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niclasscheiber/Desktop/Onto_Viz/"/>
    </mc:Choice>
  </mc:AlternateContent>
  <xr:revisionPtr revIDLastSave="0" documentId="13_ncr:1_{1B0301CC-9308-4B49-8BFA-4942BEF5ECB8}" xr6:coauthVersionLast="47" xr6:coauthVersionMax="47" xr10:uidLastSave="{00000000-0000-0000-0000-000000000000}"/>
  <bookViews>
    <workbookView xWindow="200" yWindow="740" windowWidth="29200" windowHeight="16780" activeTab="2" xr2:uid="{B9069234-6ECF-014C-BD45-2697CB583BAB}"/>
  </bookViews>
  <sheets>
    <sheet name="Raw" sheetId="11" r:id="rId1"/>
    <sheet name="View_full" sheetId="15" r:id="rId2"/>
    <sheet name="To-Do" sheetId="14" r:id="rId3"/>
    <sheet name="Sheet2" sheetId="24" r:id="rId4"/>
    <sheet name="Property_Manual" sheetId="20" r:id="rId5"/>
    <sheet name="Colours" sheetId="21" r:id="rId6"/>
    <sheet name="View_conceptual" sheetId="12" r:id="rId7"/>
    <sheet name="Formatting" sheetId="13" r:id="rId8"/>
  </sheets>
  <definedNames>
    <definedName name="_xlnm._FilterDatabase" localSheetId="4" hidden="1">Property_Manual!$A$1:$F$1206</definedName>
    <definedName name="_xlnm._FilterDatabase" localSheetId="0" hidden="1">Raw!$A$7:$AL$1943</definedName>
    <definedName name="_xlnm._FilterDatabase" localSheetId="1" hidden="1">View_full!$A$1:$B$153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15" l="1"/>
  <c r="H3" i="15"/>
  <c r="I3" i="15"/>
  <c r="G4" i="15"/>
  <c r="H4" i="15"/>
  <c r="I4" i="15"/>
  <c r="G5" i="15"/>
  <c r="H5" i="15"/>
  <c r="I5" i="15"/>
  <c r="G6" i="15"/>
  <c r="H6" i="15"/>
  <c r="I6" i="15"/>
  <c r="G7" i="15"/>
  <c r="H7" i="15"/>
  <c r="I7" i="15"/>
  <c r="G8" i="15"/>
  <c r="H8" i="15"/>
  <c r="I8" i="15"/>
  <c r="G9" i="15"/>
  <c r="H9" i="15"/>
  <c r="I9" i="15"/>
  <c r="G10" i="15"/>
  <c r="H10" i="15"/>
  <c r="I10" i="15"/>
  <c r="G11" i="15"/>
  <c r="H11" i="15"/>
  <c r="I11" i="15"/>
  <c r="G12" i="15"/>
  <c r="H12" i="15"/>
  <c r="I12" i="15"/>
  <c r="G13" i="15"/>
  <c r="H13" i="15"/>
  <c r="I13" i="15"/>
  <c r="G14" i="15"/>
  <c r="H14" i="15"/>
  <c r="I14" i="15"/>
  <c r="G15" i="15"/>
  <c r="H15" i="15"/>
  <c r="I15" i="15"/>
  <c r="G16" i="15"/>
  <c r="H16" i="15"/>
  <c r="I16" i="15"/>
  <c r="G17" i="15"/>
  <c r="H17" i="15"/>
  <c r="I17" i="15"/>
  <c r="G18" i="15"/>
  <c r="H18" i="15"/>
  <c r="I18" i="15"/>
  <c r="G19" i="15"/>
  <c r="H19" i="15"/>
  <c r="I19" i="15"/>
  <c r="G20" i="15"/>
  <c r="H20" i="15"/>
  <c r="I20" i="15"/>
  <c r="G21" i="15"/>
  <c r="H21" i="15"/>
  <c r="I21" i="15"/>
  <c r="G22" i="15"/>
  <c r="H22" i="15"/>
  <c r="I22" i="15"/>
  <c r="G23" i="15"/>
  <c r="H23" i="15"/>
  <c r="I23" i="15"/>
  <c r="G24" i="15"/>
  <c r="H24" i="15"/>
  <c r="I24" i="15"/>
  <c r="G25" i="15"/>
  <c r="H25" i="15"/>
  <c r="I25" i="15"/>
  <c r="G26" i="15"/>
  <c r="H26" i="15"/>
  <c r="I26" i="15"/>
  <c r="G27" i="15"/>
  <c r="H27" i="15"/>
  <c r="I27" i="15"/>
  <c r="G28" i="15"/>
  <c r="H28" i="15"/>
  <c r="I28" i="15"/>
  <c r="G29" i="15"/>
  <c r="H29" i="15"/>
  <c r="I29" i="15"/>
  <c r="G30" i="15"/>
  <c r="H30" i="15"/>
  <c r="I30" i="15"/>
  <c r="G31" i="15"/>
  <c r="H31" i="15"/>
  <c r="I31" i="15"/>
  <c r="G32" i="15"/>
  <c r="H32" i="15"/>
  <c r="I32" i="15"/>
  <c r="G33" i="15"/>
  <c r="H33" i="15"/>
  <c r="I33" i="15"/>
  <c r="G34" i="15"/>
  <c r="H34" i="15"/>
  <c r="I34" i="15"/>
  <c r="G35" i="15"/>
  <c r="H35" i="15"/>
  <c r="I35" i="15"/>
  <c r="G36" i="15"/>
  <c r="H36" i="15"/>
  <c r="I36" i="15"/>
  <c r="G37" i="15"/>
  <c r="H37" i="15"/>
  <c r="I37" i="15"/>
  <c r="G38" i="15"/>
  <c r="H38" i="15"/>
  <c r="I38" i="15"/>
  <c r="G39" i="15"/>
  <c r="H39" i="15"/>
  <c r="I39" i="15"/>
  <c r="G40" i="15"/>
  <c r="H40" i="15"/>
  <c r="I40" i="15"/>
  <c r="G41" i="15"/>
  <c r="H41" i="15"/>
  <c r="I41" i="15"/>
  <c r="G42" i="15"/>
  <c r="H42" i="15"/>
  <c r="I42" i="15"/>
  <c r="G43" i="15"/>
  <c r="H43" i="15"/>
  <c r="I43" i="15"/>
  <c r="G44" i="15"/>
  <c r="H44" i="15"/>
  <c r="I44" i="15"/>
  <c r="G45" i="15"/>
  <c r="H45" i="15"/>
  <c r="I45" i="15"/>
  <c r="G46" i="15"/>
  <c r="H46" i="15"/>
  <c r="I46" i="15"/>
  <c r="G47" i="15"/>
  <c r="H47" i="15"/>
  <c r="I47" i="15"/>
  <c r="G48" i="15"/>
  <c r="H48" i="15"/>
  <c r="I48" i="15"/>
  <c r="G49" i="15"/>
  <c r="H49" i="15"/>
  <c r="I49" i="15"/>
  <c r="G50" i="15"/>
  <c r="H50" i="15"/>
  <c r="I50" i="15"/>
  <c r="G51" i="15"/>
  <c r="H51" i="15"/>
  <c r="I51" i="15"/>
  <c r="G52" i="15"/>
  <c r="H52" i="15"/>
  <c r="I52" i="15"/>
  <c r="G53" i="15"/>
  <c r="H53" i="15"/>
  <c r="I53" i="15"/>
  <c r="G54" i="15"/>
  <c r="H54" i="15"/>
  <c r="I54" i="15"/>
  <c r="G55" i="15"/>
  <c r="H55" i="15"/>
  <c r="I55" i="15"/>
  <c r="G56" i="15"/>
  <c r="H56" i="15"/>
  <c r="I56" i="15"/>
  <c r="G57" i="15"/>
  <c r="H57" i="15"/>
  <c r="I57" i="15"/>
  <c r="G58" i="15"/>
  <c r="H58" i="15"/>
  <c r="I58" i="15"/>
  <c r="G59" i="15"/>
  <c r="H59" i="15"/>
  <c r="I59" i="15"/>
  <c r="G60" i="15"/>
  <c r="H60" i="15"/>
  <c r="I60" i="15"/>
  <c r="G61" i="15"/>
  <c r="H61" i="15"/>
  <c r="I61" i="15"/>
  <c r="G62" i="15"/>
  <c r="H62" i="15"/>
  <c r="I62" i="15"/>
  <c r="G63" i="15"/>
  <c r="H63" i="15"/>
  <c r="I63" i="15"/>
  <c r="G64" i="15"/>
  <c r="H64" i="15"/>
  <c r="I64" i="15"/>
  <c r="G65" i="15"/>
  <c r="H65" i="15"/>
  <c r="I65" i="15"/>
  <c r="G66" i="15"/>
  <c r="H66" i="15"/>
  <c r="I66" i="15"/>
  <c r="G67" i="15"/>
  <c r="H67" i="15"/>
  <c r="I67" i="15"/>
  <c r="G68" i="15"/>
  <c r="H68" i="15"/>
  <c r="I68" i="15"/>
  <c r="G69" i="15"/>
  <c r="H69" i="15"/>
  <c r="I69" i="15"/>
  <c r="G70" i="15"/>
  <c r="H70" i="15"/>
  <c r="I70" i="15"/>
  <c r="G71" i="15"/>
  <c r="H71" i="15"/>
  <c r="I71" i="15"/>
  <c r="G72" i="15"/>
  <c r="H72" i="15"/>
  <c r="I72" i="15"/>
  <c r="G73" i="15"/>
  <c r="H73" i="15"/>
  <c r="I73" i="15"/>
  <c r="G74" i="15"/>
  <c r="H74" i="15"/>
  <c r="I74" i="15"/>
  <c r="G75" i="15"/>
  <c r="H75" i="15"/>
  <c r="I75" i="15"/>
  <c r="G76" i="15"/>
  <c r="H76" i="15"/>
  <c r="I76" i="15"/>
  <c r="G77" i="15"/>
  <c r="H77" i="15"/>
  <c r="I77" i="15"/>
  <c r="G78" i="15"/>
  <c r="H78" i="15"/>
  <c r="I78" i="15"/>
  <c r="G79" i="15"/>
  <c r="H79" i="15"/>
  <c r="I79" i="15"/>
  <c r="G80" i="15"/>
  <c r="H80" i="15"/>
  <c r="I80" i="15"/>
  <c r="G81" i="15"/>
  <c r="H81" i="15"/>
  <c r="I81" i="15"/>
  <c r="G82" i="15"/>
  <c r="H82" i="15"/>
  <c r="I82" i="15"/>
  <c r="G83" i="15"/>
  <c r="H83" i="15"/>
  <c r="I83" i="15"/>
  <c r="G84" i="15"/>
  <c r="H84" i="15"/>
  <c r="I84" i="15"/>
  <c r="G85" i="15"/>
  <c r="H85" i="15"/>
  <c r="I85" i="15"/>
  <c r="G86" i="15"/>
  <c r="H86" i="15"/>
  <c r="I86" i="15"/>
  <c r="G87" i="15"/>
  <c r="H87" i="15"/>
  <c r="I87" i="15"/>
  <c r="G88" i="15"/>
  <c r="H88" i="15"/>
  <c r="I88" i="15"/>
  <c r="G89" i="15"/>
  <c r="H89" i="15"/>
  <c r="I89" i="15"/>
  <c r="G90" i="15"/>
  <c r="H90" i="15"/>
  <c r="I90" i="15"/>
  <c r="G91" i="15"/>
  <c r="H91" i="15"/>
  <c r="I91" i="15"/>
  <c r="G92" i="15"/>
  <c r="H92" i="15"/>
  <c r="I92" i="15"/>
  <c r="G93" i="15"/>
  <c r="H93" i="15"/>
  <c r="I93" i="15"/>
  <c r="G94" i="15"/>
  <c r="H94" i="15"/>
  <c r="I94" i="15"/>
  <c r="G95" i="15"/>
  <c r="H95" i="15"/>
  <c r="I95" i="15"/>
  <c r="G96" i="15"/>
  <c r="H96" i="15"/>
  <c r="I96" i="15"/>
  <c r="G97" i="15"/>
  <c r="H97" i="15"/>
  <c r="I97" i="15"/>
  <c r="G98" i="15"/>
  <c r="H98" i="15"/>
  <c r="I98" i="15"/>
  <c r="G99" i="15"/>
  <c r="H99" i="15"/>
  <c r="I99" i="15"/>
  <c r="G100" i="15"/>
  <c r="H100" i="15"/>
  <c r="I100" i="15"/>
  <c r="G101" i="15"/>
  <c r="H101" i="15"/>
  <c r="I101" i="15"/>
  <c r="G102" i="15"/>
  <c r="H102" i="15"/>
  <c r="I102" i="15"/>
  <c r="G103" i="15"/>
  <c r="H103" i="15"/>
  <c r="I103" i="15"/>
  <c r="G104" i="15"/>
  <c r="H104" i="15"/>
  <c r="I104" i="15"/>
  <c r="G105" i="15"/>
  <c r="H105" i="15"/>
  <c r="I105" i="15"/>
  <c r="G106" i="15"/>
  <c r="H106" i="15"/>
  <c r="I106" i="15"/>
  <c r="G107" i="15"/>
  <c r="H107" i="15"/>
  <c r="I107" i="15"/>
  <c r="G108" i="15"/>
  <c r="H108" i="15"/>
  <c r="I108" i="15"/>
  <c r="G109" i="15"/>
  <c r="H109" i="15"/>
  <c r="I109" i="15"/>
  <c r="G110" i="15"/>
  <c r="H110" i="15"/>
  <c r="I110" i="15"/>
  <c r="G111" i="15"/>
  <c r="H111" i="15"/>
  <c r="I111" i="15"/>
  <c r="G112" i="15"/>
  <c r="H112" i="15"/>
  <c r="I112" i="15"/>
  <c r="G113" i="15"/>
  <c r="H113" i="15"/>
  <c r="I113" i="15"/>
  <c r="G114" i="15"/>
  <c r="H114" i="15"/>
  <c r="I114" i="15"/>
  <c r="G115" i="15"/>
  <c r="H115" i="15"/>
  <c r="I115" i="15"/>
  <c r="G116" i="15"/>
  <c r="H116" i="15"/>
  <c r="I116" i="15"/>
  <c r="G117" i="15"/>
  <c r="H117" i="15"/>
  <c r="I117" i="15"/>
  <c r="G118" i="15"/>
  <c r="H118" i="15"/>
  <c r="I118" i="15"/>
  <c r="G119" i="15"/>
  <c r="H119" i="15"/>
  <c r="I119" i="15"/>
  <c r="G120" i="15"/>
  <c r="H120" i="15"/>
  <c r="I120" i="15"/>
  <c r="G121" i="15"/>
  <c r="H121" i="15"/>
  <c r="I121" i="15"/>
  <c r="G122" i="15"/>
  <c r="H122" i="15"/>
  <c r="I122" i="15"/>
  <c r="G123" i="15"/>
  <c r="H123" i="15"/>
  <c r="I123" i="15"/>
  <c r="G124" i="15"/>
  <c r="H124" i="15"/>
  <c r="I124" i="15"/>
  <c r="G125" i="15"/>
  <c r="H125" i="15"/>
  <c r="I125" i="15"/>
  <c r="G126" i="15"/>
  <c r="H126" i="15"/>
  <c r="I126" i="15"/>
  <c r="G127" i="15"/>
  <c r="H127" i="15"/>
  <c r="I127" i="15"/>
  <c r="G128" i="15"/>
  <c r="H128" i="15"/>
  <c r="I128" i="15"/>
  <c r="G129" i="15"/>
  <c r="H129" i="15"/>
  <c r="I129" i="15"/>
  <c r="G130" i="15"/>
  <c r="H130" i="15"/>
  <c r="I130" i="15"/>
  <c r="G131" i="15"/>
  <c r="H131" i="15"/>
  <c r="I131" i="15"/>
  <c r="G132" i="15"/>
  <c r="H132" i="15"/>
  <c r="I132" i="15"/>
  <c r="G133" i="15"/>
  <c r="H133" i="15"/>
  <c r="I133" i="15"/>
  <c r="G134" i="15"/>
  <c r="H134" i="15"/>
  <c r="I134" i="15"/>
  <c r="G135" i="15"/>
  <c r="H135" i="15"/>
  <c r="I135" i="15"/>
  <c r="G136" i="15"/>
  <c r="H136" i="15"/>
  <c r="I136" i="15"/>
  <c r="G137" i="15"/>
  <c r="H137" i="15"/>
  <c r="I137" i="15"/>
  <c r="G138" i="15"/>
  <c r="H138" i="15"/>
  <c r="I138" i="15"/>
  <c r="G139" i="15"/>
  <c r="H139" i="15"/>
  <c r="I139" i="15"/>
  <c r="G140" i="15"/>
  <c r="H140" i="15"/>
  <c r="I140" i="15"/>
  <c r="G141" i="15"/>
  <c r="H141" i="15"/>
  <c r="I141" i="15"/>
  <c r="G142" i="15"/>
  <c r="H142" i="15"/>
  <c r="I142" i="15"/>
  <c r="G143" i="15"/>
  <c r="H143" i="15"/>
  <c r="I143" i="15"/>
  <c r="G144" i="15"/>
  <c r="H144" i="15"/>
  <c r="I144" i="15"/>
  <c r="G145" i="15"/>
  <c r="H145" i="15"/>
  <c r="I145" i="15"/>
  <c r="G146" i="15"/>
  <c r="H146" i="15"/>
  <c r="I146" i="15"/>
  <c r="G147" i="15"/>
  <c r="H147" i="15"/>
  <c r="I147" i="15"/>
  <c r="G148" i="15"/>
  <c r="H148" i="15"/>
  <c r="I148" i="15"/>
  <c r="G149" i="15"/>
  <c r="H149" i="15"/>
  <c r="I149" i="15"/>
  <c r="G150" i="15"/>
  <c r="H150" i="15"/>
  <c r="I150" i="15"/>
  <c r="G151" i="15"/>
  <c r="H151" i="15"/>
  <c r="I151" i="15"/>
  <c r="G152" i="15"/>
  <c r="H152" i="15"/>
  <c r="I152" i="15"/>
  <c r="G153" i="15"/>
  <c r="H153" i="15"/>
  <c r="I153" i="15"/>
  <c r="G154" i="15"/>
  <c r="H154" i="15"/>
  <c r="AU45" i="11" s="1"/>
  <c r="AX45" i="11" s="1"/>
  <c r="I154" i="15"/>
  <c r="G155" i="15"/>
  <c r="H155" i="15"/>
  <c r="I155" i="15"/>
  <c r="G156" i="15"/>
  <c r="AT178" i="11" s="1"/>
  <c r="AW178" i="11" s="1"/>
  <c r="H156" i="15"/>
  <c r="I156" i="15"/>
  <c r="G157" i="15"/>
  <c r="AT14" i="11" s="1"/>
  <c r="AW14" i="11" s="1"/>
  <c r="H157" i="15"/>
  <c r="AU165" i="11" s="1"/>
  <c r="AX165" i="11" s="1"/>
  <c r="I157" i="15"/>
  <c r="G158" i="15"/>
  <c r="H158" i="15"/>
  <c r="I158" i="15"/>
  <c r="G159" i="15"/>
  <c r="H159" i="15"/>
  <c r="I159" i="15"/>
  <c r="G160" i="15"/>
  <c r="H160" i="15"/>
  <c r="I160" i="15"/>
  <c r="G161" i="15"/>
  <c r="H161" i="15"/>
  <c r="I161" i="15"/>
  <c r="G162" i="15"/>
  <c r="H162" i="15"/>
  <c r="I162" i="15"/>
  <c r="G163" i="15"/>
  <c r="H163" i="15"/>
  <c r="I163" i="15"/>
  <c r="G164" i="15"/>
  <c r="H164" i="15"/>
  <c r="I164" i="15"/>
  <c r="G165" i="15"/>
  <c r="H165" i="15"/>
  <c r="I165" i="15"/>
  <c r="G166" i="15"/>
  <c r="H166" i="15"/>
  <c r="I166" i="15"/>
  <c r="G167" i="15"/>
  <c r="H167" i="15"/>
  <c r="I167" i="15"/>
  <c r="G168" i="15"/>
  <c r="H168" i="15"/>
  <c r="I168" i="15"/>
  <c r="G169" i="15"/>
  <c r="H169" i="15"/>
  <c r="I169" i="15"/>
  <c r="G170" i="15"/>
  <c r="H170" i="15"/>
  <c r="I170" i="15"/>
  <c r="G171" i="15"/>
  <c r="H171" i="15"/>
  <c r="I171" i="15"/>
  <c r="G172" i="15"/>
  <c r="H172" i="15"/>
  <c r="I172" i="15"/>
  <c r="G173" i="15"/>
  <c r="H173" i="15"/>
  <c r="I173" i="15"/>
  <c r="G174" i="15"/>
  <c r="H174" i="15"/>
  <c r="I174" i="15"/>
  <c r="G175" i="15"/>
  <c r="H175" i="15"/>
  <c r="I175" i="15"/>
  <c r="G176" i="15"/>
  <c r="H176" i="15"/>
  <c r="I176" i="15"/>
  <c r="G177" i="15"/>
  <c r="H177" i="15"/>
  <c r="I177" i="15"/>
  <c r="G178" i="15"/>
  <c r="H178" i="15"/>
  <c r="I178" i="15"/>
  <c r="G179" i="15"/>
  <c r="H179" i="15"/>
  <c r="I179" i="15"/>
  <c r="G180" i="15"/>
  <c r="H180" i="15"/>
  <c r="I180" i="15"/>
  <c r="G181" i="15"/>
  <c r="H181" i="15"/>
  <c r="I181" i="15"/>
  <c r="G182" i="15"/>
  <c r="H182" i="15"/>
  <c r="I182" i="15"/>
  <c r="G183" i="15"/>
  <c r="H183" i="15"/>
  <c r="I183" i="15"/>
  <c r="G184" i="15"/>
  <c r="H184" i="15"/>
  <c r="I184" i="15"/>
  <c r="G185" i="15"/>
  <c r="H185" i="15"/>
  <c r="I185" i="15"/>
  <c r="G186" i="15"/>
  <c r="H186" i="15"/>
  <c r="I186" i="15"/>
  <c r="G187" i="15"/>
  <c r="H187" i="15"/>
  <c r="I187" i="15"/>
  <c r="G188" i="15"/>
  <c r="H188" i="15"/>
  <c r="I188" i="15"/>
  <c r="G189" i="15"/>
  <c r="H189" i="15"/>
  <c r="I189" i="15"/>
  <c r="G190" i="15"/>
  <c r="H190" i="15"/>
  <c r="I190" i="15"/>
  <c r="G191" i="15"/>
  <c r="H191" i="15"/>
  <c r="I191" i="15"/>
  <c r="G192" i="15"/>
  <c r="H192" i="15"/>
  <c r="I192" i="15"/>
  <c r="G193" i="15"/>
  <c r="H193" i="15"/>
  <c r="I193" i="15"/>
  <c r="G194" i="15"/>
  <c r="H194" i="15"/>
  <c r="I194" i="15"/>
  <c r="G195" i="15"/>
  <c r="H195" i="15"/>
  <c r="I195" i="15"/>
  <c r="G196" i="15"/>
  <c r="H196" i="15"/>
  <c r="I196" i="15"/>
  <c r="G197" i="15"/>
  <c r="H197" i="15"/>
  <c r="I197" i="15"/>
  <c r="G198" i="15"/>
  <c r="H198" i="15"/>
  <c r="I198" i="15"/>
  <c r="G199" i="15"/>
  <c r="H199" i="15"/>
  <c r="I199" i="15"/>
  <c r="G200" i="15"/>
  <c r="H200" i="15"/>
  <c r="I200" i="15"/>
  <c r="G201" i="15"/>
  <c r="H201" i="15"/>
  <c r="I201" i="15"/>
  <c r="G202" i="15"/>
  <c r="H202" i="15"/>
  <c r="I202" i="15"/>
  <c r="G203" i="15"/>
  <c r="H203" i="15"/>
  <c r="I203" i="15"/>
  <c r="G204" i="15"/>
  <c r="H204" i="15"/>
  <c r="I204" i="15"/>
  <c r="G205" i="15"/>
  <c r="H205" i="15"/>
  <c r="I205" i="15"/>
  <c r="G206" i="15"/>
  <c r="H206" i="15"/>
  <c r="I206" i="15"/>
  <c r="G207" i="15"/>
  <c r="H207" i="15"/>
  <c r="I207" i="15"/>
  <c r="G208" i="15"/>
  <c r="H208" i="15"/>
  <c r="I208" i="15"/>
  <c r="G209" i="15"/>
  <c r="H209" i="15"/>
  <c r="I209" i="15"/>
  <c r="G210" i="15"/>
  <c r="H210" i="15"/>
  <c r="I210" i="15"/>
  <c r="G211" i="15"/>
  <c r="H211" i="15"/>
  <c r="I211" i="15"/>
  <c r="G212" i="15"/>
  <c r="H212" i="15"/>
  <c r="I212" i="15"/>
  <c r="G213" i="15"/>
  <c r="H213" i="15"/>
  <c r="I213" i="15"/>
  <c r="G214" i="15"/>
  <c r="H214" i="15"/>
  <c r="I214" i="15"/>
  <c r="G215" i="15"/>
  <c r="H215" i="15"/>
  <c r="I215" i="15"/>
  <c r="G216" i="15"/>
  <c r="H216" i="15"/>
  <c r="I216" i="15"/>
  <c r="G217" i="15"/>
  <c r="H217" i="15"/>
  <c r="I217" i="15"/>
  <c r="G218" i="15"/>
  <c r="H218" i="15"/>
  <c r="I218" i="15"/>
  <c r="G219" i="15"/>
  <c r="H219" i="15"/>
  <c r="I219" i="15"/>
  <c r="G220" i="15"/>
  <c r="H220" i="15"/>
  <c r="I220" i="15"/>
  <c r="G221" i="15"/>
  <c r="H221" i="15"/>
  <c r="I221" i="15"/>
  <c r="G222" i="15"/>
  <c r="H222" i="15"/>
  <c r="I222" i="15"/>
  <c r="G223" i="15"/>
  <c r="H223" i="15"/>
  <c r="I223" i="15"/>
  <c r="G224" i="15"/>
  <c r="H224" i="15"/>
  <c r="I224" i="15"/>
  <c r="G225" i="15"/>
  <c r="H225" i="15"/>
  <c r="I225" i="15"/>
  <c r="G226" i="15"/>
  <c r="H226" i="15"/>
  <c r="I226" i="15"/>
  <c r="G227" i="15"/>
  <c r="H227" i="15"/>
  <c r="I227" i="15"/>
  <c r="G228" i="15"/>
  <c r="H228" i="15"/>
  <c r="I228" i="15"/>
  <c r="G229" i="15"/>
  <c r="H229" i="15"/>
  <c r="I229" i="15"/>
  <c r="G230" i="15"/>
  <c r="H230" i="15"/>
  <c r="I230" i="15"/>
  <c r="G231" i="15"/>
  <c r="H231" i="15"/>
  <c r="I231" i="15"/>
  <c r="G232" i="15"/>
  <c r="H232" i="15"/>
  <c r="I232" i="15"/>
  <c r="G233" i="15"/>
  <c r="H233" i="15"/>
  <c r="I233" i="15"/>
  <c r="G234" i="15"/>
  <c r="H234" i="15"/>
  <c r="I234" i="15"/>
  <c r="G235" i="15"/>
  <c r="H235" i="15"/>
  <c r="I235" i="15"/>
  <c r="G236" i="15"/>
  <c r="H236" i="15"/>
  <c r="I236" i="15"/>
  <c r="G237" i="15"/>
  <c r="H237" i="15"/>
  <c r="I237" i="15"/>
  <c r="G238" i="15"/>
  <c r="H238" i="15"/>
  <c r="I238" i="15"/>
  <c r="AY8" i="11"/>
  <c r="AY7" i="11"/>
  <c r="AN9" i="11"/>
  <c r="AQ9" i="11" s="1"/>
  <c r="AO9" i="11"/>
  <c r="AR9" i="11"/>
  <c r="AV9" i="11"/>
  <c r="AY9" i="11" s="1"/>
  <c r="AN10" i="11"/>
  <c r="AO10" i="11"/>
  <c r="AQ10" i="11"/>
  <c r="AR10" i="11"/>
  <c r="AV10" i="11"/>
  <c r="AY10" i="11"/>
  <c r="AN11" i="11"/>
  <c r="AO11" i="11"/>
  <c r="AR11" i="11" s="1"/>
  <c r="AQ11" i="11"/>
  <c r="AV11" i="11"/>
  <c r="AY11" i="11"/>
  <c r="AN12" i="11"/>
  <c r="AQ12" i="11" s="1"/>
  <c r="AO12" i="11"/>
  <c r="AR12" i="11" s="1"/>
  <c r="AV12" i="11"/>
  <c r="AY12" i="11" s="1"/>
  <c r="AN13" i="11"/>
  <c r="AQ13" i="11" s="1"/>
  <c r="AO13" i="11"/>
  <c r="AR13" i="11"/>
  <c r="AV13" i="11"/>
  <c r="AY13" i="11" s="1"/>
  <c r="AN14" i="11"/>
  <c r="AO14" i="11"/>
  <c r="AQ14" i="11"/>
  <c r="AR14" i="11"/>
  <c r="AV14" i="11"/>
  <c r="AY14" i="11"/>
  <c r="AN15" i="11"/>
  <c r="AO15" i="11"/>
  <c r="AR15" i="11" s="1"/>
  <c r="AQ15" i="11"/>
  <c r="AV15" i="11"/>
  <c r="AY15" i="11"/>
  <c r="AN16" i="11"/>
  <c r="AQ16" i="11" s="1"/>
  <c r="AO16" i="11"/>
  <c r="AR16" i="11" s="1"/>
  <c r="AV16" i="11"/>
  <c r="AY16" i="11" s="1"/>
  <c r="AN17" i="11"/>
  <c r="AO17" i="11"/>
  <c r="AQ17" i="11"/>
  <c r="AR17" i="11"/>
  <c r="AV17" i="11"/>
  <c r="AY17" i="11" s="1"/>
  <c r="AN18" i="11"/>
  <c r="AO18" i="11"/>
  <c r="AQ18" i="11"/>
  <c r="AR18" i="11"/>
  <c r="AT18" i="11"/>
  <c r="AW18" i="11" s="1"/>
  <c r="AV18" i="11"/>
  <c r="AY18" i="11" s="1"/>
  <c r="AN19" i="11"/>
  <c r="AO19" i="11"/>
  <c r="AR19" i="11" s="1"/>
  <c r="AQ19" i="11"/>
  <c r="AV19" i="11"/>
  <c r="AY19" i="11"/>
  <c r="AN20" i="11"/>
  <c r="AQ20" i="11" s="1"/>
  <c r="AO20" i="11"/>
  <c r="AR20" i="11" s="1"/>
  <c r="AV20" i="11"/>
  <c r="AY20" i="11" s="1"/>
  <c r="AN21" i="11"/>
  <c r="AO21" i="11"/>
  <c r="AQ21" i="11"/>
  <c r="AR21" i="11"/>
  <c r="AV21" i="11"/>
  <c r="AY21" i="11" s="1"/>
  <c r="AN22" i="11"/>
  <c r="AO22" i="11"/>
  <c r="AQ22" i="11"/>
  <c r="AR22" i="11"/>
  <c r="AV22" i="11"/>
  <c r="AY22" i="11" s="1"/>
  <c r="AN23" i="11"/>
  <c r="AQ23" i="11" s="1"/>
  <c r="AO23" i="11"/>
  <c r="AR23" i="11" s="1"/>
  <c r="AT23" i="11"/>
  <c r="AW23" i="11" s="1"/>
  <c r="AV23" i="11"/>
  <c r="AY23" i="11" s="1"/>
  <c r="AN24" i="11"/>
  <c r="AQ24" i="11" s="1"/>
  <c r="AO24" i="11"/>
  <c r="AR24" i="11" s="1"/>
  <c r="AV24" i="11"/>
  <c r="AY24" i="11" s="1"/>
  <c r="AN25" i="11"/>
  <c r="AO25" i="11"/>
  <c r="AQ25" i="11"/>
  <c r="AR25" i="11"/>
  <c r="AV25" i="11"/>
  <c r="AY25" i="11" s="1"/>
  <c r="AN26" i="11"/>
  <c r="AO26" i="11"/>
  <c r="AQ26" i="11"/>
  <c r="AR26" i="11"/>
  <c r="AV26" i="11"/>
  <c r="AY26" i="11" s="1"/>
  <c r="AN27" i="11"/>
  <c r="AQ27" i="11" s="1"/>
  <c r="AO27" i="11"/>
  <c r="AR27" i="11" s="1"/>
  <c r="AV27" i="11"/>
  <c r="AY27" i="11" s="1"/>
  <c r="AN28" i="11"/>
  <c r="AQ28" i="11" s="1"/>
  <c r="AO28" i="11"/>
  <c r="AR28" i="11" s="1"/>
  <c r="AV28" i="11"/>
  <c r="AY28" i="11" s="1"/>
  <c r="AN29" i="11"/>
  <c r="AQ29" i="11" s="1"/>
  <c r="AO29" i="11"/>
  <c r="AR29" i="11"/>
  <c r="AV29" i="11"/>
  <c r="AY29" i="11" s="1"/>
  <c r="AN30" i="11"/>
  <c r="AQ30" i="11" s="1"/>
  <c r="AO30" i="11"/>
  <c r="AR30" i="11"/>
  <c r="AV30" i="11"/>
  <c r="AY30" i="11" s="1"/>
  <c r="AN31" i="11"/>
  <c r="AQ31" i="11" s="1"/>
  <c r="AO31" i="11"/>
  <c r="AR31" i="11" s="1"/>
  <c r="AV31" i="11"/>
  <c r="AY31" i="11" s="1"/>
  <c r="AN32" i="11"/>
  <c r="AO32" i="11"/>
  <c r="AR32" i="11" s="1"/>
  <c r="AQ32" i="11"/>
  <c r="AV32" i="11"/>
  <c r="AY32" i="11" s="1"/>
  <c r="AN33" i="11"/>
  <c r="AO33" i="11"/>
  <c r="AQ33" i="11"/>
  <c r="AR33" i="11"/>
  <c r="AV33" i="11"/>
  <c r="AY33" i="11" s="1"/>
  <c r="AN34" i="11"/>
  <c r="AO34" i="11"/>
  <c r="AQ34" i="11"/>
  <c r="AR34" i="11"/>
  <c r="AV34" i="11"/>
  <c r="AY34" i="11" s="1"/>
  <c r="AN35" i="11"/>
  <c r="AO35" i="11"/>
  <c r="AR35" i="11" s="1"/>
  <c r="AQ35" i="11"/>
  <c r="AV35" i="11"/>
  <c r="AY35" i="11" s="1"/>
  <c r="AN36" i="11"/>
  <c r="AQ36" i="11" s="1"/>
  <c r="AO36" i="11"/>
  <c r="AR36" i="11" s="1"/>
  <c r="AV36" i="11"/>
  <c r="AY36" i="11" s="1"/>
  <c r="AN37" i="11"/>
  <c r="AQ37" i="11" s="1"/>
  <c r="AO37" i="11"/>
  <c r="AR37" i="11"/>
  <c r="AV37" i="11"/>
  <c r="AY37" i="11" s="1"/>
  <c r="AN38" i="11"/>
  <c r="AQ38" i="11" s="1"/>
  <c r="AO38" i="11"/>
  <c r="AR38" i="11"/>
  <c r="AV38" i="11"/>
  <c r="AY38" i="11" s="1"/>
  <c r="AN39" i="11"/>
  <c r="AQ39" i="11" s="1"/>
  <c r="AO39" i="11"/>
  <c r="AR39" i="11" s="1"/>
  <c r="AV39" i="11"/>
  <c r="AY39" i="11" s="1"/>
  <c r="AN40" i="11"/>
  <c r="AQ40" i="11" s="1"/>
  <c r="AO40" i="11"/>
  <c r="AR40" i="11" s="1"/>
  <c r="AV40" i="11"/>
  <c r="AY40" i="11" s="1"/>
  <c r="AN41" i="11"/>
  <c r="AQ41" i="11" s="1"/>
  <c r="AO41" i="11"/>
  <c r="AR41" i="11"/>
  <c r="AV41" i="11"/>
  <c r="AY41" i="11" s="1"/>
  <c r="AN42" i="11"/>
  <c r="AQ42" i="11" s="1"/>
  <c r="AO42" i="11"/>
  <c r="AR42" i="11"/>
  <c r="AV42" i="11"/>
  <c r="AY42" i="11" s="1"/>
  <c r="AN43" i="11"/>
  <c r="AQ43" i="11" s="1"/>
  <c r="AO43" i="11"/>
  <c r="AR43" i="11" s="1"/>
  <c r="AV43" i="11"/>
  <c r="AY43" i="11" s="1"/>
  <c r="AN44" i="11"/>
  <c r="AQ44" i="11" s="1"/>
  <c r="AO44" i="11"/>
  <c r="AR44" i="11" s="1"/>
  <c r="AV44" i="11"/>
  <c r="AY44" i="11" s="1"/>
  <c r="AN45" i="11"/>
  <c r="AQ45" i="11" s="1"/>
  <c r="AO45" i="11"/>
  <c r="AR45" i="11"/>
  <c r="AV45" i="11"/>
  <c r="AY45" i="11" s="1"/>
  <c r="AN46" i="11"/>
  <c r="AQ46" i="11" s="1"/>
  <c r="AO46" i="11"/>
  <c r="AR46" i="11"/>
  <c r="AV46" i="11"/>
  <c r="AY46" i="11" s="1"/>
  <c r="AN47" i="11"/>
  <c r="AQ47" i="11" s="1"/>
  <c r="AO47" i="11"/>
  <c r="AR47" i="11" s="1"/>
  <c r="AV47" i="11"/>
  <c r="AY47" i="11" s="1"/>
  <c r="AN48" i="11"/>
  <c r="AO48" i="11"/>
  <c r="AR48" i="11" s="1"/>
  <c r="AQ48" i="11"/>
  <c r="AV48" i="11"/>
  <c r="AY48" i="11" s="1"/>
  <c r="AN49" i="11"/>
  <c r="AO49" i="11"/>
  <c r="AQ49" i="11"/>
  <c r="AR49" i="11"/>
  <c r="AV49" i="11"/>
  <c r="AY49" i="11" s="1"/>
  <c r="AN50" i="11"/>
  <c r="AO50" i="11"/>
  <c r="AQ50" i="11"/>
  <c r="AR50" i="11"/>
  <c r="AV50" i="11"/>
  <c r="AY50" i="11" s="1"/>
  <c r="AN51" i="11"/>
  <c r="AO51" i="11"/>
  <c r="AR51" i="11" s="1"/>
  <c r="AQ51" i="11"/>
  <c r="AV51" i="11"/>
  <c r="AY51" i="11" s="1"/>
  <c r="AN52" i="11"/>
  <c r="AQ52" i="11" s="1"/>
  <c r="AO52" i="11"/>
  <c r="AR52" i="11" s="1"/>
  <c r="AV52" i="11"/>
  <c r="AY52" i="11" s="1"/>
  <c r="AN53" i="11"/>
  <c r="AQ53" i="11" s="1"/>
  <c r="AO53" i="11"/>
  <c r="AR53" i="11"/>
  <c r="AV53" i="11"/>
  <c r="AY53" i="11" s="1"/>
  <c r="AN54" i="11"/>
  <c r="AQ54" i="11" s="1"/>
  <c r="AO54" i="11"/>
  <c r="AR54" i="11"/>
  <c r="AV54" i="11"/>
  <c r="AY54" i="11" s="1"/>
  <c r="AN55" i="11"/>
  <c r="AQ55" i="11" s="1"/>
  <c r="AO55" i="11"/>
  <c r="AR55" i="11" s="1"/>
  <c r="AV55" i="11"/>
  <c r="AY55" i="11" s="1"/>
  <c r="AN56" i="11"/>
  <c r="AQ56" i="11" s="1"/>
  <c r="AO56" i="11"/>
  <c r="AR56" i="11" s="1"/>
  <c r="AV56" i="11"/>
  <c r="AY56" i="11" s="1"/>
  <c r="AN57" i="11"/>
  <c r="AQ57" i="11" s="1"/>
  <c r="AO57" i="11"/>
  <c r="AR57" i="11"/>
  <c r="AV57" i="11"/>
  <c r="AY57" i="11" s="1"/>
  <c r="AN58" i="11"/>
  <c r="AQ58" i="11" s="1"/>
  <c r="AO58" i="11"/>
  <c r="AR58" i="11"/>
  <c r="AV58" i="11"/>
  <c r="AY58" i="11" s="1"/>
  <c r="AN59" i="11"/>
  <c r="AQ59" i="11" s="1"/>
  <c r="AO59" i="11"/>
  <c r="AR59" i="11" s="1"/>
  <c r="AV59" i="11"/>
  <c r="AY59" i="11" s="1"/>
  <c r="AN60" i="11"/>
  <c r="AQ60" i="11" s="1"/>
  <c r="AO60" i="11"/>
  <c r="AR60" i="11" s="1"/>
  <c r="AV60" i="11"/>
  <c r="AY60" i="11" s="1"/>
  <c r="AN61" i="11"/>
  <c r="AQ61" i="11" s="1"/>
  <c r="AO61" i="11"/>
  <c r="AR61" i="11"/>
  <c r="AV61" i="11"/>
  <c r="AY61" i="11" s="1"/>
  <c r="AN62" i="11"/>
  <c r="AQ62" i="11" s="1"/>
  <c r="AO62" i="11"/>
  <c r="AR62" i="11"/>
  <c r="AT62" i="11"/>
  <c r="AW62" i="11" s="1"/>
  <c r="AV62" i="11"/>
  <c r="AY62" i="11" s="1"/>
  <c r="AN63" i="11"/>
  <c r="AQ63" i="11" s="1"/>
  <c r="AO63" i="11"/>
  <c r="AR63" i="11" s="1"/>
  <c r="AV63" i="11"/>
  <c r="AY63" i="11" s="1"/>
  <c r="AN64" i="11"/>
  <c r="AO64" i="11"/>
  <c r="AR64" i="11" s="1"/>
  <c r="AQ64" i="11"/>
  <c r="AV64" i="11"/>
  <c r="AY64" i="11" s="1"/>
  <c r="AN65" i="11"/>
  <c r="AO65" i="11"/>
  <c r="AQ65" i="11"/>
  <c r="AR65" i="11"/>
  <c r="AV65" i="11"/>
  <c r="AY65" i="11" s="1"/>
  <c r="AN66" i="11"/>
  <c r="AO66" i="11"/>
  <c r="AQ66" i="11"/>
  <c r="AR66" i="11"/>
  <c r="AV66" i="11"/>
  <c r="AY66" i="11" s="1"/>
  <c r="AN67" i="11"/>
  <c r="AO67" i="11"/>
  <c r="AR67" i="11" s="1"/>
  <c r="AQ67" i="11"/>
  <c r="AV67" i="11"/>
  <c r="AY67" i="11" s="1"/>
  <c r="AN68" i="11"/>
  <c r="AQ68" i="11" s="1"/>
  <c r="AO68" i="11"/>
  <c r="AR68" i="11" s="1"/>
  <c r="AV68" i="11"/>
  <c r="AY68" i="11" s="1"/>
  <c r="AN69" i="11"/>
  <c r="AQ69" i="11" s="1"/>
  <c r="AO69" i="11"/>
  <c r="AR69" i="11"/>
  <c r="AV69" i="11"/>
  <c r="AY69" i="11" s="1"/>
  <c r="AN70" i="11"/>
  <c r="AQ70" i="11" s="1"/>
  <c r="AO70" i="11"/>
  <c r="AR70" i="11"/>
  <c r="AV70" i="11"/>
  <c r="AY70" i="11"/>
  <c r="AN71" i="11"/>
  <c r="AO71" i="11"/>
  <c r="AR71" i="11" s="1"/>
  <c r="AQ71" i="11"/>
  <c r="AV71" i="11"/>
  <c r="AY71" i="11" s="1"/>
  <c r="AN72" i="11"/>
  <c r="AQ72" i="11" s="1"/>
  <c r="AO72" i="11"/>
  <c r="AR72" i="11" s="1"/>
  <c r="AV72" i="11"/>
  <c r="AY72" i="11" s="1"/>
  <c r="AN73" i="11"/>
  <c r="AQ73" i="11" s="1"/>
  <c r="AO73" i="11"/>
  <c r="AR73" i="11"/>
  <c r="AV73" i="11"/>
  <c r="AY73" i="11" s="1"/>
  <c r="AN74" i="11"/>
  <c r="AQ74" i="11" s="1"/>
  <c r="AO74" i="11"/>
  <c r="AR74" i="11" s="1"/>
  <c r="AV74" i="11"/>
  <c r="AY74" i="11" s="1"/>
  <c r="AN75" i="11"/>
  <c r="AQ75" i="11" s="1"/>
  <c r="AO75" i="11"/>
  <c r="AR75" i="11" s="1"/>
  <c r="AV75" i="11"/>
  <c r="AY75" i="11" s="1"/>
  <c r="AN76" i="11"/>
  <c r="AO76" i="11"/>
  <c r="AR76" i="11" s="1"/>
  <c r="AQ76" i="11"/>
  <c r="AV76" i="11"/>
  <c r="AY76" i="11" s="1"/>
  <c r="AN77" i="11"/>
  <c r="AO77" i="11"/>
  <c r="AQ77" i="11"/>
  <c r="AR77" i="11"/>
  <c r="AV77" i="11"/>
  <c r="AY77" i="11" s="1"/>
  <c r="AN78" i="11"/>
  <c r="AO78" i="11"/>
  <c r="AR78" i="11" s="1"/>
  <c r="AQ78" i="11"/>
  <c r="AV78" i="11"/>
  <c r="AY78" i="11" s="1"/>
  <c r="AN79" i="11"/>
  <c r="AQ79" i="11" s="1"/>
  <c r="AO79" i="11"/>
  <c r="AR79" i="11" s="1"/>
  <c r="AV79" i="11"/>
  <c r="AY79" i="11" s="1"/>
  <c r="AN80" i="11"/>
  <c r="AO80" i="11"/>
  <c r="AR80" i="11" s="1"/>
  <c r="AQ80" i="11"/>
  <c r="AV80" i="11"/>
  <c r="AY80" i="11" s="1"/>
  <c r="AN81" i="11"/>
  <c r="AO81" i="11"/>
  <c r="AQ81" i="11"/>
  <c r="AR81" i="11"/>
  <c r="AV81" i="11"/>
  <c r="AY81" i="11" s="1"/>
  <c r="AN82" i="11"/>
  <c r="AO82" i="11"/>
  <c r="AQ82" i="11"/>
  <c r="AR82" i="11"/>
  <c r="AU82" i="11"/>
  <c r="AX82" i="11" s="1"/>
  <c r="AV82" i="11"/>
  <c r="AY82" i="11" s="1"/>
  <c r="AN83" i="11"/>
  <c r="AO83" i="11"/>
  <c r="AR83" i="11" s="1"/>
  <c r="AQ83" i="11"/>
  <c r="AV83" i="11"/>
  <c r="AY83" i="11" s="1"/>
  <c r="AN84" i="11"/>
  <c r="AQ84" i="11" s="1"/>
  <c r="AO84" i="11"/>
  <c r="AR84" i="11" s="1"/>
  <c r="AV84" i="11"/>
  <c r="AY84" i="11" s="1"/>
  <c r="AN85" i="11"/>
  <c r="AQ85" i="11" s="1"/>
  <c r="AO85" i="11"/>
  <c r="AR85" i="11"/>
  <c r="AV85" i="11"/>
  <c r="AY85" i="11" s="1"/>
  <c r="AN86" i="11"/>
  <c r="AQ86" i="11" s="1"/>
  <c r="AO86" i="11"/>
  <c r="AR86" i="11"/>
  <c r="AV86" i="11"/>
  <c r="AY86" i="11"/>
  <c r="AN87" i="11"/>
  <c r="AO87" i="11"/>
  <c r="AR87" i="11" s="1"/>
  <c r="AQ87" i="11"/>
  <c r="AT87" i="11"/>
  <c r="AW87" i="11" s="1"/>
  <c r="AV87" i="11"/>
  <c r="AY87" i="11" s="1"/>
  <c r="AN88" i="11"/>
  <c r="AQ88" i="11" s="1"/>
  <c r="AO88" i="11"/>
  <c r="AR88" i="11" s="1"/>
  <c r="AV88" i="11"/>
  <c r="AY88" i="11" s="1"/>
  <c r="AN89" i="11"/>
  <c r="AQ89" i="11" s="1"/>
  <c r="AO89" i="11"/>
  <c r="AR89" i="11"/>
  <c r="AV89" i="11"/>
  <c r="AY89" i="11" s="1"/>
  <c r="AN90" i="11"/>
  <c r="AQ90" i="11" s="1"/>
  <c r="AO90" i="11"/>
  <c r="AR90" i="11" s="1"/>
  <c r="AV90" i="11"/>
  <c r="AY90" i="11" s="1"/>
  <c r="AN91" i="11"/>
  <c r="AQ91" i="11" s="1"/>
  <c r="AO91" i="11"/>
  <c r="AR91" i="11" s="1"/>
  <c r="AV91" i="11"/>
  <c r="AY91" i="11" s="1"/>
  <c r="AN92" i="11"/>
  <c r="AO92" i="11"/>
  <c r="AR92" i="11" s="1"/>
  <c r="AQ92" i="11"/>
  <c r="AU92" i="11"/>
  <c r="AX92" i="11" s="1"/>
  <c r="AV92" i="11"/>
  <c r="AY92" i="11" s="1"/>
  <c r="AN93" i="11"/>
  <c r="AO93" i="11"/>
  <c r="AQ93" i="11"/>
  <c r="AR93" i="11"/>
  <c r="AV93" i="11"/>
  <c r="AY93" i="11" s="1"/>
  <c r="AN94" i="11"/>
  <c r="AO94" i="11"/>
  <c r="AR94" i="11" s="1"/>
  <c r="AQ94" i="11"/>
  <c r="AV94" i="11"/>
  <c r="AY94" i="11" s="1"/>
  <c r="AN95" i="11"/>
  <c r="AQ95" i="11" s="1"/>
  <c r="AO95" i="11"/>
  <c r="AR95" i="11" s="1"/>
  <c r="AV95" i="11"/>
  <c r="AY95" i="11" s="1"/>
  <c r="AN96" i="11"/>
  <c r="AO96" i="11"/>
  <c r="AR96" i="11" s="1"/>
  <c r="AQ96" i="11"/>
  <c r="AV96" i="11"/>
  <c r="AY96" i="11" s="1"/>
  <c r="AN97" i="11"/>
  <c r="AO97" i="11"/>
  <c r="AQ97" i="11"/>
  <c r="AR97" i="11"/>
  <c r="AV97" i="11"/>
  <c r="AY97" i="11" s="1"/>
  <c r="AN98" i="11"/>
  <c r="AO98" i="11"/>
  <c r="AQ98" i="11"/>
  <c r="AR98" i="11"/>
  <c r="AV98" i="11"/>
  <c r="AY98" i="11" s="1"/>
  <c r="AN99" i="11"/>
  <c r="AO99" i="11"/>
  <c r="AR99" i="11" s="1"/>
  <c r="AQ99" i="11"/>
  <c r="AV99" i="11"/>
  <c r="AY99" i="11" s="1"/>
  <c r="AN100" i="11"/>
  <c r="AQ100" i="11" s="1"/>
  <c r="AO100" i="11"/>
  <c r="AR100" i="11" s="1"/>
  <c r="AV100" i="11"/>
  <c r="AY100" i="11" s="1"/>
  <c r="AN101" i="11"/>
  <c r="AQ101" i="11" s="1"/>
  <c r="AO101" i="11"/>
  <c r="AR101" i="11"/>
  <c r="AV101" i="11"/>
  <c r="AY101" i="11" s="1"/>
  <c r="AN102" i="11"/>
  <c r="AQ102" i="11" s="1"/>
  <c r="AO102" i="11"/>
  <c r="AR102" i="11"/>
  <c r="AV102" i="11"/>
  <c r="AY102" i="11"/>
  <c r="AN103" i="11"/>
  <c r="AO103" i="11"/>
  <c r="AR103" i="11" s="1"/>
  <c r="AQ103" i="11"/>
  <c r="AV103" i="11"/>
  <c r="AY103" i="11" s="1"/>
  <c r="AN104" i="11"/>
  <c r="AQ104" i="11" s="1"/>
  <c r="AO104" i="11"/>
  <c r="AR104" i="11" s="1"/>
  <c r="AV104" i="11"/>
  <c r="AY104" i="11" s="1"/>
  <c r="AN105" i="11"/>
  <c r="AQ105" i="11" s="1"/>
  <c r="AO105" i="11"/>
  <c r="AR105" i="11"/>
  <c r="AV105" i="11"/>
  <c r="AY105" i="11" s="1"/>
  <c r="AN106" i="11"/>
  <c r="AQ106" i="11" s="1"/>
  <c r="AO106" i="11"/>
  <c r="AR106" i="11" s="1"/>
  <c r="AV106" i="11"/>
  <c r="AY106" i="11" s="1"/>
  <c r="AN107" i="11"/>
  <c r="AQ107" i="11" s="1"/>
  <c r="AO107" i="11"/>
  <c r="AR107" i="11" s="1"/>
  <c r="AV107" i="11"/>
  <c r="AY107" i="11" s="1"/>
  <c r="AN108" i="11"/>
  <c r="AO108" i="11"/>
  <c r="AR108" i="11" s="1"/>
  <c r="AQ108" i="11"/>
  <c r="AV108" i="11"/>
  <c r="AY108" i="11" s="1"/>
  <c r="AN109" i="11"/>
  <c r="AO109" i="11"/>
  <c r="AQ109" i="11"/>
  <c r="AR109" i="11"/>
  <c r="AV109" i="11"/>
  <c r="AY109" i="11" s="1"/>
  <c r="AN110" i="11"/>
  <c r="AO110" i="11"/>
  <c r="AR110" i="11" s="1"/>
  <c r="AQ110" i="11"/>
  <c r="AV110" i="11"/>
  <c r="AY110" i="11" s="1"/>
  <c r="AN111" i="11"/>
  <c r="AQ111" i="11" s="1"/>
  <c r="AO111" i="11"/>
  <c r="AR111" i="11" s="1"/>
  <c r="AV111" i="11"/>
  <c r="AY111" i="11" s="1"/>
  <c r="AN112" i="11"/>
  <c r="AO112" i="11"/>
  <c r="AR112" i="11" s="1"/>
  <c r="AQ112" i="11"/>
  <c r="AV112" i="11"/>
  <c r="AY112" i="11" s="1"/>
  <c r="AN113" i="11"/>
  <c r="AO113" i="11"/>
  <c r="AQ113" i="11"/>
  <c r="AR113" i="11"/>
  <c r="AV113" i="11"/>
  <c r="AY113" i="11" s="1"/>
  <c r="AN114" i="11"/>
  <c r="AO114" i="11"/>
  <c r="AQ114" i="11"/>
  <c r="AR114" i="11"/>
  <c r="AV114" i="11"/>
  <c r="AY114" i="11" s="1"/>
  <c r="AN115" i="11"/>
  <c r="AO115" i="11"/>
  <c r="AR115" i="11" s="1"/>
  <c r="AQ115" i="11"/>
  <c r="AV115" i="11"/>
  <c r="AY115" i="11" s="1"/>
  <c r="AN116" i="11"/>
  <c r="AQ116" i="11" s="1"/>
  <c r="AO116" i="11"/>
  <c r="AR116" i="11" s="1"/>
  <c r="AV116" i="11"/>
  <c r="AY116" i="11" s="1"/>
  <c r="AN117" i="11"/>
  <c r="AQ117" i="11" s="1"/>
  <c r="AO117" i="11"/>
  <c r="AR117" i="11"/>
  <c r="AU117" i="11"/>
  <c r="AX117" i="11" s="1"/>
  <c r="AV117" i="11"/>
  <c r="AY117" i="11" s="1"/>
  <c r="AN118" i="11"/>
  <c r="AQ118" i="11" s="1"/>
  <c r="AO118" i="11"/>
  <c r="AR118" i="11"/>
  <c r="AV118" i="11"/>
  <c r="AY118" i="11"/>
  <c r="AN119" i="11"/>
  <c r="AO119" i="11"/>
  <c r="AR119" i="11" s="1"/>
  <c r="AQ119" i="11"/>
  <c r="AV119" i="11"/>
  <c r="AY119" i="11" s="1"/>
  <c r="AN120" i="11"/>
  <c r="AQ120" i="11" s="1"/>
  <c r="AO120" i="11"/>
  <c r="AR120" i="11" s="1"/>
  <c r="AV120" i="11"/>
  <c r="AY120" i="11" s="1"/>
  <c r="AN121" i="11"/>
  <c r="AQ121" i="11" s="1"/>
  <c r="AO121" i="11"/>
  <c r="AR121" i="11"/>
  <c r="AV121" i="11"/>
  <c r="AY121" i="11" s="1"/>
  <c r="AN122" i="11"/>
  <c r="AQ122" i="11" s="1"/>
  <c r="AO122" i="11"/>
  <c r="AR122" i="11"/>
  <c r="AV122" i="11"/>
  <c r="AY122" i="11"/>
  <c r="AN123" i="11"/>
  <c r="AQ123" i="11" s="1"/>
  <c r="AO123" i="11"/>
  <c r="AR123" i="11"/>
  <c r="AV123" i="11"/>
  <c r="AY123" i="11"/>
  <c r="AN124" i="11"/>
  <c r="AO124" i="11"/>
  <c r="AR124" i="11" s="1"/>
  <c r="AQ124" i="11"/>
  <c r="AV124" i="11"/>
  <c r="AY124" i="11"/>
  <c r="AN125" i="11"/>
  <c r="AO125" i="11"/>
  <c r="AR125" i="11" s="1"/>
  <c r="AQ125" i="11"/>
  <c r="AV125" i="11"/>
  <c r="AY125" i="11"/>
  <c r="AN126" i="11"/>
  <c r="AQ126" i="11" s="1"/>
  <c r="AO126" i="11"/>
  <c r="AR126" i="11"/>
  <c r="AV126" i="11"/>
  <c r="AY126" i="11"/>
  <c r="AN127" i="11"/>
  <c r="AQ127" i="11" s="1"/>
  <c r="AO127" i="11"/>
  <c r="AR127" i="11"/>
  <c r="AV127" i="11"/>
  <c r="AY127" i="11"/>
  <c r="AN128" i="11"/>
  <c r="AO128" i="11"/>
  <c r="AR128" i="11" s="1"/>
  <c r="AQ128" i="11"/>
  <c r="AV128" i="11"/>
  <c r="AY128" i="11"/>
  <c r="AN129" i="11"/>
  <c r="AO129" i="11"/>
  <c r="AR129" i="11" s="1"/>
  <c r="AQ129" i="11"/>
  <c r="AV129" i="11"/>
  <c r="AY129" i="11"/>
  <c r="AN130" i="11"/>
  <c r="AQ130" i="11" s="1"/>
  <c r="AO130" i="11"/>
  <c r="AR130" i="11"/>
  <c r="AV130" i="11"/>
  <c r="AY130" i="11"/>
  <c r="AN131" i="11"/>
  <c r="AQ131" i="11" s="1"/>
  <c r="AO131" i="11"/>
  <c r="AR131" i="11"/>
  <c r="AV131" i="11"/>
  <c r="AY131" i="11"/>
  <c r="AN132" i="11"/>
  <c r="AO132" i="11"/>
  <c r="AR132" i="11" s="1"/>
  <c r="AQ132" i="11"/>
  <c r="AV132" i="11"/>
  <c r="AY132" i="11"/>
  <c r="AN133" i="11"/>
  <c r="AO133" i="11"/>
  <c r="AR133" i="11" s="1"/>
  <c r="AQ133" i="11"/>
  <c r="AV133" i="11"/>
  <c r="AY133" i="11"/>
  <c r="AN134" i="11"/>
  <c r="AQ134" i="11" s="1"/>
  <c r="AO134" i="11"/>
  <c r="AR134" i="11"/>
  <c r="AT134" i="11"/>
  <c r="AW134" i="11" s="1"/>
  <c r="AV134" i="11"/>
  <c r="AY134" i="11"/>
  <c r="AN135" i="11"/>
  <c r="AO135" i="11"/>
  <c r="AQ135" i="11"/>
  <c r="AR135" i="11"/>
  <c r="AT135" i="11"/>
  <c r="AW135" i="11" s="1"/>
  <c r="AV135" i="11"/>
  <c r="AY135" i="11"/>
  <c r="AN136" i="11"/>
  <c r="AO136" i="11"/>
  <c r="AR136" i="11" s="1"/>
  <c r="AQ136" i="11"/>
  <c r="AV136" i="11"/>
  <c r="AY136" i="11"/>
  <c r="AN137" i="11"/>
  <c r="AO137" i="11"/>
  <c r="AR137" i="11" s="1"/>
  <c r="AQ137" i="11"/>
  <c r="AV137" i="11"/>
  <c r="AY137" i="11"/>
  <c r="AN138" i="11"/>
  <c r="AQ138" i="11" s="1"/>
  <c r="AO138" i="11"/>
  <c r="AR138" i="11"/>
  <c r="AV138" i="11"/>
  <c r="AY138" i="11"/>
  <c r="AN139" i="11"/>
  <c r="AO139" i="11"/>
  <c r="AQ139" i="11"/>
  <c r="AR139" i="11"/>
  <c r="AV139" i="11"/>
  <c r="AY139" i="11"/>
  <c r="AN140" i="11"/>
  <c r="AO140" i="11"/>
  <c r="AR140" i="11" s="1"/>
  <c r="AQ140" i="11"/>
  <c r="AV140" i="11"/>
  <c r="AY140" i="11"/>
  <c r="AN141" i="11"/>
  <c r="AO141" i="11"/>
  <c r="AR141" i="11" s="1"/>
  <c r="AQ141" i="11"/>
  <c r="AV141" i="11"/>
  <c r="AY141" i="11"/>
  <c r="AN142" i="11"/>
  <c r="AQ142" i="11" s="1"/>
  <c r="AO142" i="11"/>
  <c r="AR142" i="11"/>
  <c r="AV142" i="11"/>
  <c r="AY142" i="11"/>
  <c r="AN143" i="11"/>
  <c r="AO143" i="11"/>
  <c r="AQ143" i="11"/>
  <c r="AR143" i="11"/>
  <c r="AV143" i="11"/>
  <c r="AY143" i="11"/>
  <c r="AN144" i="11"/>
  <c r="AO144" i="11"/>
  <c r="AR144" i="11" s="1"/>
  <c r="AQ144" i="11"/>
  <c r="AV144" i="11"/>
  <c r="AY144" i="11"/>
  <c r="AN145" i="11"/>
  <c r="AO145" i="11"/>
  <c r="AR145" i="11" s="1"/>
  <c r="AQ145" i="11"/>
  <c r="AV145" i="11"/>
  <c r="AY145" i="11"/>
  <c r="AN146" i="11"/>
  <c r="AQ146" i="11" s="1"/>
  <c r="AO146" i="11"/>
  <c r="AR146" i="11"/>
  <c r="AV146" i="11"/>
  <c r="AY146" i="11"/>
  <c r="AN147" i="11"/>
  <c r="AO147" i="11"/>
  <c r="AQ147" i="11"/>
  <c r="AR147" i="11"/>
  <c r="AV147" i="11"/>
  <c r="AY147" i="11"/>
  <c r="AN148" i="11"/>
  <c r="AO148" i="11"/>
  <c r="AR148" i="11" s="1"/>
  <c r="AQ148" i="11"/>
  <c r="AV148" i="11"/>
  <c r="AY148" i="11"/>
  <c r="AN149" i="11"/>
  <c r="AO149" i="11"/>
  <c r="AR149" i="11" s="1"/>
  <c r="AQ149" i="11"/>
  <c r="AT149" i="11"/>
  <c r="AW149" i="11" s="1"/>
  <c r="AU149" i="11"/>
  <c r="AX149" i="11" s="1"/>
  <c r="AV149" i="11"/>
  <c r="AY149" i="11"/>
  <c r="AN150" i="11"/>
  <c r="AQ150" i="11" s="1"/>
  <c r="AO150" i="11"/>
  <c r="AR150" i="11"/>
  <c r="AV150" i="11"/>
  <c r="AY150" i="11" s="1"/>
  <c r="AN151" i="11"/>
  <c r="AO151" i="11"/>
  <c r="AQ151" i="11"/>
  <c r="AR151" i="11"/>
  <c r="AV151" i="11"/>
  <c r="AY151" i="11" s="1"/>
  <c r="AN152" i="11"/>
  <c r="AO152" i="11"/>
  <c r="AR152" i="11" s="1"/>
  <c r="AQ152" i="11"/>
  <c r="AV152" i="11"/>
  <c r="AY152" i="11"/>
  <c r="AN153" i="11"/>
  <c r="AO153" i="11"/>
  <c r="AR153" i="11" s="1"/>
  <c r="AQ153" i="11"/>
  <c r="AV153" i="11"/>
  <c r="AY153" i="11"/>
  <c r="AN154" i="11"/>
  <c r="AQ154" i="11" s="1"/>
  <c r="AO154" i="11"/>
  <c r="AR154" i="11"/>
  <c r="AV154" i="11"/>
  <c r="AY154" i="11" s="1"/>
  <c r="AN155" i="11"/>
  <c r="AO155" i="11"/>
  <c r="AQ155" i="11"/>
  <c r="AR155" i="11"/>
  <c r="AV155" i="11"/>
  <c r="AY155" i="11" s="1"/>
  <c r="AN156" i="11"/>
  <c r="AO156" i="11"/>
  <c r="AR156" i="11" s="1"/>
  <c r="AQ156" i="11"/>
  <c r="AT156" i="11"/>
  <c r="AW156" i="11" s="1"/>
  <c r="AV156" i="11"/>
  <c r="AY156" i="11"/>
  <c r="AN157" i="11"/>
  <c r="AO157" i="11"/>
  <c r="AR157" i="11" s="1"/>
  <c r="AQ157" i="11"/>
  <c r="AV157" i="11"/>
  <c r="AY157" i="11"/>
  <c r="AN158" i="11"/>
  <c r="AQ158" i="11" s="1"/>
  <c r="AO158" i="11"/>
  <c r="AR158" i="11"/>
  <c r="AV158" i="11"/>
  <c r="AY158" i="11" s="1"/>
  <c r="AN159" i="11"/>
  <c r="AO159" i="11"/>
  <c r="AQ159" i="11"/>
  <c r="AR159" i="11"/>
  <c r="AV159" i="11"/>
  <c r="AY159" i="11" s="1"/>
  <c r="AN160" i="11"/>
  <c r="AO160" i="11"/>
  <c r="AR160" i="11" s="1"/>
  <c r="AQ160" i="11"/>
  <c r="AU160" i="11"/>
  <c r="AX160" i="11" s="1"/>
  <c r="AV160" i="11"/>
  <c r="AY160" i="11"/>
  <c r="AN161" i="11"/>
  <c r="AO161" i="11"/>
  <c r="AR161" i="11" s="1"/>
  <c r="AQ161" i="11"/>
  <c r="AV161" i="11"/>
  <c r="AY161" i="11"/>
  <c r="AN162" i="11"/>
  <c r="AQ162" i="11" s="1"/>
  <c r="AO162" i="11"/>
  <c r="AR162" i="11"/>
  <c r="AV162" i="11"/>
  <c r="AY162" i="11" s="1"/>
  <c r="AN163" i="11"/>
  <c r="AO163" i="11"/>
  <c r="AQ163" i="11"/>
  <c r="AR163" i="11"/>
  <c r="AV163" i="11"/>
  <c r="AY163" i="11" s="1"/>
  <c r="AN164" i="11"/>
  <c r="AO164" i="11"/>
  <c r="AR164" i="11" s="1"/>
  <c r="AQ164" i="11"/>
  <c r="AT164" i="11"/>
  <c r="AW164" i="11" s="1"/>
  <c r="AV164" i="11"/>
  <c r="AY164" i="11"/>
  <c r="AN165" i="11"/>
  <c r="AO165" i="11"/>
  <c r="AR165" i="11" s="1"/>
  <c r="AQ165" i="11"/>
  <c r="AV165" i="11"/>
  <c r="AY165" i="11"/>
  <c r="AN166" i="11"/>
  <c r="AQ166" i="11" s="1"/>
  <c r="AO166" i="11"/>
  <c r="AR166" i="11"/>
  <c r="AV166" i="11"/>
  <c r="AY166" i="11" s="1"/>
  <c r="AN167" i="11"/>
  <c r="AO167" i="11"/>
  <c r="AQ167" i="11"/>
  <c r="AR167" i="11"/>
  <c r="AV167" i="11"/>
  <c r="AY167" i="11" s="1"/>
  <c r="AN168" i="11"/>
  <c r="AO168" i="11"/>
  <c r="AQ168" i="11"/>
  <c r="AR168" i="11"/>
  <c r="AV168" i="11"/>
  <c r="AY168" i="11"/>
  <c r="AN169" i="11"/>
  <c r="AO169" i="11"/>
  <c r="AR169" i="11" s="1"/>
  <c r="AQ169" i="11"/>
  <c r="AV169" i="11"/>
  <c r="AY169" i="11"/>
  <c r="AN170" i="11"/>
  <c r="AQ170" i="11" s="1"/>
  <c r="AO170" i="11"/>
  <c r="AR170" i="11"/>
  <c r="AV170" i="11"/>
  <c r="AY170" i="11" s="1"/>
  <c r="AN171" i="11"/>
  <c r="AQ171" i="11" s="1"/>
  <c r="AO171" i="11"/>
  <c r="AR171" i="11"/>
  <c r="AV171" i="11"/>
  <c r="AY171" i="11" s="1"/>
  <c r="AN172" i="11"/>
  <c r="AO172" i="11"/>
  <c r="AR172" i="11" s="1"/>
  <c r="AQ172" i="11"/>
  <c r="AV172" i="11"/>
  <c r="AY172" i="11"/>
  <c r="AN173" i="11"/>
  <c r="AO173" i="11"/>
  <c r="AR173" i="11" s="1"/>
  <c r="AQ173" i="11"/>
  <c r="AV173" i="11"/>
  <c r="AY173" i="11"/>
  <c r="AN174" i="11"/>
  <c r="AQ174" i="11" s="1"/>
  <c r="AO174" i="11"/>
  <c r="AR174" i="11"/>
  <c r="AV174" i="11"/>
  <c r="AY174" i="11" s="1"/>
  <c r="AN175" i="11"/>
  <c r="AO175" i="11"/>
  <c r="AQ175" i="11"/>
  <c r="AR175" i="11"/>
  <c r="AV175" i="11"/>
  <c r="AY175" i="11" s="1"/>
  <c r="AN176" i="11"/>
  <c r="AO176" i="11"/>
  <c r="AR176" i="11" s="1"/>
  <c r="AQ176" i="11"/>
  <c r="AV176" i="11"/>
  <c r="AY176" i="11"/>
  <c r="AN177" i="11"/>
  <c r="AO177" i="11"/>
  <c r="AR177" i="11" s="1"/>
  <c r="AQ177" i="11"/>
  <c r="AV177" i="11"/>
  <c r="AY177" i="11"/>
  <c r="AN178" i="11"/>
  <c r="AQ178" i="11" s="1"/>
  <c r="AO178" i="11"/>
  <c r="AR178" i="11"/>
  <c r="AV178" i="11"/>
  <c r="AY178" i="11" s="1"/>
  <c r="AN179" i="11"/>
  <c r="AO179" i="11"/>
  <c r="AQ179" i="11"/>
  <c r="AR179" i="11"/>
  <c r="AT179" i="11"/>
  <c r="AW179" i="11" s="1"/>
  <c r="AU179" i="11"/>
  <c r="AX179" i="11" s="1"/>
  <c r="AV179" i="11"/>
  <c r="AY179" i="11" s="1"/>
  <c r="AN180" i="11"/>
  <c r="AO180" i="11"/>
  <c r="AQ180" i="11"/>
  <c r="AR180" i="11"/>
  <c r="AV180" i="11"/>
  <c r="AY180" i="11"/>
  <c r="AN181" i="11"/>
  <c r="AO181" i="11"/>
  <c r="AR181" i="11" s="1"/>
  <c r="AQ181" i="11"/>
  <c r="AV181" i="11"/>
  <c r="AY181" i="11"/>
  <c r="AN182" i="11"/>
  <c r="AQ182" i="11" s="1"/>
  <c r="AO182" i="11"/>
  <c r="AR182" i="11"/>
  <c r="AV182" i="11"/>
  <c r="AY182" i="11" s="1"/>
  <c r="AN183" i="11"/>
  <c r="AQ183" i="11" s="1"/>
  <c r="AO183" i="11"/>
  <c r="AR183" i="11"/>
  <c r="AV183" i="11"/>
  <c r="AY183" i="11" s="1"/>
  <c r="AN184" i="11"/>
  <c r="AO184" i="11"/>
  <c r="AR184" i="11" s="1"/>
  <c r="AQ184" i="11"/>
  <c r="AV184" i="11"/>
  <c r="AY184" i="11"/>
  <c r="AN185" i="11"/>
  <c r="AO185" i="11"/>
  <c r="AR185" i="11" s="1"/>
  <c r="AQ185" i="11"/>
  <c r="AV185" i="11"/>
  <c r="AY185" i="11"/>
  <c r="AN186" i="11"/>
  <c r="AQ186" i="11" s="1"/>
  <c r="AO186" i="11"/>
  <c r="AR186" i="11"/>
  <c r="AT186" i="11"/>
  <c r="AW186" i="11" s="1"/>
  <c r="AV186" i="11"/>
  <c r="AY186" i="11" s="1"/>
  <c r="AN187" i="11"/>
  <c r="AQ187" i="11" s="1"/>
  <c r="AO187" i="11"/>
  <c r="AR187" i="11"/>
  <c r="AV187" i="11"/>
  <c r="AY187" i="11" s="1"/>
  <c r="AN188" i="11"/>
  <c r="AO188" i="11"/>
  <c r="AQ188" i="11"/>
  <c r="AR188" i="11"/>
  <c r="AT188" i="11"/>
  <c r="AW188" i="11" s="1"/>
  <c r="AV188" i="11"/>
  <c r="AY188" i="11"/>
  <c r="AN189" i="11"/>
  <c r="AQ189" i="11" s="1"/>
  <c r="AO189" i="11"/>
  <c r="AR189" i="11" s="1"/>
  <c r="AV189" i="11"/>
  <c r="AY189" i="11"/>
  <c r="AN190" i="11"/>
  <c r="AQ190" i="11" s="1"/>
  <c r="AO190" i="11"/>
  <c r="AR190" i="11"/>
  <c r="AV190" i="11"/>
  <c r="AY190" i="11" s="1"/>
  <c r="AN191" i="11"/>
  <c r="AQ191" i="11" s="1"/>
  <c r="AO191" i="11"/>
  <c r="AR191" i="11"/>
  <c r="AV191" i="11"/>
  <c r="AY191" i="11" s="1"/>
  <c r="AN192" i="11"/>
  <c r="AO192" i="11"/>
  <c r="AR192" i="11" s="1"/>
  <c r="AQ192" i="11"/>
  <c r="AV192" i="11"/>
  <c r="AY192" i="11"/>
  <c r="AN193" i="11"/>
  <c r="AQ193" i="11" s="1"/>
  <c r="AO193" i="11"/>
  <c r="AR193" i="11" s="1"/>
  <c r="AV193" i="11"/>
  <c r="AY193" i="11"/>
  <c r="AN194" i="11"/>
  <c r="AQ194" i="11" s="1"/>
  <c r="AO194" i="11"/>
  <c r="AR194" i="11"/>
  <c r="AV194" i="11"/>
  <c r="AY194" i="11" s="1"/>
  <c r="AN195" i="11"/>
  <c r="AQ195" i="11" s="1"/>
  <c r="AO195" i="11"/>
  <c r="AR195" i="11"/>
  <c r="AT195" i="11"/>
  <c r="AW195" i="11" s="1"/>
  <c r="AV195" i="11"/>
  <c r="AY195" i="11" s="1"/>
  <c r="AN196" i="11"/>
  <c r="AO196" i="11"/>
  <c r="AR196" i="11" s="1"/>
  <c r="AQ196" i="11"/>
  <c r="AV196" i="11"/>
  <c r="AY196" i="11"/>
  <c r="AN197" i="11"/>
  <c r="AQ197" i="11" s="1"/>
  <c r="AO197" i="11"/>
  <c r="AR197" i="11" s="1"/>
  <c r="AV197" i="11"/>
  <c r="AY197" i="11"/>
  <c r="AN198" i="11"/>
  <c r="AQ198" i="11" s="1"/>
  <c r="AO198" i="11"/>
  <c r="AR198" i="11"/>
  <c r="AV198" i="11"/>
  <c r="AY198" i="11" s="1"/>
  <c r="AN199" i="11"/>
  <c r="AQ199" i="11" s="1"/>
  <c r="AO199" i="11"/>
  <c r="AR199" i="11"/>
  <c r="AV199" i="11"/>
  <c r="AY199" i="11" s="1"/>
  <c r="AN200" i="11"/>
  <c r="AO200" i="11"/>
  <c r="AR200" i="11" s="1"/>
  <c r="AQ200" i="11"/>
  <c r="AT200" i="11"/>
  <c r="AW200" i="11" s="1"/>
  <c r="AV200" i="11"/>
  <c r="AY200" i="11"/>
  <c r="AN201" i="11"/>
  <c r="AQ201" i="11" s="1"/>
  <c r="AO201" i="11"/>
  <c r="AR201" i="11" s="1"/>
  <c r="AV201" i="11"/>
  <c r="AY201" i="11"/>
  <c r="AN202" i="11"/>
  <c r="AQ202" i="11" s="1"/>
  <c r="AO202" i="11"/>
  <c r="AR202" i="11"/>
  <c r="AV202" i="11"/>
  <c r="AY202" i="11" s="1"/>
  <c r="AN203" i="11"/>
  <c r="AO203" i="11"/>
  <c r="AQ203" i="11"/>
  <c r="AR203" i="11"/>
  <c r="AT203" i="11"/>
  <c r="AW203" i="11" s="1"/>
  <c r="AV203" i="11"/>
  <c r="AY203" i="11" s="1"/>
  <c r="AN204" i="11"/>
  <c r="AO204" i="11"/>
  <c r="AR204" i="11" s="1"/>
  <c r="AQ204" i="11"/>
  <c r="AT204" i="11"/>
  <c r="AW204" i="11" s="1"/>
  <c r="AV204" i="11"/>
  <c r="AY204" i="11"/>
  <c r="AN205" i="11"/>
  <c r="AQ205" i="11" s="1"/>
  <c r="AO205" i="11"/>
  <c r="AR205" i="11" s="1"/>
  <c r="AV205" i="11"/>
  <c r="AY205" i="11"/>
  <c r="AN206" i="11"/>
  <c r="AQ206" i="11" s="1"/>
  <c r="AO206" i="11"/>
  <c r="AR206" i="11"/>
  <c r="AV206" i="11"/>
  <c r="AY206" i="11" s="1"/>
  <c r="AN207" i="11"/>
  <c r="AQ207" i="11" s="1"/>
  <c r="AO207" i="11"/>
  <c r="AR207" i="11"/>
  <c r="AV207" i="11"/>
  <c r="AY207" i="11" s="1"/>
  <c r="AN208" i="11"/>
  <c r="AO208" i="11"/>
  <c r="AR208" i="11" s="1"/>
  <c r="AQ208" i="11"/>
  <c r="AV208" i="11"/>
  <c r="AY208" i="11"/>
  <c r="AN209" i="11"/>
  <c r="AQ209" i="11" s="1"/>
  <c r="AO209" i="11"/>
  <c r="AR209" i="11" s="1"/>
  <c r="AV209" i="11"/>
  <c r="AY209" i="11"/>
  <c r="AN210" i="11"/>
  <c r="AQ210" i="11" s="1"/>
  <c r="AO210" i="11"/>
  <c r="AR210" i="11"/>
  <c r="AV210" i="11"/>
  <c r="AY210" i="11" s="1"/>
  <c r="AN211" i="11"/>
  <c r="AO211" i="11"/>
  <c r="AQ211" i="11"/>
  <c r="AR211" i="11"/>
  <c r="AV211" i="11"/>
  <c r="AY211" i="11" s="1"/>
  <c r="AN212" i="11"/>
  <c r="AO212" i="11"/>
  <c r="AR212" i="11" s="1"/>
  <c r="AQ212" i="11"/>
  <c r="AV212" i="11"/>
  <c r="AY212" i="11"/>
  <c r="AN213" i="11"/>
  <c r="AQ213" i="11" s="1"/>
  <c r="AO213" i="11"/>
  <c r="AR213" i="11" s="1"/>
  <c r="AV213" i="11"/>
  <c r="AY213" i="11"/>
  <c r="AN214" i="11"/>
  <c r="AQ214" i="11" s="1"/>
  <c r="AO214" i="11"/>
  <c r="AR214" i="11"/>
  <c r="AV214" i="11"/>
  <c r="AY214" i="11" s="1"/>
  <c r="AN215" i="11"/>
  <c r="AO215" i="11"/>
  <c r="AQ215" i="11"/>
  <c r="AR215" i="11"/>
  <c r="AV215" i="11"/>
  <c r="AY215" i="11" s="1"/>
  <c r="AN216" i="11"/>
  <c r="AO216" i="11"/>
  <c r="AR216" i="11" s="1"/>
  <c r="AQ216" i="11"/>
  <c r="AV216" i="11"/>
  <c r="AY216" i="11"/>
  <c r="AN217" i="11"/>
  <c r="AQ217" i="11" s="1"/>
  <c r="AO217" i="11"/>
  <c r="AR217" i="11" s="1"/>
  <c r="AT217" i="11"/>
  <c r="AW217" i="11" s="1"/>
  <c r="AV217" i="11"/>
  <c r="AY217" i="11"/>
  <c r="AN218" i="11"/>
  <c r="AO218" i="11"/>
  <c r="AQ218" i="11"/>
  <c r="AR218" i="11"/>
  <c r="AT218" i="11"/>
  <c r="AW218" i="11" s="1"/>
  <c r="AV218" i="11"/>
  <c r="AY218" i="11" s="1"/>
  <c r="AN219" i="11"/>
  <c r="AO219" i="11"/>
  <c r="AQ219" i="11"/>
  <c r="AR219" i="11"/>
  <c r="AV219" i="11"/>
  <c r="AY219" i="11" s="1"/>
  <c r="AN220" i="11"/>
  <c r="AO220" i="11"/>
  <c r="AQ220" i="11"/>
  <c r="AR220" i="11"/>
  <c r="AV220" i="11"/>
  <c r="AY220" i="11" s="1"/>
  <c r="AN221" i="11"/>
  <c r="AO221" i="11"/>
  <c r="AR221" i="11" s="1"/>
  <c r="AQ221" i="11"/>
  <c r="AV221" i="11"/>
  <c r="AY221" i="11"/>
  <c r="AN222" i="11"/>
  <c r="AO222" i="11"/>
  <c r="AQ222" i="11"/>
  <c r="AR222" i="11"/>
  <c r="AV222" i="11"/>
  <c r="AY222" i="11" s="1"/>
  <c r="AN223" i="11"/>
  <c r="AQ223" i="11" s="1"/>
  <c r="AO223" i="11"/>
  <c r="AR223" i="11" s="1"/>
  <c r="AU223" i="11"/>
  <c r="AX223" i="11" s="1"/>
  <c r="AV223" i="11"/>
  <c r="AY223" i="11"/>
  <c r="AN224" i="11"/>
  <c r="AQ224" i="11" s="1"/>
  <c r="AO224" i="11"/>
  <c r="AR224" i="11" s="1"/>
  <c r="AV224" i="11"/>
  <c r="AY224" i="11" s="1"/>
  <c r="AN225" i="11"/>
  <c r="AQ225" i="11" s="1"/>
  <c r="AO225" i="11"/>
  <c r="AR225" i="11" s="1"/>
  <c r="AU225" i="11"/>
  <c r="AX225" i="11" s="1"/>
  <c r="AV225" i="11"/>
  <c r="AY225" i="11" s="1"/>
  <c r="AN226" i="11"/>
  <c r="AO226" i="11"/>
  <c r="AQ226" i="11"/>
  <c r="AR226" i="11"/>
  <c r="AU226" i="11"/>
  <c r="AX226" i="11" s="1"/>
  <c r="AV226" i="11"/>
  <c r="AY226" i="11" s="1"/>
  <c r="AN227" i="11"/>
  <c r="AO227" i="11"/>
  <c r="AR227" i="11" s="1"/>
  <c r="AQ227" i="11"/>
  <c r="AT227" i="11"/>
  <c r="AW227" i="11" s="1"/>
  <c r="AV227" i="11"/>
  <c r="AY227" i="11"/>
  <c r="AN228" i="11"/>
  <c r="AQ228" i="11" s="1"/>
  <c r="AO228" i="11"/>
  <c r="AR228" i="11" s="1"/>
  <c r="AV228" i="11"/>
  <c r="AY228" i="11"/>
  <c r="AN229" i="11"/>
  <c r="AQ229" i="11" s="1"/>
  <c r="AO229" i="11"/>
  <c r="AR229" i="11" s="1"/>
  <c r="AV229" i="11"/>
  <c r="AY229" i="11" s="1"/>
  <c r="AN230" i="11"/>
  <c r="AO230" i="11"/>
  <c r="AQ230" i="11"/>
  <c r="AR230" i="11"/>
  <c r="AV230" i="11"/>
  <c r="AY230" i="11" s="1"/>
  <c r="AN231" i="11"/>
  <c r="AO231" i="11"/>
  <c r="AR231" i="11" s="1"/>
  <c r="AQ231" i="11"/>
  <c r="AU231" i="11"/>
  <c r="AX231" i="11" s="1"/>
  <c r="AV231" i="11"/>
  <c r="AY231" i="11"/>
  <c r="AN232" i="11"/>
  <c r="AQ232" i="11" s="1"/>
  <c r="AO232" i="11"/>
  <c r="AR232" i="11" s="1"/>
  <c r="AV232" i="11"/>
  <c r="AY232" i="11"/>
  <c r="AN233" i="11"/>
  <c r="AQ233" i="11" s="1"/>
  <c r="AO233" i="11"/>
  <c r="AR233" i="11" s="1"/>
  <c r="AV233" i="11"/>
  <c r="AY233" i="11" s="1"/>
  <c r="AN234" i="11"/>
  <c r="AO234" i="11"/>
  <c r="AQ234" i="11"/>
  <c r="AR234" i="11"/>
  <c r="AV234" i="11"/>
  <c r="AY234" i="11" s="1"/>
  <c r="AN235" i="11"/>
  <c r="AO235" i="11"/>
  <c r="AR235" i="11" s="1"/>
  <c r="AQ235" i="11"/>
  <c r="AV235" i="11"/>
  <c r="AY235" i="11"/>
  <c r="AN236" i="11"/>
  <c r="AQ236" i="11" s="1"/>
  <c r="AO236" i="11"/>
  <c r="AR236" i="11" s="1"/>
  <c r="AT236" i="11"/>
  <c r="AW236" i="11" s="1"/>
  <c r="AV236" i="11"/>
  <c r="AY236" i="11"/>
  <c r="AN237" i="11"/>
  <c r="AQ237" i="11" s="1"/>
  <c r="AO237" i="11"/>
  <c r="AR237" i="11" s="1"/>
  <c r="AV237" i="11"/>
  <c r="AY237" i="11" s="1"/>
  <c r="AN238" i="11"/>
  <c r="AO238" i="11"/>
  <c r="AQ238" i="11"/>
  <c r="AR238" i="11"/>
  <c r="AV238" i="11"/>
  <c r="AY238" i="11" s="1"/>
  <c r="AN239" i="11"/>
  <c r="AO239" i="11"/>
  <c r="AR239" i="11" s="1"/>
  <c r="AQ239" i="11"/>
  <c r="AV239" i="11"/>
  <c r="AY239" i="11"/>
  <c r="AN240" i="11"/>
  <c r="AQ240" i="11" s="1"/>
  <c r="AO240" i="11"/>
  <c r="AR240" i="11" s="1"/>
  <c r="AT240" i="11"/>
  <c r="AW240" i="11" s="1"/>
  <c r="AV240" i="11"/>
  <c r="AY240" i="11"/>
  <c r="AN241" i="11"/>
  <c r="AQ241" i="11" s="1"/>
  <c r="AO241" i="11"/>
  <c r="AR241" i="11" s="1"/>
  <c r="AV241" i="11"/>
  <c r="AY241" i="11" s="1"/>
  <c r="AN242" i="11"/>
  <c r="AO242" i="11"/>
  <c r="AQ242" i="11"/>
  <c r="AR242" i="11"/>
  <c r="AT242" i="11"/>
  <c r="AW242" i="11" s="1"/>
  <c r="AV242" i="11"/>
  <c r="AY242" i="11" s="1"/>
  <c r="AN243" i="11"/>
  <c r="AO243" i="11"/>
  <c r="AR243" i="11" s="1"/>
  <c r="AQ243" i="11"/>
  <c r="AV243" i="11"/>
  <c r="AY243" i="11"/>
  <c r="AN244" i="11"/>
  <c r="AQ244" i="11" s="1"/>
  <c r="AO244" i="11"/>
  <c r="AR244" i="11" s="1"/>
  <c r="AV244" i="11"/>
  <c r="AY244" i="11" s="1"/>
  <c r="AN245" i="11"/>
  <c r="AQ245" i="11" s="1"/>
  <c r="AO245" i="11"/>
  <c r="AR245" i="11" s="1"/>
  <c r="AT245" i="11"/>
  <c r="AW245" i="11" s="1"/>
  <c r="AV245" i="11"/>
  <c r="AY245" i="11" s="1"/>
  <c r="AN246" i="11"/>
  <c r="AO246" i="11"/>
  <c r="AQ246" i="11"/>
  <c r="AR246" i="11"/>
  <c r="AT246" i="11"/>
  <c r="AW246" i="11" s="1"/>
  <c r="AV246" i="11"/>
  <c r="AY246" i="11" s="1"/>
  <c r="AN247" i="11"/>
  <c r="AQ247" i="11" s="1"/>
  <c r="AO247" i="11"/>
  <c r="AR247" i="11"/>
  <c r="AV247" i="11"/>
  <c r="AY247" i="11"/>
  <c r="AN248" i="11"/>
  <c r="AQ248" i="11" s="1"/>
  <c r="AO248" i="11"/>
  <c r="AR248" i="11" s="1"/>
  <c r="AV248" i="11"/>
  <c r="AY248" i="11" s="1"/>
  <c r="AN249" i="11"/>
  <c r="AQ249" i="11" s="1"/>
  <c r="AO249" i="11"/>
  <c r="AR249" i="11" s="1"/>
  <c r="AT249" i="11"/>
  <c r="AW249" i="11" s="1"/>
  <c r="AU249" i="11"/>
  <c r="AX249" i="11" s="1"/>
  <c r="AV249" i="11"/>
  <c r="AY249" i="11" s="1"/>
  <c r="AN250" i="11"/>
  <c r="AO250" i="11"/>
  <c r="AQ250" i="11"/>
  <c r="AR250" i="11"/>
  <c r="AU250" i="11"/>
  <c r="AX250" i="11" s="1"/>
  <c r="AV250" i="11"/>
  <c r="AY250" i="11" s="1"/>
  <c r="AN251" i="11"/>
  <c r="AQ251" i="11" s="1"/>
  <c r="AO251" i="11"/>
  <c r="AR251" i="11"/>
  <c r="AV251" i="11"/>
  <c r="AY251" i="11"/>
  <c r="AN252" i="11"/>
  <c r="AQ252" i="11" s="1"/>
  <c r="AO252" i="11"/>
  <c r="AR252" i="11" s="1"/>
  <c r="AU252" i="11"/>
  <c r="AX252" i="11" s="1"/>
  <c r="AV252" i="11"/>
  <c r="AY252" i="11" s="1"/>
  <c r="AN253" i="11"/>
  <c r="AQ253" i="11" s="1"/>
  <c r="AO253" i="11"/>
  <c r="AR253" i="11" s="1"/>
  <c r="AV253" i="11"/>
  <c r="AY253" i="11" s="1"/>
  <c r="AN254" i="11"/>
  <c r="AO254" i="11"/>
  <c r="AQ254" i="11"/>
  <c r="AR254" i="11"/>
  <c r="AV254" i="11"/>
  <c r="AY254" i="11" s="1"/>
  <c r="AN255" i="11"/>
  <c r="AQ255" i="11" s="1"/>
  <c r="AO255" i="11"/>
  <c r="AR255" i="11" s="1"/>
  <c r="AT255" i="11"/>
  <c r="AW255" i="11" s="1"/>
  <c r="AU255" i="11"/>
  <c r="AX255" i="11" s="1"/>
  <c r="AV255" i="11"/>
  <c r="AY255" i="11"/>
  <c r="AN256" i="11"/>
  <c r="AQ256" i="11" s="1"/>
  <c r="AO256" i="11"/>
  <c r="AR256" i="11" s="1"/>
  <c r="AV256" i="11"/>
  <c r="AY256" i="11" s="1"/>
  <c r="AN257" i="11"/>
  <c r="AQ257" i="11" s="1"/>
  <c r="AO257" i="11"/>
  <c r="AR257" i="11" s="1"/>
  <c r="AV257" i="11"/>
  <c r="AY257" i="11" s="1"/>
  <c r="AN258" i="11"/>
  <c r="AO258" i="11"/>
  <c r="AQ258" i="11"/>
  <c r="AR258" i="11"/>
  <c r="AT258" i="11"/>
  <c r="AW258" i="11" s="1"/>
  <c r="AV258" i="11"/>
  <c r="AY258" i="11" s="1"/>
  <c r="AN259" i="11"/>
  <c r="AQ259" i="11" s="1"/>
  <c r="AO259" i="11"/>
  <c r="AR259" i="11" s="1"/>
  <c r="AU259" i="11"/>
  <c r="AX259" i="11" s="1"/>
  <c r="AV259" i="11"/>
  <c r="AY259" i="11"/>
  <c r="AN260" i="11"/>
  <c r="AQ260" i="11" s="1"/>
  <c r="AO260" i="11"/>
  <c r="AR260" i="11" s="1"/>
  <c r="AV260" i="11"/>
  <c r="AY260" i="11" s="1"/>
  <c r="AN261" i="11"/>
  <c r="AQ261" i="11" s="1"/>
  <c r="AO261" i="11"/>
  <c r="AR261" i="11" s="1"/>
  <c r="AT261" i="11"/>
  <c r="AW261" i="11" s="1"/>
  <c r="AU261" i="11"/>
  <c r="AX261" i="11" s="1"/>
  <c r="AV261" i="11"/>
  <c r="AY261" i="11" s="1"/>
  <c r="AN262" i="11"/>
  <c r="AO262" i="11"/>
  <c r="AQ262" i="11"/>
  <c r="AR262" i="11"/>
  <c r="AU262" i="11"/>
  <c r="AX262" i="11" s="1"/>
  <c r="AV262" i="11"/>
  <c r="AY262" i="11" s="1"/>
  <c r="AN263" i="11"/>
  <c r="AQ263" i="11" s="1"/>
  <c r="AO263" i="11"/>
  <c r="AR263" i="11" s="1"/>
  <c r="AV263" i="11"/>
  <c r="AY263" i="11"/>
  <c r="AN264" i="11"/>
  <c r="AQ264" i="11" s="1"/>
  <c r="AO264" i="11"/>
  <c r="AR264" i="11" s="1"/>
  <c r="AV264" i="11"/>
  <c r="AY264" i="11" s="1"/>
  <c r="AN265" i="11"/>
  <c r="AQ265" i="11" s="1"/>
  <c r="AO265" i="11"/>
  <c r="AR265" i="11" s="1"/>
  <c r="AV265" i="11"/>
  <c r="AY265" i="11" s="1"/>
  <c r="AN266" i="11"/>
  <c r="AO266" i="11"/>
  <c r="AQ266" i="11"/>
  <c r="AR266" i="11"/>
  <c r="AT266" i="11"/>
  <c r="AW266" i="11" s="1"/>
  <c r="AV266" i="11"/>
  <c r="AY266" i="11" s="1"/>
  <c r="AN267" i="11"/>
  <c r="AQ267" i="11" s="1"/>
  <c r="AO267" i="11"/>
  <c r="AR267" i="11" s="1"/>
  <c r="AV267" i="11"/>
  <c r="AY267" i="11"/>
  <c r="AN268" i="11"/>
  <c r="AQ268" i="11" s="1"/>
  <c r="AO268" i="11"/>
  <c r="AR268" i="11" s="1"/>
  <c r="AT268" i="11"/>
  <c r="AW268" i="11" s="1"/>
  <c r="AV268" i="11"/>
  <c r="AY268" i="11" s="1"/>
  <c r="AN269" i="11"/>
  <c r="AQ269" i="11" s="1"/>
  <c r="AO269" i="11"/>
  <c r="AR269" i="11" s="1"/>
  <c r="AT269" i="11"/>
  <c r="AW269" i="11" s="1"/>
  <c r="AV269" i="11"/>
  <c r="AY269" i="11" s="1"/>
  <c r="AN270" i="11"/>
  <c r="AO270" i="11"/>
  <c r="AQ270" i="11"/>
  <c r="AR270" i="11"/>
  <c r="AT270" i="11"/>
  <c r="AW270" i="11" s="1"/>
  <c r="AV270" i="11"/>
  <c r="AY270" i="11" s="1"/>
  <c r="AN271" i="11"/>
  <c r="AQ271" i="11" s="1"/>
  <c r="AO271" i="11"/>
  <c r="AR271" i="11" s="1"/>
  <c r="AV271" i="11"/>
  <c r="AY271" i="11"/>
  <c r="AN272" i="11"/>
  <c r="AQ272" i="11" s="1"/>
  <c r="AO272" i="11"/>
  <c r="AR272" i="11" s="1"/>
  <c r="AT272" i="11"/>
  <c r="AW272" i="11" s="1"/>
  <c r="AV272" i="11"/>
  <c r="AY272" i="11" s="1"/>
  <c r="AN273" i="11"/>
  <c r="AQ273" i="11" s="1"/>
  <c r="AO273" i="11"/>
  <c r="AR273" i="11" s="1"/>
  <c r="AT273" i="11"/>
  <c r="AW273" i="11" s="1"/>
  <c r="AV273" i="11"/>
  <c r="AY273" i="11" s="1"/>
  <c r="AN274" i="11"/>
  <c r="AO274" i="11"/>
  <c r="AQ274" i="11"/>
  <c r="AR274" i="11"/>
  <c r="AU274" i="11"/>
  <c r="AX274" i="11" s="1"/>
  <c r="AV274" i="11"/>
  <c r="AY274" i="11" s="1"/>
  <c r="AN275" i="11"/>
  <c r="AQ275" i="11" s="1"/>
  <c r="AO275" i="11"/>
  <c r="AR275" i="11" s="1"/>
  <c r="AT275" i="11"/>
  <c r="AW275" i="11" s="1"/>
  <c r="AV275" i="11"/>
  <c r="AY275" i="11"/>
  <c r="AN276" i="11"/>
  <c r="AQ276" i="11" s="1"/>
  <c r="AO276" i="11"/>
  <c r="AR276" i="11" s="1"/>
  <c r="AV276" i="11"/>
  <c r="AY276" i="11" s="1"/>
  <c r="AN277" i="11"/>
  <c r="AQ277" i="11" s="1"/>
  <c r="AO277" i="11"/>
  <c r="AR277" i="11" s="1"/>
  <c r="AV277" i="11"/>
  <c r="AY277" i="11" s="1"/>
  <c r="AN278" i="11"/>
  <c r="AO278" i="11"/>
  <c r="AQ278" i="11"/>
  <c r="AR278" i="11"/>
  <c r="AV278" i="11"/>
  <c r="AY278" i="11" s="1"/>
  <c r="AN279" i="11"/>
  <c r="AQ279" i="11" s="1"/>
  <c r="AO279" i="11"/>
  <c r="AR279" i="11" s="1"/>
  <c r="AT279" i="11"/>
  <c r="AW279" i="11" s="1"/>
  <c r="AU279" i="11"/>
  <c r="AX279" i="11" s="1"/>
  <c r="AV279" i="11"/>
  <c r="AY279" i="11"/>
  <c r="AN280" i="11"/>
  <c r="AQ280" i="11" s="1"/>
  <c r="AO280" i="11"/>
  <c r="AR280" i="11" s="1"/>
  <c r="AT280" i="11"/>
  <c r="AW280" i="11" s="1"/>
  <c r="AV280" i="11"/>
  <c r="AY280" i="11" s="1"/>
  <c r="AN281" i="11"/>
  <c r="AQ281" i="11" s="1"/>
  <c r="AO281" i="11"/>
  <c r="AR281" i="11" s="1"/>
  <c r="AV281" i="11"/>
  <c r="AY281" i="11" s="1"/>
  <c r="AN282" i="11"/>
  <c r="AO282" i="11"/>
  <c r="AQ282" i="11"/>
  <c r="AR282" i="11"/>
  <c r="AV282" i="11"/>
  <c r="AY282" i="11" s="1"/>
  <c r="AN283" i="11"/>
  <c r="AQ283" i="11" s="1"/>
  <c r="AO283" i="11"/>
  <c r="AR283" i="11" s="1"/>
  <c r="AU283" i="11"/>
  <c r="AX283" i="11" s="1"/>
  <c r="AV283" i="11"/>
  <c r="AY283" i="11"/>
  <c r="AN284" i="11"/>
  <c r="AQ284" i="11" s="1"/>
  <c r="AO284" i="11"/>
  <c r="AR284" i="11" s="1"/>
  <c r="AT284" i="11"/>
  <c r="AW284" i="11" s="1"/>
  <c r="AU284" i="11"/>
  <c r="AX284" i="11" s="1"/>
  <c r="AV284" i="11"/>
  <c r="AY284" i="11" s="1"/>
  <c r="AN285" i="11"/>
  <c r="AQ285" i="11" s="1"/>
  <c r="AO285" i="11"/>
  <c r="AR285" i="11" s="1"/>
  <c r="AV285" i="11"/>
  <c r="AY285" i="11" s="1"/>
  <c r="AN286" i="11"/>
  <c r="AO286" i="11"/>
  <c r="AQ286" i="11"/>
  <c r="AR286" i="11"/>
  <c r="AT286" i="11"/>
  <c r="AW286" i="11" s="1"/>
  <c r="AV286" i="11"/>
  <c r="AY286" i="11" s="1"/>
  <c r="AN287" i="11"/>
  <c r="AQ287" i="11" s="1"/>
  <c r="AO287" i="11"/>
  <c r="AR287" i="11" s="1"/>
  <c r="AT287" i="11"/>
  <c r="AW287" i="11" s="1"/>
  <c r="AV287" i="11"/>
  <c r="AY287" i="11"/>
  <c r="AN288" i="11"/>
  <c r="AQ288" i="11" s="1"/>
  <c r="AO288" i="11"/>
  <c r="AR288" i="11" s="1"/>
  <c r="AU288" i="11"/>
  <c r="AX288" i="11" s="1"/>
  <c r="AV288" i="11"/>
  <c r="AY288" i="11" s="1"/>
  <c r="AN289" i="11"/>
  <c r="AQ289" i="11" s="1"/>
  <c r="AO289" i="11"/>
  <c r="AR289" i="11" s="1"/>
  <c r="AT289" i="11"/>
  <c r="AW289" i="11" s="1"/>
  <c r="AV289" i="11"/>
  <c r="AY289" i="11" s="1"/>
  <c r="AN290" i="11"/>
  <c r="AO290" i="11"/>
  <c r="AQ290" i="11"/>
  <c r="AR290" i="11"/>
  <c r="AT290" i="11"/>
  <c r="AW290" i="11" s="1"/>
  <c r="AU290" i="11"/>
  <c r="AX290" i="11" s="1"/>
  <c r="AV290" i="11"/>
  <c r="AY290" i="11" s="1"/>
  <c r="AN291" i="11"/>
  <c r="AQ291" i="11" s="1"/>
  <c r="AO291" i="11"/>
  <c r="AR291" i="11"/>
  <c r="AT291" i="11"/>
  <c r="AW291" i="11" s="1"/>
  <c r="AU291" i="11"/>
  <c r="AX291" i="11" s="1"/>
  <c r="AV291" i="11"/>
  <c r="AY291" i="11" s="1"/>
  <c r="AN292" i="11"/>
  <c r="AQ292" i="11" s="1"/>
  <c r="AO292" i="11"/>
  <c r="AR292" i="11" s="1"/>
  <c r="AT292" i="11"/>
  <c r="AW292" i="11" s="1"/>
  <c r="AU292" i="11"/>
  <c r="AX292" i="11" s="1"/>
  <c r="AV292" i="11"/>
  <c r="AY292" i="11" s="1"/>
  <c r="AN293" i="11"/>
  <c r="AO293" i="11"/>
  <c r="AR293" i="11" s="1"/>
  <c r="AQ293" i="11"/>
  <c r="AT293" i="11"/>
  <c r="AW293" i="11" s="1"/>
  <c r="AU293" i="11"/>
  <c r="AX293" i="11" s="1"/>
  <c r="AV293" i="11"/>
  <c r="AY293" i="11" s="1"/>
  <c r="AN294" i="11"/>
  <c r="AQ294" i="11" s="1"/>
  <c r="AO294" i="11"/>
  <c r="AR294" i="11"/>
  <c r="AT294" i="11"/>
  <c r="AW294" i="11" s="1"/>
  <c r="AU294" i="11"/>
  <c r="AX294" i="11" s="1"/>
  <c r="AV294" i="11"/>
  <c r="AY294" i="11" s="1"/>
  <c r="AN295" i="11"/>
  <c r="AO295" i="11"/>
  <c r="AQ295" i="11"/>
  <c r="AR295" i="11"/>
  <c r="AT295" i="11"/>
  <c r="AW295" i="11" s="1"/>
  <c r="AU295" i="11"/>
  <c r="AX295" i="11" s="1"/>
  <c r="AV295" i="11"/>
  <c r="AY295" i="11" s="1"/>
  <c r="AN296" i="11"/>
  <c r="AQ296" i="11" s="1"/>
  <c r="AO296" i="11"/>
  <c r="AR296" i="11" s="1"/>
  <c r="AT296" i="11"/>
  <c r="AW296" i="11" s="1"/>
  <c r="AU296" i="11"/>
  <c r="AX296" i="11" s="1"/>
  <c r="AV296" i="11"/>
  <c r="AY296" i="11" s="1"/>
  <c r="AN297" i="11"/>
  <c r="AO297" i="11"/>
  <c r="AQ297" i="11"/>
  <c r="AR297" i="11"/>
  <c r="AT297" i="11"/>
  <c r="AW297" i="11" s="1"/>
  <c r="AU297" i="11"/>
  <c r="AX297" i="11" s="1"/>
  <c r="AV297" i="11"/>
  <c r="AY297" i="11" s="1"/>
  <c r="AN298" i="11"/>
  <c r="AQ298" i="11" s="1"/>
  <c r="AO298" i="11"/>
  <c r="AR298" i="11" s="1"/>
  <c r="AT298" i="11"/>
  <c r="AW298" i="11" s="1"/>
  <c r="AU298" i="11"/>
  <c r="AX298" i="11" s="1"/>
  <c r="AV298" i="11"/>
  <c r="AY298" i="11" s="1"/>
  <c r="AN299" i="11"/>
  <c r="AO299" i="11"/>
  <c r="AQ299" i="11"/>
  <c r="AR299" i="11"/>
  <c r="AT299" i="11"/>
  <c r="AW299" i="11" s="1"/>
  <c r="AU299" i="11"/>
  <c r="AX299" i="11" s="1"/>
  <c r="AV299" i="11"/>
  <c r="AY299" i="11" s="1"/>
  <c r="AN300" i="11"/>
  <c r="AQ300" i="11" s="1"/>
  <c r="AO300" i="11"/>
  <c r="AR300" i="11" s="1"/>
  <c r="AT300" i="11"/>
  <c r="AW300" i="11" s="1"/>
  <c r="AU300" i="11"/>
  <c r="AX300" i="11" s="1"/>
  <c r="AV300" i="11"/>
  <c r="AY300" i="11" s="1"/>
  <c r="AN301" i="11"/>
  <c r="AO301" i="11"/>
  <c r="AQ301" i="11"/>
  <c r="AR301" i="11"/>
  <c r="AT301" i="11"/>
  <c r="AW301" i="11" s="1"/>
  <c r="AU301" i="11"/>
  <c r="AX301" i="11" s="1"/>
  <c r="AV301" i="11"/>
  <c r="AY301" i="11" s="1"/>
  <c r="AN302" i="11"/>
  <c r="AQ302" i="11" s="1"/>
  <c r="AO302" i="11"/>
  <c r="AR302" i="11" s="1"/>
  <c r="AT302" i="11"/>
  <c r="AW302" i="11" s="1"/>
  <c r="AU302" i="11"/>
  <c r="AX302" i="11" s="1"/>
  <c r="AV302" i="11"/>
  <c r="AY302" i="11"/>
  <c r="AN303" i="11"/>
  <c r="AO303" i="11"/>
  <c r="AQ303" i="11"/>
  <c r="AR303" i="11"/>
  <c r="AT303" i="11"/>
  <c r="AW303" i="11" s="1"/>
  <c r="AU303" i="11"/>
  <c r="AX303" i="11" s="1"/>
  <c r="AV303" i="11"/>
  <c r="AY303" i="11" s="1"/>
  <c r="AN304" i="11"/>
  <c r="AQ304" i="11" s="1"/>
  <c r="AO304" i="11"/>
  <c r="AR304" i="11" s="1"/>
  <c r="AT304" i="11"/>
  <c r="AW304" i="11" s="1"/>
  <c r="AU304" i="11"/>
  <c r="AX304" i="11" s="1"/>
  <c r="AV304" i="11"/>
  <c r="AY304" i="11" s="1"/>
  <c r="AN305" i="11"/>
  <c r="AO305" i="11"/>
  <c r="AQ305" i="11"/>
  <c r="AR305" i="11"/>
  <c r="AT305" i="11"/>
  <c r="AW305" i="11" s="1"/>
  <c r="AU305" i="11"/>
  <c r="AX305" i="11" s="1"/>
  <c r="AV305" i="11"/>
  <c r="AY305" i="11" s="1"/>
  <c r="AN306" i="11"/>
  <c r="AO306" i="11"/>
  <c r="AR306" i="11" s="1"/>
  <c r="AQ306" i="11"/>
  <c r="AT306" i="11"/>
  <c r="AW306" i="11" s="1"/>
  <c r="AU306" i="11"/>
  <c r="AX306" i="11" s="1"/>
  <c r="AV306" i="11"/>
  <c r="AY306" i="11" s="1"/>
  <c r="AN307" i="11"/>
  <c r="AQ307" i="11" s="1"/>
  <c r="AO307" i="11"/>
  <c r="AR307" i="11" s="1"/>
  <c r="AT307" i="11"/>
  <c r="AW307" i="11" s="1"/>
  <c r="AU307" i="11"/>
  <c r="AX307" i="11" s="1"/>
  <c r="AV307" i="11"/>
  <c r="AY307" i="11" s="1"/>
  <c r="AN308" i="11"/>
  <c r="AQ308" i="11" s="1"/>
  <c r="AO308" i="11"/>
  <c r="AR308" i="11" s="1"/>
  <c r="AT308" i="11"/>
  <c r="AW308" i="11" s="1"/>
  <c r="AU308" i="11"/>
  <c r="AX308" i="11" s="1"/>
  <c r="AV308" i="11"/>
  <c r="AY308" i="11" s="1"/>
  <c r="AN309" i="11"/>
  <c r="AO309" i="11"/>
  <c r="AQ309" i="11"/>
  <c r="AR309" i="11"/>
  <c r="AT309" i="11"/>
  <c r="AW309" i="11" s="1"/>
  <c r="AU309" i="11"/>
  <c r="AX309" i="11" s="1"/>
  <c r="AV309" i="11"/>
  <c r="AY309" i="11" s="1"/>
  <c r="AN310" i="11"/>
  <c r="AO310" i="11"/>
  <c r="AR310" i="11" s="1"/>
  <c r="AQ310" i="11"/>
  <c r="AT310" i="11"/>
  <c r="AW310" i="11" s="1"/>
  <c r="AU310" i="11"/>
  <c r="AX310" i="11" s="1"/>
  <c r="AV310" i="11"/>
  <c r="AY310" i="11"/>
  <c r="AN311" i="11"/>
  <c r="AQ311" i="11" s="1"/>
  <c r="AO311" i="11"/>
  <c r="AR311" i="11" s="1"/>
  <c r="AT311" i="11"/>
  <c r="AW311" i="11" s="1"/>
  <c r="AU311" i="11"/>
  <c r="AX311" i="11" s="1"/>
  <c r="AV311" i="11"/>
  <c r="AY311" i="11" s="1"/>
  <c r="AN312" i="11"/>
  <c r="AQ312" i="11" s="1"/>
  <c r="AO312" i="11"/>
  <c r="AR312" i="11" s="1"/>
  <c r="AT312" i="11"/>
  <c r="AW312" i="11" s="1"/>
  <c r="AU312" i="11"/>
  <c r="AX312" i="11" s="1"/>
  <c r="AV312" i="11"/>
  <c r="AY312" i="11" s="1"/>
  <c r="AN313" i="11"/>
  <c r="AO313" i="11"/>
  <c r="AQ313" i="11"/>
  <c r="AR313" i="11"/>
  <c r="AT313" i="11"/>
  <c r="AW313" i="11" s="1"/>
  <c r="AU313" i="11"/>
  <c r="AX313" i="11" s="1"/>
  <c r="AV313" i="11"/>
  <c r="AY313" i="11" s="1"/>
  <c r="AN314" i="11"/>
  <c r="AO314" i="11"/>
  <c r="AR314" i="11" s="1"/>
  <c r="AQ314" i="11"/>
  <c r="AT314" i="11"/>
  <c r="AW314" i="11" s="1"/>
  <c r="AU314" i="11"/>
  <c r="AX314" i="11" s="1"/>
  <c r="AV314" i="11"/>
  <c r="AY314" i="11"/>
  <c r="AN315" i="11"/>
  <c r="AQ315" i="11" s="1"/>
  <c r="AO315" i="11"/>
  <c r="AR315" i="11" s="1"/>
  <c r="AT315" i="11"/>
  <c r="AW315" i="11" s="1"/>
  <c r="AU315" i="11"/>
  <c r="AX315" i="11" s="1"/>
  <c r="AV315" i="11"/>
  <c r="AY315" i="11" s="1"/>
  <c r="AN316" i="11"/>
  <c r="AQ316" i="11" s="1"/>
  <c r="AO316" i="11"/>
  <c r="AR316" i="11" s="1"/>
  <c r="AT316" i="11"/>
  <c r="AW316" i="11" s="1"/>
  <c r="AU316" i="11"/>
  <c r="AX316" i="11" s="1"/>
  <c r="AV316" i="11"/>
  <c r="AY316" i="11" s="1"/>
  <c r="AN317" i="11"/>
  <c r="AO317" i="11"/>
  <c r="AQ317" i="11"/>
  <c r="AR317" i="11"/>
  <c r="AT317" i="11"/>
  <c r="AW317" i="11" s="1"/>
  <c r="AU317" i="11"/>
  <c r="AX317" i="11" s="1"/>
  <c r="AV317" i="11"/>
  <c r="AY317" i="11" s="1"/>
  <c r="AN318" i="11"/>
  <c r="AO318" i="11"/>
  <c r="AR318" i="11" s="1"/>
  <c r="AQ318" i="11"/>
  <c r="AT318" i="11"/>
  <c r="AW318" i="11" s="1"/>
  <c r="AU318" i="11"/>
  <c r="AX318" i="11" s="1"/>
  <c r="AV318" i="11"/>
  <c r="AY318" i="11" s="1"/>
  <c r="AN319" i="11"/>
  <c r="AO319" i="11"/>
  <c r="AR319" i="11" s="1"/>
  <c r="AQ319" i="11"/>
  <c r="AT319" i="11"/>
  <c r="AW319" i="11" s="1"/>
  <c r="AU319" i="11"/>
  <c r="AX319" i="11" s="1"/>
  <c r="AV319" i="11"/>
  <c r="AY319" i="11" s="1"/>
  <c r="AN320" i="11"/>
  <c r="AQ320" i="11" s="1"/>
  <c r="AO320" i="11"/>
  <c r="AR320" i="11"/>
  <c r="AT320" i="11"/>
  <c r="AW320" i="11" s="1"/>
  <c r="AU320" i="11"/>
  <c r="AX320" i="11" s="1"/>
  <c r="AV320" i="11"/>
  <c r="AY320" i="11" s="1"/>
  <c r="AN321" i="11"/>
  <c r="AO321" i="11"/>
  <c r="AQ321" i="11"/>
  <c r="AR321" i="11"/>
  <c r="AT321" i="11"/>
  <c r="AW321" i="11" s="1"/>
  <c r="AU321" i="11"/>
  <c r="AX321" i="11" s="1"/>
  <c r="AV321" i="11"/>
  <c r="AY321" i="11" s="1"/>
  <c r="AN322" i="11"/>
  <c r="AO322" i="11"/>
  <c r="AR322" i="11" s="1"/>
  <c r="AQ322" i="11"/>
  <c r="AT322" i="11"/>
  <c r="AW322" i="11" s="1"/>
  <c r="AU322" i="11"/>
  <c r="AX322" i="11" s="1"/>
  <c r="AV322" i="11"/>
  <c r="AY322" i="11" s="1"/>
  <c r="AN323" i="11"/>
  <c r="AO323" i="11"/>
  <c r="AR323" i="11" s="1"/>
  <c r="AQ323" i="11"/>
  <c r="AT323" i="11"/>
  <c r="AW323" i="11" s="1"/>
  <c r="AU323" i="11"/>
  <c r="AX323" i="11" s="1"/>
  <c r="AV323" i="11"/>
  <c r="AY323" i="11" s="1"/>
  <c r="AN324" i="11"/>
  <c r="AQ324" i="11" s="1"/>
  <c r="AO324" i="11"/>
  <c r="AR324" i="11" s="1"/>
  <c r="AT324" i="11"/>
  <c r="AW324" i="11" s="1"/>
  <c r="AU324" i="11"/>
  <c r="AX324" i="11" s="1"/>
  <c r="AV324" i="11"/>
  <c r="AY324" i="11" s="1"/>
  <c r="AN325" i="11"/>
  <c r="AO325" i="11"/>
  <c r="AQ325" i="11"/>
  <c r="AR325" i="11"/>
  <c r="AT325" i="11"/>
  <c r="AW325" i="11" s="1"/>
  <c r="AU325" i="11"/>
  <c r="AX325" i="11" s="1"/>
  <c r="AV325" i="11"/>
  <c r="AY325" i="11" s="1"/>
  <c r="AN326" i="11"/>
  <c r="AO326" i="11"/>
  <c r="AR326" i="11" s="1"/>
  <c r="AQ326" i="11"/>
  <c r="AT326" i="11"/>
  <c r="AW326" i="11" s="1"/>
  <c r="AU326" i="11"/>
  <c r="AX326" i="11" s="1"/>
  <c r="AV326" i="11"/>
  <c r="AY326" i="11"/>
  <c r="AN327" i="11"/>
  <c r="AO327" i="11"/>
  <c r="AR327" i="11" s="1"/>
  <c r="AQ327" i="11"/>
  <c r="AT327" i="11"/>
  <c r="AW327" i="11" s="1"/>
  <c r="AU327" i="11"/>
  <c r="AX327" i="11" s="1"/>
  <c r="AV327" i="11"/>
  <c r="AY327" i="11" s="1"/>
  <c r="AN328" i="11"/>
  <c r="AQ328" i="11" s="1"/>
  <c r="AO328" i="11"/>
  <c r="AR328" i="11" s="1"/>
  <c r="AT328" i="11"/>
  <c r="AW328" i="11" s="1"/>
  <c r="AU328" i="11"/>
  <c r="AX328" i="11" s="1"/>
  <c r="AV328" i="11"/>
  <c r="AY328" i="11" s="1"/>
  <c r="AN329" i="11"/>
  <c r="AO329" i="11"/>
  <c r="AQ329" i="11"/>
  <c r="AR329" i="11"/>
  <c r="AT329" i="11"/>
  <c r="AW329" i="11" s="1"/>
  <c r="AU329" i="11"/>
  <c r="AX329" i="11" s="1"/>
  <c r="AV329" i="11"/>
  <c r="AY329" i="11" s="1"/>
  <c r="AN330" i="11"/>
  <c r="AO330" i="11"/>
  <c r="AR330" i="11" s="1"/>
  <c r="AQ330" i="11"/>
  <c r="AT330" i="11"/>
  <c r="AW330" i="11" s="1"/>
  <c r="AU330" i="11"/>
  <c r="AX330" i="11" s="1"/>
  <c r="AV330" i="11"/>
  <c r="AY330" i="11"/>
  <c r="AN331" i="11"/>
  <c r="AQ331" i="11" s="1"/>
  <c r="AO331" i="11"/>
  <c r="AR331" i="11" s="1"/>
  <c r="AT331" i="11"/>
  <c r="AW331" i="11" s="1"/>
  <c r="AU331" i="11"/>
  <c r="AV331" i="11"/>
  <c r="AY331" i="11" s="1"/>
  <c r="AX331" i="11"/>
  <c r="AN332" i="11"/>
  <c r="AQ332" i="11" s="1"/>
  <c r="AO332" i="11"/>
  <c r="AR332" i="11" s="1"/>
  <c r="AT332" i="11"/>
  <c r="AW332" i="11" s="1"/>
  <c r="AU332" i="11"/>
  <c r="AX332" i="11" s="1"/>
  <c r="AV332" i="11"/>
  <c r="AY332" i="11" s="1"/>
  <c r="AN333" i="11"/>
  <c r="AO333" i="11"/>
  <c r="AQ333" i="11"/>
  <c r="AR333" i="11"/>
  <c r="AT333" i="11"/>
  <c r="AW333" i="11" s="1"/>
  <c r="AU333" i="11"/>
  <c r="AX333" i="11" s="1"/>
  <c r="AV333" i="11"/>
  <c r="AY333" i="11" s="1"/>
  <c r="AN334" i="11"/>
  <c r="AO334" i="11"/>
  <c r="AR334" i="11" s="1"/>
  <c r="AQ334" i="11"/>
  <c r="AT334" i="11"/>
  <c r="AW334" i="11" s="1"/>
  <c r="AU334" i="11"/>
  <c r="AX334" i="11" s="1"/>
  <c r="AV334" i="11"/>
  <c r="AY334" i="11"/>
  <c r="AN335" i="11"/>
  <c r="AQ335" i="11" s="1"/>
  <c r="AO335" i="11"/>
  <c r="AR335" i="11"/>
  <c r="AT335" i="11"/>
  <c r="AW335" i="11" s="1"/>
  <c r="AU335" i="11"/>
  <c r="AX335" i="11" s="1"/>
  <c r="AV335" i="11"/>
  <c r="AY335" i="11" s="1"/>
  <c r="AN336" i="11"/>
  <c r="AQ336" i="11" s="1"/>
  <c r="AO336" i="11"/>
  <c r="AR336" i="11" s="1"/>
  <c r="AT336" i="11"/>
  <c r="AW336" i="11" s="1"/>
  <c r="AU336" i="11"/>
  <c r="AX336" i="11" s="1"/>
  <c r="AV336" i="11"/>
  <c r="AY336" i="11" s="1"/>
  <c r="AN337" i="11"/>
  <c r="AQ337" i="11" s="1"/>
  <c r="AO337" i="11"/>
  <c r="AR337" i="11"/>
  <c r="AT337" i="11"/>
  <c r="AW337" i="11" s="1"/>
  <c r="AU337" i="11"/>
  <c r="AX337" i="11" s="1"/>
  <c r="AV337" i="11"/>
  <c r="AY337" i="11" s="1"/>
  <c r="AN338" i="11"/>
  <c r="AO338" i="11"/>
  <c r="AR338" i="11" s="1"/>
  <c r="AQ338" i="11"/>
  <c r="AT338" i="11"/>
  <c r="AW338" i="11" s="1"/>
  <c r="AU338" i="11"/>
  <c r="AX338" i="11" s="1"/>
  <c r="AV338" i="11"/>
  <c r="AY338" i="11"/>
  <c r="AN339" i="11"/>
  <c r="AO339" i="11"/>
  <c r="AQ339" i="11"/>
  <c r="AR339" i="11"/>
  <c r="AT339" i="11"/>
  <c r="AW339" i="11" s="1"/>
  <c r="AU339" i="11"/>
  <c r="AX339" i="11" s="1"/>
  <c r="AV339" i="11"/>
  <c r="AY339" i="11"/>
  <c r="AN340" i="11"/>
  <c r="AQ340" i="11" s="1"/>
  <c r="AO340" i="11"/>
  <c r="AR340" i="11" s="1"/>
  <c r="AT340" i="11"/>
  <c r="AW340" i="11" s="1"/>
  <c r="AU340" i="11"/>
  <c r="AX340" i="11" s="1"/>
  <c r="AV340" i="11"/>
  <c r="AY340" i="11" s="1"/>
  <c r="AN341" i="11"/>
  <c r="AO341" i="11"/>
  <c r="AQ341" i="11"/>
  <c r="AR341" i="11"/>
  <c r="AT341" i="11"/>
  <c r="AW341" i="11" s="1"/>
  <c r="AU341" i="11"/>
  <c r="AX341" i="11" s="1"/>
  <c r="AV341" i="11"/>
  <c r="AY341" i="11" s="1"/>
  <c r="AN342" i="11"/>
  <c r="AO342" i="11"/>
  <c r="AR342" i="11" s="1"/>
  <c r="AQ342" i="11"/>
  <c r="AT342" i="11"/>
  <c r="AW342" i="11" s="1"/>
  <c r="AU342" i="11"/>
  <c r="AX342" i="11" s="1"/>
  <c r="AV342" i="11"/>
  <c r="AY342" i="11"/>
  <c r="AN343" i="11"/>
  <c r="AO343" i="11"/>
  <c r="AQ343" i="11"/>
  <c r="AR343" i="11"/>
  <c r="AT343" i="11"/>
  <c r="AW343" i="11" s="1"/>
  <c r="AU343" i="11"/>
  <c r="AX343" i="11" s="1"/>
  <c r="AV343" i="11"/>
  <c r="AY343" i="11" s="1"/>
  <c r="AN344" i="11"/>
  <c r="AQ344" i="11" s="1"/>
  <c r="AO344" i="11"/>
  <c r="AR344" i="11" s="1"/>
  <c r="AT344" i="11"/>
  <c r="AW344" i="11" s="1"/>
  <c r="AU344" i="11"/>
  <c r="AX344" i="11" s="1"/>
  <c r="AV344" i="11"/>
  <c r="AY344" i="11" s="1"/>
  <c r="AN345" i="11"/>
  <c r="AO345" i="11"/>
  <c r="AQ345" i="11"/>
  <c r="AR345" i="11"/>
  <c r="AT345" i="11"/>
  <c r="AW345" i="11" s="1"/>
  <c r="AU345" i="11"/>
  <c r="AX345" i="11" s="1"/>
  <c r="AV345" i="11"/>
  <c r="AY345" i="11" s="1"/>
  <c r="AN346" i="11"/>
  <c r="AO346" i="11"/>
  <c r="AR346" i="11" s="1"/>
  <c r="AQ346" i="11"/>
  <c r="AT346" i="11"/>
  <c r="AW346" i="11" s="1"/>
  <c r="AU346" i="11"/>
  <c r="AX346" i="11" s="1"/>
  <c r="AV346" i="11"/>
  <c r="AY346" i="11"/>
  <c r="AN347" i="11"/>
  <c r="AQ347" i="11" s="1"/>
  <c r="AO347" i="11"/>
  <c r="AR347" i="11" s="1"/>
  <c r="AT347" i="11"/>
  <c r="AW347" i="11" s="1"/>
  <c r="AU347" i="11"/>
  <c r="AX347" i="11" s="1"/>
  <c r="AV347" i="11"/>
  <c r="AY347" i="11"/>
  <c r="AN348" i="11"/>
  <c r="AQ348" i="11" s="1"/>
  <c r="AO348" i="11"/>
  <c r="AR348" i="11" s="1"/>
  <c r="AT348" i="11"/>
  <c r="AW348" i="11" s="1"/>
  <c r="AU348" i="11"/>
  <c r="AX348" i="11" s="1"/>
  <c r="AV348" i="11"/>
  <c r="AY348" i="11" s="1"/>
  <c r="AN349" i="11"/>
  <c r="AO349" i="11"/>
  <c r="AQ349" i="11"/>
  <c r="AR349" i="11"/>
  <c r="AT349" i="11"/>
  <c r="AW349" i="11" s="1"/>
  <c r="AU349" i="11"/>
  <c r="AX349" i="11" s="1"/>
  <c r="AV349" i="11"/>
  <c r="AY349" i="11" s="1"/>
  <c r="AN350" i="11"/>
  <c r="AO350" i="11"/>
  <c r="AR350" i="11" s="1"/>
  <c r="AQ350" i="11"/>
  <c r="AT350" i="11"/>
  <c r="AW350" i="11" s="1"/>
  <c r="AU350" i="11"/>
  <c r="AX350" i="11" s="1"/>
  <c r="AV350" i="11"/>
  <c r="AY350" i="11"/>
  <c r="AN351" i="11"/>
  <c r="AQ351" i="11" s="1"/>
  <c r="AO351" i="11"/>
  <c r="AR351" i="11"/>
  <c r="AT351" i="11"/>
  <c r="AW351" i="11" s="1"/>
  <c r="AU351" i="11"/>
  <c r="AX351" i="11" s="1"/>
  <c r="AV351" i="11"/>
  <c r="AY351" i="11"/>
  <c r="AN352" i="11"/>
  <c r="AQ352" i="11" s="1"/>
  <c r="AO352" i="11"/>
  <c r="AR352" i="11" s="1"/>
  <c r="AT352" i="11"/>
  <c r="AW352" i="11" s="1"/>
  <c r="AU352" i="11"/>
  <c r="AX352" i="11" s="1"/>
  <c r="AV352" i="11"/>
  <c r="AY352" i="11" s="1"/>
  <c r="AN353" i="11"/>
  <c r="AQ353" i="11" s="1"/>
  <c r="AO353" i="11"/>
  <c r="AR353" i="11"/>
  <c r="AT353" i="11"/>
  <c r="AW353" i="11" s="1"/>
  <c r="AU353" i="11"/>
  <c r="AX353" i="11" s="1"/>
  <c r="AV353" i="11"/>
  <c r="AY353" i="11" s="1"/>
  <c r="AN354" i="11"/>
  <c r="AO354" i="11"/>
  <c r="AR354" i="11" s="1"/>
  <c r="AQ354" i="11"/>
  <c r="AT354" i="11"/>
  <c r="AW354" i="11" s="1"/>
  <c r="AU354" i="11"/>
  <c r="AX354" i="11" s="1"/>
  <c r="AV354" i="11"/>
  <c r="AY354" i="11"/>
  <c r="AN355" i="11"/>
  <c r="AQ355" i="11" s="1"/>
  <c r="AO355" i="11"/>
  <c r="AR355" i="11"/>
  <c r="AT355" i="11"/>
  <c r="AW355" i="11" s="1"/>
  <c r="AU355" i="11"/>
  <c r="AX355" i="11" s="1"/>
  <c r="AV355" i="11"/>
  <c r="AY355" i="11" s="1"/>
  <c r="AN356" i="11"/>
  <c r="AQ356" i="11" s="1"/>
  <c r="AO356" i="11"/>
  <c r="AR356" i="11" s="1"/>
  <c r="AT356" i="11"/>
  <c r="AW356" i="11" s="1"/>
  <c r="AU356" i="11"/>
  <c r="AX356" i="11" s="1"/>
  <c r="AV356" i="11"/>
  <c r="AY356" i="11" s="1"/>
  <c r="AN357" i="11"/>
  <c r="AO357" i="11"/>
  <c r="AQ357" i="11"/>
  <c r="AR357" i="11"/>
  <c r="AT357" i="11"/>
  <c r="AW357" i="11" s="1"/>
  <c r="AU357" i="11"/>
  <c r="AX357" i="11" s="1"/>
  <c r="AV357" i="11"/>
  <c r="AY357" i="11" s="1"/>
  <c r="AN358" i="11"/>
  <c r="AO358" i="11"/>
  <c r="AR358" i="11" s="1"/>
  <c r="AQ358" i="11"/>
  <c r="AT358" i="11"/>
  <c r="AW358" i="11" s="1"/>
  <c r="AU358" i="11"/>
  <c r="AX358" i="11" s="1"/>
  <c r="AV358" i="11"/>
  <c r="AY358" i="11"/>
  <c r="AN359" i="11"/>
  <c r="AO359" i="11"/>
  <c r="AQ359" i="11"/>
  <c r="AR359" i="11"/>
  <c r="AT359" i="11"/>
  <c r="AW359" i="11" s="1"/>
  <c r="AU359" i="11"/>
  <c r="AX359" i="11" s="1"/>
  <c r="AV359" i="11"/>
  <c r="AY359" i="11" s="1"/>
  <c r="AN360" i="11"/>
  <c r="AQ360" i="11" s="1"/>
  <c r="AO360" i="11"/>
  <c r="AR360" i="11" s="1"/>
  <c r="AT360" i="11"/>
  <c r="AW360" i="11" s="1"/>
  <c r="AU360" i="11"/>
  <c r="AX360" i="11" s="1"/>
  <c r="AV360" i="11"/>
  <c r="AY360" i="11"/>
  <c r="AN361" i="11"/>
  <c r="AO361" i="11"/>
  <c r="AQ361" i="11"/>
  <c r="AR361" i="11"/>
  <c r="AT361" i="11"/>
  <c r="AW361" i="11" s="1"/>
  <c r="AU361" i="11"/>
  <c r="AX361" i="11" s="1"/>
  <c r="AV361" i="11"/>
  <c r="AY361" i="11" s="1"/>
  <c r="AN362" i="11"/>
  <c r="AQ362" i="11" s="1"/>
  <c r="AO362" i="11"/>
  <c r="AR362" i="11" s="1"/>
  <c r="AT362" i="11"/>
  <c r="AW362" i="11" s="1"/>
  <c r="AU362" i="11"/>
  <c r="AX362" i="11" s="1"/>
  <c r="AV362" i="11"/>
  <c r="AY362" i="11"/>
  <c r="AN363" i="11"/>
  <c r="AQ363" i="11" s="1"/>
  <c r="AO363" i="11"/>
  <c r="AR363" i="11"/>
  <c r="AT363" i="11"/>
  <c r="AW363" i="11" s="1"/>
  <c r="AU363" i="11"/>
  <c r="AX363" i="11" s="1"/>
  <c r="AV363" i="11"/>
  <c r="AY363" i="11" s="1"/>
  <c r="AN364" i="11"/>
  <c r="AQ364" i="11" s="1"/>
  <c r="AO364" i="11"/>
  <c r="AR364" i="11"/>
  <c r="AT364" i="11"/>
  <c r="AW364" i="11" s="1"/>
  <c r="AU364" i="11"/>
  <c r="AX364" i="11" s="1"/>
  <c r="AV364" i="11"/>
  <c r="AY364" i="11" s="1"/>
  <c r="AN365" i="11"/>
  <c r="AO365" i="11"/>
  <c r="AQ365" i="11"/>
  <c r="AR365" i="11"/>
  <c r="AT365" i="11"/>
  <c r="AW365" i="11" s="1"/>
  <c r="AU365" i="11"/>
  <c r="AX365" i="11" s="1"/>
  <c r="AV365" i="11"/>
  <c r="AY365" i="11" s="1"/>
  <c r="AN366" i="11"/>
  <c r="AQ366" i="11" s="1"/>
  <c r="AO366" i="11"/>
  <c r="AR366" i="11" s="1"/>
  <c r="AT366" i="11"/>
  <c r="AW366" i="11" s="1"/>
  <c r="AU366" i="11"/>
  <c r="AX366" i="11" s="1"/>
  <c r="AV366" i="11"/>
  <c r="AY366" i="11"/>
  <c r="AN367" i="11"/>
  <c r="AO367" i="11"/>
  <c r="AQ367" i="11"/>
  <c r="AR367" i="11"/>
  <c r="AT367" i="11"/>
  <c r="AW367" i="11" s="1"/>
  <c r="AU367" i="11"/>
  <c r="AX367" i="11" s="1"/>
  <c r="AV367" i="11"/>
  <c r="AY367" i="11" s="1"/>
  <c r="AN368" i="11"/>
  <c r="AO368" i="11"/>
  <c r="AR368" i="11" s="1"/>
  <c r="AQ368" i="11"/>
  <c r="AT368" i="11"/>
  <c r="AW368" i="11" s="1"/>
  <c r="AU368" i="11"/>
  <c r="AX368" i="11" s="1"/>
  <c r="AV368" i="11"/>
  <c r="AY368" i="11" s="1"/>
  <c r="AN369" i="11"/>
  <c r="AQ369" i="11" s="1"/>
  <c r="AO369" i="11"/>
  <c r="AR369" i="11"/>
  <c r="AT369" i="11"/>
  <c r="AW369" i="11" s="1"/>
  <c r="AU369" i="11"/>
  <c r="AX369" i="11" s="1"/>
  <c r="AV369" i="11"/>
  <c r="AY369" i="11"/>
  <c r="AN370" i="11"/>
  <c r="AQ370" i="11" s="1"/>
  <c r="AO370" i="11"/>
  <c r="AR370" i="11" s="1"/>
  <c r="AT370" i="11"/>
  <c r="AW370" i="11" s="1"/>
  <c r="AU370" i="11"/>
  <c r="AX370" i="11" s="1"/>
  <c r="AV370" i="11"/>
  <c r="AY370" i="11" s="1"/>
  <c r="AN371" i="11"/>
  <c r="AO371" i="11"/>
  <c r="AQ371" i="11"/>
  <c r="AR371" i="11"/>
  <c r="AT371" i="11"/>
  <c r="AW371" i="11" s="1"/>
  <c r="AU371" i="11"/>
  <c r="AX371" i="11" s="1"/>
  <c r="AV371" i="11"/>
  <c r="AY371" i="11" s="1"/>
  <c r="AN372" i="11"/>
  <c r="AO372" i="11"/>
  <c r="AR372" i="11" s="1"/>
  <c r="AQ372" i="11"/>
  <c r="AT372" i="11"/>
  <c r="AW372" i="11" s="1"/>
  <c r="AU372" i="11"/>
  <c r="AX372" i="11" s="1"/>
  <c r="AV372" i="11"/>
  <c r="AY372" i="11" s="1"/>
  <c r="AN373" i="11"/>
  <c r="AQ373" i="11" s="1"/>
  <c r="AO373" i="11"/>
  <c r="AR373" i="11"/>
  <c r="AT373" i="11"/>
  <c r="AW373" i="11" s="1"/>
  <c r="AU373" i="11"/>
  <c r="AX373" i="11" s="1"/>
  <c r="AV373" i="11"/>
  <c r="AY373" i="11" s="1"/>
  <c r="AN374" i="11"/>
  <c r="AO374" i="11"/>
  <c r="AR374" i="11" s="1"/>
  <c r="AQ374" i="11"/>
  <c r="AT374" i="11"/>
  <c r="AW374" i="11" s="1"/>
  <c r="AU374" i="11"/>
  <c r="AX374" i="11" s="1"/>
  <c r="AV374" i="11"/>
  <c r="AY374" i="11"/>
  <c r="AN375" i="11"/>
  <c r="AQ375" i="11" s="1"/>
  <c r="AO375" i="11"/>
  <c r="AR375" i="11"/>
  <c r="AT375" i="11"/>
  <c r="AW375" i="11" s="1"/>
  <c r="AU375" i="11"/>
  <c r="AX375" i="11" s="1"/>
  <c r="AV375" i="11"/>
  <c r="AY375" i="11" s="1"/>
  <c r="AN376" i="11"/>
  <c r="AO376" i="11"/>
  <c r="AR376" i="11" s="1"/>
  <c r="AQ376" i="11"/>
  <c r="AT376" i="11"/>
  <c r="AW376" i="11" s="1"/>
  <c r="AU376" i="11"/>
  <c r="AX376" i="11" s="1"/>
  <c r="AV376" i="11"/>
  <c r="AY376" i="11"/>
  <c r="AN377" i="11"/>
  <c r="AQ377" i="11" s="1"/>
  <c r="AO377" i="11"/>
  <c r="AR377" i="11"/>
  <c r="AT377" i="11"/>
  <c r="AW377" i="11" s="1"/>
  <c r="AU377" i="11"/>
  <c r="AX377" i="11" s="1"/>
  <c r="AV377" i="11"/>
  <c r="AY377" i="11" s="1"/>
  <c r="AN378" i="11"/>
  <c r="AO378" i="11"/>
  <c r="AR378" i="11" s="1"/>
  <c r="AQ378" i="11"/>
  <c r="AT378" i="11"/>
  <c r="AW378" i="11" s="1"/>
  <c r="AU378" i="11"/>
  <c r="AX378" i="11" s="1"/>
  <c r="AV378" i="11"/>
  <c r="AY378" i="11" s="1"/>
  <c r="AN379" i="11"/>
  <c r="AQ379" i="11" s="1"/>
  <c r="AO379" i="11"/>
  <c r="AR379" i="11"/>
  <c r="AT379" i="11"/>
  <c r="AW379" i="11" s="1"/>
  <c r="AU379" i="11"/>
  <c r="AX379" i="11" s="1"/>
  <c r="AV379" i="11"/>
  <c r="AY379" i="11" s="1"/>
  <c r="AN380" i="11"/>
  <c r="AO380" i="11"/>
  <c r="AQ380" i="11"/>
  <c r="AR380" i="11"/>
  <c r="AT380" i="11"/>
  <c r="AW380" i="11" s="1"/>
  <c r="AU380" i="11"/>
  <c r="AX380" i="11" s="1"/>
  <c r="AV380" i="11"/>
  <c r="AY380" i="11"/>
  <c r="AN381" i="11"/>
  <c r="AO381" i="11"/>
  <c r="AR381" i="11" s="1"/>
  <c r="AQ381" i="11"/>
  <c r="AT381" i="11"/>
  <c r="AW381" i="11" s="1"/>
  <c r="AU381" i="11"/>
  <c r="AX381" i="11" s="1"/>
  <c r="AV381" i="11"/>
  <c r="AY381" i="11" s="1"/>
  <c r="AN382" i="11"/>
  <c r="AO382" i="11"/>
  <c r="AR382" i="11" s="1"/>
  <c r="AQ382" i="11"/>
  <c r="AT382" i="11"/>
  <c r="AW382" i="11" s="1"/>
  <c r="AU382" i="11"/>
  <c r="AX382" i="11" s="1"/>
  <c r="AV382" i="11"/>
  <c r="AY382" i="11"/>
  <c r="AN383" i="11"/>
  <c r="AQ383" i="11" s="1"/>
  <c r="AO383" i="11"/>
  <c r="AR383" i="11"/>
  <c r="AT383" i="11"/>
  <c r="AW383" i="11" s="1"/>
  <c r="AU383" i="11"/>
  <c r="AX383" i="11" s="1"/>
  <c r="AV383" i="11"/>
  <c r="AY383" i="11" s="1"/>
  <c r="AN384" i="11"/>
  <c r="AQ384" i="11" s="1"/>
  <c r="AO384" i="11"/>
  <c r="AR384" i="11"/>
  <c r="AT384" i="11"/>
  <c r="AW384" i="11" s="1"/>
  <c r="AU384" i="11"/>
  <c r="AX384" i="11" s="1"/>
  <c r="AV384" i="11"/>
  <c r="AY384" i="11"/>
  <c r="AN385" i="11"/>
  <c r="AO385" i="11"/>
  <c r="AR385" i="11" s="1"/>
  <c r="AQ385" i="11"/>
  <c r="AT385" i="11"/>
  <c r="AW385" i="11" s="1"/>
  <c r="AU385" i="11"/>
  <c r="AX385" i="11" s="1"/>
  <c r="AV385" i="11"/>
  <c r="AY385" i="11"/>
  <c r="AN386" i="11"/>
  <c r="AO386" i="11"/>
  <c r="AR386" i="11" s="1"/>
  <c r="AQ386" i="11"/>
  <c r="AT386" i="11"/>
  <c r="AW386" i="11" s="1"/>
  <c r="AU386" i="11"/>
  <c r="AX386" i="11" s="1"/>
  <c r="AV386" i="11"/>
  <c r="AY386" i="11" s="1"/>
  <c r="AN387" i="11"/>
  <c r="AO387" i="11"/>
  <c r="AQ387" i="11"/>
  <c r="AR387" i="11"/>
  <c r="AT387" i="11"/>
  <c r="AW387" i="11" s="1"/>
  <c r="AU387" i="11"/>
  <c r="AX387" i="11" s="1"/>
  <c r="AV387" i="11"/>
  <c r="AY387" i="11" s="1"/>
  <c r="AN388" i="11"/>
  <c r="AQ388" i="11" s="1"/>
  <c r="AO388" i="11"/>
  <c r="AR388" i="11"/>
  <c r="AT388" i="11"/>
  <c r="AW388" i="11" s="1"/>
  <c r="AU388" i="11"/>
  <c r="AX388" i="11" s="1"/>
  <c r="AV388" i="11"/>
  <c r="AY388" i="11"/>
  <c r="AN389" i="11"/>
  <c r="AO389" i="11"/>
  <c r="AR389" i="11" s="1"/>
  <c r="AQ389" i="11"/>
  <c r="AT389" i="11"/>
  <c r="AW389" i="11" s="1"/>
  <c r="AU389" i="11"/>
  <c r="AX389" i="11" s="1"/>
  <c r="AV389" i="11"/>
  <c r="AY389" i="11" s="1"/>
  <c r="AN390" i="11"/>
  <c r="AO390" i="11"/>
  <c r="AR390" i="11" s="1"/>
  <c r="AQ390" i="11"/>
  <c r="AT390" i="11"/>
  <c r="AW390" i="11" s="1"/>
  <c r="AU390" i="11"/>
  <c r="AX390" i="11" s="1"/>
  <c r="AV390" i="11"/>
  <c r="AY390" i="11"/>
  <c r="AN391" i="11"/>
  <c r="AO391" i="11"/>
  <c r="AQ391" i="11"/>
  <c r="AR391" i="11"/>
  <c r="AT391" i="11"/>
  <c r="AW391" i="11" s="1"/>
  <c r="AU391" i="11"/>
  <c r="AX391" i="11" s="1"/>
  <c r="AV391" i="11"/>
  <c r="AY391" i="11" s="1"/>
  <c r="AN392" i="11"/>
  <c r="AQ392" i="11" s="1"/>
  <c r="AO392" i="11"/>
  <c r="AR392" i="11"/>
  <c r="AT392" i="11"/>
  <c r="AW392" i="11" s="1"/>
  <c r="AU392" i="11"/>
  <c r="AX392" i="11" s="1"/>
  <c r="AV392" i="11"/>
  <c r="AY392" i="11"/>
  <c r="AN393" i="11"/>
  <c r="AO393" i="11"/>
  <c r="AQ393" i="11"/>
  <c r="AR393" i="11"/>
  <c r="AT393" i="11"/>
  <c r="AW393" i="11" s="1"/>
  <c r="AU393" i="11"/>
  <c r="AX393" i="11" s="1"/>
  <c r="AV393" i="11"/>
  <c r="AY393" i="11"/>
  <c r="AN394" i="11"/>
  <c r="AQ394" i="11" s="1"/>
  <c r="AO394" i="11"/>
  <c r="AR394" i="11" s="1"/>
  <c r="AT394" i="11"/>
  <c r="AW394" i="11" s="1"/>
  <c r="AU394" i="11"/>
  <c r="AX394" i="11" s="1"/>
  <c r="AV394" i="11"/>
  <c r="AY394" i="11" s="1"/>
  <c r="AN395" i="11"/>
  <c r="AO395" i="11"/>
  <c r="AQ395" i="11"/>
  <c r="AR395" i="11"/>
  <c r="AT395" i="11"/>
  <c r="AW395" i="11" s="1"/>
  <c r="AU395" i="11"/>
  <c r="AX395" i="11" s="1"/>
  <c r="AV395" i="11"/>
  <c r="AY395" i="11" s="1"/>
  <c r="AN396" i="11"/>
  <c r="AQ396" i="11" s="1"/>
  <c r="AO396" i="11"/>
  <c r="AR396" i="11" s="1"/>
  <c r="AT396" i="11"/>
  <c r="AW396" i="11" s="1"/>
  <c r="AU396" i="11"/>
  <c r="AX396" i="11" s="1"/>
  <c r="AV396" i="11"/>
  <c r="AY396" i="11" s="1"/>
  <c r="AN397" i="11"/>
  <c r="AO397" i="11"/>
  <c r="AQ397" i="11"/>
  <c r="AR397" i="11"/>
  <c r="AT397" i="11"/>
  <c r="AW397" i="11" s="1"/>
  <c r="AU397" i="11"/>
  <c r="AX397" i="11" s="1"/>
  <c r="AV397" i="11"/>
  <c r="AY397" i="11" s="1"/>
  <c r="AN398" i="11"/>
  <c r="AQ398" i="11" s="1"/>
  <c r="AO398" i="11"/>
  <c r="AR398" i="11" s="1"/>
  <c r="AT398" i="11"/>
  <c r="AW398" i="11" s="1"/>
  <c r="AU398" i="11"/>
  <c r="AX398" i="11" s="1"/>
  <c r="AV398" i="11"/>
  <c r="AY398" i="11"/>
  <c r="AN399" i="11"/>
  <c r="AO399" i="11"/>
  <c r="AQ399" i="11"/>
  <c r="AR399" i="11"/>
  <c r="AT399" i="11"/>
  <c r="AW399" i="11" s="1"/>
  <c r="AU399" i="11"/>
  <c r="AX399" i="11" s="1"/>
  <c r="AV399" i="11"/>
  <c r="AY399" i="11" s="1"/>
  <c r="AN400" i="11"/>
  <c r="AO400" i="11"/>
  <c r="AR400" i="11" s="1"/>
  <c r="AQ400" i="11"/>
  <c r="AT400" i="11"/>
  <c r="AW400" i="11" s="1"/>
  <c r="AU400" i="11"/>
  <c r="AX400" i="11" s="1"/>
  <c r="AV400" i="11"/>
  <c r="AY400" i="11" s="1"/>
  <c r="AN401" i="11"/>
  <c r="AQ401" i="11" s="1"/>
  <c r="AO401" i="11"/>
  <c r="AR401" i="11" s="1"/>
  <c r="AT401" i="11"/>
  <c r="AW401" i="11" s="1"/>
  <c r="AU401" i="11"/>
  <c r="AX401" i="11" s="1"/>
  <c r="AV401" i="11"/>
  <c r="AY401" i="11"/>
  <c r="AN402" i="11"/>
  <c r="AQ402" i="11" s="1"/>
  <c r="AO402" i="11"/>
  <c r="AR402" i="11" s="1"/>
  <c r="AT402" i="11"/>
  <c r="AW402" i="11" s="1"/>
  <c r="AU402" i="11"/>
  <c r="AX402" i="11" s="1"/>
  <c r="AV402" i="11"/>
  <c r="AY402" i="11" s="1"/>
  <c r="AN403" i="11"/>
  <c r="AQ403" i="11" s="1"/>
  <c r="AO403" i="11"/>
  <c r="AR403" i="11"/>
  <c r="AT403" i="11"/>
  <c r="AW403" i="11" s="1"/>
  <c r="AU403" i="11"/>
  <c r="AX403" i="11" s="1"/>
  <c r="AV403" i="11"/>
  <c r="AY403" i="11" s="1"/>
  <c r="AN404" i="11"/>
  <c r="AO404" i="11"/>
  <c r="AR404" i="11" s="1"/>
  <c r="AQ404" i="11"/>
  <c r="AT404" i="11"/>
  <c r="AW404" i="11" s="1"/>
  <c r="AU404" i="11"/>
  <c r="AX404" i="11" s="1"/>
  <c r="AV404" i="11"/>
  <c r="AY404" i="11" s="1"/>
  <c r="AN405" i="11"/>
  <c r="AQ405" i="11" s="1"/>
  <c r="AO405" i="11"/>
  <c r="AR405" i="11"/>
  <c r="AT405" i="11"/>
  <c r="AW405" i="11" s="1"/>
  <c r="AU405" i="11"/>
  <c r="AX405" i="11" s="1"/>
  <c r="AV405" i="11"/>
  <c r="AY405" i="11" s="1"/>
  <c r="AN406" i="11"/>
  <c r="AO406" i="11"/>
  <c r="AR406" i="11" s="1"/>
  <c r="AQ406" i="11"/>
  <c r="AT406" i="11"/>
  <c r="AW406" i="11" s="1"/>
  <c r="AU406" i="11"/>
  <c r="AX406" i="11" s="1"/>
  <c r="AV406" i="11"/>
  <c r="AY406" i="11"/>
  <c r="AN407" i="11"/>
  <c r="AQ407" i="11" s="1"/>
  <c r="AO407" i="11"/>
  <c r="AR407" i="11"/>
  <c r="AT407" i="11"/>
  <c r="AW407" i="11" s="1"/>
  <c r="AU407" i="11"/>
  <c r="AX407" i="11" s="1"/>
  <c r="AV407" i="11"/>
  <c r="AY407" i="11" s="1"/>
  <c r="AN408" i="11"/>
  <c r="AO408" i="11"/>
  <c r="AR408" i="11" s="1"/>
  <c r="AQ408" i="11"/>
  <c r="AT408" i="11"/>
  <c r="AW408" i="11" s="1"/>
  <c r="AU408" i="11"/>
  <c r="AX408" i="11" s="1"/>
  <c r="AV408" i="11"/>
  <c r="AY408" i="11"/>
  <c r="AN409" i="11"/>
  <c r="AQ409" i="11" s="1"/>
  <c r="AO409" i="11"/>
  <c r="AR409" i="11"/>
  <c r="AT409" i="11"/>
  <c r="AW409" i="11" s="1"/>
  <c r="AU409" i="11"/>
  <c r="AX409" i="11" s="1"/>
  <c r="AV409" i="11"/>
  <c r="AY409" i="11" s="1"/>
  <c r="AN410" i="11"/>
  <c r="AO410" i="11"/>
  <c r="AR410" i="11" s="1"/>
  <c r="AQ410" i="11"/>
  <c r="AT410" i="11"/>
  <c r="AW410" i="11" s="1"/>
  <c r="AU410" i="11"/>
  <c r="AX410" i="11" s="1"/>
  <c r="AV410" i="11"/>
  <c r="AY410" i="11" s="1"/>
  <c r="AN411" i="11"/>
  <c r="AQ411" i="11" s="1"/>
  <c r="AO411" i="11"/>
  <c r="AR411" i="11"/>
  <c r="AT411" i="11"/>
  <c r="AW411" i="11" s="1"/>
  <c r="AU411" i="11"/>
  <c r="AX411" i="11" s="1"/>
  <c r="AV411" i="11"/>
  <c r="AY411" i="11" s="1"/>
  <c r="AN412" i="11"/>
  <c r="AO412" i="11"/>
  <c r="AR412" i="11" s="1"/>
  <c r="AQ412" i="11"/>
  <c r="AT412" i="11"/>
  <c r="AW412" i="11" s="1"/>
  <c r="AU412" i="11"/>
  <c r="AX412" i="11" s="1"/>
  <c r="AV412" i="11"/>
  <c r="AY412" i="11" s="1"/>
  <c r="AN413" i="11"/>
  <c r="AO413" i="11"/>
  <c r="AR413" i="11" s="1"/>
  <c r="AQ413" i="11"/>
  <c r="AT413" i="11"/>
  <c r="AW413" i="11" s="1"/>
  <c r="AU413" i="11"/>
  <c r="AX413" i="11" s="1"/>
  <c r="AV413" i="11"/>
  <c r="AY413" i="11" s="1"/>
  <c r="AN414" i="11"/>
  <c r="AO414" i="11"/>
  <c r="AQ414" i="11"/>
  <c r="AR414" i="11"/>
  <c r="AT414" i="11"/>
  <c r="AW414" i="11" s="1"/>
  <c r="AU414" i="11"/>
  <c r="AX414" i="11" s="1"/>
  <c r="AV414" i="11"/>
  <c r="AY414" i="11" s="1"/>
  <c r="AN415" i="11"/>
  <c r="AQ415" i="11" s="1"/>
  <c r="AO415" i="11"/>
  <c r="AR415" i="11"/>
  <c r="AT415" i="11"/>
  <c r="AW415" i="11" s="1"/>
  <c r="AU415" i="11"/>
  <c r="AX415" i="11" s="1"/>
  <c r="AV415" i="11"/>
  <c r="AY415" i="11" s="1"/>
  <c r="AN416" i="11"/>
  <c r="AO416" i="11"/>
  <c r="AR416" i="11" s="1"/>
  <c r="AQ416" i="11"/>
  <c r="AT416" i="11"/>
  <c r="AW416" i="11" s="1"/>
  <c r="AU416" i="11"/>
  <c r="AX416" i="11" s="1"/>
  <c r="AV416" i="11"/>
  <c r="AY416" i="11" s="1"/>
  <c r="AN417" i="11"/>
  <c r="AQ417" i="11" s="1"/>
  <c r="AO417" i="11"/>
  <c r="AR417" i="11" s="1"/>
  <c r="AT417" i="11"/>
  <c r="AW417" i="11" s="1"/>
  <c r="AU417" i="11"/>
  <c r="AX417" i="11" s="1"/>
  <c r="AV417" i="11"/>
  <c r="AY417" i="11" s="1"/>
  <c r="AN418" i="11"/>
  <c r="AQ418" i="11" s="1"/>
  <c r="AO418" i="11"/>
  <c r="AR418" i="11"/>
  <c r="AT418" i="11"/>
  <c r="AW418" i="11" s="1"/>
  <c r="AU418" i="11"/>
  <c r="AX418" i="11" s="1"/>
  <c r="AV418" i="11"/>
  <c r="AY418" i="11" s="1"/>
  <c r="AN419" i="11"/>
  <c r="AQ419" i="11" s="1"/>
  <c r="AO419" i="11"/>
  <c r="AR419" i="11"/>
  <c r="AT419" i="11"/>
  <c r="AW419" i="11" s="1"/>
  <c r="AU419" i="11"/>
  <c r="AX419" i="11" s="1"/>
  <c r="AV419" i="11"/>
  <c r="AY419" i="11" s="1"/>
  <c r="AN420" i="11"/>
  <c r="AO420" i="11"/>
  <c r="AR420" i="11" s="1"/>
  <c r="AQ420" i="11"/>
  <c r="AT420" i="11"/>
  <c r="AW420" i="11" s="1"/>
  <c r="AU420" i="11"/>
  <c r="AX420" i="11" s="1"/>
  <c r="AV420" i="11"/>
  <c r="AY420" i="11" s="1"/>
  <c r="AN421" i="11"/>
  <c r="AQ421" i="11" s="1"/>
  <c r="AO421" i="11"/>
  <c r="AR421" i="11" s="1"/>
  <c r="AT421" i="11"/>
  <c r="AW421" i="11" s="1"/>
  <c r="AU421" i="11"/>
  <c r="AX421" i="11" s="1"/>
  <c r="AV421" i="11"/>
  <c r="AY421" i="11" s="1"/>
  <c r="AN422" i="11"/>
  <c r="AQ422" i="11" s="1"/>
  <c r="AO422" i="11"/>
  <c r="AR422" i="11"/>
  <c r="AT422" i="11"/>
  <c r="AW422" i="11" s="1"/>
  <c r="AU422" i="11"/>
  <c r="AX422" i="11" s="1"/>
  <c r="AV422" i="11"/>
  <c r="AY422" i="11" s="1"/>
  <c r="AN423" i="11"/>
  <c r="AQ423" i="11" s="1"/>
  <c r="AO423" i="11"/>
  <c r="AR423" i="11" s="1"/>
  <c r="AT423" i="11"/>
  <c r="AW423" i="11" s="1"/>
  <c r="AU423" i="11"/>
  <c r="AX423" i="11" s="1"/>
  <c r="AV423" i="11"/>
  <c r="AY423" i="11" s="1"/>
  <c r="AN424" i="11"/>
  <c r="AQ424" i="11" s="1"/>
  <c r="AO424" i="11"/>
  <c r="AR424" i="11" s="1"/>
  <c r="AT424" i="11"/>
  <c r="AW424" i="11" s="1"/>
  <c r="AU424" i="11"/>
  <c r="AX424" i="11" s="1"/>
  <c r="AV424" i="11"/>
  <c r="AY424" i="11" s="1"/>
  <c r="AN425" i="11"/>
  <c r="AO425" i="11"/>
  <c r="AR425" i="11" s="1"/>
  <c r="AQ425" i="11"/>
  <c r="AT425" i="11"/>
  <c r="AW425" i="11" s="1"/>
  <c r="AU425" i="11"/>
  <c r="AX425" i="11" s="1"/>
  <c r="AV425" i="11"/>
  <c r="AY425" i="11" s="1"/>
  <c r="AN426" i="11"/>
  <c r="AO426" i="11"/>
  <c r="AQ426" i="11"/>
  <c r="AR426" i="11"/>
  <c r="AT426" i="11"/>
  <c r="AW426" i="11" s="1"/>
  <c r="AU426" i="11"/>
  <c r="AX426" i="11" s="1"/>
  <c r="AV426" i="11"/>
  <c r="AY426" i="11" s="1"/>
  <c r="AN427" i="11"/>
  <c r="AO427" i="11"/>
  <c r="AQ427" i="11"/>
  <c r="AR427" i="11"/>
  <c r="AT427" i="11"/>
  <c r="AW427" i="11" s="1"/>
  <c r="AU427" i="11"/>
  <c r="AX427" i="11" s="1"/>
  <c r="AV427" i="11"/>
  <c r="AY427" i="11" s="1"/>
  <c r="AN428" i="11"/>
  <c r="AO428" i="11"/>
  <c r="AR428" i="11" s="1"/>
  <c r="AQ428" i="11"/>
  <c r="AT428" i="11"/>
  <c r="AW428" i="11" s="1"/>
  <c r="AU428" i="11"/>
  <c r="AX428" i="11" s="1"/>
  <c r="AV428" i="11"/>
  <c r="AY428" i="11" s="1"/>
  <c r="AN429" i="11"/>
  <c r="AO429" i="11"/>
  <c r="AR429" i="11" s="1"/>
  <c r="AQ429" i="11"/>
  <c r="AT429" i="11"/>
  <c r="AW429" i="11" s="1"/>
  <c r="AU429" i="11"/>
  <c r="AX429" i="11" s="1"/>
  <c r="AV429" i="11"/>
  <c r="AY429" i="11" s="1"/>
  <c r="AN430" i="11"/>
  <c r="AO430" i="11"/>
  <c r="AQ430" i="11"/>
  <c r="AR430" i="11"/>
  <c r="AT430" i="11"/>
  <c r="AW430" i="11" s="1"/>
  <c r="AU430" i="11"/>
  <c r="AX430" i="11" s="1"/>
  <c r="AV430" i="11"/>
  <c r="AY430" i="11" s="1"/>
  <c r="AN431" i="11"/>
  <c r="AO431" i="11"/>
  <c r="AR431" i="11" s="1"/>
  <c r="AQ431" i="11"/>
  <c r="AT431" i="11"/>
  <c r="AW431" i="11" s="1"/>
  <c r="AU431" i="11"/>
  <c r="AX431" i="11" s="1"/>
  <c r="AV431" i="11"/>
  <c r="AY431" i="11"/>
  <c r="AN432" i="11"/>
  <c r="AQ432" i="11" s="1"/>
  <c r="AO432" i="11"/>
  <c r="AR432" i="11" s="1"/>
  <c r="AT432" i="11"/>
  <c r="AW432" i="11" s="1"/>
  <c r="AU432" i="11"/>
  <c r="AX432" i="11" s="1"/>
  <c r="AV432" i="11"/>
  <c r="AY432" i="11"/>
  <c r="AN433" i="11"/>
  <c r="AQ433" i="11" s="1"/>
  <c r="AO433" i="11"/>
  <c r="AR433" i="11" s="1"/>
  <c r="AT433" i="11"/>
  <c r="AW433" i="11" s="1"/>
  <c r="AU433" i="11"/>
  <c r="AX433" i="11" s="1"/>
  <c r="AV433" i="11"/>
  <c r="AY433" i="11" s="1"/>
  <c r="AN434" i="11"/>
  <c r="AQ434" i="11" s="1"/>
  <c r="AO434" i="11"/>
  <c r="AR434" i="11"/>
  <c r="AT434" i="11"/>
  <c r="AW434" i="11" s="1"/>
  <c r="AU434" i="11"/>
  <c r="AX434" i="11" s="1"/>
  <c r="AV434" i="11"/>
  <c r="AY434" i="11" s="1"/>
  <c r="AN435" i="11"/>
  <c r="AQ435" i="11" s="1"/>
  <c r="AO435" i="11"/>
  <c r="AR435" i="11" s="1"/>
  <c r="AT435" i="11"/>
  <c r="AW435" i="11" s="1"/>
  <c r="AU435" i="11"/>
  <c r="AX435" i="11" s="1"/>
  <c r="AV435" i="11"/>
  <c r="AY435" i="11"/>
  <c r="AN436" i="11"/>
  <c r="AQ436" i="11" s="1"/>
  <c r="AO436" i="11"/>
  <c r="AR436" i="11" s="1"/>
  <c r="AT436" i="11"/>
  <c r="AW436" i="11" s="1"/>
  <c r="AU436" i="11"/>
  <c r="AX436" i="11" s="1"/>
  <c r="AV436" i="11"/>
  <c r="AY436" i="11" s="1"/>
  <c r="AN437" i="11"/>
  <c r="AQ437" i="11" s="1"/>
  <c r="AO437" i="11"/>
  <c r="AR437" i="11" s="1"/>
  <c r="AT437" i="11"/>
  <c r="AW437" i="11" s="1"/>
  <c r="AU437" i="11"/>
  <c r="AX437" i="11" s="1"/>
  <c r="AV437" i="11"/>
  <c r="AY437" i="11" s="1"/>
  <c r="AN438" i="11"/>
  <c r="AQ438" i="11" s="1"/>
  <c r="AO438" i="11"/>
  <c r="AR438" i="11"/>
  <c r="AT438" i="11"/>
  <c r="AW438" i="11" s="1"/>
  <c r="AU438" i="11"/>
  <c r="AX438" i="11" s="1"/>
  <c r="AV438" i="11"/>
  <c r="AY438" i="11" s="1"/>
  <c r="AN439" i="11"/>
  <c r="AQ439" i="11" s="1"/>
  <c r="AO439" i="11"/>
  <c r="AR439" i="11" s="1"/>
  <c r="AT439" i="11"/>
  <c r="AW439" i="11" s="1"/>
  <c r="AU439" i="11"/>
  <c r="AX439" i="11" s="1"/>
  <c r="AV439" i="11"/>
  <c r="AY439" i="11" s="1"/>
  <c r="AN440" i="11"/>
  <c r="AQ440" i="11" s="1"/>
  <c r="AO440" i="11"/>
  <c r="AR440" i="11" s="1"/>
  <c r="AT440" i="11"/>
  <c r="AW440" i="11" s="1"/>
  <c r="AU440" i="11"/>
  <c r="AX440" i="11" s="1"/>
  <c r="AV440" i="11"/>
  <c r="AY440" i="11" s="1"/>
  <c r="AN441" i="11"/>
  <c r="AO441" i="11"/>
  <c r="AR441" i="11" s="1"/>
  <c r="AQ441" i="11"/>
  <c r="AT441" i="11"/>
  <c r="AW441" i="11" s="1"/>
  <c r="AU441" i="11"/>
  <c r="AX441" i="11" s="1"/>
  <c r="AV441" i="11"/>
  <c r="AY441" i="11" s="1"/>
  <c r="AN442" i="11"/>
  <c r="AO442" i="11"/>
  <c r="AQ442" i="11"/>
  <c r="AR442" i="11"/>
  <c r="AT442" i="11"/>
  <c r="AW442" i="11" s="1"/>
  <c r="AU442" i="11"/>
  <c r="AX442" i="11" s="1"/>
  <c r="AV442" i="11"/>
  <c r="AY442" i="11" s="1"/>
  <c r="AN443" i="11"/>
  <c r="AO443" i="11"/>
  <c r="AQ443" i="11"/>
  <c r="AR443" i="11"/>
  <c r="AT443" i="11"/>
  <c r="AW443" i="11" s="1"/>
  <c r="AU443" i="11"/>
  <c r="AX443" i="11" s="1"/>
  <c r="AV443" i="11"/>
  <c r="AY443" i="11" s="1"/>
  <c r="AN444" i="11"/>
  <c r="AO444" i="11"/>
  <c r="AR444" i="11" s="1"/>
  <c r="AQ444" i="11"/>
  <c r="AT444" i="11"/>
  <c r="AW444" i="11" s="1"/>
  <c r="AU444" i="11"/>
  <c r="AX444" i="11" s="1"/>
  <c r="AV444" i="11"/>
  <c r="AY444" i="11" s="1"/>
  <c r="AN445" i="11"/>
  <c r="AO445" i="11"/>
  <c r="AR445" i="11" s="1"/>
  <c r="AQ445" i="11"/>
  <c r="AT445" i="11"/>
  <c r="AW445" i="11" s="1"/>
  <c r="AU445" i="11"/>
  <c r="AX445" i="11" s="1"/>
  <c r="AV445" i="11"/>
  <c r="AY445" i="11" s="1"/>
  <c r="AN446" i="11"/>
  <c r="AO446" i="11"/>
  <c r="AQ446" i="11"/>
  <c r="AR446" i="11"/>
  <c r="AT446" i="11"/>
  <c r="AW446" i="11" s="1"/>
  <c r="AU446" i="11"/>
  <c r="AX446" i="11" s="1"/>
  <c r="AV446" i="11"/>
  <c r="AY446" i="11" s="1"/>
  <c r="AN447" i="11"/>
  <c r="AO447" i="11"/>
  <c r="AR447" i="11" s="1"/>
  <c r="AQ447" i="11"/>
  <c r="AT447" i="11"/>
  <c r="AW447" i="11" s="1"/>
  <c r="AU447" i="11"/>
  <c r="AX447" i="11" s="1"/>
  <c r="AV447" i="11"/>
  <c r="AY447" i="11"/>
  <c r="AN448" i="11"/>
  <c r="AQ448" i="11" s="1"/>
  <c r="AO448" i="11"/>
  <c r="AR448" i="11" s="1"/>
  <c r="AT448" i="11"/>
  <c r="AW448" i="11" s="1"/>
  <c r="AU448" i="11"/>
  <c r="AX448" i="11" s="1"/>
  <c r="AV448" i="11"/>
  <c r="AY448" i="11"/>
  <c r="AN449" i="11"/>
  <c r="AQ449" i="11" s="1"/>
  <c r="AO449" i="11"/>
  <c r="AR449" i="11" s="1"/>
  <c r="AT449" i="11"/>
  <c r="AW449" i="11" s="1"/>
  <c r="AU449" i="11"/>
  <c r="AX449" i="11" s="1"/>
  <c r="AV449" i="11"/>
  <c r="AY449" i="11" s="1"/>
  <c r="AN450" i="11"/>
  <c r="AQ450" i="11" s="1"/>
  <c r="AO450" i="11"/>
  <c r="AR450" i="11"/>
  <c r="AT450" i="11"/>
  <c r="AW450" i="11" s="1"/>
  <c r="AU450" i="11"/>
  <c r="AX450" i="11" s="1"/>
  <c r="AV450" i="11"/>
  <c r="AY450" i="11" s="1"/>
  <c r="AN451" i="11"/>
  <c r="AQ451" i="11" s="1"/>
  <c r="AO451" i="11"/>
  <c r="AR451" i="11" s="1"/>
  <c r="AT451" i="11"/>
  <c r="AW451" i="11" s="1"/>
  <c r="AU451" i="11"/>
  <c r="AX451" i="11" s="1"/>
  <c r="AV451" i="11"/>
  <c r="AY451" i="11"/>
  <c r="AN452" i="11"/>
  <c r="AQ452" i="11" s="1"/>
  <c r="AO452" i="11"/>
  <c r="AR452" i="11" s="1"/>
  <c r="AT452" i="11"/>
  <c r="AW452" i="11" s="1"/>
  <c r="AU452" i="11"/>
  <c r="AX452" i="11" s="1"/>
  <c r="AV452" i="11"/>
  <c r="AY452" i="11" s="1"/>
  <c r="AN453" i="11"/>
  <c r="AQ453" i="11" s="1"/>
  <c r="AO453" i="11"/>
  <c r="AR453" i="11" s="1"/>
  <c r="AT453" i="11"/>
  <c r="AW453" i="11" s="1"/>
  <c r="AU453" i="11"/>
  <c r="AX453" i="11" s="1"/>
  <c r="AV453" i="11"/>
  <c r="AY453" i="11" s="1"/>
  <c r="AN454" i="11"/>
  <c r="AQ454" i="11" s="1"/>
  <c r="AO454" i="11"/>
  <c r="AR454" i="11"/>
  <c r="AT454" i="11"/>
  <c r="AW454" i="11" s="1"/>
  <c r="AU454" i="11"/>
  <c r="AX454" i="11" s="1"/>
  <c r="AV454" i="11"/>
  <c r="AY454" i="11" s="1"/>
  <c r="AN455" i="11"/>
  <c r="AQ455" i="11" s="1"/>
  <c r="AO455" i="11"/>
  <c r="AR455" i="11" s="1"/>
  <c r="AT455" i="11"/>
  <c r="AW455" i="11" s="1"/>
  <c r="AU455" i="11"/>
  <c r="AX455" i="11" s="1"/>
  <c r="AV455" i="11"/>
  <c r="AY455" i="11" s="1"/>
  <c r="AN456" i="11"/>
  <c r="AQ456" i="11" s="1"/>
  <c r="AO456" i="11"/>
  <c r="AR456" i="11" s="1"/>
  <c r="AT456" i="11"/>
  <c r="AW456" i="11" s="1"/>
  <c r="AU456" i="11"/>
  <c r="AX456" i="11" s="1"/>
  <c r="AV456" i="11"/>
  <c r="AY456" i="11" s="1"/>
  <c r="AN457" i="11"/>
  <c r="AO457" i="11"/>
  <c r="AR457" i="11" s="1"/>
  <c r="AQ457" i="11"/>
  <c r="AT457" i="11"/>
  <c r="AW457" i="11" s="1"/>
  <c r="AU457" i="11"/>
  <c r="AX457" i="11" s="1"/>
  <c r="AV457" i="11"/>
  <c r="AY457" i="11" s="1"/>
  <c r="AN458" i="11"/>
  <c r="AO458" i="11"/>
  <c r="AQ458" i="11"/>
  <c r="AR458" i="11"/>
  <c r="AT458" i="11"/>
  <c r="AW458" i="11" s="1"/>
  <c r="AU458" i="11"/>
  <c r="AX458" i="11" s="1"/>
  <c r="AV458" i="11"/>
  <c r="AY458" i="11" s="1"/>
  <c r="AN459" i="11"/>
  <c r="AO459" i="11"/>
  <c r="AQ459" i="11"/>
  <c r="AR459" i="11"/>
  <c r="AT459" i="11"/>
  <c r="AW459" i="11" s="1"/>
  <c r="AU459" i="11"/>
  <c r="AX459" i="11" s="1"/>
  <c r="AV459" i="11"/>
  <c r="AY459" i="11" s="1"/>
  <c r="AN460" i="11"/>
  <c r="AO460" i="11"/>
  <c r="AR460" i="11" s="1"/>
  <c r="AQ460" i="11"/>
  <c r="AT460" i="11"/>
  <c r="AW460" i="11" s="1"/>
  <c r="AU460" i="11"/>
  <c r="AX460" i="11" s="1"/>
  <c r="AV460" i="11"/>
  <c r="AY460" i="11" s="1"/>
  <c r="AN461" i="11"/>
  <c r="AO461" i="11"/>
  <c r="AR461" i="11" s="1"/>
  <c r="AQ461" i="11"/>
  <c r="AT461" i="11"/>
  <c r="AW461" i="11" s="1"/>
  <c r="AU461" i="11"/>
  <c r="AX461" i="11" s="1"/>
  <c r="AV461" i="11"/>
  <c r="AY461" i="11" s="1"/>
  <c r="AN462" i="11"/>
  <c r="AO462" i="11"/>
  <c r="AQ462" i="11"/>
  <c r="AR462" i="11"/>
  <c r="AT462" i="11"/>
  <c r="AW462" i="11" s="1"/>
  <c r="AU462" i="11"/>
  <c r="AX462" i="11" s="1"/>
  <c r="AV462" i="11"/>
  <c r="AY462" i="11" s="1"/>
  <c r="AN463" i="11"/>
  <c r="AO463" i="11"/>
  <c r="AR463" i="11" s="1"/>
  <c r="AQ463" i="11"/>
  <c r="AT463" i="11"/>
  <c r="AW463" i="11" s="1"/>
  <c r="AU463" i="11"/>
  <c r="AX463" i="11" s="1"/>
  <c r="AV463" i="11"/>
  <c r="AY463" i="11"/>
  <c r="AN464" i="11"/>
  <c r="AQ464" i="11" s="1"/>
  <c r="AO464" i="11"/>
  <c r="AR464" i="11" s="1"/>
  <c r="AT464" i="11"/>
  <c r="AW464" i="11" s="1"/>
  <c r="AU464" i="11"/>
  <c r="AX464" i="11" s="1"/>
  <c r="AV464" i="11"/>
  <c r="AY464" i="11"/>
  <c r="AN465" i="11"/>
  <c r="AQ465" i="11" s="1"/>
  <c r="AO465" i="11"/>
  <c r="AR465" i="11" s="1"/>
  <c r="AT465" i="11"/>
  <c r="AW465" i="11" s="1"/>
  <c r="AU465" i="11"/>
  <c r="AX465" i="11" s="1"/>
  <c r="AV465" i="11"/>
  <c r="AY465" i="11" s="1"/>
  <c r="AN466" i="11"/>
  <c r="AQ466" i="11" s="1"/>
  <c r="AO466" i="11"/>
  <c r="AR466" i="11"/>
  <c r="AT466" i="11"/>
  <c r="AW466" i="11" s="1"/>
  <c r="AU466" i="11"/>
  <c r="AX466" i="11" s="1"/>
  <c r="AV466" i="11"/>
  <c r="AY466" i="11" s="1"/>
  <c r="AN467" i="11"/>
  <c r="AQ467" i="11" s="1"/>
  <c r="AO467" i="11"/>
  <c r="AR467" i="11" s="1"/>
  <c r="AT467" i="11"/>
  <c r="AW467" i="11" s="1"/>
  <c r="AU467" i="11"/>
  <c r="AX467" i="11" s="1"/>
  <c r="AV467" i="11"/>
  <c r="AY467" i="11"/>
  <c r="AN468" i="11"/>
  <c r="AQ468" i="11" s="1"/>
  <c r="AO468" i="11"/>
  <c r="AR468" i="11" s="1"/>
  <c r="AT468" i="11"/>
  <c r="AW468" i="11" s="1"/>
  <c r="AU468" i="11"/>
  <c r="AX468" i="11" s="1"/>
  <c r="AV468" i="11"/>
  <c r="AY468" i="11" s="1"/>
  <c r="AN469" i="11"/>
  <c r="AQ469" i="11" s="1"/>
  <c r="AO469" i="11"/>
  <c r="AR469" i="11" s="1"/>
  <c r="AT469" i="11"/>
  <c r="AW469" i="11" s="1"/>
  <c r="AU469" i="11"/>
  <c r="AX469" i="11" s="1"/>
  <c r="AV469" i="11"/>
  <c r="AY469" i="11" s="1"/>
  <c r="AN470" i="11"/>
  <c r="AQ470" i="11" s="1"/>
  <c r="AO470" i="11"/>
  <c r="AR470" i="11"/>
  <c r="AT470" i="11"/>
  <c r="AW470" i="11" s="1"/>
  <c r="AU470" i="11"/>
  <c r="AX470" i="11" s="1"/>
  <c r="AV470" i="11"/>
  <c r="AY470" i="11" s="1"/>
  <c r="AN471" i="11"/>
  <c r="AQ471" i="11" s="1"/>
  <c r="AO471" i="11"/>
  <c r="AR471" i="11" s="1"/>
  <c r="AT471" i="11"/>
  <c r="AW471" i="11" s="1"/>
  <c r="AU471" i="11"/>
  <c r="AX471" i="11" s="1"/>
  <c r="AV471" i="11"/>
  <c r="AY471" i="11" s="1"/>
  <c r="AN472" i="11"/>
  <c r="AQ472" i="11" s="1"/>
  <c r="AO472" i="11"/>
  <c r="AR472" i="11" s="1"/>
  <c r="AT472" i="11"/>
  <c r="AW472" i="11" s="1"/>
  <c r="AU472" i="11"/>
  <c r="AX472" i="11" s="1"/>
  <c r="AV472" i="11"/>
  <c r="AY472" i="11" s="1"/>
  <c r="AN473" i="11"/>
  <c r="AO473" i="11"/>
  <c r="AR473" i="11" s="1"/>
  <c r="AQ473" i="11"/>
  <c r="AT473" i="11"/>
  <c r="AW473" i="11" s="1"/>
  <c r="AU473" i="11"/>
  <c r="AX473" i="11" s="1"/>
  <c r="AV473" i="11"/>
  <c r="AY473" i="11" s="1"/>
  <c r="AN474" i="11"/>
  <c r="AO474" i="11"/>
  <c r="AQ474" i="11"/>
  <c r="AR474" i="11"/>
  <c r="AT474" i="11"/>
  <c r="AW474" i="11" s="1"/>
  <c r="AU474" i="11"/>
  <c r="AX474" i="11" s="1"/>
  <c r="AV474" i="11"/>
  <c r="AY474" i="11" s="1"/>
  <c r="AN475" i="11"/>
  <c r="AO475" i="11"/>
  <c r="AQ475" i="11"/>
  <c r="AR475" i="11"/>
  <c r="AT475" i="11"/>
  <c r="AW475" i="11" s="1"/>
  <c r="AU475" i="11"/>
  <c r="AX475" i="11" s="1"/>
  <c r="AV475" i="11"/>
  <c r="AY475" i="11" s="1"/>
  <c r="AN476" i="11"/>
  <c r="AO476" i="11"/>
  <c r="AR476" i="11" s="1"/>
  <c r="AQ476" i="11"/>
  <c r="AT476" i="11"/>
  <c r="AW476" i="11" s="1"/>
  <c r="AU476" i="11"/>
  <c r="AX476" i="11" s="1"/>
  <c r="AV476" i="11"/>
  <c r="AY476" i="11" s="1"/>
  <c r="AN477" i="11"/>
  <c r="AO477" i="11"/>
  <c r="AR477" i="11" s="1"/>
  <c r="AQ477" i="11"/>
  <c r="AT477" i="11"/>
  <c r="AW477" i="11" s="1"/>
  <c r="AU477" i="11"/>
  <c r="AX477" i="11" s="1"/>
  <c r="AV477" i="11"/>
  <c r="AY477" i="11" s="1"/>
  <c r="AN478" i="11"/>
  <c r="AO478" i="11"/>
  <c r="AQ478" i="11"/>
  <c r="AR478" i="11"/>
  <c r="AT478" i="11"/>
  <c r="AW478" i="11" s="1"/>
  <c r="AU478" i="11"/>
  <c r="AX478" i="11" s="1"/>
  <c r="AV478" i="11"/>
  <c r="AY478" i="11" s="1"/>
  <c r="AN479" i="11"/>
  <c r="AO479" i="11"/>
  <c r="AR479" i="11" s="1"/>
  <c r="AQ479" i="11"/>
  <c r="AT479" i="11"/>
  <c r="AW479" i="11" s="1"/>
  <c r="AU479" i="11"/>
  <c r="AX479" i="11" s="1"/>
  <c r="AV479" i="11"/>
  <c r="AY479" i="11"/>
  <c r="AN480" i="11"/>
  <c r="AQ480" i="11" s="1"/>
  <c r="AO480" i="11"/>
  <c r="AR480" i="11" s="1"/>
  <c r="AT480" i="11"/>
  <c r="AW480" i="11" s="1"/>
  <c r="AU480" i="11"/>
  <c r="AX480" i="11" s="1"/>
  <c r="AV480" i="11"/>
  <c r="AY480" i="11"/>
  <c r="AN481" i="11"/>
  <c r="AQ481" i="11" s="1"/>
  <c r="AO481" i="11"/>
  <c r="AR481" i="11" s="1"/>
  <c r="AT481" i="11"/>
  <c r="AW481" i="11" s="1"/>
  <c r="AU481" i="11"/>
  <c r="AX481" i="11" s="1"/>
  <c r="AV481" i="11"/>
  <c r="AY481" i="11" s="1"/>
  <c r="AN482" i="11"/>
  <c r="AQ482" i="11" s="1"/>
  <c r="AO482" i="11"/>
  <c r="AR482" i="11"/>
  <c r="AT482" i="11"/>
  <c r="AW482" i="11" s="1"/>
  <c r="AU482" i="11"/>
  <c r="AX482" i="11" s="1"/>
  <c r="AV482" i="11"/>
  <c r="AY482" i="11" s="1"/>
  <c r="AN483" i="11"/>
  <c r="AQ483" i="11" s="1"/>
  <c r="AO483" i="11"/>
  <c r="AR483" i="11" s="1"/>
  <c r="AT483" i="11"/>
  <c r="AW483" i="11" s="1"/>
  <c r="AU483" i="11"/>
  <c r="AX483" i="11" s="1"/>
  <c r="AV483" i="11"/>
  <c r="AY483" i="11"/>
  <c r="AN484" i="11"/>
  <c r="AQ484" i="11" s="1"/>
  <c r="AO484" i="11"/>
  <c r="AR484" i="11" s="1"/>
  <c r="AT484" i="11"/>
  <c r="AW484" i="11" s="1"/>
  <c r="AU484" i="11"/>
  <c r="AX484" i="11" s="1"/>
  <c r="AV484" i="11"/>
  <c r="AY484" i="11" s="1"/>
  <c r="AN485" i="11"/>
  <c r="AQ485" i="11" s="1"/>
  <c r="AO485" i="11"/>
  <c r="AR485" i="11" s="1"/>
  <c r="AT485" i="11"/>
  <c r="AW485" i="11" s="1"/>
  <c r="AU485" i="11"/>
  <c r="AX485" i="11" s="1"/>
  <c r="AV485" i="11"/>
  <c r="AY485" i="11" s="1"/>
  <c r="AN486" i="11"/>
  <c r="AQ486" i="11" s="1"/>
  <c r="AO486" i="11"/>
  <c r="AR486" i="11"/>
  <c r="AT486" i="11"/>
  <c r="AW486" i="11" s="1"/>
  <c r="AU486" i="11"/>
  <c r="AX486" i="11" s="1"/>
  <c r="AV486" i="11"/>
  <c r="AY486" i="11" s="1"/>
  <c r="AN487" i="11"/>
  <c r="AQ487" i="11" s="1"/>
  <c r="AO487" i="11"/>
  <c r="AR487" i="11" s="1"/>
  <c r="AT487" i="11"/>
  <c r="AW487" i="11" s="1"/>
  <c r="AU487" i="11"/>
  <c r="AX487" i="11" s="1"/>
  <c r="AV487" i="11"/>
  <c r="AY487" i="11" s="1"/>
  <c r="AN488" i="11"/>
  <c r="AQ488" i="11" s="1"/>
  <c r="AO488" i="11"/>
  <c r="AR488" i="11" s="1"/>
  <c r="AT488" i="11"/>
  <c r="AW488" i="11" s="1"/>
  <c r="AU488" i="11"/>
  <c r="AX488" i="11" s="1"/>
  <c r="AV488" i="11"/>
  <c r="AY488" i="11" s="1"/>
  <c r="AN489" i="11"/>
  <c r="AO489" i="11"/>
  <c r="AR489" i="11" s="1"/>
  <c r="AQ489" i="11"/>
  <c r="AT489" i="11"/>
  <c r="AW489" i="11" s="1"/>
  <c r="AU489" i="11"/>
  <c r="AX489" i="11" s="1"/>
  <c r="AV489" i="11"/>
  <c r="AY489" i="11" s="1"/>
  <c r="AN490" i="11"/>
  <c r="AO490" i="11"/>
  <c r="AQ490" i="11"/>
  <c r="AR490" i="11"/>
  <c r="AT490" i="11"/>
  <c r="AW490" i="11" s="1"/>
  <c r="AU490" i="11"/>
  <c r="AX490" i="11" s="1"/>
  <c r="AV490" i="11"/>
  <c r="AY490" i="11" s="1"/>
  <c r="AN491" i="11"/>
  <c r="AO491" i="11"/>
  <c r="AQ491" i="11"/>
  <c r="AR491" i="11"/>
  <c r="AT491" i="11"/>
  <c r="AW491" i="11" s="1"/>
  <c r="AU491" i="11"/>
  <c r="AX491" i="11" s="1"/>
  <c r="AV491" i="11"/>
  <c r="AY491" i="11" s="1"/>
  <c r="AN492" i="11"/>
  <c r="AO492" i="11"/>
  <c r="AQ492" i="11"/>
  <c r="AR492" i="11"/>
  <c r="AT492" i="11"/>
  <c r="AW492" i="11" s="1"/>
  <c r="AU492" i="11"/>
  <c r="AX492" i="11" s="1"/>
  <c r="AV492" i="11"/>
  <c r="AY492" i="11"/>
  <c r="AN493" i="11"/>
  <c r="AO493" i="11"/>
  <c r="AR493" i="11" s="1"/>
  <c r="AQ493" i="11"/>
  <c r="AT493" i="11"/>
  <c r="AW493" i="11" s="1"/>
  <c r="AU493" i="11"/>
  <c r="AX493" i="11" s="1"/>
  <c r="AV493" i="11"/>
  <c r="AY493" i="11"/>
  <c r="AN494" i="11"/>
  <c r="AQ494" i="11" s="1"/>
  <c r="AO494" i="11"/>
  <c r="AR494" i="11"/>
  <c r="AT494" i="11"/>
  <c r="AW494" i="11" s="1"/>
  <c r="AU494" i="11"/>
  <c r="AX494" i="11" s="1"/>
  <c r="AV494" i="11"/>
  <c r="AY494" i="11" s="1"/>
  <c r="AN495" i="11"/>
  <c r="AQ495" i="11" s="1"/>
  <c r="AO495" i="11"/>
  <c r="AR495" i="11" s="1"/>
  <c r="AT495" i="11"/>
  <c r="AW495" i="11" s="1"/>
  <c r="AU495" i="11"/>
  <c r="AX495" i="11" s="1"/>
  <c r="AV495" i="11"/>
  <c r="AY495" i="11" s="1"/>
  <c r="AN496" i="11"/>
  <c r="AQ496" i="11" s="1"/>
  <c r="AO496" i="11"/>
  <c r="AR496" i="11" s="1"/>
  <c r="AT496" i="11"/>
  <c r="AW496" i="11" s="1"/>
  <c r="AU496" i="11"/>
  <c r="AX496" i="11" s="1"/>
  <c r="AV496" i="11"/>
  <c r="AY496" i="11" s="1"/>
  <c r="AN497" i="11"/>
  <c r="AO497" i="11"/>
  <c r="AR497" i="11" s="1"/>
  <c r="AQ497" i="11"/>
  <c r="AT497" i="11"/>
  <c r="AW497" i="11" s="1"/>
  <c r="AU497" i="11"/>
  <c r="AX497" i="11" s="1"/>
  <c r="AV497" i="11"/>
  <c r="AY497" i="11" s="1"/>
  <c r="AN498" i="11"/>
  <c r="AO498" i="11"/>
  <c r="AQ498" i="11"/>
  <c r="AR498" i="11"/>
  <c r="AT498" i="11"/>
  <c r="AW498" i="11" s="1"/>
  <c r="AU498" i="11"/>
  <c r="AX498" i="11" s="1"/>
  <c r="AV498" i="11"/>
  <c r="AY498" i="11" s="1"/>
  <c r="AN499" i="11"/>
  <c r="AO499" i="11"/>
  <c r="AR499" i="11" s="1"/>
  <c r="AQ499" i="11"/>
  <c r="AT499" i="11"/>
  <c r="AW499" i="11" s="1"/>
  <c r="AU499" i="11"/>
  <c r="AX499" i="11" s="1"/>
  <c r="AV499" i="11"/>
  <c r="AY499" i="11"/>
  <c r="AN500" i="11"/>
  <c r="AQ500" i="11" s="1"/>
  <c r="AO500" i="11"/>
  <c r="AR500" i="11" s="1"/>
  <c r="AT500" i="11"/>
  <c r="AW500" i="11" s="1"/>
  <c r="AU500" i="11"/>
  <c r="AX500" i="11" s="1"/>
  <c r="AV500" i="11"/>
  <c r="AY500" i="11"/>
  <c r="AN501" i="11"/>
  <c r="AQ501" i="11" s="1"/>
  <c r="AO501" i="11"/>
  <c r="AR501" i="11" s="1"/>
  <c r="AT501" i="11"/>
  <c r="AW501" i="11" s="1"/>
  <c r="AU501" i="11"/>
  <c r="AX501" i="11" s="1"/>
  <c r="AV501" i="11"/>
  <c r="AY501" i="11"/>
  <c r="AN502" i="11"/>
  <c r="AQ502" i="11" s="1"/>
  <c r="AO502" i="11"/>
  <c r="AR502" i="11"/>
  <c r="AT502" i="11"/>
  <c r="AW502" i="11" s="1"/>
  <c r="AU502" i="11"/>
  <c r="AX502" i="11" s="1"/>
  <c r="AV502" i="11"/>
  <c r="AY502" i="11" s="1"/>
  <c r="AN503" i="11"/>
  <c r="AO503" i="11"/>
  <c r="AQ503" i="11"/>
  <c r="AR503" i="11"/>
  <c r="AT503" i="11"/>
  <c r="AW503" i="11" s="1"/>
  <c r="AU503" i="11"/>
  <c r="AX503" i="11" s="1"/>
  <c r="AV503" i="11"/>
  <c r="AY503" i="11"/>
  <c r="AN504" i="11"/>
  <c r="AQ504" i="11" s="1"/>
  <c r="AO504" i="11"/>
  <c r="AR504" i="11" s="1"/>
  <c r="AT504" i="11"/>
  <c r="AW504" i="11" s="1"/>
  <c r="AU504" i="11"/>
  <c r="AX504" i="11" s="1"/>
  <c r="AV504" i="11"/>
  <c r="AY504" i="11"/>
  <c r="AN505" i="11"/>
  <c r="AQ505" i="11" s="1"/>
  <c r="AO505" i="11"/>
  <c r="AR505" i="11" s="1"/>
  <c r="AT505" i="11"/>
  <c r="AW505" i="11" s="1"/>
  <c r="AU505" i="11"/>
  <c r="AX505" i="11" s="1"/>
  <c r="AV505" i="11"/>
  <c r="AY505" i="11"/>
  <c r="AN506" i="11"/>
  <c r="AQ506" i="11" s="1"/>
  <c r="AO506" i="11"/>
  <c r="AR506" i="11"/>
  <c r="AT506" i="11"/>
  <c r="AW506" i="11" s="1"/>
  <c r="AU506" i="11"/>
  <c r="AX506" i="11" s="1"/>
  <c r="AV506" i="11"/>
  <c r="AY506" i="11" s="1"/>
  <c r="AN507" i="11"/>
  <c r="AO507" i="11"/>
  <c r="AQ507" i="11"/>
  <c r="AR507" i="11"/>
  <c r="AT507" i="11"/>
  <c r="AW507" i="11" s="1"/>
  <c r="AU507" i="11"/>
  <c r="AX507" i="11" s="1"/>
  <c r="AV507" i="11"/>
  <c r="AY507" i="11"/>
  <c r="AN508" i="11"/>
  <c r="AQ508" i="11" s="1"/>
  <c r="AO508" i="11"/>
  <c r="AR508" i="11" s="1"/>
  <c r="AT508" i="11"/>
  <c r="AW508" i="11" s="1"/>
  <c r="AU508" i="11"/>
  <c r="AX508" i="11" s="1"/>
  <c r="AV508" i="11"/>
  <c r="AY508" i="11"/>
  <c r="AN509" i="11"/>
  <c r="AQ509" i="11" s="1"/>
  <c r="AO509" i="11"/>
  <c r="AR509" i="11" s="1"/>
  <c r="AT509" i="11"/>
  <c r="AW509" i="11" s="1"/>
  <c r="AU509" i="11"/>
  <c r="AX509" i="11" s="1"/>
  <c r="AV509" i="11"/>
  <c r="AY509" i="11"/>
  <c r="AN510" i="11"/>
  <c r="AQ510" i="11" s="1"/>
  <c r="AO510" i="11"/>
  <c r="AR510" i="11"/>
  <c r="AT510" i="11"/>
  <c r="AW510" i="11" s="1"/>
  <c r="AU510" i="11"/>
  <c r="AX510" i="11" s="1"/>
  <c r="AV510" i="11"/>
  <c r="AY510" i="11" s="1"/>
  <c r="AN511" i="11"/>
  <c r="AO511" i="11"/>
  <c r="AQ511" i="11"/>
  <c r="AR511" i="11"/>
  <c r="AT511" i="11"/>
  <c r="AW511" i="11" s="1"/>
  <c r="AU511" i="11"/>
  <c r="AX511" i="11" s="1"/>
  <c r="AV511" i="11"/>
  <c r="AY511" i="11"/>
  <c r="AN512" i="11"/>
  <c r="AQ512" i="11" s="1"/>
  <c r="AO512" i="11"/>
  <c r="AR512" i="11" s="1"/>
  <c r="AT512" i="11"/>
  <c r="AW512" i="11" s="1"/>
  <c r="AU512" i="11"/>
  <c r="AX512" i="11" s="1"/>
  <c r="AV512" i="11"/>
  <c r="AY512" i="11"/>
  <c r="AN513" i="11"/>
  <c r="AQ513" i="11" s="1"/>
  <c r="AO513" i="11"/>
  <c r="AR513" i="11" s="1"/>
  <c r="AT513" i="11"/>
  <c r="AW513" i="11" s="1"/>
  <c r="AU513" i="11"/>
  <c r="AX513" i="11" s="1"/>
  <c r="AV513" i="11"/>
  <c r="AY513" i="11"/>
  <c r="AN514" i="11"/>
  <c r="AQ514" i="11" s="1"/>
  <c r="AO514" i="11"/>
  <c r="AR514" i="11"/>
  <c r="AT514" i="11"/>
  <c r="AW514" i="11" s="1"/>
  <c r="AU514" i="11"/>
  <c r="AX514" i="11" s="1"/>
  <c r="AV514" i="11"/>
  <c r="AY514" i="11" s="1"/>
  <c r="AN515" i="11"/>
  <c r="AO515" i="11"/>
  <c r="AQ515" i="11"/>
  <c r="AR515" i="11"/>
  <c r="AT515" i="11"/>
  <c r="AW515" i="11" s="1"/>
  <c r="AU515" i="11"/>
  <c r="AX515" i="11" s="1"/>
  <c r="AV515" i="11"/>
  <c r="AY515" i="11"/>
  <c r="AN516" i="11"/>
  <c r="AQ516" i="11" s="1"/>
  <c r="AO516" i="11"/>
  <c r="AR516" i="11" s="1"/>
  <c r="AT516" i="11"/>
  <c r="AW516" i="11" s="1"/>
  <c r="AU516" i="11"/>
  <c r="AX516" i="11" s="1"/>
  <c r="AV516" i="11"/>
  <c r="AY516" i="11"/>
  <c r="AN517" i="11"/>
  <c r="AQ517" i="11" s="1"/>
  <c r="AO517" i="11"/>
  <c r="AR517" i="11" s="1"/>
  <c r="AT517" i="11"/>
  <c r="AW517" i="11" s="1"/>
  <c r="AU517" i="11"/>
  <c r="AX517" i="11" s="1"/>
  <c r="AV517" i="11"/>
  <c r="AY517" i="11"/>
  <c r="AN518" i="11"/>
  <c r="AQ518" i="11" s="1"/>
  <c r="AO518" i="11"/>
  <c r="AR518" i="11"/>
  <c r="AT518" i="11"/>
  <c r="AW518" i="11" s="1"/>
  <c r="AU518" i="11"/>
  <c r="AX518" i="11" s="1"/>
  <c r="AV518" i="11"/>
  <c r="AY518" i="11" s="1"/>
  <c r="AN519" i="11"/>
  <c r="AO519" i="11"/>
  <c r="AQ519" i="11"/>
  <c r="AR519" i="11"/>
  <c r="AT519" i="11"/>
  <c r="AW519" i="11" s="1"/>
  <c r="AU519" i="11"/>
  <c r="AX519" i="11" s="1"/>
  <c r="AV519" i="11"/>
  <c r="AY519" i="11"/>
  <c r="AN520" i="11"/>
  <c r="AQ520" i="11" s="1"/>
  <c r="AO520" i="11"/>
  <c r="AR520" i="11" s="1"/>
  <c r="AT520" i="11"/>
  <c r="AW520" i="11" s="1"/>
  <c r="AU520" i="11"/>
  <c r="AX520" i="11" s="1"/>
  <c r="AV520" i="11"/>
  <c r="AY520" i="11"/>
  <c r="AN521" i="11"/>
  <c r="AQ521" i="11" s="1"/>
  <c r="AO521" i="11"/>
  <c r="AR521" i="11" s="1"/>
  <c r="AT521" i="11"/>
  <c r="AW521" i="11" s="1"/>
  <c r="AU521" i="11"/>
  <c r="AX521" i="11" s="1"/>
  <c r="AV521" i="11"/>
  <c r="AY521" i="11"/>
  <c r="AN522" i="11"/>
  <c r="AQ522" i="11" s="1"/>
  <c r="AO522" i="11"/>
  <c r="AR522" i="11"/>
  <c r="AT522" i="11"/>
  <c r="AW522" i="11" s="1"/>
  <c r="AU522" i="11"/>
  <c r="AX522" i="11" s="1"/>
  <c r="AV522" i="11"/>
  <c r="AY522" i="11" s="1"/>
  <c r="AN523" i="11"/>
  <c r="AO523" i="11"/>
  <c r="AQ523" i="11"/>
  <c r="AR523" i="11"/>
  <c r="AT523" i="11"/>
  <c r="AW523" i="11" s="1"/>
  <c r="AU523" i="11"/>
  <c r="AX523" i="11" s="1"/>
  <c r="AV523" i="11"/>
  <c r="AY523" i="11"/>
  <c r="AN524" i="11"/>
  <c r="AQ524" i="11" s="1"/>
  <c r="AO524" i="11"/>
  <c r="AR524" i="11" s="1"/>
  <c r="AT524" i="11"/>
  <c r="AW524" i="11" s="1"/>
  <c r="AU524" i="11"/>
  <c r="AX524" i="11" s="1"/>
  <c r="AV524" i="11"/>
  <c r="AY524" i="11"/>
  <c r="AN525" i="11"/>
  <c r="AQ525" i="11" s="1"/>
  <c r="AO525" i="11"/>
  <c r="AR525" i="11" s="1"/>
  <c r="AT525" i="11"/>
  <c r="AW525" i="11" s="1"/>
  <c r="AU525" i="11"/>
  <c r="AX525" i="11" s="1"/>
  <c r="AV525" i="11"/>
  <c r="AY525" i="11"/>
  <c r="AN526" i="11"/>
  <c r="AQ526" i="11" s="1"/>
  <c r="AO526" i="11"/>
  <c r="AR526" i="11"/>
  <c r="AT526" i="11"/>
  <c r="AW526" i="11" s="1"/>
  <c r="AU526" i="11"/>
  <c r="AX526" i="11" s="1"/>
  <c r="AV526" i="11"/>
  <c r="AY526" i="11" s="1"/>
  <c r="AN527" i="11"/>
  <c r="AO527" i="11"/>
  <c r="AQ527" i="11"/>
  <c r="AR527" i="11"/>
  <c r="AT527" i="11"/>
  <c r="AW527" i="11" s="1"/>
  <c r="AU527" i="11"/>
  <c r="AX527" i="11" s="1"/>
  <c r="AV527" i="11"/>
  <c r="AY527" i="11"/>
  <c r="AN528" i="11"/>
  <c r="AQ528" i="11" s="1"/>
  <c r="AO528" i="11"/>
  <c r="AR528" i="11"/>
  <c r="AT528" i="11"/>
  <c r="AW528" i="11" s="1"/>
  <c r="AU528" i="11"/>
  <c r="AX528" i="11" s="1"/>
  <c r="AV528" i="11"/>
  <c r="AY528" i="11"/>
  <c r="AN529" i="11"/>
  <c r="AQ529" i="11" s="1"/>
  <c r="AO529" i="11"/>
  <c r="AR529" i="11" s="1"/>
  <c r="AT529" i="11"/>
  <c r="AW529" i="11" s="1"/>
  <c r="AU529" i="11"/>
  <c r="AX529" i="11" s="1"/>
  <c r="AV529" i="11"/>
  <c r="AY529" i="11"/>
  <c r="AN530" i="11"/>
  <c r="AQ530" i="11" s="1"/>
  <c r="AO530" i="11"/>
  <c r="AR530" i="11"/>
  <c r="AT530" i="11"/>
  <c r="AW530" i="11" s="1"/>
  <c r="AU530" i="11"/>
  <c r="AX530" i="11" s="1"/>
  <c r="AV530" i="11"/>
  <c r="AY530" i="11" s="1"/>
  <c r="AN531" i="11"/>
  <c r="AO531" i="11"/>
  <c r="AQ531" i="11"/>
  <c r="AR531" i="11"/>
  <c r="AT531" i="11"/>
  <c r="AW531" i="11" s="1"/>
  <c r="AU531" i="11"/>
  <c r="AX531" i="11" s="1"/>
  <c r="AV531" i="11"/>
  <c r="AY531" i="11"/>
  <c r="AN532" i="11"/>
  <c r="AQ532" i="11" s="1"/>
  <c r="AO532" i="11"/>
  <c r="AR532" i="11"/>
  <c r="AT532" i="11"/>
  <c r="AW532" i="11" s="1"/>
  <c r="AU532" i="11"/>
  <c r="AX532" i="11" s="1"/>
  <c r="AV532" i="11"/>
  <c r="AY532" i="11"/>
  <c r="AN533" i="11"/>
  <c r="AQ533" i="11" s="1"/>
  <c r="AO533" i="11"/>
  <c r="AR533" i="11" s="1"/>
  <c r="AT533" i="11"/>
  <c r="AW533" i="11" s="1"/>
  <c r="AU533" i="11"/>
  <c r="AX533" i="11" s="1"/>
  <c r="AV533" i="11"/>
  <c r="AY533" i="11"/>
  <c r="AN534" i="11"/>
  <c r="AQ534" i="11" s="1"/>
  <c r="AO534" i="11"/>
  <c r="AR534" i="11"/>
  <c r="AT534" i="11"/>
  <c r="AW534" i="11" s="1"/>
  <c r="AU534" i="11"/>
  <c r="AX534" i="11" s="1"/>
  <c r="AV534" i="11"/>
  <c r="AY534" i="11" s="1"/>
  <c r="AN535" i="11"/>
  <c r="AO535" i="11"/>
  <c r="AQ535" i="11"/>
  <c r="AR535" i="11"/>
  <c r="AT535" i="11"/>
  <c r="AW535" i="11" s="1"/>
  <c r="AU535" i="11"/>
  <c r="AX535" i="11" s="1"/>
  <c r="AV535" i="11"/>
  <c r="AY535" i="11"/>
  <c r="AN536" i="11"/>
  <c r="AQ536" i="11" s="1"/>
  <c r="AO536" i="11"/>
  <c r="AR536" i="11" s="1"/>
  <c r="AT536" i="11"/>
  <c r="AW536" i="11" s="1"/>
  <c r="AU536" i="11"/>
  <c r="AX536" i="11" s="1"/>
  <c r="AV536" i="11"/>
  <c r="AY536" i="11"/>
  <c r="AN537" i="11"/>
  <c r="AQ537" i="11" s="1"/>
  <c r="AO537" i="11"/>
  <c r="AR537" i="11" s="1"/>
  <c r="AT537" i="11"/>
  <c r="AW537" i="11" s="1"/>
  <c r="AU537" i="11"/>
  <c r="AX537" i="11" s="1"/>
  <c r="AV537" i="11"/>
  <c r="AY537" i="11"/>
  <c r="AN538" i="11"/>
  <c r="AQ538" i="11" s="1"/>
  <c r="AO538" i="11"/>
  <c r="AR538" i="11"/>
  <c r="AT538" i="11"/>
  <c r="AW538" i="11" s="1"/>
  <c r="AU538" i="11"/>
  <c r="AX538" i="11" s="1"/>
  <c r="AV538" i="11"/>
  <c r="AY538" i="11" s="1"/>
  <c r="AN539" i="11"/>
  <c r="AO539" i="11"/>
  <c r="AQ539" i="11"/>
  <c r="AR539" i="11"/>
  <c r="AT539" i="11"/>
  <c r="AW539" i="11" s="1"/>
  <c r="AU539" i="11"/>
  <c r="AX539" i="11" s="1"/>
  <c r="AV539" i="11"/>
  <c r="AY539" i="11"/>
  <c r="AN540" i="11"/>
  <c r="AQ540" i="11" s="1"/>
  <c r="AO540" i="11"/>
  <c r="AR540" i="11" s="1"/>
  <c r="AT540" i="11"/>
  <c r="AW540" i="11" s="1"/>
  <c r="AU540" i="11"/>
  <c r="AX540" i="11" s="1"/>
  <c r="AV540" i="11"/>
  <c r="AY540" i="11"/>
  <c r="AN541" i="11"/>
  <c r="AQ541" i="11" s="1"/>
  <c r="AO541" i="11"/>
  <c r="AR541" i="11" s="1"/>
  <c r="AT541" i="11"/>
  <c r="AW541" i="11" s="1"/>
  <c r="AU541" i="11"/>
  <c r="AX541" i="11" s="1"/>
  <c r="AV541" i="11"/>
  <c r="AY541" i="11"/>
  <c r="AN542" i="11"/>
  <c r="AQ542" i="11" s="1"/>
  <c r="AO542" i="11"/>
  <c r="AR542" i="11"/>
  <c r="AT542" i="11"/>
  <c r="AW542" i="11" s="1"/>
  <c r="AU542" i="11"/>
  <c r="AX542" i="11" s="1"/>
  <c r="AV542" i="11"/>
  <c r="AY542" i="11" s="1"/>
  <c r="AN543" i="11"/>
  <c r="AO543" i="11"/>
  <c r="AQ543" i="11"/>
  <c r="AR543" i="11"/>
  <c r="AT543" i="11"/>
  <c r="AW543" i="11" s="1"/>
  <c r="AU543" i="11"/>
  <c r="AX543" i="11" s="1"/>
  <c r="AV543" i="11"/>
  <c r="AY543" i="11"/>
  <c r="AN544" i="11"/>
  <c r="AQ544" i="11" s="1"/>
  <c r="AO544" i="11"/>
  <c r="AR544" i="11" s="1"/>
  <c r="AT544" i="11"/>
  <c r="AW544" i="11" s="1"/>
  <c r="AU544" i="11"/>
  <c r="AX544" i="11" s="1"/>
  <c r="AV544" i="11"/>
  <c r="AY544" i="11"/>
  <c r="AN545" i="11"/>
  <c r="AQ545" i="11" s="1"/>
  <c r="AO545" i="11"/>
  <c r="AR545" i="11" s="1"/>
  <c r="AT545" i="11"/>
  <c r="AW545" i="11" s="1"/>
  <c r="AU545" i="11"/>
  <c r="AX545" i="11" s="1"/>
  <c r="AV545" i="11"/>
  <c r="AY545" i="11"/>
  <c r="AN546" i="11"/>
  <c r="AQ546" i="11" s="1"/>
  <c r="AO546" i="11"/>
  <c r="AR546" i="11"/>
  <c r="AT546" i="11"/>
  <c r="AW546" i="11" s="1"/>
  <c r="AU546" i="11"/>
  <c r="AX546" i="11" s="1"/>
  <c r="AV546" i="11"/>
  <c r="AY546" i="11" s="1"/>
  <c r="AN547" i="11"/>
  <c r="AO547" i="11"/>
  <c r="AQ547" i="11"/>
  <c r="AR547" i="11"/>
  <c r="AT547" i="11"/>
  <c r="AW547" i="11" s="1"/>
  <c r="AU547" i="11"/>
  <c r="AX547" i="11" s="1"/>
  <c r="AV547" i="11"/>
  <c r="AY547" i="11"/>
  <c r="AN548" i="11"/>
  <c r="AQ548" i="11" s="1"/>
  <c r="AO548" i="11"/>
  <c r="AR548" i="11" s="1"/>
  <c r="AT548" i="11"/>
  <c r="AW548" i="11" s="1"/>
  <c r="AU548" i="11"/>
  <c r="AX548" i="11" s="1"/>
  <c r="AV548" i="11"/>
  <c r="AY548" i="11"/>
  <c r="AN549" i="11"/>
  <c r="AQ549" i="11" s="1"/>
  <c r="AO549" i="11"/>
  <c r="AR549" i="11" s="1"/>
  <c r="AT549" i="11"/>
  <c r="AW549" i="11" s="1"/>
  <c r="AU549" i="11"/>
  <c r="AX549" i="11" s="1"/>
  <c r="AV549" i="11"/>
  <c r="AY549" i="11"/>
  <c r="AN550" i="11"/>
  <c r="AQ550" i="11" s="1"/>
  <c r="AO550" i="11"/>
  <c r="AR550" i="11"/>
  <c r="AT550" i="11"/>
  <c r="AW550" i="11" s="1"/>
  <c r="AU550" i="11"/>
  <c r="AX550" i="11" s="1"/>
  <c r="AV550" i="11"/>
  <c r="AY550" i="11" s="1"/>
  <c r="AN551" i="11"/>
  <c r="AO551" i="11"/>
  <c r="AQ551" i="11"/>
  <c r="AR551" i="11"/>
  <c r="AT551" i="11"/>
  <c r="AW551" i="11" s="1"/>
  <c r="AU551" i="11"/>
  <c r="AX551" i="11" s="1"/>
  <c r="AV551" i="11"/>
  <c r="AY551" i="11"/>
  <c r="AN552" i="11"/>
  <c r="AQ552" i="11" s="1"/>
  <c r="AO552" i="11"/>
  <c r="AR552" i="11" s="1"/>
  <c r="AT552" i="11"/>
  <c r="AW552" i="11" s="1"/>
  <c r="AU552" i="11"/>
  <c r="AX552" i="11" s="1"/>
  <c r="AV552" i="11"/>
  <c r="AY552" i="11"/>
  <c r="AN553" i="11"/>
  <c r="AQ553" i="11" s="1"/>
  <c r="AO553" i="11"/>
  <c r="AR553" i="11" s="1"/>
  <c r="AT553" i="11"/>
  <c r="AW553" i="11" s="1"/>
  <c r="AU553" i="11"/>
  <c r="AX553" i="11" s="1"/>
  <c r="AV553" i="11"/>
  <c r="AY553" i="11"/>
  <c r="AN554" i="11"/>
  <c r="AQ554" i="11" s="1"/>
  <c r="AO554" i="11"/>
  <c r="AR554" i="11"/>
  <c r="AT554" i="11"/>
  <c r="AW554" i="11" s="1"/>
  <c r="AU554" i="11"/>
  <c r="AX554" i="11" s="1"/>
  <c r="AV554" i="11"/>
  <c r="AY554" i="11" s="1"/>
  <c r="AN555" i="11"/>
  <c r="AO555" i="11"/>
  <c r="AQ555" i="11"/>
  <c r="AR555" i="11"/>
  <c r="AT555" i="11"/>
  <c r="AW555" i="11" s="1"/>
  <c r="AU555" i="11"/>
  <c r="AX555" i="11" s="1"/>
  <c r="AV555" i="11"/>
  <c r="AY555" i="11"/>
  <c r="AN556" i="11"/>
  <c r="AQ556" i="11" s="1"/>
  <c r="AO556" i="11"/>
  <c r="AR556" i="11" s="1"/>
  <c r="AT556" i="11"/>
  <c r="AW556" i="11" s="1"/>
  <c r="AU556" i="11"/>
  <c r="AX556" i="11" s="1"/>
  <c r="AV556" i="11"/>
  <c r="AY556" i="11"/>
  <c r="AN557" i="11"/>
  <c r="AQ557" i="11" s="1"/>
  <c r="AO557" i="11"/>
  <c r="AR557" i="11" s="1"/>
  <c r="AT557" i="11"/>
  <c r="AW557" i="11" s="1"/>
  <c r="AU557" i="11"/>
  <c r="AX557" i="11" s="1"/>
  <c r="AV557" i="11"/>
  <c r="AY557" i="11" s="1"/>
  <c r="AN558" i="11"/>
  <c r="AQ558" i="11" s="1"/>
  <c r="AO558" i="11"/>
  <c r="AR558" i="11"/>
  <c r="AT558" i="11"/>
  <c r="AW558" i="11" s="1"/>
  <c r="AU558" i="11"/>
  <c r="AX558" i="11" s="1"/>
  <c r="AV558" i="11"/>
  <c r="AY558" i="11" s="1"/>
  <c r="AN559" i="11"/>
  <c r="AO559" i="11"/>
  <c r="AQ559" i="11"/>
  <c r="AR559" i="11"/>
  <c r="AT559" i="11"/>
  <c r="AW559" i="11" s="1"/>
  <c r="AU559" i="11"/>
  <c r="AX559" i="11" s="1"/>
  <c r="AV559" i="11"/>
  <c r="AY559" i="11"/>
  <c r="AN560" i="11"/>
  <c r="AQ560" i="11" s="1"/>
  <c r="AO560" i="11"/>
  <c r="AR560" i="11"/>
  <c r="AT560" i="11"/>
  <c r="AW560" i="11" s="1"/>
  <c r="AU560" i="11"/>
  <c r="AX560" i="11" s="1"/>
  <c r="AV560" i="11"/>
  <c r="AY560" i="11"/>
  <c r="AN561" i="11"/>
  <c r="AQ561" i="11" s="1"/>
  <c r="AO561" i="11"/>
  <c r="AR561" i="11" s="1"/>
  <c r="AT561" i="11"/>
  <c r="AW561" i="11" s="1"/>
  <c r="AU561" i="11"/>
  <c r="AX561" i="11" s="1"/>
  <c r="AV561" i="11"/>
  <c r="AY561" i="11" s="1"/>
  <c r="AN562" i="11"/>
  <c r="AQ562" i="11" s="1"/>
  <c r="AO562" i="11"/>
  <c r="AR562" i="11"/>
  <c r="AT562" i="11"/>
  <c r="AW562" i="11" s="1"/>
  <c r="AU562" i="11"/>
  <c r="AX562" i="11" s="1"/>
  <c r="AV562" i="11"/>
  <c r="AY562" i="11" s="1"/>
  <c r="AN563" i="11"/>
  <c r="AO563" i="11"/>
  <c r="AQ563" i="11"/>
  <c r="AR563" i="11"/>
  <c r="AT563" i="11"/>
  <c r="AW563" i="11" s="1"/>
  <c r="AU563" i="11"/>
  <c r="AX563" i="11" s="1"/>
  <c r="AV563" i="11"/>
  <c r="AY563" i="11"/>
  <c r="AN564" i="11"/>
  <c r="AO564" i="11"/>
  <c r="AQ564" i="11"/>
  <c r="AR564" i="11"/>
  <c r="AT564" i="11"/>
  <c r="AW564" i="11" s="1"/>
  <c r="AU564" i="11"/>
  <c r="AX564" i="11" s="1"/>
  <c r="AV564" i="11"/>
  <c r="AY564" i="11"/>
  <c r="AN565" i="11"/>
  <c r="AQ565" i="11" s="1"/>
  <c r="AO565" i="11"/>
  <c r="AR565" i="11" s="1"/>
  <c r="AT565" i="11"/>
  <c r="AW565" i="11" s="1"/>
  <c r="AU565" i="11"/>
  <c r="AX565" i="11" s="1"/>
  <c r="AV565" i="11"/>
  <c r="AY565" i="11" s="1"/>
  <c r="AN566" i="11"/>
  <c r="AQ566" i="11" s="1"/>
  <c r="AO566" i="11"/>
  <c r="AR566" i="11"/>
  <c r="AT566" i="11"/>
  <c r="AW566" i="11" s="1"/>
  <c r="AU566" i="11"/>
  <c r="AX566" i="11" s="1"/>
  <c r="AV566" i="11"/>
  <c r="AY566" i="11" s="1"/>
  <c r="AN567" i="11"/>
  <c r="AO567" i="11"/>
  <c r="AQ567" i="11"/>
  <c r="AR567" i="11"/>
  <c r="AT567" i="11"/>
  <c r="AW567" i="11" s="1"/>
  <c r="AU567" i="11"/>
  <c r="AX567" i="11" s="1"/>
  <c r="AV567" i="11"/>
  <c r="AY567" i="11"/>
  <c r="AN568" i="11"/>
  <c r="AO568" i="11"/>
  <c r="AQ568" i="11"/>
  <c r="AR568" i="11"/>
  <c r="AT568" i="11"/>
  <c r="AW568" i="11" s="1"/>
  <c r="AU568" i="11"/>
  <c r="AX568" i="11" s="1"/>
  <c r="AV568" i="11"/>
  <c r="AY568" i="11"/>
  <c r="AN569" i="11"/>
  <c r="AQ569" i="11" s="1"/>
  <c r="AO569" i="11"/>
  <c r="AR569" i="11" s="1"/>
  <c r="AT569" i="11"/>
  <c r="AW569" i="11" s="1"/>
  <c r="AU569" i="11"/>
  <c r="AX569" i="11" s="1"/>
  <c r="AV569" i="11"/>
  <c r="AY569" i="11" s="1"/>
  <c r="AN570" i="11"/>
  <c r="AQ570" i="11" s="1"/>
  <c r="AO570" i="11"/>
  <c r="AR570" i="11"/>
  <c r="AT570" i="11"/>
  <c r="AW570" i="11" s="1"/>
  <c r="AU570" i="11"/>
  <c r="AX570" i="11" s="1"/>
  <c r="AV570" i="11"/>
  <c r="AY570" i="11" s="1"/>
  <c r="AN571" i="11"/>
  <c r="AO571" i="11"/>
  <c r="AQ571" i="11"/>
  <c r="AR571" i="11"/>
  <c r="AT571" i="11"/>
  <c r="AW571" i="11" s="1"/>
  <c r="AU571" i="11"/>
  <c r="AX571" i="11" s="1"/>
  <c r="AV571" i="11"/>
  <c r="AY571" i="11"/>
  <c r="AN572" i="11"/>
  <c r="AO572" i="11"/>
  <c r="AR572" i="11" s="1"/>
  <c r="AQ572" i="11"/>
  <c r="AT572" i="11"/>
  <c r="AW572" i="11" s="1"/>
  <c r="AU572" i="11"/>
  <c r="AX572" i="11" s="1"/>
  <c r="AV572" i="11"/>
  <c r="AY572" i="11"/>
  <c r="AN573" i="11"/>
  <c r="AQ573" i="11" s="1"/>
  <c r="AO573" i="11"/>
  <c r="AR573" i="11" s="1"/>
  <c r="AT573" i="11"/>
  <c r="AW573" i="11" s="1"/>
  <c r="AU573" i="11"/>
  <c r="AX573" i="11" s="1"/>
  <c r="AV573" i="11"/>
  <c r="AY573" i="11"/>
  <c r="AN574" i="11"/>
  <c r="AQ574" i="11" s="1"/>
  <c r="AO574" i="11"/>
  <c r="AR574" i="11"/>
  <c r="AT574" i="11"/>
  <c r="AW574" i="11" s="1"/>
  <c r="AU574" i="11"/>
  <c r="AX574" i="11" s="1"/>
  <c r="AV574" i="11"/>
  <c r="AY574" i="11" s="1"/>
  <c r="AN575" i="11"/>
  <c r="AO575" i="11"/>
  <c r="AQ575" i="11"/>
  <c r="AR575" i="11"/>
  <c r="AT575" i="11"/>
  <c r="AW575" i="11" s="1"/>
  <c r="AU575" i="11"/>
  <c r="AX575" i="11" s="1"/>
  <c r="AV575" i="11"/>
  <c r="AY575" i="11"/>
  <c r="AN576" i="11"/>
  <c r="AQ576" i="11" s="1"/>
  <c r="AO576" i="11"/>
  <c r="AR576" i="11" s="1"/>
  <c r="AT576" i="11"/>
  <c r="AW576" i="11" s="1"/>
  <c r="AU576" i="11"/>
  <c r="AX576" i="11" s="1"/>
  <c r="AV576" i="11"/>
  <c r="AY576" i="11"/>
  <c r="AN577" i="11"/>
  <c r="AQ577" i="11" s="1"/>
  <c r="AO577" i="11"/>
  <c r="AR577" i="11" s="1"/>
  <c r="AT577" i="11"/>
  <c r="AW577" i="11" s="1"/>
  <c r="AU577" i="11"/>
  <c r="AX577" i="11" s="1"/>
  <c r="AV577" i="11"/>
  <c r="AY577" i="11"/>
  <c r="AN578" i="11"/>
  <c r="AQ578" i="11" s="1"/>
  <c r="AO578" i="11"/>
  <c r="AR578" i="11"/>
  <c r="AT578" i="11"/>
  <c r="AW578" i="11" s="1"/>
  <c r="AU578" i="11"/>
  <c r="AX578" i="11" s="1"/>
  <c r="AV578" i="11"/>
  <c r="AY578" i="11" s="1"/>
  <c r="AN579" i="11"/>
  <c r="AO579" i="11"/>
  <c r="AQ579" i="11"/>
  <c r="AR579" i="11"/>
  <c r="AT579" i="11"/>
  <c r="AW579" i="11" s="1"/>
  <c r="AU579" i="11"/>
  <c r="AX579" i="11" s="1"/>
  <c r="AV579" i="11"/>
  <c r="AY579" i="11"/>
  <c r="AN580" i="11"/>
  <c r="AQ580" i="11" s="1"/>
  <c r="AO580" i="11"/>
  <c r="AR580" i="11" s="1"/>
  <c r="AT580" i="11"/>
  <c r="AW580" i="11" s="1"/>
  <c r="AU580" i="11"/>
  <c r="AX580" i="11" s="1"/>
  <c r="AV580" i="11"/>
  <c r="AY580" i="11"/>
  <c r="AN581" i="11"/>
  <c r="AQ581" i="11" s="1"/>
  <c r="AO581" i="11"/>
  <c r="AR581" i="11" s="1"/>
  <c r="AT581" i="11"/>
  <c r="AW581" i="11" s="1"/>
  <c r="AU581" i="11"/>
  <c r="AX581" i="11" s="1"/>
  <c r="AV581" i="11"/>
  <c r="AY581" i="11"/>
  <c r="AN582" i="11"/>
  <c r="AQ582" i="11" s="1"/>
  <c r="AO582" i="11"/>
  <c r="AR582" i="11"/>
  <c r="AT582" i="11"/>
  <c r="AW582" i="11" s="1"/>
  <c r="AU582" i="11"/>
  <c r="AX582" i="11" s="1"/>
  <c r="AV582" i="11"/>
  <c r="AY582" i="11" s="1"/>
  <c r="AN583" i="11"/>
  <c r="AO583" i="11"/>
  <c r="AQ583" i="11"/>
  <c r="AR583" i="11"/>
  <c r="AT583" i="11"/>
  <c r="AW583" i="11" s="1"/>
  <c r="AU583" i="11"/>
  <c r="AX583" i="11" s="1"/>
  <c r="AV583" i="11"/>
  <c r="AY583" i="11"/>
  <c r="AN584" i="11"/>
  <c r="AQ584" i="11" s="1"/>
  <c r="AO584" i="11"/>
  <c r="AR584" i="11" s="1"/>
  <c r="AT584" i="11"/>
  <c r="AW584" i="11" s="1"/>
  <c r="AU584" i="11"/>
  <c r="AX584" i="11" s="1"/>
  <c r="AV584" i="11"/>
  <c r="AY584" i="11"/>
  <c r="AN585" i="11"/>
  <c r="AQ585" i="11" s="1"/>
  <c r="AO585" i="11"/>
  <c r="AR585" i="11" s="1"/>
  <c r="AT585" i="11"/>
  <c r="AW585" i="11" s="1"/>
  <c r="AU585" i="11"/>
  <c r="AX585" i="11" s="1"/>
  <c r="AV585" i="11"/>
  <c r="AY585" i="11" s="1"/>
  <c r="AN586" i="11"/>
  <c r="AQ586" i="11" s="1"/>
  <c r="AO586" i="11"/>
  <c r="AR586" i="11"/>
  <c r="AT586" i="11"/>
  <c r="AW586" i="11" s="1"/>
  <c r="AU586" i="11"/>
  <c r="AX586" i="11" s="1"/>
  <c r="AV586" i="11"/>
  <c r="AY586" i="11" s="1"/>
  <c r="AN587" i="11"/>
  <c r="AO587" i="11"/>
  <c r="AQ587" i="11"/>
  <c r="AR587" i="11"/>
  <c r="AT587" i="11"/>
  <c r="AW587" i="11" s="1"/>
  <c r="AU587" i="11"/>
  <c r="AX587" i="11" s="1"/>
  <c r="AV587" i="11"/>
  <c r="AY587" i="11"/>
  <c r="AN588" i="11"/>
  <c r="AQ588" i="11" s="1"/>
  <c r="AO588" i="11"/>
  <c r="AR588" i="11" s="1"/>
  <c r="AT588" i="11"/>
  <c r="AW588" i="11" s="1"/>
  <c r="AU588" i="11"/>
  <c r="AX588" i="11" s="1"/>
  <c r="AV588" i="11"/>
  <c r="AY588" i="11"/>
  <c r="AN589" i="11"/>
  <c r="AQ589" i="11" s="1"/>
  <c r="AO589" i="11"/>
  <c r="AR589" i="11" s="1"/>
  <c r="AT589" i="11"/>
  <c r="AW589" i="11" s="1"/>
  <c r="AU589" i="11"/>
  <c r="AX589" i="11" s="1"/>
  <c r="AV589" i="11"/>
  <c r="AY589" i="11" s="1"/>
  <c r="AN590" i="11"/>
  <c r="AQ590" i="11" s="1"/>
  <c r="AO590" i="11"/>
  <c r="AR590" i="11"/>
  <c r="AT590" i="11"/>
  <c r="AW590" i="11" s="1"/>
  <c r="AU590" i="11"/>
  <c r="AX590" i="11" s="1"/>
  <c r="AV590" i="11"/>
  <c r="AY590" i="11" s="1"/>
  <c r="AN591" i="11"/>
  <c r="AO591" i="11"/>
  <c r="AQ591" i="11"/>
  <c r="AR591" i="11"/>
  <c r="AT591" i="11"/>
  <c r="AW591" i="11" s="1"/>
  <c r="AU591" i="11"/>
  <c r="AX591" i="11" s="1"/>
  <c r="AV591" i="11"/>
  <c r="AY591" i="11"/>
  <c r="AN592" i="11"/>
  <c r="AQ592" i="11" s="1"/>
  <c r="AO592" i="11"/>
  <c r="AR592" i="11"/>
  <c r="AT592" i="11"/>
  <c r="AW592" i="11" s="1"/>
  <c r="AU592" i="11"/>
  <c r="AX592" i="11" s="1"/>
  <c r="AV592" i="11"/>
  <c r="AY592" i="11"/>
  <c r="AN593" i="11"/>
  <c r="AQ593" i="11" s="1"/>
  <c r="AO593" i="11"/>
  <c r="AR593" i="11" s="1"/>
  <c r="AT593" i="11"/>
  <c r="AW593" i="11" s="1"/>
  <c r="AU593" i="11"/>
  <c r="AX593" i="11" s="1"/>
  <c r="AV593" i="11"/>
  <c r="AY593" i="11" s="1"/>
  <c r="AN594" i="11"/>
  <c r="AQ594" i="11" s="1"/>
  <c r="AO594" i="11"/>
  <c r="AR594" i="11"/>
  <c r="AT594" i="11"/>
  <c r="AW594" i="11" s="1"/>
  <c r="AU594" i="11"/>
  <c r="AX594" i="11" s="1"/>
  <c r="AV594" i="11"/>
  <c r="AY594" i="11" s="1"/>
  <c r="AN595" i="11"/>
  <c r="AO595" i="11"/>
  <c r="AQ595" i="11"/>
  <c r="AR595" i="11"/>
  <c r="AT595" i="11"/>
  <c r="AW595" i="11" s="1"/>
  <c r="AU595" i="11"/>
  <c r="AX595" i="11" s="1"/>
  <c r="AV595" i="11"/>
  <c r="AY595" i="11"/>
  <c r="AN596" i="11"/>
  <c r="AO596" i="11"/>
  <c r="AQ596" i="11"/>
  <c r="AR596" i="11"/>
  <c r="AT596" i="11"/>
  <c r="AW596" i="11" s="1"/>
  <c r="AU596" i="11"/>
  <c r="AX596" i="11" s="1"/>
  <c r="AV596" i="11"/>
  <c r="AY596" i="11"/>
  <c r="AN597" i="11"/>
  <c r="AO597" i="11"/>
  <c r="AR597" i="11" s="1"/>
  <c r="AQ597" i="11"/>
  <c r="AT597" i="11"/>
  <c r="AW597" i="11" s="1"/>
  <c r="AU597" i="11"/>
  <c r="AX597" i="11" s="1"/>
  <c r="AV597" i="11"/>
  <c r="AY597" i="11"/>
  <c r="AN598" i="11"/>
  <c r="AQ598" i="11" s="1"/>
  <c r="AO598" i="11"/>
  <c r="AR598" i="11"/>
  <c r="AT598" i="11"/>
  <c r="AW598" i="11" s="1"/>
  <c r="AU598" i="11"/>
  <c r="AX598" i="11" s="1"/>
  <c r="AV598" i="11"/>
  <c r="AY598" i="11" s="1"/>
  <c r="AN599" i="11"/>
  <c r="AO599" i="11"/>
  <c r="AR599" i="11" s="1"/>
  <c r="AQ599" i="11"/>
  <c r="AT599" i="11"/>
  <c r="AW599" i="11" s="1"/>
  <c r="AU599" i="11"/>
  <c r="AX599" i="11" s="1"/>
  <c r="AV599" i="11"/>
  <c r="AY599" i="11"/>
  <c r="AN600" i="11"/>
  <c r="AQ600" i="11" s="1"/>
  <c r="AO600" i="11"/>
  <c r="AR600" i="11" s="1"/>
  <c r="AT600" i="11"/>
  <c r="AW600" i="11" s="1"/>
  <c r="AU600" i="11"/>
  <c r="AX600" i="11" s="1"/>
  <c r="AV600" i="11"/>
  <c r="AY600" i="11"/>
  <c r="AN601" i="11"/>
  <c r="AQ601" i="11" s="1"/>
  <c r="AO601" i="11"/>
  <c r="AR601" i="11" s="1"/>
  <c r="AT601" i="11"/>
  <c r="AW601" i="11" s="1"/>
  <c r="AU601" i="11"/>
  <c r="AX601" i="11" s="1"/>
  <c r="AV601" i="11"/>
  <c r="AY601" i="11" s="1"/>
  <c r="AN602" i="11"/>
  <c r="AQ602" i="11" s="1"/>
  <c r="AO602" i="11"/>
  <c r="AR602" i="11"/>
  <c r="AT602" i="11"/>
  <c r="AW602" i="11" s="1"/>
  <c r="AU602" i="11"/>
  <c r="AX602" i="11" s="1"/>
  <c r="AV602" i="11"/>
  <c r="AY602" i="11" s="1"/>
  <c r="AN603" i="11"/>
  <c r="AQ603" i="11" s="1"/>
  <c r="AO603" i="11"/>
  <c r="AR603" i="11" s="1"/>
  <c r="AT603" i="11"/>
  <c r="AW603" i="11" s="1"/>
  <c r="AU603" i="11"/>
  <c r="AX603" i="11" s="1"/>
  <c r="AV603" i="11"/>
  <c r="AY603" i="11" s="1"/>
  <c r="AN604" i="11"/>
  <c r="AQ604" i="11" s="1"/>
  <c r="AO604" i="11"/>
  <c r="AR604" i="11"/>
  <c r="AT604" i="11"/>
  <c r="AW604" i="11" s="1"/>
  <c r="AU604" i="11"/>
  <c r="AX604" i="11" s="1"/>
  <c r="AV604" i="11"/>
  <c r="AY604" i="11" s="1"/>
  <c r="AN605" i="11"/>
  <c r="AO605" i="11"/>
  <c r="AR605" i="11" s="1"/>
  <c r="AQ605" i="11"/>
  <c r="AT605" i="11"/>
  <c r="AW605" i="11" s="1"/>
  <c r="AU605" i="11"/>
  <c r="AX605" i="11" s="1"/>
  <c r="AV605" i="11"/>
  <c r="AY605" i="11" s="1"/>
  <c r="AN606" i="11"/>
  <c r="AO606" i="11"/>
  <c r="AQ606" i="11"/>
  <c r="AR606" i="11"/>
  <c r="AT606" i="11"/>
  <c r="AW606" i="11" s="1"/>
  <c r="AU606" i="11"/>
  <c r="AX606" i="11" s="1"/>
  <c r="AV606" i="11"/>
  <c r="AY606" i="11" s="1"/>
  <c r="AN607" i="11"/>
  <c r="AQ607" i="11" s="1"/>
  <c r="AO607" i="11"/>
  <c r="AR607" i="11" s="1"/>
  <c r="AT607" i="11"/>
  <c r="AW607" i="11" s="1"/>
  <c r="AU607" i="11"/>
  <c r="AX607" i="11" s="1"/>
  <c r="AV607" i="11"/>
  <c r="AY607" i="11"/>
  <c r="AN608" i="11"/>
  <c r="AQ608" i="11" s="1"/>
  <c r="AO608" i="11"/>
  <c r="AR608" i="11" s="1"/>
  <c r="AT608" i="11"/>
  <c r="AW608" i="11" s="1"/>
  <c r="AU608" i="11"/>
  <c r="AX608" i="11" s="1"/>
  <c r="AV608" i="11"/>
  <c r="AY608" i="11" s="1"/>
  <c r="AN609" i="11"/>
  <c r="AQ609" i="11" s="1"/>
  <c r="AO609" i="11"/>
  <c r="AR609" i="11" s="1"/>
  <c r="AT609" i="11"/>
  <c r="AW609" i="11" s="1"/>
  <c r="AU609" i="11"/>
  <c r="AX609" i="11" s="1"/>
  <c r="AV609" i="11"/>
  <c r="AY609" i="11" s="1"/>
  <c r="AN610" i="11"/>
  <c r="AQ610" i="11" s="1"/>
  <c r="AO610" i="11"/>
  <c r="AR610" i="11"/>
  <c r="AT610" i="11"/>
  <c r="AW610" i="11" s="1"/>
  <c r="AU610" i="11"/>
  <c r="AX610" i="11" s="1"/>
  <c r="AV610" i="11"/>
  <c r="AY610" i="11" s="1"/>
  <c r="AN611" i="11"/>
  <c r="AO611" i="11"/>
  <c r="AQ611" i="11"/>
  <c r="AR611" i="11"/>
  <c r="AT611" i="11"/>
  <c r="AW611" i="11" s="1"/>
  <c r="AU611" i="11"/>
  <c r="AX611" i="11" s="1"/>
  <c r="AV611" i="11"/>
  <c r="AY611" i="11" s="1"/>
  <c r="AN612" i="11"/>
  <c r="AO612" i="11"/>
  <c r="AQ612" i="11"/>
  <c r="AR612" i="11"/>
  <c r="AT612" i="11"/>
  <c r="AW612" i="11" s="1"/>
  <c r="AU612" i="11"/>
  <c r="AX612" i="11" s="1"/>
  <c r="AV612" i="11"/>
  <c r="AY612" i="11"/>
  <c r="AN613" i="11"/>
  <c r="AQ613" i="11" s="1"/>
  <c r="AO613" i="11"/>
  <c r="AR613" i="11" s="1"/>
  <c r="AT613" i="11"/>
  <c r="AW613" i="11" s="1"/>
  <c r="AU613" i="11"/>
  <c r="AX613" i="11" s="1"/>
  <c r="AV613" i="11"/>
  <c r="AY613" i="11"/>
  <c r="AN614" i="11"/>
  <c r="AQ614" i="11" s="1"/>
  <c r="AO614" i="11"/>
  <c r="AR614" i="11"/>
  <c r="AT614" i="11"/>
  <c r="AW614" i="11" s="1"/>
  <c r="AU614" i="11"/>
  <c r="AX614" i="11" s="1"/>
  <c r="AV614" i="11"/>
  <c r="AY614" i="11" s="1"/>
  <c r="AN615" i="11"/>
  <c r="AQ615" i="11" s="1"/>
  <c r="AO615" i="11"/>
  <c r="AR615" i="11" s="1"/>
  <c r="AT615" i="11"/>
  <c r="AW615" i="11" s="1"/>
  <c r="AU615" i="11"/>
  <c r="AX615" i="11" s="1"/>
  <c r="AV615" i="11"/>
  <c r="AY615" i="11" s="1"/>
  <c r="AN616" i="11"/>
  <c r="AQ616" i="11" s="1"/>
  <c r="AO616" i="11"/>
  <c r="AR616" i="11" s="1"/>
  <c r="AT616" i="11"/>
  <c r="AW616" i="11" s="1"/>
  <c r="AU616" i="11"/>
  <c r="AX616" i="11" s="1"/>
  <c r="AV616" i="11"/>
  <c r="AY616" i="11" s="1"/>
  <c r="AN617" i="11"/>
  <c r="AO617" i="11"/>
  <c r="AR617" i="11" s="1"/>
  <c r="AQ617" i="11"/>
  <c r="AT617" i="11"/>
  <c r="AW617" i="11" s="1"/>
  <c r="AU617" i="11"/>
  <c r="AX617" i="11" s="1"/>
  <c r="AV617" i="11"/>
  <c r="AY617" i="11" s="1"/>
  <c r="AN618" i="11"/>
  <c r="AO618" i="11"/>
  <c r="AQ618" i="11"/>
  <c r="AR618" i="11"/>
  <c r="AT618" i="11"/>
  <c r="AW618" i="11" s="1"/>
  <c r="AU618" i="11"/>
  <c r="AX618" i="11" s="1"/>
  <c r="AV618" i="11"/>
  <c r="AY618" i="11" s="1"/>
  <c r="AN619" i="11"/>
  <c r="AO619" i="11"/>
  <c r="AR619" i="11" s="1"/>
  <c r="AQ619" i="11"/>
  <c r="AT619" i="11"/>
  <c r="AW619" i="11" s="1"/>
  <c r="AU619" i="11"/>
  <c r="AX619" i="11" s="1"/>
  <c r="AV619" i="11"/>
  <c r="AY619" i="11"/>
  <c r="AN620" i="11"/>
  <c r="AQ620" i="11" s="1"/>
  <c r="AO620" i="11"/>
  <c r="AR620" i="11" s="1"/>
  <c r="AT620" i="11"/>
  <c r="AW620" i="11" s="1"/>
  <c r="AU620" i="11"/>
  <c r="AX620" i="11" s="1"/>
  <c r="AV620" i="11"/>
  <c r="AY620" i="11"/>
  <c r="AN621" i="11"/>
  <c r="AQ621" i="11" s="1"/>
  <c r="AO621" i="11"/>
  <c r="AR621" i="11" s="1"/>
  <c r="AT621" i="11"/>
  <c r="AW621" i="11" s="1"/>
  <c r="AU621" i="11"/>
  <c r="AX621" i="11" s="1"/>
  <c r="AV621" i="11"/>
  <c r="AY621" i="11" s="1"/>
  <c r="AN622" i="11"/>
  <c r="AQ622" i="11" s="1"/>
  <c r="AO622" i="11"/>
  <c r="AR622" i="11"/>
  <c r="AT622" i="11"/>
  <c r="AW622" i="11" s="1"/>
  <c r="AU622" i="11"/>
  <c r="AX622" i="11" s="1"/>
  <c r="AV622" i="11"/>
  <c r="AY622" i="11" s="1"/>
  <c r="AN623" i="11"/>
  <c r="AQ623" i="11" s="1"/>
  <c r="AO623" i="11"/>
  <c r="AR623" i="11"/>
  <c r="AT623" i="11"/>
  <c r="AW623" i="11" s="1"/>
  <c r="AU623" i="11"/>
  <c r="AX623" i="11" s="1"/>
  <c r="AV623" i="11"/>
  <c r="AY623" i="11" s="1"/>
  <c r="AN624" i="11"/>
  <c r="AO624" i="11"/>
  <c r="AQ624" i="11"/>
  <c r="AR624" i="11"/>
  <c r="AT624" i="11"/>
  <c r="AW624" i="11" s="1"/>
  <c r="AU624" i="11"/>
  <c r="AX624" i="11" s="1"/>
  <c r="AV624" i="11"/>
  <c r="AY624" i="11" s="1"/>
  <c r="AN625" i="11"/>
  <c r="AO625" i="11"/>
  <c r="AR625" i="11" s="1"/>
  <c r="AQ625" i="11"/>
  <c r="AT625" i="11"/>
  <c r="AW625" i="11" s="1"/>
  <c r="AU625" i="11"/>
  <c r="AX625" i="11" s="1"/>
  <c r="AV625" i="11"/>
  <c r="AY625" i="11"/>
  <c r="AN626" i="11"/>
  <c r="AQ626" i="11" s="1"/>
  <c r="AO626" i="11"/>
  <c r="AR626" i="11"/>
  <c r="AT626" i="11"/>
  <c r="AW626" i="11" s="1"/>
  <c r="AU626" i="11"/>
  <c r="AX626" i="11" s="1"/>
  <c r="AV626" i="11"/>
  <c r="AY626" i="11" s="1"/>
  <c r="AN627" i="11"/>
  <c r="AQ627" i="11" s="1"/>
  <c r="AO627" i="11"/>
  <c r="AR627" i="11" s="1"/>
  <c r="AT627" i="11"/>
  <c r="AW627" i="11" s="1"/>
  <c r="AU627" i="11"/>
  <c r="AX627" i="11" s="1"/>
  <c r="AV627" i="11"/>
  <c r="AY627" i="11"/>
  <c r="AN628" i="11"/>
  <c r="AQ628" i="11" s="1"/>
  <c r="AO628" i="11"/>
  <c r="AR628" i="11" s="1"/>
  <c r="AT628" i="11"/>
  <c r="AW628" i="11" s="1"/>
  <c r="AU628" i="11"/>
  <c r="AX628" i="11" s="1"/>
  <c r="AV628" i="11"/>
  <c r="AY628" i="11" s="1"/>
  <c r="AN629" i="11"/>
  <c r="AQ629" i="11" s="1"/>
  <c r="AO629" i="11"/>
  <c r="AR629" i="11" s="1"/>
  <c r="AT629" i="11"/>
  <c r="AW629" i="11" s="1"/>
  <c r="AU629" i="11"/>
  <c r="AX629" i="11" s="1"/>
  <c r="AV629" i="11"/>
  <c r="AY629" i="11" s="1"/>
  <c r="AN630" i="11"/>
  <c r="AO630" i="11"/>
  <c r="AQ630" i="11"/>
  <c r="AR630" i="11"/>
  <c r="AT630" i="11"/>
  <c r="AW630" i="11" s="1"/>
  <c r="AU630" i="11"/>
  <c r="AX630" i="11" s="1"/>
  <c r="AV630" i="11"/>
  <c r="AY630" i="11" s="1"/>
  <c r="AN631" i="11"/>
  <c r="AO631" i="11"/>
  <c r="AQ631" i="11"/>
  <c r="AR631" i="11"/>
  <c r="AT631" i="11"/>
  <c r="AW631" i="11" s="1"/>
  <c r="AU631" i="11"/>
  <c r="AX631" i="11" s="1"/>
  <c r="AV631" i="11"/>
  <c r="AY631" i="11" s="1"/>
  <c r="AN632" i="11"/>
  <c r="AO632" i="11"/>
  <c r="AR632" i="11" s="1"/>
  <c r="AQ632" i="11"/>
  <c r="AT632" i="11"/>
  <c r="AW632" i="11" s="1"/>
  <c r="AU632" i="11"/>
  <c r="AX632" i="11" s="1"/>
  <c r="AV632" i="11"/>
  <c r="AY632" i="11"/>
  <c r="AN633" i="11"/>
  <c r="AQ633" i="11" s="1"/>
  <c r="AO633" i="11"/>
  <c r="AR633" i="11" s="1"/>
  <c r="AT633" i="11"/>
  <c r="AW633" i="11" s="1"/>
  <c r="AU633" i="11"/>
  <c r="AX633" i="11" s="1"/>
  <c r="AV633" i="11"/>
  <c r="AY633" i="11"/>
  <c r="AN634" i="11"/>
  <c r="AQ634" i="11" s="1"/>
  <c r="AO634" i="11"/>
  <c r="AR634" i="11"/>
  <c r="AT634" i="11"/>
  <c r="AW634" i="11" s="1"/>
  <c r="AU634" i="11"/>
  <c r="AX634" i="11" s="1"/>
  <c r="AV634" i="11"/>
  <c r="AY634" i="11" s="1"/>
  <c r="AN635" i="11"/>
  <c r="AQ635" i="11" s="1"/>
  <c r="AO635" i="11"/>
  <c r="AR635" i="11" s="1"/>
  <c r="AT635" i="11"/>
  <c r="AW635" i="11" s="1"/>
  <c r="AU635" i="11"/>
  <c r="AX635" i="11" s="1"/>
  <c r="AV635" i="11"/>
  <c r="AY635" i="11" s="1"/>
  <c r="AN636" i="11"/>
  <c r="AQ636" i="11" s="1"/>
  <c r="AO636" i="11"/>
  <c r="AR636" i="11"/>
  <c r="AT636" i="11"/>
  <c r="AW636" i="11" s="1"/>
  <c r="AU636" i="11"/>
  <c r="AX636" i="11" s="1"/>
  <c r="AV636" i="11"/>
  <c r="AY636" i="11" s="1"/>
  <c r="AN637" i="11"/>
  <c r="AO637" i="11"/>
  <c r="AR637" i="11" s="1"/>
  <c r="AQ637" i="11"/>
  <c r="AT637" i="11"/>
  <c r="AW637" i="11" s="1"/>
  <c r="AU637" i="11"/>
  <c r="AX637" i="11" s="1"/>
  <c r="AV637" i="11"/>
  <c r="AY637" i="11" s="1"/>
  <c r="AN638" i="11"/>
  <c r="AO638" i="11"/>
  <c r="AQ638" i="11"/>
  <c r="AR638" i="11"/>
  <c r="AT638" i="11"/>
  <c r="AW638" i="11" s="1"/>
  <c r="AU638" i="11"/>
  <c r="AX638" i="11" s="1"/>
  <c r="AV638" i="11"/>
  <c r="AY638" i="11" s="1"/>
  <c r="AN639" i="11"/>
  <c r="AQ639" i="11" s="1"/>
  <c r="AO639" i="11"/>
  <c r="AR639" i="11" s="1"/>
  <c r="AT639" i="11"/>
  <c r="AW639" i="11" s="1"/>
  <c r="AU639" i="11"/>
  <c r="AX639" i="11" s="1"/>
  <c r="AV639" i="11"/>
  <c r="AY639" i="11"/>
  <c r="AN640" i="11"/>
  <c r="AQ640" i="11" s="1"/>
  <c r="AO640" i="11"/>
  <c r="AR640" i="11" s="1"/>
  <c r="AT640" i="11"/>
  <c r="AW640" i="11" s="1"/>
  <c r="AU640" i="11"/>
  <c r="AX640" i="11" s="1"/>
  <c r="AV640" i="11"/>
  <c r="AY640" i="11" s="1"/>
  <c r="AN641" i="11"/>
  <c r="AQ641" i="11" s="1"/>
  <c r="AO641" i="11"/>
  <c r="AR641" i="11" s="1"/>
  <c r="AT641" i="11"/>
  <c r="AW641" i="11" s="1"/>
  <c r="AU641" i="11"/>
  <c r="AX641" i="11" s="1"/>
  <c r="AV641" i="11"/>
  <c r="AY641" i="11" s="1"/>
  <c r="AN642" i="11"/>
  <c r="AQ642" i="11" s="1"/>
  <c r="AO642" i="11"/>
  <c r="AR642" i="11"/>
  <c r="AT642" i="11"/>
  <c r="AW642" i="11" s="1"/>
  <c r="AU642" i="11"/>
  <c r="AX642" i="11" s="1"/>
  <c r="AV642" i="11"/>
  <c r="AY642" i="11" s="1"/>
  <c r="AN643" i="11"/>
  <c r="AO643" i="11"/>
  <c r="AQ643" i="11"/>
  <c r="AR643" i="11"/>
  <c r="AT643" i="11"/>
  <c r="AW643" i="11" s="1"/>
  <c r="AU643" i="11"/>
  <c r="AX643" i="11" s="1"/>
  <c r="AV643" i="11"/>
  <c r="AY643" i="11"/>
  <c r="AN644" i="11"/>
  <c r="AQ644" i="11" s="1"/>
  <c r="AO644" i="11"/>
  <c r="AR644" i="11" s="1"/>
  <c r="AT644" i="11"/>
  <c r="AW644" i="11" s="1"/>
  <c r="AU644" i="11"/>
  <c r="AX644" i="11" s="1"/>
  <c r="AV644" i="11"/>
  <c r="AY644" i="11"/>
  <c r="AN645" i="11"/>
  <c r="AQ645" i="11" s="1"/>
  <c r="AO645" i="11"/>
  <c r="AR645" i="11" s="1"/>
  <c r="AT645" i="11"/>
  <c r="AW645" i="11" s="1"/>
  <c r="AU645" i="11"/>
  <c r="AX645" i="11" s="1"/>
  <c r="AV645" i="11"/>
  <c r="AY645" i="11" s="1"/>
  <c r="AN646" i="11"/>
  <c r="AQ646" i="11" s="1"/>
  <c r="AO646" i="11"/>
  <c r="AR646" i="11"/>
  <c r="AT646" i="11"/>
  <c r="AW646" i="11" s="1"/>
  <c r="AU646" i="11"/>
  <c r="AX646" i="11" s="1"/>
  <c r="AV646" i="11"/>
  <c r="AY646" i="11" s="1"/>
  <c r="AN647" i="11"/>
  <c r="AO647" i="11"/>
  <c r="AQ647" i="11"/>
  <c r="AR647" i="11"/>
  <c r="AT647" i="11"/>
  <c r="AW647" i="11" s="1"/>
  <c r="AU647" i="11"/>
  <c r="AX647" i="11" s="1"/>
  <c r="AV647" i="11"/>
  <c r="AY647" i="11"/>
  <c r="AN648" i="11"/>
  <c r="AQ648" i="11" s="1"/>
  <c r="AO648" i="11"/>
  <c r="AR648" i="11" s="1"/>
  <c r="AT648" i="11"/>
  <c r="AW648" i="11" s="1"/>
  <c r="AU648" i="11"/>
  <c r="AX648" i="11" s="1"/>
  <c r="AV648" i="11"/>
  <c r="AY648" i="11"/>
  <c r="AN649" i="11"/>
  <c r="AQ649" i="11" s="1"/>
  <c r="AO649" i="11"/>
  <c r="AR649" i="11" s="1"/>
  <c r="AT649" i="11"/>
  <c r="AW649" i="11" s="1"/>
  <c r="AU649" i="11"/>
  <c r="AX649" i="11" s="1"/>
  <c r="AV649" i="11"/>
  <c r="AY649" i="11" s="1"/>
  <c r="AN650" i="11"/>
  <c r="AQ650" i="11" s="1"/>
  <c r="AO650" i="11"/>
  <c r="AR650" i="11"/>
  <c r="AT650" i="11"/>
  <c r="AW650" i="11" s="1"/>
  <c r="AU650" i="11"/>
  <c r="AX650" i="11" s="1"/>
  <c r="AV650" i="11"/>
  <c r="AY650" i="11" s="1"/>
  <c r="AN651" i="11"/>
  <c r="AO651" i="11"/>
  <c r="AQ651" i="11"/>
  <c r="AR651" i="11"/>
  <c r="AT651" i="11"/>
  <c r="AW651" i="11" s="1"/>
  <c r="AU651" i="11"/>
  <c r="AX651" i="11" s="1"/>
  <c r="AV651" i="11"/>
  <c r="AY651" i="11"/>
  <c r="AN652" i="11"/>
  <c r="AQ652" i="11" s="1"/>
  <c r="AO652" i="11"/>
  <c r="AR652" i="11" s="1"/>
  <c r="AT652" i="11"/>
  <c r="AW652" i="11" s="1"/>
  <c r="AU652" i="11"/>
  <c r="AX652" i="11" s="1"/>
  <c r="AV652" i="11"/>
  <c r="AY652" i="11"/>
  <c r="AN653" i="11"/>
  <c r="AQ653" i="11" s="1"/>
  <c r="AO653" i="11"/>
  <c r="AR653" i="11" s="1"/>
  <c r="AT653" i="11"/>
  <c r="AW653" i="11" s="1"/>
  <c r="AU653" i="11"/>
  <c r="AX653" i="11" s="1"/>
  <c r="AV653" i="11"/>
  <c r="AY653" i="11" s="1"/>
  <c r="AN654" i="11"/>
  <c r="AQ654" i="11" s="1"/>
  <c r="AO654" i="11"/>
  <c r="AR654" i="11"/>
  <c r="AT654" i="11"/>
  <c r="AW654" i="11" s="1"/>
  <c r="AU654" i="11"/>
  <c r="AX654" i="11" s="1"/>
  <c r="AV654" i="11"/>
  <c r="AY654" i="11" s="1"/>
  <c r="AN655" i="11"/>
  <c r="AO655" i="11"/>
  <c r="AQ655" i="11"/>
  <c r="AR655" i="11"/>
  <c r="AT655" i="11"/>
  <c r="AW655" i="11" s="1"/>
  <c r="AU655" i="11"/>
  <c r="AX655" i="11" s="1"/>
  <c r="AV655" i="11"/>
  <c r="AY655" i="11"/>
  <c r="AN656" i="11"/>
  <c r="AQ656" i="11" s="1"/>
  <c r="AO656" i="11"/>
  <c r="AR656" i="11" s="1"/>
  <c r="AT656" i="11"/>
  <c r="AW656" i="11" s="1"/>
  <c r="AU656" i="11"/>
  <c r="AX656" i="11" s="1"/>
  <c r="AV656" i="11"/>
  <c r="AY656" i="11"/>
  <c r="AN657" i="11"/>
  <c r="AQ657" i="11" s="1"/>
  <c r="AO657" i="11"/>
  <c r="AR657" i="11" s="1"/>
  <c r="AT657" i="11"/>
  <c r="AW657" i="11" s="1"/>
  <c r="AU657" i="11"/>
  <c r="AX657" i="11" s="1"/>
  <c r="AV657" i="11"/>
  <c r="AY657" i="11" s="1"/>
  <c r="AN658" i="11"/>
  <c r="AQ658" i="11" s="1"/>
  <c r="AO658" i="11"/>
  <c r="AR658" i="11"/>
  <c r="AT658" i="11"/>
  <c r="AW658" i="11" s="1"/>
  <c r="AU658" i="11"/>
  <c r="AX658" i="11" s="1"/>
  <c r="AV658" i="11"/>
  <c r="AY658" i="11" s="1"/>
  <c r="AN659" i="11"/>
  <c r="AO659" i="11"/>
  <c r="AQ659" i="11"/>
  <c r="AR659" i="11"/>
  <c r="AT659" i="11"/>
  <c r="AW659" i="11" s="1"/>
  <c r="AU659" i="11"/>
  <c r="AX659" i="11" s="1"/>
  <c r="AV659" i="11"/>
  <c r="AY659" i="11"/>
  <c r="AN660" i="11"/>
  <c r="AQ660" i="11" s="1"/>
  <c r="AO660" i="11"/>
  <c r="AR660" i="11" s="1"/>
  <c r="AT660" i="11"/>
  <c r="AW660" i="11" s="1"/>
  <c r="AU660" i="11"/>
  <c r="AX660" i="11" s="1"/>
  <c r="AV660" i="11"/>
  <c r="AY660" i="11"/>
  <c r="AN661" i="11"/>
  <c r="AQ661" i="11" s="1"/>
  <c r="AO661" i="11"/>
  <c r="AR661" i="11" s="1"/>
  <c r="AT661" i="11"/>
  <c r="AW661" i="11" s="1"/>
  <c r="AU661" i="11"/>
  <c r="AX661" i="11" s="1"/>
  <c r="AV661" i="11"/>
  <c r="AY661" i="11" s="1"/>
  <c r="AN662" i="11"/>
  <c r="AQ662" i="11" s="1"/>
  <c r="AO662" i="11"/>
  <c r="AR662" i="11"/>
  <c r="AT662" i="11"/>
  <c r="AW662" i="11" s="1"/>
  <c r="AU662" i="11"/>
  <c r="AX662" i="11" s="1"/>
  <c r="AV662" i="11"/>
  <c r="AY662" i="11" s="1"/>
  <c r="AN663" i="11"/>
  <c r="AO663" i="11"/>
  <c r="AQ663" i="11"/>
  <c r="AR663" i="11"/>
  <c r="AT663" i="11"/>
  <c r="AW663" i="11" s="1"/>
  <c r="AU663" i="11"/>
  <c r="AX663" i="11" s="1"/>
  <c r="AV663" i="11"/>
  <c r="AY663" i="11"/>
  <c r="AN664" i="11"/>
  <c r="AQ664" i="11" s="1"/>
  <c r="AO664" i="11"/>
  <c r="AR664" i="11" s="1"/>
  <c r="AT664" i="11"/>
  <c r="AW664" i="11" s="1"/>
  <c r="AU664" i="11"/>
  <c r="AX664" i="11" s="1"/>
  <c r="AV664" i="11"/>
  <c r="AY664" i="11"/>
  <c r="AN665" i="11"/>
  <c r="AQ665" i="11" s="1"/>
  <c r="AO665" i="11"/>
  <c r="AR665" i="11" s="1"/>
  <c r="AT665" i="11"/>
  <c r="AW665" i="11" s="1"/>
  <c r="AU665" i="11"/>
  <c r="AX665" i="11" s="1"/>
  <c r="AV665" i="11"/>
  <c r="AY665" i="11" s="1"/>
  <c r="AN666" i="11"/>
  <c r="AQ666" i="11" s="1"/>
  <c r="AO666" i="11"/>
  <c r="AR666" i="11"/>
  <c r="AT666" i="11"/>
  <c r="AW666" i="11" s="1"/>
  <c r="AU666" i="11"/>
  <c r="AX666" i="11" s="1"/>
  <c r="AV666" i="11"/>
  <c r="AY666" i="11" s="1"/>
  <c r="AN667" i="11"/>
  <c r="AO667" i="11"/>
  <c r="AQ667" i="11"/>
  <c r="AR667" i="11"/>
  <c r="AT667" i="11"/>
  <c r="AW667" i="11" s="1"/>
  <c r="AU667" i="11"/>
  <c r="AX667" i="11" s="1"/>
  <c r="AV667" i="11"/>
  <c r="AY667" i="11"/>
  <c r="AN668" i="11"/>
  <c r="AQ668" i="11" s="1"/>
  <c r="AO668" i="11"/>
  <c r="AR668" i="11" s="1"/>
  <c r="AT668" i="11"/>
  <c r="AW668" i="11" s="1"/>
  <c r="AU668" i="11"/>
  <c r="AX668" i="11" s="1"/>
  <c r="AV668" i="11"/>
  <c r="AY668" i="11"/>
  <c r="AN669" i="11"/>
  <c r="AQ669" i="11" s="1"/>
  <c r="AO669" i="11"/>
  <c r="AR669" i="11" s="1"/>
  <c r="AT669" i="11"/>
  <c r="AW669" i="11" s="1"/>
  <c r="AU669" i="11"/>
  <c r="AX669" i="11" s="1"/>
  <c r="AV669" i="11"/>
  <c r="AY669" i="11" s="1"/>
  <c r="AN670" i="11"/>
  <c r="AQ670" i="11" s="1"/>
  <c r="AO670" i="11"/>
  <c r="AR670" i="11"/>
  <c r="AT670" i="11"/>
  <c r="AW670" i="11" s="1"/>
  <c r="AU670" i="11"/>
  <c r="AX670" i="11" s="1"/>
  <c r="AV670" i="11"/>
  <c r="AY670" i="11" s="1"/>
  <c r="AN671" i="11"/>
  <c r="AO671" i="11"/>
  <c r="AQ671" i="11"/>
  <c r="AR671" i="11"/>
  <c r="AT671" i="11"/>
  <c r="AW671" i="11" s="1"/>
  <c r="AU671" i="11"/>
  <c r="AX671" i="11" s="1"/>
  <c r="AV671" i="11"/>
  <c r="AY671" i="11"/>
  <c r="AN672" i="11"/>
  <c r="AQ672" i="11" s="1"/>
  <c r="AO672" i="11"/>
  <c r="AR672" i="11" s="1"/>
  <c r="AT672" i="11"/>
  <c r="AW672" i="11" s="1"/>
  <c r="AU672" i="11"/>
  <c r="AX672" i="11" s="1"/>
  <c r="AV672" i="11"/>
  <c r="AY672" i="11"/>
  <c r="AN673" i="11"/>
  <c r="AQ673" i="11" s="1"/>
  <c r="AO673" i="11"/>
  <c r="AR673" i="11" s="1"/>
  <c r="AT673" i="11"/>
  <c r="AW673" i="11" s="1"/>
  <c r="AU673" i="11"/>
  <c r="AX673" i="11" s="1"/>
  <c r="AV673" i="11"/>
  <c r="AY673" i="11" s="1"/>
  <c r="AN674" i="11"/>
  <c r="AQ674" i="11" s="1"/>
  <c r="AO674" i="11"/>
  <c r="AR674" i="11"/>
  <c r="AT674" i="11"/>
  <c r="AW674" i="11" s="1"/>
  <c r="AU674" i="11"/>
  <c r="AX674" i="11" s="1"/>
  <c r="AV674" i="11"/>
  <c r="AY674" i="11" s="1"/>
  <c r="AN675" i="11"/>
  <c r="AO675" i="11"/>
  <c r="AQ675" i="11"/>
  <c r="AR675" i="11"/>
  <c r="AT675" i="11"/>
  <c r="AW675" i="11" s="1"/>
  <c r="AU675" i="11"/>
  <c r="AX675" i="11" s="1"/>
  <c r="AV675" i="11"/>
  <c r="AY675" i="11"/>
  <c r="AN676" i="11"/>
  <c r="AQ676" i="11" s="1"/>
  <c r="AO676" i="11"/>
  <c r="AR676" i="11" s="1"/>
  <c r="AT676" i="11"/>
  <c r="AW676" i="11" s="1"/>
  <c r="AU676" i="11"/>
  <c r="AX676" i="11" s="1"/>
  <c r="AV676" i="11"/>
  <c r="AY676" i="11"/>
  <c r="AN677" i="11"/>
  <c r="AQ677" i="11" s="1"/>
  <c r="AO677" i="11"/>
  <c r="AR677" i="11" s="1"/>
  <c r="AT677" i="11"/>
  <c r="AW677" i="11" s="1"/>
  <c r="AU677" i="11"/>
  <c r="AX677" i="11" s="1"/>
  <c r="AV677" i="11"/>
  <c r="AY677" i="11" s="1"/>
  <c r="AN678" i="11"/>
  <c r="AQ678" i="11" s="1"/>
  <c r="AO678" i="11"/>
  <c r="AR678" i="11"/>
  <c r="AT678" i="11"/>
  <c r="AW678" i="11" s="1"/>
  <c r="AU678" i="11"/>
  <c r="AX678" i="11" s="1"/>
  <c r="AV678" i="11"/>
  <c r="AY678" i="11" s="1"/>
  <c r="AN679" i="11"/>
  <c r="AO679" i="11"/>
  <c r="AQ679" i="11"/>
  <c r="AR679" i="11"/>
  <c r="AT679" i="11"/>
  <c r="AW679" i="11" s="1"/>
  <c r="AU679" i="11"/>
  <c r="AX679" i="11" s="1"/>
  <c r="AV679" i="11"/>
  <c r="AY679" i="11"/>
  <c r="AN680" i="11"/>
  <c r="AQ680" i="11" s="1"/>
  <c r="AO680" i="11"/>
  <c r="AR680" i="11" s="1"/>
  <c r="AT680" i="11"/>
  <c r="AW680" i="11" s="1"/>
  <c r="AU680" i="11"/>
  <c r="AX680" i="11" s="1"/>
  <c r="AV680" i="11"/>
  <c r="AY680" i="11"/>
  <c r="AN681" i="11"/>
  <c r="AQ681" i="11" s="1"/>
  <c r="AO681" i="11"/>
  <c r="AR681" i="11" s="1"/>
  <c r="AT681" i="11"/>
  <c r="AW681" i="11" s="1"/>
  <c r="AU681" i="11"/>
  <c r="AX681" i="11" s="1"/>
  <c r="AV681" i="11"/>
  <c r="AY681" i="11" s="1"/>
  <c r="AN682" i="11"/>
  <c r="AQ682" i="11" s="1"/>
  <c r="AO682" i="11"/>
  <c r="AR682" i="11"/>
  <c r="AT682" i="11"/>
  <c r="AW682" i="11" s="1"/>
  <c r="AU682" i="11"/>
  <c r="AX682" i="11" s="1"/>
  <c r="AV682" i="11"/>
  <c r="AY682" i="11" s="1"/>
  <c r="AN683" i="11"/>
  <c r="AO683" i="11"/>
  <c r="AQ683" i="11"/>
  <c r="AR683" i="11"/>
  <c r="AT683" i="11"/>
  <c r="AW683" i="11" s="1"/>
  <c r="AU683" i="11"/>
  <c r="AX683" i="11" s="1"/>
  <c r="AV683" i="11"/>
  <c r="AY683" i="11"/>
  <c r="AN684" i="11"/>
  <c r="AQ684" i="11" s="1"/>
  <c r="AO684" i="11"/>
  <c r="AR684" i="11" s="1"/>
  <c r="AT684" i="11"/>
  <c r="AW684" i="11" s="1"/>
  <c r="AU684" i="11"/>
  <c r="AX684" i="11" s="1"/>
  <c r="AV684" i="11"/>
  <c r="AY684" i="11"/>
  <c r="AN685" i="11"/>
  <c r="AQ685" i="11" s="1"/>
  <c r="AO685" i="11"/>
  <c r="AR685" i="11" s="1"/>
  <c r="AT685" i="11"/>
  <c r="AW685" i="11" s="1"/>
  <c r="AU685" i="11"/>
  <c r="AX685" i="11" s="1"/>
  <c r="AV685" i="11"/>
  <c r="AY685" i="11" s="1"/>
  <c r="AN686" i="11"/>
  <c r="AQ686" i="11" s="1"/>
  <c r="AO686" i="11"/>
  <c r="AR686" i="11"/>
  <c r="AT686" i="11"/>
  <c r="AW686" i="11" s="1"/>
  <c r="AU686" i="11"/>
  <c r="AX686" i="11" s="1"/>
  <c r="AV686" i="11"/>
  <c r="AY686" i="11" s="1"/>
  <c r="AN687" i="11"/>
  <c r="AO687" i="11"/>
  <c r="AQ687" i="11"/>
  <c r="AR687" i="11"/>
  <c r="AT687" i="11"/>
  <c r="AW687" i="11" s="1"/>
  <c r="AU687" i="11"/>
  <c r="AX687" i="11" s="1"/>
  <c r="AV687" i="11"/>
  <c r="AY687" i="11"/>
  <c r="AN688" i="11"/>
  <c r="AQ688" i="11" s="1"/>
  <c r="AO688" i="11"/>
  <c r="AR688" i="11" s="1"/>
  <c r="AT688" i="11"/>
  <c r="AW688" i="11" s="1"/>
  <c r="AU688" i="11"/>
  <c r="AX688" i="11" s="1"/>
  <c r="AV688" i="11"/>
  <c r="AY688" i="11"/>
  <c r="AN689" i="11"/>
  <c r="AQ689" i="11" s="1"/>
  <c r="AO689" i="11"/>
  <c r="AR689" i="11" s="1"/>
  <c r="AT689" i="11"/>
  <c r="AW689" i="11" s="1"/>
  <c r="AU689" i="11"/>
  <c r="AX689" i="11" s="1"/>
  <c r="AV689" i="11"/>
  <c r="AY689" i="11" s="1"/>
  <c r="AN690" i="11"/>
  <c r="AQ690" i="11" s="1"/>
  <c r="AO690" i="11"/>
  <c r="AR690" i="11"/>
  <c r="AT690" i="11"/>
  <c r="AW690" i="11" s="1"/>
  <c r="AU690" i="11"/>
  <c r="AX690" i="11" s="1"/>
  <c r="AV690" i="11"/>
  <c r="AY690" i="11" s="1"/>
  <c r="AN691" i="11"/>
  <c r="AO691" i="11"/>
  <c r="AQ691" i="11"/>
  <c r="AR691" i="11"/>
  <c r="AT691" i="11"/>
  <c r="AW691" i="11" s="1"/>
  <c r="AU691" i="11"/>
  <c r="AX691" i="11" s="1"/>
  <c r="AV691" i="11"/>
  <c r="AY691" i="11"/>
  <c r="AN692" i="11"/>
  <c r="AQ692" i="11" s="1"/>
  <c r="AO692" i="11"/>
  <c r="AR692" i="11" s="1"/>
  <c r="AT692" i="11"/>
  <c r="AW692" i="11" s="1"/>
  <c r="AU692" i="11"/>
  <c r="AX692" i="11" s="1"/>
  <c r="AV692" i="11"/>
  <c r="AY692" i="11"/>
  <c r="AN693" i="11"/>
  <c r="AQ693" i="11" s="1"/>
  <c r="AO693" i="11"/>
  <c r="AR693" i="11" s="1"/>
  <c r="AT693" i="11"/>
  <c r="AW693" i="11" s="1"/>
  <c r="AU693" i="11"/>
  <c r="AX693" i="11" s="1"/>
  <c r="AV693" i="11"/>
  <c r="AY693" i="11" s="1"/>
  <c r="AN694" i="11"/>
  <c r="AQ694" i="11" s="1"/>
  <c r="AO694" i="11"/>
  <c r="AR694" i="11"/>
  <c r="AT694" i="11"/>
  <c r="AW694" i="11" s="1"/>
  <c r="AU694" i="11"/>
  <c r="AX694" i="11" s="1"/>
  <c r="AV694" i="11"/>
  <c r="AY694" i="11" s="1"/>
  <c r="AN695" i="11"/>
  <c r="AO695" i="11"/>
  <c r="AQ695" i="11"/>
  <c r="AR695" i="11"/>
  <c r="AT695" i="11"/>
  <c r="AW695" i="11" s="1"/>
  <c r="AU695" i="11"/>
  <c r="AX695" i="11" s="1"/>
  <c r="AV695" i="11"/>
  <c r="AY695" i="11"/>
  <c r="AN696" i="11"/>
  <c r="AQ696" i="11" s="1"/>
  <c r="AO696" i="11"/>
  <c r="AR696" i="11" s="1"/>
  <c r="AT696" i="11"/>
  <c r="AW696" i="11" s="1"/>
  <c r="AU696" i="11"/>
  <c r="AX696" i="11" s="1"/>
  <c r="AV696" i="11"/>
  <c r="AY696" i="11"/>
  <c r="AN697" i="11"/>
  <c r="AQ697" i="11" s="1"/>
  <c r="AO697" i="11"/>
  <c r="AR697" i="11" s="1"/>
  <c r="AT697" i="11"/>
  <c r="AW697" i="11" s="1"/>
  <c r="AU697" i="11"/>
  <c r="AX697" i="11" s="1"/>
  <c r="AV697" i="11"/>
  <c r="AY697" i="11" s="1"/>
  <c r="AN698" i="11"/>
  <c r="AQ698" i="11" s="1"/>
  <c r="AO698" i="11"/>
  <c r="AR698" i="11"/>
  <c r="AT698" i="11"/>
  <c r="AW698" i="11" s="1"/>
  <c r="AU698" i="11"/>
  <c r="AX698" i="11" s="1"/>
  <c r="AV698" i="11"/>
  <c r="AY698" i="11" s="1"/>
  <c r="AN699" i="11"/>
  <c r="AO699" i="11"/>
  <c r="AQ699" i="11"/>
  <c r="AR699" i="11"/>
  <c r="AT699" i="11"/>
  <c r="AW699" i="11" s="1"/>
  <c r="AU699" i="11"/>
  <c r="AX699" i="11" s="1"/>
  <c r="AV699" i="11"/>
  <c r="AY699" i="11"/>
  <c r="AN700" i="11"/>
  <c r="AQ700" i="11" s="1"/>
  <c r="AO700" i="11"/>
  <c r="AR700" i="11" s="1"/>
  <c r="AT700" i="11"/>
  <c r="AW700" i="11" s="1"/>
  <c r="AU700" i="11"/>
  <c r="AX700" i="11" s="1"/>
  <c r="AV700" i="11"/>
  <c r="AY700" i="11"/>
  <c r="AN701" i="11"/>
  <c r="AQ701" i="11" s="1"/>
  <c r="AO701" i="11"/>
  <c r="AR701" i="11" s="1"/>
  <c r="AT701" i="11"/>
  <c r="AW701" i="11" s="1"/>
  <c r="AU701" i="11"/>
  <c r="AX701" i="11" s="1"/>
  <c r="AV701" i="11"/>
  <c r="AY701" i="11" s="1"/>
  <c r="AN702" i="11"/>
  <c r="AQ702" i="11" s="1"/>
  <c r="AO702" i="11"/>
  <c r="AR702" i="11"/>
  <c r="AT702" i="11"/>
  <c r="AW702" i="11" s="1"/>
  <c r="AU702" i="11"/>
  <c r="AX702" i="11" s="1"/>
  <c r="AV702" i="11"/>
  <c r="AY702" i="11" s="1"/>
  <c r="AN703" i="11"/>
  <c r="AO703" i="11"/>
  <c r="AQ703" i="11"/>
  <c r="AR703" i="11"/>
  <c r="AT703" i="11"/>
  <c r="AW703" i="11" s="1"/>
  <c r="AU703" i="11"/>
  <c r="AX703" i="11" s="1"/>
  <c r="AV703" i="11"/>
  <c r="AY703" i="11"/>
  <c r="AN704" i="11"/>
  <c r="AQ704" i="11" s="1"/>
  <c r="AO704" i="11"/>
  <c r="AR704" i="11" s="1"/>
  <c r="AT704" i="11"/>
  <c r="AW704" i="11" s="1"/>
  <c r="AU704" i="11"/>
  <c r="AX704" i="11" s="1"/>
  <c r="AV704" i="11"/>
  <c r="AY704" i="11"/>
  <c r="AN705" i="11"/>
  <c r="AQ705" i="11" s="1"/>
  <c r="AO705" i="11"/>
  <c r="AR705" i="11" s="1"/>
  <c r="AT705" i="11"/>
  <c r="AW705" i="11" s="1"/>
  <c r="AU705" i="11"/>
  <c r="AX705" i="11" s="1"/>
  <c r="AV705" i="11"/>
  <c r="AY705" i="11" s="1"/>
  <c r="AN706" i="11"/>
  <c r="AQ706" i="11" s="1"/>
  <c r="AO706" i="11"/>
  <c r="AR706" i="11"/>
  <c r="AT706" i="11"/>
  <c r="AW706" i="11" s="1"/>
  <c r="AU706" i="11"/>
  <c r="AX706" i="11" s="1"/>
  <c r="AV706" i="11"/>
  <c r="AY706" i="11" s="1"/>
  <c r="AN707" i="11"/>
  <c r="AO707" i="11"/>
  <c r="AQ707" i="11"/>
  <c r="AR707" i="11"/>
  <c r="AT707" i="11"/>
  <c r="AW707" i="11" s="1"/>
  <c r="AU707" i="11"/>
  <c r="AX707" i="11" s="1"/>
  <c r="AV707" i="11"/>
  <c r="AY707" i="11"/>
  <c r="AN708" i="11"/>
  <c r="AQ708" i="11" s="1"/>
  <c r="AO708" i="11"/>
  <c r="AR708" i="11" s="1"/>
  <c r="AT708" i="11"/>
  <c r="AW708" i="11" s="1"/>
  <c r="AU708" i="11"/>
  <c r="AX708" i="11" s="1"/>
  <c r="AV708" i="11"/>
  <c r="AY708" i="11"/>
  <c r="AN709" i="11"/>
  <c r="AQ709" i="11" s="1"/>
  <c r="AO709" i="11"/>
  <c r="AR709" i="11" s="1"/>
  <c r="AT709" i="11"/>
  <c r="AW709" i="11" s="1"/>
  <c r="AU709" i="11"/>
  <c r="AX709" i="11" s="1"/>
  <c r="AV709" i="11"/>
  <c r="AY709" i="11" s="1"/>
  <c r="AN710" i="11"/>
  <c r="AQ710" i="11" s="1"/>
  <c r="AO710" i="11"/>
  <c r="AR710" i="11"/>
  <c r="AT710" i="11"/>
  <c r="AW710" i="11" s="1"/>
  <c r="AU710" i="11"/>
  <c r="AX710" i="11" s="1"/>
  <c r="AV710" i="11"/>
  <c r="AY710" i="11" s="1"/>
  <c r="AN711" i="11"/>
  <c r="AO711" i="11"/>
  <c r="AQ711" i="11"/>
  <c r="AR711" i="11"/>
  <c r="AT711" i="11"/>
  <c r="AW711" i="11" s="1"/>
  <c r="AU711" i="11"/>
  <c r="AX711" i="11" s="1"/>
  <c r="AV711" i="11"/>
  <c r="AY711" i="11"/>
  <c r="AN712" i="11"/>
  <c r="AQ712" i="11" s="1"/>
  <c r="AO712" i="11"/>
  <c r="AR712" i="11" s="1"/>
  <c r="AT712" i="11"/>
  <c r="AW712" i="11" s="1"/>
  <c r="AU712" i="11"/>
  <c r="AX712" i="11" s="1"/>
  <c r="AV712" i="11"/>
  <c r="AY712" i="11"/>
  <c r="AN713" i="11"/>
  <c r="AQ713" i="11" s="1"/>
  <c r="AO713" i="11"/>
  <c r="AR713" i="11" s="1"/>
  <c r="AT713" i="11"/>
  <c r="AW713" i="11" s="1"/>
  <c r="AU713" i="11"/>
  <c r="AX713" i="11" s="1"/>
  <c r="AV713" i="11"/>
  <c r="AY713" i="11" s="1"/>
  <c r="AN714" i="11"/>
  <c r="AQ714" i="11" s="1"/>
  <c r="AO714" i="11"/>
  <c r="AR714" i="11"/>
  <c r="AT714" i="11"/>
  <c r="AW714" i="11" s="1"/>
  <c r="AU714" i="11"/>
  <c r="AX714" i="11" s="1"/>
  <c r="AV714" i="11"/>
  <c r="AY714" i="11" s="1"/>
  <c r="AN715" i="11"/>
  <c r="AO715" i="11"/>
  <c r="AQ715" i="11"/>
  <c r="AR715" i="11"/>
  <c r="AT715" i="11"/>
  <c r="AW715" i="11" s="1"/>
  <c r="AU715" i="11"/>
  <c r="AX715" i="11" s="1"/>
  <c r="AV715" i="11"/>
  <c r="AY715" i="11"/>
  <c r="AN716" i="11"/>
  <c r="AQ716" i="11" s="1"/>
  <c r="AO716" i="11"/>
  <c r="AR716" i="11" s="1"/>
  <c r="AT716" i="11"/>
  <c r="AW716" i="11" s="1"/>
  <c r="AU716" i="11"/>
  <c r="AX716" i="11" s="1"/>
  <c r="AV716" i="11"/>
  <c r="AY716" i="11"/>
  <c r="AN717" i="11"/>
  <c r="AQ717" i="11" s="1"/>
  <c r="AO717" i="11"/>
  <c r="AR717" i="11" s="1"/>
  <c r="AT717" i="11"/>
  <c r="AW717" i="11" s="1"/>
  <c r="AU717" i="11"/>
  <c r="AX717" i="11" s="1"/>
  <c r="AV717" i="11"/>
  <c r="AY717" i="11" s="1"/>
  <c r="AN718" i="11"/>
  <c r="AQ718" i="11" s="1"/>
  <c r="AO718" i="11"/>
  <c r="AR718" i="11"/>
  <c r="AT718" i="11"/>
  <c r="AW718" i="11" s="1"/>
  <c r="AU718" i="11"/>
  <c r="AX718" i="11" s="1"/>
  <c r="AV718" i="11"/>
  <c r="AY718" i="11" s="1"/>
  <c r="AN719" i="11"/>
  <c r="AO719" i="11"/>
  <c r="AQ719" i="11"/>
  <c r="AR719" i="11"/>
  <c r="AT719" i="11"/>
  <c r="AW719" i="11" s="1"/>
  <c r="AU719" i="11"/>
  <c r="AX719" i="11" s="1"/>
  <c r="AV719" i="11"/>
  <c r="AY719" i="11"/>
  <c r="AN720" i="11"/>
  <c r="AQ720" i="11" s="1"/>
  <c r="AO720" i="11"/>
  <c r="AR720" i="11" s="1"/>
  <c r="AT720" i="11"/>
  <c r="AW720" i="11" s="1"/>
  <c r="AU720" i="11"/>
  <c r="AX720" i="11" s="1"/>
  <c r="AV720" i="11"/>
  <c r="AY720" i="11"/>
  <c r="AN721" i="11"/>
  <c r="AQ721" i="11" s="1"/>
  <c r="AO721" i="11"/>
  <c r="AR721" i="11" s="1"/>
  <c r="AT721" i="11"/>
  <c r="AW721" i="11" s="1"/>
  <c r="AU721" i="11"/>
  <c r="AX721" i="11" s="1"/>
  <c r="AV721" i="11"/>
  <c r="AY721" i="11" s="1"/>
  <c r="AN722" i="11"/>
  <c r="AQ722" i="11" s="1"/>
  <c r="AO722" i="11"/>
  <c r="AR722" i="11"/>
  <c r="AT722" i="11"/>
  <c r="AW722" i="11" s="1"/>
  <c r="AU722" i="11"/>
  <c r="AX722" i="11" s="1"/>
  <c r="AV722" i="11"/>
  <c r="AY722" i="11" s="1"/>
  <c r="AN723" i="11"/>
  <c r="AO723" i="11"/>
  <c r="AQ723" i="11"/>
  <c r="AR723" i="11"/>
  <c r="AT723" i="11"/>
  <c r="AW723" i="11" s="1"/>
  <c r="AU723" i="11"/>
  <c r="AX723" i="11" s="1"/>
  <c r="AV723" i="11"/>
  <c r="AY723" i="11"/>
  <c r="AN724" i="11"/>
  <c r="AQ724" i="11" s="1"/>
  <c r="AO724" i="11"/>
  <c r="AR724" i="11" s="1"/>
  <c r="AT724" i="11"/>
  <c r="AW724" i="11" s="1"/>
  <c r="AU724" i="11"/>
  <c r="AX724" i="11" s="1"/>
  <c r="AV724" i="11"/>
  <c r="AY724" i="11"/>
  <c r="AN725" i="11"/>
  <c r="AQ725" i="11" s="1"/>
  <c r="AO725" i="11"/>
  <c r="AR725" i="11" s="1"/>
  <c r="AT725" i="11"/>
  <c r="AW725" i="11" s="1"/>
  <c r="AU725" i="11"/>
  <c r="AX725" i="11" s="1"/>
  <c r="AV725" i="11"/>
  <c r="AY725" i="11" s="1"/>
  <c r="AN726" i="11"/>
  <c r="AQ726" i="11" s="1"/>
  <c r="AO726" i="11"/>
  <c r="AR726" i="11"/>
  <c r="AT726" i="11"/>
  <c r="AW726" i="11" s="1"/>
  <c r="AU726" i="11"/>
  <c r="AX726" i="11" s="1"/>
  <c r="AV726" i="11"/>
  <c r="AY726" i="11" s="1"/>
  <c r="AN727" i="11"/>
  <c r="AO727" i="11"/>
  <c r="AQ727" i="11"/>
  <c r="AR727" i="11"/>
  <c r="AT727" i="11"/>
  <c r="AW727" i="11" s="1"/>
  <c r="AU727" i="11"/>
  <c r="AX727" i="11" s="1"/>
  <c r="AV727" i="11"/>
  <c r="AY727" i="11"/>
  <c r="AN728" i="11"/>
  <c r="AQ728" i="11" s="1"/>
  <c r="AO728" i="11"/>
  <c r="AR728" i="11" s="1"/>
  <c r="AT728" i="11"/>
  <c r="AW728" i="11" s="1"/>
  <c r="AU728" i="11"/>
  <c r="AX728" i="11" s="1"/>
  <c r="AV728" i="11"/>
  <c r="AY728" i="11"/>
  <c r="AN729" i="11"/>
  <c r="AQ729" i="11" s="1"/>
  <c r="AO729" i="11"/>
  <c r="AR729" i="11" s="1"/>
  <c r="AT729" i="11"/>
  <c r="AW729" i="11" s="1"/>
  <c r="AU729" i="11"/>
  <c r="AX729" i="11" s="1"/>
  <c r="AV729" i="11"/>
  <c r="AY729" i="11" s="1"/>
  <c r="AN730" i="11"/>
  <c r="AQ730" i="11" s="1"/>
  <c r="AO730" i="11"/>
  <c r="AR730" i="11"/>
  <c r="AT730" i="11"/>
  <c r="AW730" i="11" s="1"/>
  <c r="AU730" i="11"/>
  <c r="AX730" i="11" s="1"/>
  <c r="AV730" i="11"/>
  <c r="AY730" i="11" s="1"/>
  <c r="AN731" i="11"/>
  <c r="AO731" i="11"/>
  <c r="AR731" i="11" s="1"/>
  <c r="AQ731" i="11"/>
  <c r="AT731" i="11"/>
  <c r="AW731" i="11" s="1"/>
  <c r="AU731" i="11"/>
  <c r="AX731" i="11" s="1"/>
  <c r="AV731" i="11"/>
  <c r="AY731" i="11"/>
  <c r="AN732" i="11"/>
  <c r="AQ732" i="11" s="1"/>
  <c r="AO732" i="11"/>
  <c r="AR732" i="11" s="1"/>
  <c r="AT732" i="11"/>
  <c r="AW732" i="11" s="1"/>
  <c r="AU732" i="11"/>
  <c r="AX732" i="11" s="1"/>
  <c r="AV732" i="11"/>
  <c r="AY732" i="11"/>
  <c r="AN733" i="11"/>
  <c r="AQ733" i="11" s="1"/>
  <c r="AO733" i="11"/>
  <c r="AR733" i="11" s="1"/>
  <c r="AT733" i="11"/>
  <c r="AW733" i="11" s="1"/>
  <c r="AU733" i="11"/>
  <c r="AX733" i="11" s="1"/>
  <c r="AV733" i="11"/>
  <c r="AY733" i="11" s="1"/>
  <c r="AN734" i="11"/>
  <c r="AQ734" i="11" s="1"/>
  <c r="AO734" i="11"/>
  <c r="AR734" i="11"/>
  <c r="AT734" i="11"/>
  <c r="AW734" i="11" s="1"/>
  <c r="AU734" i="11"/>
  <c r="AX734" i="11" s="1"/>
  <c r="AV734" i="11"/>
  <c r="AY734" i="11" s="1"/>
  <c r="AN735" i="11"/>
  <c r="AO735" i="11"/>
  <c r="AR735" i="11" s="1"/>
  <c r="AQ735" i="11"/>
  <c r="AT735" i="11"/>
  <c r="AW735" i="11" s="1"/>
  <c r="AU735" i="11"/>
  <c r="AX735" i="11" s="1"/>
  <c r="AV735" i="11"/>
  <c r="AY735" i="11"/>
  <c r="AN736" i="11"/>
  <c r="AQ736" i="11" s="1"/>
  <c r="AO736" i="11"/>
  <c r="AR736" i="11" s="1"/>
  <c r="AT736" i="11"/>
  <c r="AW736" i="11" s="1"/>
  <c r="AU736" i="11"/>
  <c r="AX736" i="11" s="1"/>
  <c r="AV736" i="11"/>
  <c r="AY736" i="11"/>
  <c r="AN737" i="11"/>
  <c r="AQ737" i="11" s="1"/>
  <c r="AO737" i="11"/>
  <c r="AR737" i="11" s="1"/>
  <c r="AT737" i="11"/>
  <c r="AW737" i="11" s="1"/>
  <c r="AU737" i="11"/>
  <c r="AX737" i="11" s="1"/>
  <c r="AV737" i="11"/>
  <c r="AY737" i="11" s="1"/>
  <c r="AN738" i="11"/>
  <c r="AQ738" i="11" s="1"/>
  <c r="AO738" i="11"/>
  <c r="AR738" i="11"/>
  <c r="AT738" i="11"/>
  <c r="AW738" i="11" s="1"/>
  <c r="AU738" i="11"/>
  <c r="AX738" i="11" s="1"/>
  <c r="AV738" i="11"/>
  <c r="AY738" i="11" s="1"/>
  <c r="AN739" i="11"/>
  <c r="AO739" i="11"/>
  <c r="AQ739" i="11"/>
  <c r="AR739" i="11"/>
  <c r="AT739" i="11"/>
  <c r="AW739" i="11" s="1"/>
  <c r="AU739" i="11"/>
  <c r="AX739" i="11" s="1"/>
  <c r="AV739" i="11"/>
  <c r="AY739" i="11"/>
  <c r="AN740" i="11"/>
  <c r="AQ740" i="11" s="1"/>
  <c r="AO740" i="11"/>
  <c r="AR740" i="11"/>
  <c r="AT740" i="11"/>
  <c r="AW740" i="11" s="1"/>
  <c r="AU740" i="11"/>
  <c r="AX740" i="11" s="1"/>
  <c r="AV740" i="11"/>
  <c r="AY740" i="11"/>
  <c r="AN741" i="11"/>
  <c r="AQ741" i="11" s="1"/>
  <c r="AO741" i="11"/>
  <c r="AR741" i="11" s="1"/>
  <c r="AT741" i="11"/>
  <c r="AW741" i="11" s="1"/>
  <c r="AU741" i="11"/>
  <c r="AX741" i="11" s="1"/>
  <c r="AV741" i="11"/>
  <c r="AY741" i="11"/>
  <c r="AN742" i="11"/>
  <c r="AQ742" i="11" s="1"/>
  <c r="AO742" i="11"/>
  <c r="AR742" i="11"/>
  <c r="AT742" i="11"/>
  <c r="AW742" i="11" s="1"/>
  <c r="AU742" i="11"/>
  <c r="AX742" i="11" s="1"/>
  <c r="AV742" i="11"/>
  <c r="AY742" i="11" s="1"/>
  <c r="AN743" i="11"/>
  <c r="AO743" i="11"/>
  <c r="AQ743" i="11"/>
  <c r="AR743" i="11"/>
  <c r="AT743" i="11"/>
  <c r="AW743" i="11" s="1"/>
  <c r="AU743" i="11"/>
  <c r="AX743" i="11" s="1"/>
  <c r="AV743" i="11"/>
  <c r="AY743" i="11"/>
  <c r="AN744" i="11"/>
  <c r="AQ744" i="11" s="1"/>
  <c r="AO744" i="11"/>
  <c r="AR744" i="11" s="1"/>
  <c r="AT744" i="11"/>
  <c r="AW744" i="11" s="1"/>
  <c r="AU744" i="11"/>
  <c r="AX744" i="11" s="1"/>
  <c r="AV744" i="11"/>
  <c r="AY744" i="11"/>
  <c r="AN745" i="11"/>
  <c r="AQ745" i="11" s="1"/>
  <c r="AO745" i="11"/>
  <c r="AR745" i="11" s="1"/>
  <c r="AT745" i="11"/>
  <c r="AW745" i="11" s="1"/>
  <c r="AU745" i="11"/>
  <c r="AX745" i="11" s="1"/>
  <c r="AV745" i="11"/>
  <c r="AY745" i="11"/>
  <c r="AN746" i="11"/>
  <c r="AQ746" i="11" s="1"/>
  <c r="AO746" i="11"/>
  <c r="AR746" i="11"/>
  <c r="AT746" i="11"/>
  <c r="AW746" i="11" s="1"/>
  <c r="AU746" i="11"/>
  <c r="AX746" i="11" s="1"/>
  <c r="AV746" i="11"/>
  <c r="AY746" i="11" s="1"/>
  <c r="AN747" i="11"/>
  <c r="AO747" i="11"/>
  <c r="AR747" i="11" s="1"/>
  <c r="AQ747" i="11"/>
  <c r="AT747" i="11"/>
  <c r="AW747" i="11" s="1"/>
  <c r="AU747" i="11"/>
  <c r="AX747" i="11" s="1"/>
  <c r="AV747" i="11"/>
  <c r="AY747" i="11"/>
  <c r="AN748" i="11"/>
  <c r="AQ748" i="11" s="1"/>
  <c r="AO748" i="11"/>
  <c r="AR748" i="11" s="1"/>
  <c r="AT748" i="11"/>
  <c r="AW748" i="11" s="1"/>
  <c r="AU748" i="11"/>
  <c r="AX748" i="11" s="1"/>
  <c r="AV748" i="11"/>
  <c r="AY748" i="11"/>
  <c r="AN749" i="11"/>
  <c r="AQ749" i="11" s="1"/>
  <c r="AO749" i="11"/>
  <c r="AR749" i="11" s="1"/>
  <c r="AT749" i="11"/>
  <c r="AW749" i="11" s="1"/>
  <c r="AU749" i="11"/>
  <c r="AX749" i="11" s="1"/>
  <c r="AV749" i="11"/>
  <c r="AY749" i="11"/>
  <c r="AN750" i="11"/>
  <c r="AQ750" i="11" s="1"/>
  <c r="AO750" i="11"/>
  <c r="AR750" i="11"/>
  <c r="AT750" i="11"/>
  <c r="AW750" i="11" s="1"/>
  <c r="AU750" i="11"/>
  <c r="AX750" i="11" s="1"/>
  <c r="AV750" i="11"/>
  <c r="AY750" i="11" s="1"/>
  <c r="AN751" i="11"/>
  <c r="AO751" i="11"/>
  <c r="AQ751" i="11"/>
  <c r="AR751" i="11"/>
  <c r="AT751" i="11"/>
  <c r="AW751" i="11" s="1"/>
  <c r="AU751" i="11"/>
  <c r="AX751" i="11" s="1"/>
  <c r="AV751" i="11"/>
  <c r="AY751" i="11"/>
  <c r="AN752" i="11"/>
  <c r="AQ752" i="11" s="1"/>
  <c r="AO752" i="11"/>
  <c r="AR752" i="11"/>
  <c r="AT752" i="11"/>
  <c r="AW752" i="11" s="1"/>
  <c r="AU752" i="11"/>
  <c r="AX752" i="11" s="1"/>
  <c r="AV752" i="11"/>
  <c r="AY752" i="11"/>
  <c r="AN753" i="11"/>
  <c r="AO753" i="11"/>
  <c r="AR753" i="11" s="1"/>
  <c r="AQ753" i="11"/>
  <c r="AT753" i="11"/>
  <c r="AW753" i="11" s="1"/>
  <c r="AU753" i="11"/>
  <c r="AX753" i="11" s="1"/>
  <c r="AV753" i="11"/>
  <c r="AY753" i="11" s="1"/>
  <c r="AN754" i="11"/>
  <c r="AQ754" i="11" s="1"/>
  <c r="AO754" i="11"/>
  <c r="AR754" i="11"/>
  <c r="AT754" i="11"/>
  <c r="AW754" i="11" s="1"/>
  <c r="AU754" i="11"/>
  <c r="AX754" i="11" s="1"/>
  <c r="AV754" i="11"/>
  <c r="AY754" i="11" s="1"/>
  <c r="AN755" i="11"/>
  <c r="AO755" i="11"/>
  <c r="AR755" i="11" s="1"/>
  <c r="AQ755" i="11"/>
  <c r="AT755" i="11"/>
  <c r="AW755" i="11" s="1"/>
  <c r="AU755" i="11"/>
  <c r="AX755" i="11" s="1"/>
  <c r="AV755" i="11"/>
  <c r="AY755" i="11" s="1"/>
  <c r="AN756" i="11"/>
  <c r="AQ756" i="11" s="1"/>
  <c r="AO756" i="11"/>
  <c r="AR756" i="11" s="1"/>
  <c r="AT756" i="11"/>
  <c r="AW756" i="11" s="1"/>
  <c r="AU756" i="11"/>
  <c r="AX756" i="11" s="1"/>
  <c r="AV756" i="11"/>
  <c r="AY756" i="11"/>
  <c r="AN757" i="11"/>
  <c r="AO757" i="11"/>
  <c r="AR757" i="11" s="1"/>
  <c r="AQ757" i="11"/>
  <c r="AT757" i="11"/>
  <c r="AW757" i="11" s="1"/>
  <c r="AU757" i="11"/>
  <c r="AX757" i="11" s="1"/>
  <c r="AV757" i="11"/>
  <c r="AY757" i="11"/>
  <c r="AN758" i="11"/>
  <c r="AQ758" i="11" s="1"/>
  <c r="AO758" i="11"/>
  <c r="AR758" i="11"/>
  <c r="AT758" i="11"/>
  <c r="AW758" i="11" s="1"/>
  <c r="AU758" i="11"/>
  <c r="AX758" i="11" s="1"/>
  <c r="AV758" i="11"/>
  <c r="AY758" i="11" s="1"/>
  <c r="AN759" i="11"/>
  <c r="AO759" i="11"/>
  <c r="AR759" i="11" s="1"/>
  <c r="AQ759" i="11"/>
  <c r="AT759" i="11"/>
  <c r="AW759" i="11" s="1"/>
  <c r="AU759" i="11"/>
  <c r="AX759" i="11" s="1"/>
  <c r="AV759" i="11"/>
  <c r="AY759" i="11" s="1"/>
  <c r="AN760" i="11"/>
  <c r="AO760" i="11"/>
  <c r="AR760" i="11" s="1"/>
  <c r="AQ760" i="11"/>
  <c r="AT760" i="11"/>
  <c r="AW760" i="11" s="1"/>
  <c r="AU760" i="11"/>
  <c r="AX760" i="11" s="1"/>
  <c r="AV760" i="11"/>
  <c r="AY760" i="11"/>
  <c r="AN761" i="11"/>
  <c r="AQ761" i="11" s="1"/>
  <c r="AO761" i="11"/>
  <c r="AR761" i="11" s="1"/>
  <c r="AT761" i="11"/>
  <c r="AW761" i="11" s="1"/>
  <c r="AU761" i="11"/>
  <c r="AX761" i="11" s="1"/>
  <c r="AV761" i="11"/>
  <c r="AY761" i="11"/>
  <c r="AN762" i="11"/>
  <c r="AO762" i="11"/>
  <c r="AQ762" i="11"/>
  <c r="AR762" i="11"/>
  <c r="AT762" i="11"/>
  <c r="AW762" i="11" s="1"/>
  <c r="AU762" i="11"/>
  <c r="AX762" i="11" s="1"/>
  <c r="AV762" i="11"/>
  <c r="AY762" i="11" s="1"/>
  <c r="AN763" i="11"/>
  <c r="AO763" i="11"/>
  <c r="AR763" i="11" s="1"/>
  <c r="AQ763" i="11"/>
  <c r="AT763" i="11"/>
  <c r="AW763" i="11" s="1"/>
  <c r="AU763" i="11"/>
  <c r="AX763" i="11" s="1"/>
  <c r="AV763" i="11"/>
  <c r="AY763" i="11" s="1"/>
  <c r="AN764" i="11"/>
  <c r="AQ764" i="11" s="1"/>
  <c r="AO764" i="11"/>
  <c r="AR764" i="11" s="1"/>
  <c r="AT764" i="11"/>
  <c r="AW764" i="11" s="1"/>
  <c r="AU764" i="11"/>
  <c r="AX764" i="11" s="1"/>
  <c r="AV764" i="11"/>
  <c r="AY764" i="11" s="1"/>
  <c r="AN765" i="11"/>
  <c r="AO765" i="11"/>
  <c r="AR765" i="11" s="1"/>
  <c r="AQ765" i="11"/>
  <c r="AT765" i="11"/>
  <c r="AW765" i="11" s="1"/>
  <c r="AU765" i="11"/>
  <c r="AX765" i="11" s="1"/>
  <c r="AV765" i="11"/>
  <c r="AY765" i="11" s="1"/>
  <c r="AN766" i="11"/>
  <c r="AO766" i="11"/>
  <c r="AQ766" i="11"/>
  <c r="AR766" i="11"/>
  <c r="AT766" i="11"/>
  <c r="AW766" i="11" s="1"/>
  <c r="AU766" i="11"/>
  <c r="AX766" i="11" s="1"/>
  <c r="AV766" i="11"/>
  <c r="AY766" i="11" s="1"/>
  <c r="AN767" i="11"/>
  <c r="AQ767" i="11" s="1"/>
  <c r="AO767" i="11"/>
  <c r="AR767" i="11" s="1"/>
  <c r="AT767" i="11"/>
  <c r="AW767" i="11" s="1"/>
  <c r="AU767" i="11"/>
  <c r="AX767" i="11" s="1"/>
  <c r="AV767" i="11"/>
  <c r="AY767" i="11"/>
  <c r="AN768" i="11"/>
  <c r="AQ768" i="11" s="1"/>
  <c r="AO768" i="11"/>
  <c r="AR768" i="11"/>
  <c r="AT768" i="11"/>
  <c r="AW768" i="11" s="1"/>
  <c r="AU768" i="11"/>
  <c r="AX768" i="11" s="1"/>
  <c r="AV768" i="11"/>
  <c r="AY768" i="11"/>
  <c r="AN769" i="11"/>
  <c r="AO769" i="11"/>
  <c r="AR769" i="11" s="1"/>
  <c r="AQ769" i="11"/>
  <c r="AT769" i="11"/>
  <c r="AW769" i="11" s="1"/>
  <c r="AU769" i="11"/>
  <c r="AX769" i="11" s="1"/>
  <c r="AV769" i="11"/>
  <c r="AY769" i="11" s="1"/>
  <c r="AN770" i="11"/>
  <c r="AQ770" i="11" s="1"/>
  <c r="AO770" i="11"/>
  <c r="AR770" i="11"/>
  <c r="AT770" i="11"/>
  <c r="AW770" i="11" s="1"/>
  <c r="AU770" i="11"/>
  <c r="AX770" i="11" s="1"/>
  <c r="AV770" i="11"/>
  <c r="AY770" i="11" s="1"/>
  <c r="AN771" i="11"/>
  <c r="AQ771" i="11" s="1"/>
  <c r="AO771" i="11"/>
  <c r="AR771" i="11"/>
  <c r="AT771" i="11"/>
  <c r="AW771" i="11" s="1"/>
  <c r="AU771" i="11"/>
  <c r="AX771" i="11" s="1"/>
  <c r="AV771" i="11"/>
  <c r="AY771" i="11"/>
  <c r="AN772" i="11"/>
  <c r="AO772" i="11"/>
  <c r="AQ772" i="11"/>
  <c r="AR772" i="11"/>
  <c r="AT772" i="11"/>
  <c r="AW772" i="11" s="1"/>
  <c r="AU772" i="11"/>
  <c r="AX772" i="11" s="1"/>
  <c r="AV772" i="11"/>
  <c r="AY772" i="11" s="1"/>
  <c r="AN773" i="11"/>
  <c r="AQ773" i="11" s="1"/>
  <c r="AO773" i="11"/>
  <c r="AR773" i="11" s="1"/>
  <c r="AT773" i="11"/>
  <c r="AW773" i="11" s="1"/>
  <c r="AU773" i="11"/>
  <c r="AX773" i="11" s="1"/>
  <c r="AV773" i="11"/>
  <c r="AY773" i="11"/>
  <c r="AN774" i="11"/>
  <c r="AQ774" i="11" s="1"/>
  <c r="AO774" i="11"/>
  <c r="AR774" i="11"/>
  <c r="AT774" i="11"/>
  <c r="AW774" i="11" s="1"/>
  <c r="AU774" i="11"/>
  <c r="AX774" i="11" s="1"/>
  <c r="AV774" i="11"/>
  <c r="AY774" i="11" s="1"/>
  <c r="AN775" i="11"/>
  <c r="AO775" i="11"/>
  <c r="AQ775" i="11"/>
  <c r="AR775" i="11"/>
  <c r="AT775" i="11"/>
  <c r="AW775" i="11" s="1"/>
  <c r="AU775" i="11"/>
  <c r="AX775" i="11" s="1"/>
  <c r="AV775" i="11"/>
  <c r="AY775" i="11" s="1"/>
  <c r="AN776" i="11"/>
  <c r="AO776" i="11"/>
  <c r="AR776" i="11" s="1"/>
  <c r="AQ776" i="11"/>
  <c r="AT776" i="11"/>
  <c r="AW776" i="11" s="1"/>
  <c r="AU776" i="11"/>
  <c r="AX776" i="11" s="1"/>
  <c r="AV776" i="11"/>
  <c r="AY776" i="11"/>
  <c r="AN777" i="11"/>
  <c r="AQ777" i="11" s="1"/>
  <c r="AO777" i="11"/>
  <c r="AR777" i="11" s="1"/>
  <c r="AT777" i="11"/>
  <c r="AW777" i="11" s="1"/>
  <c r="AU777" i="11"/>
  <c r="AX777" i="11" s="1"/>
  <c r="AV777" i="11"/>
  <c r="AY777" i="11" s="1"/>
  <c r="AN778" i="11"/>
  <c r="AO778" i="11"/>
  <c r="AQ778" i="11"/>
  <c r="AR778" i="11"/>
  <c r="AT778" i="11"/>
  <c r="AW778" i="11" s="1"/>
  <c r="AU778" i="11"/>
  <c r="AX778" i="11" s="1"/>
  <c r="AV778" i="11"/>
  <c r="AY778" i="11" s="1"/>
  <c r="AN779" i="11"/>
  <c r="AO779" i="11"/>
  <c r="AR779" i="11" s="1"/>
  <c r="AQ779" i="11"/>
  <c r="AT779" i="11"/>
  <c r="AW779" i="11" s="1"/>
  <c r="AU779" i="11"/>
  <c r="AX779" i="11" s="1"/>
  <c r="AV779" i="11"/>
  <c r="AY779" i="11" s="1"/>
  <c r="AN780" i="11"/>
  <c r="AQ780" i="11" s="1"/>
  <c r="AO780" i="11"/>
  <c r="AR780" i="11" s="1"/>
  <c r="AT780" i="11"/>
  <c r="AW780" i="11" s="1"/>
  <c r="AU780" i="11"/>
  <c r="AX780" i="11" s="1"/>
  <c r="AV780" i="11"/>
  <c r="AY780" i="11"/>
  <c r="AN781" i="11"/>
  <c r="AO781" i="11"/>
  <c r="AR781" i="11" s="1"/>
  <c r="AQ781" i="11"/>
  <c r="AT781" i="11"/>
  <c r="AW781" i="11" s="1"/>
  <c r="AU781" i="11"/>
  <c r="AX781" i="11" s="1"/>
  <c r="AV781" i="11"/>
  <c r="AY781" i="11"/>
  <c r="AN782" i="11"/>
  <c r="AO782" i="11"/>
  <c r="AQ782" i="11"/>
  <c r="AR782" i="11"/>
  <c r="AT782" i="11"/>
  <c r="AW782" i="11" s="1"/>
  <c r="AU782" i="11"/>
  <c r="AX782" i="11" s="1"/>
  <c r="AV782" i="11"/>
  <c r="AY782" i="11" s="1"/>
  <c r="AN783" i="11"/>
  <c r="AQ783" i="11" s="1"/>
  <c r="AO783" i="11"/>
  <c r="AR783" i="11" s="1"/>
  <c r="AT783" i="11"/>
  <c r="AW783" i="11" s="1"/>
  <c r="AU783" i="11"/>
  <c r="AX783" i="11" s="1"/>
  <c r="AV783" i="11"/>
  <c r="AY783" i="11"/>
  <c r="AN784" i="11"/>
  <c r="AQ784" i="11" s="1"/>
  <c r="AO784" i="11"/>
  <c r="AR784" i="11"/>
  <c r="AT784" i="11"/>
  <c r="AW784" i="11" s="1"/>
  <c r="AU784" i="11"/>
  <c r="AX784" i="11" s="1"/>
  <c r="AV784" i="11"/>
  <c r="AY784" i="11" s="1"/>
  <c r="AN785" i="11"/>
  <c r="AO785" i="11"/>
  <c r="AR785" i="11" s="1"/>
  <c r="AQ785" i="11"/>
  <c r="AT785" i="11"/>
  <c r="AW785" i="11" s="1"/>
  <c r="AU785" i="11"/>
  <c r="AX785" i="11" s="1"/>
  <c r="AV785" i="11"/>
  <c r="AY785" i="11" s="1"/>
  <c r="AN786" i="11"/>
  <c r="AO786" i="11"/>
  <c r="AQ786" i="11"/>
  <c r="AR786" i="11"/>
  <c r="AT786" i="11"/>
  <c r="AW786" i="11" s="1"/>
  <c r="AU786" i="11"/>
  <c r="AX786" i="11" s="1"/>
  <c r="AV786" i="11"/>
  <c r="AY786" i="11" s="1"/>
  <c r="AN787" i="11"/>
  <c r="AQ787" i="11" s="1"/>
  <c r="AO787" i="11"/>
  <c r="AR787" i="11"/>
  <c r="AT787" i="11"/>
  <c r="AW787" i="11" s="1"/>
  <c r="AU787" i="11"/>
  <c r="AX787" i="11" s="1"/>
  <c r="AV787" i="11"/>
  <c r="AY787" i="11"/>
  <c r="AN788" i="11"/>
  <c r="AO788" i="11"/>
  <c r="AQ788" i="11"/>
  <c r="AR788" i="11"/>
  <c r="AT788" i="11"/>
  <c r="AW788" i="11" s="1"/>
  <c r="AU788" i="11"/>
  <c r="AX788" i="11" s="1"/>
  <c r="AV788" i="11"/>
  <c r="AY788" i="11" s="1"/>
  <c r="AN789" i="11"/>
  <c r="AQ789" i="11" s="1"/>
  <c r="AO789" i="11"/>
  <c r="AR789" i="11" s="1"/>
  <c r="AT789" i="11"/>
  <c r="AW789" i="11" s="1"/>
  <c r="AU789" i="11"/>
  <c r="AX789" i="11" s="1"/>
  <c r="AV789" i="11"/>
  <c r="AY789" i="11"/>
  <c r="AN790" i="11"/>
  <c r="AQ790" i="11" s="1"/>
  <c r="AO790" i="11"/>
  <c r="AR790" i="11"/>
  <c r="AT790" i="11"/>
  <c r="AW790" i="11" s="1"/>
  <c r="AU790" i="11"/>
  <c r="AX790" i="11" s="1"/>
  <c r="AV790" i="11"/>
  <c r="AY790" i="11" s="1"/>
  <c r="AN791" i="11"/>
  <c r="AO791" i="11"/>
  <c r="AQ791" i="11"/>
  <c r="AR791" i="11"/>
  <c r="AT791" i="11"/>
  <c r="AW791" i="11" s="1"/>
  <c r="AU791" i="11"/>
  <c r="AX791" i="11" s="1"/>
  <c r="AV791" i="11"/>
  <c r="AY791" i="11" s="1"/>
  <c r="AN792" i="11"/>
  <c r="AO792" i="11"/>
  <c r="AQ792" i="11"/>
  <c r="AR792" i="11"/>
  <c r="AT792" i="11"/>
  <c r="AW792" i="11" s="1"/>
  <c r="AU792" i="11"/>
  <c r="AX792" i="11" s="1"/>
  <c r="AV792" i="11"/>
  <c r="AY792" i="11"/>
  <c r="AN793" i="11"/>
  <c r="AQ793" i="11" s="1"/>
  <c r="AO793" i="11"/>
  <c r="AR793" i="11" s="1"/>
  <c r="AT793" i="11"/>
  <c r="AW793" i="11" s="1"/>
  <c r="AU793" i="11"/>
  <c r="AX793" i="11" s="1"/>
  <c r="AV793" i="11"/>
  <c r="AY793" i="11"/>
  <c r="AN794" i="11"/>
  <c r="AO794" i="11"/>
  <c r="AQ794" i="11"/>
  <c r="AR794" i="11"/>
  <c r="AT794" i="11"/>
  <c r="AW794" i="11" s="1"/>
  <c r="AU794" i="11"/>
  <c r="AX794" i="11" s="1"/>
  <c r="AV794" i="11"/>
  <c r="AY794" i="11" s="1"/>
  <c r="AN795" i="11"/>
  <c r="AQ795" i="11" s="1"/>
  <c r="AO795" i="11"/>
  <c r="AR795" i="11" s="1"/>
  <c r="AT795" i="11"/>
  <c r="AW795" i="11" s="1"/>
  <c r="AU795" i="11"/>
  <c r="AX795" i="11" s="1"/>
  <c r="AV795" i="11"/>
  <c r="AY795" i="11" s="1"/>
  <c r="AN796" i="11"/>
  <c r="AQ796" i="11" s="1"/>
  <c r="AO796" i="11"/>
  <c r="AR796" i="11" s="1"/>
  <c r="AT796" i="11"/>
  <c r="AW796" i="11" s="1"/>
  <c r="AU796" i="11"/>
  <c r="AX796" i="11" s="1"/>
  <c r="AV796" i="11"/>
  <c r="AY796" i="11" s="1"/>
  <c r="AN797" i="11"/>
  <c r="AO797" i="11"/>
  <c r="AR797" i="11" s="1"/>
  <c r="AQ797" i="11"/>
  <c r="AT797" i="11"/>
  <c r="AW797" i="11" s="1"/>
  <c r="AU797" i="11"/>
  <c r="AX797" i="11" s="1"/>
  <c r="AV797" i="11"/>
  <c r="AY797" i="11" s="1"/>
  <c r="AN798" i="11"/>
  <c r="AO798" i="11"/>
  <c r="AQ798" i="11"/>
  <c r="AR798" i="11"/>
  <c r="AT798" i="11"/>
  <c r="AW798" i="11" s="1"/>
  <c r="AU798" i="11"/>
  <c r="AX798" i="11" s="1"/>
  <c r="AV798" i="11"/>
  <c r="AY798" i="11" s="1"/>
  <c r="AN799" i="11"/>
  <c r="AO799" i="11"/>
  <c r="AR799" i="11" s="1"/>
  <c r="AQ799" i="11"/>
  <c r="AT799" i="11"/>
  <c r="AW799" i="11" s="1"/>
  <c r="AU799" i="11"/>
  <c r="AX799" i="11" s="1"/>
  <c r="AV799" i="11"/>
  <c r="AY799" i="11"/>
  <c r="AN800" i="11"/>
  <c r="AQ800" i="11" s="1"/>
  <c r="AO800" i="11"/>
  <c r="AR800" i="11"/>
  <c r="AT800" i="11"/>
  <c r="AW800" i="11" s="1"/>
  <c r="AU800" i="11"/>
  <c r="AX800" i="11" s="1"/>
  <c r="AV800" i="11"/>
  <c r="AY800" i="11"/>
  <c r="AN801" i="11"/>
  <c r="AQ801" i="11" s="1"/>
  <c r="AO801" i="11"/>
  <c r="AR801" i="11" s="1"/>
  <c r="AT801" i="11"/>
  <c r="AW801" i="11" s="1"/>
  <c r="AU801" i="11"/>
  <c r="AX801" i="11" s="1"/>
  <c r="AV801" i="11"/>
  <c r="AY801" i="11" s="1"/>
  <c r="AN802" i="11"/>
  <c r="AQ802" i="11" s="1"/>
  <c r="AO802" i="11"/>
  <c r="AR802" i="11"/>
  <c r="AT802" i="11"/>
  <c r="AW802" i="11" s="1"/>
  <c r="AU802" i="11"/>
  <c r="AX802" i="11" s="1"/>
  <c r="AV802" i="11"/>
  <c r="AY802" i="11" s="1"/>
  <c r="AN803" i="11"/>
  <c r="AQ803" i="11" s="1"/>
  <c r="AO803" i="11"/>
  <c r="AR803" i="11"/>
  <c r="AT803" i="11"/>
  <c r="AW803" i="11" s="1"/>
  <c r="AU803" i="11"/>
  <c r="AX803" i="11" s="1"/>
  <c r="AV803" i="11"/>
  <c r="AY803" i="11" s="1"/>
  <c r="AN804" i="11"/>
  <c r="AO804" i="11"/>
  <c r="AQ804" i="11"/>
  <c r="AR804" i="11"/>
  <c r="AT804" i="11"/>
  <c r="AW804" i="11" s="1"/>
  <c r="AU804" i="11"/>
  <c r="AX804" i="11" s="1"/>
  <c r="AV804" i="11"/>
  <c r="AY804" i="11" s="1"/>
  <c r="AN805" i="11"/>
  <c r="AO805" i="11"/>
  <c r="AR805" i="11" s="1"/>
  <c r="AQ805" i="11"/>
  <c r="AT805" i="11"/>
  <c r="AW805" i="11" s="1"/>
  <c r="AU805" i="11"/>
  <c r="AX805" i="11" s="1"/>
  <c r="AV805" i="11"/>
  <c r="AY805" i="11"/>
  <c r="AN806" i="11"/>
  <c r="AQ806" i="11" s="1"/>
  <c r="AO806" i="11"/>
  <c r="AR806" i="11"/>
  <c r="AT806" i="11"/>
  <c r="AW806" i="11" s="1"/>
  <c r="AU806" i="11"/>
  <c r="AX806" i="11" s="1"/>
  <c r="AV806" i="11"/>
  <c r="AY806" i="11" s="1"/>
  <c r="AN807" i="11"/>
  <c r="AO807" i="11"/>
  <c r="AR807" i="11" s="1"/>
  <c r="AQ807" i="11"/>
  <c r="AT807" i="11"/>
  <c r="AW807" i="11" s="1"/>
  <c r="AU807" i="11"/>
  <c r="AX807" i="11" s="1"/>
  <c r="AV807" i="11"/>
  <c r="AY807" i="11"/>
  <c r="AN808" i="11"/>
  <c r="AQ808" i="11" s="1"/>
  <c r="AO808" i="11"/>
  <c r="AR808" i="11" s="1"/>
  <c r="AT808" i="11"/>
  <c r="AW808" i="11" s="1"/>
  <c r="AU808" i="11"/>
  <c r="AX808" i="11" s="1"/>
  <c r="AV808" i="11"/>
  <c r="AY808" i="11"/>
  <c r="AN809" i="11"/>
  <c r="AQ809" i="11" s="1"/>
  <c r="AO809" i="11"/>
  <c r="AR809" i="11" s="1"/>
  <c r="AT809" i="11"/>
  <c r="AW809" i="11" s="1"/>
  <c r="AU809" i="11"/>
  <c r="AX809" i="11" s="1"/>
  <c r="AV809" i="11"/>
  <c r="AY809" i="11" s="1"/>
  <c r="AN810" i="11"/>
  <c r="AO810" i="11"/>
  <c r="AQ810" i="11"/>
  <c r="AR810" i="11"/>
  <c r="AT810" i="11"/>
  <c r="AW810" i="11" s="1"/>
  <c r="AU810" i="11"/>
  <c r="AX810" i="11" s="1"/>
  <c r="AV810" i="11"/>
  <c r="AY810" i="11" s="1"/>
  <c r="AN811" i="11"/>
  <c r="AO811" i="11"/>
  <c r="AQ811" i="11"/>
  <c r="AR811" i="11"/>
  <c r="AT811" i="11"/>
  <c r="AW811" i="11" s="1"/>
  <c r="AU811" i="11"/>
  <c r="AX811" i="11" s="1"/>
  <c r="AV811" i="11"/>
  <c r="AY811" i="11" s="1"/>
  <c r="AN812" i="11"/>
  <c r="AO812" i="11"/>
  <c r="AR812" i="11" s="1"/>
  <c r="AQ812" i="11"/>
  <c r="AT812" i="11"/>
  <c r="AW812" i="11" s="1"/>
  <c r="AU812" i="11"/>
  <c r="AX812" i="11" s="1"/>
  <c r="AV812" i="11"/>
  <c r="AY812" i="11"/>
  <c r="AN813" i="11"/>
  <c r="AO813" i="11"/>
  <c r="AR813" i="11" s="1"/>
  <c r="AQ813" i="11"/>
  <c r="AT813" i="11"/>
  <c r="AW813" i="11" s="1"/>
  <c r="AU813" i="11"/>
  <c r="AX813" i="11" s="1"/>
  <c r="AV813" i="11"/>
  <c r="AY813" i="11"/>
  <c r="AN814" i="11"/>
  <c r="AQ814" i="11" s="1"/>
  <c r="AO814" i="11"/>
  <c r="AR814" i="11"/>
  <c r="AT814" i="11"/>
  <c r="AW814" i="11" s="1"/>
  <c r="AU814" i="11"/>
  <c r="AX814" i="11" s="1"/>
  <c r="AV814" i="11"/>
  <c r="AY814" i="11" s="1"/>
  <c r="AN815" i="11"/>
  <c r="AQ815" i="11" s="1"/>
  <c r="AO815" i="11"/>
  <c r="AR815" i="11" s="1"/>
  <c r="AT815" i="11"/>
  <c r="AW815" i="11" s="1"/>
  <c r="AU815" i="11"/>
  <c r="AX815" i="11" s="1"/>
  <c r="AV815" i="11"/>
  <c r="AY815" i="11"/>
  <c r="AN816" i="11"/>
  <c r="AQ816" i="11" s="1"/>
  <c r="AO816" i="11"/>
  <c r="AR816" i="11"/>
  <c r="AT816" i="11"/>
  <c r="AW816" i="11" s="1"/>
  <c r="AU816" i="11"/>
  <c r="AX816" i="11" s="1"/>
  <c r="AV816" i="11"/>
  <c r="AY816" i="11" s="1"/>
  <c r="AN817" i="11"/>
  <c r="AO817" i="11"/>
  <c r="AR817" i="11" s="1"/>
  <c r="AQ817" i="11"/>
  <c r="AT817" i="11"/>
  <c r="AW817" i="11" s="1"/>
  <c r="AU817" i="11"/>
  <c r="AX817" i="11" s="1"/>
  <c r="AV817" i="11"/>
  <c r="AY817" i="11" s="1"/>
  <c r="AN818" i="11"/>
  <c r="AO818" i="11"/>
  <c r="AQ818" i="11"/>
  <c r="AR818" i="11"/>
  <c r="AT818" i="11"/>
  <c r="AW818" i="11" s="1"/>
  <c r="AU818" i="11"/>
  <c r="AX818" i="11" s="1"/>
  <c r="AV818" i="11"/>
  <c r="AY818" i="11" s="1"/>
  <c r="AN819" i="11"/>
  <c r="AQ819" i="11" s="1"/>
  <c r="AO819" i="11"/>
  <c r="AR819" i="11"/>
  <c r="AT819" i="11"/>
  <c r="AW819" i="11" s="1"/>
  <c r="AU819" i="11"/>
  <c r="AX819" i="11" s="1"/>
  <c r="AV819" i="11"/>
  <c r="AY819" i="11"/>
  <c r="AN820" i="11"/>
  <c r="AO820" i="11"/>
  <c r="AR820" i="11" s="1"/>
  <c r="AQ820" i="11"/>
  <c r="AT820" i="11"/>
  <c r="AW820" i="11" s="1"/>
  <c r="AU820" i="11"/>
  <c r="AX820" i="11" s="1"/>
  <c r="AV820" i="11"/>
  <c r="AY820" i="11"/>
  <c r="AN821" i="11"/>
  <c r="AQ821" i="11" s="1"/>
  <c r="AO821" i="11"/>
  <c r="AR821" i="11" s="1"/>
  <c r="AT821" i="11"/>
  <c r="AW821" i="11" s="1"/>
  <c r="AU821" i="11"/>
  <c r="AX821" i="11" s="1"/>
  <c r="AV821" i="11"/>
  <c r="AY821" i="11"/>
  <c r="AN822" i="11"/>
  <c r="AQ822" i="11" s="1"/>
  <c r="AO822" i="11"/>
  <c r="AR822" i="11"/>
  <c r="AT822" i="11"/>
  <c r="AW822" i="11" s="1"/>
  <c r="AU822" i="11"/>
  <c r="AX822" i="11" s="1"/>
  <c r="AV822" i="11"/>
  <c r="AY822" i="11" s="1"/>
  <c r="AN823" i="11"/>
  <c r="AO823" i="11"/>
  <c r="AQ823" i="11"/>
  <c r="AR823" i="11"/>
  <c r="AT823" i="11"/>
  <c r="AW823" i="11" s="1"/>
  <c r="AU823" i="11"/>
  <c r="AX823" i="11" s="1"/>
  <c r="AV823" i="11"/>
  <c r="AY823" i="11" s="1"/>
  <c r="AN824" i="11"/>
  <c r="AO824" i="11"/>
  <c r="AQ824" i="11"/>
  <c r="AR824" i="11"/>
  <c r="AT824" i="11"/>
  <c r="AW824" i="11" s="1"/>
  <c r="AU824" i="11"/>
  <c r="AX824" i="11" s="1"/>
  <c r="AV824" i="11"/>
  <c r="AY824" i="11"/>
  <c r="AN825" i="11"/>
  <c r="AQ825" i="11" s="1"/>
  <c r="AO825" i="11"/>
  <c r="AR825" i="11" s="1"/>
  <c r="AT825" i="11"/>
  <c r="AW825" i="11" s="1"/>
  <c r="AU825" i="11"/>
  <c r="AX825" i="11" s="1"/>
  <c r="AV825" i="11"/>
  <c r="AY825" i="11"/>
  <c r="AN826" i="11"/>
  <c r="AO826" i="11"/>
  <c r="AQ826" i="11"/>
  <c r="AR826" i="11"/>
  <c r="AT826" i="11"/>
  <c r="AW826" i="11" s="1"/>
  <c r="AU826" i="11"/>
  <c r="AX826" i="11" s="1"/>
  <c r="AV826" i="11"/>
  <c r="AY826" i="11" s="1"/>
  <c r="AN827" i="11"/>
  <c r="AQ827" i="11" s="1"/>
  <c r="AO827" i="11"/>
  <c r="AR827" i="11" s="1"/>
  <c r="AT827" i="11"/>
  <c r="AW827" i="11" s="1"/>
  <c r="AU827" i="11"/>
  <c r="AX827" i="11" s="1"/>
  <c r="AV827" i="11"/>
  <c r="AY827" i="11" s="1"/>
  <c r="AN828" i="11"/>
  <c r="AQ828" i="11" s="1"/>
  <c r="AO828" i="11"/>
  <c r="AR828" i="11" s="1"/>
  <c r="AT828" i="11"/>
  <c r="AW828" i="11" s="1"/>
  <c r="AU828" i="11"/>
  <c r="AX828" i="11" s="1"/>
  <c r="AV828" i="11"/>
  <c r="AY828" i="11" s="1"/>
  <c r="AN829" i="11"/>
  <c r="AO829" i="11"/>
  <c r="AQ829" i="11"/>
  <c r="AR829" i="11"/>
  <c r="AT829" i="11"/>
  <c r="AW829" i="11" s="1"/>
  <c r="AU829" i="11"/>
  <c r="AX829" i="11" s="1"/>
  <c r="AV829" i="11"/>
  <c r="AY829" i="11" s="1"/>
  <c r="AN830" i="11"/>
  <c r="AO830" i="11"/>
  <c r="AR830" i="11" s="1"/>
  <c r="AQ830" i="11"/>
  <c r="AT830" i="11"/>
  <c r="AW830" i="11" s="1"/>
  <c r="AU830" i="11"/>
  <c r="AX830" i="11" s="1"/>
  <c r="AV830" i="11"/>
  <c r="AY830" i="11"/>
  <c r="AN831" i="11"/>
  <c r="AO831" i="11"/>
  <c r="AR831" i="11" s="1"/>
  <c r="AQ831" i="11"/>
  <c r="AT831" i="11"/>
  <c r="AW831" i="11" s="1"/>
  <c r="AU831" i="11"/>
  <c r="AX831" i="11" s="1"/>
  <c r="AV831" i="11"/>
  <c r="AY831" i="11"/>
  <c r="AN832" i="11"/>
  <c r="AQ832" i="11" s="1"/>
  <c r="AO832" i="11"/>
  <c r="AR832" i="11" s="1"/>
  <c r="AT832" i="11"/>
  <c r="AW832" i="11" s="1"/>
  <c r="AU832" i="11"/>
  <c r="AX832" i="11" s="1"/>
  <c r="AV832" i="11"/>
  <c r="AY832" i="11" s="1"/>
  <c r="AN833" i="11"/>
  <c r="AO833" i="11"/>
  <c r="AQ833" i="11"/>
  <c r="AR833" i="11"/>
  <c r="AT833" i="11"/>
  <c r="AW833" i="11" s="1"/>
  <c r="AU833" i="11"/>
  <c r="AX833" i="11" s="1"/>
  <c r="AV833" i="11"/>
  <c r="AY833" i="11" s="1"/>
  <c r="AN834" i="11"/>
  <c r="AO834" i="11"/>
  <c r="AR834" i="11" s="1"/>
  <c r="AQ834" i="11"/>
  <c r="AT834" i="11"/>
  <c r="AW834" i="11" s="1"/>
  <c r="AU834" i="11"/>
  <c r="AX834" i="11" s="1"/>
  <c r="AV834" i="11"/>
  <c r="AY834" i="11"/>
  <c r="AN835" i="11"/>
  <c r="AO835" i="11"/>
  <c r="AR835" i="11" s="1"/>
  <c r="AQ835" i="11"/>
  <c r="AT835" i="11"/>
  <c r="AW835" i="11" s="1"/>
  <c r="AU835" i="11"/>
  <c r="AX835" i="11" s="1"/>
  <c r="AV835" i="11"/>
  <c r="AY835" i="11"/>
  <c r="AN836" i="11"/>
  <c r="AQ836" i="11" s="1"/>
  <c r="AO836" i="11"/>
  <c r="AR836" i="11" s="1"/>
  <c r="AT836" i="11"/>
  <c r="AW836" i="11" s="1"/>
  <c r="AU836" i="11"/>
  <c r="AX836" i="11" s="1"/>
  <c r="AV836" i="11"/>
  <c r="AY836" i="11" s="1"/>
  <c r="AN837" i="11"/>
  <c r="AO837" i="11"/>
  <c r="AQ837" i="11"/>
  <c r="AR837" i="11"/>
  <c r="AT837" i="11"/>
  <c r="AW837" i="11" s="1"/>
  <c r="AU837" i="11"/>
  <c r="AX837" i="11" s="1"/>
  <c r="AV837" i="11"/>
  <c r="AY837" i="11" s="1"/>
  <c r="AN838" i="11"/>
  <c r="AO838" i="11"/>
  <c r="AR838" i="11" s="1"/>
  <c r="AQ838" i="11"/>
  <c r="AT838" i="11"/>
  <c r="AW838" i="11" s="1"/>
  <c r="AU838" i="11"/>
  <c r="AX838" i="11" s="1"/>
  <c r="AV838" i="11"/>
  <c r="AY838" i="11"/>
  <c r="AN839" i="11"/>
  <c r="AO839" i="11"/>
  <c r="AR839" i="11" s="1"/>
  <c r="AQ839" i="11"/>
  <c r="AT839" i="11"/>
  <c r="AW839" i="11" s="1"/>
  <c r="AU839" i="11"/>
  <c r="AX839" i="11" s="1"/>
  <c r="AV839" i="11"/>
  <c r="AY839" i="11"/>
  <c r="AN840" i="11"/>
  <c r="AQ840" i="11" s="1"/>
  <c r="AO840" i="11"/>
  <c r="AR840" i="11" s="1"/>
  <c r="AT840" i="11"/>
  <c r="AW840" i="11" s="1"/>
  <c r="AU840" i="11"/>
  <c r="AX840" i="11" s="1"/>
  <c r="AV840" i="11"/>
  <c r="AY840" i="11" s="1"/>
  <c r="AN841" i="11"/>
  <c r="AO841" i="11"/>
  <c r="AQ841" i="11"/>
  <c r="AR841" i="11"/>
  <c r="AT841" i="11"/>
  <c r="AW841" i="11" s="1"/>
  <c r="AU841" i="11"/>
  <c r="AX841" i="11" s="1"/>
  <c r="AV841" i="11"/>
  <c r="AY841" i="11" s="1"/>
  <c r="AN842" i="11"/>
  <c r="AO842" i="11"/>
  <c r="AR842" i="11" s="1"/>
  <c r="AQ842" i="11"/>
  <c r="AT842" i="11"/>
  <c r="AW842" i="11" s="1"/>
  <c r="AU842" i="11"/>
  <c r="AX842" i="11" s="1"/>
  <c r="AV842" i="11"/>
  <c r="AY842" i="11"/>
  <c r="AN843" i="11"/>
  <c r="AO843" i="11"/>
  <c r="AR843" i="11" s="1"/>
  <c r="AQ843" i="11"/>
  <c r="AT843" i="11"/>
  <c r="AW843" i="11" s="1"/>
  <c r="AU843" i="11"/>
  <c r="AX843" i="11" s="1"/>
  <c r="AV843" i="11"/>
  <c r="AY843" i="11"/>
  <c r="AN844" i="11"/>
  <c r="AQ844" i="11" s="1"/>
  <c r="AO844" i="11"/>
  <c r="AR844" i="11" s="1"/>
  <c r="AT844" i="11"/>
  <c r="AW844" i="11" s="1"/>
  <c r="AU844" i="11"/>
  <c r="AX844" i="11" s="1"/>
  <c r="AV844" i="11"/>
  <c r="AY844" i="11" s="1"/>
  <c r="AN845" i="11"/>
  <c r="AO845" i="11"/>
  <c r="AQ845" i="11"/>
  <c r="AR845" i="11"/>
  <c r="AT845" i="11"/>
  <c r="AW845" i="11" s="1"/>
  <c r="AU845" i="11"/>
  <c r="AX845" i="11" s="1"/>
  <c r="AV845" i="11"/>
  <c r="AY845" i="11" s="1"/>
  <c r="AN846" i="11"/>
  <c r="AO846" i="11"/>
  <c r="AR846" i="11" s="1"/>
  <c r="AQ846" i="11"/>
  <c r="AT846" i="11"/>
  <c r="AW846" i="11" s="1"/>
  <c r="AU846" i="11"/>
  <c r="AX846" i="11" s="1"/>
  <c r="AV846" i="11"/>
  <c r="AY846" i="11"/>
  <c r="AN847" i="11"/>
  <c r="AO847" i="11"/>
  <c r="AR847" i="11" s="1"/>
  <c r="AQ847" i="11"/>
  <c r="AT847" i="11"/>
  <c r="AW847" i="11" s="1"/>
  <c r="AU847" i="11"/>
  <c r="AX847" i="11" s="1"/>
  <c r="AV847" i="11"/>
  <c r="AY847" i="11" s="1"/>
  <c r="AN848" i="11"/>
  <c r="AQ848" i="11" s="1"/>
  <c r="AO848" i="11"/>
  <c r="AR848" i="11" s="1"/>
  <c r="AT848" i="11"/>
  <c r="AW848" i="11" s="1"/>
  <c r="AU848" i="11"/>
  <c r="AX848" i="11" s="1"/>
  <c r="AV848" i="11"/>
  <c r="AY848" i="11" s="1"/>
  <c r="AN849" i="11"/>
  <c r="AO849" i="11"/>
  <c r="AQ849" i="11"/>
  <c r="AR849" i="11"/>
  <c r="AT849" i="11"/>
  <c r="AW849" i="11" s="1"/>
  <c r="AU849" i="11"/>
  <c r="AX849" i="11" s="1"/>
  <c r="AV849" i="11"/>
  <c r="AY849" i="11" s="1"/>
  <c r="AN850" i="11"/>
  <c r="AO850" i="11"/>
  <c r="AR850" i="11" s="1"/>
  <c r="AQ850" i="11"/>
  <c r="AT850" i="11"/>
  <c r="AW850" i="11" s="1"/>
  <c r="AU850" i="11"/>
  <c r="AX850" i="11" s="1"/>
  <c r="AV850" i="11"/>
  <c r="AY850" i="11"/>
  <c r="AN851" i="11"/>
  <c r="AO851" i="11"/>
  <c r="AR851" i="11" s="1"/>
  <c r="AQ851" i="11"/>
  <c r="AT851" i="11"/>
  <c r="AW851" i="11" s="1"/>
  <c r="AU851" i="11"/>
  <c r="AX851" i="11" s="1"/>
  <c r="AV851" i="11"/>
  <c r="AY851" i="11" s="1"/>
  <c r="AN852" i="11"/>
  <c r="AQ852" i="11" s="1"/>
  <c r="AO852" i="11"/>
  <c r="AR852" i="11" s="1"/>
  <c r="AT852" i="11"/>
  <c r="AW852" i="11" s="1"/>
  <c r="AU852" i="11"/>
  <c r="AX852" i="11" s="1"/>
  <c r="AV852" i="11"/>
  <c r="AY852" i="11" s="1"/>
  <c r="AN853" i="11"/>
  <c r="AO853" i="11"/>
  <c r="AQ853" i="11"/>
  <c r="AR853" i="11"/>
  <c r="AT853" i="11"/>
  <c r="AW853" i="11" s="1"/>
  <c r="AU853" i="11"/>
  <c r="AX853" i="11" s="1"/>
  <c r="AV853" i="11"/>
  <c r="AY853" i="11" s="1"/>
  <c r="AN854" i="11"/>
  <c r="AO854" i="11"/>
  <c r="AR854" i="11" s="1"/>
  <c r="AQ854" i="11"/>
  <c r="AT854" i="11"/>
  <c r="AW854" i="11" s="1"/>
  <c r="AU854" i="11"/>
  <c r="AX854" i="11" s="1"/>
  <c r="AV854" i="11"/>
  <c r="AY854" i="11"/>
  <c r="AN855" i="11"/>
  <c r="AQ855" i="11" s="1"/>
  <c r="AO855" i="11"/>
  <c r="AR855" i="11" s="1"/>
  <c r="AT855" i="11"/>
  <c r="AW855" i="11" s="1"/>
  <c r="AU855" i="11"/>
  <c r="AX855" i="11" s="1"/>
  <c r="AV855" i="11"/>
  <c r="AY855" i="11" s="1"/>
  <c r="AN856" i="11"/>
  <c r="AQ856" i="11" s="1"/>
  <c r="AO856" i="11"/>
  <c r="AR856" i="11" s="1"/>
  <c r="AT856" i="11"/>
  <c r="AW856" i="11" s="1"/>
  <c r="AU856" i="11"/>
  <c r="AX856" i="11" s="1"/>
  <c r="AV856" i="11"/>
  <c r="AY856" i="11" s="1"/>
  <c r="AN857" i="11"/>
  <c r="AO857" i="11"/>
  <c r="AQ857" i="11"/>
  <c r="AR857" i="11"/>
  <c r="AT857" i="11"/>
  <c r="AW857" i="11" s="1"/>
  <c r="AU857" i="11"/>
  <c r="AX857" i="11" s="1"/>
  <c r="AV857" i="11"/>
  <c r="AY857" i="11" s="1"/>
  <c r="AN858" i="11"/>
  <c r="AO858" i="11"/>
  <c r="AR858" i="11" s="1"/>
  <c r="AQ858" i="11"/>
  <c r="AT858" i="11"/>
  <c r="AW858" i="11" s="1"/>
  <c r="AU858" i="11"/>
  <c r="AX858" i="11" s="1"/>
  <c r="AV858" i="11"/>
  <c r="AY858" i="11"/>
  <c r="AN859" i="11"/>
  <c r="AO859" i="11"/>
  <c r="AR859" i="11" s="1"/>
  <c r="AQ859" i="11"/>
  <c r="AT859" i="11"/>
  <c r="AW859" i="11" s="1"/>
  <c r="AU859" i="11"/>
  <c r="AX859" i="11" s="1"/>
  <c r="AV859" i="11"/>
  <c r="AY859" i="11"/>
  <c r="AN860" i="11"/>
  <c r="AQ860" i="11" s="1"/>
  <c r="AO860" i="11"/>
  <c r="AR860" i="11" s="1"/>
  <c r="AT860" i="11"/>
  <c r="AW860" i="11" s="1"/>
  <c r="AU860" i="11"/>
  <c r="AX860" i="11" s="1"/>
  <c r="AV860" i="11"/>
  <c r="AY860" i="11" s="1"/>
  <c r="AN861" i="11"/>
  <c r="AO861" i="11"/>
  <c r="AQ861" i="11"/>
  <c r="AR861" i="11"/>
  <c r="AT861" i="11"/>
  <c r="AW861" i="11" s="1"/>
  <c r="AU861" i="11"/>
  <c r="AX861" i="11" s="1"/>
  <c r="AV861" i="11"/>
  <c r="AY861" i="11" s="1"/>
  <c r="AN862" i="11"/>
  <c r="AO862" i="11"/>
  <c r="AR862" i="11" s="1"/>
  <c r="AQ862" i="11"/>
  <c r="AT862" i="11"/>
  <c r="AW862" i="11" s="1"/>
  <c r="AU862" i="11"/>
  <c r="AX862" i="11" s="1"/>
  <c r="AV862" i="11"/>
  <c r="AY862" i="11"/>
  <c r="AN863" i="11"/>
  <c r="AQ863" i="11" s="1"/>
  <c r="AO863" i="11"/>
  <c r="AR863" i="11" s="1"/>
  <c r="AT863" i="11"/>
  <c r="AW863" i="11" s="1"/>
  <c r="AU863" i="11"/>
  <c r="AX863" i="11" s="1"/>
  <c r="AV863" i="11"/>
  <c r="AY863" i="11"/>
  <c r="AN864" i="11"/>
  <c r="AQ864" i="11" s="1"/>
  <c r="AO864" i="11"/>
  <c r="AR864" i="11" s="1"/>
  <c r="AT864" i="11"/>
  <c r="AW864" i="11" s="1"/>
  <c r="AU864" i="11"/>
  <c r="AX864" i="11" s="1"/>
  <c r="AV864" i="11"/>
  <c r="AY864" i="11" s="1"/>
  <c r="AN865" i="11"/>
  <c r="AO865" i="11"/>
  <c r="AQ865" i="11"/>
  <c r="AR865" i="11"/>
  <c r="AT865" i="11"/>
  <c r="AW865" i="11" s="1"/>
  <c r="AU865" i="11"/>
  <c r="AX865" i="11" s="1"/>
  <c r="AV865" i="11"/>
  <c r="AY865" i="11" s="1"/>
  <c r="AN866" i="11"/>
  <c r="AO866" i="11"/>
  <c r="AR866" i="11" s="1"/>
  <c r="AQ866" i="11"/>
  <c r="AT866" i="11"/>
  <c r="AW866" i="11" s="1"/>
  <c r="AU866" i="11"/>
  <c r="AX866" i="11" s="1"/>
  <c r="AV866" i="11"/>
  <c r="AY866" i="11"/>
  <c r="AN867" i="11"/>
  <c r="AO867" i="11"/>
  <c r="AR867" i="11" s="1"/>
  <c r="AQ867" i="11"/>
  <c r="AT867" i="11"/>
  <c r="AW867" i="11" s="1"/>
  <c r="AU867" i="11"/>
  <c r="AX867" i="11" s="1"/>
  <c r="AV867" i="11"/>
  <c r="AY867" i="11"/>
  <c r="AN868" i="11"/>
  <c r="AQ868" i="11" s="1"/>
  <c r="AO868" i="11"/>
  <c r="AR868" i="11" s="1"/>
  <c r="AT868" i="11"/>
  <c r="AW868" i="11" s="1"/>
  <c r="AU868" i="11"/>
  <c r="AX868" i="11" s="1"/>
  <c r="AV868" i="11"/>
  <c r="AY868" i="11" s="1"/>
  <c r="AN869" i="11"/>
  <c r="AO869" i="11"/>
  <c r="AQ869" i="11"/>
  <c r="AR869" i="11"/>
  <c r="AT869" i="11"/>
  <c r="AW869" i="11" s="1"/>
  <c r="AU869" i="11"/>
  <c r="AX869" i="11" s="1"/>
  <c r="AV869" i="11"/>
  <c r="AY869" i="11" s="1"/>
  <c r="AN870" i="11"/>
  <c r="AO870" i="11"/>
  <c r="AR870" i="11" s="1"/>
  <c r="AQ870" i="11"/>
  <c r="AT870" i="11"/>
  <c r="AW870" i="11" s="1"/>
  <c r="AU870" i="11"/>
  <c r="AX870" i="11" s="1"/>
  <c r="AV870" i="11"/>
  <c r="AY870" i="11"/>
  <c r="AN871" i="11"/>
  <c r="AO871" i="11"/>
  <c r="AR871" i="11" s="1"/>
  <c r="AQ871" i="11"/>
  <c r="AT871" i="11"/>
  <c r="AW871" i="11" s="1"/>
  <c r="AU871" i="11"/>
  <c r="AX871" i="11" s="1"/>
  <c r="AV871" i="11"/>
  <c r="AY871" i="11"/>
  <c r="AN872" i="11"/>
  <c r="AQ872" i="11" s="1"/>
  <c r="AO872" i="11"/>
  <c r="AR872" i="11" s="1"/>
  <c r="AT872" i="11"/>
  <c r="AW872" i="11" s="1"/>
  <c r="AU872" i="11"/>
  <c r="AX872" i="11" s="1"/>
  <c r="AV872" i="11"/>
  <c r="AY872" i="11" s="1"/>
  <c r="AN873" i="11"/>
  <c r="AO873" i="11"/>
  <c r="AQ873" i="11"/>
  <c r="AR873" i="11"/>
  <c r="AT873" i="11"/>
  <c r="AW873" i="11" s="1"/>
  <c r="AU873" i="11"/>
  <c r="AX873" i="11" s="1"/>
  <c r="AV873" i="11"/>
  <c r="AY873" i="11" s="1"/>
  <c r="AN874" i="11"/>
  <c r="AO874" i="11"/>
  <c r="AR874" i="11" s="1"/>
  <c r="AQ874" i="11"/>
  <c r="AT874" i="11"/>
  <c r="AW874" i="11" s="1"/>
  <c r="AU874" i="11"/>
  <c r="AX874" i="11" s="1"/>
  <c r="AV874" i="11"/>
  <c r="AY874" i="11"/>
  <c r="AN875" i="11"/>
  <c r="AQ875" i="11" s="1"/>
  <c r="AO875" i="11"/>
  <c r="AR875" i="11" s="1"/>
  <c r="AT875" i="11"/>
  <c r="AW875" i="11" s="1"/>
  <c r="AU875" i="11"/>
  <c r="AV875" i="11"/>
  <c r="AX875" i="11"/>
  <c r="AY875" i="11"/>
  <c r="AN876" i="11"/>
  <c r="AQ876" i="11" s="1"/>
  <c r="AO876" i="11"/>
  <c r="AR876" i="11" s="1"/>
  <c r="AT876" i="11"/>
  <c r="AW876" i="11" s="1"/>
  <c r="AU876" i="11"/>
  <c r="AX876" i="11" s="1"/>
  <c r="AV876" i="11"/>
  <c r="AY876" i="11" s="1"/>
  <c r="AN877" i="11"/>
  <c r="AO877" i="11"/>
  <c r="AQ877" i="11"/>
  <c r="AR877" i="11"/>
  <c r="AT877" i="11"/>
  <c r="AW877" i="11" s="1"/>
  <c r="AU877" i="11"/>
  <c r="AX877" i="11" s="1"/>
  <c r="AV877" i="11"/>
  <c r="AY877" i="11" s="1"/>
  <c r="AN878" i="11"/>
  <c r="AO878" i="11"/>
  <c r="AR878" i="11" s="1"/>
  <c r="AQ878" i="11"/>
  <c r="AT878" i="11"/>
  <c r="AW878" i="11" s="1"/>
  <c r="AU878" i="11"/>
  <c r="AX878" i="11" s="1"/>
  <c r="AV878" i="11"/>
  <c r="AY878" i="11"/>
  <c r="AN879" i="11"/>
  <c r="AQ879" i="11" s="1"/>
  <c r="AO879" i="11"/>
  <c r="AR879" i="11" s="1"/>
  <c r="AT879" i="11"/>
  <c r="AW879" i="11" s="1"/>
  <c r="AU879" i="11"/>
  <c r="AX879" i="11" s="1"/>
  <c r="AV879" i="11"/>
  <c r="AY879" i="11"/>
  <c r="AN880" i="11"/>
  <c r="AQ880" i="11" s="1"/>
  <c r="AO880" i="11"/>
  <c r="AR880" i="11" s="1"/>
  <c r="AT880" i="11"/>
  <c r="AW880" i="11" s="1"/>
  <c r="AU880" i="11"/>
  <c r="AX880" i="11" s="1"/>
  <c r="AV880" i="11"/>
  <c r="AY880" i="11" s="1"/>
  <c r="AN881" i="11"/>
  <c r="AO881" i="11"/>
  <c r="AQ881" i="11"/>
  <c r="AR881" i="11"/>
  <c r="AT881" i="11"/>
  <c r="AW881" i="11" s="1"/>
  <c r="AU881" i="11"/>
  <c r="AX881" i="11" s="1"/>
  <c r="AV881" i="11"/>
  <c r="AY881" i="11" s="1"/>
  <c r="AN882" i="11"/>
  <c r="AO882" i="11"/>
  <c r="AR882" i="11" s="1"/>
  <c r="AQ882" i="11"/>
  <c r="AT882" i="11"/>
  <c r="AW882" i="11" s="1"/>
  <c r="AU882" i="11"/>
  <c r="AX882" i="11" s="1"/>
  <c r="AV882" i="11"/>
  <c r="AY882" i="11"/>
  <c r="AN883" i="11"/>
  <c r="AO883" i="11"/>
  <c r="AR883" i="11" s="1"/>
  <c r="AQ883" i="11"/>
  <c r="AT883" i="11"/>
  <c r="AW883" i="11" s="1"/>
  <c r="AU883" i="11"/>
  <c r="AX883" i="11" s="1"/>
  <c r="AV883" i="11"/>
  <c r="AY883" i="11"/>
  <c r="AN884" i="11"/>
  <c r="AQ884" i="11" s="1"/>
  <c r="AO884" i="11"/>
  <c r="AR884" i="11" s="1"/>
  <c r="AT884" i="11"/>
  <c r="AW884" i="11" s="1"/>
  <c r="AU884" i="11"/>
  <c r="AX884" i="11" s="1"/>
  <c r="AV884" i="11"/>
  <c r="AY884" i="11" s="1"/>
  <c r="AN885" i="11"/>
  <c r="AO885" i="11"/>
  <c r="AQ885" i="11"/>
  <c r="AR885" i="11"/>
  <c r="AT885" i="11"/>
  <c r="AW885" i="11" s="1"/>
  <c r="AU885" i="11"/>
  <c r="AX885" i="11" s="1"/>
  <c r="AV885" i="11"/>
  <c r="AY885" i="11" s="1"/>
  <c r="AN886" i="11"/>
  <c r="AO886" i="11"/>
  <c r="AR886" i="11" s="1"/>
  <c r="AQ886" i="11"/>
  <c r="AT886" i="11"/>
  <c r="AW886" i="11" s="1"/>
  <c r="AU886" i="11"/>
  <c r="AX886" i="11" s="1"/>
  <c r="AV886" i="11"/>
  <c r="AY886" i="11"/>
  <c r="AN887" i="11"/>
  <c r="AO887" i="11"/>
  <c r="AR887" i="11" s="1"/>
  <c r="AQ887" i="11"/>
  <c r="AT887" i="11"/>
  <c r="AW887" i="11" s="1"/>
  <c r="AU887" i="11"/>
  <c r="AX887" i="11" s="1"/>
  <c r="AV887" i="11"/>
  <c r="AY887" i="11"/>
  <c r="AN888" i="11"/>
  <c r="AQ888" i="11" s="1"/>
  <c r="AO888" i="11"/>
  <c r="AR888" i="11" s="1"/>
  <c r="AT888" i="11"/>
  <c r="AW888" i="11" s="1"/>
  <c r="AU888" i="11"/>
  <c r="AX888" i="11" s="1"/>
  <c r="AV888" i="11"/>
  <c r="AY888" i="11" s="1"/>
  <c r="AN889" i="11"/>
  <c r="AO889" i="11"/>
  <c r="AQ889" i="11"/>
  <c r="AR889" i="11"/>
  <c r="AT889" i="11"/>
  <c r="AW889" i="11" s="1"/>
  <c r="AU889" i="11"/>
  <c r="AX889" i="11" s="1"/>
  <c r="AV889" i="11"/>
  <c r="AY889" i="11" s="1"/>
  <c r="AN890" i="11"/>
  <c r="AO890" i="11"/>
  <c r="AR890" i="11" s="1"/>
  <c r="AQ890" i="11"/>
  <c r="AT890" i="11"/>
  <c r="AW890" i="11" s="1"/>
  <c r="AU890" i="11"/>
  <c r="AX890" i="11" s="1"/>
  <c r="AV890" i="11"/>
  <c r="AY890" i="11"/>
  <c r="AN891" i="11"/>
  <c r="AO891" i="11"/>
  <c r="AR891" i="11" s="1"/>
  <c r="AQ891" i="11"/>
  <c r="AT891" i="11"/>
  <c r="AW891" i="11" s="1"/>
  <c r="AU891" i="11"/>
  <c r="AX891" i="11" s="1"/>
  <c r="AV891" i="11"/>
  <c r="AY891" i="11"/>
  <c r="AN892" i="11"/>
  <c r="AQ892" i="11" s="1"/>
  <c r="AO892" i="11"/>
  <c r="AR892" i="11" s="1"/>
  <c r="AT892" i="11"/>
  <c r="AW892" i="11" s="1"/>
  <c r="AU892" i="11"/>
  <c r="AX892" i="11" s="1"/>
  <c r="AV892" i="11"/>
  <c r="AY892" i="11" s="1"/>
  <c r="AN893" i="11"/>
  <c r="AO893" i="11"/>
  <c r="AQ893" i="11"/>
  <c r="AR893" i="11"/>
  <c r="AT893" i="11"/>
  <c r="AW893" i="11" s="1"/>
  <c r="AU893" i="11"/>
  <c r="AX893" i="11" s="1"/>
  <c r="AV893" i="11"/>
  <c r="AY893" i="11" s="1"/>
  <c r="AN894" i="11"/>
  <c r="AO894" i="11"/>
  <c r="AR894" i="11" s="1"/>
  <c r="AQ894" i="11"/>
  <c r="AT894" i="11"/>
  <c r="AW894" i="11" s="1"/>
  <c r="AU894" i="11"/>
  <c r="AX894" i="11" s="1"/>
  <c r="AV894" i="11"/>
  <c r="AY894" i="11"/>
  <c r="AN895" i="11"/>
  <c r="AQ895" i="11" s="1"/>
  <c r="AO895" i="11"/>
  <c r="AR895" i="11" s="1"/>
  <c r="AT895" i="11"/>
  <c r="AW895" i="11" s="1"/>
  <c r="AU895" i="11"/>
  <c r="AX895" i="11" s="1"/>
  <c r="AV895" i="11"/>
  <c r="AY895" i="11"/>
  <c r="AN896" i="11"/>
  <c r="AQ896" i="11" s="1"/>
  <c r="AO896" i="11"/>
  <c r="AR896" i="11" s="1"/>
  <c r="AT896" i="11"/>
  <c r="AW896" i="11" s="1"/>
  <c r="AU896" i="11"/>
  <c r="AX896" i="11" s="1"/>
  <c r="AV896" i="11"/>
  <c r="AY896" i="11" s="1"/>
  <c r="AN897" i="11"/>
  <c r="AO897" i="11"/>
  <c r="AQ897" i="11"/>
  <c r="AR897" i="11"/>
  <c r="AT897" i="11"/>
  <c r="AW897" i="11" s="1"/>
  <c r="AU897" i="11"/>
  <c r="AX897" i="11" s="1"/>
  <c r="AV897" i="11"/>
  <c r="AY897" i="11" s="1"/>
  <c r="AN898" i="11"/>
  <c r="AO898" i="11"/>
  <c r="AR898" i="11" s="1"/>
  <c r="AQ898" i="11"/>
  <c r="AT898" i="11"/>
  <c r="AW898" i="11" s="1"/>
  <c r="AU898" i="11"/>
  <c r="AX898" i="11" s="1"/>
  <c r="AV898" i="11"/>
  <c r="AY898" i="11"/>
  <c r="AN899" i="11"/>
  <c r="AO899" i="11"/>
  <c r="AR899" i="11" s="1"/>
  <c r="AQ899" i="11"/>
  <c r="AT899" i="11"/>
  <c r="AW899" i="11" s="1"/>
  <c r="AU899" i="11"/>
  <c r="AX899" i="11" s="1"/>
  <c r="AV899" i="11"/>
  <c r="AY899" i="11"/>
  <c r="AN900" i="11"/>
  <c r="AQ900" i="11" s="1"/>
  <c r="AO900" i="11"/>
  <c r="AR900" i="11" s="1"/>
  <c r="AT900" i="11"/>
  <c r="AW900" i="11" s="1"/>
  <c r="AU900" i="11"/>
  <c r="AX900" i="11" s="1"/>
  <c r="AV900" i="11"/>
  <c r="AY900" i="11" s="1"/>
  <c r="AN901" i="11"/>
  <c r="AO901" i="11"/>
  <c r="AQ901" i="11"/>
  <c r="AR901" i="11"/>
  <c r="AT901" i="11"/>
  <c r="AW901" i="11" s="1"/>
  <c r="AU901" i="11"/>
  <c r="AX901" i="11" s="1"/>
  <c r="AV901" i="11"/>
  <c r="AY901" i="11" s="1"/>
  <c r="AN902" i="11"/>
  <c r="AO902" i="11"/>
  <c r="AR902" i="11" s="1"/>
  <c r="AQ902" i="11"/>
  <c r="AT902" i="11"/>
  <c r="AW902" i="11" s="1"/>
  <c r="AU902" i="11"/>
  <c r="AX902" i="11" s="1"/>
  <c r="AV902" i="11"/>
  <c r="AY902" i="11"/>
  <c r="AN903" i="11"/>
  <c r="AQ903" i="11" s="1"/>
  <c r="AO903" i="11"/>
  <c r="AR903" i="11" s="1"/>
  <c r="AT903" i="11"/>
  <c r="AU903" i="11"/>
  <c r="AX903" i="11" s="1"/>
  <c r="AV903" i="11"/>
  <c r="AW903" i="11"/>
  <c r="AY903" i="11"/>
  <c r="AN904" i="11"/>
  <c r="AQ904" i="11" s="1"/>
  <c r="AO904" i="11"/>
  <c r="AR904" i="11" s="1"/>
  <c r="AT904" i="11"/>
  <c r="AW904" i="11" s="1"/>
  <c r="AU904" i="11"/>
  <c r="AX904" i="11" s="1"/>
  <c r="AV904" i="11"/>
  <c r="AY904" i="11" s="1"/>
  <c r="AN905" i="11"/>
  <c r="AO905" i="11"/>
  <c r="AQ905" i="11"/>
  <c r="AR905" i="11"/>
  <c r="AT905" i="11"/>
  <c r="AW905" i="11" s="1"/>
  <c r="AU905" i="11"/>
  <c r="AX905" i="11" s="1"/>
  <c r="AV905" i="11"/>
  <c r="AY905" i="11" s="1"/>
  <c r="AN906" i="11"/>
  <c r="AO906" i="11"/>
  <c r="AR906" i="11" s="1"/>
  <c r="AQ906" i="11"/>
  <c r="AT906" i="11"/>
  <c r="AW906" i="11" s="1"/>
  <c r="AU906" i="11"/>
  <c r="AX906" i="11" s="1"/>
  <c r="AV906" i="11"/>
  <c r="AY906" i="11"/>
  <c r="AN907" i="11"/>
  <c r="AQ907" i="11" s="1"/>
  <c r="AO907" i="11"/>
  <c r="AR907" i="11" s="1"/>
  <c r="AT907" i="11"/>
  <c r="AW907" i="11" s="1"/>
  <c r="AU907" i="11"/>
  <c r="AX907" i="11" s="1"/>
  <c r="AV907" i="11"/>
  <c r="AY907" i="11"/>
  <c r="AN908" i="11"/>
  <c r="AQ908" i="11" s="1"/>
  <c r="AO908" i="11"/>
  <c r="AR908" i="11" s="1"/>
  <c r="AT908" i="11"/>
  <c r="AW908" i="11" s="1"/>
  <c r="AU908" i="11"/>
  <c r="AX908" i="11" s="1"/>
  <c r="AV908" i="11"/>
  <c r="AY908" i="11" s="1"/>
  <c r="AN909" i="11"/>
  <c r="AO909" i="11"/>
  <c r="AQ909" i="11"/>
  <c r="AR909" i="11"/>
  <c r="AT909" i="11"/>
  <c r="AW909" i="11" s="1"/>
  <c r="AU909" i="11"/>
  <c r="AX909" i="11" s="1"/>
  <c r="AV909" i="11"/>
  <c r="AY909" i="11" s="1"/>
  <c r="AN910" i="11"/>
  <c r="AO910" i="11"/>
  <c r="AR910" i="11" s="1"/>
  <c r="AQ910" i="11"/>
  <c r="AT910" i="11"/>
  <c r="AW910" i="11" s="1"/>
  <c r="AU910" i="11"/>
  <c r="AX910" i="11" s="1"/>
  <c r="AV910" i="11"/>
  <c r="AY910" i="11"/>
  <c r="AN911" i="11"/>
  <c r="AO911" i="11"/>
  <c r="AR911" i="11" s="1"/>
  <c r="AQ911" i="11"/>
  <c r="AT911" i="11"/>
  <c r="AW911" i="11" s="1"/>
  <c r="AU911" i="11"/>
  <c r="AX911" i="11" s="1"/>
  <c r="AV911" i="11"/>
  <c r="AY911" i="11" s="1"/>
  <c r="AN912" i="11"/>
  <c r="AQ912" i="11" s="1"/>
  <c r="AO912" i="11"/>
  <c r="AR912" i="11" s="1"/>
  <c r="AT912" i="11"/>
  <c r="AW912" i="11" s="1"/>
  <c r="AU912" i="11"/>
  <c r="AX912" i="11" s="1"/>
  <c r="AV912" i="11"/>
  <c r="AY912" i="11" s="1"/>
  <c r="AN913" i="11"/>
  <c r="AO913" i="11"/>
  <c r="AQ913" i="11"/>
  <c r="AR913" i="11"/>
  <c r="AT913" i="11"/>
  <c r="AW913" i="11" s="1"/>
  <c r="AU913" i="11"/>
  <c r="AX913" i="11" s="1"/>
  <c r="AV913" i="11"/>
  <c r="AY913" i="11" s="1"/>
  <c r="AN914" i="11"/>
  <c r="AO914" i="11"/>
  <c r="AR914" i="11" s="1"/>
  <c r="AQ914" i="11"/>
  <c r="AT914" i="11"/>
  <c r="AW914" i="11" s="1"/>
  <c r="AU914" i="11"/>
  <c r="AX914" i="11" s="1"/>
  <c r="AV914" i="11"/>
  <c r="AY914" i="11"/>
  <c r="AN915" i="11"/>
  <c r="AO915" i="11"/>
  <c r="AR915" i="11" s="1"/>
  <c r="AQ915" i="11"/>
  <c r="AT915" i="11"/>
  <c r="AW915" i="11" s="1"/>
  <c r="AU915" i="11"/>
  <c r="AX915" i="11" s="1"/>
  <c r="AV915" i="11"/>
  <c r="AY915" i="11" s="1"/>
  <c r="AN916" i="11"/>
  <c r="AQ916" i="11" s="1"/>
  <c r="AO916" i="11"/>
  <c r="AR916" i="11" s="1"/>
  <c r="AT916" i="11"/>
  <c r="AW916" i="11" s="1"/>
  <c r="AU916" i="11"/>
  <c r="AX916" i="11" s="1"/>
  <c r="AV916" i="11"/>
  <c r="AY916" i="11" s="1"/>
  <c r="AN917" i="11"/>
  <c r="AO917" i="11"/>
  <c r="AQ917" i="11"/>
  <c r="AR917" i="11"/>
  <c r="AT917" i="11"/>
  <c r="AW917" i="11" s="1"/>
  <c r="AU917" i="11"/>
  <c r="AX917" i="11" s="1"/>
  <c r="AV917" i="11"/>
  <c r="AY917" i="11" s="1"/>
  <c r="AN918" i="11"/>
  <c r="AO918" i="11"/>
  <c r="AR918" i="11" s="1"/>
  <c r="AQ918" i="11"/>
  <c r="AT918" i="11"/>
  <c r="AW918" i="11" s="1"/>
  <c r="AU918" i="11"/>
  <c r="AX918" i="11" s="1"/>
  <c r="AV918" i="11"/>
  <c r="AY918" i="11"/>
  <c r="AN919" i="11"/>
  <c r="AQ919" i="11" s="1"/>
  <c r="AO919" i="11"/>
  <c r="AR919" i="11" s="1"/>
  <c r="AT919" i="11"/>
  <c r="AW919" i="11" s="1"/>
  <c r="AU919" i="11"/>
  <c r="AX919" i="11" s="1"/>
  <c r="AV919" i="11"/>
  <c r="AY919" i="11" s="1"/>
  <c r="AN920" i="11"/>
  <c r="AQ920" i="11" s="1"/>
  <c r="AO920" i="11"/>
  <c r="AR920" i="11" s="1"/>
  <c r="AT920" i="11"/>
  <c r="AW920" i="11" s="1"/>
  <c r="AU920" i="11"/>
  <c r="AX920" i="11" s="1"/>
  <c r="AV920" i="11"/>
  <c r="AY920" i="11" s="1"/>
  <c r="AN921" i="11"/>
  <c r="AO921" i="11"/>
  <c r="AQ921" i="11"/>
  <c r="AR921" i="11"/>
  <c r="AT921" i="11"/>
  <c r="AW921" i="11" s="1"/>
  <c r="AU921" i="11"/>
  <c r="AX921" i="11" s="1"/>
  <c r="AV921" i="11"/>
  <c r="AY921" i="11" s="1"/>
  <c r="AN922" i="11"/>
  <c r="AO922" i="11"/>
  <c r="AR922" i="11" s="1"/>
  <c r="AQ922" i="11"/>
  <c r="AT922" i="11"/>
  <c r="AW922" i="11" s="1"/>
  <c r="AU922" i="11"/>
  <c r="AX922" i="11" s="1"/>
  <c r="AV922" i="11"/>
  <c r="AY922" i="11"/>
  <c r="AN923" i="11"/>
  <c r="AO923" i="11"/>
  <c r="AR923" i="11" s="1"/>
  <c r="AQ923" i="11"/>
  <c r="AT923" i="11"/>
  <c r="AW923" i="11" s="1"/>
  <c r="AU923" i="11"/>
  <c r="AX923" i="11" s="1"/>
  <c r="AV923" i="11"/>
  <c r="AY923" i="11" s="1"/>
  <c r="AN924" i="11"/>
  <c r="AQ924" i="11" s="1"/>
  <c r="AO924" i="11"/>
  <c r="AR924" i="11" s="1"/>
  <c r="AT924" i="11"/>
  <c r="AW924" i="11" s="1"/>
  <c r="AU924" i="11"/>
  <c r="AX924" i="11" s="1"/>
  <c r="AV924" i="11"/>
  <c r="AY924" i="11" s="1"/>
  <c r="AN925" i="11"/>
  <c r="AO925" i="11"/>
  <c r="AQ925" i="11"/>
  <c r="AR925" i="11"/>
  <c r="AT925" i="11"/>
  <c r="AW925" i="11" s="1"/>
  <c r="AU925" i="11"/>
  <c r="AX925" i="11" s="1"/>
  <c r="AV925" i="11"/>
  <c r="AY925" i="11" s="1"/>
  <c r="AN926" i="11"/>
  <c r="AO926" i="11"/>
  <c r="AR926" i="11" s="1"/>
  <c r="AQ926" i="11"/>
  <c r="AT926" i="11"/>
  <c r="AW926" i="11" s="1"/>
  <c r="AU926" i="11"/>
  <c r="AX926" i="11" s="1"/>
  <c r="AV926" i="11"/>
  <c r="AY926" i="11"/>
  <c r="AN927" i="11"/>
  <c r="AO927" i="11"/>
  <c r="AR927" i="11" s="1"/>
  <c r="AQ927" i="11"/>
  <c r="AT927" i="11"/>
  <c r="AW927" i="11" s="1"/>
  <c r="AU927" i="11"/>
  <c r="AX927" i="11" s="1"/>
  <c r="AV927" i="11"/>
  <c r="AY927" i="11" s="1"/>
  <c r="AN928" i="11"/>
  <c r="AQ928" i="11" s="1"/>
  <c r="AO928" i="11"/>
  <c r="AR928" i="11" s="1"/>
  <c r="AT928" i="11"/>
  <c r="AW928" i="11" s="1"/>
  <c r="AU928" i="11"/>
  <c r="AX928" i="11" s="1"/>
  <c r="AV928" i="11"/>
  <c r="AY928" i="11" s="1"/>
  <c r="AN929" i="11"/>
  <c r="AO929" i="11"/>
  <c r="AQ929" i="11"/>
  <c r="AR929" i="11"/>
  <c r="AT929" i="11"/>
  <c r="AW929" i="11" s="1"/>
  <c r="AU929" i="11"/>
  <c r="AX929" i="11" s="1"/>
  <c r="AV929" i="11"/>
  <c r="AY929" i="11" s="1"/>
  <c r="AN930" i="11"/>
  <c r="AQ930" i="11" s="1"/>
  <c r="AO930" i="11"/>
  <c r="AR930" i="11" s="1"/>
  <c r="AT930" i="11"/>
  <c r="AW930" i="11" s="1"/>
  <c r="AU930" i="11"/>
  <c r="AX930" i="11" s="1"/>
  <c r="AV930" i="11"/>
  <c r="AY930" i="11"/>
  <c r="AN931" i="11"/>
  <c r="AQ931" i="11" s="1"/>
  <c r="AO931" i="11"/>
  <c r="AR931" i="11" s="1"/>
  <c r="AT931" i="11"/>
  <c r="AW931" i="11" s="1"/>
  <c r="AU931" i="11"/>
  <c r="AX931" i="11" s="1"/>
  <c r="AV931" i="11"/>
  <c r="AY931" i="11"/>
  <c r="AN932" i="11"/>
  <c r="AQ932" i="11" s="1"/>
  <c r="AO932" i="11"/>
  <c r="AR932" i="11" s="1"/>
  <c r="AT932" i="11"/>
  <c r="AW932" i="11" s="1"/>
  <c r="AU932" i="11"/>
  <c r="AX932" i="11" s="1"/>
  <c r="AV932" i="11"/>
  <c r="AY932" i="11" s="1"/>
  <c r="AN933" i="11"/>
  <c r="AO933" i="11"/>
  <c r="AQ933" i="11"/>
  <c r="AR933" i="11"/>
  <c r="AT933" i="11"/>
  <c r="AW933" i="11" s="1"/>
  <c r="AU933" i="11"/>
  <c r="AX933" i="11" s="1"/>
  <c r="AV933" i="11"/>
  <c r="AY933" i="11" s="1"/>
  <c r="AN934" i="11"/>
  <c r="AO934" i="11"/>
  <c r="AR934" i="11" s="1"/>
  <c r="AQ934" i="11"/>
  <c r="AT934" i="11"/>
  <c r="AW934" i="11" s="1"/>
  <c r="AU934" i="11"/>
  <c r="AX934" i="11" s="1"/>
  <c r="AV934" i="11"/>
  <c r="AY934" i="11"/>
  <c r="AN935" i="11"/>
  <c r="AQ935" i="11" s="1"/>
  <c r="AO935" i="11"/>
  <c r="AR935" i="11" s="1"/>
  <c r="AT935" i="11"/>
  <c r="AW935" i="11" s="1"/>
  <c r="AU935" i="11"/>
  <c r="AX935" i="11" s="1"/>
  <c r="AV935" i="11"/>
  <c r="AY935" i="11" s="1"/>
  <c r="AN936" i="11"/>
  <c r="AQ936" i="11" s="1"/>
  <c r="AO936" i="11"/>
  <c r="AR936" i="11" s="1"/>
  <c r="AT936" i="11"/>
  <c r="AW936" i="11" s="1"/>
  <c r="AU936" i="11"/>
  <c r="AX936" i="11" s="1"/>
  <c r="AV936" i="11"/>
  <c r="AY936" i="11" s="1"/>
  <c r="AN937" i="11"/>
  <c r="AO937" i="11"/>
  <c r="AQ937" i="11"/>
  <c r="AR937" i="11"/>
  <c r="AT937" i="11"/>
  <c r="AW937" i="11" s="1"/>
  <c r="AU937" i="11"/>
  <c r="AX937" i="11" s="1"/>
  <c r="AV937" i="11"/>
  <c r="AY937" i="11" s="1"/>
  <c r="AN938" i="11"/>
  <c r="AO938" i="11"/>
  <c r="AR938" i="11" s="1"/>
  <c r="AQ938" i="11"/>
  <c r="AT938" i="11"/>
  <c r="AW938" i="11" s="1"/>
  <c r="AU938" i="11"/>
  <c r="AX938" i="11" s="1"/>
  <c r="AV938" i="11"/>
  <c r="AY938" i="11"/>
  <c r="AN939" i="11"/>
  <c r="AQ939" i="11" s="1"/>
  <c r="AO939" i="11"/>
  <c r="AR939" i="11" s="1"/>
  <c r="AT939" i="11"/>
  <c r="AW939" i="11" s="1"/>
  <c r="AU939" i="11"/>
  <c r="AX939" i="11" s="1"/>
  <c r="AV939" i="11"/>
  <c r="AY939" i="11" s="1"/>
  <c r="AN940" i="11"/>
  <c r="AQ940" i="11" s="1"/>
  <c r="AO940" i="11"/>
  <c r="AR940" i="11" s="1"/>
  <c r="AT940" i="11"/>
  <c r="AW940" i="11" s="1"/>
  <c r="AU940" i="11"/>
  <c r="AX940" i="11" s="1"/>
  <c r="AV940" i="11"/>
  <c r="AY940" i="11" s="1"/>
  <c r="AN941" i="11"/>
  <c r="AO941" i="11"/>
  <c r="AQ941" i="11"/>
  <c r="AR941" i="11"/>
  <c r="AT941" i="11"/>
  <c r="AW941" i="11" s="1"/>
  <c r="AU941" i="11"/>
  <c r="AX941" i="11" s="1"/>
  <c r="AV941" i="11"/>
  <c r="AY941" i="11" s="1"/>
  <c r="AN942" i="11"/>
  <c r="AO942" i="11"/>
  <c r="AR942" i="11" s="1"/>
  <c r="AQ942" i="11"/>
  <c r="AT942" i="11"/>
  <c r="AW942" i="11" s="1"/>
  <c r="AU942" i="11"/>
  <c r="AX942" i="11" s="1"/>
  <c r="AV942" i="11"/>
  <c r="AY942" i="11"/>
  <c r="AN943" i="11"/>
  <c r="AQ943" i="11" s="1"/>
  <c r="AO943" i="11"/>
  <c r="AR943" i="11" s="1"/>
  <c r="AT943" i="11"/>
  <c r="AW943" i="11" s="1"/>
  <c r="AU943" i="11"/>
  <c r="AX943" i="11" s="1"/>
  <c r="AV943" i="11"/>
  <c r="AY943" i="11" s="1"/>
  <c r="AN944" i="11"/>
  <c r="AQ944" i="11" s="1"/>
  <c r="AO944" i="11"/>
  <c r="AR944" i="11" s="1"/>
  <c r="AT944" i="11"/>
  <c r="AW944" i="11" s="1"/>
  <c r="AU944" i="11"/>
  <c r="AX944" i="11" s="1"/>
  <c r="AV944" i="11"/>
  <c r="AY944" i="11" s="1"/>
  <c r="AN945" i="11"/>
  <c r="AQ945" i="11" s="1"/>
  <c r="AO945" i="11"/>
  <c r="AR945" i="11"/>
  <c r="AT945" i="11"/>
  <c r="AW945" i="11" s="1"/>
  <c r="AU945" i="11"/>
  <c r="AX945" i="11" s="1"/>
  <c r="AV945" i="11"/>
  <c r="AY945" i="11" s="1"/>
  <c r="AN946" i="11"/>
  <c r="AQ946" i="11" s="1"/>
  <c r="AO946" i="11"/>
  <c r="AR946" i="11"/>
  <c r="AT946" i="11"/>
  <c r="AW946" i="11" s="1"/>
  <c r="AU946" i="11"/>
  <c r="AX946" i="11" s="1"/>
  <c r="AV946" i="11"/>
  <c r="AY946" i="11"/>
  <c r="AN947" i="11"/>
  <c r="AO947" i="11"/>
  <c r="AR947" i="11" s="1"/>
  <c r="AQ947" i="11"/>
  <c r="AT947" i="11"/>
  <c r="AW947" i="11" s="1"/>
  <c r="AU947" i="11"/>
  <c r="AX947" i="11" s="1"/>
  <c r="AV947" i="11"/>
  <c r="AY947" i="11" s="1"/>
  <c r="AN948" i="11"/>
  <c r="AO948" i="11"/>
  <c r="AR948" i="11" s="1"/>
  <c r="AQ948" i="11"/>
  <c r="AT948" i="11"/>
  <c r="AW948" i="11" s="1"/>
  <c r="AU948" i="11"/>
  <c r="AX948" i="11" s="1"/>
  <c r="AV948" i="11"/>
  <c r="AY948" i="11" s="1"/>
  <c r="AN949" i="11"/>
  <c r="AO949" i="11"/>
  <c r="AQ949" i="11"/>
  <c r="AR949" i="11"/>
  <c r="AT949" i="11"/>
  <c r="AW949" i="11" s="1"/>
  <c r="AU949" i="11"/>
  <c r="AX949" i="11" s="1"/>
  <c r="AV949" i="11"/>
  <c r="AY949" i="11" s="1"/>
  <c r="AN950" i="11"/>
  <c r="AO950" i="11"/>
  <c r="AQ950" i="11"/>
  <c r="AR950" i="11"/>
  <c r="AT950" i="11"/>
  <c r="AW950" i="11" s="1"/>
  <c r="AU950" i="11"/>
  <c r="AX950" i="11" s="1"/>
  <c r="AV950" i="11"/>
  <c r="AY950" i="11" s="1"/>
  <c r="AN951" i="11"/>
  <c r="AO951" i="11"/>
  <c r="AR951" i="11" s="1"/>
  <c r="AQ951" i="11"/>
  <c r="AT951" i="11"/>
  <c r="AW951" i="11" s="1"/>
  <c r="AU951" i="11"/>
  <c r="AX951" i="11" s="1"/>
  <c r="AV951" i="11"/>
  <c r="AY951" i="11" s="1"/>
  <c r="AN952" i="11"/>
  <c r="AQ952" i="11" s="1"/>
  <c r="AO952" i="11"/>
  <c r="AR952" i="11" s="1"/>
  <c r="AT952" i="11"/>
  <c r="AW952" i="11" s="1"/>
  <c r="AU952" i="11"/>
  <c r="AX952" i="11" s="1"/>
  <c r="AV952" i="11"/>
  <c r="AY952" i="11" s="1"/>
  <c r="AN953" i="11"/>
  <c r="AQ953" i="11" s="1"/>
  <c r="AO953" i="11"/>
  <c r="AR953" i="11"/>
  <c r="AT953" i="11"/>
  <c r="AW953" i="11" s="1"/>
  <c r="AU953" i="11"/>
  <c r="AX953" i="11" s="1"/>
  <c r="AV953" i="11"/>
  <c r="AY953" i="11" s="1"/>
  <c r="AN954" i="11"/>
  <c r="AQ954" i="11" s="1"/>
  <c r="AO954" i="11"/>
  <c r="AR954" i="11" s="1"/>
  <c r="AT954" i="11"/>
  <c r="AW954" i="11" s="1"/>
  <c r="AU954" i="11"/>
  <c r="AX954" i="11" s="1"/>
  <c r="AV954" i="11"/>
  <c r="AY954" i="11"/>
  <c r="AN955" i="11"/>
  <c r="AQ955" i="11" s="1"/>
  <c r="AO955" i="11"/>
  <c r="AR955" i="11" s="1"/>
  <c r="AT955" i="11"/>
  <c r="AW955" i="11" s="1"/>
  <c r="AU955" i="11"/>
  <c r="AX955" i="11" s="1"/>
  <c r="AV955" i="11"/>
  <c r="AY955" i="11"/>
  <c r="AN956" i="11"/>
  <c r="AO956" i="11"/>
  <c r="AR956" i="11" s="1"/>
  <c r="AQ956" i="11"/>
  <c r="AT956" i="11"/>
  <c r="AW956" i="11" s="1"/>
  <c r="AU956" i="11"/>
  <c r="AX956" i="11" s="1"/>
  <c r="AV956" i="11"/>
  <c r="AY956" i="11" s="1"/>
  <c r="AN957" i="11"/>
  <c r="AO957" i="11"/>
  <c r="AQ957" i="11"/>
  <c r="AR957" i="11"/>
  <c r="AT957" i="11"/>
  <c r="AW957" i="11" s="1"/>
  <c r="AU957" i="11"/>
  <c r="AX957" i="11" s="1"/>
  <c r="AV957" i="11"/>
  <c r="AY957" i="11" s="1"/>
  <c r="AN958" i="11"/>
  <c r="AO958" i="11"/>
  <c r="AR958" i="11" s="1"/>
  <c r="AQ958" i="11"/>
  <c r="AT958" i="11"/>
  <c r="AW958" i="11" s="1"/>
  <c r="AU958" i="11"/>
  <c r="AX958" i="11" s="1"/>
  <c r="AV958" i="11"/>
  <c r="AY958" i="11" s="1"/>
  <c r="AN959" i="11"/>
  <c r="AQ959" i="11" s="1"/>
  <c r="AO959" i="11"/>
  <c r="AR959" i="11" s="1"/>
  <c r="AT959" i="11"/>
  <c r="AW959" i="11" s="1"/>
  <c r="AU959" i="11"/>
  <c r="AX959" i="11" s="1"/>
  <c r="AV959" i="11"/>
  <c r="AY959" i="11" s="1"/>
  <c r="AN960" i="11"/>
  <c r="AQ960" i="11" s="1"/>
  <c r="AO960" i="11"/>
  <c r="AR960" i="11" s="1"/>
  <c r="AT960" i="11"/>
  <c r="AW960" i="11" s="1"/>
  <c r="AU960" i="11"/>
  <c r="AX960" i="11" s="1"/>
  <c r="AV960" i="11"/>
  <c r="AY960" i="11" s="1"/>
  <c r="AN961" i="11"/>
  <c r="AQ961" i="11" s="1"/>
  <c r="AO961" i="11"/>
  <c r="AR961" i="11"/>
  <c r="AT961" i="11"/>
  <c r="AW961" i="11" s="1"/>
  <c r="AU961" i="11"/>
  <c r="AX961" i="11" s="1"/>
  <c r="AV961" i="11"/>
  <c r="AY961" i="11" s="1"/>
  <c r="AN962" i="11"/>
  <c r="AQ962" i="11" s="1"/>
  <c r="AO962" i="11"/>
  <c r="AR962" i="11"/>
  <c r="AT962" i="11"/>
  <c r="AW962" i="11" s="1"/>
  <c r="AU962" i="11"/>
  <c r="AX962" i="11" s="1"/>
  <c r="AV962" i="11"/>
  <c r="AY962" i="11"/>
  <c r="AN963" i="11"/>
  <c r="AO963" i="11"/>
  <c r="AR963" i="11" s="1"/>
  <c r="AQ963" i="11"/>
  <c r="AT963" i="11"/>
  <c r="AW963" i="11" s="1"/>
  <c r="AU963" i="11"/>
  <c r="AX963" i="11" s="1"/>
  <c r="AV963" i="11"/>
  <c r="AY963" i="11" s="1"/>
  <c r="AN964" i="11"/>
  <c r="AO964" i="11"/>
  <c r="AR964" i="11" s="1"/>
  <c r="AQ964" i="11"/>
  <c r="AT964" i="11"/>
  <c r="AW964" i="11" s="1"/>
  <c r="AU964" i="11"/>
  <c r="AX964" i="11" s="1"/>
  <c r="AV964" i="11"/>
  <c r="AY964" i="11" s="1"/>
  <c r="AN965" i="11"/>
  <c r="AO965" i="11"/>
  <c r="AQ965" i="11"/>
  <c r="AR965" i="11"/>
  <c r="AT965" i="11"/>
  <c r="AW965" i="11" s="1"/>
  <c r="AU965" i="11"/>
  <c r="AX965" i="11" s="1"/>
  <c r="AV965" i="11"/>
  <c r="AY965" i="11" s="1"/>
  <c r="AN966" i="11"/>
  <c r="AO966" i="11"/>
  <c r="AQ966" i="11"/>
  <c r="AR966" i="11"/>
  <c r="AT966" i="11"/>
  <c r="AW966" i="11" s="1"/>
  <c r="AU966" i="11"/>
  <c r="AX966" i="11" s="1"/>
  <c r="AV966" i="11"/>
  <c r="AY966" i="11" s="1"/>
  <c r="AN967" i="11"/>
  <c r="AO967" i="11"/>
  <c r="AR967" i="11" s="1"/>
  <c r="AQ967" i="11"/>
  <c r="AT967" i="11"/>
  <c r="AW967" i="11" s="1"/>
  <c r="AU967" i="11"/>
  <c r="AX967" i="11" s="1"/>
  <c r="AV967" i="11"/>
  <c r="AY967" i="11" s="1"/>
  <c r="AN968" i="11"/>
  <c r="AQ968" i="11" s="1"/>
  <c r="AO968" i="11"/>
  <c r="AR968" i="11" s="1"/>
  <c r="AT968" i="11"/>
  <c r="AW968" i="11" s="1"/>
  <c r="AU968" i="11"/>
  <c r="AX968" i="11" s="1"/>
  <c r="AV968" i="11"/>
  <c r="AY968" i="11" s="1"/>
  <c r="AN969" i="11"/>
  <c r="AQ969" i="11" s="1"/>
  <c r="AO969" i="11"/>
  <c r="AR969" i="11"/>
  <c r="AT969" i="11"/>
  <c r="AW969" i="11" s="1"/>
  <c r="AU969" i="11"/>
  <c r="AX969" i="11" s="1"/>
  <c r="AV969" i="11"/>
  <c r="AY969" i="11" s="1"/>
  <c r="AN970" i="11"/>
  <c r="AQ970" i="11" s="1"/>
  <c r="AO970" i="11"/>
  <c r="AR970" i="11" s="1"/>
  <c r="AT970" i="11"/>
  <c r="AW970" i="11" s="1"/>
  <c r="AU970" i="11"/>
  <c r="AX970" i="11" s="1"/>
  <c r="AV970" i="11"/>
  <c r="AY970" i="11"/>
  <c r="AN971" i="11"/>
  <c r="AQ971" i="11" s="1"/>
  <c r="AO971" i="11"/>
  <c r="AR971" i="11" s="1"/>
  <c r="AT971" i="11"/>
  <c r="AW971" i="11" s="1"/>
  <c r="AU971" i="11"/>
  <c r="AX971" i="11" s="1"/>
  <c r="AV971" i="11"/>
  <c r="AY971" i="11"/>
  <c r="AN972" i="11"/>
  <c r="AO972" i="11"/>
  <c r="AR972" i="11" s="1"/>
  <c r="AQ972" i="11"/>
  <c r="AT972" i="11"/>
  <c r="AW972" i="11" s="1"/>
  <c r="AU972" i="11"/>
  <c r="AX972" i="11" s="1"/>
  <c r="AV972" i="11"/>
  <c r="AY972" i="11" s="1"/>
  <c r="AN973" i="11"/>
  <c r="AO973" i="11"/>
  <c r="AQ973" i="11"/>
  <c r="AR973" i="11"/>
  <c r="AT973" i="11"/>
  <c r="AW973" i="11" s="1"/>
  <c r="AU973" i="11"/>
  <c r="AX973" i="11" s="1"/>
  <c r="AV973" i="11"/>
  <c r="AY973" i="11" s="1"/>
  <c r="AN974" i="11"/>
  <c r="AO974" i="11"/>
  <c r="AR974" i="11" s="1"/>
  <c r="AQ974" i="11"/>
  <c r="AT974" i="11"/>
  <c r="AW974" i="11" s="1"/>
  <c r="AU974" i="11"/>
  <c r="AX974" i="11" s="1"/>
  <c r="AV974" i="11"/>
  <c r="AY974" i="11" s="1"/>
  <c r="AN975" i="11"/>
  <c r="AQ975" i="11" s="1"/>
  <c r="AO975" i="11"/>
  <c r="AR975" i="11" s="1"/>
  <c r="AT975" i="11"/>
  <c r="AW975" i="11" s="1"/>
  <c r="AU975" i="11"/>
  <c r="AX975" i="11" s="1"/>
  <c r="AV975" i="11"/>
  <c r="AY975" i="11" s="1"/>
  <c r="AN976" i="11"/>
  <c r="AQ976" i="11" s="1"/>
  <c r="AO976" i="11"/>
  <c r="AR976" i="11" s="1"/>
  <c r="AT976" i="11"/>
  <c r="AW976" i="11" s="1"/>
  <c r="AU976" i="11"/>
  <c r="AX976" i="11" s="1"/>
  <c r="AV976" i="11"/>
  <c r="AY976" i="11" s="1"/>
  <c r="AN977" i="11"/>
  <c r="AQ977" i="11" s="1"/>
  <c r="AO977" i="11"/>
  <c r="AR977" i="11"/>
  <c r="AT977" i="11"/>
  <c r="AW977" i="11" s="1"/>
  <c r="AU977" i="11"/>
  <c r="AX977" i="11" s="1"/>
  <c r="AV977" i="11"/>
  <c r="AY977" i="11" s="1"/>
  <c r="AN978" i="11"/>
  <c r="AQ978" i="11" s="1"/>
  <c r="AO978" i="11"/>
  <c r="AR978" i="11"/>
  <c r="AT978" i="11"/>
  <c r="AW978" i="11" s="1"/>
  <c r="AU978" i="11"/>
  <c r="AX978" i="11" s="1"/>
  <c r="AV978" i="11"/>
  <c r="AY978" i="11"/>
  <c r="AN979" i="11"/>
  <c r="AO979" i="11"/>
  <c r="AR979" i="11" s="1"/>
  <c r="AQ979" i="11"/>
  <c r="AT979" i="11"/>
  <c r="AW979" i="11" s="1"/>
  <c r="AU979" i="11"/>
  <c r="AX979" i="11" s="1"/>
  <c r="AV979" i="11"/>
  <c r="AY979" i="11" s="1"/>
  <c r="AN980" i="11"/>
  <c r="AO980" i="11"/>
  <c r="AR980" i="11" s="1"/>
  <c r="AQ980" i="11"/>
  <c r="AT980" i="11"/>
  <c r="AW980" i="11" s="1"/>
  <c r="AU980" i="11"/>
  <c r="AX980" i="11" s="1"/>
  <c r="AV980" i="11"/>
  <c r="AY980" i="11" s="1"/>
  <c r="AN981" i="11"/>
  <c r="AO981" i="11"/>
  <c r="AQ981" i="11"/>
  <c r="AR981" i="11"/>
  <c r="AT981" i="11"/>
  <c r="AW981" i="11" s="1"/>
  <c r="AU981" i="11"/>
  <c r="AX981" i="11" s="1"/>
  <c r="AV981" i="11"/>
  <c r="AY981" i="11" s="1"/>
  <c r="AN982" i="11"/>
  <c r="AO982" i="11"/>
  <c r="AQ982" i="11"/>
  <c r="AR982" i="11"/>
  <c r="AT982" i="11"/>
  <c r="AW982" i="11" s="1"/>
  <c r="AU982" i="11"/>
  <c r="AX982" i="11" s="1"/>
  <c r="AV982" i="11"/>
  <c r="AY982" i="11" s="1"/>
  <c r="AN983" i="11"/>
  <c r="AO983" i="11"/>
  <c r="AR983" i="11" s="1"/>
  <c r="AQ983" i="11"/>
  <c r="AT983" i="11"/>
  <c r="AW983" i="11" s="1"/>
  <c r="AU983" i="11"/>
  <c r="AX983" i="11" s="1"/>
  <c r="AV983" i="11"/>
  <c r="AY983" i="11" s="1"/>
  <c r="AN984" i="11"/>
  <c r="AQ984" i="11" s="1"/>
  <c r="AO984" i="11"/>
  <c r="AR984" i="11" s="1"/>
  <c r="AT984" i="11"/>
  <c r="AW984" i="11" s="1"/>
  <c r="AU984" i="11"/>
  <c r="AX984" i="11" s="1"/>
  <c r="AV984" i="11"/>
  <c r="AY984" i="11" s="1"/>
  <c r="AN985" i="11"/>
  <c r="AQ985" i="11" s="1"/>
  <c r="AO985" i="11"/>
  <c r="AR985" i="11"/>
  <c r="AT985" i="11"/>
  <c r="AW985" i="11" s="1"/>
  <c r="AU985" i="11"/>
  <c r="AX985" i="11" s="1"/>
  <c r="AV985" i="11"/>
  <c r="AY985" i="11" s="1"/>
  <c r="AN986" i="11"/>
  <c r="AQ986" i="11" s="1"/>
  <c r="AO986" i="11"/>
  <c r="AR986" i="11" s="1"/>
  <c r="AT986" i="11"/>
  <c r="AW986" i="11" s="1"/>
  <c r="AU986" i="11"/>
  <c r="AX986" i="11" s="1"/>
  <c r="AV986" i="11"/>
  <c r="AY986" i="11"/>
  <c r="AN987" i="11"/>
  <c r="AQ987" i="11" s="1"/>
  <c r="AO987" i="11"/>
  <c r="AR987" i="11" s="1"/>
  <c r="AT987" i="11"/>
  <c r="AW987" i="11" s="1"/>
  <c r="AU987" i="11"/>
  <c r="AX987" i="11" s="1"/>
  <c r="AV987" i="11"/>
  <c r="AY987" i="11"/>
  <c r="AN988" i="11"/>
  <c r="AO988" i="11"/>
  <c r="AR988" i="11" s="1"/>
  <c r="AQ988" i="11"/>
  <c r="AT988" i="11"/>
  <c r="AW988" i="11" s="1"/>
  <c r="AU988" i="11"/>
  <c r="AX988" i="11" s="1"/>
  <c r="AV988" i="11"/>
  <c r="AY988" i="11" s="1"/>
  <c r="AN989" i="11"/>
  <c r="AO989" i="11"/>
  <c r="AQ989" i="11"/>
  <c r="AR989" i="11"/>
  <c r="AT989" i="11"/>
  <c r="AW989" i="11" s="1"/>
  <c r="AU989" i="11"/>
  <c r="AX989" i="11" s="1"/>
  <c r="AV989" i="11"/>
  <c r="AY989" i="11" s="1"/>
  <c r="AN990" i="11"/>
  <c r="AO990" i="11"/>
  <c r="AR990" i="11" s="1"/>
  <c r="AQ990" i="11"/>
  <c r="AT990" i="11"/>
  <c r="AW990" i="11" s="1"/>
  <c r="AU990" i="11"/>
  <c r="AX990" i="11" s="1"/>
  <c r="AV990" i="11"/>
  <c r="AY990" i="11" s="1"/>
  <c r="AN991" i="11"/>
  <c r="AQ991" i="11" s="1"/>
  <c r="AO991" i="11"/>
  <c r="AR991" i="11" s="1"/>
  <c r="AT991" i="11"/>
  <c r="AW991" i="11" s="1"/>
  <c r="AU991" i="11"/>
  <c r="AX991" i="11" s="1"/>
  <c r="AV991" i="11"/>
  <c r="AY991" i="11" s="1"/>
  <c r="AN992" i="11"/>
  <c r="AQ992" i="11" s="1"/>
  <c r="AO992" i="11"/>
  <c r="AR992" i="11" s="1"/>
  <c r="AT992" i="11"/>
  <c r="AW992" i="11" s="1"/>
  <c r="AU992" i="11"/>
  <c r="AX992" i="11" s="1"/>
  <c r="AV992" i="11"/>
  <c r="AY992" i="11" s="1"/>
  <c r="AN993" i="11"/>
  <c r="AQ993" i="11" s="1"/>
  <c r="AO993" i="11"/>
  <c r="AR993" i="11"/>
  <c r="AT993" i="11"/>
  <c r="AW993" i="11" s="1"/>
  <c r="AU993" i="11"/>
  <c r="AX993" i="11" s="1"/>
  <c r="AV993" i="11"/>
  <c r="AY993" i="11" s="1"/>
  <c r="AN994" i="11"/>
  <c r="AQ994" i="11" s="1"/>
  <c r="AO994" i="11"/>
  <c r="AR994" i="11"/>
  <c r="AT994" i="11"/>
  <c r="AW994" i="11" s="1"/>
  <c r="AU994" i="11"/>
  <c r="AX994" i="11" s="1"/>
  <c r="AV994" i="11"/>
  <c r="AY994" i="11"/>
  <c r="AN995" i="11"/>
  <c r="AO995" i="11"/>
  <c r="AR995" i="11" s="1"/>
  <c r="AQ995" i="11"/>
  <c r="AT995" i="11"/>
  <c r="AW995" i="11" s="1"/>
  <c r="AU995" i="11"/>
  <c r="AX995" i="11" s="1"/>
  <c r="AV995" i="11"/>
  <c r="AY995" i="11" s="1"/>
  <c r="AN996" i="11"/>
  <c r="AO996" i="11"/>
  <c r="AR996" i="11" s="1"/>
  <c r="AQ996" i="11"/>
  <c r="AT996" i="11"/>
  <c r="AW996" i="11" s="1"/>
  <c r="AU996" i="11"/>
  <c r="AX996" i="11" s="1"/>
  <c r="AV996" i="11"/>
  <c r="AY996" i="11" s="1"/>
  <c r="AN997" i="11"/>
  <c r="AO997" i="11"/>
  <c r="AQ997" i="11"/>
  <c r="AR997" i="11"/>
  <c r="AT997" i="11"/>
  <c r="AW997" i="11" s="1"/>
  <c r="AU997" i="11"/>
  <c r="AX997" i="11" s="1"/>
  <c r="AV997" i="11"/>
  <c r="AY997" i="11" s="1"/>
  <c r="AN998" i="11"/>
  <c r="AO998" i="11"/>
  <c r="AQ998" i="11"/>
  <c r="AR998" i="11"/>
  <c r="AT998" i="11"/>
  <c r="AW998" i="11" s="1"/>
  <c r="AU998" i="11"/>
  <c r="AX998" i="11" s="1"/>
  <c r="AV998" i="11"/>
  <c r="AY998" i="11" s="1"/>
  <c r="AN999" i="11"/>
  <c r="AO999" i="11"/>
  <c r="AR999" i="11" s="1"/>
  <c r="AQ999" i="11"/>
  <c r="AT999" i="11"/>
  <c r="AW999" i="11" s="1"/>
  <c r="AU999" i="11"/>
  <c r="AX999" i="11" s="1"/>
  <c r="AV999" i="11"/>
  <c r="AY999" i="11" s="1"/>
  <c r="AN1000" i="11"/>
  <c r="AQ1000" i="11" s="1"/>
  <c r="AO1000" i="11"/>
  <c r="AR1000" i="11" s="1"/>
  <c r="AT1000" i="11"/>
  <c r="AW1000" i="11" s="1"/>
  <c r="AU1000" i="11"/>
  <c r="AX1000" i="11" s="1"/>
  <c r="AV1000" i="11"/>
  <c r="AY1000" i="11" s="1"/>
  <c r="AN1001" i="11"/>
  <c r="AQ1001" i="11" s="1"/>
  <c r="AO1001" i="11"/>
  <c r="AR1001" i="11"/>
  <c r="AT1001" i="11"/>
  <c r="AW1001" i="11" s="1"/>
  <c r="AU1001" i="11"/>
  <c r="AX1001" i="11" s="1"/>
  <c r="AV1001" i="11"/>
  <c r="AY1001" i="11" s="1"/>
  <c r="AN1002" i="11"/>
  <c r="AQ1002" i="11" s="1"/>
  <c r="AO1002" i="11"/>
  <c r="AR1002" i="11" s="1"/>
  <c r="AT1002" i="11"/>
  <c r="AW1002" i="11" s="1"/>
  <c r="AU1002" i="11"/>
  <c r="AX1002" i="11" s="1"/>
  <c r="AV1002" i="11"/>
  <c r="AY1002" i="11"/>
  <c r="AN1003" i="11"/>
  <c r="AQ1003" i="11" s="1"/>
  <c r="AO1003" i="11"/>
  <c r="AR1003" i="11" s="1"/>
  <c r="AT1003" i="11"/>
  <c r="AW1003" i="11" s="1"/>
  <c r="AU1003" i="11"/>
  <c r="AX1003" i="11" s="1"/>
  <c r="AV1003" i="11"/>
  <c r="AY1003" i="11" s="1"/>
  <c r="AN1004" i="11"/>
  <c r="AO1004" i="11"/>
  <c r="AR1004" i="11" s="1"/>
  <c r="AQ1004" i="11"/>
  <c r="AT1004" i="11"/>
  <c r="AW1004" i="11" s="1"/>
  <c r="AU1004" i="11"/>
  <c r="AX1004" i="11" s="1"/>
  <c r="AV1004" i="11"/>
  <c r="AY1004" i="11" s="1"/>
  <c r="AN1005" i="11"/>
  <c r="AO1005" i="11"/>
  <c r="AQ1005" i="11"/>
  <c r="AR1005" i="11"/>
  <c r="AT1005" i="11"/>
  <c r="AW1005" i="11" s="1"/>
  <c r="AU1005" i="11"/>
  <c r="AX1005" i="11" s="1"/>
  <c r="AV1005" i="11"/>
  <c r="AY1005" i="11" s="1"/>
  <c r="AN1006" i="11"/>
  <c r="AO1006" i="11"/>
  <c r="AR1006" i="11" s="1"/>
  <c r="AQ1006" i="11"/>
  <c r="AT1006" i="11"/>
  <c r="AW1006" i="11" s="1"/>
  <c r="AU1006" i="11"/>
  <c r="AX1006" i="11" s="1"/>
  <c r="AV1006" i="11"/>
  <c r="AY1006" i="11" s="1"/>
  <c r="AN1007" i="11"/>
  <c r="AQ1007" i="11" s="1"/>
  <c r="AO1007" i="11"/>
  <c r="AR1007" i="11" s="1"/>
  <c r="AT1007" i="11"/>
  <c r="AW1007" i="11" s="1"/>
  <c r="AU1007" i="11"/>
  <c r="AX1007" i="11" s="1"/>
  <c r="AV1007" i="11"/>
  <c r="AY1007" i="11" s="1"/>
  <c r="AN1008" i="11"/>
  <c r="AQ1008" i="11" s="1"/>
  <c r="AO1008" i="11"/>
  <c r="AR1008" i="11" s="1"/>
  <c r="AT1008" i="11"/>
  <c r="AW1008" i="11" s="1"/>
  <c r="AU1008" i="11"/>
  <c r="AX1008" i="11" s="1"/>
  <c r="AV1008" i="11"/>
  <c r="AY1008" i="11" s="1"/>
  <c r="AN1009" i="11"/>
  <c r="AQ1009" i="11" s="1"/>
  <c r="AO1009" i="11"/>
  <c r="AR1009" i="11"/>
  <c r="AT1009" i="11"/>
  <c r="AW1009" i="11" s="1"/>
  <c r="AU1009" i="11"/>
  <c r="AX1009" i="11" s="1"/>
  <c r="AV1009" i="11"/>
  <c r="AY1009" i="11" s="1"/>
  <c r="AN1010" i="11"/>
  <c r="AQ1010" i="11" s="1"/>
  <c r="AO1010" i="11"/>
  <c r="AR1010" i="11"/>
  <c r="AT1010" i="11"/>
  <c r="AW1010" i="11" s="1"/>
  <c r="AU1010" i="11"/>
  <c r="AX1010" i="11" s="1"/>
  <c r="AV1010" i="11"/>
  <c r="AY1010" i="11"/>
  <c r="AN1011" i="11"/>
  <c r="AO1011" i="11"/>
  <c r="AR1011" i="11" s="1"/>
  <c r="AQ1011" i="11"/>
  <c r="AT1011" i="11"/>
  <c r="AW1011" i="11" s="1"/>
  <c r="AU1011" i="11"/>
  <c r="AX1011" i="11" s="1"/>
  <c r="AV1011" i="11"/>
  <c r="AY1011" i="11" s="1"/>
  <c r="AN1012" i="11"/>
  <c r="AO1012" i="11"/>
  <c r="AR1012" i="11" s="1"/>
  <c r="AQ1012" i="11"/>
  <c r="AT1012" i="11"/>
  <c r="AW1012" i="11" s="1"/>
  <c r="AU1012" i="11"/>
  <c r="AX1012" i="11" s="1"/>
  <c r="AV1012" i="11"/>
  <c r="AY1012" i="11" s="1"/>
  <c r="AN1013" i="11"/>
  <c r="AO1013" i="11"/>
  <c r="AQ1013" i="11"/>
  <c r="AR1013" i="11"/>
  <c r="AT1013" i="11"/>
  <c r="AW1013" i="11" s="1"/>
  <c r="AU1013" i="11"/>
  <c r="AX1013" i="11" s="1"/>
  <c r="AV1013" i="11"/>
  <c r="AY1013" i="11" s="1"/>
  <c r="AN1014" i="11"/>
  <c r="AO1014" i="11"/>
  <c r="AQ1014" i="11"/>
  <c r="AR1014" i="11"/>
  <c r="AT1014" i="11"/>
  <c r="AW1014" i="11" s="1"/>
  <c r="AU1014" i="11"/>
  <c r="AX1014" i="11" s="1"/>
  <c r="AV1014" i="11"/>
  <c r="AY1014" i="11" s="1"/>
  <c r="AN1015" i="11"/>
  <c r="AO1015" i="11"/>
  <c r="AR1015" i="11" s="1"/>
  <c r="AQ1015" i="11"/>
  <c r="AT1015" i="11"/>
  <c r="AW1015" i="11" s="1"/>
  <c r="AU1015" i="11"/>
  <c r="AX1015" i="11" s="1"/>
  <c r="AV1015" i="11"/>
  <c r="AY1015" i="11" s="1"/>
  <c r="AN1016" i="11"/>
  <c r="AQ1016" i="11" s="1"/>
  <c r="AO1016" i="11"/>
  <c r="AR1016" i="11" s="1"/>
  <c r="AT1016" i="11"/>
  <c r="AW1016" i="11" s="1"/>
  <c r="AU1016" i="11"/>
  <c r="AX1016" i="11" s="1"/>
  <c r="AV1016" i="11"/>
  <c r="AY1016" i="11" s="1"/>
  <c r="AN1017" i="11"/>
  <c r="AQ1017" i="11" s="1"/>
  <c r="AO1017" i="11"/>
  <c r="AR1017" i="11"/>
  <c r="AT1017" i="11"/>
  <c r="AW1017" i="11" s="1"/>
  <c r="AU1017" i="11"/>
  <c r="AX1017" i="11" s="1"/>
  <c r="AV1017" i="11"/>
  <c r="AY1017" i="11" s="1"/>
  <c r="AN1018" i="11"/>
  <c r="AQ1018" i="11" s="1"/>
  <c r="AO1018" i="11"/>
  <c r="AR1018" i="11" s="1"/>
  <c r="AT1018" i="11"/>
  <c r="AW1018" i="11" s="1"/>
  <c r="AU1018" i="11"/>
  <c r="AX1018" i="11" s="1"/>
  <c r="AV1018" i="11"/>
  <c r="AY1018" i="11"/>
  <c r="AN1019" i="11"/>
  <c r="AQ1019" i="11" s="1"/>
  <c r="AO1019" i="11"/>
  <c r="AR1019" i="11" s="1"/>
  <c r="AT1019" i="11"/>
  <c r="AW1019" i="11" s="1"/>
  <c r="AU1019" i="11"/>
  <c r="AX1019" i="11" s="1"/>
  <c r="AV1019" i="11"/>
  <c r="AY1019" i="11" s="1"/>
  <c r="AN1020" i="11"/>
  <c r="AO1020" i="11"/>
  <c r="AR1020" i="11" s="1"/>
  <c r="AQ1020" i="11"/>
  <c r="AT1020" i="11"/>
  <c r="AW1020" i="11" s="1"/>
  <c r="AU1020" i="11"/>
  <c r="AX1020" i="11" s="1"/>
  <c r="AV1020" i="11"/>
  <c r="AY1020" i="11"/>
  <c r="AN1021" i="11"/>
  <c r="AQ1021" i="11" s="1"/>
  <c r="AO1021" i="11"/>
  <c r="AR1021" i="11"/>
  <c r="AT1021" i="11"/>
  <c r="AW1021" i="11" s="1"/>
  <c r="AU1021" i="11"/>
  <c r="AX1021" i="11" s="1"/>
  <c r="AV1021" i="11"/>
  <c r="AY1021" i="11" s="1"/>
  <c r="AN1022" i="11"/>
  <c r="AQ1022" i="11" s="1"/>
  <c r="AO1022" i="11"/>
  <c r="AR1022" i="11" s="1"/>
  <c r="AT1022" i="11"/>
  <c r="AW1022" i="11" s="1"/>
  <c r="AU1022" i="11"/>
  <c r="AX1022" i="11" s="1"/>
  <c r="AV1022" i="11"/>
  <c r="AY1022" i="11"/>
  <c r="AN1023" i="11"/>
  <c r="AQ1023" i="11" s="1"/>
  <c r="AO1023" i="11"/>
  <c r="AR1023" i="11"/>
  <c r="AT1023" i="11"/>
  <c r="AW1023" i="11" s="1"/>
  <c r="AU1023" i="11"/>
  <c r="AX1023" i="11" s="1"/>
  <c r="AV1023" i="11"/>
  <c r="AY1023" i="11"/>
  <c r="AN1024" i="11"/>
  <c r="AO1024" i="11"/>
  <c r="AR1024" i="11" s="1"/>
  <c r="AQ1024" i="11"/>
  <c r="AT1024" i="11"/>
  <c r="AW1024" i="11" s="1"/>
  <c r="AU1024" i="11"/>
  <c r="AX1024" i="11" s="1"/>
  <c r="AV1024" i="11"/>
  <c r="AY1024" i="11" s="1"/>
  <c r="AN1025" i="11"/>
  <c r="AQ1025" i="11" s="1"/>
  <c r="AO1025" i="11"/>
  <c r="AR1025" i="11"/>
  <c r="AT1025" i="11"/>
  <c r="AW1025" i="11" s="1"/>
  <c r="AU1025" i="11"/>
  <c r="AX1025" i="11" s="1"/>
  <c r="AV1025" i="11"/>
  <c r="AY1025" i="11" s="1"/>
  <c r="AN1026" i="11"/>
  <c r="AQ1026" i="11" s="1"/>
  <c r="AO1026" i="11"/>
  <c r="AR1026" i="11"/>
  <c r="AT1026" i="11"/>
  <c r="AW1026" i="11" s="1"/>
  <c r="AU1026" i="11"/>
  <c r="AX1026" i="11" s="1"/>
  <c r="AV1026" i="11"/>
  <c r="AY1026" i="11"/>
  <c r="AN1027" i="11"/>
  <c r="AO1027" i="11"/>
  <c r="AR1027" i="11" s="1"/>
  <c r="AQ1027" i="11"/>
  <c r="AT1027" i="11"/>
  <c r="AW1027" i="11" s="1"/>
  <c r="AU1027" i="11"/>
  <c r="AX1027" i="11" s="1"/>
  <c r="AV1027" i="11"/>
  <c r="AY1027" i="11" s="1"/>
  <c r="AN1028" i="11"/>
  <c r="AQ1028" i="11" s="1"/>
  <c r="AO1028" i="11"/>
  <c r="AR1028" i="11" s="1"/>
  <c r="AT1028" i="11"/>
  <c r="AW1028" i="11" s="1"/>
  <c r="AU1028" i="11"/>
  <c r="AX1028" i="11" s="1"/>
  <c r="AV1028" i="11"/>
  <c r="AY1028" i="11"/>
  <c r="AN1029" i="11"/>
  <c r="AO1029" i="11"/>
  <c r="AQ1029" i="11"/>
  <c r="AR1029" i="11"/>
  <c r="AT1029" i="11"/>
  <c r="AW1029" i="11" s="1"/>
  <c r="AU1029" i="11"/>
  <c r="AX1029" i="11" s="1"/>
  <c r="AV1029" i="11"/>
  <c r="AY1029" i="11" s="1"/>
  <c r="AN1030" i="11"/>
  <c r="AO1030" i="11"/>
  <c r="AQ1030" i="11"/>
  <c r="AR1030" i="11"/>
  <c r="AT1030" i="11"/>
  <c r="AW1030" i="11" s="1"/>
  <c r="AU1030" i="11"/>
  <c r="AX1030" i="11" s="1"/>
  <c r="AV1030" i="11"/>
  <c r="AY1030" i="11" s="1"/>
  <c r="AN1031" i="11"/>
  <c r="AO1031" i="11"/>
  <c r="AR1031" i="11" s="1"/>
  <c r="AQ1031" i="11"/>
  <c r="AT1031" i="11"/>
  <c r="AW1031" i="11" s="1"/>
  <c r="AU1031" i="11"/>
  <c r="AX1031" i="11" s="1"/>
  <c r="AV1031" i="11"/>
  <c r="AY1031" i="11"/>
  <c r="AN1032" i="11"/>
  <c r="AQ1032" i="11" s="1"/>
  <c r="AO1032" i="11"/>
  <c r="AR1032" i="11" s="1"/>
  <c r="AT1032" i="11"/>
  <c r="AW1032" i="11" s="1"/>
  <c r="AU1032" i="11"/>
  <c r="AX1032" i="11" s="1"/>
  <c r="AV1032" i="11"/>
  <c r="AY1032" i="11"/>
  <c r="AN1033" i="11"/>
  <c r="AO1033" i="11"/>
  <c r="AQ1033" i="11"/>
  <c r="AR1033" i="11"/>
  <c r="AT1033" i="11"/>
  <c r="AW1033" i="11" s="1"/>
  <c r="AU1033" i="11"/>
  <c r="AX1033" i="11" s="1"/>
  <c r="AV1033" i="11"/>
  <c r="AY1033" i="11" s="1"/>
  <c r="AN1034" i="11"/>
  <c r="AQ1034" i="11" s="1"/>
  <c r="AO1034" i="11"/>
  <c r="AR1034" i="11" s="1"/>
  <c r="AT1034" i="11"/>
  <c r="AW1034" i="11" s="1"/>
  <c r="AU1034" i="11"/>
  <c r="AX1034" i="11" s="1"/>
  <c r="AV1034" i="11"/>
  <c r="AY1034" i="11" s="1"/>
  <c r="AN1035" i="11"/>
  <c r="AQ1035" i="11" s="1"/>
  <c r="AO1035" i="11"/>
  <c r="AR1035" i="11"/>
  <c r="AT1035" i="11"/>
  <c r="AW1035" i="11" s="1"/>
  <c r="AU1035" i="11"/>
  <c r="AX1035" i="11" s="1"/>
  <c r="AV1035" i="11"/>
  <c r="AY1035" i="11" s="1"/>
  <c r="AN1036" i="11"/>
  <c r="AO1036" i="11"/>
  <c r="AR1036" i="11" s="1"/>
  <c r="AQ1036" i="11"/>
  <c r="AT1036" i="11"/>
  <c r="AW1036" i="11" s="1"/>
  <c r="AU1036" i="11"/>
  <c r="AX1036" i="11" s="1"/>
  <c r="AV1036" i="11"/>
  <c r="AY1036" i="11"/>
  <c r="AN1037" i="11"/>
  <c r="AO1037" i="11"/>
  <c r="AQ1037" i="11"/>
  <c r="AR1037" i="11"/>
  <c r="AT1037" i="11"/>
  <c r="AW1037" i="11" s="1"/>
  <c r="AU1037" i="11"/>
  <c r="AX1037" i="11" s="1"/>
  <c r="AV1037" i="11"/>
  <c r="AY1037" i="11" s="1"/>
  <c r="AN1038" i="11"/>
  <c r="AO1038" i="11"/>
  <c r="AR1038" i="11" s="1"/>
  <c r="AQ1038" i="11"/>
  <c r="AT1038" i="11"/>
  <c r="AW1038" i="11" s="1"/>
  <c r="AU1038" i="11"/>
  <c r="AX1038" i="11" s="1"/>
  <c r="AV1038" i="11"/>
  <c r="AY1038" i="11"/>
  <c r="AN1039" i="11"/>
  <c r="AQ1039" i="11" s="1"/>
  <c r="AO1039" i="11"/>
  <c r="AR1039" i="11" s="1"/>
  <c r="AT1039" i="11"/>
  <c r="AW1039" i="11" s="1"/>
  <c r="AU1039" i="11"/>
  <c r="AX1039" i="11" s="1"/>
  <c r="AV1039" i="11"/>
  <c r="AY1039" i="11"/>
  <c r="AN1040" i="11"/>
  <c r="AQ1040" i="11" s="1"/>
  <c r="AO1040" i="11"/>
  <c r="AR1040" i="11" s="1"/>
  <c r="AT1040" i="11"/>
  <c r="AW1040" i="11" s="1"/>
  <c r="AU1040" i="11"/>
  <c r="AX1040" i="11" s="1"/>
  <c r="AV1040" i="11"/>
  <c r="AY1040" i="11"/>
  <c r="AN1041" i="11"/>
  <c r="AQ1041" i="11" s="1"/>
  <c r="AO1041" i="11"/>
  <c r="AR1041" i="11"/>
  <c r="AT1041" i="11"/>
  <c r="AW1041" i="11" s="1"/>
  <c r="AU1041" i="11"/>
  <c r="AX1041" i="11" s="1"/>
  <c r="AV1041" i="11"/>
  <c r="AY1041" i="11"/>
  <c r="AN1042" i="11"/>
  <c r="AO1042" i="11"/>
  <c r="AQ1042" i="11"/>
  <c r="AR1042" i="11"/>
  <c r="AT1042" i="11"/>
  <c r="AW1042" i="11" s="1"/>
  <c r="AU1042" i="11"/>
  <c r="AX1042" i="11" s="1"/>
  <c r="AV1042" i="11"/>
  <c r="AY1042" i="11"/>
  <c r="AN1043" i="11"/>
  <c r="AQ1043" i="11" s="1"/>
  <c r="AO1043" i="11"/>
  <c r="AR1043" i="11"/>
  <c r="AT1043" i="11"/>
  <c r="AW1043" i="11" s="1"/>
  <c r="AU1043" i="11"/>
  <c r="AX1043" i="11" s="1"/>
  <c r="AV1043" i="11"/>
  <c r="AY1043" i="11"/>
  <c r="AN1044" i="11"/>
  <c r="AQ1044" i="11" s="1"/>
  <c r="AO1044" i="11"/>
  <c r="AR1044" i="11" s="1"/>
  <c r="AT1044" i="11"/>
  <c r="AW1044" i="11" s="1"/>
  <c r="AU1044" i="11"/>
  <c r="AX1044" i="11" s="1"/>
  <c r="AV1044" i="11"/>
  <c r="AY1044" i="11"/>
  <c r="AN1045" i="11"/>
  <c r="AQ1045" i="11" s="1"/>
  <c r="AO1045" i="11"/>
  <c r="AR1045" i="11"/>
  <c r="AT1045" i="11"/>
  <c r="AW1045" i="11" s="1"/>
  <c r="AU1045" i="11"/>
  <c r="AX1045" i="11" s="1"/>
  <c r="AV1045" i="11"/>
  <c r="AY1045" i="11"/>
  <c r="AN1046" i="11"/>
  <c r="AO1046" i="11"/>
  <c r="AQ1046" i="11"/>
  <c r="AR1046" i="11"/>
  <c r="AT1046" i="11"/>
  <c r="AW1046" i="11" s="1"/>
  <c r="AU1046" i="11"/>
  <c r="AX1046" i="11" s="1"/>
  <c r="AV1046" i="11"/>
  <c r="AY1046" i="11"/>
  <c r="AN1047" i="11"/>
  <c r="AQ1047" i="11" s="1"/>
  <c r="AO1047" i="11"/>
  <c r="AR1047" i="11"/>
  <c r="AT1047" i="11"/>
  <c r="AW1047" i="11" s="1"/>
  <c r="AU1047" i="11"/>
  <c r="AX1047" i="11" s="1"/>
  <c r="AV1047" i="11"/>
  <c r="AY1047" i="11"/>
  <c r="AN1048" i="11"/>
  <c r="AQ1048" i="11" s="1"/>
  <c r="AO1048" i="11"/>
  <c r="AR1048" i="11" s="1"/>
  <c r="AT1048" i="11"/>
  <c r="AW1048" i="11" s="1"/>
  <c r="AU1048" i="11"/>
  <c r="AX1048" i="11" s="1"/>
  <c r="AV1048" i="11"/>
  <c r="AY1048" i="11"/>
  <c r="AN1049" i="11"/>
  <c r="AQ1049" i="11" s="1"/>
  <c r="AO1049" i="11"/>
  <c r="AR1049" i="11"/>
  <c r="AT1049" i="11"/>
  <c r="AW1049" i="11" s="1"/>
  <c r="AU1049" i="11"/>
  <c r="AX1049" i="11" s="1"/>
  <c r="AV1049" i="11"/>
  <c r="AY1049" i="11"/>
  <c r="AN1050" i="11"/>
  <c r="AO1050" i="11"/>
  <c r="AR1050" i="11" s="1"/>
  <c r="AQ1050" i="11"/>
  <c r="AT1050" i="11"/>
  <c r="AW1050" i="11" s="1"/>
  <c r="AU1050" i="11"/>
  <c r="AX1050" i="11" s="1"/>
  <c r="AV1050" i="11"/>
  <c r="AY1050" i="11"/>
  <c r="AN1051" i="11"/>
  <c r="AQ1051" i="11" s="1"/>
  <c r="AO1051" i="11"/>
  <c r="AR1051" i="11" s="1"/>
  <c r="AT1051" i="11"/>
  <c r="AW1051" i="11" s="1"/>
  <c r="AU1051" i="11"/>
  <c r="AX1051" i="11" s="1"/>
  <c r="AV1051" i="11"/>
  <c r="AY1051" i="11"/>
  <c r="AN1052" i="11"/>
  <c r="AQ1052" i="11" s="1"/>
  <c r="AO1052" i="11"/>
  <c r="AR1052" i="11" s="1"/>
  <c r="AT1052" i="11"/>
  <c r="AW1052" i="11" s="1"/>
  <c r="AU1052" i="11"/>
  <c r="AX1052" i="11" s="1"/>
  <c r="AV1052" i="11"/>
  <c r="AY1052" i="11"/>
  <c r="AN1053" i="11"/>
  <c r="AQ1053" i="11" s="1"/>
  <c r="AO1053" i="11"/>
  <c r="AR1053" i="11"/>
  <c r="AT1053" i="11"/>
  <c r="AW1053" i="11" s="1"/>
  <c r="AU1053" i="11"/>
  <c r="AX1053" i="11" s="1"/>
  <c r="AV1053" i="11"/>
  <c r="AY1053" i="11"/>
  <c r="AN1054" i="11"/>
  <c r="AO1054" i="11"/>
  <c r="AQ1054" i="11"/>
  <c r="AR1054" i="11"/>
  <c r="AT1054" i="11"/>
  <c r="AW1054" i="11" s="1"/>
  <c r="AU1054" i="11"/>
  <c r="AX1054" i="11" s="1"/>
  <c r="AV1054" i="11"/>
  <c r="AY1054" i="11"/>
  <c r="AN1055" i="11"/>
  <c r="AQ1055" i="11" s="1"/>
  <c r="AO1055" i="11"/>
  <c r="AR1055" i="11"/>
  <c r="AT1055" i="11"/>
  <c r="AW1055" i="11" s="1"/>
  <c r="AU1055" i="11"/>
  <c r="AX1055" i="11" s="1"/>
  <c r="AV1055" i="11"/>
  <c r="AY1055" i="11"/>
  <c r="AN1056" i="11"/>
  <c r="AQ1056" i="11" s="1"/>
  <c r="AO1056" i="11"/>
  <c r="AR1056" i="11" s="1"/>
  <c r="AT1056" i="11"/>
  <c r="AW1056" i="11" s="1"/>
  <c r="AU1056" i="11"/>
  <c r="AX1056" i="11" s="1"/>
  <c r="AV1056" i="11"/>
  <c r="AY1056" i="11"/>
  <c r="AN1057" i="11"/>
  <c r="AQ1057" i="11" s="1"/>
  <c r="AO1057" i="11"/>
  <c r="AR1057" i="11"/>
  <c r="AT1057" i="11"/>
  <c r="AW1057" i="11" s="1"/>
  <c r="AU1057" i="11"/>
  <c r="AX1057" i="11" s="1"/>
  <c r="AV1057" i="11"/>
  <c r="AY1057" i="11"/>
  <c r="AN1058" i="11"/>
  <c r="AO1058" i="11"/>
  <c r="AQ1058" i="11"/>
  <c r="AR1058" i="11"/>
  <c r="AT1058" i="11"/>
  <c r="AW1058" i="11" s="1"/>
  <c r="AU1058" i="11"/>
  <c r="AX1058" i="11" s="1"/>
  <c r="AV1058" i="11"/>
  <c r="AY1058" i="11"/>
  <c r="AN1059" i="11"/>
  <c r="AQ1059" i="11" s="1"/>
  <c r="AO1059" i="11"/>
  <c r="AR1059" i="11" s="1"/>
  <c r="AT1059" i="11"/>
  <c r="AW1059" i="11" s="1"/>
  <c r="AU1059" i="11"/>
  <c r="AX1059" i="11" s="1"/>
  <c r="AV1059" i="11"/>
  <c r="AY1059" i="11"/>
  <c r="AN1060" i="11"/>
  <c r="AQ1060" i="11" s="1"/>
  <c r="AO1060" i="11"/>
  <c r="AR1060" i="11" s="1"/>
  <c r="AT1060" i="11"/>
  <c r="AW1060" i="11" s="1"/>
  <c r="AU1060" i="11"/>
  <c r="AX1060" i="11" s="1"/>
  <c r="AV1060" i="11"/>
  <c r="AY1060" i="11"/>
  <c r="AN1061" i="11"/>
  <c r="AQ1061" i="11" s="1"/>
  <c r="AO1061" i="11"/>
  <c r="AR1061" i="11"/>
  <c r="AT1061" i="11"/>
  <c r="AW1061" i="11" s="1"/>
  <c r="AU1061" i="11"/>
  <c r="AX1061" i="11" s="1"/>
  <c r="AV1061" i="11"/>
  <c r="AY1061" i="11"/>
  <c r="AN1062" i="11"/>
  <c r="AO1062" i="11"/>
  <c r="AR1062" i="11" s="1"/>
  <c r="AQ1062" i="11"/>
  <c r="AT1062" i="11"/>
  <c r="AW1062" i="11" s="1"/>
  <c r="AU1062" i="11"/>
  <c r="AX1062" i="11" s="1"/>
  <c r="AV1062" i="11"/>
  <c r="AY1062" i="11"/>
  <c r="AN1063" i="11"/>
  <c r="AQ1063" i="11" s="1"/>
  <c r="AO1063" i="11"/>
  <c r="AR1063" i="11" s="1"/>
  <c r="AT1063" i="11"/>
  <c r="AW1063" i="11" s="1"/>
  <c r="AU1063" i="11"/>
  <c r="AX1063" i="11" s="1"/>
  <c r="AV1063" i="11"/>
  <c r="AY1063" i="11"/>
  <c r="AN1064" i="11"/>
  <c r="AQ1064" i="11" s="1"/>
  <c r="AO1064" i="11"/>
  <c r="AR1064" i="11" s="1"/>
  <c r="AT1064" i="11"/>
  <c r="AW1064" i="11" s="1"/>
  <c r="AU1064" i="11"/>
  <c r="AX1064" i="11" s="1"/>
  <c r="AV1064" i="11"/>
  <c r="AY1064" i="11"/>
  <c r="AN1065" i="11"/>
  <c r="AO1065" i="11"/>
  <c r="AQ1065" i="11"/>
  <c r="AR1065" i="11"/>
  <c r="AT1065" i="11"/>
  <c r="AW1065" i="11" s="1"/>
  <c r="AU1065" i="11"/>
  <c r="AX1065" i="11" s="1"/>
  <c r="AV1065" i="11"/>
  <c r="AY1065" i="11"/>
  <c r="AN1066" i="11"/>
  <c r="AO1066" i="11"/>
  <c r="AQ1066" i="11"/>
  <c r="AR1066" i="11"/>
  <c r="AT1066" i="11"/>
  <c r="AW1066" i="11" s="1"/>
  <c r="AU1066" i="11"/>
  <c r="AX1066" i="11" s="1"/>
  <c r="AV1066" i="11"/>
  <c r="AY1066" i="11"/>
  <c r="AN1067" i="11"/>
  <c r="AQ1067" i="11" s="1"/>
  <c r="AO1067" i="11"/>
  <c r="AR1067" i="11" s="1"/>
  <c r="AT1067" i="11"/>
  <c r="AW1067" i="11" s="1"/>
  <c r="AU1067" i="11"/>
  <c r="AX1067" i="11" s="1"/>
  <c r="AV1067" i="11"/>
  <c r="AY1067" i="11"/>
  <c r="AN1068" i="11"/>
  <c r="AQ1068" i="11" s="1"/>
  <c r="AO1068" i="11"/>
  <c r="AR1068" i="11" s="1"/>
  <c r="AT1068" i="11"/>
  <c r="AW1068" i="11" s="1"/>
  <c r="AU1068" i="11"/>
  <c r="AX1068" i="11" s="1"/>
  <c r="AV1068" i="11"/>
  <c r="AY1068" i="11"/>
  <c r="AN1069" i="11"/>
  <c r="AO1069" i="11"/>
  <c r="AQ1069" i="11"/>
  <c r="AR1069" i="11"/>
  <c r="AT1069" i="11"/>
  <c r="AW1069" i="11" s="1"/>
  <c r="AU1069" i="11"/>
  <c r="AX1069" i="11" s="1"/>
  <c r="AV1069" i="11"/>
  <c r="AY1069" i="11"/>
  <c r="AN1070" i="11"/>
  <c r="AO1070" i="11"/>
  <c r="AQ1070" i="11"/>
  <c r="AR1070" i="11"/>
  <c r="AT1070" i="11"/>
  <c r="AW1070" i="11" s="1"/>
  <c r="AU1070" i="11"/>
  <c r="AX1070" i="11" s="1"/>
  <c r="AV1070" i="11"/>
  <c r="AY1070" i="11"/>
  <c r="AN1071" i="11"/>
  <c r="AQ1071" i="11" s="1"/>
  <c r="AO1071" i="11"/>
  <c r="AR1071" i="11"/>
  <c r="AT1071" i="11"/>
  <c r="AW1071" i="11" s="1"/>
  <c r="AU1071" i="11"/>
  <c r="AX1071" i="11" s="1"/>
  <c r="AV1071" i="11"/>
  <c r="AY1071" i="11"/>
  <c r="AN1072" i="11"/>
  <c r="AQ1072" i="11" s="1"/>
  <c r="AO1072" i="11"/>
  <c r="AR1072" i="11" s="1"/>
  <c r="AT1072" i="11"/>
  <c r="AW1072" i="11" s="1"/>
  <c r="AU1072" i="11"/>
  <c r="AX1072" i="11" s="1"/>
  <c r="AV1072" i="11"/>
  <c r="AY1072" i="11"/>
  <c r="AN1073" i="11"/>
  <c r="AO1073" i="11"/>
  <c r="AQ1073" i="11"/>
  <c r="AR1073" i="11"/>
  <c r="AT1073" i="11"/>
  <c r="AW1073" i="11" s="1"/>
  <c r="AU1073" i="11"/>
  <c r="AX1073" i="11" s="1"/>
  <c r="AV1073" i="11"/>
  <c r="AY1073" i="11"/>
  <c r="AN1074" i="11"/>
  <c r="AO1074" i="11"/>
  <c r="AQ1074" i="11"/>
  <c r="AR1074" i="11"/>
  <c r="AT1074" i="11"/>
  <c r="AW1074" i="11" s="1"/>
  <c r="AU1074" i="11"/>
  <c r="AX1074" i="11" s="1"/>
  <c r="AV1074" i="11"/>
  <c r="AY1074" i="11"/>
  <c r="AN1075" i="11"/>
  <c r="AQ1075" i="11" s="1"/>
  <c r="AO1075" i="11"/>
  <c r="AR1075" i="11"/>
  <c r="AT1075" i="11"/>
  <c r="AW1075" i="11" s="1"/>
  <c r="AU1075" i="11"/>
  <c r="AX1075" i="11" s="1"/>
  <c r="AV1075" i="11"/>
  <c r="AY1075" i="11"/>
  <c r="AN1076" i="11"/>
  <c r="AQ1076" i="11" s="1"/>
  <c r="AO1076" i="11"/>
  <c r="AR1076" i="11" s="1"/>
  <c r="AT1076" i="11"/>
  <c r="AW1076" i="11" s="1"/>
  <c r="AU1076" i="11"/>
  <c r="AX1076" i="11" s="1"/>
  <c r="AV1076" i="11"/>
  <c r="AY1076" i="11"/>
  <c r="AN1077" i="11"/>
  <c r="AO1077" i="11"/>
  <c r="AQ1077" i="11"/>
  <c r="AR1077" i="11"/>
  <c r="AT1077" i="11"/>
  <c r="AW1077" i="11" s="1"/>
  <c r="AU1077" i="11"/>
  <c r="AX1077" i="11" s="1"/>
  <c r="AV1077" i="11"/>
  <c r="AY1077" i="11"/>
  <c r="AN1078" i="11"/>
  <c r="AO1078" i="11"/>
  <c r="AR1078" i="11" s="1"/>
  <c r="AQ1078" i="11"/>
  <c r="AT1078" i="11"/>
  <c r="AW1078" i="11" s="1"/>
  <c r="AU1078" i="11"/>
  <c r="AX1078" i="11" s="1"/>
  <c r="AV1078" i="11"/>
  <c r="AY1078" i="11"/>
  <c r="AN1079" i="11"/>
  <c r="AQ1079" i="11" s="1"/>
  <c r="AO1079" i="11"/>
  <c r="AR1079" i="11" s="1"/>
  <c r="AT1079" i="11"/>
  <c r="AW1079" i="11" s="1"/>
  <c r="AU1079" i="11"/>
  <c r="AX1079" i="11" s="1"/>
  <c r="AV1079" i="11"/>
  <c r="AY1079" i="11"/>
  <c r="AN1080" i="11"/>
  <c r="AQ1080" i="11" s="1"/>
  <c r="AO1080" i="11"/>
  <c r="AR1080" i="11" s="1"/>
  <c r="AT1080" i="11"/>
  <c r="AW1080" i="11" s="1"/>
  <c r="AU1080" i="11"/>
  <c r="AX1080" i="11" s="1"/>
  <c r="AV1080" i="11"/>
  <c r="AY1080" i="11"/>
  <c r="AN1081" i="11"/>
  <c r="AO1081" i="11"/>
  <c r="AQ1081" i="11"/>
  <c r="AR1081" i="11"/>
  <c r="AT1081" i="11"/>
  <c r="AW1081" i="11" s="1"/>
  <c r="AU1081" i="11"/>
  <c r="AX1081" i="11" s="1"/>
  <c r="AV1081" i="11"/>
  <c r="AY1081" i="11"/>
  <c r="AN1082" i="11"/>
  <c r="AO1082" i="11"/>
  <c r="AQ1082" i="11"/>
  <c r="AR1082" i="11"/>
  <c r="AT1082" i="11"/>
  <c r="AW1082" i="11" s="1"/>
  <c r="AU1082" i="11"/>
  <c r="AX1082" i="11" s="1"/>
  <c r="AV1082" i="11"/>
  <c r="AY1082" i="11"/>
  <c r="AN1083" i="11"/>
  <c r="AQ1083" i="11" s="1"/>
  <c r="AO1083" i="11"/>
  <c r="AR1083" i="11"/>
  <c r="AT1083" i="11"/>
  <c r="AW1083" i="11" s="1"/>
  <c r="AU1083" i="11"/>
  <c r="AX1083" i="11" s="1"/>
  <c r="AV1083" i="11"/>
  <c r="AY1083" i="11"/>
  <c r="AN1084" i="11"/>
  <c r="AQ1084" i="11" s="1"/>
  <c r="AO1084" i="11"/>
  <c r="AR1084" i="11" s="1"/>
  <c r="AT1084" i="11"/>
  <c r="AW1084" i="11" s="1"/>
  <c r="AU1084" i="11"/>
  <c r="AX1084" i="11" s="1"/>
  <c r="AV1084" i="11"/>
  <c r="AY1084" i="11"/>
  <c r="AN1085" i="11"/>
  <c r="AO1085" i="11"/>
  <c r="AQ1085" i="11"/>
  <c r="AR1085" i="11"/>
  <c r="AT1085" i="11"/>
  <c r="AW1085" i="11" s="1"/>
  <c r="AU1085" i="11"/>
  <c r="AX1085" i="11" s="1"/>
  <c r="AV1085" i="11"/>
  <c r="AY1085" i="11"/>
  <c r="AN1086" i="11"/>
  <c r="AO1086" i="11"/>
  <c r="AQ1086" i="11"/>
  <c r="AR1086" i="11"/>
  <c r="AT1086" i="11"/>
  <c r="AW1086" i="11" s="1"/>
  <c r="AU1086" i="11"/>
  <c r="AX1086" i="11" s="1"/>
  <c r="AV1086" i="11"/>
  <c r="AY1086" i="11"/>
  <c r="AN1087" i="11"/>
  <c r="AQ1087" i="11" s="1"/>
  <c r="AO1087" i="11"/>
  <c r="AR1087" i="11"/>
  <c r="AT1087" i="11"/>
  <c r="AW1087" i="11" s="1"/>
  <c r="AU1087" i="11"/>
  <c r="AX1087" i="11" s="1"/>
  <c r="AV1087" i="11"/>
  <c r="AY1087" i="11"/>
  <c r="AN1088" i="11"/>
  <c r="AQ1088" i="11" s="1"/>
  <c r="AO1088" i="11"/>
  <c r="AR1088" i="11" s="1"/>
  <c r="AT1088" i="11"/>
  <c r="AW1088" i="11" s="1"/>
  <c r="AU1088" i="11"/>
  <c r="AX1088" i="11" s="1"/>
  <c r="AV1088" i="11"/>
  <c r="AY1088" i="11" s="1"/>
  <c r="AN1089" i="11"/>
  <c r="AO1089" i="11"/>
  <c r="AQ1089" i="11"/>
  <c r="AR1089" i="11"/>
  <c r="AT1089" i="11"/>
  <c r="AW1089" i="11" s="1"/>
  <c r="AU1089" i="11"/>
  <c r="AX1089" i="11" s="1"/>
  <c r="AV1089" i="11"/>
  <c r="AY1089" i="11"/>
  <c r="AN1090" i="11"/>
  <c r="AO1090" i="11"/>
  <c r="AQ1090" i="11"/>
  <c r="AR1090" i="11"/>
  <c r="AT1090" i="11"/>
  <c r="AW1090" i="11" s="1"/>
  <c r="AU1090" i="11"/>
  <c r="AX1090" i="11" s="1"/>
  <c r="AV1090" i="11"/>
  <c r="AY1090" i="11"/>
  <c r="AN1091" i="11"/>
  <c r="AQ1091" i="11" s="1"/>
  <c r="AO1091" i="11"/>
  <c r="AR1091" i="11"/>
  <c r="AT1091" i="11"/>
  <c r="AW1091" i="11" s="1"/>
  <c r="AU1091" i="11"/>
  <c r="AX1091" i="11" s="1"/>
  <c r="AV1091" i="11"/>
  <c r="AY1091" i="11"/>
  <c r="AN1092" i="11"/>
  <c r="AQ1092" i="11" s="1"/>
  <c r="AO1092" i="11"/>
  <c r="AR1092" i="11" s="1"/>
  <c r="AT1092" i="11"/>
  <c r="AW1092" i="11" s="1"/>
  <c r="AU1092" i="11"/>
  <c r="AX1092" i="11" s="1"/>
  <c r="AV1092" i="11"/>
  <c r="AY1092" i="11"/>
  <c r="AN1093" i="11"/>
  <c r="AO1093" i="11"/>
  <c r="AQ1093" i="11"/>
  <c r="AR1093" i="11"/>
  <c r="AT1093" i="11"/>
  <c r="AW1093" i="11" s="1"/>
  <c r="AU1093" i="11"/>
  <c r="AX1093" i="11" s="1"/>
  <c r="AV1093" i="11"/>
  <c r="AY1093" i="11"/>
  <c r="AN1094" i="11"/>
  <c r="AO1094" i="11"/>
  <c r="AR1094" i="11" s="1"/>
  <c r="AQ1094" i="11"/>
  <c r="AT1094" i="11"/>
  <c r="AW1094" i="11" s="1"/>
  <c r="AU1094" i="11"/>
  <c r="AX1094" i="11" s="1"/>
  <c r="AV1094" i="11"/>
  <c r="AY1094" i="11"/>
  <c r="AN1095" i="11"/>
  <c r="AQ1095" i="11" s="1"/>
  <c r="AO1095" i="11"/>
  <c r="AR1095" i="11" s="1"/>
  <c r="AT1095" i="11"/>
  <c r="AW1095" i="11" s="1"/>
  <c r="AU1095" i="11"/>
  <c r="AX1095" i="11" s="1"/>
  <c r="AV1095" i="11"/>
  <c r="AY1095" i="11"/>
  <c r="AN1096" i="11"/>
  <c r="AQ1096" i="11" s="1"/>
  <c r="AO1096" i="11"/>
  <c r="AR1096" i="11" s="1"/>
  <c r="AT1096" i="11"/>
  <c r="AW1096" i="11" s="1"/>
  <c r="AU1096" i="11"/>
  <c r="AX1096" i="11" s="1"/>
  <c r="AV1096" i="11"/>
  <c r="AY1096" i="11" s="1"/>
  <c r="AN1097" i="11"/>
  <c r="AO1097" i="11"/>
  <c r="AQ1097" i="11"/>
  <c r="AR1097" i="11"/>
  <c r="AT1097" i="11"/>
  <c r="AW1097" i="11" s="1"/>
  <c r="AU1097" i="11"/>
  <c r="AX1097" i="11" s="1"/>
  <c r="AV1097" i="11"/>
  <c r="AY1097" i="11"/>
  <c r="AN1098" i="11"/>
  <c r="AO1098" i="11"/>
  <c r="AQ1098" i="11"/>
  <c r="AR1098" i="11"/>
  <c r="AT1098" i="11"/>
  <c r="AW1098" i="11" s="1"/>
  <c r="AU1098" i="11"/>
  <c r="AX1098" i="11" s="1"/>
  <c r="AV1098" i="11"/>
  <c r="AY1098" i="11"/>
  <c r="AN1099" i="11"/>
  <c r="AQ1099" i="11" s="1"/>
  <c r="AO1099" i="11"/>
  <c r="AR1099" i="11"/>
  <c r="AT1099" i="11"/>
  <c r="AW1099" i="11" s="1"/>
  <c r="AU1099" i="11"/>
  <c r="AX1099" i="11" s="1"/>
  <c r="AV1099" i="11"/>
  <c r="AY1099" i="11"/>
  <c r="AN1100" i="11"/>
  <c r="AQ1100" i="11" s="1"/>
  <c r="AO1100" i="11"/>
  <c r="AR1100" i="11" s="1"/>
  <c r="AT1100" i="11"/>
  <c r="AW1100" i="11" s="1"/>
  <c r="AU1100" i="11"/>
  <c r="AX1100" i="11" s="1"/>
  <c r="AV1100" i="11"/>
  <c r="AY1100" i="11"/>
  <c r="AN1101" i="11"/>
  <c r="AO1101" i="11"/>
  <c r="AQ1101" i="11"/>
  <c r="AR1101" i="11"/>
  <c r="AT1101" i="11"/>
  <c r="AW1101" i="11" s="1"/>
  <c r="AU1101" i="11"/>
  <c r="AX1101" i="11" s="1"/>
  <c r="AV1101" i="11"/>
  <c r="AY1101" i="11"/>
  <c r="AN1102" i="11"/>
  <c r="AO1102" i="11"/>
  <c r="AQ1102" i="11"/>
  <c r="AR1102" i="11"/>
  <c r="AT1102" i="11"/>
  <c r="AW1102" i="11" s="1"/>
  <c r="AU1102" i="11"/>
  <c r="AX1102" i="11" s="1"/>
  <c r="AV1102" i="11"/>
  <c r="AY1102" i="11"/>
  <c r="AN1103" i="11"/>
  <c r="AQ1103" i="11" s="1"/>
  <c r="AO1103" i="11"/>
  <c r="AR1103" i="11"/>
  <c r="AT1103" i="11"/>
  <c r="AW1103" i="11" s="1"/>
  <c r="AU1103" i="11"/>
  <c r="AX1103" i="11" s="1"/>
  <c r="AV1103" i="11"/>
  <c r="AY1103" i="11"/>
  <c r="AN1104" i="11"/>
  <c r="AQ1104" i="11" s="1"/>
  <c r="AO1104" i="11"/>
  <c r="AR1104" i="11" s="1"/>
  <c r="AT1104" i="11"/>
  <c r="AW1104" i="11" s="1"/>
  <c r="AU1104" i="11"/>
  <c r="AX1104" i="11" s="1"/>
  <c r="AV1104" i="11"/>
  <c r="AY1104" i="11" s="1"/>
  <c r="AN1105" i="11"/>
  <c r="AO1105" i="11"/>
  <c r="AQ1105" i="11"/>
  <c r="AR1105" i="11"/>
  <c r="AT1105" i="11"/>
  <c r="AW1105" i="11" s="1"/>
  <c r="AU1105" i="11"/>
  <c r="AX1105" i="11" s="1"/>
  <c r="AV1105" i="11"/>
  <c r="AY1105" i="11" s="1"/>
  <c r="AN1106" i="11"/>
  <c r="AO1106" i="11"/>
  <c r="AQ1106" i="11"/>
  <c r="AR1106" i="11"/>
  <c r="AT1106" i="11"/>
  <c r="AW1106" i="11" s="1"/>
  <c r="AU1106" i="11"/>
  <c r="AX1106" i="11" s="1"/>
  <c r="AV1106" i="11"/>
  <c r="AY1106" i="11"/>
  <c r="AN1107" i="11"/>
  <c r="AQ1107" i="11" s="1"/>
  <c r="AO1107" i="11"/>
  <c r="AR1107" i="11"/>
  <c r="AT1107" i="11"/>
  <c r="AW1107" i="11" s="1"/>
  <c r="AU1107" i="11"/>
  <c r="AX1107" i="11" s="1"/>
  <c r="AV1107" i="11"/>
  <c r="AY1107" i="11"/>
  <c r="AN1108" i="11"/>
  <c r="AQ1108" i="11" s="1"/>
  <c r="AO1108" i="11"/>
  <c r="AR1108" i="11" s="1"/>
  <c r="AT1108" i="11"/>
  <c r="AW1108" i="11" s="1"/>
  <c r="AU1108" i="11"/>
  <c r="AX1108" i="11" s="1"/>
  <c r="AV1108" i="11"/>
  <c r="AY1108" i="11" s="1"/>
  <c r="AN1109" i="11"/>
  <c r="AO1109" i="11"/>
  <c r="AQ1109" i="11"/>
  <c r="AR1109" i="11"/>
  <c r="AT1109" i="11"/>
  <c r="AW1109" i="11" s="1"/>
  <c r="AU1109" i="11"/>
  <c r="AX1109" i="11" s="1"/>
  <c r="AV1109" i="11"/>
  <c r="AY1109" i="11" s="1"/>
  <c r="AN1110" i="11"/>
  <c r="AO1110" i="11"/>
  <c r="AQ1110" i="11"/>
  <c r="AR1110" i="11"/>
  <c r="AT1110" i="11"/>
  <c r="AW1110" i="11" s="1"/>
  <c r="AU1110" i="11"/>
  <c r="AX1110" i="11" s="1"/>
  <c r="AV1110" i="11"/>
  <c r="AY1110" i="11"/>
  <c r="AN1111" i="11"/>
  <c r="AQ1111" i="11" s="1"/>
  <c r="AO1111" i="11"/>
  <c r="AR1111" i="11"/>
  <c r="AT1111" i="11"/>
  <c r="AW1111" i="11" s="1"/>
  <c r="AU1111" i="11"/>
  <c r="AX1111" i="11" s="1"/>
  <c r="AV1111" i="11"/>
  <c r="AY1111" i="11"/>
  <c r="AN1112" i="11"/>
  <c r="AQ1112" i="11" s="1"/>
  <c r="AO1112" i="11"/>
  <c r="AR1112" i="11" s="1"/>
  <c r="AT1112" i="11"/>
  <c r="AW1112" i="11" s="1"/>
  <c r="AU1112" i="11"/>
  <c r="AX1112" i="11" s="1"/>
  <c r="AV1112" i="11"/>
  <c r="AY1112" i="11" s="1"/>
  <c r="AN1113" i="11"/>
  <c r="AO1113" i="11"/>
  <c r="AQ1113" i="11"/>
  <c r="AR1113" i="11"/>
  <c r="AT1113" i="11"/>
  <c r="AW1113" i="11" s="1"/>
  <c r="AU1113" i="11"/>
  <c r="AX1113" i="11" s="1"/>
  <c r="AV1113" i="11"/>
  <c r="AY1113" i="11" s="1"/>
  <c r="AN1114" i="11"/>
  <c r="AO1114" i="11"/>
  <c r="AQ1114" i="11"/>
  <c r="AR1114" i="11"/>
  <c r="AT1114" i="11"/>
  <c r="AW1114" i="11" s="1"/>
  <c r="AU1114" i="11"/>
  <c r="AX1114" i="11" s="1"/>
  <c r="AV1114" i="11"/>
  <c r="AY1114" i="11"/>
  <c r="AN1115" i="11"/>
  <c r="AQ1115" i="11" s="1"/>
  <c r="AO1115" i="11"/>
  <c r="AR1115" i="11"/>
  <c r="AT1115" i="11"/>
  <c r="AW1115" i="11" s="1"/>
  <c r="AU1115" i="11"/>
  <c r="AX1115" i="11" s="1"/>
  <c r="AV1115" i="11"/>
  <c r="AY1115" i="11"/>
  <c r="AN1116" i="11"/>
  <c r="AQ1116" i="11" s="1"/>
  <c r="AO1116" i="11"/>
  <c r="AR1116" i="11" s="1"/>
  <c r="AT1116" i="11"/>
  <c r="AW1116" i="11" s="1"/>
  <c r="AU1116" i="11"/>
  <c r="AX1116" i="11" s="1"/>
  <c r="AV1116" i="11"/>
  <c r="AY1116" i="11" s="1"/>
  <c r="AN1117" i="11"/>
  <c r="AO1117" i="11"/>
  <c r="AQ1117" i="11"/>
  <c r="AR1117" i="11"/>
  <c r="AT1117" i="11"/>
  <c r="AW1117" i="11" s="1"/>
  <c r="AU1117" i="11"/>
  <c r="AX1117" i="11" s="1"/>
  <c r="AV1117" i="11"/>
  <c r="AY1117" i="11" s="1"/>
  <c r="AN1118" i="11"/>
  <c r="AO1118" i="11"/>
  <c r="AQ1118" i="11"/>
  <c r="AR1118" i="11"/>
  <c r="AT1118" i="11"/>
  <c r="AW1118" i="11" s="1"/>
  <c r="AU1118" i="11"/>
  <c r="AX1118" i="11" s="1"/>
  <c r="AV1118" i="11"/>
  <c r="AY1118" i="11"/>
  <c r="AN1119" i="11"/>
  <c r="AQ1119" i="11" s="1"/>
  <c r="AO1119" i="11"/>
  <c r="AR1119" i="11"/>
  <c r="AT1119" i="11"/>
  <c r="AW1119" i="11" s="1"/>
  <c r="AU1119" i="11"/>
  <c r="AX1119" i="11" s="1"/>
  <c r="AV1119" i="11"/>
  <c r="AY1119" i="11"/>
  <c r="AN1120" i="11"/>
  <c r="AQ1120" i="11" s="1"/>
  <c r="AO1120" i="11"/>
  <c r="AR1120" i="11" s="1"/>
  <c r="AT1120" i="11"/>
  <c r="AW1120" i="11" s="1"/>
  <c r="AU1120" i="11"/>
  <c r="AX1120" i="11" s="1"/>
  <c r="AV1120" i="11"/>
  <c r="AY1120" i="11" s="1"/>
  <c r="AN1121" i="11"/>
  <c r="AO1121" i="11"/>
  <c r="AQ1121" i="11"/>
  <c r="AR1121" i="11"/>
  <c r="AT1121" i="11"/>
  <c r="AW1121" i="11" s="1"/>
  <c r="AU1121" i="11"/>
  <c r="AX1121" i="11" s="1"/>
  <c r="AV1121" i="11"/>
  <c r="AY1121" i="11" s="1"/>
  <c r="AN1122" i="11"/>
  <c r="AO1122" i="11"/>
  <c r="AQ1122" i="11"/>
  <c r="AR1122" i="11"/>
  <c r="AT1122" i="11"/>
  <c r="AW1122" i="11" s="1"/>
  <c r="AU1122" i="11"/>
  <c r="AX1122" i="11" s="1"/>
  <c r="AV1122" i="11"/>
  <c r="AY1122" i="11"/>
  <c r="AN1123" i="11"/>
  <c r="AQ1123" i="11" s="1"/>
  <c r="AO1123" i="11"/>
  <c r="AR1123" i="11"/>
  <c r="AT1123" i="11"/>
  <c r="AW1123" i="11" s="1"/>
  <c r="AU1123" i="11"/>
  <c r="AX1123" i="11" s="1"/>
  <c r="AV1123" i="11"/>
  <c r="AY1123" i="11"/>
  <c r="AN1124" i="11"/>
  <c r="AQ1124" i="11" s="1"/>
  <c r="AO1124" i="11"/>
  <c r="AR1124" i="11" s="1"/>
  <c r="AT1124" i="11"/>
  <c r="AW1124" i="11" s="1"/>
  <c r="AU1124" i="11"/>
  <c r="AX1124" i="11" s="1"/>
  <c r="AV1124" i="11"/>
  <c r="AY1124" i="11" s="1"/>
  <c r="AN1125" i="11"/>
  <c r="AO1125" i="11"/>
  <c r="AQ1125" i="11"/>
  <c r="AR1125" i="11"/>
  <c r="AT1125" i="11"/>
  <c r="AW1125" i="11" s="1"/>
  <c r="AU1125" i="11"/>
  <c r="AX1125" i="11" s="1"/>
  <c r="AV1125" i="11"/>
  <c r="AY1125" i="11" s="1"/>
  <c r="AN1126" i="11"/>
  <c r="AO1126" i="11"/>
  <c r="AQ1126" i="11"/>
  <c r="AR1126" i="11"/>
  <c r="AT1126" i="11"/>
  <c r="AW1126" i="11" s="1"/>
  <c r="AU1126" i="11"/>
  <c r="AX1126" i="11" s="1"/>
  <c r="AV1126" i="11"/>
  <c r="AY1126" i="11"/>
  <c r="AN1127" i="11"/>
  <c r="AO1127" i="11"/>
  <c r="AQ1127" i="11"/>
  <c r="AR1127" i="11"/>
  <c r="AT1127" i="11"/>
  <c r="AW1127" i="11" s="1"/>
  <c r="AU1127" i="11"/>
  <c r="AX1127" i="11" s="1"/>
  <c r="AV1127" i="11"/>
  <c r="AY1127" i="11"/>
  <c r="AN1128" i="11"/>
  <c r="AQ1128" i="11" s="1"/>
  <c r="AO1128" i="11"/>
  <c r="AR1128" i="11" s="1"/>
  <c r="AT1128" i="11"/>
  <c r="AW1128" i="11" s="1"/>
  <c r="AU1128" i="11"/>
  <c r="AX1128" i="11" s="1"/>
  <c r="AV1128" i="11"/>
  <c r="AY1128" i="11" s="1"/>
  <c r="AN1129" i="11"/>
  <c r="AO1129" i="11"/>
  <c r="AQ1129" i="11"/>
  <c r="AR1129" i="11"/>
  <c r="AT1129" i="11"/>
  <c r="AW1129" i="11" s="1"/>
  <c r="AU1129" i="11"/>
  <c r="AX1129" i="11" s="1"/>
  <c r="AV1129" i="11"/>
  <c r="AY1129" i="11" s="1"/>
  <c r="AN1130" i="11"/>
  <c r="AO1130" i="11"/>
  <c r="AQ1130" i="11"/>
  <c r="AR1130" i="11"/>
  <c r="AT1130" i="11"/>
  <c r="AW1130" i="11" s="1"/>
  <c r="AU1130" i="11"/>
  <c r="AX1130" i="11" s="1"/>
  <c r="AV1130" i="11"/>
  <c r="AY1130" i="11"/>
  <c r="AN1131" i="11"/>
  <c r="AQ1131" i="11" s="1"/>
  <c r="AO1131" i="11"/>
  <c r="AR1131" i="11"/>
  <c r="AT1131" i="11"/>
  <c r="AW1131" i="11" s="1"/>
  <c r="AU1131" i="11"/>
  <c r="AX1131" i="11" s="1"/>
  <c r="AV1131" i="11"/>
  <c r="AY1131" i="11"/>
  <c r="AN1132" i="11"/>
  <c r="AQ1132" i="11" s="1"/>
  <c r="AO1132" i="11"/>
  <c r="AR1132" i="11" s="1"/>
  <c r="AT1132" i="11"/>
  <c r="AW1132" i="11" s="1"/>
  <c r="AU1132" i="11"/>
  <c r="AX1132" i="11" s="1"/>
  <c r="AV1132" i="11"/>
  <c r="AY1132" i="11"/>
  <c r="AN1133" i="11"/>
  <c r="AO1133" i="11"/>
  <c r="AQ1133" i="11"/>
  <c r="AR1133" i="11"/>
  <c r="AT1133" i="11"/>
  <c r="AW1133" i="11" s="1"/>
  <c r="AU1133" i="11"/>
  <c r="AX1133" i="11" s="1"/>
  <c r="AV1133" i="11"/>
  <c r="AY1133" i="11" s="1"/>
  <c r="AN1134" i="11"/>
  <c r="AO1134" i="11"/>
  <c r="AR1134" i="11" s="1"/>
  <c r="AQ1134" i="11"/>
  <c r="AT1134" i="11"/>
  <c r="AW1134" i="11" s="1"/>
  <c r="AU1134" i="11"/>
  <c r="AX1134" i="11" s="1"/>
  <c r="AV1134" i="11"/>
  <c r="AY1134" i="11"/>
  <c r="AN1135" i="11"/>
  <c r="AO1135" i="11"/>
  <c r="AR1135" i="11" s="1"/>
  <c r="AQ1135" i="11"/>
  <c r="AT1135" i="11"/>
  <c r="AW1135" i="11" s="1"/>
  <c r="AU1135" i="11"/>
  <c r="AX1135" i="11" s="1"/>
  <c r="AV1135" i="11"/>
  <c r="AY1135" i="11"/>
  <c r="AN1136" i="11"/>
  <c r="AQ1136" i="11" s="1"/>
  <c r="AO1136" i="11"/>
  <c r="AR1136" i="11" s="1"/>
  <c r="AT1136" i="11"/>
  <c r="AW1136" i="11" s="1"/>
  <c r="AU1136" i="11"/>
  <c r="AX1136" i="11" s="1"/>
  <c r="AV1136" i="11"/>
  <c r="AY1136" i="11"/>
  <c r="AN1137" i="11"/>
  <c r="AO1137" i="11"/>
  <c r="AQ1137" i="11"/>
  <c r="AR1137" i="11"/>
  <c r="AT1137" i="11"/>
  <c r="AW1137" i="11" s="1"/>
  <c r="AU1137" i="11"/>
  <c r="AX1137" i="11" s="1"/>
  <c r="AV1137" i="11"/>
  <c r="AY1137" i="11" s="1"/>
  <c r="AN1138" i="11"/>
  <c r="AQ1138" i="11" s="1"/>
  <c r="AO1138" i="11"/>
  <c r="AR1138" i="11"/>
  <c r="AT1138" i="11"/>
  <c r="AW1138" i="11" s="1"/>
  <c r="AU1138" i="11"/>
  <c r="AX1138" i="11" s="1"/>
  <c r="AV1138" i="11"/>
  <c r="AY1138" i="11"/>
  <c r="AN1139" i="11"/>
  <c r="AO1139" i="11"/>
  <c r="AQ1139" i="11"/>
  <c r="AR1139" i="11"/>
  <c r="AT1139" i="11"/>
  <c r="AW1139" i="11" s="1"/>
  <c r="AU1139" i="11"/>
  <c r="AX1139" i="11" s="1"/>
  <c r="AV1139" i="11"/>
  <c r="AY1139" i="11" s="1"/>
  <c r="AN1140" i="11"/>
  <c r="AO1140" i="11"/>
  <c r="AR1140" i="11" s="1"/>
  <c r="AQ1140" i="11"/>
  <c r="AT1140" i="11"/>
  <c r="AW1140" i="11" s="1"/>
  <c r="AU1140" i="11"/>
  <c r="AX1140" i="11" s="1"/>
  <c r="AV1140" i="11"/>
  <c r="AY1140" i="11" s="1"/>
  <c r="AN1141" i="11"/>
  <c r="AQ1141" i="11" s="1"/>
  <c r="AO1141" i="11"/>
  <c r="AR1141" i="11"/>
  <c r="AT1141" i="11"/>
  <c r="AW1141" i="11" s="1"/>
  <c r="AU1141" i="11"/>
  <c r="AX1141" i="11" s="1"/>
  <c r="AV1141" i="11"/>
  <c r="AY1141" i="11" s="1"/>
  <c r="AN1142" i="11"/>
  <c r="AO1142" i="11"/>
  <c r="AQ1142" i="11"/>
  <c r="AR1142" i="11"/>
  <c r="AT1142" i="11"/>
  <c r="AW1142" i="11" s="1"/>
  <c r="AU1142" i="11"/>
  <c r="AX1142" i="11" s="1"/>
  <c r="AV1142" i="11"/>
  <c r="AY1142" i="11"/>
  <c r="AN1143" i="11"/>
  <c r="AO1143" i="11"/>
  <c r="AR1143" i="11" s="1"/>
  <c r="AQ1143" i="11"/>
  <c r="AT1143" i="11"/>
  <c r="AW1143" i="11" s="1"/>
  <c r="AU1143" i="11"/>
  <c r="AX1143" i="11" s="1"/>
  <c r="AV1143" i="11"/>
  <c r="AY1143" i="11"/>
  <c r="AN1144" i="11"/>
  <c r="AQ1144" i="11" s="1"/>
  <c r="AO1144" i="11"/>
  <c r="AR1144" i="11" s="1"/>
  <c r="AT1144" i="11"/>
  <c r="AW1144" i="11" s="1"/>
  <c r="AU1144" i="11"/>
  <c r="AX1144" i="11" s="1"/>
  <c r="AV1144" i="11"/>
  <c r="AY1144" i="11" s="1"/>
  <c r="AN1145" i="11"/>
  <c r="AO1145" i="11"/>
  <c r="AQ1145" i="11"/>
  <c r="AR1145" i="11"/>
  <c r="AT1145" i="11"/>
  <c r="AW1145" i="11" s="1"/>
  <c r="AU1145" i="11"/>
  <c r="AX1145" i="11" s="1"/>
  <c r="AV1145" i="11"/>
  <c r="AY1145" i="11" s="1"/>
  <c r="AN1146" i="11"/>
  <c r="AO1146" i="11"/>
  <c r="AQ1146" i="11"/>
  <c r="AR1146" i="11"/>
  <c r="AT1146" i="11"/>
  <c r="AW1146" i="11" s="1"/>
  <c r="AU1146" i="11"/>
  <c r="AX1146" i="11" s="1"/>
  <c r="AV1146" i="11"/>
  <c r="AY1146" i="11" s="1"/>
  <c r="AN1147" i="11"/>
  <c r="AO1147" i="11"/>
  <c r="AR1147" i="11" s="1"/>
  <c r="AQ1147" i="11"/>
  <c r="AT1147" i="11"/>
  <c r="AW1147" i="11" s="1"/>
  <c r="AU1147" i="11"/>
  <c r="AX1147" i="11" s="1"/>
  <c r="AV1147" i="11"/>
  <c r="AY1147" i="11"/>
  <c r="AN1148" i="11"/>
  <c r="AO1148" i="11"/>
  <c r="AQ1148" i="11"/>
  <c r="AR1148" i="11"/>
  <c r="AT1148" i="11"/>
  <c r="AW1148" i="11" s="1"/>
  <c r="AU1148" i="11"/>
  <c r="AX1148" i="11" s="1"/>
  <c r="AV1148" i="11"/>
  <c r="AY1148" i="11"/>
  <c r="AN1149" i="11"/>
  <c r="AQ1149" i="11" s="1"/>
  <c r="AO1149" i="11"/>
  <c r="AR1149" i="11" s="1"/>
  <c r="AT1149" i="11"/>
  <c r="AW1149" i="11" s="1"/>
  <c r="AU1149" i="11"/>
  <c r="AX1149" i="11" s="1"/>
  <c r="AV1149" i="11"/>
  <c r="AY1149" i="11" s="1"/>
  <c r="AN1150" i="11"/>
  <c r="AO1150" i="11"/>
  <c r="AQ1150" i="11"/>
  <c r="AR1150" i="11"/>
  <c r="AT1150" i="11"/>
  <c r="AW1150" i="11" s="1"/>
  <c r="AU1150" i="11"/>
  <c r="AX1150" i="11" s="1"/>
  <c r="AV1150" i="11"/>
  <c r="AY1150" i="11" s="1"/>
  <c r="AN1151" i="11"/>
  <c r="AO1151" i="11"/>
  <c r="AR1151" i="11" s="1"/>
  <c r="AQ1151" i="11"/>
  <c r="AT1151" i="11"/>
  <c r="AW1151" i="11" s="1"/>
  <c r="AU1151" i="11"/>
  <c r="AX1151" i="11" s="1"/>
  <c r="AV1151" i="11"/>
  <c r="AY1151" i="11"/>
  <c r="AN1152" i="11"/>
  <c r="AO1152" i="11"/>
  <c r="AQ1152" i="11"/>
  <c r="AR1152" i="11"/>
  <c r="AT1152" i="11"/>
  <c r="AW1152" i="11" s="1"/>
  <c r="AU1152" i="11"/>
  <c r="AX1152" i="11" s="1"/>
  <c r="AV1152" i="11"/>
  <c r="AY1152" i="11"/>
  <c r="AN1153" i="11"/>
  <c r="AQ1153" i="11" s="1"/>
  <c r="AO1153" i="11"/>
  <c r="AR1153" i="11" s="1"/>
  <c r="AT1153" i="11"/>
  <c r="AW1153" i="11" s="1"/>
  <c r="AU1153" i="11"/>
  <c r="AX1153" i="11" s="1"/>
  <c r="AV1153" i="11"/>
  <c r="AY1153" i="11" s="1"/>
  <c r="AN1154" i="11"/>
  <c r="AO1154" i="11"/>
  <c r="AQ1154" i="11"/>
  <c r="AR1154" i="11"/>
  <c r="AT1154" i="11"/>
  <c r="AW1154" i="11" s="1"/>
  <c r="AU1154" i="11"/>
  <c r="AX1154" i="11" s="1"/>
  <c r="AV1154" i="11"/>
  <c r="AY1154" i="11" s="1"/>
  <c r="AN1155" i="11"/>
  <c r="AO1155" i="11"/>
  <c r="AR1155" i="11" s="1"/>
  <c r="AQ1155" i="11"/>
  <c r="AT1155" i="11"/>
  <c r="AW1155" i="11" s="1"/>
  <c r="AU1155" i="11"/>
  <c r="AX1155" i="11" s="1"/>
  <c r="AV1155" i="11"/>
  <c r="AY1155" i="11"/>
  <c r="AN1156" i="11"/>
  <c r="AO1156" i="11"/>
  <c r="AQ1156" i="11"/>
  <c r="AR1156" i="11"/>
  <c r="AT1156" i="11"/>
  <c r="AW1156" i="11" s="1"/>
  <c r="AU1156" i="11"/>
  <c r="AX1156" i="11" s="1"/>
  <c r="AV1156" i="11"/>
  <c r="AY1156" i="11"/>
  <c r="AN1157" i="11"/>
  <c r="AQ1157" i="11" s="1"/>
  <c r="AO1157" i="11"/>
  <c r="AR1157" i="11" s="1"/>
  <c r="AT1157" i="11"/>
  <c r="AW1157" i="11" s="1"/>
  <c r="AU1157" i="11"/>
  <c r="AX1157" i="11" s="1"/>
  <c r="AV1157" i="11"/>
  <c r="AY1157" i="11" s="1"/>
  <c r="AN1158" i="11"/>
  <c r="AO1158" i="11"/>
  <c r="AQ1158" i="11"/>
  <c r="AR1158" i="11"/>
  <c r="AT1158" i="11"/>
  <c r="AW1158" i="11" s="1"/>
  <c r="AU1158" i="11"/>
  <c r="AX1158" i="11" s="1"/>
  <c r="AV1158" i="11"/>
  <c r="AY1158" i="11" s="1"/>
  <c r="AN1159" i="11"/>
  <c r="AO1159" i="11"/>
  <c r="AR1159" i="11" s="1"/>
  <c r="AQ1159" i="11"/>
  <c r="AT1159" i="11"/>
  <c r="AW1159" i="11" s="1"/>
  <c r="AU1159" i="11"/>
  <c r="AX1159" i="11" s="1"/>
  <c r="AV1159" i="11"/>
  <c r="AY1159" i="11"/>
  <c r="AN1160" i="11"/>
  <c r="AO1160" i="11"/>
  <c r="AQ1160" i="11"/>
  <c r="AR1160" i="11"/>
  <c r="AT1160" i="11"/>
  <c r="AW1160" i="11" s="1"/>
  <c r="AU1160" i="11"/>
  <c r="AX1160" i="11" s="1"/>
  <c r="AV1160" i="11"/>
  <c r="AY1160" i="11"/>
  <c r="AN1161" i="11"/>
  <c r="AQ1161" i="11" s="1"/>
  <c r="AO1161" i="11"/>
  <c r="AR1161" i="11" s="1"/>
  <c r="AT1161" i="11"/>
  <c r="AW1161" i="11" s="1"/>
  <c r="AU1161" i="11"/>
  <c r="AX1161" i="11" s="1"/>
  <c r="AV1161" i="11"/>
  <c r="AY1161" i="11" s="1"/>
  <c r="AN1162" i="11"/>
  <c r="AO1162" i="11"/>
  <c r="AQ1162" i="11"/>
  <c r="AR1162" i="11"/>
  <c r="AT1162" i="11"/>
  <c r="AW1162" i="11" s="1"/>
  <c r="AU1162" i="11"/>
  <c r="AX1162" i="11" s="1"/>
  <c r="AV1162" i="11"/>
  <c r="AY1162" i="11" s="1"/>
  <c r="AN1163" i="11"/>
  <c r="AO1163" i="11"/>
  <c r="AR1163" i="11" s="1"/>
  <c r="AQ1163" i="11"/>
  <c r="AT1163" i="11"/>
  <c r="AW1163" i="11" s="1"/>
  <c r="AU1163" i="11"/>
  <c r="AX1163" i="11" s="1"/>
  <c r="AV1163" i="11"/>
  <c r="AY1163" i="11"/>
  <c r="AN1164" i="11"/>
  <c r="AO1164" i="11"/>
  <c r="AQ1164" i="11"/>
  <c r="AR1164" i="11"/>
  <c r="AT1164" i="11"/>
  <c r="AW1164" i="11" s="1"/>
  <c r="AU1164" i="11"/>
  <c r="AX1164" i="11" s="1"/>
  <c r="AV1164" i="11"/>
  <c r="AY1164" i="11" s="1"/>
  <c r="AN1165" i="11"/>
  <c r="AQ1165" i="11" s="1"/>
  <c r="AO1165" i="11"/>
  <c r="AR1165" i="11" s="1"/>
  <c r="AT1165" i="11"/>
  <c r="AW1165" i="11" s="1"/>
  <c r="AU1165" i="11"/>
  <c r="AX1165" i="11" s="1"/>
  <c r="AV1165" i="11"/>
  <c r="AY1165" i="11" s="1"/>
  <c r="AN1166" i="11"/>
  <c r="AO1166" i="11"/>
  <c r="AQ1166" i="11"/>
  <c r="AR1166" i="11"/>
  <c r="AT1166" i="11"/>
  <c r="AW1166" i="11" s="1"/>
  <c r="AU1166" i="11"/>
  <c r="AX1166" i="11" s="1"/>
  <c r="AV1166" i="11"/>
  <c r="AY1166" i="11" s="1"/>
  <c r="AN1167" i="11"/>
  <c r="AO1167" i="11"/>
  <c r="AR1167" i="11" s="1"/>
  <c r="AQ1167" i="11"/>
  <c r="AT1167" i="11"/>
  <c r="AW1167" i="11" s="1"/>
  <c r="AU1167" i="11"/>
  <c r="AX1167" i="11" s="1"/>
  <c r="AV1167" i="11"/>
  <c r="AY1167" i="11"/>
  <c r="AN1168" i="11"/>
  <c r="AO1168" i="11"/>
  <c r="AQ1168" i="11"/>
  <c r="AR1168" i="11"/>
  <c r="AT1168" i="11"/>
  <c r="AW1168" i="11" s="1"/>
  <c r="AU1168" i="11"/>
  <c r="AX1168" i="11" s="1"/>
  <c r="AV1168" i="11"/>
  <c r="AY1168" i="11" s="1"/>
  <c r="AN1169" i="11"/>
  <c r="AQ1169" i="11" s="1"/>
  <c r="AO1169" i="11"/>
  <c r="AR1169" i="11" s="1"/>
  <c r="AT1169" i="11"/>
  <c r="AW1169" i="11" s="1"/>
  <c r="AU1169" i="11"/>
  <c r="AX1169" i="11" s="1"/>
  <c r="AV1169" i="11"/>
  <c r="AY1169" i="11" s="1"/>
  <c r="AN1170" i="11"/>
  <c r="AO1170" i="11"/>
  <c r="AQ1170" i="11"/>
  <c r="AR1170" i="11"/>
  <c r="AT1170" i="11"/>
  <c r="AW1170" i="11" s="1"/>
  <c r="AU1170" i="11"/>
  <c r="AX1170" i="11" s="1"/>
  <c r="AV1170" i="11"/>
  <c r="AY1170" i="11" s="1"/>
  <c r="AN1171" i="11"/>
  <c r="AO1171" i="11"/>
  <c r="AR1171" i="11" s="1"/>
  <c r="AQ1171" i="11"/>
  <c r="AT1171" i="11"/>
  <c r="AW1171" i="11" s="1"/>
  <c r="AU1171" i="11"/>
  <c r="AX1171" i="11" s="1"/>
  <c r="AV1171" i="11"/>
  <c r="AY1171" i="11"/>
  <c r="AN1172" i="11"/>
  <c r="AO1172" i="11"/>
  <c r="AQ1172" i="11"/>
  <c r="AR1172" i="11"/>
  <c r="AT1172" i="11"/>
  <c r="AW1172" i="11" s="1"/>
  <c r="AU1172" i="11"/>
  <c r="AX1172" i="11" s="1"/>
  <c r="AV1172" i="11"/>
  <c r="AY1172" i="11" s="1"/>
  <c r="AN1173" i="11"/>
  <c r="AQ1173" i="11" s="1"/>
  <c r="AO1173" i="11"/>
  <c r="AR1173" i="11" s="1"/>
  <c r="AT1173" i="11"/>
  <c r="AW1173" i="11" s="1"/>
  <c r="AU1173" i="11"/>
  <c r="AX1173" i="11" s="1"/>
  <c r="AV1173" i="11"/>
  <c r="AY1173" i="11" s="1"/>
  <c r="AN1174" i="11"/>
  <c r="AO1174" i="11"/>
  <c r="AQ1174" i="11"/>
  <c r="AR1174" i="11"/>
  <c r="AT1174" i="11"/>
  <c r="AW1174" i="11" s="1"/>
  <c r="AU1174" i="11"/>
  <c r="AX1174" i="11" s="1"/>
  <c r="AV1174" i="11"/>
  <c r="AY1174" i="11" s="1"/>
  <c r="AN1175" i="11"/>
  <c r="AO1175" i="11"/>
  <c r="AR1175" i="11" s="1"/>
  <c r="AQ1175" i="11"/>
  <c r="AT1175" i="11"/>
  <c r="AW1175" i="11" s="1"/>
  <c r="AU1175" i="11"/>
  <c r="AX1175" i="11" s="1"/>
  <c r="AV1175" i="11"/>
  <c r="AY1175" i="11"/>
  <c r="AN1176" i="11"/>
  <c r="AO1176" i="11"/>
  <c r="AQ1176" i="11"/>
  <c r="AR1176" i="11"/>
  <c r="AT1176" i="11"/>
  <c r="AW1176" i="11" s="1"/>
  <c r="AU1176" i="11"/>
  <c r="AX1176" i="11" s="1"/>
  <c r="AV1176" i="11"/>
  <c r="AY1176" i="11" s="1"/>
  <c r="AN1177" i="11"/>
  <c r="AQ1177" i="11" s="1"/>
  <c r="AO1177" i="11"/>
  <c r="AR1177" i="11" s="1"/>
  <c r="AT1177" i="11"/>
  <c r="AW1177" i="11" s="1"/>
  <c r="AU1177" i="11"/>
  <c r="AX1177" i="11" s="1"/>
  <c r="AV1177" i="11"/>
  <c r="AY1177" i="11" s="1"/>
  <c r="AN1178" i="11"/>
  <c r="AO1178" i="11"/>
  <c r="AQ1178" i="11"/>
  <c r="AR1178" i="11"/>
  <c r="AT1178" i="11"/>
  <c r="AW1178" i="11" s="1"/>
  <c r="AU1178" i="11"/>
  <c r="AX1178" i="11" s="1"/>
  <c r="AV1178" i="11"/>
  <c r="AY1178" i="11" s="1"/>
  <c r="AN1179" i="11"/>
  <c r="AO1179" i="11"/>
  <c r="AR1179" i="11" s="1"/>
  <c r="AQ1179" i="11"/>
  <c r="AT1179" i="11"/>
  <c r="AW1179" i="11" s="1"/>
  <c r="AU1179" i="11"/>
  <c r="AX1179" i="11" s="1"/>
  <c r="AV1179" i="11"/>
  <c r="AY1179" i="11"/>
  <c r="AN1180" i="11"/>
  <c r="AO1180" i="11"/>
  <c r="AQ1180" i="11"/>
  <c r="AR1180" i="11"/>
  <c r="AT1180" i="11"/>
  <c r="AW1180" i="11" s="1"/>
  <c r="AU1180" i="11"/>
  <c r="AX1180" i="11" s="1"/>
  <c r="AV1180" i="11"/>
  <c r="AY1180" i="11" s="1"/>
  <c r="AN1181" i="11"/>
  <c r="AQ1181" i="11" s="1"/>
  <c r="AO1181" i="11"/>
  <c r="AR1181" i="11" s="1"/>
  <c r="AT1181" i="11"/>
  <c r="AW1181" i="11" s="1"/>
  <c r="AU1181" i="11"/>
  <c r="AX1181" i="11" s="1"/>
  <c r="AV1181" i="11"/>
  <c r="AY1181" i="11" s="1"/>
  <c r="AN1182" i="11"/>
  <c r="AO1182" i="11"/>
  <c r="AQ1182" i="11"/>
  <c r="AR1182" i="11"/>
  <c r="AT1182" i="11"/>
  <c r="AW1182" i="11" s="1"/>
  <c r="AU1182" i="11"/>
  <c r="AX1182" i="11" s="1"/>
  <c r="AV1182" i="11"/>
  <c r="AY1182" i="11" s="1"/>
  <c r="AN1183" i="11"/>
  <c r="AO1183" i="11"/>
  <c r="AR1183" i="11" s="1"/>
  <c r="AQ1183" i="11"/>
  <c r="AT1183" i="11"/>
  <c r="AW1183" i="11" s="1"/>
  <c r="AU1183" i="11"/>
  <c r="AX1183" i="11" s="1"/>
  <c r="AV1183" i="11"/>
  <c r="AY1183" i="11"/>
  <c r="AN1184" i="11"/>
  <c r="AO1184" i="11"/>
  <c r="AQ1184" i="11"/>
  <c r="AR1184" i="11"/>
  <c r="AT1184" i="11"/>
  <c r="AW1184" i="11" s="1"/>
  <c r="AU1184" i="11"/>
  <c r="AX1184" i="11" s="1"/>
  <c r="AV1184" i="11"/>
  <c r="AY1184" i="11" s="1"/>
  <c r="AN1185" i="11"/>
  <c r="AQ1185" i="11" s="1"/>
  <c r="AO1185" i="11"/>
  <c r="AR1185" i="11" s="1"/>
  <c r="AT1185" i="11"/>
  <c r="AW1185" i="11" s="1"/>
  <c r="AU1185" i="11"/>
  <c r="AX1185" i="11" s="1"/>
  <c r="AV1185" i="11"/>
  <c r="AY1185" i="11" s="1"/>
  <c r="AN1186" i="11"/>
  <c r="AO1186" i="11"/>
  <c r="AQ1186" i="11"/>
  <c r="AR1186" i="11"/>
  <c r="AT1186" i="11"/>
  <c r="AW1186" i="11" s="1"/>
  <c r="AU1186" i="11"/>
  <c r="AX1186" i="11" s="1"/>
  <c r="AV1186" i="11"/>
  <c r="AY1186" i="11" s="1"/>
  <c r="AN1187" i="11"/>
  <c r="AO1187" i="11"/>
  <c r="AR1187" i="11" s="1"/>
  <c r="AQ1187" i="11"/>
  <c r="AT1187" i="11"/>
  <c r="AW1187" i="11" s="1"/>
  <c r="AU1187" i="11"/>
  <c r="AX1187" i="11" s="1"/>
  <c r="AV1187" i="11"/>
  <c r="AY1187" i="11"/>
  <c r="AN1188" i="11"/>
  <c r="AO1188" i="11"/>
  <c r="AQ1188" i="11"/>
  <c r="AR1188" i="11"/>
  <c r="AT1188" i="11"/>
  <c r="AW1188" i="11" s="1"/>
  <c r="AU1188" i="11"/>
  <c r="AX1188" i="11" s="1"/>
  <c r="AV1188" i="11"/>
  <c r="AY1188" i="11" s="1"/>
  <c r="AN1189" i="11"/>
  <c r="AQ1189" i="11" s="1"/>
  <c r="AO1189" i="11"/>
  <c r="AR1189" i="11" s="1"/>
  <c r="AT1189" i="11"/>
  <c r="AW1189" i="11" s="1"/>
  <c r="AU1189" i="11"/>
  <c r="AX1189" i="11" s="1"/>
  <c r="AV1189" i="11"/>
  <c r="AY1189" i="11" s="1"/>
  <c r="AN1190" i="11"/>
  <c r="AO1190" i="11"/>
  <c r="AQ1190" i="11"/>
  <c r="AR1190" i="11"/>
  <c r="AT1190" i="11"/>
  <c r="AW1190" i="11" s="1"/>
  <c r="AU1190" i="11"/>
  <c r="AX1190" i="11" s="1"/>
  <c r="AV1190" i="11"/>
  <c r="AY1190" i="11" s="1"/>
  <c r="AN1191" i="11"/>
  <c r="AO1191" i="11"/>
  <c r="AR1191" i="11" s="1"/>
  <c r="AQ1191" i="11"/>
  <c r="AT1191" i="11"/>
  <c r="AW1191" i="11" s="1"/>
  <c r="AU1191" i="11"/>
  <c r="AX1191" i="11" s="1"/>
  <c r="AV1191" i="11"/>
  <c r="AY1191" i="11"/>
  <c r="AN1192" i="11"/>
  <c r="AO1192" i="11"/>
  <c r="AQ1192" i="11"/>
  <c r="AR1192" i="11"/>
  <c r="AT1192" i="11"/>
  <c r="AW1192" i="11" s="1"/>
  <c r="AU1192" i="11"/>
  <c r="AX1192" i="11" s="1"/>
  <c r="AV1192" i="11"/>
  <c r="AY1192" i="11" s="1"/>
  <c r="AN1193" i="11"/>
  <c r="AQ1193" i="11" s="1"/>
  <c r="AO1193" i="11"/>
  <c r="AR1193" i="11" s="1"/>
  <c r="AT1193" i="11"/>
  <c r="AW1193" i="11" s="1"/>
  <c r="AU1193" i="11"/>
  <c r="AX1193" i="11" s="1"/>
  <c r="AV1193" i="11"/>
  <c r="AY1193" i="11" s="1"/>
  <c r="AN1194" i="11"/>
  <c r="AO1194" i="11"/>
  <c r="AQ1194" i="11"/>
  <c r="AR1194" i="11"/>
  <c r="AT1194" i="11"/>
  <c r="AW1194" i="11" s="1"/>
  <c r="AU1194" i="11"/>
  <c r="AX1194" i="11" s="1"/>
  <c r="AV1194" i="11"/>
  <c r="AY1194" i="11" s="1"/>
  <c r="AN1195" i="11"/>
  <c r="AO1195" i="11"/>
  <c r="AR1195" i="11" s="1"/>
  <c r="AQ1195" i="11"/>
  <c r="AT1195" i="11"/>
  <c r="AW1195" i="11" s="1"/>
  <c r="AU1195" i="11"/>
  <c r="AX1195" i="11" s="1"/>
  <c r="AV1195" i="11"/>
  <c r="AY1195" i="11"/>
  <c r="AN1196" i="11"/>
  <c r="AQ1196" i="11" s="1"/>
  <c r="AO1196" i="11"/>
  <c r="AR1196" i="11"/>
  <c r="AT1196" i="11"/>
  <c r="AW1196" i="11" s="1"/>
  <c r="AU1196" i="11"/>
  <c r="AX1196" i="11" s="1"/>
  <c r="AV1196" i="11"/>
  <c r="AY1196" i="11" s="1"/>
  <c r="AN1197" i="11"/>
  <c r="AQ1197" i="11" s="1"/>
  <c r="AO1197" i="11"/>
  <c r="AR1197" i="11" s="1"/>
  <c r="AT1197" i="11"/>
  <c r="AW1197" i="11" s="1"/>
  <c r="AU1197" i="11"/>
  <c r="AX1197" i="11" s="1"/>
  <c r="AV1197" i="11"/>
  <c r="AY1197" i="11" s="1"/>
  <c r="AN1198" i="11"/>
  <c r="AO1198" i="11"/>
  <c r="AQ1198" i="11"/>
  <c r="AR1198" i="11"/>
  <c r="AT1198" i="11"/>
  <c r="AW1198" i="11" s="1"/>
  <c r="AU1198" i="11"/>
  <c r="AX1198" i="11" s="1"/>
  <c r="AV1198" i="11"/>
  <c r="AY1198" i="11" s="1"/>
  <c r="AN1199" i="11"/>
  <c r="AO1199" i="11"/>
  <c r="AR1199" i="11" s="1"/>
  <c r="AQ1199" i="11"/>
  <c r="AT1199" i="11"/>
  <c r="AW1199" i="11" s="1"/>
  <c r="AU1199" i="11"/>
  <c r="AX1199" i="11" s="1"/>
  <c r="AV1199" i="11"/>
  <c r="AY1199" i="11"/>
  <c r="AN1200" i="11"/>
  <c r="AQ1200" i="11" s="1"/>
  <c r="AO1200" i="11"/>
  <c r="AR1200" i="11"/>
  <c r="AT1200" i="11"/>
  <c r="AW1200" i="11" s="1"/>
  <c r="AU1200" i="11"/>
  <c r="AX1200" i="11" s="1"/>
  <c r="AV1200" i="11"/>
  <c r="AY1200" i="11" s="1"/>
  <c r="AN1201" i="11"/>
  <c r="AQ1201" i="11" s="1"/>
  <c r="AO1201" i="11"/>
  <c r="AR1201" i="11" s="1"/>
  <c r="AT1201" i="11"/>
  <c r="AW1201" i="11" s="1"/>
  <c r="AU1201" i="11"/>
  <c r="AX1201" i="11" s="1"/>
  <c r="AV1201" i="11"/>
  <c r="AY1201" i="11" s="1"/>
  <c r="AN1202" i="11"/>
  <c r="AO1202" i="11"/>
  <c r="AQ1202" i="11"/>
  <c r="AR1202" i="11"/>
  <c r="AT1202" i="11"/>
  <c r="AW1202" i="11" s="1"/>
  <c r="AU1202" i="11"/>
  <c r="AX1202" i="11" s="1"/>
  <c r="AV1202" i="11"/>
  <c r="AY1202" i="11" s="1"/>
  <c r="AN1203" i="11"/>
  <c r="AO1203" i="11"/>
  <c r="AR1203" i="11" s="1"/>
  <c r="AQ1203" i="11"/>
  <c r="AT1203" i="11"/>
  <c r="AW1203" i="11" s="1"/>
  <c r="AU1203" i="11"/>
  <c r="AX1203" i="11" s="1"/>
  <c r="AV1203" i="11"/>
  <c r="AY1203" i="11"/>
  <c r="AN1204" i="11"/>
  <c r="AO1204" i="11"/>
  <c r="AQ1204" i="11"/>
  <c r="AR1204" i="11"/>
  <c r="AT1204" i="11"/>
  <c r="AW1204" i="11" s="1"/>
  <c r="AU1204" i="11"/>
  <c r="AX1204" i="11" s="1"/>
  <c r="AV1204" i="11"/>
  <c r="AY1204" i="11" s="1"/>
  <c r="AN1205" i="11"/>
  <c r="AQ1205" i="11" s="1"/>
  <c r="AO1205" i="11"/>
  <c r="AR1205" i="11" s="1"/>
  <c r="AT1205" i="11"/>
  <c r="AW1205" i="11" s="1"/>
  <c r="AU1205" i="11"/>
  <c r="AX1205" i="11" s="1"/>
  <c r="AV1205" i="11"/>
  <c r="AY1205" i="11" s="1"/>
  <c r="AN1206" i="11"/>
  <c r="AO1206" i="11"/>
  <c r="AQ1206" i="11"/>
  <c r="AR1206" i="11"/>
  <c r="AT1206" i="11"/>
  <c r="AW1206" i="11" s="1"/>
  <c r="AU1206" i="11"/>
  <c r="AX1206" i="11" s="1"/>
  <c r="AV1206" i="11"/>
  <c r="AY1206" i="11" s="1"/>
  <c r="AN1207" i="11"/>
  <c r="AO1207" i="11"/>
  <c r="AR1207" i="11" s="1"/>
  <c r="AQ1207" i="11"/>
  <c r="AT1207" i="11"/>
  <c r="AW1207" i="11" s="1"/>
  <c r="AU1207" i="11"/>
  <c r="AX1207" i="11" s="1"/>
  <c r="AV1207" i="11"/>
  <c r="AY1207" i="11"/>
  <c r="AN1208" i="11"/>
  <c r="AO1208" i="11"/>
  <c r="AQ1208" i="11"/>
  <c r="AR1208" i="11"/>
  <c r="AT1208" i="11"/>
  <c r="AW1208" i="11" s="1"/>
  <c r="AU1208" i="11"/>
  <c r="AX1208" i="11" s="1"/>
  <c r="AV1208" i="11"/>
  <c r="AY1208" i="11" s="1"/>
  <c r="AN1209" i="11"/>
  <c r="AQ1209" i="11" s="1"/>
  <c r="AO1209" i="11"/>
  <c r="AR1209" i="11" s="1"/>
  <c r="AT1209" i="11"/>
  <c r="AW1209" i="11" s="1"/>
  <c r="AU1209" i="11"/>
  <c r="AX1209" i="11" s="1"/>
  <c r="AV1209" i="11"/>
  <c r="AY1209" i="11" s="1"/>
  <c r="AN1210" i="11"/>
  <c r="AO1210" i="11"/>
  <c r="AQ1210" i="11"/>
  <c r="AR1210" i="11"/>
  <c r="AT1210" i="11"/>
  <c r="AW1210" i="11" s="1"/>
  <c r="AU1210" i="11"/>
  <c r="AX1210" i="11" s="1"/>
  <c r="AV1210" i="11"/>
  <c r="AY1210" i="11" s="1"/>
  <c r="AN1211" i="11"/>
  <c r="AO1211" i="11"/>
  <c r="AR1211" i="11" s="1"/>
  <c r="AQ1211" i="11"/>
  <c r="AT1211" i="11"/>
  <c r="AW1211" i="11" s="1"/>
  <c r="AU1211" i="11"/>
  <c r="AX1211" i="11" s="1"/>
  <c r="AV1211" i="11"/>
  <c r="AY1211" i="11"/>
  <c r="AN1212" i="11"/>
  <c r="AO1212" i="11"/>
  <c r="AQ1212" i="11"/>
  <c r="AR1212" i="11"/>
  <c r="AT1212" i="11"/>
  <c r="AW1212" i="11" s="1"/>
  <c r="AU1212" i="11"/>
  <c r="AX1212" i="11" s="1"/>
  <c r="AV1212" i="11"/>
  <c r="AY1212" i="11" s="1"/>
  <c r="AN1213" i="11"/>
  <c r="AQ1213" i="11" s="1"/>
  <c r="AO1213" i="11"/>
  <c r="AR1213" i="11" s="1"/>
  <c r="AT1213" i="11"/>
  <c r="AW1213" i="11" s="1"/>
  <c r="AU1213" i="11"/>
  <c r="AX1213" i="11" s="1"/>
  <c r="AV1213" i="11"/>
  <c r="AY1213" i="11" s="1"/>
  <c r="AN1214" i="11"/>
  <c r="AO1214" i="11"/>
  <c r="AQ1214" i="11"/>
  <c r="AR1214" i="11"/>
  <c r="AT1214" i="11"/>
  <c r="AW1214" i="11" s="1"/>
  <c r="AU1214" i="11"/>
  <c r="AX1214" i="11" s="1"/>
  <c r="AV1214" i="11"/>
  <c r="AY1214" i="11" s="1"/>
  <c r="AN1215" i="11"/>
  <c r="AO1215" i="11"/>
  <c r="AR1215" i="11" s="1"/>
  <c r="AQ1215" i="11"/>
  <c r="AT1215" i="11"/>
  <c r="AW1215" i="11" s="1"/>
  <c r="AU1215" i="11"/>
  <c r="AX1215" i="11" s="1"/>
  <c r="AV1215" i="11"/>
  <c r="AY1215" i="11"/>
  <c r="AN1216" i="11"/>
  <c r="AO1216" i="11"/>
  <c r="AQ1216" i="11"/>
  <c r="AR1216" i="11"/>
  <c r="AT1216" i="11"/>
  <c r="AW1216" i="11" s="1"/>
  <c r="AU1216" i="11"/>
  <c r="AX1216" i="11" s="1"/>
  <c r="AV1216" i="11"/>
  <c r="AY1216" i="11" s="1"/>
  <c r="AN1217" i="11"/>
  <c r="AQ1217" i="11" s="1"/>
  <c r="AO1217" i="11"/>
  <c r="AR1217" i="11" s="1"/>
  <c r="AT1217" i="11"/>
  <c r="AW1217" i="11" s="1"/>
  <c r="AU1217" i="11"/>
  <c r="AX1217" i="11" s="1"/>
  <c r="AV1217" i="11"/>
  <c r="AY1217" i="11" s="1"/>
  <c r="AN1218" i="11"/>
  <c r="AO1218" i="11"/>
  <c r="AQ1218" i="11"/>
  <c r="AR1218" i="11"/>
  <c r="AT1218" i="11"/>
  <c r="AW1218" i="11" s="1"/>
  <c r="AU1218" i="11"/>
  <c r="AX1218" i="11" s="1"/>
  <c r="AV1218" i="11"/>
  <c r="AY1218" i="11" s="1"/>
  <c r="AN1219" i="11"/>
  <c r="AQ1219" i="11" s="1"/>
  <c r="AO1219" i="11"/>
  <c r="AR1219" i="11" s="1"/>
  <c r="AT1219" i="11"/>
  <c r="AW1219" i="11" s="1"/>
  <c r="AU1219" i="11"/>
  <c r="AX1219" i="11" s="1"/>
  <c r="AV1219" i="11"/>
  <c r="AY1219" i="11"/>
  <c r="AN1220" i="11"/>
  <c r="AQ1220" i="11" s="1"/>
  <c r="AO1220" i="11"/>
  <c r="AR1220" i="11"/>
  <c r="AT1220" i="11"/>
  <c r="AW1220" i="11" s="1"/>
  <c r="AU1220" i="11"/>
  <c r="AX1220" i="11" s="1"/>
  <c r="AV1220" i="11"/>
  <c r="AY1220" i="11" s="1"/>
  <c r="AN1221" i="11"/>
  <c r="AO1221" i="11"/>
  <c r="AR1221" i="11" s="1"/>
  <c r="AQ1221" i="11"/>
  <c r="AT1221" i="11"/>
  <c r="AW1221" i="11" s="1"/>
  <c r="AU1221" i="11"/>
  <c r="AX1221" i="11" s="1"/>
  <c r="AV1221" i="11"/>
  <c r="AY1221" i="11"/>
  <c r="AN1222" i="11"/>
  <c r="AO1222" i="11"/>
  <c r="AQ1222" i="11"/>
  <c r="AR1222" i="11"/>
  <c r="AT1222" i="11"/>
  <c r="AW1222" i="11" s="1"/>
  <c r="AU1222" i="11"/>
  <c r="AX1222" i="11" s="1"/>
  <c r="AV1222" i="11"/>
  <c r="AY1222" i="11" s="1"/>
  <c r="AN1223" i="11"/>
  <c r="AQ1223" i="11" s="1"/>
  <c r="AO1223" i="11"/>
  <c r="AR1223" i="11" s="1"/>
  <c r="AT1223" i="11"/>
  <c r="AW1223" i="11" s="1"/>
  <c r="AU1223" i="11"/>
  <c r="AX1223" i="11" s="1"/>
  <c r="AV1223" i="11"/>
  <c r="AY1223" i="11"/>
  <c r="AN1224" i="11"/>
  <c r="AQ1224" i="11" s="1"/>
  <c r="AO1224" i="11"/>
  <c r="AR1224" i="11"/>
  <c r="AT1224" i="11"/>
  <c r="AW1224" i="11" s="1"/>
  <c r="AU1224" i="11"/>
  <c r="AX1224" i="11" s="1"/>
  <c r="AV1224" i="11"/>
  <c r="AY1224" i="11" s="1"/>
  <c r="AN1225" i="11"/>
  <c r="AQ1225" i="11" s="1"/>
  <c r="AO1225" i="11"/>
  <c r="AR1225" i="11" s="1"/>
  <c r="AT1225" i="11"/>
  <c r="AW1225" i="11" s="1"/>
  <c r="AU1225" i="11"/>
  <c r="AX1225" i="11" s="1"/>
  <c r="AV1225" i="11"/>
  <c r="AY1225" i="11" s="1"/>
  <c r="AN1226" i="11"/>
  <c r="AQ1226" i="11" s="1"/>
  <c r="AO1226" i="11"/>
  <c r="AR1226" i="11"/>
  <c r="AT1226" i="11"/>
  <c r="AW1226" i="11" s="1"/>
  <c r="AU1226" i="11"/>
  <c r="AX1226" i="11" s="1"/>
  <c r="AV1226" i="11"/>
  <c r="AY1226" i="11" s="1"/>
  <c r="AN1227" i="11"/>
  <c r="AO1227" i="11"/>
  <c r="AR1227" i="11" s="1"/>
  <c r="AQ1227" i="11"/>
  <c r="AT1227" i="11"/>
  <c r="AW1227" i="11" s="1"/>
  <c r="AU1227" i="11"/>
  <c r="AX1227" i="11" s="1"/>
  <c r="AV1227" i="11"/>
  <c r="AY1227" i="11"/>
  <c r="AN1228" i="11"/>
  <c r="AO1228" i="11"/>
  <c r="AQ1228" i="11"/>
  <c r="AR1228" i="11"/>
  <c r="AT1228" i="11"/>
  <c r="AW1228" i="11" s="1"/>
  <c r="AU1228" i="11"/>
  <c r="AX1228" i="11" s="1"/>
  <c r="AV1228" i="11"/>
  <c r="AY1228" i="11" s="1"/>
  <c r="AN1229" i="11"/>
  <c r="AQ1229" i="11" s="1"/>
  <c r="AO1229" i="11"/>
  <c r="AR1229" i="11" s="1"/>
  <c r="AT1229" i="11"/>
  <c r="AW1229" i="11" s="1"/>
  <c r="AU1229" i="11"/>
  <c r="AX1229" i="11" s="1"/>
  <c r="AV1229" i="11"/>
  <c r="AY1229" i="11" s="1"/>
  <c r="AN1230" i="11"/>
  <c r="AQ1230" i="11" s="1"/>
  <c r="AO1230" i="11"/>
  <c r="AR1230" i="11"/>
  <c r="AT1230" i="11"/>
  <c r="AW1230" i="11" s="1"/>
  <c r="AU1230" i="11"/>
  <c r="AX1230" i="11" s="1"/>
  <c r="AV1230" i="11"/>
  <c r="AY1230" i="11" s="1"/>
  <c r="AN1231" i="11"/>
  <c r="AO1231" i="11"/>
  <c r="AR1231" i="11" s="1"/>
  <c r="AQ1231" i="11"/>
  <c r="AT1231" i="11"/>
  <c r="AW1231" i="11" s="1"/>
  <c r="AU1231" i="11"/>
  <c r="AX1231" i="11" s="1"/>
  <c r="AV1231" i="11"/>
  <c r="AY1231" i="11" s="1"/>
  <c r="AN1232" i="11"/>
  <c r="AO1232" i="11"/>
  <c r="AQ1232" i="11"/>
  <c r="AR1232" i="11"/>
  <c r="AT1232" i="11"/>
  <c r="AW1232" i="11" s="1"/>
  <c r="AU1232" i="11"/>
  <c r="AX1232" i="11" s="1"/>
  <c r="AV1232" i="11"/>
  <c r="AY1232" i="11" s="1"/>
  <c r="AN1233" i="11"/>
  <c r="AO1233" i="11"/>
  <c r="AR1233" i="11" s="1"/>
  <c r="AQ1233" i="11"/>
  <c r="AT1233" i="11"/>
  <c r="AW1233" i="11" s="1"/>
  <c r="AU1233" i="11"/>
  <c r="AX1233" i="11" s="1"/>
  <c r="AV1233" i="11"/>
  <c r="AY1233" i="11" s="1"/>
  <c r="AN1234" i="11"/>
  <c r="AO1234" i="11"/>
  <c r="AQ1234" i="11"/>
  <c r="AR1234" i="11"/>
  <c r="AT1234" i="11"/>
  <c r="AW1234" i="11" s="1"/>
  <c r="AU1234" i="11"/>
  <c r="AX1234" i="11" s="1"/>
  <c r="AV1234" i="11"/>
  <c r="AY1234" i="11" s="1"/>
  <c r="AN1235" i="11"/>
  <c r="AQ1235" i="11" s="1"/>
  <c r="AO1235" i="11"/>
  <c r="AR1235" i="11" s="1"/>
  <c r="AT1235" i="11"/>
  <c r="AW1235" i="11" s="1"/>
  <c r="AU1235" i="11"/>
  <c r="AX1235" i="11" s="1"/>
  <c r="AV1235" i="11"/>
  <c r="AY1235" i="11" s="1"/>
  <c r="AN1236" i="11"/>
  <c r="AQ1236" i="11" s="1"/>
  <c r="AO1236" i="11"/>
  <c r="AR1236" i="11"/>
  <c r="AT1236" i="11"/>
  <c r="AW1236" i="11" s="1"/>
  <c r="AU1236" i="11"/>
  <c r="AX1236" i="11" s="1"/>
  <c r="AV1236" i="11"/>
  <c r="AY1236" i="11" s="1"/>
  <c r="AN1237" i="11"/>
  <c r="AO1237" i="11"/>
  <c r="AR1237" i="11" s="1"/>
  <c r="AQ1237" i="11"/>
  <c r="AT1237" i="11"/>
  <c r="AW1237" i="11" s="1"/>
  <c r="AU1237" i="11"/>
  <c r="AX1237" i="11" s="1"/>
  <c r="AV1237" i="11"/>
  <c r="AY1237" i="11"/>
  <c r="AN1238" i="11"/>
  <c r="AO1238" i="11"/>
  <c r="AQ1238" i="11"/>
  <c r="AR1238" i="11"/>
  <c r="AT1238" i="11"/>
  <c r="AW1238" i="11" s="1"/>
  <c r="AU1238" i="11"/>
  <c r="AX1238" i="11" s="1"/>
  <c r="AV1238" i="11"/>
  <c r="AY1238" i="11" s="1"/>
  <c r="AN1239" i="11"/>
  <c r="AQ1239" i="11" s="1"/>
  <c r="AO1239" i="11"/>
  <c r="AR1239" i="11" s="1"/>
  <c r="AT1239" i="11"/>
  <c r="AW1239" i="11" s="1"/>
  <c r="AU1239" i="11"/>
  <c r="AX1239" i="11" s="1"/>
  <c r="AV1239" i="11"/>
  <c r="AY1239" i="11"/>
  <c r="AN1240" i="11"/>
  <c r="AQ1240" i="11" s="1"/>
  <c r="AO1240" i="11"/>
  <c r="AR1240" i="11"/>
  <c r="AT1240" i="11"/>
  <c r="AW1240" i="11" s="1"/>
  <c r="AU1240" i="11"/>
  <c r="AX1240" i="11" s="1"/>
  <c r="AV1240" i="11"/>
  <c r="AY1240" i="11" s="1"/>
  <c r="AN1241" i="11"/>
  <c r="AQ1241" i="11" s="1"/>
  <c r="AO1241" i="11"/>
  <c r="AR1241" i="11" s="1"/>
  <c r="AT1241" i="11"/>
  <c r="AW1241" i="11" s="1"/>
  <c r="AU1241" i="11"/>
  <c r="AX1241" i="11" s="1"/>
  <c r="AV1241" i="11"/>
  <c r="AY1241" i="11" s="1"/>
  <c r="AN1242" i="11"/>
  <c r="AQ1242" i="11" s="1"/>
  <c r="AO1242" i="11"/>
  <c r="AR1242" i="11"/>
  <c r="AT1242" i="11"/>
  <c r="AW1242" i="11" s="1"/>
  <c r="AU1242" i="11"/>
  <c r="AX1242" i="11" s="1"/>
  <c r="AV1242" i="11"/>
  <c r="AY1242" i="11" s="1"/>
  <c r="AN1243" i="11"/>
  <c r="AO1243" i="11"/>
  <c r="AR1243" i="11" s="1"/>
  <c r="AQ1243" i="11"/>
  <c r="AT1243" i="11"/>
  <c r="AW1243" i="11" s="1"/>
  <c r="AU1243" i="11"/>
  <c r="AX1243" i="11" s="1"/>
  <c r="AV1243" i="11"/>
  <c r="AY1243" i="11"/>
  <c r="AN1244" i="11"/>
  <c r="AO1244" i="11"/>
  <c r="AQ1244" i="11"/>
  <c r="AR1244" i="11"/>
  <c r="AT1244" i="11"/>
  <c r="AW1244" i="11" s="1"/>
  <c r="AU1244" i="11"/>
  <c r="AX1244" i="11" s="1"/>
  <c r="AV1244" i="11"/>
  <c r="AY1244" i="11" s="1"/>
  <c r="AN1245" i="11"/>
  <c r="AQ1245" i="11" s="1"/>
  <c r="AO1245" i="11"/>
  <c r="AR1245" i="11" s="1"/>
  <c r="AT1245" i="11"/>
  <c r="AW1245" i="11" s="1"/>
  <c r="AU1245" i="11"/>
  <c r="AX1245" i="11" s="1"/>
  <c r="AV1245" i="11"/>
  <c r="AY1245" i="11" s="1"/>
  <c r="AN1246" i="11"/>
  <c r="AQ1246" i="11" s="1"/>
  <c r="AO1246" i="11"/>
  <c r="AR1246" i="11"/>
  <c r="AT1246" i="11"/>
  <c r="AW1246" i="11" s="1"/>
  <c r="AU1246" i="11"/>
  <c r="AX1246" i="11" s="1"/>
  <c r="AV1246" i="11"/>
  <c r="AY1246" i="11" s="1"/>
  <c r="AN1247" i="11"/>
  <c r="AO1247" i="11"/>
  <c r="AR1247" i="11" s="1"/>
  <c r="AQ1247" i="11"/>
  <c r="AT1247" i="11"/>
  <c r="AW1247" i="11" s="1"/>
  <c r="AU1247" i="11"/>
  <c r="AX1247" i="11" s="1"/>
  <c r="AV1247" i="11"/>
  <c r="AY1247" i="11" s="1"/>
  <c r="AN1248" i="11"/>
  <c r="AO1248" i="11"/>
  <c r="AQ1248" i="11"/>
  <c r="AR1248" i="11"/>
  <c r="AT1248" i="11"/>
  <c r="AW1248" i="11" s="1"/>
  <c r="AU1248" i="11"/>
  <c r="AX1248" i="11" s="1"/>
  <c r="AV1248" i="11"/>
  <c r="AY1248" i="11" s="1"/>
  <c r="AN1249" i="11"/>
  <c r="AO1249" i="11"/>
  <c r="AR1249" i="11" s="1"/>
  <c r="AQ1249" i="11"/>
  <c r="AT1249" i="11"/>
  <c r="AW1249" i="11" s="1"/>
  <c r="AU1249" i="11"/>
  <c r="AX1249" i="11" s="1"/>
  <c r="AV1249" i="11"/>
  <c r="AY1249" i="11" s="1"/>
  <c r="AN1250" i="11"/>
  <c r="AO1250" i="11"/>
  <c r="AQ1250" i="11"/>
  <c r="AR1250" i="11"/>
  <c r="AT1250" i="11"/>
  <c r="AW1250" i="11" s="1"/>
  <c r="AU1250" i="11"/>
  <c r="AX1250" i="11" s="1"/>
  <c r="AV1250" i="11"/>
  <c r="AY1250" i="11" s="1"/>
  <c r="AN1251" i="11"/>
  <c r="AQ1251" i="11" s="1"/>
  <c r="AO1251" i="11"/>
  <c r="AR1251" i="11" s="1"/>
  <c r="AT1251" i="11"/>
  <c r="AW1251" i="11" s="1"/>
  <c r="AU1251" i="11"/>
  <c r="AX1251" i="11" s="1"/>
  <c r="AV1251" i="11"/>
  <c r="AY1251" i="11" s="1"/>
  <c r="AN1252" i="11"/>
  <c r="AQ1252" i="11" s="1"/>
  <c r="AO1252" i="11"/>
  <c r="AR1252" i="11"/>
  <c r="AT1252" i="11"/>
  <c r="AW1252" i="11" s="1"/>
  <c r="AU1252" i="11"/>
  <c r="AX1252" i="11" s="1"/>
  <c r="AV1252" i="11"/>
  <c r="AY1252" i="11" s="1"/>
  <c r="AN1253" i="11"/>
  <c r="AO1253" i="11"/>
  <c r="AR1253" i="11" s="1"/>
  <c r="AQ1253" i="11"/>
  <c r="AT1253" i="11"/>
  <c r="AW1253" i="11" s="1"/>
  <c r="AU1253" i="11"/>
  <c r="AX1253" i="11" s="1"/>
  <c r="AV1253" i="11"/>
  <c r="AY1253" i="11"/>
  <c r="AN1254" i="11"/>
  <c r="AO1254" i="11"/>
  <c r="AQ1254" i="11"/>
  <c r="AR1254" i="11"/>
  <c r="AT1254" i="11"/>
  <c r="AW1254" i="11" s="1"/>
  <c r="AU1254" i="11"/>
  <c r="AX1254" i="11" s="1"/>
  <c r="AV1254" i="11"/>
  <c r="AY1254" i="11" s="1"/>
  <c r="AN1255" i="11"/>
  <c r="AQ1255" i="11" s="1"/>
  <c r="AO1255" i="11"/>
  <c r="AR1255" i="11" s="1"/>
  <c r="AT1255" i="11"/>
  <c r="AW1255" i="11" s="1"/>
  <c r="AU1255" i="11"/>
  <c r="AX1255" i="11" s="1"/>
  <c r="AV1255" i="11"/>
  <c r="AY1255" i="11"/>
  <c r="AN1256" i="11"/>
  <c r="AQ1256" i="11" s="1"/>
  <c r="AO1256" i="11"/>
  <c r="AR1256" i="11"/>
  <c r="AT1256" i="11"/>
  <c r="AW1256" i="11" s="1"/>
  <c r="AU1256" i="11"/>
  <c r="AX1256" i="11" s="1"/>
  <c r="AV1256" i="11"/>
  <c r="AY1256" i="11" s="1"/>
  <c r="AN1257" i="11"/>
  <c r="AQ1257" i="11" s="1"/>
  <c r="AO1257" i="11"/>
  <c r="AR1257" i="11" s="1"/>
  <c r="AT1257" i="11"/>
  <c r="AW1257" i="11" s="1"/>
  <c r="AU1257" i="11"/>
  <c r="AX1257" i="11" s="1"/>
  <c r="AV1257" i="11"/>
  <c r="AY1257" i="11" s="1"/>
  <c r="AN1258" i="11"/>
  <c r="AQ1258" i="11" s="1"/>
  <c r="AO1258" i="11"/>
  <c r="AR1258" i="11"/>
  <c r="AT1258" i="11"/>
  <c r="AW1258" i="11" s="1"/>
  <c r="AU1258" i="11"/>
  <c r="AX1258" i="11" s="1"/>
  <c r="AV1258" i="11"/>
  <c r="AY1258" i="11" s="1"/>
  <c r="AN1259" i="11"/>
  <c r="AO1259" i="11"/>
  <c r="AR1259" i="11" s="1"/>
  <c r="AQ1259" i="11"/>
  <c r="AT1259" i="11"/>
  <c r="AW1259" i="11" s="1"/>
  <c r="AU1259" i="11"/>
  <c r="AX1259" i="11" s="1"/>
  <c r="AV1259" i="11"/>
  <c r="AY1259" i="11"/>
  <c r="AN1260" i="11"/>
  <c r="AO1260" i="11"/>
  <c r="AQ1260" i="11"/>
  <c r="AR1260" i="11"/>
  <c r="AT1260" i="11"/>
  <c r="AW1260" i="11" s="1"/>
  <c r="AU1260" i="11"/>
  <c r="AX1260" i="11" s="1"/>
  <c r="AV1260" i="11"/>
  <c r="AY1260" i="11" s="1"/>
  <c r="AN1261" i="11"/>
  <c r="AQ1261" i="11" s="1"/>
  <c r="AO1261" i="11"/>
  <c r="AR1261" i="11" s="1"/>
  <c r="AT1261" i="11"/>
  <c r="AW1261" i="11" s="1"/>
  <c r="AU1261" i="11"/>
  <c r="AX1261" i="11" s="1"/>
  <c r="AV1261" i="11"/>
  <c r="AY1261" i="11" s="1"/>
  <c r="AN1262" i="11"/>
  <c r="AQ1262" i="11" s="1"/>
  <c r="AO1262" i="11"/>
  <c r="AR1262" i="11"/>
  <c r="AT1262" i="11"/>
  <c r="AW1262" i="11" s="1"/>
  <c r="AU1262" i="11"/>
  <c r="AX1262" i="11" s="1"/>
  <c r="AV1262" i="11"/>
  <c r="AY1262" i="11" s="1"/>
  <c r="AN1263" i="11"/>
  <c r="AO1263" i="11"/>
  <c r="AQ1263" i="11"/>
  <c r="AR1263" i="11"/>
  <c r="AT1263" i="11"/>
  <c r="AW1263" i="11" s="1"/>
  <c r="AU1263" i="11"/>
  <c r="AX1263" i="11" s="1"/>
  <c r="AV1263" i="11"/>
  <c r="AY1263" i="11" s="1"/>
  <c r="AN1264" i="11"/>
  <c r="AO1264" i="11"/>
  <c r="AR1264" i="11" s="1"/>
  <c r="AQ1264" i="11"/>
  <c r="AT1264" i="11"/>
  <c r="AW1264" i="11" s="1"/>
  <c r="AU1264" i="11"/>
  <c r="AX1264" i="11" s="1"/>
  <c r="AV1264" i="11"/>
  <c r="AY1264" i="11"/>
  <c r="AN1265" i="11"/>
  <c r="AO1265" i="11"/>
  <c r="AR1265" i="11" s="1"/>
  <c r="AQ1265" i="11"/>
  <c r="AT1265" i="11"/>
  <c r="AW1265" i="11" s="1"/>
  <c r="AU1265" i="11"/>
  <c r="AX1265" i="11" s="1"/>
  <c r="AV1265" i="11"/>
  <c r="AY1265" i="11"/>
  <c r="AN1266" i="11"/>
  <c r="AQ1266" i="11" s="1"/>
  <c r="AO1266" i="11"/>
  <c r="AR1266" i="11"/>
  <c r="AT1266" i="11"/>
  <c r="AW1266" i="11" s="1"/>
  <c r="AU1266" i="11"/>
  <c r="AX1266" i="11" s="1"/>
  <c r="AV1266" i="11"/>
  <c r="AY1266" i="11" s="1"/>
  <c r="AN1267" i="11"/>
  <c r="AQ1267" i="11" s="1"/>
  <c r="AO1267" i="11"/>
  <c r="AR1267" i="11"/>
  <c r="AT1267" i="11"/>
  <c r="AW1267" i="11" s="1"/>
  <c r="AU1267" i="11"/>
  <c r="AX1267" i="11" s="1"/>
  <c r="AV1267" i="11"/>
  <c r="AY1267" i="11"/>
  <c r="AN1268" i="11"/>
  <c r="AO1268" i="11"/>
  <c r="AR1268" i="11" s="1"/>
  <c r="AQ1268" i="11"/>
  <c r="AT1268" i="11"/>
  <c r="AW1268" i="11" s="1"/>
  <c r="AU1268" i="11"/>
  <c r="AX1268" i="11" s="1"/>
  <c r="AV1268" i="11"/>
  <c r="AY1268" i="11" s="1"/>
  <c r="AN1269" i="11"/>
  <c r="AO1269" i="11"/>
  <c r="AR1269" i="11" s="1"/>
  <c r="AQ1269" i="11"/>
  <c r="AT1269" i="11"/>
  <c r="AW1269" i="11" s="1"/>
  <c r="AU1269" i="11"/>
  <c r="AX1269" i="11" s="1"/>
  <c r="AV1269" i="11"/>
  <c r="AY1269" i="11" s="1"/>
  <c r="AN1270" i="11"/>
  <c r="AO1270" i="11"/>
  <c r="AQ1270" i="11"/>
  <c r="AR1270" i="11"/>
  <c r="AT1270" i="11"/>
  <c r="AW1270" i="11" s="1"/>
  <c r="AU1270" i="11"/>
  <c r="AX1270" i="11" s="1"/>
  <c r="AV1270" i="11"/>
  <c r="AY1270" i="11" s="1"/>
  <c r="AN1271" i="11"/>
  <c r="AQ1271" i="11" s="1"/>
  <c r="AO1271" i="11"/>
  <c r="AR1271" i="11"/>
  <c r="AT1271" i="11"/>
  <c r="AW1271" i="11" s="1"/>
  <c r="AU1271" i="11"/>
  <c r="AX1271" i="11" s="1"/>
  <c r="AV1271" i="11"/>
  <c r="AY1271" i="11"/>
  <c r="AN1272" i="11"/>
  <c r="AO1272" i="11"/>
  <c r="AR1272" i="11" s="1"/>
  <c r="AQ1272" i="11"/>
  <c r="AT1272" i="11"/>
  <c r="AW1272" i="11" s="1"/>
  <c r="AU1272" i="11"/>
  <c r="AX1272" i="11" s="1"/>
  <c r="AV1272" i="11"/>
  <c r="AY1272" i="11"/>
  <c r="AN1273" i="11"/>
  <c r="AQ1273" i="11" s="1"/>
  <c r="AO1273" i="11"/>
  <c r="AR1273" i="11" s="1"/>
  <c r="AT1273" i="11"/>
  <c r="AW1273" i="11" s="1"/>
  <c r="AU1273" i="11"/>
  <c r="AX1273" i="11" s="1"/>
  <c r="AV1273" i="11"/>
  <c r="AY1273" i="11" s="1"/>
  <c r="AN1274" i="11"/>
  <c r="AO1274" i="11"/>
  <c r="AQ1274" i="11"/>
  <c r="AR1274" i="11"/>
  <c r="AT1274" i="11"/>
  <c r="AW1274" i="11" s="1"/>
  <c r="AU1274" i="11"/>
  <c r="AX1274" i="11" s="1"/>
  <c r="AV1274" i="11"/>
  <c r="AY1274" i="11" s="1"/>
  <c r="AN1275" i="11"/>
  <c r="AO1275" i="11"/>
  <c r="AQ1275" i="11"/>
  <c r="AR1275" i="11"/>
  <c r="AT1275" i="11"/>
  <c r="AW1275" i="11" s="1"/>
  <c r="AU1275" i="11"/>
  <c r="AX1275" i="11" s="1"/>
  <c r="AV1275" i="11"/>
  <c r="AY1275" i="11" s="1"/>
  <c r="AN1276" i="11"/>
  <c r="AQ1276" i="11" s="1"/>
  <c r="AO1276" i="11"/>
  <c r="AR1276" i="11" s="1"/>
  <c r="AT1276" i="11"/>
  <c r="AW1276" i="11" s="1"/>
  <c r="AU1276" i="11"/>
  <c r="AX1276" i="11" s="1"/>
  <c r="AV1276" i="11"/>
  <c r="AY1276" i="11"/>
  <c r="AN1277" i="11"/>
  <c r="AQ1277" i="11" s="1"/>
  <c r="AO1277" i="11"/>
  <c r="AR1277" i="11" s="1"/>
  <c r="AT1277" i="11"/>
  <c r="AW1277" i="11" s="1"/>
  <c r="AU1277" i="11"/>
  <c r="AX1277" i="11" s="1"/>
  <c r="AV1277" i="11"/>
  <c r="AY1277" i="11" s="1"/>
  <c r="AN1278" i="11"/>
  <c r="AO1278" i="11"/>
  <c r="AR1278" i="11" s="1"/>
  <c r="AQ1278" i="11"/>
  <c r="AT1278" i="11"/>
  <c r="AW1278" i="11" s="1"/>
  <c r="AU1278" i="11"/>
  <c r="AX1278" i="11" s="1"/>
  <c r="AV1278" i="11"/>
  <c r="AY1278" i="11" s="1"/>
  <c r="AN1279" i="11"/>
  <c r="AO1279" i="11"/>
  <c r="AQ1279" i="11"/>
  <c r="AR1279" i="11"/>
  <c r="AT1279" i="11"/>
  <c r="AW1279" i="11" s="1"/>
  <c r="AU1279" i="11"/>
  <c r="AX1279" i="11" s="1"/>
  <c r="AV1279" i="11"/>
  <c r="AY1279" i="11" s="1"/>
  <c r="AN1280" i="11"/>
  <c r="AQ1280" i="11" s="1"/>
  <c r="AO1280" i="11"/>
  <c r="AR1280" i="11" s="1"/>
  <c r="AT1280" i="11"/>
  <c r="AW1280" i="11" s="1"/>
  <c r="AU1280" i="11"/>
  <c r="AX1280" i="11" s="1"/>
  <c r="AV1280" i="11"/>
  <c r="AY1280" i="11"/>
  <c r="AN1281" i="11"/>
  <c r="AQ1281" i="11" s="1"/>
  <c r="AO1281" i="11"/>
  <c r="AR1281" i="11" s="1"/>
  <c r="AT1281" i="11"/>
  <c r="AW1281" i="11" s="1"/>
  <c r="AU1281" i="11"/>
  <c r="AX1281" i="11" s="1"/>
  <c r="AV1281" i="11"/>
  <c r="AY1281" i="11" s="1"/>
  <c r="AN1282" i="11"/>
  <c r="AO1282" i="11"/>
  <c r="AR1282" i="11" s="1"/>
  <c r="AQ1282" i="11"/>
  <c r="AT1282" i="11"/>
  <c r="AW1282" i="11" s="1"/>
  <c r="AU1282" i="11"/>
  <c r="AX1282" i="11" s="1"/>
  <c r="AV1282" i="11"/>
  <c r="AY1282" i="11" s="1"/>
  <c r="AN1283" i="11"/>
  <c r="AO1283" i="11"/>
  <c r="AQ1283" i="11"/>
  <c r="AR1283" i="11"/>
  <c r="AT1283" i="11"/>
  <c r="AW1283" i="11" s="1"/>
  <c r="AU1283" i="11"/>
  <c r="AX1283" i="11" s="1"/>
  <c r="AV1283" i="11"/>
  <c r="AY1283" i="11" s="1"/>
  <c r="AN1284" i="11"/>
  <c r="AQ1284" i="11" s="1"/>
  <c r="AO1284" i="11"/>
  <c r="AR1284" i="11" s="1"/>
  <c r="AT1284" i="11"/>
  <c r="AW1284" i="11" s="1"/>
  <c r="AU1284" i="11"/>
  <c r="AX1284" i="11" s="1"/>
  <c r="AV1284" i="11"/>
  <c r="AY1284" i="11"/>
  <c r="AN1285" i="11"/>
  <c r="AQ1285" i="11" s="1"/>
  <c r="AO1285" i="11"/>
  <c r="AR1285" i="11" s="1"/>
  <c r="AT1285" i="11"/>
  <c r="AW1285" i="11" s="1"/>
  <c r="AU1285" i="11"/>
  <c r="AX1285" i="11" s="1"/>
  <c r="AV1285" i="11"/>
  <c r="AY1285" i="11" s="1"/>
  <c r="AN1286" i="11"/>
  <c r="AO1286" i="11"/>
  <c r="AR1286" i="11" s="1"/>
  <c r="AQ1286" i="11"/>
  <c r="AT1286" i="11"/>
  <c r="AW1286" i="11" s="1"/>
  <c r="AU1286" i="11"/>
  <c r="AX1286" i="11" s="1"/>
  <c r="AV1286" i="11"/>
  <c r="AY1286" i="11" s="1"/>
  <c r="AN1287" i="11"/>
  <c r="AO1287" i="11"/>
  <c r="AQ1287" i="11"/>
  <c r="AR1287" i="11"/>
  <c r="AT1287" i="11"/>
  <c r="AW1287" i="11" s="1"/>
  <c r="AU1287" i="11"/>
  <c r="AX1287" i="11" s="1"/>
  <c r="AV1287" i="11"/>
  <c r="AY1287" i="11" s="1"/>
  <c r="AN1288" i="11"/>
  <c r="AQ1288" i="11" s="1"/>
  <c r="AO1288" i="11"/>
  <c r="AR1288" i="11" s="1"/>
  <c r="AT1288" i="11"/>
  <c r="AW1288" i="11" s="1"/>
  <c r="AU1288" i="11"/>
  <c r="AX1288" i="11" s="1"/>
  <c r="AV1288" i="11"/>
  <c r="AY1288" i="11"/>
  <c r="AN1289" i="11"/>
  <c r="AQ1289" i="11" s="1"/>
  <c r="AO1289" i="11"/>
  <c r="AR1289" i="11" s="1"/>
  <c r="AT1289" i="11"/>
  <c r="AW1289" i="11" s="1"/>
  <c r="AU1289" i="11"/>
  <c r="AX1289" i="11" s="1"/>
  <c r="AV1289" i="11"/>
  <c r="AY1289" i="11" s="1"/>
  <c r="AN1290" i="11"/>
  <c r="AO1290" i="11"/>
  <c r="AR1290" i="11" s="1"/>
  <c r="AQ1290" i="11"/>
  <c r="AT1290" i="11"/>
  <c r="AW1290" i="11" s="1"/>
  <c r="AU1290" i="11"/>
  <c r="AX1290" i="11" s="1"/>
  <c r="AV1290" i="11"/>
  <c r="AY1290" i="11" s="1"/>
  <c r="AN1291" i="11"/>
  <c r="AO1291" i="11"/>
  <c r="AQ1291" i="11"/>
  <c r="AR1291" i="11"/>
  <c r="AT1291" i="11"/>
  <c r="AW1291" i="11" s="1"/>
  <c r="AU1291" i="11"/>
  <c r="AX1291" i="11" s="1"/>
  <c r="AV1291" i="11"/>
  <c r="AY1291" i="11" s="1"/>
  <c r="AN1292" i="11"/>
  <c r="AQ1292" i="11" s="1"/>
  <c r="AO1292" i="11"/>
  <c r="AR1292" i="11" s="1"/>
  <c r="AT1292" i="11"/>
  <c r="AW1292" i="11" s="1"/>
  <c r="AU1292" i="11"/>
  <c r="AX1292" i="11" s="1"/>
  <c r="AV1292" i="11"/>
  <c r="AY1292" i="11"/>
  <c r="AN1293" i="11"/>
  <c r="AQ1293" i="11" s="1"/>
  <c r="AO1293" i="11"/>
  <c r="AR1293" i="11" s="1"/>
  <c r="AT1293" i="11"/>
  <c r="AW1293" i="11" s="1"/>
  <c r="AU1293" i="11"/>
  <c r="AX1293" i="11" s="1"/>
  <c r="AV1293" i="11"/>
  <c r="AY1293" i="11" s="1"/>
  <c r="AN1294" i="11"/>
  <c r="AO1294" i="11"/>
  <c r="AR1294" i="11" s="1"/>
  <c r="AQ1294" i="11"/>
  <c r="AT1294" i="11"/>
  <c r="AW1294" i="11" s="1"/>
  <c r="AU1294" i="11"/>
  <c r="AX1294" i="11" s="1"/>
  <c r="AV1294" i="11"/>
  <c r="AY1294" i="11" s="1"/>
  <c r="AN1295" i="11"/>
  <c r="AO1295" i="11"/>
  <c r="AQ1295" i="11"/>
  <c r="AR1295" i="11"/>
  <c r="AT1295" i="11"/>
  <c r="AW1295" i="11" s="1"/>
  <c r="AU1295" i="11"/>
  <c r="AX1295" i="11" s="1"/>
  <c r="AV1295" i="11"/>
  <c r="AY1295" i="11" s="1"/>
  <c r="AN1296" i="11"/>
  <c r="AQ1296" i="11" s="1"/>
  <c r="AO1296" i="11"/>
  <c r="AR1296" i="11" s="1"/>
  <c r="AT1296" i="11"/>
  <c r="AW1296" i="11" s="1"/>
  <c r="AU1296" i="11"/>
  <c r="AX1296" i="11" s="1"/>
  <c r="AV1296" i="11"/>
  <c r="AY1296" i="11" s="1"/>
  <c r="AN1297" i="11"/>
  <c r="AQ1297" i="11" s="1"/>
  <c r="AO1297" i="11"/>
  <c r="AR1297" i="11" s="1"/>
  <c r="AT1297" i="11"/>
  <c r="AW1297" i="11" s="1"/>
  <c r="AU1297" i="11"/>
  <c r="AX1297" i="11" s="1"/>
  <c r="AV1297" i="11"/>
  <c r="AY1297" i="11" s="1"/>
  <c r="AN1298" i="11"/>
  <c r="AO1298" i="11"/>
  <c r="AR1298" i="11" s="1"/>
  <c r="AQ1298" i="11"/>
  <c r="AT1298" i="11"/>
  <c r="AW1298" i="11" s="1"/>
  <c r="AU1298" i="11"/>
  <c r="AX1298" i="11" s="1"/>
  <c r="AV1298" i="11"/>
  <c r="AY1298" i="11" s="1"/>
  <c r="AN1299" i="11"/>
  <c r="AO1299" i="11"/>
  <c r="AQ1299" i="11"/>
  <c r="AR1299" i="11"/>
  <c r="AT1299" i="11"/>
  <c r="AW1299" i="11" s="1"/>
  <c r="AU1299" i="11"/>
  <c r="AX1299" i="11" s="1"/>
  <c r="AV1299" i="11"/>
  <c r="AY1299" i="11" s="1"/>
  <c r="AN1300" i="11"/>
  <c r="AO1300" i="11"/>
  <c r="AR1300" i="11" s="1"/>
  <c r="AQ1300" i="11"/>
  <c r="AT1300" i="11"/>
  <c r="AW1300" i="11" s="1"/>
  <c r="AU1300" i="11"/>
  <c r="AX1300" i="11" s="1"/>
  <c r="AV1300" i="11"/>
  <c r="AY1300" i="11" s="1"/>
  <c r="AN1301" i="11"/>
  <c r="AQ1301" i="11" s="1"/>
  <c r="AO1301" i="11"/>
  <c r="AR1301" i="11" s="1"/>
  <c r="AT1301" i="11"/>
  <c r="AW1301" i="11" s="1"/>
  <c r="AU1301" i="11"/>
  <c r="AX1301" i="11" s="1"/>
  <c r="AV1301" i="11"/>
  <c r="AY1301" i="11" s="1"/>
  <c r="AN1302" i="11"/>
  <c r="AQ1302" i="11" s="1"/>
  <c r="AO1302" i="11"/>
  <c r="AR1302" i="11" s="1"/>
  <c r="AT1302" i="11"/>
  <c r="AW1302" i="11" s="1"/>
  <c r="AU1302" i="11"/>
  <c r="AX1302" i="11" s="1"/>
  <c r="AV1302" i="11"/>
  <c r="AY1302" i="11" s="1"/>
  <c r="AN1303" i="11"/>
  <c r="AQ1303" i="11" s="1"/>
  <c r="AO1303" i="11"/>
  <c r="AR1303" i="11"/>
  <c r="AT1303" i="11"/>
  <c r="AW1303" i="11" s="1"/>
  <c r="AU1303" i="11"/>
  <c r="AX1303" i="11" s="1"/>
  <c r="AV1303" i="11"/>
  <c r="AY1303" i="11" s="1"/>
  <c r="AN1304" i="11"/>
  <c r="AQ1304" i="11" s="1"/>
  <c r="AO1304" i="11"/>
  <c r="AR1304" i="11"/>
  <c r="AT1304" i="11"/>
  <c r="AW1304" i="11" s="1"/>
  <c r="AU1304" i="11"/>
  <c r="AX1304" i="11" s="1"/>
  <c r="AV1304" i="11"/>
  <c r="AY1304" i="11" s="1"/>
  <c r="AN1305" i="11"/>
  <c r="AO1305" i="11"/>
  <c r="AR1305" i="11" s="1"/>
  <c r="AQ1305" i="11"/>
  <c r="AT1305" i="11"/>
  <c r="AW1305" i="11" s="1"/>
  <c r="AU1305" i="11"/>
  <c r="AX1305" i="11" s="1"/>
  <c r="AV1305" i="11"/>
  <c r="AY1305" i="11" s="1"/>
  <c r="AN1306" i="11"/>
  <c r="AO1306" i="11"/>
  <c r="AR1306" i="11" s="1"/>
  <c r="AQ1306" i="11"/>
  <c r="AT1306" i="11"/>
  <c r="AW1306" i="11" s="1"/>
  <c r="AU1306" i="11"/>
  <c r="AX1306" i="11" s="1"/>
  <c r="AV1306" i="11"/>
  <c r="AY1306" i="11" s="1"/>
  <c r="AN1307" i="11"/>
  <c r="AO1307" i="11"/>
  <c r="AQ1307" i="11"/>
  <c r="AR1307" i="11"/>
  <c r="AT1307" i="11"/>
  <c r="AW1307" i="11" s="1"/>
  <c r="AU1307" i="11"/>
  <c r="AX1307" i="11" s="1"/>
  <c r="AV1307" i="11"/>
  <c r="AY1307" i="11" s="1"/>
  <c r="AN1308" i="11"/>
  <c r="AO1308" i="11"/>
  <c r="AR1308" i="11" s="1"/>
  <c r="AQ1308" i="11"/>
  <c r="AT1308" i="11"/>
  <c r="AW1308" i="11" s="1"/>
  <c r="AU1308" i="11"/>
  <c r="AX1308" i="11" s="1"/>
  <c r="AV1308" i="11"/>
  <c r="AY1308" i="11" s="1"/>
  <c r="AN1309" i="11"/>
  <c r="AQ1309" i="11" s="1"/>
  <c r="AO1309" i="11"/>
  <c r="AR1309" i="11" s="1"/>
  <c r="AT1309" i="11"/>
  <c r="AW1309" i="11" s="1"/>
  <c r="AU1309" i="11"/>
  <c r="AX1309" i="11" s="1"/>
  <c r="AV1309" i="11"/>
  <c r="AY1309" i="11"/>
  <c r="AN1310" i="11"/>
  <c r="AQ1310" i="11" s="1"/>
  <c r="AO1310" i="11"/>
  <c r="AR1310" i="11" s="1"/>
  <c r="AT1310" i="11"/>
  <c r="AW1310" i="11" s="1"/>
  <c r="AU1310" i="11"/>
  <c r="AX1310" i="11" s="1"/>
  <c r="AV1310" i="11"/>
  <c r="AY1310" i="11" s="1"/>
  <c r="AN1311" i="11"/>
  <c r="AQ1311" i="11" s="1"/>
  <c r="AO1311" i="11"/>
  <c r="AR1311" i="11"/>
  <c r="AT1311" i="11"/>
  <c r="AW1311" i="11" s="1"/>
  <c r="AU1311" i="11"/>
  <c r="AX1311" i="11" s="1"/>
  <c r="AV1311" i="11"/>
  <c r="AY1311" i="11" s="1"/>
  <c r="AN1312" i="11"/>
  <c r="AQ1312" i="11" s="1"/>
  <c r="AO1312" i="11"/>
  <c r="AR1312" i="11"/>
  <c r="AT1312" i="11"/>
  <c r="AW1312" i="11" s="1"/>
  <c r="AU1312" i="11"/>
  <c r="AX1312" i="11" s="1"/>
  <c r="AV1312" i="11"/>
  <c r="AY1312" i="11"/>
  <c r="AN1313" i="11"/>
  <c r="AO1313" i="11"/>
  <c r="AR1313" i="11" s="1"/>
  <c r="AQ1313" i="11"/>
  <c r="AT1313" i="11"/>
  <c r="AW1313" i="11" s="1"/>
  <c r="AU1313" i="11"/>
  <c r="AX1313" i="11" s="1"/>
  <c r="AV1313" i="11"/>
  <c r="AY1313" i="11" s="1"/>
  <c r="AN1314" i="11"/>
  <c r="AO1314" i="11"/>
  <c r="AR1314" i="11" s="1"/>
  <c r="AQ1314" i="11"/>
  <c r="AT1314" i="11"/>
  <c r="AW1314" i="11" s="1"/>
  <c r="AU1314" i="11"/>
  <c r="AX1314" i="11" s="1"/>
  <c r="AV1314" i="11"/>
  <c r="AY1314" i="11" s="1"/>
  <c r="AN1315" i="11"/>
  <c r="AO1315" i="11"/>
  <c r="AQ1315" i="11"/>
  <c r="AR1315" i="11"/>
  <c r="AT1315" i="11"/>
  <c r="AW1315" i="11" s="1"/>
  <c r="AU1315" i="11"/>
  <c r="AX1315" i="11" s="1"/>
  <c r="AV1315" i="11"/>
  <c r="AY1315" i="11" s="1"/>
  <c r="AN1316" i="11"/>
  <c r="AO1316" i="11"/>
  <c r="AR1316" i="11" s="1"/>
  <c r="AQ1316" i="11"/>
  <c r="AT1316" i="11"/>
  <c r="AW1316" i="11" s="1"/>
  <c r="AU1316" i="11"/>
  <c r="AX1316" i="11" s="1"/>
  <c r="AV1316" i="11"/>
  <c r="AY1316" i="11" s="1"/>
  <c r="AN1317" i="11"/>
  <c r="AQ1317" i="11" s="1"/>
  <c r="AO1317" i="11"/>
  <c r="AR1317" i="11" s="1"/>
  <c r="AT1317" i="11"/>
  <c r="AW1317" i="11" s="1"/>
  <c r="AU1317" i="11"/>
  <c r="AX1317" i="11" s="1"/>
  <c r="AV1317" i="11"/>
  <c r="AY1317" i="11" s="1"/>
  <c r="AN1318" i="11"/>
  <c r="AQ1318" i="11" s="1"/>
  <c r="AO1318" i="11"/>
  <c r="AR1318" i="11" s="1"/>
  <c r="AT1318" i="11"/>
  <c r="AW1318" i="11" s="1"/>
  <c r="AU1318" i="11"/>
  <c r="AX1318" i="11" s="1"/>
  <c r="AV1318" i="11"/>
  <c r="AY1318" i="11" s="1"/>
  <c r="AN1319" i="11"/>
  <c r="AQ1319" i="11" s="1"/>
  <c r="AO1319" i="11"/>
  <c r="AR1319" i="11"/>
  <c r="AT1319" i="11"/>
  <c r="AW1319" i="11" s="1"/>
  <c r="AU1319" i="11"/>
  <c r="AX1319" i="11" s="1"/>
  <c r="AV1319" i="11"/>
  <c r="AY1319" i="11" s="1"/>
  <c r="AN1320" i="11"/>
  <c r="AQ1320" i="11" s="1"/>
  <c r="AO1320" i="11"/>
  <c r="AR1320" i="11"/>
  <c r="AT1320" i="11"/>
  <c r="AW1320" i="11" s="1"/>
  <c r="AU1320" i="11"/>
  <c r="AX1320" i="11" s="1"/>
  <c r="AV1320" i="11"/>
  <c r="AY1320" i="11"/>
  <c r="AN1321" i="11"/>
  <c r="AO1321" i="11"/>
  <c r="AR1321" i="11" s="1"/>
  <c r="AQ1321" i="11"/>
  <c r="AT1321" i="11"/>
  <c r="AW1321" i="11" s="1"/>
  <c r="AU1321" i="11"/>
  <c r="AX1321" i="11" s="1"/>
  <c r="AV1321" i="11"/>
  <c r="AY1321" i="11" s="1"/>
  <c r="AN1322" i="11"/>
  <c r="AO1322" i="11"/>
  <c r="AR1322" i="11" s="1"/>
  <c r="AQ1322" i="11"/>
  <c r="AT1322" i="11"/>
  <c r="AW1322" i="11" s="1"/>
  <c r="AU1322" i="11"/>
  <c r="AX1322" i="11" s="1"/>
  <c r="AV1322" i="11"/>
  <c r="AY1322" i="11" s="1"/>
  <c r="AN1323" i="11"/>
  <c r="AO1323" i="11"/>
  <c r="AQ1323" i="11"/>
  <c r="AR1323" i="11"/>
  <c r="AT1323" i="11"/>
  <c r="AW1323" i="11" s="1"/>
  <c r="AU1323" i="11"/>
  <c r="AX1323" i="11" s="1"/>
  <c r="AV1323" i="11"/>
  <c r="AY1323" i="11" s="1"/>
  <c r="AN1324" i="11"/>
  <c r="AO1324" i="11"/>
  <c r="AR1324" i="11" s="1"/>
  <c r="AQ1324" i="11"/>
  <c r="AT1324" i="11"/>
  <c r="AW1324" i="11" s="1"/>
  <c r="AU1324" i="11"/>
  <c r="AX1324" i="11" s="1"/>
  <c r="AV1324" i="11"/>
  <c r="AY1324" i="11" s="1"/>
  <c r="AN1325" i="11"/>
  <c r="AQ1325" i="11" s="1"/>
  <c r="AO1325" i="11"/>
  <c r="AR1325" i="11" s="1"/>
  <c r="AT1325" i="11"/>
  <c r="AW1325" i="11" s="1"/>
  <c r="AU1325" i="11"/>
  <c r="AX1325" i="11" s="1"/>
  <c r="AV1325" i="11"/>
  <c r="AY1325" i="11" s="1"/>
  <c r="AN1326" i="11"/>
  <c r="AQ1326" i="11" s="1"/>
  <c r="AO1326" i="11"/>
  <c r="AR1326" i="11" s="1"/>
  <c r="AT1326" i="11"/>
  <c r="AW1326" i="11" s="1"/>
  <c r="AU1326" i="11"/>
  <c r="AX1326" i="11" s="1"/>
  <c r="AV1326" i="11"/>
  <c r="AY1326" i="11" s="1"/>
  <c r="AN1327" i="11"/>
  <c r="AQ1327" i="11" s="1"/>
  <c r="AO1327" i="11"/>
  <c r="AR1327" i="11"/>
  <c r="AT1327" i="11"/>
  <c r="AW1327" i="11" s="1"/>
  <c r="AU1327" i="11"/>
  <c r="AX1327" i="11" s="1"/>
  <c r="AV1327" i="11"/>
  <c r="AY1327" i="11" s="1"/>
  <c r="AN1328" i="11"/>
  <c r="AQ1328" i="11" s="1"/>
  <c r="AO1328" i="11"/>
  <c r="AR1328" i="11"/>
  <c r="AT1328" i="11"/>
  <c r="AW1328" i="11" s="1"/>
  <c r="AU1328" i="11"/>
  <c r="AX1328" i="11" s="1"/>
  <c r="AV1328" i="11"/>
  <c r="AY1328" i="11"/>
  <c r="AN1329" i="11"/>
  <c r="AO1329" i="11"/>
  <c r="AR1329" i="11" s="1"/>
  <c r="AQ1329" i="11"/>
  <c r="AT1329" i="11"/>
  <c r="AW1329" i="11" s="1"/>
  <c r="AU1329" i="11"/>
  <c r="AX1329" i="11" s="1"/>
  <c r="AV1329" i="11"/>
  <c r="AY1329" i="11" s="1"/>
  <c r="AN1330" i="11"/>
  <c r="AO1330" i="11"/>
  <c r="AR1330" i="11" s="1"/>
  <c r="AQ1330" i="11"/>
  <c r="AT1330" i="11"/>
  <c r="AW1330" i="11" s="1"/>
  <c r="AU1330" i="11"/>
  <c r="AX1330" i="11" s="1"/>
  <c r="AV1330" i="11"/>
  <c r="AY1330" i="11" s="1"/>
  <c r="AN1331" i="11"/>
  <c r="AO1331" i="11"/>
  <c r="AQ1331" i="11"/>
  <c r="AR1331" i="11"/>
  <c r="AT1331" i="11"/>
  <c r="AW1331" i="11" s="1"/>
  <c r="AU1331" i="11"/>
  <c r="AX1331" i="11" s="1"/>
  <c r="AV1331" i="11"/>
  <c r="AY1331" i="11" s="1"/>
  <c r="AN1332" i="11"/>
  <c r="AO1332" i="11"/>
  <c r="AR1332" i="11" s="1"/>
  <c r="AQ1332" i="11"/>
  <c r="AT1332" i="11"/>
  <c r="AW1332" i="11" s="1"/>
  <c r="AU1332" i="11"/>
  <c r="AX1332" i="11" s="1"/>
  <c r="AV1332" i="11"/>
  <c r="AY1332" i="11" s="1"/>
  <c r="AN1333" i="11"/>
  <c r="AQ1333" i="11" s="1"/>
  <c r="AO1333" i="11"/>
  <c r="AR1333" i="11" s="1"/>
  <c r="AT1333" i="11"/>
  <c r="AW1333" i="11" s="1"/>
  <c r="AU1333" i="11"/>
  <c r="AX1333" i="11" s="1"/>
  <c r="AV1333" i="11"/>
  <c r="AY1333" i="11" s="1"/>
  <c r="AN1334" i="11"/>
  <c r="AQ1334" i="11" s="1"/>
  <c r="AO1334" i="11"/>
  <c r="AR1334" i="11" s="1"/>
  <c r="AT1334" i="11"/>
  <c r="AW1334" i="11" s="1"/>
  <c r="AU1334" i="11"/>
  <c r="AX1334" i="11" s="1"/>
  <c r="AV1334" i="11"/>
  <c r="AY1334" i="11" s="1"/>
  <c r="AN1335" i="11"/>
  <c r="AQ1335" i="11" s="1"/>
  <c r="AO1335" i="11"/>
  <c r="AR1335" i="11"/>
  <c r="AT1335" i="11"/>
  <c r="AW1335" i="11" s="1"/>
  <c r="AU1335" i="11"/>
  <c r="AX1335" i="11" s="1"/>
  <c r="AV1335" i="11"/>
  <c r="AY1335" i="11" s="1"/>
  <c r="AN1336" i="11"/>
  <c r="AQ1336" i="11" s="1"/>
  <c r="AO1336" i="11"/>
  <c r="AR1336" i="11"/>
  <c r="AT1336" i="11"/>
  <c r="AW1336" i="11" s="1"/>
  <c r="AU1336" i="11"/>
  <c r="AX1336" i="11" s="1"/>
  <c r="AV1336" i="11"/>
  <c r="AY1336" i="11"/>
  <c r="AN1337" i="11"/>
  <c r="AO1337" i="11"/>
  <c r="AR1337" i="11" s="1"/>
  <c r="AQ1337" i="11"/>
  <c r="AT1337" i="11"/>
  <c r="AW1337" i="11" s="1"/>
  <c r="AU1337" i="11"/>
  <c r="AX1337" i="11" s="1"/>
  <c r="AV1337" i="11"/>
  <c r="AY1337" i="11" s="1"/>
  <c r="AN1338" i="11"/>
  <c r="AO1338" i="11"/>
  <c r="AR1338" i="11" s="1"/>
  <c r="AQ1338" i="11"/>
  <c r="AT1338" i="11"/>
  <c r="AW1338" i="11" s="1"/>
  <c r="AU1338" i="11"/>
  <c r="AX1338" i="11" s="1"/>
  <c r="AV1338" i="11"/>
  <c r="AY1338" i="11" s="1"/>
  <c r="AN1339" i="11"/>
  <c r="AO1339" i="11"/>
  <c r="AQ1339" i="11"/>
  <c r="AR1339" i="11"/>
  <c r="AT1339" i="11"/>
  <c r="AW1339" i="11" s="1"/>
  <c r="AU1339" i="11"/>
  <c r="AX1339" i="11" s="1"/>
  <c r="AV1339" i="11"/>
  <c r="AY1339" i="11" s="1"/>
  <c r="AN1340" i="11"/>
  <c r="AO1340" i="11"/>
  <c r="AR1340" i="11" s="1"/>
  <c r="AQ1340" i="11"/>
  <c r="AT1340" i="11"/>
  <c r="AW1340" i="11" s="1"/>
  <c r="AU1340" i="11"/>
  <c r="AX1340" i="11" s="1"/>
  <c r="AV1340" i="11"/>
  <c r="AY1340" i="11" s="1"/>
  <c r="AN1341" i="11"/>
  <c r="AQ1341" i="11" s="1"/>
  <c r="AO1341" i="11"/>
  <c r="AR1341" i="11" s="1"/>
  <c r="AT1341" i="11"/>
  <c r="AW1341" i="11" s="1"/>
  <c r="AU1341" i="11"/>
  <c r="AX1341" i="11" s="1"/>
  <c r="AV1341" i="11"/>
  <c r="AY1341" i="11" s="1"/>
  <c r="AN1342" i="11"/>
  <c r="AQ1342" i="11" s="1"/>
  <c r="AO1342" i="11"/>
  <c r="AR1342" i="11" s="1"/>
  <c r="AT1342" i="11"/>
  <c r="AW1342" i="11" s="1"/>
  <c r="AU1342" i="11"/>
  <c r="AX1342" i="11" s="1"/>
  <c r="AV1342" i="11"/>
  <c r="AY1342" i="11" s="1"/>
  <c r="AN1343" i="11"/>
  <c r="AQ1343" i="11" s="1"/>
  <c r="AO1343" i="11"/>
  <c r="AR1343" i="11"/>
  <c r="AT1343" i="11"/>
  <c r="AW1343" i="11" s="1"/>
  <c r="AU1343" i="11"/>
  <c r="AX1343" i="11" s="1"/>
  <c r="AV1343" i="11"/>
  <c r="AY1343" i="11" s="1"/>
  <c r="AN1344" i="11"/>
  <c r="AQ1344" i="11" s="1"/>
  <c r="AO1344" i="11"/>
  <c r="AR1344" i="11"/>
  <c r="AT1344" i="11"/>
  <c r="AW1344" i="11" s="1"/>
  <c r="AU1344" i="11"/>
  <c r="AX1344" i="11" s="1"/>
  <c r="AV1344" i="11"/>
  <c r="AY1344" i="11"/>
  <c r="AN1345" i="11"/>
  <c r="AO1345" i="11"/>
  <c r="AR1345" i="11" s="1"/>
  <c r="AQ1345" i="11"/>
  <c r="AT1345" i="11"/>
  <c r="AW1345" i="11" s="1"/>
  <c r="AU1345" i="11"/>
  <c r="AX1345" i="11" s="1"/>
  <c r="AV1345" i="11"/>
  <c r="AY1345" i="11" s="1"/>
  <c r="AN1346" i="11"/>
  <c r="AO1346" i="11"/>
  <c r="AR1346" i="11" s="1"/>
  <c r="AQ1346" i="11"/>
  <c r="AT1346" i="11"/>
  <c r="AW1346" i="11" s="1"/>
  <c r="AU1346" i="11"/>
  <c r="AX1346" i="11" s="1"/>
  <c r="AV1346" i="11"/>
  <c r="AY1346" i="11" s="1"/>
  <c r="AN1347" i="11"/>
  <c r="AO1347" i="11"/>
  <c r="AQ1347" i="11"/>
  <c r="AR1347" i="11"/>
  <c r="AT1347" i="11"/>
  <c r="AW1347" i="11" s="1"/>
  <c r="AU1347" i="11"/>
  <c r="AX1347" i="11" s="1"/>
  <c r="AV1347" i="11"/>
  <c r="AY1347" i="11" s="1"/>
  <c r="AN1348" i="11"/>
  <c r="AO1348" i="11"/>
  <c r="AR1348" i="11" s="1"/>
  <c r="AQ1348" i="11"/>
  <c r="AT1348" i="11"/>
  <c r="AW1348" i="11" s="1"/>
  <c r="AU1348" i="11"/>
  <c r="AX1348" i="11" s="1"/>
  <c r="AV1348" i="11"/>
  <c r="AY1348" i="11" s="1"/>
  <c r="AN1349" i="11"/>
  <c r="AQ1349" i="11" s="1"/>
  <c r="AO1349" i="11"/>
  <c r="AR1349" i="11" s="1"/>
  <c r="AT1349" i="11"/>
  <c r="AW1349" i="11" s="1"/>
  <c r="AU1349" i="11"/>
  <c r="AX1349" i="11" s="1"/>
  <c r="AV1349" i="11"/>
  <c r="AY1349" i="11" s="1"/>
  <c r="AN1350" i="11"/>
  <c r="AQ1350" i="11" s="1"/>
  <c r="AO1350" i="11"/>
  <c r="AR1350" i="11" s="1"/>
  <c r="AT1350" i="11"/>
  <c r="AW1350" i="11" s="1"/>
  <c r="AU1350" i="11"/>
  <c r="AX1350" i="11" s="1"/>
  <c r="AV1350" i="11"/>
  <c r="AY1350" i="11" s="1"/>
  <c r="AN1351" i="11"/>
  <c r="AQ1351" i="11" s="1"/>
  <c r="AO1351" i="11"/>
  <c r="AR1351" i="11"/>
  <c r="AT1351" i="11"/>
  <c r="AW1351" i="11" s="1"/>
  <c r="AU1351" i="11"/>
  <c r="AX1351" i="11" s="1"/>
  <c r="AV1351" i="11"/>
  <c r="AY1351" i="11" s="1"/>
  <c r="AN1352" i="11"/>
  <c r="AQ1352" i="11" s="1"/>
  <c r="AO1352" i="11"/>
  <c r="AR1352" i="11"/>
  <c r="AT1352" i="11"/>
  <c r="AW1352" i="11" s="1"/>
  <c r="AU1352" i="11"/>
  <c r="AX1352" i="11" s="1"/>
  <c r="AV1352" i="11"/>
  <c r="AY1352" i="11"/>
  <c r="AN1353" i="11"/>
  <c r="AO1353" i="11"/>
  <c r="AQ1353" i="11"/>
  <c r="AR1353" i="11"/>
  <c r="AT1353" i="11"/>
  <c r="AW1353" i="11" s="1"/>
  <c r="AU1353" i="11"/>
  <c r="AX1353" i="11" s="1"/>
  <c r="AV1353" i="11"/>
  <c r="AY1353" i="11"/>
  <c r="AN1354" i="11"/>
  <c r="AQ1354" i="11" s="1"/>
  <c r="AO1354" i="11"/>
  <c r="AR1354" i="11" s="1"/>
  <c r="AT1354" i="11"/>
  <c r="AW1354" i="11" s="1"/>
  <c r="AU1354" i="11"/>
  <c r="AX1354" i="11" s="1"/>
  <c r="AV1354" i="11"/>
  <c r="AY1354" i="11" s="1"/>
  <c r="AN1355" i="11"/>
  <c r="AQ1355" i="11" s="1"/>
  <c r="AO1355" i="11"/>
  <c r="AR1355" i="11"/>
  <c r="AT1355" i="11"/>
  <c r="AW1355" i="11" s="1"/>
  <c r="AU1355" i="11"/>
  <c r="AX1355" i="11" s="1"/>
  <c r="AV1355" i="11"/>
  <c r="AY1355" i="11" s="1"/>
  <c r="AN1356" i="11"/>
  <c r="AO1356" i="11"/>
  <c r="AQ1356" i="11"/>
  <c r="AR1356" i="11"/>
  <c r="AT1356" i="11"/>
  <c r="AW1356" i="11" s="1"/>
  <c r="AU1356" i="11"/>
  <c r="AX1356" i="11" s="1"/>
  <c r="AV1356" i="11"/>
  <c r="AY1356" i="11" s="1"/>
  <c r="AN1357" i="11"/>
  <c r="AO1357" i="11"/>
  <c r="AR1357" i="11" s="1"/>
  <c r="AQ1357" i="11"/>
  <c r="AT1357" i="11"/>
  <c r="AW1357" i="11" s="1"/>
  <c r="AU1357" i="11"/>
  <c r="AX1357" i="11" s="1"/>
  <c r="AV1357" i="11"/>
  <c r="AY1357" i="11" s="1"/>
  <c r="AN1358" i="11"/>
  <c r="AQ1358" i="11" s="1"/>
  <c r="AO1358" i="11"/>
  <c r="AR1358" i="11" s="1"/>
  <c r="AT1358" i="11"/>
  <c r="AW1358" i="11" s="1"/>
  <c r="AU1358" i="11"/>
  <c r="AX1358" i="11" s="1"/>
  <c r="AV1358" i="11"/>
  <c r="AY1358" i="11"/>
  <c r="AN1359" i="11"/>
  <c r="AO1359" i="11"/>
  <c r="AQ1359" i="11"/>
  <c r="AR1359" i="11"/>
  <c r="AT1359" i="11"/>
  <c r="AW1359" i="11" s="1"/>
  <c r="AU1359" i="11"/>
  <c r="AX1359" i="11" s="1"/>
  <c r="AV1359" i="11"/>
  <c r="AY1359" i="11" s="1"/>
  <c r="AN1360" i="11"/>
  <c r="AO1360" i="11"/>
  <c r="AR1360" i="11" s="1"/>
  <c r="AQ1360" i="11"/>
  <c r="AT1360" i="11"/>
  <c r="AW1360" i="11" s="1"/>
  <c r="AU1360" i="11"/>
  <c r="AX1360" i="11" s="1"/>
  <c r="AV1360" i="11"/>
  <c r="AY1360" i="11" s="1"/>
  <c r="AN1361" i="11"/>
  <c r="AQ1361" i="11" s="1"/>
  <c r="AO1361" i="11"/>
  <c r="AR1361" i="11" s="1"/>
  <c r="AT1361" i="11"/>
  <c r="AW1361" i="11" s="1"/>
  <c r="AU1361" i="11"/>
  <c r="AX1361" i="11" s="1"/>
  <c r="AV1361" i="11"/>
  <c r="AY1361" i="11"/>
  <c r="AN1362" i="11"/>
  <c r="AO1362" i="11"/>
  <c r="AQ1362" i="11"/>
  <c r="AR1362" i="11"/>
  <c r="AT1362" i="11"/>
  <c r="AW1362" i="11" s="1"/>
  <c r="AU1362" i="11"/>
  <c r="AX1362" i="11" s="1"/>
  <c r="AV1362" i="11"/>
  <c r="AY1362" i="11" s="1"/>
  <c r="AN1363" i="11"/>
  <c r="AQ1363" i="11" s="1"/>
  <c r="AO1363" i="11"/>
  <c r="AR1363" i="11" s="1"/>
  <c r="AT1363" i="11"/>
  <c r="AW1363" i="11" s="1"/>
  <c r="AU1363" i="11"/>
  <c r="AX1363" i="11" s="1"/>
  <c r="AV1363" i="11"/>
  <c r="AY1363" i="11"/>
  <c r="AN1364" i="11"/>
  <c r="AO1364" i="11"/>
  <c r="AQ1364" i="11"/>
  <c r="AR1364" i="11"/>
  <c r="AT1364" i="11"/>
  <c r="AW1364" i="11" s="1"/>
  <c r="AU1364" i="11"/>
  <c r="AX1364" i="11" s="1"/>
  <c r="AV1364" i="11"/>
  <c r="AY1364" i="11"/>
  <c r="AN1365" i="11"/>
  <c r="AQ1365" i="11" s="1"/>
  <c r="AO1365" i="11"/>
  <c r="AR1365" i="11" s="1"/>
  <c r="AT1365" i="11"/>
  <c r="AW1365" i="11" s="1"/>
  <c r="AU1365" i="11"/>
  <c r="AX1365" i="11" s="1"/>
  <c r="AV1365" i="11"/>
  <c r="AY1365" i="11"/>
  <c r="AN1366" i="11"/>
  <c r="AO1366" i="11"/>
  <c r="AQ1366" i="11"/>
  <c r="AR1366" i="11"/>
  <c r="AT1366" i="11"/>
  <c r="AW1366" i="11" s="1"/>
  <c r="AU1366" i="11"/>
  <c r="AX1366" i="11" s="1"/>
  <c r="AV1366" i="11"/>
  <c r="AY1366" i="11" s="1"/>
  <c r="AN1367" i="11"/>
  <c r="AQ1367" i="11" s="1"/>
  <c r="AO1367" i="11"/>
  <c r="AR1367" i="11" s="1"/>
  <c r="AT1367" i="11"/>
  <c r="AW1367" i="11" s="1"/>
  <c r="AU1367" i="11"/>
  <c r="AX1367" i="11" s="1"/>
  <c r="AV1367" i="11"/>
  <c r="AY1367" i="11"/>
  <c r="AN1368" i="11"/>
  <c r="AO1368" i="11"/>
  <c r="AQ1368" i="11"/>
  <c r="AR1368" i="11"/>
  <c r="AT1368" i="11"/>
  <c r="AW1368" i="11" s="1"/>
  <c r="AU1368" i="11"/>
  <c r="AX1368" i="11" s="1"/>
  <c r="AV1368" i="11"/>
  <c r="AY1368" i="11"/>
  <c r="AN1369" i="11"/>
  <c r="AQ1369" i="11" s="1"/>
  <c r="AO1369" i="11"/>
  <c r="AR1369" i="11" s="1"/>
  <c r="AT1369" i="11"/>
  <c r="AW1369" i="11" s="1"/>
  <c r="AU1369" i="11"/>
  <c r="AX1369" i="11" s="1"/>
  <c r="AV1369" i="11"/>
  <c r="AY1369" i="11"/>
  <c r="AN1370" i="11"/>
  <c r="AO1370" i="11"/>
  <c r="AQ1370" i="11"/>
  <c r="AR1370" i="11"/>
  <c r="AT1370" i="11"/>
  <c r="AW1370" i="11" s="1"/>
  <c r="AU1370" i="11"/>
  <c r="AX1370" i="11" s="1"/>
  <c r="AV1370" i="11"/>
  <c r="AY1370" i="11" s="1"/>
  <c r="AN1371" i="11"/>
  <c r="AQ1371" i="11" s="1"/>
  <c r="AO1371" i="11"/>
  <c r="AR1371" i="11" s="1"/>
  <c r="AT1371" i="11"/>
  <c r="AW1371" i="11" s="1"/>
  <c r="AU1371" i="11"/>
  <c r="AX1371" i="11" s="1"/>
  <c r="AV1371" i="11"/>
  <c r="AY1371" i="11"/>
  <c r="AN1372" i="11"/>
  <c r="AO1372" i="11"/>
  <c r="AQ1372" i="11"/>
  <c r="AR1372" i="11"/>
  <c r="AT1372" i="11"/>
  <c r="AW1372" i="11" s="1"/>
  <c r="AU1372" i="11"/>
  <c r="AX1372" i="11" s="1"/>
  <c r="AV1372" i="11"/>
  <c r="AY1372" i="11"/>
  <c r="AN1373" i="11"/>
  <c r="AQ1373" i="11" s="1"/>
  <c r="AO1373" i="11"/>
  <c r="AR1373" i="11" s="1"/>
  <c r="AT1373" i="11"/>
  <c r="AW1373" i="11" s="1"/>
  <c r="AU1373" i="11"/>
  <c r="AX1373" i="11" s="1"/>
  <c r="AV1373" i="11"/>
  <c r="AY1373" i="11"/>
  <c r="AN1374" i="11"/>
  <c r="AO1374" i="11"/>
  <c r="AQ1374" i="11"/>
  <c r="AR1374" i="11"/>
  <c r="AT1374" i="11"/>
  <c r="AW1374" i="11" s="1"/>
  <c r="AU1374" i="11"/>
  <c r="AX1374" i="11" s="1"/>
  <c r="AV1374" i="11"/>
  <c r="AY1374" i="11" s="1"/>
  <c r="AN1375" i="11"/>
  <c r="AQ1375" i="11" s="1"/>
  <c r="AO1375" i="11"/>
  <c r="AR1375" i="11" s="1"/>
  <c r="AT1375" i="11"/>
  <c r="AW1375" i="11" s="1"/>
  <c r="AU1375" i="11"/>
  <c r="AX1375" i="11" s="1"/>
  <c r="AV1375" i="11"/>
  <c r="AY1375" i="11"/>
  <c r="AN1376" i="11"/>
  <c r="AO1376" i="11"/>
  <c r="AQ1376" i="11"/>
  <c r="AR1376" i="11"/>
  <c r="AT1376" i="11"/>
  <c r="AW1376" i="11" s="1"/>
  <c r="AU1376" i="11"/>
  <c r="AX1376" i="11" s="1"/>
  <c r="AV1376" i="11"/>
  <c r="AY1376" i="11"/>
  <c r="AN1377" i="11"/>
  <c r="AQ1377" i="11" s="1"/>
  <c r="AO1377" i="11"/>
  <c r="AR1377" i="11" s="1"/>
  <c r="AT1377" i="11"/>
  <c r="AW1377" i="11" s="1"/>
  <c r="AU1377" i="11"/>
  <c r="AX1377" i="11" s="1"/>
  <c r="AV1377" i="11"/>
  <c r="AY1377" i="11"/>
  <c r="AN1378" i="11"/>
  <c r="AO1378" i="11"/>
  <c r="AQ1378" i="11"/>
  <c r="AR1378" i="11"/>
  <c r="AT1378" i="11"/>
  <c r="AW1378" i="11" s="1"/>
  <c r="AU1378" i="11"/>
  <c r="AX1378" i="11" s="1"/>
  <c r="AV1378" i="11"/>
  <c r="AY1378" i="11" s="1"/>
  <c r="AN1379" i="11"/>
  <c r="AQ1379" i="11" s="1"/>
  <c r="AO1379" i="11"/>
  <c r="AR1379" i="11" s="1"/>
  <c r="AT1379" i="11"/>
  <c r="AW1379" i="11" s="1"/>
  <c r="AU1379" i="11"/>
  <c r="AX1379" i="11" s="1"/>
  <c r="AV1379" i="11"/>
  <c r="AY1379" i="11"/>
  <c r="AN1380" i="11"/>
  <c r="AO1380" i="11"/>
  <c r="AQ1380" i="11"/>
  <c r="AR1380" i="11"/>
  <c r="AT1380" i="11"/>
  <c r="AW1380" i="11" s="1"/>
  <c r="AU1380" i="11"/>
  <c r="AX1380" i="11" s="1"/>
  <c r="AV1380" i="11"/>
  <c r="AY1380" i="11"/>
  <c r="AN1381" i="11"/>
  <c r="AQ1381" i="11" s="1"/>
  <c r="AO1381" i="11"/>
  <c r="AR1381" i="11" s="1"/>
  <c r="AT1381" i="11"/>
  <c r="AW1381" i="11" s="1"/>
  <c r="AU1381" i="11"/>
  <c r="AX1381" i="11" s="1"/>
  <c r="AV1381" i="11"/>
  <c r="AY1381" i="11"/>
  <c r="AN1382" i="11"/>
  <c r="AO1382" i="11"/>
  <c r="AQ1382" i="11"/>
  <c r="AR1382" i="11"/>
  <c r="AT1382" i="11"/>
  <c r="AW1382" i="11" s="1"/>
  <c r="AU1382" i="11"/>
  <c r="AX1382" i="11" s="1"/>
  <c r="AV1382" i="11"/>
  <c r="AY1382" i="11" s="1"/>
  <c r="AN1383" i="11"/>
  <c r="AQ1383" i="11" s="1"/>
  <c r="AO1383" i="11"/>
  <c r="AR1383" i="11" s="1"/>
  <c r="AT1383" i="11"/>
  <c r="AW1383" i="11" s="1"/>
  <c r="AU1383" i="11"/>
  <c r="AX1383" i="11" s="1"/>
  <c r="AV1383" i="11"/>
  <c r="AY1383" i="11"/>
  <c r="AN1384" i="11"/>
  <c r="AO1384" i="11"/>
  <c r="AQ1384" i="11"/>
  <c r="AR1384" i="11"/>
  <c r="AT1384" i="11"/>
  <c r="AW1384" i="11" s="1"/>
  <c r="AU1384" i="11"/>
  <c r="AX1384" i="11" s="1"/>
  <c r="AV1384" i="11"/>
  <c r="AY1384" i="11"/>
  <c r="AN1385" i="11"/>
  <c r="AQ1385" i="11" s="1"/>
  <c r="AO1385" i="11"/>
  <c r="AR1385" i="11" s="1"/>
  <c r="AT1385" i="11"/>
  <c r="AW1385" i="11" s="1"/>
  <c r="AU1385" i="11"/>
  <c r="AX1385" i="11" s="1"/>
  <c r="AV1385" i="11"/>
  <c r="AY1385" i="11"/>
  <c r="AN1386" i="11"/>
  <c r="AO1386" i="11"/>
  <c r="AQ1386" i="11"/>
  <c r="AR1386" i="11"/>
  <c r="AT1386" i="11"/>
  <c r="AW1386" i="11" s="1"/>
  <c r="AU1386" i="11"/>
  <c r="AX1386" i="11" s="1"/>
  <c r="AV1386" i="11"/>
  <c r="AY1386" i="11" s="1"/>
  <c r="AN1387" i="11"/>
  <c r="AQ1387" i="11" s="1"/>
  <c r="AO1387" i="11"/>
  <c r="AR1387" i="11" s="1"/>
  <c r="AT1387" i="11"/>
  <c r="AW1387" i="11" s="1"/>
  <c r="AU1387" i="11"/>
  <c r="AX1387" i="11" s="1"/>
  <c r="AV1387" i="11"/>
  <c r="AY1387" i="11"/>
  <c r="AN1388" i="11"/>
  <c r="AO1388" i="11"/>
  <c r="AQ1388" i="11"/>
  <c r="AR1388" i="11"/>
  <c r="AT1388" i="11"/>
  <c r="AW1388" i="11" s="1"/>
  <c r="AU1388" i="11"/>
  <c r="AX1388" i="11" s="1"/>
  <c r="AV1388" i="11"/>
  <c r="AY1388" i="11"/>
  <c r="AN1389" i="11"/>
  <c r="AQ1389" i="11" s="1"/>
  <c r="AO1389" i="11"/>
  <c r="AR1389" i="11" s="1"/>
  <c r="AT1389" i="11"/>
  <c r="AW1389" i="11" s="1"/>
  <c r="AU1389" i="11"/>
  <c r="AX1389" i="11" s="1"/>
  <c r="AV1389" i="11"/>
  <c r="AY1389" i="11"/>
  <c r="AN1390" i="11"/>
  <c r="AO1390" i="11"/>
  <c r="AQ1390" i="11"/>
  <c r="AR1390" i="11"/>
  <c r="AT1390" i="11"/>
  <c r="AW1390" i="11" s="1"/>
  <c r="AU1390" i="11"/>
  <c r="AX1390" i="11" s="1"/>
  <c r="AV1390" i="11"/>
  <c r="AY1390" i="11" s="1"/>
  <c r="AN1391" i="11"/>
  <c r="AQ1391" i="11" s="1"/>
  <c r="AO1391" i="11"/>
  <c r="AR1391" i="11" s="1"/>
  <c r="AT1391" i="11"/>
  <c r="AW1391" i="11" s="1"/>
  <c r="AU1391" i="11"/>
  <c r="AX1391" i="11" s="1"/>
  <c r="AV1391" i="11"/>
  <c r="AY1391" i="11"/>
  <c r="AN1392" i="11"/>
  <c r="AO1392" i="11"/>
  <c r="AQ1392" i="11"/>
  <c r="AR1392" i="11"/>
  <c r="AT1392" i="11"/>
  <c r="AW1392" i="11" s="1"/>
  <c r="AU1392" i="11"/>
  <c r="AX1392" i="11" s="1"/>
  <c r="AV1392" i="11"/>
  <c r="AY1392" i="11"/>
  <c r="AN1393" i="11"/>
  <c r="AQ1393" i="11" s="1"/>
  <c r="AO1393" i="11"/>
  <c r="AR1393" i="11" s="1"/>
  <c r="AT1393" i="11"/>
  <c r="AW1393" i="11" s="1"/>
  <c r="AU1393" i="11"/>
  <c r="AX1393" i="11" s="1"/>
  <c r="AV1393" i="11"/>
  <c r="AY1393" i="11"/>
  <c r="AN1394" i="11"/>
  <c r="AO1394" i="11"/>
  <c r="AQ1394" i="11"/>
  <c r="AR1394" i="11"/>
  <c r="AT1394" i="11"/>
  <c r="AW1394" i="11" s="1"/>
  <c r="AU1394" i="11"/>
  <c r="AX1394" i="11" s="1"/>
  <c r="AV1394" i="11"/>
  <c r="AY1394" i="11" s="1"/>
  <c r="AN1395" i="11"/>
  <c r="AQ1395" i="11" s="1"/>
  <c r="AO1395" i="11"/>
  <c r="AR1395" i="11" s="1"/>
  <c r="AT1395" i="11"/>
  <c r="AW1395" i="11" s="1"/>
  <c r="AU1395" i="11"/>
  <c r="AX1395" i="11" s="1"/>
  <c r="AV1395" i="11"/>
  <c r="AY1395" i="11"/>
  <c r="AN1396" i="11"/>
  <c r="AO1396" i="11"/>
  <c r="AQ1396" i="11"/>
  <c r="AR1396" i="11"/>
  <c r="AT1396" i="11"/>
  <c r="AW1396" i="11" s="1"/>
  <c r="AU1396" i="11"/>
  <c r="AX1396" i="11" s="1"/>
  <c r="AV1396" i="11"/>
  <c r="AY1396" i="11"/>
  <c r="AN1397" i="11"/>
  <c r="AQ1397" i="11" s="1"/>
  <c r="AO1397" i="11"/>
  <c r="AR1397" i="11" s="1"/>
  <c r="AT1397" i="11"/>
  <c r="AW1397" i="11" s="1"/>
  <c r="AU1397" i="11"/>
  <c r="AX1397" i="11" s="1"/>
  <c r="AV1397" i="11"/>
  <c r="AY1397" i="11"/>
  <c r="AN1398" i="11"/>
  <c r="AO1398" i="11"/>
  <c r="AQ1398" i="11"/>
  <c r="AR1398" i="11"/>
  <c r="AT1398" i="11"/>
  <c r="AW1398" i="11" s="1"/>
  <c r="AU1398" i="11"/>
  <c r="AX1398" i="11" s="1"/>
  <c r="AV1398" i="11"/>
  <c r="AY1398" i="11" s="1"/>
  <c r="AN1399" i="11"/>
  <c r="AQ1399" i="11" s="1"/>
  <c r="AO1399" i="11"/>
  <c r="AR1399" i="11" s="1"/>
  <c r="AT1399" i="11"/>
  <c r="AW1399" i="11" s="1"/>
  <c r="AU1399" i="11"/>
  <c r="AX1399" i="11" s="1"/>
  <c r="AV1399" i="11"/>
  <c r="AY1399" i="11"/>
  <c r="AN1400" i="11"/>
  <c r="AO1400" i="11"/>
  <c r="AQ1400" i="11"/>
  <c r="AR1400" i="11"/>
  <c r="AT1400" i="11"/>
  <c r="AW1400" i="11" s="1"/>
  <c r="AU1400" i="11"/>
  <c r="AX1400" i="11" s="1"/>
  <c r="AV1400" i="11"/>
  <c r="AY1400" i="11"/>
  <c r="AN1401" i="11"/>
  <c r="AQ1401" i="11" s="1"/>
  <c r="AO1401" i="11"/>
  <c r="AR1401" i="11" s="1"/>
  <c r="AT1401" i="11"/>
  <c r="AW1401" i="11" s="1"/>
  <c r="AU1401" i="11"/>
  <c r="AX1401" i="11" s="1"/>
  <c r="AV1401" i="11"/>
  <c r="AY1401" i="11"/>
  <c r="AN1402" i="11"/>
  <c r="AO1402" i="11"/>
  <c r="AQ1402" i="11"/>
  <c r="AR1402" i="11"/>
  <c r="AT1402" i="11"/>
  <c r="AW1402" i="11" s="1"/>
  <c r="AU1402" i="11"/>
  <c r="AX1402" i="11" s="1"/>
  <c r="AV1402" i="11"/>
  <c r="AY1402" i="11" s="1"/>
  <c r="AN1403" i="11"/>
  <c r="AQ1403" i="11" s="1"/>
  <c r="AO1403" i="11"/>
  <c r="AR1403" i="11" s="1"/>
  <c r="AT1403" i="11"/>
  <c r="AW1403" i="11" s="1"/>
  <c r="AU1403" i="11"/>
  <c r="AX1403" i="11" s="1"/>
  <c r="AV1403" i="11"/>
  <c r="AY1403" i="11"/>
  <c r="AN1404" i="11"/>
  <c r="AO1404" i="11"/>
  <c r="AQ1404" i="11"/>
  <c r="AR1404" i="11"/>
  <c r="AT1404" i="11"/>
  <c r="AW1404" i="11" s="1"/>
  <c r="AU1404" i="11"/>
  <c r="AX1404" i="11" s="1"/>
  <c r="AV1404" i="11"/>
  <c r="AY1404" i="11"/>
  <c r="AN1405" i="11"/>
  <c r="AQ1405" i="11" s="1"/>
  <c r="AO1405" i="11"/>
  <c r="AR1405" i="11" s="1"/>
  <c r="AT1405" i="11"/>
  <c r="AW1405" i="11" s="1"/>
  <c r="AU1405" i="11"/>
  <c r="AX1405" i="11" s="1"/>
  <c r="AV1405" i="11"/>
  <c r="AY1405" i="11"/>
  <c r="AN1406" i="11"/>
  <c r="AO1406" i="11"/>
  <c r="AQ1406" i="11"/>
  <c r="AR1406" i="11"/>
  <c r="AT1406" i="11"/>
  <c r="AW1406" i="11" s="1"/>
  <c r="AU1406" i="11"/>
  <c r="AX1406" i="11" s="1"/>
  <c r="AV1406" i="11"/>
  <c r="AY1406" i="11" s="1"/>
  <c r="AN1407" i="11"/>
  <c r="AQ1407" i="11" s="1"/>
  <c r="AO1407" i="11"/>
  <c r="AR1407" i="11" s="1"/>
  <c r="AT1407" i="11"/>
  <c r="AW1407" i="11" s="1"/>
  <c r="AU1407" i="11"/>
  <c r="AX1407" i="11" s="1"/>
  <c r="AV1407" i="11"/>
  <c r="AY1407" i="11"/>
  <c r="AN1408" i="11"/>
  <c r="AO1408" i="11"/>
  <c r="AQ1408" i="11"/>
  <c r="AR1408" i="11"/>
  <c r="AT1408" i="11"/>
  <c r="AW1408" i="11" s="1"/>
  <c r="AU1408" i="11"/>
  <c r="AX1408" i="11" s="1"/>
  <c r="AV1408" i="11"/>
  <c r="AY1408" i="11"/>
  <c r="AN1409" i="11"/>
  <c r="AQ1409" i="11" s="1"/>
  <c r="AO1409" i="11"/>
  <c r="AR1409" i="11" s="1"/>
  <c r="AT1409" i="11"/>
  <c r="AW1409" i="11" s="1"/>
  <c r="AU1409" i="11"/>
  <c r="AX1409" i="11" s="1"/>
  <c r="AV1409" i="11"/>
  <c r="AY1409" i="11"/>
  <c r="AN1410" i="11"/>
  <c r="AO1410" i="11"/>
  <c r="AQ1410" i="11"/>
  <c r="AR1410" i="11"/>
  <c r="AT1410" i="11"/>
  <c r="AW1410" i="11" s="1"/>
  <c r="AU1410" i="11"/>
  <c r="AX1410" i="11" s="1"/>
  <c r="AV1410" i="11"/>
  <c r="AY1410" i="11" s="1"/>
  <c r="AN1411" i="11"/>
  <c r="AQ1411" i="11" s="1"/>
  <c r="AO1411" i="11"/>
  <c r="AR1411" i="11" s="1"/>
  <c r="AT1411" i="11"/>
  <c r="AW1411" i="11" s="1"/>
  <c r="AU1411" i="11"/>
  <c r="AX1411" i="11" s="1"/>
  <c r="AV1411" i="11"/>
  <c r="AY1411" i="11"/>
  <c r="AN1412" i="11"/>
  <c r="AO1412" i="11"/>
  <c r="AQ1412" i="11"/>
  <c r="AR1412" i="11"/>
  <c r="AT1412" i="11"/>
  <c r="AW1412" i="11" s="1"/>
  <c r="AU1412" i="11"/>
  <c r="AX1412" i="11" s="1"/>
  <c r="AV1412" i="11"/>
  <c r="AY1412" i="11"/>
  <c r="AN1413" i="11"/>
  <c r="AQ1413" i="11" s="1"/>
  <c r="AO1413" i="11"/>
  <c r="AR1413" i="11" s="1"/>
  <c r="AT1413" i="11"/>
  <c r="AW1413" i="11" s="1"/>
  <c r="AU1413" i="11"/>
  <c r="AX1413" i="11" s="1"/>
  <c r="AV1413" i="11"/>
  <c r="AY1413" i="11"/>
  <c r="AN1414" i="11"/>
  <c r="AO1414" i="11"/>
  <c r="AQ1414" i="11"/>
  <c r="AR1414" i="11"/>
  <c r="AT1414" i="11"/>
  <c r="AW1414" i="11" s="1"/>
  <c r="AU1414" i="11"/>
  <c r="AX1414" i="11" s="1"/>
  <c r="AV1414" i="11"/>
  <c r="AY1414" i="11" s="1"/>
  <c r="AN1415" i="11"/>
  <c r="AQ1415" i="11" s="1"/>
  <c r="AO1415" i="11"/>
  <c r="AR1415" i="11" s="1"/>
  <c r="AT1415" i="11"/>
  <c r="AW1415" i="11" s="1"/>
  <c r="AU1415" i="11"/>
  <c r="AX1415" i="11" s="1"/>
  <c r="AV1415" i="11"/>
  <c r="AY1415" i="11"/>
  <c r="AN1416" i="11"/>
  <c r="AO1416" i="11"/>
  <c r="AQ1416" i="11"/>
  <c r="AR1416" i="11"/>
  <c r="AT1416" i="11"/>
  <c r="AW1416" i="11" s="1"/>
  <c r="AU1416" i="11"/>
  <c r="AX1416" i="11" s="1"/>
  <c r="AV1416" i="11"/>
  <c r="AY1416" i="11"/>
  <c r="AN1417" i="11"/>
  <c r="AQ1417" i="11" s="1"/>
  <c r="AO1417" i="11"/>
  <c r="AR1417" i="11" s="1"/>
  <c r="AT1417" i="11"/>
  <c r="AW1417" i="11" s="1"/>
  <c r="AU1417" i="11"/>
  <c r="AX1417" i="11" s="1"/>
  <c r="AV1417" i="11"/>
  <c r="AY1417" i="11"/>
  <c r="AN1418" i="11"/>
  <c r="AO1418" i="11"/>
  <c r="AQ1418" i="11"/>
  <c r="AR1418" i="11"/>
  <c r="AT1418" i="11"/>
  <c r="AW1418" i="11" s="1"/>
  <c r="AU1418" i="11"/>
  <c r="AX1418" i="11" s="1"/>
  <c r="AV1418" i="11"/>
  <c r="AY1418" i="11" s="1"/>
  <c r="AN1419" i="11"/>
  <c r="AQ1419" i="11" s="1"/>
  <c r="AO1419" i="11"/>
  <c r="AR1419" i="11" s="1"/>
  <c r="AT1419" i="11"/>
  <c r="AW1419" i="11" s="1"/>
  <c r="AU1419" i="11"/>
  <c r="AX1419" i="11" s="1"/>
  <c r="AV1419" i="11"/>
  <c r="AY1419" i="11"/>
  <c r="AN1420" i="11"/>
  <c r="AO1420" i="11"/>
  <c r="AQ1420" i="11"/>
  <c r="AR1420" i="11"/>
  <c r="AT1420" i="11"/>
  <c r="AW1420" i="11" s="1"/>
  <c r="AU1420" i="11"/>
  <c r="AX1420" i="11" s="1"/>
  <c r="AV1420" i="11"/>
  <c r="AY1420" i="11"/>
  <c r="AN1421" i="11"/>
  <c r="AQ1421" i="11" s="1"/>
  <c r="AO1421" i="11"/>
  <c r="AR1421" i="11" s="1"/>
  <c r="AT1421" i="11"/>
  <c r="AW1421" i="11" s="1"/>
  <c r="AU1421" i="11"/>
  <c r="AX1421" i="11" s="1"/>
  <c r="AV1421" i="11"/>
  <c r="AY1421" i="11"/>
  <c r="AN1422" i="11"/>
  <c r="AO1422" i="11"/>
  <c r="AQ1422" i="11"/>
  <c r="AR1422" i="11"/>
  <c r="AT1422" i="11"/>
  <c r="AW1422" i="11" s="1"/>
  <c r="AU1422" i="11"/>
  <c r="AX1422" i="11" s="1"/>
  <c r="AV1422" i="11"/>
  <c r="AY1422" i="11" s="1"/>
  <c r="AN1423" i="11"/>
  <c r="AQ1423" i="11" s="1"/>
  <c r="AO1423" i="11"/>
  <c r="AR1423" i="11" s="1"/>
  <c r="AT1423" i="11"/>
  <c r="AW1423" i="11" s="1"/>
  <c r="AU1423" i="11"/>
  <c r="AX1423" i="11" s="1"/>
  <c r="AV1423" i="11"/>
  <c r="AY1423" i="11"/>
  <c r="AN1424" i="11"/>
  <c r="AO1424" i="11"/>
  <c r="AQ1424" i="11"/>
  <c r="AR1424" i="11"/>
  <c r="AT1424" i="11"/>
  <c r="AW1424" i="11" s="1"/>
  <c r="AU1424" i="11"/>
  <c r="AX1424" i="11" s="1"/>
  <c r="AV1424" i="11"/>
  <c r="AY1424" i="11"/>
  <c r="AN1425" i="11"/>
  <c r="AQ1425" i="11" s="1"/>
  <c r="AO1425" i="11"/>
  <c r="AR1425" i="11" s="1"/>
  <c r="AT1425" i="11"/>
  <c r="AW1425" i="11" s="1"/>
  <c r="AU1425" i="11"/>
  <c r="AX1425" i="11" s="1"/>
  <c r="AV1425" i="11"/>
  <c r="AY1425" i="11"/>
  <c r="AN1426" i="11"/>
  <c r="AO1426" i="11"/>
  <c r="AQ1426" i="11"/>
  <c r="AR1426" i="11"/>
  <c r="AT1426" i="11"/>
  <c r="AW1426" i="11" s="1"/>
  <c r="AU1426" i="11"/>
  <c r="AX1426" i="11" s="1"/>
  <c r="AV1426" i="11"/>
  <c r="AY1426" i="11" s="1"/>
  <c r="AN1427" i="11"/>
  <c r="AQ1427" i="11" s="1"/>
  <c r="AO1427" i="11"/>
  <c r="AR1427" i="11" s="1"/>
  <c r="AT1427" i="11"/>
  <c r="AW1427" i="11" s="1"/>
  <c r="AU1427" i="11"/>
  <c r="AX1427" i="11" s="1"/>
  <c r="AV1427" i="11"/>
  <c r="AY1427" i="11"/>
  <c r="AN1428" i="11"/>
  <c r="AO1428" i="11"/>
  <c r="AQ1428" i="11"/>
  <c r="AR1428" i="11"/>
  <c r="AT1428" i="11"/>
  <c r="AW1428" i="11" s="1"/>
  <c r="AU1428" i="11"/>
  <c r="AX1428" i="11" s="1"/>
  <c r="AV1428" i="11"/>
  <c r="AY1428" i="11"/>
  <c r="AN1429" i="11"/>
  <c r="AQ1429" i="11" s="1"/>
  <c r="AO1429" i="11"/>
  <c r="AR1429" i="11" s="1"/>
  <c r="AT1429" i="11"/>
  <c r="AW1429" i="11" s="1"/>
  <c r="AU1429" i="11"/>
  <c r="AX1429" i="11" s="1"/>
  <c r="AV1429" i="11"/>
  <c r="AY1429" i="11"/>
  <c r="AN1430" i="11"/>
  <c r="AO1430" i="11"/>
  <c r="AQ1430" i="11"/>
  <c r="AR1430" i="11"/>
  <c r="AT1430" i="11"/>
  <c r="AW1430" i="11" s="1"/>
  <c r="AU1430" i="11"/>
  <c r="AX1430" i="11" s="1"/>
  <c r="AV1430" i="11"/>
  <c r="AY1430" i="11" s="1"/>
  <c r="AN1431" i="11"/>
  <c r="AQ1431" i="11" s="1"/>
  <c r="AO1431" i="11"/>
  <c r="AR1431" i="11" s="1"/>
  <c r="AT1431" i="11"/>
  <c r="AW1431" i="11" s="1"/>
  <c r="AU1431" i="11"/>
  <c r="AX1431" i="11" s="1"/>
  <c r="AV1431" i="11"/>
  <c r="AY1431" i="11"/>
  <c r="AN1432" i="11"/>
  <c r="AO1432" i="11"/>
  <c r="AQ1432" i="11"/>
  <c r="AR1432" i="11"/>
  <c r="AT1432" i="11"/>
  <c r="AW1432" i="11" s="1"/>
  <c r="AU1432" i="11"/>
  <c r="AX1432" i="11" s="1"/>
  <c r="AV1432" i="11"/>
  <c r="AY1432" i="11"/>
  <c r="AN1433" i="11"/>
  <c r="AQ1433" i="11" s="1"/>
  <c r="AO1433" i="11"/>
  <c r="AR1433" i="11" s="1"/>
  <c r="AT1433" i="11"/>
  <c r="AW1433" i="11" s="1"/>
  <c r="AU1433" i="11"/>
  <c r="AX1433" i="11" s="1"/>
  <c r="AV1433" i="11"/>
  <c r="AY1433" i="11"/>
  <c r="AN1434" i="11"/>
  <c r="AO1434" i="11"/>
  <c r="AQ1434" i="11"/>
  <c r="AR1434" i="11"/>
  <c r="AT1434" i="11"/>
  <c r="AW1434" i="11" s="1"/>
  <c r="AU1434" i="11"/>
  <c r="AX1434" i="11" s="1"/>
  <c r="AV1434" i="11"/>
  <c r="AY1434" i="11" s="1"/>
  <c r="AN1435" i="11"/>
  <c r="AQ1435" i="11" s="1"/>
  <c r="AO1435" i="11"/>
  <c r="AR1435" i="11" s="1"/>
  <c r="AT1435" i="11"/>
  <c r="AW1435" i="11" s="1"/>
  <c r="AU1435" i="11"/>
  <c r="AX1435" i="11" s="1"/>
  <c r="AV1435" i="11"/>
  <c r="AY1435" i="11"/>
  <c r="AN1436" i="11"/>
  <c r="AO1436" i="11"/>
  <c r="AQ1436" i="11"/>
  <c r="AR1436" i="11"/>
  <c r="AT1436" i="11"/>
  <c r="AW1436" i="11" s="1"/>
  <c r="AU1436" i="11"/>
  <c r="AX1436" i="11" s="1"/>
  <c r="AV1436" i="11"/>
  <c r="AY1436" i="11"/>
  <c r="AN1437" i="11"/>
  <c r="AQ1437" i="11" s="1"/>
  <c r="AO1437" i="11"/>
  <c r="AR1437" i="11" s="1"/>
  <c r="AT1437" i="11"/>
  <c r="AW1437" i="11" s="1"/>
  <c r="AU1437" i="11"/>
  <c r="AX1437" i="11" s="1"/>
  <c r="AV1437" i="11"/>
  <c r="AY1437" i="11"/>
  <c r="AN1438" i="11"/>
  <c r="AO1438" i="11"/>
  <c r="AQ1438" i="11"/>
  <c r="AR1438" i="11"/>
  <c r="AT1438" i="11"/>
  <c r="AW1438" i="11" s="1"/>
  <c r="AU1438" i="11"/>
  <c r="AX1438" i="11" s="1"/>
  <c r="AV1438" i="11"/>
  <c r="AY1438" i="11" s="1"/>
  <c r="AN1439" i="11"/>
  <c r="AQ1439" i="11" s="1"/>
  <c r="AO1439" i="11"/>
  <c r="AR1439" i="11" s="1"/>
  <c r="AT1439" i="11"/>
  <c r="AW1439" i="11" s="1"/>
  <c r="AU1439" i="11"/>
  <c r="AX1439" i="11" s="1"/>
  <c r="AV1439" i="11"/>
  <c r="AY1439" i="11"/>
  <c r="AN1440" i="11"/>
  <c r="AO1440" i="11"/>
  <c r="AQ1440" i="11"/>
  <c r="AR1440" i="11"/>
  <c r="AT1440" i="11"/>
  <c r="AW1440" i="11" s="1"/>
  <c r="AU1440" i="11"/>
  <c r="AX1440" i="11" s="1"/>
  <c r="AV1440" i="11"/>
  <c r="AY1440" i="11"/>
  <c r="AN1441" i="11"/>
  <c r="AQ1441" i="11" s="1"/>
  <c r="AO1441" i="11"/>
  <c r="AR1441" i="11" s="1"/>
  <c r="AT1441" i="11"/>
  <c r="AW1441" i="11" s="1"/>
  <c r="AU1441" i="11"/>
  <c r="AX1441" i="11" s="1"/>
  <c r="AV1441" i="11"/>
  <c r="AY1441" i="11"/>
  <c r="AN1442" i="11"/>
  <c r="AO1442" i="11"/>
  <c r="AQ1442" i="11"/>
  <c r="AR1442" i="11"/>
  <c r="AT1442" i="11"/>
  <c r="AW1442" i="11" s="1"/>
  <c r="AU1442" i="11"/>
  <c r="AX1442" i="11" s="1"/>
  <c r="AV1442" i="11"/>
  <c r="AY1442" i="11" s="1"/>
  <c r="AN1443" i="11"/>
  <c r="AQ1443" i="11" s="1"/>
  <c r="AO1443" i="11"/>
  <c r="AR1443" i="11" s="1"/>
  <c r="AT1443" i="11"/>
  <c r="AW1443" i="11" s="1"/>
  <c r="AU1443" i="11"/>
  <c r="AX1443" i="11" s="1"/>
  <c r="AV1443" i="11"/>
  <c r="AY1443" i="11"/>
  <c r="AN1444" i="11"/>
  <c r="AO1444" i="11"/>
  <c r="AQ1444" i="11"/>
  <c r="AR1444" i="11"/>
  <c r="AT1444" i="11"/>
  <c r="AW1444" i="11" s="1"/>
  <c r="AU1444" i="11"/>
  <c r="AX1444" i="11" s="1"/>
  <c r="AV1444" i="11"/>
  <c r="AY1444" i="11"/>
  <c r="AN1445" i="11"/>
  <c r="AQ1445" i="11" s="1"/>
  <c r="AO1445" i="11"/>
  <c r="AR1445" i="11" s="1"/>
  <c r="AT1445" i="11"/>
  <c r="AW1445" i="11" s="1"/>
  <c r="AU1445" i="11"/>
  <c r="AX1445" i="11" s="1"/>
  <c r="AV1445" i="11"/>
  <c r="AY1445" i="11"/>
  <c r="AN1446" i="11"/>
  <c r="AO1446" i="11"/>
  <c r="AQ1446" i="11"/>
  <c r="AR1446" i="11"/>
  <c r="AT1446" i="11"/>
  <c r="AW1446" i="11" s="1"/>
  <c r="AU1446" i="11"/>
  <c r="AX1446" i="11" s="1"/>
  <c r="AV1446" i="11"/>
  <c r="AY1446" i="11" s="1"/>
  <c r="AN1447" i="11"/>
  <c r="AQ1447" i="11" s="1"/>
  <c r="AO1447" i="11"/>
  <c r="AR1447" i="11" s="1"/>
  <c r="AT1447" i="11"/>
  <c r="AW1447" i="11" s="1"/>
  <c r="AU1447" i="11"/>
  <c r="AX1447" i="11" s="1"/>
  <c r="AV1447" i="11"/>
  <c r="AY1447" i="11"/>
  <c r="AN1448" i="11"/>
  <c r="AO1448" i="11"/>
  <c r="AQ1448" i="11"/>
  <c r="AR1448" i="11"/>
  <c r="AT1448" i="11"/>
  <c r="AW1448" i="11" s="1"/>
  <c r="AU1448" i="11"/>
  <c r="AX1448" i="11" s="1"/>
  <c r="AV1448" i="11"/>
  <c r="AY1448" i="11"/>
  <c r="AN1449" i="11"/>
  <c r="AQ1449" i="11" s="1"/>
  <c r="AO1449" i="11"/>
  <c r="AR1449" i="11" s="1"/>
  <c r="AT1449" i="11"/>
  <c r="AW1449" i="11" s="1"/>
  <c r="AU1449" i="11"/>
  <c r="AX1449" i="11" s="1"/>
  <c r="AV1449" i="11"/>
  <c r="AY1449" i="11"/>
  <c r="AN1450" i="11"/>
  <c r="AO1450" i="11"/>
  <c r="AQ1450" i="11"/>
  <c r="AR1450" i="11"/>
  <c r="AT1450" i="11"/>
  <c r="AW1450" i="11" s="1"/>
  <c r="AU1450" i="11"/>
  <c r="AX1450" i="11" s="1"/>
  <c r="AV1450" i="11"/>
  <c r="AY1450" i="11" s="1"/>
  <c r="AN1451" i="11"/>
  <c r="AQ1451" i="11" s="1"/>
  <c r="AO1451" i="11"/>
  <c r="AR1451" i="11" s="1"/>
  <c r="AT1451" i="11"/>
  <c r="AW1451" i="11" s="1"/>
  <c r="AU1451" i="11"/>
  <c r="AX1451" i="11" s="1"/>
  <c r="AV1451" i="11"/>
  <c r="AY1451" i="11"/>
  <c r="AN1452" i="11"/>
  <c r="AO1452" i="11"/>
  <c r="AQ1452" i="11"/>
  <c r="AR1452" i="11"/>
  <c r="AT1452" i="11"/>
  <c r="AW1452" i="11" s="1"/>
  <c r="AU1452" i="11"/>
  <c r="AX1452" i="11" s="1"/>
  <c r="AV1452" i="11"/>
  <c r="AY1452" i="11"/>
  <c r="AN1453" i="11"/>
  <c r="AQ1453" i="11" s="1"/>
  <c r="AO1453" i="11"/>
  <c r="AR1453" i="11" s="1"/>
  <c r="AT1453" i="11"/>
  <c r="AW1453" i="11" s="1"/>
  <c r="AU1453" i="11"/>
  <c r="AX1453" i="11" s="1"/>
  <c r="AV1453" i="11"/>
  <c r="AY1453" i="11"/>
  <c r="AN1454" i="11"/>
  <c r="AO1454" i="11"/>
  <c r="AQ1454" i="11"/>
  <c r="AR1454" i="11"/>
  <c r="AT1454" i="11"/>
  <c r="AW1454" i="11" s="1"/>
  <c r="AU1454" i="11"/>
  <c r="AX1454" i="11" s="1"/>
  <c r="AV1454" i="11"/>
  <c r="AY1454" i="11" s="1"/>
  <c r="AN1455" i="11"/>
  <c r="AQ1455" i="11" s="1"/>
  <c r="AO1455" i="11"/>
  <c r="AR1455" i="11" s="1"/>
  <c r="AT1455" i="11"/>
  <c r="AW1455" i="11" s="1"/>
  <c r="AU1455" i="11"/>
  <c r="AX1455" i="11" s="1"/>
  <c r="AV1455" i="11"/>
  <c r="AY1455" i="11"/>
  <c r="AN1456" i="11"/>
  <c r="AO1456" i="11"/>
  <c r="AQ1456" i="11"/>
  <c r="AR1456" i="11"/>
  <c r="AT1456" i="11"/>
  <c r="AW1456" i="11" s="1"/>
  <c r="AU1456" i="11"/>
  <c r="AX1456" i="11" s="1"/>
  <c r="AV1456" i="11"/>
  <c r="AY1456" i="11"/>
  <c r="AN1457" i="11"/>
  <c r="AQ1457" i="11" s="1"/>
  <c r="AO1457" i="11"/>
  <c r="AR1457" i="11" s="1"/>
  <c r="AT1457" i="11"/>
  <c r="AW1457" i="11" s="1"/>
  <c r="AU1457" i="11"/>
  <c r="AX1457" i="11" s="1"/>
  <c r="AV1457" i="11"/>
  <c r="AY1457" i="11"/>
  <c r="AN1458" i="11"/>
  <c r="AO1458" i="11"/>
  <c r="AQ1458" i="11"/>
  <c r="AR1458" i="11"/>
  <c r="AT1458" i="11"/>
  <c r="AW1458" i="11" s="1"/>
  <c r="AU1458" i="11"/>
  <c r="AX1458" i="11" s="1"/>
  <c r="AV1458" i="11"/>
  <c r="AY1458" i="11" s="1"/>
  <c r="AN1459" i="11"/>
  <c r="AQ1459" i="11" s="1"/>
  <c r="AO1459" i="11"/>
  <c r="AR1459" i="11" s="1"/>
  <c r="AT1459" i="11"/>
  <c r="AW1459" i="11" s="1"/>
  <c r="AU1459" i="11"/>
  <c r="AX1459" i="11" s="1"/>
  <c r="AV1459" i="11"/>
  <c r="AY1459" i="11"/>
  <c r="AN1460" i="11"/>
  <c r="AO1460" i="11"/>
  <c r="AQ1460" i="11"/>
  <c r="AR1460" i="11"/>
  <c r="AT1460" i="11"/>
  <c r="AW1460" i="11" s="1"/>
  <c r="AU1460" i="11"/>
  <c r="AX1460" i="11" s="1"/>
  <c r="AV1460" i="11"/>
  <c r="AY1460" i="11"/>
  <c r="AN1461" i="11"/>
  <c r="AQ1461" i="11" s="1"/>
  <c r="AO1461" i="11"/>
  <c r="AR1461" i="11" s="1"/>
  <c r="AT1461" i="11"/>
  <c r="AW1461" i="11" s="1"/>
  <c r="AU1461" i="11"/>
  <c r="AX1461" i="11" s="1"/>
  <c r="AV1461" i="11"/>
  <c r="AY1461" i="11"/>
  <c r="AN1462" i="11"/>
  <c r="AO1462" i="11"/>
  <c r="AQ1462" i="11"/>
  <c r="AR1462" i="11"/>
  <c r="AT1462" i="11"/>
  <c r="AW1462" i="11" s="1"/>
  <c r="AU1462" i="11"/>
  <c r="AX1462" i="11" s="1"/>
  <c r="AV1462" i="11"/>
  <c r="AY1462" i="11" s="1"/>
  <c r="AN1463" i="11"/>
  <c r="AQ1463" i="11" s="1"/>
  <c r="AO1463" i="11"/>
  <c r="AR1463" i="11" s="1"/>
  <c r="AT1463" i="11"/>
  <c r="AW1463" i="11" s="1"/>
  <c r="AU1463" i="11"/>
  <c r="AX1463" i="11" s="1"/>
  <c r="AV1463" i="11"/>
  <c r="AY1463" i="11"/>
  <c r="AN1464" i="11"/>
  <c r="AO1464" i="11"/>
  <c r="AQ1464" i="11"/>
  <c r="AR1464" i="11"/>
  <c r="AT1464" i="11"/>
  <c r="AW1464" i="11" s="1"/>
  <c r="AU1464" i="11"/>
  <c r="AX1464" i="11" s="1"/>
  <c r="AV1464" i="11"/>
  <c r="AY1464" i="11"/>
  <c r="AN1465" i="11"/>
  <c r="AQ1465" i="11" s="1"/>
  <c r="AO1465" i="11"/>
  <c r="AR1465" i="11" s="1"/>
  <c r="AT1465" i="11"/>
  <c r="AW1465" i="11" s="1"/>
  <c r="AU1465" i="11"/>
  <c r="AX1465" i="11" s="1"/>
  <c r="AV1465" i="11"/>
  <c r="AY1465" i="11"/>
  <c r="AN1466" i="11"/>
  <c r="AO1466" i="11"/>
  <c r="AQ1466" i="11"/>
  <c r="AR1466" i="11"/>
  <c r="AT1466" i="11"/>
  <c r="AW1466" i="11" s="1"/>
  <c r="AU1466" i="11"/>
  <c r="AX1466" i="11" s="1"/>
  <c r="AV1466" i="11"/>
  <c r="AY1466" i="11" s="1"/>
  <c r="AN1467" i="11"/>
  <c r="AQ1467" i="11" s="1"/>
  <c r="AO1467" i="11"/>
  <c r="AR1467" i="11" s="1"/>
  <c r="AT1467" i="11"/>
  <c r="AW1467" i="11" s="1"/>
  <c r="AU1467" i="11"/>
  <c r="AX1467" i="11" s="1"/>
  <c r="AV1467" i="11"/>
  <c r="AY1467" i="11"/>
  <c r="AN1468" i="11"/>
  <c r="AO1468" i="11"/>
  <c r="AQ1468" i="11"/>
  <c r="AR1468" i="11"/>
  <c r="AT1468" i="11"/>
  <c r="AW1468" i="11" s="1"/>
  <c r="AU1468" i="11"/>
  <c r="AX1468" i="11" s="1"/>
  <c r="AV1468" i="11"/>
  <c r="AY1468" i="11"/>
  <c r="AN1469" i="11"/>
  <c r="AQ1469" i="11" s="1"/>
  <c r="AO1469" i="11"/>
  <c r="AR1469" i="11" s="1"/>
  <c r="AT1469" i="11"/>
  <c r="AW1469" i="11" s="1"/>
  <c r="AU1469" i="11"/>
  <c r="AX1469" i="11" s="1"/>
  <c r="AV1469" i="11"/>
  <c r="AY1469" i="11"/>
  <c r="AN1470" i="11"/>
  <c r="AO1470" i="11"/>
  <c r="AQ1470" i="11"/>
  <c r="AR1470" i="11"/>
  <c r="AT1470" i="11"/>
  <c r="AW1470" i="11" s="1"/>
  <c r="AU1470" i="11"/>
  <c r="AX1470" i="11" s="1"/>
  <c r="AV1470" i="11"/>
  <c r="AY1470" i="11" s="1"/>
  <c r="AN1471" i="11"/>
  <c r="AQ1471" i="11" s="1"/>
  <c r="AO1471" i="11"/>
  <c r="AR1471" i="11" s="1"/>
  <c r="AT1471" i="11"/>
  <c r="AW1471" i="11" s="1"/>
  <c r="AU1471" i="11"/>
  <c r="AX1471" i="11" s="1"/>
  <c r="AV1471" i="11"/>
  <c r="AY1471" i="11"/>
  <c r="AN1472" i="11"/>
  <c r="AO1472" i="11"/>
  <c r="AQ1472" i="11"/>
  <c r="AR1472" i="11"/>
  <c r="AT1472" i="11"/>
  <c r="AW1472" i="11" s="1"/>
  <c r="AU1472" i="11"/>
  <c r="AX1472" i="11" s="1"/>
  <c r="AV1472" i="11"/>
  <c r="AY1472" i="11"/>
  <c r="AN1473" i="11"/>
  <c r="AQ1473" i="11" s="1"/>
  <c r="AO1473" i="11"/>
  <c r="AR1473" i="11" s="1"/>
  <c r="AT1473" i="11"/>
  <c r="AW1473" i="11" s="1"/>
  <c r="AU1473" i="11"/>
  <c r="AX1473" i="11" s="1"/>
  <c r="AV1473" i="11"/>
  <c r="AY1473" i="11"/>
  <c r="AN1474" i="11"/>
  <c r="AO1474" i="11"/>
  <c r="AQ1474" i="11"/>
  <c r="AR1474" i="11"/>
  <c r="AT1474" i="11"/>
  <c r="AW1474" i="11" s="1"/>
  <c r="AU1474" i="11"/>
  <c r="AX1474" i="11" s="1"/>
  <c r="AV1474" i="11"/>
  <c r="AY1474" i="11" s="1"/>
  <c r="AN1475" i="11"/>
  <c r="AQ1475" i="11" s="1"/>
  <c r="AO1475" i="11"/>
  <c r="AR1475" i="11" s="1"/>
  <c r="AT1475" i="11"/>
  <c r="AW1475" i="11" s="1"/>
  <c r="AU1475" i="11"/>
  <c r="AX1475" i="11" s="1"/>
  <c r="AV1475" i="11"/>
  <c r="AY1475" i="11"/>
  <c r="AN1476" i="11"/>
  <c r="AO1476" i="11"/>
  <c r="AQ1476" i="11"/>
  <c r="AR1476" i="11"/>
  <c r="AT1476" i="11"/>
  <c r="AW1476" i="11" s="1"/>
  <c r="AU1476" i="11"/>
  <c r="AX1476" i="11" s="1"/>
  <c r="AV1476" i="11"/>
  <c r="AY1476" i="11"/>
  <c r="AN1477" i="11"/>
  <c r="AQ1477" i="11" s="1"/>
  <c r="AO1477" i="11"/>
  <c r="AR1477" i="11" s="1"/>
  <c r="AT1477" i="11"/>
  <c r="AW1477" i="11" s="1"/>
  <c r="AU1477" i="11"/>
  <c r="AX1477" i="11" s="1"/>
  <c r="AV1477" i="11"/>
  <c r="AY1477" i="11"/>
  <c r="AN1478" i="11"/>
  <c r="AO1478" i="11"/>
  <c r="AQ1478" i="11"/>
  <c r="AR1478" i="11"/>
  <c r="AT1478" i="11"/>
  <c r="AW1478" i="11" s="1"/>
  <c r="AU1478" i="11"/>
  <c r="AX1478" i="11" s="1"/>
  <c r="AV1478" i="11"/>
  <c r="AY1478" i="11" s="1"/>
  <c r="AN1479" i="11"/>
  <c r="AQ1479" i="11" s="1"/>
  <c r="AO1479" i="11"/>
  <c r="AR1479" i="11" s="1"/>
  <c r="AT1479" i="11"/>
  <c r="AW1479" i="11" s="1"/>
  <c r="AU1479" i="11"/>
  <c r="AX1479" i="11" s="1"/>
  <c r="AV1479" i="11"/>
  <c r="AY1479" i="11"/>
  <c r="AN1480" i="11"/>
  <c r="AO1480" i="11"/>
  <c r="AQ1480" i="11"/>
  <c r="AR1480" i="11"/>
  <c r="AT1480" i="11"/>
  <c r="AW1480" i="11" s="1"/>
  <c r="AU1480" i="11"/>
  <c r="AX1480" i="11" s="1"/>
  <c r="AV1480" i="11"/>
  <c r="AY1480" i="11"/>
  <c r="AN1481" i="11"/>
  <c r="AQ1481" i="11" s="1"/>
  <c r="AO1481" i="11"/>
  <c r="AR1481" i="11" s="1"/>
  <c r="AT1481" i="11"/>
  <c r="AW1481" i="11" s="1"/>
  <c r="AU1481" i="11"/>
  <c r="AX1481" i="11" s="1"/>
  <c r="AV1481" i="11"/>
  <c r="AY1481" i="11"/>
  <c r="AN1482" i="11"/>
  <c r="AO1482" i="11"/>
  <c r="AQ1482" i="11"/>
  <c r="AR1482" i="11"/>
  <c r="AT1482" i="11"/>
  <c r="AW1482" i="11" s="1"/>
  <c r="AU1482" i="11"/>
  <c r="AX1482" i="11" s="1"/>
  <c r="AV1482" i="11"/>
  <c r="AY1482" i="11" s="1"/>
  <c r="AN1483" i="11"/>
  <c r="AQ1483" i="11" s="1"/>
  <c r="AO1483" i="11"/>
  <c r="AR1483" i="11" s="1"/>
  <c r="AT1483" i="11"/>
  <c r="AW1483" i="11" s="1"/>
  <c r="AU1483" i="11"/>
  <c r="AX1483" i="11" s="1"/>
  <c r="AV1483" i="11"/>
  <c r="AY1483" i="11"/>
  <c r="AN1484" i="11"/>
  <c r="AO1484" i="11"/>
  <c r="AQ1484" i="11"/>
  <c r="AR1484" i="11"/>
  <c r="AT1484" i="11"/>
  <c r="AW1484" i="11" s="1"/>
  <c r="AU1484" i="11"/>
  <c r="AX1484" i="11" s="1"/>
  <c r="AV1484" i="11"/>
  <c r="AY1484" i="11"/>
  <c r="AN1485" i="11"/>
  <c r="AQ1485" i="11" s="1"/>
  <c r="AO1485" i="11"/>
  <c r="AR1485" i="11" s="1"/>
  <c r="AT1485" i="11"/>
  <c r="AW1485" i="11" s="1"/>
  <c r="AU1485" i="11"/>
  <c r="AX1485" i="11" s="1"/>
  <c r="AV1485" i="11"/>
  <c r="AY1485" i="11"/>
  <c r="AN1486" i="11"/>
  <c r="AO1486" i="11"/>
  <c r="AQ1486" i="11"/>
  <c r="AR1486" i="11"/>
  <c r="AT1486" i="11"/>
  <c r="AW1486" i="11" s="1"/>
  <c r="AU1486" i="11"/>
  <c r="AX1486" i="11" s="1"/>
  <c r="AV1486" i="11"/>
  <c r="AY1486" i="11" s="1"/>
  <c r="AN1487" i="11"/>
  <c r="AQ1487" i="11" s="1"/>
  <c r="AO1487" i="11"/>
  <c r="AR1487" i="11" s="1"/>
  <c r="AT1487" i="11"/>
  <c r="AW1487" i="11" s="1"/>
  <c r="AU1487" i="11"/>
  <c r="AX1487" i="11" s="1"/>
  <c r="AV1487" i="11"/>
  <c r="AY1487" i="11"/>
  <c r="AN1488" i="11"/>
  <c r="AO1488" i="11"/>
  <c r="AQ1488" i="11"/>
  <c r="AR1488" i="11"/>
  <c r="AT1488" i="11"/>
  <c r="AW1488" i="11" s="1"/>
  <c r="AU1488" i="11"/>
  <c r="AX1488" i="11" s="1"/>
  <c r="AV1488" i="11"/>
  <c r="AY1488" i="11"/>
  <c r="AN1489" i="11"/>
  <c r="AQ1489" i="11" s="1"/>
  <c r="AO1489" i="11"/>
  <c r="AR1489" i="11" s="1"/>
  <c r="AT1489" i="11"/>
  <c r="AW1489" i="11" s="1"/>
  <c r="AU1489" i="11"/>
  <c r="AX1489" i="11" s="1"/>
  <c r="AV1489" i="11"/>
  <c r="AY1489" i="11"/>
  <c r="AN1490" i="11"/>
  <c r="AO1490" i="11"/>
  <c r="AQ1490" i="11"/>
  <c r="AR1490" i="11"/>
  <c r="AT1490" i="11"/>
  <c r="AW1490" i="11" s="1"/>
  <c r="AU1490" i="11"/>
  <c r="AX1490" i="11" s="1"/>
  <c r="AV1490" i="11"/>
  <c r="AY1490" i="11" s="1"/>
  <c r="AN1491" i="11"/>
  <c r="AQ1491" i="11" s="1"/>
  <c r="AO1491" i="11"/>
  <c r="AR1491" i="11" s="1"/>
  <c r="AT1491" i="11"/>
  <c r="AW1491" i="11" s="1"/>
  <c r="AU1491" i="11"/>
  <c r="AX1491" i="11" s="1"/>
  <c r="AV1491" i="11"/>
  <c r="AY1491" i="11"/>
  <c r="AN1492" i="11"/>
  <c r="AO1492" i="11"/>
  <c r="AQ1492" i="11"/>
  <c r="AR1492" i="11"/>
  <c r="AT1492" i="11"/>
  <c r="AW1492" i="11" s="1"/>
  <c r="AU1492" i="11"/>
  <c r="AX1492" i="11" s="1"/>
  <c r="AV1492" i="11"/>
  <c r="AY1492" i="11"/>
  <c r="AN1493" i="11"/>
  <c r="AQ1493" i="11" s="1"/>
  <c r="AO1493" i="11"/>
  <c r="AR1493" i="11" s="1"/>
  <c r="AT1493" i="11"/>
  <c r="AW1493" i="11" s="1"/>
  <c r="AU1493" i="11"/>
  <c r="AX1493" i="11" s="1"/>
  <c r="AV1493" i="11"/>
  <c r="AY1493" i="11"/>
  <c r="AN1494" i="11"/>
  <c r="AO1494" i="11"/>
  <c r="AQ1494" i="11"/>
  <c r="AR1494" i="11"/>
  <c r="AT1494" i="11"/>
  <c r="AW1494" i="11" s="1"/>
  <c r="AU1494" i="11"/>
  <c r="AX1494" i="11" s="1"/>
  <c r="AV1494" i="11"/>
  <c r="AY1494" i="11" s="1"/>
  <c r="AN1495" i="11"/>
  <c r="AQ1495" i="11" s="1"/>
  <c r="AO1495" i="11"/>
  <c r="AR1495" i="11" s="1"/>
  <c r="AT1495" i="11"/>
  <c r="AW1495" i="11" s="1"/>
  <c r="AU1495" i="11"/>
  <c r="AX1495" i="11" s="1"/>
  <c r="AV1495" i="11"/>
  <c r="AY1495" i="11"/>
  <c r="AN1496" i="11"/>
  <c r="AO1496" i="11"/>
  <c r="AQ1496" i="11"/>
  <c r="AR1496" i="11"/>
  <c r="AT1496" i="11"/>
  <c r="AW1496" i="11" s="1"/>
  <c r="AU1496" i="11"/>
  <c r="AX1496" i="11" s="1"/>
  <c r="AV1496" i="11"/>
  <c r="AY1496" i="11"/>
  <c r="AN1497" i="11"/>
  <c r="AQ1497" i="11" s="1"/>
  <c r="AO1497" i="11"/>
  <c r="AR1497" i="11" s="1"/>
  <c r="AT1497" i="11"/>
  <c r="AW1497" i="11" s="1"/>
  <c r="AU1497" i="11"/>
  <c r="AX1497" i="11" s="1"/>
  <c r="AV1497" i="11"/>
  <c r="AY1497" i="11"/>
  <c r="AN1498" i="11"/>
  <c r="AO1498" i="11"/>
  <c r="AQ1498" i="11"/>
  <c r="AR1498" i="11"/>
  <c r="AT1498" i="11"/>
  <c r="AW1498" i="11" s="1"/>
  <c r="AU1498" i="11"/>
  <c r="AX1498" i="11" s="1"/>
  <c r="AV1498" i="11"/>
  <c r="AY1498" i="11" s="1"/>
  <c r="AN1499" i="11"/>
  <c r="AQ1499" i="11" s="1"/>
  <c r="AO1499" i="11"/>
  <c r="AR1499" i="11" s="1"/>
  <c r="AT1499" i="11"/>
  <c r="AW1499" i="11" s="1"/>
  <c r="AU1499" i="11"/>
  <c r="AX1499" i="11" s="1"/>
  <c r="AV1499" i="11"/>
  <c r="AY1499" i="11"/>
  <c r="AN1500" i="11"/>
  <c r="AO1500" i="11"/>
  <c r="AQ1500" i="11"/>
  <c r="AR1500" i="11"/>
  <c r="AT1500" i="11"/>
  <c r="AW1500" i="11" s="1"/>
  <c r="AU1500" i="11"/>
  <c r="AX1500" i="11" s="1"/>
  <c r="AV1500" i="11"/>
  <c r="AY1500" i="11"/>
  <c r="AN1501" i="11"/>
  <c r="AQ1501" i="11" s="1"/>
  <c r="AO1501" i="11"/>
  <c r="AR1501" i="11" s="1"/>
  <c r="AT1501" i="11"/>
  <c r="AW1501" i="11" s="1"/>
  <c r="AU1501" i="11"/>
  <c r="AX1501" i="11" s="1"/>
  <c r="AV1501" i="11"/>
  <c r="AY1501" i="11"/>
  <c r="AN1502" i="11"/>
  <c r="AO1502" i="11"/>
  <c r="AQ1502" i="11"/>
  <c r="AR1502" i="11"/>
  <c r="AT1502" i="11"/>
  <c r="AW1502" i="11" s="1"/>
  <c r="AU1502" i="11"/>
  <c r="AX1502" i="11" s="1"/>
  <c r="AV1502" i="11"/>
  <c r="AY1502" i="11" s="1"/>
  <c r="AN1503" i="11"/>
  <c r="AQ1503" i="11" s="1"/>
  <c r="AO1503" i="11"/>
  <c r="AR1503" i="11" s="1"/>
  <c r="AT1503" i="11"/>
  <c r="AW1503" i="11" s="1"/>
  <c r="AU1503" i="11"/>
  <c r="AX1503" i="11" s="1"/>
  <c r="AV1503" i="11"/>
  <c r="AY1503" i="11"/>
  <c r="AN1504" i="11"/>
  <c r="AO1504" i="11"/>
  <c r="AQ1504" i="11"/>
  <c r="AR1504" i="11"/>
  <c r="AT1504" i="11"/>
  <c r="AW1504" i="11" s="1"/>
  <c r="AU1504" i="11"/>
  <c r="AX1504" i="11" s="1"/>
  <c r="AV1504" i="11"/>
  <c r="AY1504" i="11"/>
  <c r="AN1505" i="11"/>
  <c r="AQ1505" i="11" s="1"/>
  <c r="AO1505" i="11"/>
  <c r="AR1505" i="11" s="1"/>
  <c r="AT1505" i="11"/>
  <c r="AW1505" i="11" s="1"/>
  <c r="AU1505" i="11"/>
  <c r="AX1505" i="11" s="1"/>
  <c r="AV1505" i="11"/>
  <c r="AY1505" i="11"/>
  <c r="AN1506" i="11"/>
  <c r="AO1506" i="11"/>
  <c r="AQ1506" i="11"/>
  <c r="AR1506" i="11"/>
  <c r="AT1506" i="11"/>
  <c r="AW1506" i="11" s="1"/>
  <c r="AU1506" i="11"/>
  <c r="AX1506" i="11" s="1"/>
  <c r="AV1506" i="11"/>
  <c r="AY1506" i="11" s="1"/>
  <c r="AN1507" i="11"/>
  <c r="AQ1507" i="11" s="1"/>
  <c r="AO1507" i="11"/>
  <c r="AR1507" i="11" s="1"/>
  <c r="AT1507" i="11"/>
  <c r="AW1507" i="11" s="1"/>
  <c r="AU1507" i="11"/>
  <c r="AX1507" i="11" s="1"/>
  <c r="AV1507" i="11"/>
  <c r="AY1507" i="11"/>
  <c r="AN1508" i="11"/>
  <c r="AO1508" i="11"/>
  <c r="AQ1508" i="11"/>
  <c r="AR1508" i="11"/>
  <c r="AT1508" i="11"/>
  <c r="AW1508" i="11" s="1"/>
  <c r="AU1508" i="11"/>
  <c r="AX1508" i="11" s="1"/>
  <c r="AV1508" i="11"/>
  <c r="AY1508" i="11"/>
  <c r="AN1509" i="11"/>
  <c r="AQ1509" i="11" s="1"/>
  <c r="AO1509" i="11"/>
  <c r="AR1509" i="11" s="1"/>
  <c r="AT1509" i="11"/>
  <c r="AW1509" i="11" s="1"/>
  <c r="AU1509" i="11"/>
  <c r="AX1509" i="11" s="1"/>
  <c r="AV1509" i="11"/>
  <c r="AY1509" i="11"/>
  <c r="AN1510" i="11"/>
  <c r="AO1510" i="11"/>
  <c r="AQ1510" i="11"/>
  <c r="AR1510" i="11"/>
  <c r="AT1510" i="11"/>
  <c r="AW1510" i="11" s="1"/>
  <c r="AU1510" i="11"/>
  <c r="AX1510" i="11" s="1"/>
  <c r="AV1510" i="11"/>
  <c r="AY1510" i="11" s="1"/>
  <c r="AN1511" i="11"/>
  <c r="AQ1511" i="11" s="1"/>
  <c r="AO1511" i="11"/>
  <c r="AR1511" i="11" s="1"/>
  <c r="AT1511" i="11"/>
  <c r="AW1511" i="11" s="1"/>
  <c r="AU1511" i="11"/>
  <c r="AX1511" i="11" s="1"/>
  <c r="AV1511" i="11"/>
  <c r="AY1511" i="11"/>
  <c r="AN1512" i="11"/>
  <c r="AO1512" i="11"/>
  <c r="AQ1512" i="11"/>
  <c r="AR1512" i="11"/>
  <c r="AT1512" i="11"/>
  <c r="AW1512" i="11" s="1"/>
  <c r="AU1512" i="11"/>
  <c r="AX1512" i="11" s="1"/>
  <c r="AV1512" i="11"/>
  <c r="AY1512" i="11"/>
  <c r="AN1513" i="11"/>
  <c r="AQ1513" i="11" s="1"/>
  <c r="AO1513" i="11"/>
  <c r="AR1513" i="11" s="1"/>
  <c r="AT1513" i="11"/>
  <c r="AW1513" i="11" s="1"/>
  <c r="AU1513" i="11"/>
  <c r="AX1513" i="11" s="1"/>
  <c r="AV1513" i="11"/>
  <c r="AY1513" i="11"/>
  <c r="AN1514" i="11"/>
  <c r="AO1514" i="11"/>
  <c r="AQ1514" i="11"/>
  <c r="AR1514" i="11"/>
  <c r="AT1514" i="11"/>
  <c r="AW1514" i="11" s="1"/>
  <c r="AU1514" i="11"/>
  <c r="AX1514" i="11" s="1"/>
  <c r="AV1514" i="11"/>
  <c r="AY1514" i="11" s="1"/>
  <c r="AN1515" i="11"/>
  <c r="AQ1515" i="11" s="1"/>
  <c r="AO1515" i="11"/>
  <c r="AR1515" i="11" s="1"/>
  <c r="AT1515" i="11"/>
  <c r="AW1515" i="11" s="1"/>
  <c r="AU1515" i="11"/>
  <c r="AX1515" i="11" s="1"/>
  <c r="AV1515" i="11"/>
  <c r="AY1515" i="11"/>
  <c r="AN1516" i="11"/>
  <c r="AO1516" i="11"/>
  <c r="AQ1516" i="11"/>
  <c r="AR1516" i="11"/>
  <c r="AT1516" i="11"/>
  <c r="AW1516" i="11" s="1"/>
  <c r="AU1516" i="11"/>
  <c r="AX1516" i="11" s="1"/>
  <c r="AV1516" i="11"/>
  <c r="AY1516" i="11"/>
  <c r="AN1517" i="11"/>
  <c r="AQ1517" i="11" s="1"/>
  <c r="AO1517" i="11"/>
  <c r="AR1517" i="11" s="1"/>
  <c r="AT1517" i="11"/>
  <c r="AW1517" i="11" s="1"/>
  <c r="AU1517" i="11"/>
  <c r="AX1517" i="11" s="1"/>
  <c r="AV1517" i="11"/>
  <c r="AY1517" i="11"/>
  <c r="AN1518" i="11"/>
  <c r="AO1518" i="11"/>
  <c r="AQ1518" i="11"/>
  <c r="AR1518" i="11"/>
  <c r="AT1518" i="11"/>
  <c r="AW1518" i="11" s="1"/>
  <c r="AU1518" i="11"/>
  <c r="AX1518" i="11" s="1"/>
  <c r="AV1518" i="11"/>
  <c r="AY1518" i="11" s="1"/>
  <c r="AN1519" i="11"/>
  <c r="AQ1519" i="11" s="1"/>
  <c r="AO1519" i="11"/>
  <c r="AR1519" i="11" s="1"/>
  <c r="AT1519" i="11"/>
  <c r="AW1519" i="11" s="1"/>
  <c r="AU1519" i="11"/>
  <c r="AX1519" i="11" s="1"/>
  <c r="AV1519" i="11"/>
  <c r="AY1519" i="11"/>
  <c r="AN1520" i="11"/>
  <c r="AO1520" i="11"/>
  <c r="AQ1520" i="11"/>
  <c r="AR1520" i="11"/>
  <c r="AT1520" i="11"/>
  <c r="AW1520" i="11" s="1"/>
  <c r="AU1520" i="11"/>
  <c r="AX1520" i="11" s="1"/>
  <c r="AV1520" i="11"/>
  <c r="AY1520" i="11"/>
  <c r="AN1521" i="11"/>
  <c r="AQ1521" i="11" s="1"/>
  <c r="AO1521" i="11"/>
  <c r="AR1521" i="11" s="1"/>
  <c r="AT1521" i="11"/>
  <c r="AW1521" i="11" s="1"/>
  <c r="AU1521" i="11"/>
  <c r="AX1521" i="11" s="1"/>
  <c r="AV1521" i="11"/>
  <c r="AY1521" i="11"/>
  <c r="AN1522" i="11"/>
  <c r="AO1522" i="11"/>
  <c r="AQ1522" i="11"/>
  <c r="AR1522" i="11"/>
  <c r="AT1522" i="11"/>
  <c r="AW1522" i="11" s="1"/>
  <c r="AU1522" i="11"/>
  <c r="AX1522" i="11" s="1"/>
  <c r="AV1522" i="11"/>
  <c r="AY1522" i="11" s="1"/>
  <c r="AN1523" i="11"/>
  <c r="AQ1523" i="11" s="1"/>
  <c r="AO1523" i="11"/>
  <c r="AR1523" i="11" s="1"/>
  <c r="AT1523" i="11"/>
  <c r="AW1523" i="11" s="1"/>
  <c r="AU1523" i="11"/>
  <c r="AX1523" i="11" s="1"/>
  <c r="AV1523" i="11"/>
  <c r="AY1523" i="11"/>
  <c r="AN1524" i="11"/>
  <c r="AO1524" i="11"/>
  <c r="AQ1524" i="11"/>
  <c r="AR1524" i="11"/>
  <c r="AT1524" i="11"/>
  <c r="AW1524" i="11" s="1"/>
  <c r="AU1524" i="11"/>
  <c r="AX1524" i="11" s="1"/>
  <c r="AV1524" i="11"/>
  <c r="AY1524" i="11"/>
  <c r="AN1525" i="11"/>
  <c r="AQ1525" i="11" s="1"/>
  <c r="AO1525" i="11"/>
  <c r="AR1525" i="11" s="1"/>
  <c r="AT1525" i="11"/>
  <c r="AW1525" i="11" s="1"/>
  <c r="AU1525" i="11"/>
  <c r="AX1525" i="11" s="1"/>
  <c r="AV1525" i="11"/>
  <c r="AY1525" i="11"/>
  <c r="AN1526" i="11"/>
  <c r="AO1526" i="11"/>
  <c r="AQ1526" i="11"/>
  <c r="AR1526" i="11"/>
  <c r="AT1526" i="11"/>
  <c r="AW1526" i="11" s="1"/>
  <c r="AU1526" i="11"/>
  <c r="AX1526" i="11" s="1"/>
  <c r="AV1526" i="11"/>
  <c r="AY1526" i="11" s="1"/>
  <c r="AN1527" i="11"/>
  <c r="AQ1527" i="11" s="1"/>
  <c r="AO1527" i="11"/>
  <c r="AR1527" i="11" s="1"/>
  <c r="AT1527" i="11"/>
  <c r="AW1527" i="11" s="1"/>
  <c r="AU1527" i="11"/>
  <c r="AX1527" i="11" s="1"/>
  <c r="AV1527" i="11"/>
  <c r="AY1527" i="11"/>
  <c r="AN1528" i="11"/>
  <c r="AO1528" i="11"/>
  <c r="AQ1528" i="11"/>
  <c r="AR1528" i="11"/>
  <c r="AT1528" i="11"/>
  <c r="AW1528" i="11" s="1"/>
  <c r="AU1528" i="11"/>
  <c r="AX1528" i="11" s="1"/>
  <c r="AV1528" i="11"/>
  <c r="AY1528" i="11"/>
  <c r="AN1529" i="11"/>
  <c r="AQ1529" i="11" s="1"/>
  <c r="AO1529" i="11"/>
  <c r="AR1529" i="11" s="1"/>
  <c r="AT1529" i="11"/>
  <c r="AW1529" i="11" s="1"/>
  <c r="AU1529" i="11"/>
  <c r="AX1529" i="11" s="1"/>
  <c r="AV1529" i="11"/>
  <c r="AY1529" i="11"/>
  <c r="AN1530" i="11"/>
  <c r="AO1530" i="11"/>
  <c r="AQ1530" i="11"/>
  <c r="AR1530" i="11"/>
  <c r="AT1530" i="11"/>
  <c r="AW1530" i="11" s="1"/>
  <c r="AU1530" i="11"/>
  <c r="AX1530" i="11" s="1"/>
  <c r="AV1530" i="11"/>
  <c r="AY1530" i="11" s="1"/>
  <c r="AN1531" i="11"/>
  <c r="AQ1531" i="11" s="1"/>
  <c r="AO1531" i="11"/>
  <c r="AR1531" i="11" s="1"/>
  <c r="AT1531" i="11"/>
  <c r="AW1531" i="11" s="1"/>
  <c r="AU1531" i="11"/>
  <c r="AX1531" i="11" s="1"/>
  <c r="AV1531" i="11"/>
  <c r="AY1531" i="11"/>
  <c r="AN1532" i="11"/>
  <c r="AO1532" i="11"/>
  <c r="AQ1532" i="11"/>
  <c r="AR1532" i="11"/>
  <c r="AT1532" i="11"/>
  <c r="AW1532" i="11" s="1"/>
  <c r="AU1532" i="11"/>
  <c r="AX1532" i="11" s="1"/>
  <c r="AV1532" i="11"/>
  <c r="AY1532" i="11"/>
  <c r="AN1533" i="11"/>
  <c r="AQ1533" i="11" s="1"/>
  <c r="AO1533" i="11"/>
  <c r="AR1533" i="11" s="1"/>
  <c r="AT1533" i="11"/>
  <c r="AW1533" i="11" s="1"/>
  <c r="AU1533" i="11"/>
  <c r="AX1533" i="11" s="1"/>
  <c r="AV1533" i="11"/>
  <c r="AY1533" i="11"/>
  <c r="AN1534" i="11"/>
  <c r="AO1534" i="11"/>
  <c r="AQ1534" i="11"/>
  <c r="AR1534" i="11"/>
  <c r="AT1534" i="11"/>
  <c r="AW1534" i="11" s="1"/>
  <c r="AU1534" i="11"/>
  <c r="AX1534" i="11" s="1"/>
  <c r="AV1534" i="11"/>
  <c r="AY1534" i="11" s="1"/>
  <c r="AN1535" i="11"/>
  <c r="AQ1535" i="11" s="1"/>
  <c r="AO1535" i="11"/>
  <c r="AR1535" i="11" s="1"/>
  <c r="AT1535" i="11"/>
  <c r="AW1535" i="11" s="1"/>
  <c r="AU1535" i="11"/>
  <c r="AX1535" i="11" s="1"/>
  <c r="AV1535" i="11"/>
  <c r="AY1535" i="11"/>
  <c r="AN1536" i="11"/>
  <c r="AO1536" i="11"/>
  <c r="AQ1536" i="11"/>
  <c r="AR1536" i="11"/>
  <c r="AT1536" i="11"/>
  <c r="AW1536" i="11" s="1"/>
  <c r="AU1536" i="11"/>
  <c r="AX1536" i="11" s="1"/>
  <c r="AV1536" i="11"/>
  <c r="AY1536" i="11"/>
  <c r="AN1537" i="11"/>
  <c r="AQ1537" i="11" s="1"/>
  <c r="AO1537" i="11"/>
  <c r="AR1537" i="11" s="1"/>
  <c r="AT1537" i="11"/>
  <c r="AW1537" i="11" s="1"/>
  <c r="AU1537" i="11"/>
  <c r="AX1537" i="11" s="1"/>
  <c r="AV1537" i="11"/>
  <c r="AY1537" i="11"/>
  <c r="AN1538" i="11"/>
  <c r="AO1538" i="11"/>
  <c r="AQ1538" i="11"/>
  <c r="AR1538" i="11"/>
  <c r="AT1538" i="11"/>
  <c r="AW1538" i="11" s="1"/>
  <c r="AU1538" i="11"/>
  <c r="AX1538" i="11" s="1"/>
  <c r="AV1538" i="11"/>
  <c r="AY1538" i="11" s="1"/>
  <c r="AN1539" i="11"/>
  <c r="AQ1539" i="11" s="1"/>
  <c r="AO1539" i="11"/>
  <c r="AR1539" i="11" s="1"/>
  <c r="AT1539" i="11"/>
  <c r="AW1539" i="11" s="1"/>
  <c r="AU1539" i="11"/>
  <c r="AX1539" i="11" s="1"/>
  <c r="AV1539" i="11"/>
  <c r="AY1539" i="11"/>
  <c r="AN1540" i="11"/>
  <c r="AO1540" i="11"/>
  <c r="AQ1540" i="11"/>
  <c r="AR1540" i="11"/>
  <c r="AT1540" i="11"/>
  <c r="AW1540" i="11" s="1"/>
  <c r="AU1540" i="11"/>
  <c r="AX1540" i="11" s="1"/>
  <c r="AV1540" i="11"/>
  <c r="AY1540" i="11"/>
  <c r="AN1541" i="11"/>
  <c r="AQ1541" i="11" s="1"/>
  <c r="AO1541" i="11"/>
  <c r="AR1541" i="11" s="1"/>
  <c r="AT1541" i="11"/>
  <c r="AW1541" i="11" s="1"/>
  <c r="AU1541" i="11"/>
  <c r="AX1541" i="11" s="1"/>
  <c r="AV1541" i="11"/>
  <c r="AY1541" i="11"/>
  <c r="AN1542" i="11"/>
  <c r="AO1542" i="11"/>
  <c r="AQ1542" i="11"/>
  <c r="AR1542" i="11"/>
  <c r="AT1542" i="11"/>
  <c r="AW1542" i="11" s="1"/>
  <c r="AU1542" i="11"/>
  <c r="AX1542" i="11" s="1"/>
  <c r="AV1542" i="11"/>
  <c r="AY1542" i="11" s="1"/>
  <c r="AN1543" i="11"/>
  <c r="AQ1543" i="11" s="1"/>
  <c r="AO1543" i="11"/>
  <c r="AR1543" i="11" s="1"/>
  <c r="AT1543" i="11"/>
  <c r="AW1543" i="11" s="1"/>
  <c r="AU1543" i="11"/>
  <c r="AX1543" i="11" s="1"/>
  <c r="AV1543" i="11"/>
  <c r="AY1543" i="11"/>
  <c r="AN1544" i="11"/>
  <c r="AO1544" i="11"/>
  <c r="AQ1544" i="11"/>
  <c r="AR1544" i="11"/>
  <c r="AT1544" i="11"/>
  <c r="AW1544" i="11" s="1"/>
  <c r="AU1544" i="11"/>
  <c r="AX1544" i="11" s="1"/>
  <c r="AV1544" i="11"/>
  <c r="AY1544" i="11"/>
  <c r="AN1545" i="11"/>
  <c r="AQ1545" i="11" s="1"/>
  <c r="AO1545" i="11"/>
  <c r="AR1545" i="11" s="1"/>
  <c r="AT1545" i="11"/>
  <c r="AW1545" i="11" s="1"/>
  <c r="AU1545" i="11"/>
  <c r="AX1545" i="11" s="1"/>
  <c r="AV1545" i="11"/>
  <c r="AY1545" i="11"/>
  <c r="AN1546" i="11"/>
  <c r="AO1546" i="11"/>
  <c r="AQ1546" i="11"/>
  <c r="AR1546" i="11"/>
  <c r="AT1546" i="11"/>
  <c r="AW1546" i="11" s="1"/>
  <c r="AU1546" i="11"/>
  <c r="AX1546" i="11" s="1"/>
  <c r="AV1546" i="11"/>
  <c r="AY1546" i="11" s="1"/>
  <c r="AN1547" i="11"/>
  <c r="AQ1547" i="11" s="1"/>
  <c r="AO1547" i="11"/>
  <c r="AR1547" i="11" s="1"/>
  <c r="AT1547" i="11"/>
  <c r="AW1547" i="11" s="1"/>
  <c r="AU1547" i="11"/>
  <c r="AX1547" i="11" s="1"/>
  <c r="AV1547" i="11"/>
  <c r="AY1547" i="11"/>
  <c r="AN1548" i="11"/>
  <c r="AO1548" i="11"/>
  <c r="AQ1548" i="11"/>
  <c r="AR1548" i="11"/>
  <c r="AT1548" i="11"/>
  <c r="AW1548" i="11" s="1"/>
  <c r="AU1548" i="11"/>
  <c r="AX1548" i="11" s="1"/>
  <c r="AV1548" i="11"/>
  <c r="AY1548" i="11"/>
  <c r="AN1549" i="11"/>
  <c r="AQ1549" i="11" s="1"/>
  <c r="AO1549" i="11"/>
  <c r="AR1549" i="11" s="1"/>
  <c r="AT1549" i="11"/>
  <c r="AW1549" i="11" s="1"/>
  <c r="AU1549" i="11"/>
  <c r="AX1549" i="11" s="1"/>
  <c r="AV1549" i="11"/>
  <c r="AY1549" i="11"/>
  <c r="AN1550" i="11"/>
  <c r="AO1550" i="11"/>
  <c r="AQ1550" i="11"/>
  <c r="AR1550" i="11"/>
  <c r="AT1550" i="11"/>
  <c r="AW1550" i="11" s="1"/>
  <c r="AU1550" i="11"/>
  <c r="AX1550" i="11" s="1"/>
  <c r="AV1550" i="11"/>
  <c r="AY1550" i="11" s="1"/>
  <c r="AN1551" i="11"/>
  <c r="AQ1551" i="11" s="1"/>
  <c r="AO1551" i="11"/>
  <c r="AR1551" i="11" s="1"/>
  <c r="AT1551" i="11"/>
  <c r="AW1551" i="11" s="1"/>
  <c r="AU1551" i="11"/>
  <c r="AX1551" i="11" s="1"/>
  <c r="AV1551" i="11"/>
  <c r="AY1551" i="11"/>
  <c r="AN1552" i="11"/>
  <c r="AO1552" i="11"/>
  <c r="AQ1552" i="11"/>
  <c r="AR1552" i="11"/>
  <c r="AT1552" i="11"/>
  <c r="AW1552" i="11" s="1"/>
  <c r="AU1552" i="11"/>
  <c r="AX1552" i="11" s="1"/>
  <c r="AV1552" i="11"/>
  <c r="AY1552" i="11"/>
  <c r="AN1553" i="11"/>
  <c r="AQ1553" i="11" s="1"/>
  <c r="AO1553" i="11"/>
  <c r="AR1553" i="11" s="1"/>
  <c r="AT1553" i="11"/>
  <c r="AW1553" i="11" s="1"/>
  <c r="AU1553" i="11"/>
  <c r="AX1553" i="11" s="1"/>
  <c r="AV1553" i="11"/>
  <c r="AY1553" i="11"/>
  <c r="AN1554" i="11"/>
  <c r="AO1554" i="11"/>
  <c r="AQ1554" i="11"/>
  <c r="AR1554" i="11"/>
  <c r="AT1554" i="11"/>
  <c r="AW1554" i="11" s="1"/>
  <c r="AU1554" i="11"/>
  <c r="AX1554" i="11" s="1"/>
  <c r="AV1554" i="11"/>
  <c r="AY1554" i="11" s="1"/>
  <c r="AN1555" i="11"/>
  <c r="AQ1555" i="11" s="1"/>
  <c r="AO1555" i="11"/>
  <c r="AR1555" i="11" s="1"/>
  <c r="AT1555" i="11"/>
  <c r="AW1555" i="11" s="1"/>
  <c r="AU1555" i="11"/>
  <c r="AX1555" i="11" s="1"/>
  <c r="AV1555" i="11"/>
  <c r="AY1555" i="11"/>
  <c r="AN1556" i="11"/>
  <c r="AO1556" i="11"/>
  <c r="AQ1556" i="11"/>
  <c r="AR1556" i="11"/>
  <c r="AT1556" i="11"/>
  <c r="AW1556" i="11" s="1"/>
  <c r="AU1556" i="11"/>
  <c r="AX1556" i="11" s="1"/>
  <c r="AV1556" i="11"/>
  <c r="AY1556" i="11"/>
  <c r="AN1557" i="11"/>
  <c r="AQ1557" i="11" s="1"/>
  <c r="AO1557" i="11"/>
  <c r="AR1557" i="11" s="1"/>
  <c r="AT1557" i="11"/>
  <c r="AW1557" i="11" s="1"/>
  <c r="AU1557" i="11"/>
  <c r="AX1557" i="11" s="1"/>
  <c r="AV1557" i="11"/>
  <c r="AY1557" i="11"/>
  <c r="AN1558" i="11"/>
  <c r="AO1558" i="11"/>
  <c r="AQ1558" i="11"/>
  <c r="AR1558" i="11"/>
  <c r="AT1558" i="11"/>
  <c r="AW1558" i="11" s="1"/>
  <c r="AU1558" i="11"/>
  <c r="AX1558" i="11" s="1"/>
  <c r="AV1558" i="11"/>
  <c r="AY1558" i="11" s="1"/>
  <c r="AN1559" i="11"/>
  <c r="AQ1559" i="11" s="1"/>
  <c r="AO1559" i="11"/>
  <c r="AR1559" i="11" s="1"/>
  <c r="AT1559" i="11"/>
  <c r="AW1559" i="11" s="1"/>
  <c r="AU1559" i="11"/>
  <c r="AX1559" i="11" s="1"/>
  <c r="AV1559" i="11"/>
  <c r="AY1559" i="11"/>
  <c r="AN1560" i="11"/>
  <c r="AO1560" i="11"/>
  <c r="AQ1560" i="11"/>
  <c r="AR1560" i="11"/>
  <c r="AT1560" i="11"/>
  <c r="AW1560" i="11" s="1"/>
  <c r="AU1560" i="11"/>
  <c r="AX1560" i="11" s="1"/>
  <c r="AV1560" i="11"/>
  <c r="AY1560" i="11"/>
  <c r="AN1561" i="11"/>
  <c r="AQ1561" i="11" s="1"/>
  <c r="AO1561" i="11"/>
  <c r="AR1561" i="11" s="1"/>
  <c r="AT1561" i="11"/>
  <c r="AW1561" i="11" s="1"/>
  <c r="AU1561" i="11"/>
  <c r="AX1561" i="11" s="1"/>
  <c r="AV1561" i="11"/>
  <c r="AY1561" i="11"/>
  <c r="AN1562" i="11"/>
  <c r="AO1562" i="11"/>
  <c r="AQ1562" i="11"/>
  <c r="AR1562" i="11"/>
  <c r="AT1562" i="11"/>
  <c r="AW1562" i="11" s="1"/>
  <c r="AU1562" i="11"/>
  <c r="AX1562" i="11" s="1"/>
  <c r="AV1562" i="11"/>
  <c r="AY1562" i="11" s="1"/>
  <c r="AN1563" i="11"/>
  <c r="AQ1563" i="11" s="1"/>
  <c r="AO1563" i="11"/>
  <c r="AR1563" i="11" s="1"/>
  <c r="AT1563" i="11"/>
  <c r="AW1563" i="11" s="1"/>
  <c r="AU1563" i="11"/>
  <c r="AX1563" i="11" s="1"/>
  <c r="AV1563" i="11"/>
  <c r="AY1563" i="11"/>
  <c r="AN1564" i="11"/>
  <c r="AO1564" i="11"/>
  <c r="AQ1564" i="11"/>
  <c r="AR1564" i="11"/>
  <c r="AT1564" i="11"/>
  <c r="AW1564" i="11" s="1"/>
  <c r="AU1564" i="11"/>
  <c r="AX1564" i="11" s="1"/>
  <c r="AV1564" i="11"/>
  <c r="AY1564" i="11"/>
  <c r="AN1565" i="11"/>
  <c r="AQ1565" i="11" s="1"/>
  <c r="AO1565" i="11"/>
  <c r="AR1565" i="11" s="1"/>
  <c r="AT1565" i="11"/>
  <c r="AW1565" i="11" s="1"/>
  <c r="AU1565" i="11"/>
  <c r="AX1565" i="11" s="1"/>
  <c r="AV1565" i="11"/>
  <c r="AY1565" i="11"/>
  <c r="AN1566" i="11"/>
  <c r="AO1566" i="11"/>
  <c r="AQ1566" i="11"/>
  <c r="AR1566" i="11"/>
  <c r="AT1566" i="11"/>
  <c r="AW1566" i="11" s="1"/>
  <c r="AU1566" i="11"/>
  <c r="AX1566" i="11" s="1"/>
  <c r="AV1566" i="11"/>
  <c r="AY1566" i="11" s="1"/>
  <c r="AN1567" i="11"/>
  <c r="AQ1567" i="11" s="1"/>
  <c r="AO1567" i="11"/>
  <c r="AR1567" i="11" s="1"/>
  <c r="AT1567" i="11"/>
  <c r="AW1567" i="11" s="1"/>
  <c r="AU1567" i="11"/>
  <c r="AX1567" i="11" s="1"/>
  <c r="AV1567" i="11"/>
  <c r="AY1567" i="11"/>
  <c r="AN1568" i="11"/>
  <c r="AO1568" i="11"/>
  <c r="AQ1568" i="11"/>
  <c r="AR1568" i="11"/>
  <c r="AT1568" i="11"/>
  <c r="AW1568" i="11" s="1"/>
  <c r="AU1568" i="11"/>
  <c r="AX1568" i="11" s="1"/>
  <c r="AV1568" i="11"/>
  <c r="AY1568" i="11"/>
  <c r="AN1569" i="11"/>
  <c r="AQ1569" i="11" s="1"/>
  <c r="AO1569" i="11"/>
  <c r="AR1569" i="11" s="1"/>
  <c r="AT1569" i="11"/>
  <c r="AW1569" i="11" s="1"/>
  <c r="AU1569" i="11"/>
  <c r="AX1569" i="11" s="1"/>
  <c r="AV1569" i="11"/>
  <c r="AY1569" i="11"/>
  <c r="AN1570" i="11"/>
  <c r="AO1570" i="11"/>
  <c r="AQ1570" i="11"/>
  <c r="AR1570" i="11"/>
  <c r="AT1570" i="11"/>
  <c r="AW1570" i="11" s="1"/>
  <c r="AU1570" i="11"/>
  <c r="AX1570" i="11" s="1"/>
  <c r="AV1570" i="11"/>
  <c r="AY1570" i="11" s="1"/>
  <c r="AN1571" i="11"/>
  <c r="AQ1571" i="11" s="1"/>
  <c r="AO1571" i="11"/>
  <c r="AR1571" i="11" s="1"/>
  <c r="AT1571" i="11"/>
  <c r="AW1571" i="11" s="1"/>
  <c r="AU1571" i="11"/>
  <c r="AX1571" i="11" s="1"/>
  <c r="AV1571" i="11"/>
  <c r="AY1571" i="11"/>
  <c r="AN1572" i="11"/>
  <c r="AO1572" i="11"/>
  <c r="AQ1572" i="11"/>
  <c r="AR1572" i="11"/>
  <c r="AT1572" i="11"/>
  <c r="AW1572" i="11" s="1"/>
  <c r="AU1572" i="11"/>
  <c r="AX1572" i="11" s="1"/>
  <c r="AV1572" i="11"/>
  <c r="AY1572" i="11"/>
  <c r="AN1573" i="11"/>
  <c r="AQ1573" i="11" s="1"/>
  <c r="AO1573" i="11"/>
  <c r="AR1573" i="11" s="1"/>
  <c r="AT1573" i="11"/>
  <c r="AW1573" i="11" s="1"/>
  <c r="AU1573" i="11"/>
  <c r="AX1573" i="11" s="1"/>
  <c r="AV1573" i="11"/>
  <c r="AY1573" i="11"/>
  <c r="AN1574" i="11"/>
  <c r="AO1574" i="11"/>
  <c r="AQ1574" i="11"/>
  <c r="AR1574" i="11"/>
  <c r="AT1574" i="11"/>
  <c r="AW1574" i="11" s="1"/>
  <c r="AU1574" i="11"/>
  <c r="AX1574" i="11" s="1"/>
  <c r="AV1574" i="11"/>
  <c r="AY1574" i="11" s="1"/>
  <c r="AN1575" i="11"/>
  <c r="AQ1575" i="11" s="1"/>
  <c r="AO1575" i="11"/>
  <c r="AR1575" i="11" s="1"/>
  <c r="AT1575" i="11"/>
  <c r="AW1575" i="11" s="1"/>
  <c r="AU1575" i="11"/>
  <c r="AX1575" i="11" s="1"/>
  <c r="AV1575" i="11"/>
  <c r="AY1575" i="11"/>
  <c r="AN1576" i="11"/>
  <c r="AO1576" i="11"/>
  <c r="AQ1576" i="11"/>
  <c r="AR1576" i="11"/>
  <c r="AT1576" i="11"/>
  <c r="AW1576" i="11" s="1"/>
  <c r="AU1576" i="11"/>
  <c r="AX1576" i="11" s="1"/>
  <c r="AV1576" i="11"/>
  <c r="AY1576" i="11"/>
  <c r="AN1577" i="11"/>
  <c r="AQ1577" i="11" s="1"/>
  <c r="AO1577" i="11"/>
  <c r="AR1577" i="11" s="1"/>
  <c r="AT1577" i="11"/>
  <c r="AW1577" i="11" s="1"/>
  <c r="AU1577" i="11"/>
  <c r="AX1577" i="11" s="1"/>
  <c r="AV1577" i="11"/>
  <c r="AY1577" i="11"/>
  <c r="AN1578" i="11"/>
  <c r="AO1578" i="11"/>
  <c r="AQ1578" i="11"/>
  <c r="AR1578" i="11"/>
  <c r="AT1578" i="11"/>
  <c r="AW1578" i="11" s="1"/>
  <c r="AU1578" i="11"/>
  <c r="AX1578" i="11" s="1"/>
  <c r="AV1578" i="11"/>
  <c r="AY1578" i="11" s="1"/>
  <c r="AN1579" i="11"/>
  <c r="AQ1579" i="11" s="1"/>
  <c r="AO1579" i="11"/>
  <c r="AR1579" i="11" s="1"/>
  <c r="AT1579" i="11"/>
  <c r="AW1579" i="11" s="1"/>
  <c r="AU1579" i="11"/>
  <c r="AX1579" i="11" s="1"/>
  <c r="AV1579" i="11"/>
  <c r="AY1579" i="11"/>
  <c r="AN1580" i="11"/>
  <c r="AO1580" i="11"/>
  <c r="AQ1580" i="11"/>
  <c r="AR1580" i="11"/>
  <c r="AT1580" i="11"/>
  <c r="AW1580" i="11" s="1"/>
  <c r="AU1580" i="11"/>
  <c r="AX1580" i="11" s="1"/>
  <c r="AV1580" i="11"/>
  <c r="AY1580" i="11"/>
  <c r="AN1581" i="11"/>
  <c r="AQ1581" i="11" s="1"/>
  <c r="AO1581" i="11"/>
  <c r="AR1581" i="11" s="1"/>
  <c r="AT1581" i="11"/>
  <c r="AW1581" i="11" s="1"/>
  <c r="AU1581" i="11"/>
  <c r="AX1581" i="11" s="1"/>
  <c r="AV1581" i="11"/>
  <c r="AY1581" i="11"/>
  <c r="AN1582" i="11"/>
  <c r="AO1582" i="11"/>
  <c r="AQ1582" i="11"/>
  <c r="AR1582" i="11"/>
  <c r="AT1582" i="11"/>
  <c r="AW1582" i="11" s="1"/>
  <c r="AU1582" i="11"/>
  <c r="AX1582" i="11" s="1"/>
  <c r="AV1582" i="11"/>
  <c r="AY1582" i="11" s="1"/>
  <c r="AN1583" i="11"/>
  <c r="AQ1583" i="11" s="1"/>
  <c r="AO1583" i="11"/>
  <c r="AR1583" i="11" s="1"/>
  <c r="AT1583" i="11"/>
  <c r="AW1583" i="11" s="1"/>
  <c r="AU1583" i="11"/>
  <c r="AX1583" i="11" s="1"/>
  <c r="AV1583" i="11"/>
  <c r="AY1583" i="11"/>
  <c r="AN1584" i="11"/>
  <c r="AO1584" i="11"/>
  <c r="AQ1584" i="11"/>
  <c r="AR1584" i="11"/>
  <c r="AT1584" i="11"/>
  <c r="AW1584" i="11" s="1"/>
  <c r="AU1584" i="11"/>
  <c r="AX1584" i="11" s="1"/>
  <c r="AV1584" i="11"/>
  <c r="AY1584" i="11"/>
  <c r="AN1585" i="11"/>
  <c r="AQ1585" i="11" s="1"/>
  <c r="AO1585" i="11"/>
  <c r="AR1585" i="11" s="1"/>
  <c r="AT1585" i="11"/>
  <c r="AW1585" i="11" s="1"/>
  <c r="AU1585" i="11"/>
  <c r="AX1585" i="11" s="1"/>
  <c r="AV1585" i="11"/>
  <c r="AY1585" i="11"/>
  <c r="AN1586" i="11"/>
  <c r="AO1586" i="11"/>
  <c r="AQ1586" i="11"/>
  <c r="AR1586" i="11"/>
  <c r="AT1586" i="11"/>
  <c r="AW1586" i="11" s="1"/>
  <c r="AU1586" i="11"/>
  <c r="AX1586" i="11" s="1"/>
  <c r="AV1586" i="11"/>
  <c r="AY1586" i="11" s="1"/>
  <c r="AN1587" i="11"/>
  <c r="AQ1587" i="11" s="1"/>
  <c r="AO1587" i="11"/>
  <c r="AR1587" i="11" s="1"/>
  <c r="AT1587" i="11"/>
  <c r="AW1587" i="11" s="1"/>
  <c r="AU1587" i="11"/>
  <c r="AX1587" i="11" s="1"/>
  <c r="AV1587" i="11"/>
  <c r="AY1587" i="11"/>
  <c r="AN1588" i="11"/>
  <c r="AO1588" i="11"/>
  <c r="AQ1588" i="11"/>
  <c r="AR1588" i="11"/>
  <c r="AT1588" i="11"/>
  <c r="AW1588" i="11" s="1"/>
  <c r="AU1588" i="11"/>
  <c r="AX1588" i="11" s="1"/>
  <c r="AV1588" i="11"/>
  <c r="AY1588" i="11"/>
  <c r="AN1589" i="11"/>
  <c r="AQ1589" i="11" s="1"/>
  <c r="AO1589" i="11"/>
  <c r="AR1589" i="11" s="1"/>
  <c r="AT1589" i="11"/>
  <c r="AW1589" i="11" s="1"/>
  <c r="AU1589" i="11"/>
  <c r="AX1589" i="11" s="1"/>
  <c r="AV1589" i="11"/>
  <c r="AY1589" i="11"/>
  <c r="AN1590" i="11"/>
  <c r="AO1590" i="11"/>
  <c r="AQ1590" i="11"/>
  <c r="AR1590" i="11"/>
  <c r="AT1590" i="11"/>
  <c r="AW1590" i="11" s="1"/>
  <c r="AU1590" i="11"/>
  <c r="AX1590" i="11" s="1"/>
  <c r="AV1590" i="11"/>
  <c r="AY1590" i="11" s="1"/>
  <c r="AN1591" i="11"/>
  <c r="AQ1591" i="11" s="1"/>
  <c r="AO1591" i="11"/>
  <c r="AR1591" i="11" s="1"/>
  <c r="AT1591" i="11"/>
  <c r="AW1591" i="11" s="1"/>
  <c r="AU1591" i="11"/>
  <c r="AX1591" i="11" s="1"/>
  <c r="AV1591" i="11"/>
  <c r="AY1591" i="11"/>
  <c r="AN1592" i="11"/>
  <c r="AO1592" i="11"/>
  <c r="AQ1592" i="11"/>
  <c r="AR1592" i="11"/>
  <c r="AT1592" i="11"/>
  <c r="AW1592" i="11" s="1"/>
  <c r="AU1592" i="11"/>
  <c r="AX1592" i="11" s="1"/>
  <c r="AV1592" i="11"/>
  <c r="AY1592" i="11"/>
  <c r="AN1593" i="11"/>
  <c r="AQ1593" i="11" s="1"/>
  <c r="AO1593" i="11"/>
  <c r="AR1593" i="11" s="1"/>
  <c r="AT1593" i="11"/>
  <c r="AW1593" i="11" s="1"/>
  <c r="AU1593" i="11"/>
  <c r="AX1593" i="11" s="1"/>
  <c r="AV1593" i="11"/>
  <c r="AY1593" i="11"/>
  <c r="AN1594" i="11"/>
  <c r="AO1594" i="11"/>
  <c r="AQ1594" i="11"/>
  <c r="AR1594" i="11"/>
  <c r="AT1594" i="11"/>
  <c r="AW1594" i="11" s="1"/>
  <c r="AU1594" i="11"/>
  <c r="AX1594" i="11" s="1"/>
  <c r="AV1594" i="11"/>
  <c r="AY1594" i="11" s="1"/>
  <c r="AN1595" i="11"/>
  <c r="AQ1595" i="11" s="1"/>
  <c r="AO1595" i="11"/>
  <c r="AR1595" i="11" s="1"/>
  <c r="AT1595" i="11"/>
  <c r="AW1595" i="11" s="1"/>
  <c r="AU1595" i="11"/>
  <c r="AX1595" i="11" s="1"/>
  <c r="AV1595" i="11"/>
  <c r="AY1595" i="11"/>
  <c r="AN1596" i="11"/>
  <c r="AO1596" i="11"/>
  <c r="AQ1596" i="11"/>
  <c r="AR1596" i="11"/>
  <c r="AT1596" i="11"/>
  <c r="AW1596" i="11" s="1"/>
  <c r="AU1596" i="11"/>
  <c r="AX1596" i="11" s="1"/>
  <c r="AV1596" i="11"/>
  <c r="AY1596" i="11"/>
  <c r="AN1597" i="11"/>
  <c r="AQ1597" i="11" s="1"/>
  <c r="AO1597" i="11"/>
  <c r="AR1597" i="11" s="1"/>
  <c r="AT1597" i="11"/>
  <c r="AW1597" i="11" s="1"/>
  <c r="AU1597" i="11"/>
  <c r="AX1597" i="11" s="1"/>
  <c r="AV1597" i="11"/>
  <c r="AY1597" i="11"/>
  <c r="AN1598" i="11"/>
  <c r="AO1598" i="11"/>
  <c r="AQ1598" i="11"/>
  <c r="AR1598" i="11"/>
  <c r="AT1598" i="11"/>
  <c r="AW1598" i="11" s="1"/>
  <c r="AU1598" i="11"/>
  <c r="AX1598" i="11" s="1"/>
  <c r="AV1598" i="11"/>
  <c r="AY1598" i="11" s="1"/>
  <c r="AN1599" i="11"/>
  <c r="AQ1599" i="11" s="1"/>
  <c r="AO1599" i="11"/>
  <c r="AR1599" i="11" s="1"/>
  <c r="AT1599" i="11"/>
  <c r="AW1599" i="11" s="1"/>
  <c r="AU1599" i="11"/>
  <c r="AX1599" i="11" s="1"/>
  <c r="AV1599" i="11"/>
  <c r="AY1599" i="11"/>
  <c r="AN1600" i="11"/>
  <c r="AO1600" i="11"/>
  <c r="AQ1600" i="11"/>
  <c r="AR1600" i="11"/>
  <c r="AT1600" i="11"/>
  <c r="AW1600" i="11" s="1"/>
  <c r="AU1600" i="11"/>
  <c r="AX1600" i="11" s="1"/>
  <c r="AV1600" i="11"/>
  <c r="AY1600" i="11" s="1"/>
  <c r="AN1601" i="11"/>
  <c r="AQ1601" i="11" s="1"/>
  <c r="AO1601" i="11"/>
  <c r="AR1601" i="11" s="1"/>
  <c r="AT1601" i="11"/>
  <c r="AW1601" i="11" s="1"/>
  <c r="AU1601" i="11"/>
  <c r="AX1601" i="11" s="1"/>
  <c r="AV1601" i="11"/>
  <c r="AY1601" i="11"/>
  <c r="AN1602" i="11"/>
  <c r="AO1602" i="11"/>
  <c r="AQ1602" i="11"/>
  <c r="AR1602" i="11"/>
  <c r="AT1602" i="11"/>
  <c r="AW1602" i="11" s="1"/>
  <c r="AU1602" i="11"/>
  <c r="AX1602" i="11" s="1"/>
  <c r="AV1602" i="11"/>
  <c r="AY1602" i="11" s="1"/>
  <c r="AN1603" i="11"/>
  <c r="AQ1603" i="11" s="1"/>
  <c r="AO1603" i="11"/>
  <c r="AR1603" i="11" s="1"/>
  <c r="AT1603" i="11"/>
  <c r="AW1603" i="11" s="1"/>
  <c r="AU1603" i="11"/>
  <c r="AX1603" i="11" s="1"/>
  <c r="AV1603" i="11"/>
  <c r="AY1603" i="11"/>
  <c r="AN1604" i="11"/>
  <c r="AO1604" i="11"/>
  <c r="AQ1604" i="11"/>
  <c r="AR1604" i="11"/>
  <c r="AT1604" i="11"/>
  <c r="AW1604" i="11" s="1"/>
  <c r="AU1604" i="11"/>
  <c r="AX1604" i="11" s="1"/>
  <c r="AV1604" i="11"/>
  <c r="AY1604" i="11" s="1"/>
  <c r="AN1605" i="11"/>
  <c r="AQ1605" i="11" s="1"/>
  <c r="AO1605" i="11"/>
  <c r="AR1605" i="11" s="1"/>
  <c r="AT1605" i="11"/>
  <c r="AW1605" i="11" s="1"/>
  <c r="AU1605" i="11"/>
  <c r="AX1605" i="11" s="1"/>
  <c r="AV1605" i="11"/>
  <c r="AY1605" i="11"/>
  <c r="AN1606" i="11"/>
  <c r="AO1606" i="11"/>
  <c r="AQ1606" i="11"/>
  <c r="AR1606" i="11"/>
  <c r="AT1606" i="11"/>
  <c r="AW1606" i="11" s="1"/>
  <c r="AU1606" i="11"/>
  <c r="AX1606" i="11" s="1"/>
  <c r="AV1606" i="11"/>
  <c r="AY1606" i="11" s="1"/>
  <c r="AN1607" i="11"/>
  <c r="AQ1607" i="11" s="1"/>
  <c r="AO1607" i="11"/>
  <c r="AR1607" i="11" s="1"/>
  <c r="AT1607" i="11"/>
  <c r="AW1607" i="11" s="1"/>
  <c r="AU1607" i="11"/>
  <c r="AX1607" i="11" s="1"/>
  <c r="AV1607" i="11"/>
  <c r="AY1607" i="11"/>
  <c r="AN1608" i="11"/>
  <c r="AO1608" i="11"/>
  <c r="AQ1608" i="11"/>
  <c r="AR1608" i="11"/>
  <c r="AT1608" i="11"/>
  <c r="AW1608" i="11" s="1"/>
  <c r="AU1608" i="11"/>
  <c r="AX1608" i="11" s="1"/>
  <c r="AV1608" i="11"/>
  <c r="AY1608" i="11" s="1"/>
  <c r="AN1609" i="11"/>
  <c r="AQ1609" i="11" s="1"/>
  <c r="AO1609" i="11"/>
  <c r="AR1609" i="11" s="1"/>
  <c r="AT1609" i="11"/>
  <c r="AW1609" i="11" s="1"/>
  <c r="AU1609" i="11"/>
  <c r="AX1609" i="11" s="1"/>
  <c r="AV1609" i="11"/>
  <c r="AY1609" i="11"/>
  <c r="AN1610" i="11"/>
  <c r="AO1610" i="11"/>
  <c r="AQ1610" i="11"/>
  <c r="AR1610" i="11"/>
  <c r="AT1610" i="11"/>
  <c r="AW1610" i="11" s="1"/>
  <c r="AU1610" i="11"/>
  <c r="AX1610" i="11" s="1"/>
  <c r="AV1610" i="11"/>
  <c r="AY1610" i="11" s="1"/>
  <c r="AN1611" i="11"/>
  <c r="AQ1611" i="11" s="1"/>
  <c r="AO1611" i="11"/>
  <c r="AR1611" i="11" s="1"/>
  <c r="AT1611" i="11"/>
  <c r="AW1611" i="11" s="1"/>
  <c r="AU1611" i="11"/>
  <c r="AX1611" i="11" s="1"/>
  <c r="AV1611" i="11"/>
  <c r="AY1611" i="11"/>
  <c r="AN1612" i="11"/>
  <c r="AO1612" i="11"/>
  <c r="AQ1612" i="11"/>
  <c r="AR1612" i="11"/>
  <c r="AT1612" i="11"/>
  <c r="AW1612" i="11" s="1"/>
  <c r="AU1612" i="11"/>
  <c r="AX1612" i="11" s="1"/>
  <c r="AV1612" i="11"/>
  <c r="AY1612" i="11" s="1"/>
  <c r="AN1613" i="11"/>
  <c r="AQ1613" i="11" s="1"/>
  <c r="AO1613" i="11"/>
  <c r="AR1613" i="11" s="1"/>
  <c r="AT1613" i="11"/>
  <c r="AW1613" i="11" s="1"/>
  <c r="AU1613" i="11"/>
  <c r="AX1613" i="11" s="1"/>
  <c r="AV1613" i="11"/>
  <c r="AY1613" i="11"/>
  <c r="AN1614" i="11"/>
  <c r="AO1614" i="11"/>
  <c r="AQ1614" i="11"/>
  <c r="AR1614" i="11"/>
  <c r="AT1614" i="11"/>
  <c r="AW1614" i="11" s="1"/>
  <c r="AU1614" i="11"/>
  <c r="AX1614" i="11" s="1"/>
  <c r="AV1614" i="11"/>
  <c r="AY1614" i="11" s="1"/>
  <c r="AN1615" i="11"/>
  <c r="AQ1615" i="11" s="1"/>
  <c r="AO1615" i="11"/>
  <c r="AR1615" i="11" s="1"/>
  <c r="AT1615" i="11"/>
  <c r="AW1615" i="11" s="1"/>
  <c r="AU1615" i="11"/>
  <c r="AX1615" i="11" s="1"/>
  <c r="AV1615" i="11"/>
  <c r="AY1615" i="11"/>
  <c r="AN1616" i="11"/>
  <c r="AO1616" i="11"/>
  <c r="AQ1616" i="11"/>
  <c r="AR1616" i="11"/>
  <c r="AT1616" i="11"/>
  <c r="AW1616" i="11" s="1"/>
  <c r="AU1616" i="11"/>
  <c r="AX1616" i="11" s="1"/>
  <c r="AV1616" i="11"/>
  <c r="AY1616" i="11" s="1"/>
  <c r="AN1617" i="11"/>
  <c r="AQ1617" i="11" s="1"/>
  <c r="AO1617" i="11"/>
  <c r="AR1617" i="11" s="1"/>
  <c r="AT1617" i="11"/>
  <c r="AW1617" i="11" s="1"/>
  <c r="AU1617" i="11"/>
  <c r="AX1617" i="11" s="1"/>
  <c r="AV1617" i="11"/>
  <c r="AY1617" i="11"/>
  <c r="AN1618" i="11"/>
  <c r="AO1618" i="11"/>
  <c r="AQ1618" i="11"/>
  <c r="AR1618" i="11"/>
  <c r="AT1618" i="11"/>
  <c r="AW1618" i="11" s="1"/>
  <c r="AU1618" i="11"/>
  <c r="AX1618" i="11" s="1"/>
  <c r="AV1618" i="11"/>
  <c r="AY1618" i="11" s="1"/>
  <c r="AN1619" i="11"/>
  <c r="AO1619" i="11"/>
  <c r="AQ1619" i="11"/>
  <c r="AR1619" i="11"/>
  <c r="AT1619" i="11"/>
  <c r="AW1619" i="11" s="1"/>
  <c r="AU1619" i="11"/>
  <c r="AX1619" i="11" s="1"/>
  <c r="AV1619" i="11"/>
  <c r="AY1619" i="11"/>
  <c r="AN1620" i="11"/>
  <c r="AO1620" i="11"/>
  <c r="AR1620" i="11" s="1"/>
  <c r="AQ1620" i="11"/>
  <c r="AT1620" i="11"/>
  <c r="AW1620" i="11" s="1"/>
  <c r="AU1620" i="11"/>
  <c r="AX1620" i="11" s="1"/>
  <c r="AV1620" i="11"/>
  <c r="AY1620" i="11"/>
  <c r="AN1621" i="11"/>
  <c r="AQ1621" i="11" s="1"/>
  <c r="AO1621" i="11"/>
  <c r="AR1621" i="11" s="1"/>
  <c r="AT1621" i="11"/>
  <c r="AW1621" i="11" s="1"/>
  <c r="AU1621" i="11"/>
  <c r="AX1621" i="11" s="1"/>
  <c r="AV1621" i="11"/>
  <c r="AY1621" i="11"/>
  <c r="AN1622" i="11"/>
  <c r="AO1622" i="11"/>
  <c r="AQ1622" i="11"/>
  <c r="AR1622" i="11"/>
  <c r="AT1622" i="11"/>
  <c r="AW1622" i="11" s="1"/>
  <c r="AU1622" i="11"/>
  <c r="AX1622" i="11" s="1"/>
  <c r="AV1622" i="11"/>
  <c r="AY1622" i="11" s="1"/>
  <c r="AN1623" i="11"/>
  <c r="AO1623" i="11"/>
  <c r="AR1623" i="11" s="1"/>
  <c r="AQ1623" i="11"/>
  <c r="AT1623" i="11"/>
  <c r="AW1623" i="11" s="1"/>
  <c r="AU1623" i="11"/>
  <c r="AX1623" i="11" s="1"/>
  <c r="AV1623" i="11"/>
  <c r="AY1623" i="11"/>
  <c r="AN1624" i="11"/>
  <c r="AQ1624" i="11" s="1"/>
  <c r="AO1624" i="11"/>
  <c r="AR1624" i="11" s="1"/>
  <c r="AT1624" i="11"/>
  <c r="AW1624" i="11" s="1"/>
  <c r="AU1624" i="11"/>
  <c r="AX1624" i="11" s="1"/>
  <c r="AV1624" i="11"/>
  <c r="AY1624" i="11" s="1"/>
  <c r="AN1625" i="11"/>
  <c r="AQ1625" i="11" s="1"/>
  <c r="AO1625" i="11"/>
  <c r="AR1625" i="11" s="1"/>
  <c r="AT1625" i="11"/>
  <c r="AW1625" i="11" s="1"/>
  <c r="AU1625" i="11"/>
  <c r="AX1625" i="11" s="1"/>
  <c r="AV1625" i="11"/>
  <c r="AY1625" i="11" s="1"/>
  <c r="AN1626" i="11"/>
  <c r="AQ1626" i="11" s="1"/>
  <c r="AO1626" i="11"/>
  <c r="AR1626" i="11"/>
  <c r="AT1626" i="11"/>
  <c r="AW1626" i="11" s="1"/>
  <c r="AU1626" i="11"/>
  <c r="AX1626" i="11" s="1"/>
  <c r="AV1626" i="11"/>
  <c r="AY1626" i="11" s="1"/>
  <c r="AN1627" i="11"/>
  <c r="AO1627" i="11"/>
  <c r="AQ1627" i="11"/>
  <c r="AR1627" i="11"/>
  <c r="AT1627" i="11"/>
  <c r="AW1627" i="11" s="1"/>
  <c r="AU1627" i="11"/>
  <c r="AX1627" i="11" s="1"/>
  <c r="AV1627" i="11"/>
  <c r="AY1627" i="11" s="1"/>
  <c r="AN1628" i="11"/>
  <c r="AO1628" i="11"/>
  <c r="AR1628" i="11" s="1"/>
  <c r="AQ1628" i="11"/>
  <c r="AT1628" i="11"/>
  <c r="AW1628" i="11" s="1"/>
  <c r="AU1628" i="11"/>
  <c r="AX1628" i="11" s="1"/>
  <c r="AV1628" i="11"/>
  <c r="AY1628" i="11"/>
  <c r="AN1629" i="11"/>
  <c r="AO1629" i="11"/>
  <c r="AR1629" i="11" s="1"/>
  <c r="AQ1629" i="11"/>
  <c r="AT1629" i="11"/>
  <c r="AW1629" i="11" s="1"/>
  <c r="AU1629" i="11"/>
  <c r="AX1629" i="11" s="1"/>
  <c r="AV1629" i="11"/>
  <c r="AY1629" i="11"/>
  <c r="AN1630" i="11"/>
  <c r="AQ1630" i="11" s="1"/>
  <c r="AO1630" i="11"/>
  <c r="AR1630" i="11"/>
  <c r="AT1630" i="11"/>
  <c r="AW1630" i="11" s="1"/>
  <c r="AU1630" i="11"/>
  <c r="AX1630" i="11" s="1"/>
  <c r="AV1630" i="11"/>
  <c r="AY1630" i="11" s="1"/>
  <c r="AN1631" i="11"/>
  <c r="AQ1631" i="11" s="1"/>
  <c r="AO1631" i="11"/>
  <c r="AR1631" i="11" s="1"/>
  <c r="AT1631" i="11"/>
  <c r="AW1631" i="11" s="1"/>
  <c r="AU1631" i="11"/>
  <c r="AX1631" i="11" s="1"/>
  <c r="AV1631" i="11"/>
  <c r="AY1631" i="11"/>
  <c r="AN1632" i="11"/>
  <c r="AQ1632" i="11" s="1"/>
  <c r="AO1632" i="11"/>
  <c r="AR1632" i="11" s="1"/>
  <c r="AT1632" i="11"/>
  <c r="AW1632" i="11" s="1"/>
  <c r="AU1632" i="11"/>
  <c r="AX1632" i="11" s="1"/>
  <c r="AV1632" i="11"/>
  <c r="AY1632" i="11" s="1"/>
  <c r="AN1633" i="11"/>
  <c r="AO1633" i="11"/>
  <c r="AR1633" i="11" s="1"/>
  <c r="AQ1633" i="11"/>
  <c r="AT1633" i="11"/>
  <c r="AW1633" i="11" s="1"/>
  <c r="AU1633" i="11"/>
  <c r="AX1633" i="11" s="1"/>
  <c r="AV1633" i="11"/>
  <c r="AY1633" i="11" s="1"/>
  <c r="AN1634" i="11"/>
  <c r="AO1634" i="11"/>
  <c r="AQ1634" i="11"/>
  <c r="AR1634" i="11"/>
  <c r="AT1634" i="11"/>
  <c r="AW1634" i="11" s="1"/>
  <c r="AU1634" i="11"/>
  <c r="AX1634" i="11" s="1"/>
  <c r="AV1634" i="11"/>
  <c r="AY1634" i="11" s="1"/>
  <c r="AN1635" i="11"/>
  <c r="AQ1635" i="11" s="1"/>
  <c r="AO1635" i="11"/>
  <c r="AR1635" i="11"/>
  <c r="AT1635" i="11"/>
  <c r="AW1635" i="11" s="1"/>
  <c r="AU1635" i="11"/>
  <c r="AX1635" i="11" s="1"/>
  <c r="AV1635" i="11"/>
  <c r="AY1635" i="11"/>
  <c r="AN1636" i="11"/>
  <c r="AO1636" i="11"/>
  <c r="AR1636" i="11" s="1"/>
  <c r="AQ1636" i="11"/>
  <c r="AT1636" i="11"/>
  <c r="AW1636" i="11" s="1"/>
  <c r="AU1636" i="11"/>
  <c r="AX1636" i="11" s="1"/>
  <c r="AV1636" i="11"/>
  <c r="AY1636" i="11"/>
  <c r="AN1637" i="11"/>
  <c r="AQ1637" i="11" s="1"/>
  <c r="AO1637" i="11"/>
  <c r="AR1637" i="11" s="1"/>
  <c r="AT1637" i="11"/>
  <c r="AW1637" i="11" s="1"/>
  <c r="AU1637" i="11"/>
  <c r="AX1637" i="11" s="1"/>
  <c r="AV1637" i="11"/>
  <c r="AY1637" i="11" s="1"/>
  <c r="AN1638" i="11"/>
  <c r="AQ1638" i="11" s="1"/>
  <c r="AO1638" i="11"/>
  <c r="AR1638" i="11"/>
  <c r="AT1638" i="11"/>
  <c r="AW1638" i="11" s="1"/>
  <c r="AU1638" i="11"/>
  <c r="AX1638" i="11" s="1"/>
  <c r="AV1638" i="11"/>
  <c r="AY1638" i="11" s="1"/>
  <c r="AN1639" i="11"/>
  <c r="AQ1639" i="11" s="1"/>
  <c r="AO1639" i="11"/>
  <c r="AR1639" i="11"/>
  <c r="AT1639" i="11"/>
  <c r="AW1639" i="11" s="1"/>
  <c r="AU1639" i="11"/>
  <c r="AX1639" i="11" s="1"/>
  <c r="AV1639" i="11"/>
  <c r="AY1639" i="11" s="1"/>
  <c r="AN1640" i="11"/>
  <c r="AO1640" i="11"/>
  <c r="AQ1640" i="11"/>
  <c r="AR1640" i="11"/>
  <c r="AT1640" i="11"/>
  <c r="AW1640" i="11" s="1"/>
  <c r="AU1640" i="11"/>
  <c r="AX1640" i="11" s="1"/>
  <c r="AV1640" i="11"/>
  <c r="AY1640" i="11" s="1"/>
  <c r="AN1641" i="11"/>
  <c r="AQ1641" i="11" s="1"/>
  <c r="AO1641" i="11"/>
  <c r="AR1641" i="11" s="1"/>
  <c r="AT1641" i="11"/>
  <c r="AW1641" i="11" s="1"/>
  <c r="AU1641" i="11"/>
  <c r="AX1641" i="11" s="1"/>
  <c r="AV1641" i="11"/>
  <c r="AY1641" i="11"/>
  <c r="AN1642" i="11"/>
  <c r="AO1642" i="11"/>
  <c r="AQ1642" i="11"/>
  <c r="AR1642" i="11"/>
  <c r="AT1642" i="11"/>
  <c r="AW1642" i="11" s="1"/>
  <c r="AU1642" i="11"/>
  <c r="AX1642" i="11" s="1"/>
  <c r="AV1642" i="11"/>
  <c r="AY1642" i="11" s="1"/>
  <c r="AN1643" i="11"/>
  <c r="AQ1643" i="11" s="1"/>
  <c r="AO1643" i="11"/>
  <c r="AR1643" i="11" s="1"/>
  <c r="AT1643" i="11"/>
  <c r="AW1643" i="11" s="1"/>
  <c r="AU1643" i="11"/>
  <c r="AX1643" i="11" s="1"/>
  <c r="AV1643" i="11"/>
  <c r="AY1643" i="11" s="1"/>
  <c r="AN1644" i="11"/>
  <c r="AQ1644" i="11" s="1"/>
  <c r="AO1644" i="11"/>
  <c r="AR1644" i="11" s="1"/>
  <c r="AT1644" i="11"/>
  <c r="AW1644" i="11" s="1"/>
  <c r="AU1644" i="11"/>
  <c r="AX1644" i="11" s="1"/>
  <c r="AV1644" i="11"/>
  <c r="AY1644" i="11" s="1"/>
  <c r="AN1645" i="11"/>
  <c r="AQ1645" i="11" s="1"/>
  <c r="AO1645" i="11"/>
  <c r="AR1645" i="11" s="1"/>
  <c r="AT1645" i="11"/>
  <c r="AW1645" i="11" s="1"/>
  <c r="AU1645" i="11"/>
  <c r="AX1645" i="11" s="1"/>
  <c r="AV1645" i="11"/>
  <c r="AY1645" i="11" s="1"/>
  <c r="AN1646" i="11"/>
  <c r="AO1646" i="11"/>
  <c r="AQ1646" i="11"/>
  <c r="AR1646" i="11"/>
  <c r="AT1646" i="11"/>
  <c r="AW1646" i="11" s="1"/>
  <c r="AU1646" i="11"/>
  <c r="AX1646" i="11" s="1"/>
  <c r="AV1646" i="11"/>
  <c r="AY1646" i="11" s="1"/>
  <c r="AN1647" i="11"/>
  <c r="AO1647" i="11"/>
  <c r="AR1647" i="11" s="1"/>
  <c r="AQ1647" i="11"/>
  <c r="AT1647" i="11"/>
  <c r="AW1647" i="11" s="1"/>
  <c r="AU1647" i="11"/>
  <c r="AX1647" i="11" s="1"/>
  <c r="AV1647" i="11"/>
  <c r="AY1647" i="11" s="1"/>
  <c r="AN1648" i="11"/>
  <c r="AQ1648" i="11" s="1"/>
  <c r="AO1648" i="11"/>
  <c r="AR1648" i="11"/>
  <c r="AT1648" i="11"/>
  <c r="AW1648" i="11" s="1"/>
  <c r="AU1648" i="11"/>
  <c r="AX1648" i="11" s="1"/>
  <c r="AV1648" i="11"/>
  <c r="AY1648" i="11"/>
  <c r="AN1649" i="11"/>
  <c r="AQ1649" i="11" s="1"/>
  <c r="AO1649" i="11"/>
  <c r="AR1649" i="11" s="1"/>
  <c r="AT1649" i="11"/>
  <c r="AW1649" i="11" s="1"/>
  <c r="AU1649" i="11"/>
  <c r="AX1649" i="11" s="1"/>
  <c r="AV1649" i="11"/>
  <c r="AY1649" i="11"/>
  <c r="AN1650" i="11"/>
  <c r="AQ1650" i="11" s="1"/>
  <c r="AO1650" i="11"/>
  <c r="AR1650" i="11"/>
  <c r="AT1650" i="11"/>
  <c r="AW1650" i="11" s="1"/>
  <c r="AU1650" i="11"/>
  <c r="AX1650" i="11" s="1"/>
  <c r="AV1650" i="11"/>
  <c r="AY1650" i="11" s="1"/>
  <c r="AN1651" i="11"/>
  <c r="AQ1651" i="11" s="1"/>
  <c r="AO1651" i="11"/>
  <c r="AR1651" i="11" s="1"/>
  <c r="AT1651" i="11"/>
  <c r="AW1651" i="11" s="1"/>
  <c r="AU1651" i="11"/>
  <c r="AX1651" i="11" s="1"/>
  <c r="AV1651" i="11"/>
  <c r="AY1651" i="11" s="1"/>
  <c r="AN1652" i="11"/>
  <c r="AQ1652" i="11" s="1"/>
  <c r="AO1652" i="11"/>
  <c r="AR1652" i="11"/>
  <c r="AT1652" i="11"/>
  <c r="AW1652" i="11" s="1"/>
  <c r="AU1652" i="11"/>
  <c r="AX1652" i="11" s="1"/>
  <c r="AV1652" i="11"/>
  <c r="AY1652" i="11" s="1"/>
  <c r="AN1653" i="11"/>
  <c r="AO1653" i="11"/>
  <c r="AR1653" i="11" s="1"/>
  <c r="AQ1653" i="11"/>
  <c r="AT1653" i="11"/>
  <c r="AW1653" i="11" s="1"/>
  <c r="AU1653" i="11"/>
  <c r="AX1653" i="11" s="1"/>
  <c r="AV1653" i="11"/>
  <c r="AY1653" i="11" s="1"/>
  <c r="AN1654" i="11"/>
  <c r="AQ1654" i="11" s="1"/>
  <c r="AO1654" i="11"/>
  <c r="AR1654" i="11"/>
  <c r="AT1654" i="11"/>
  <c r="AW1654" i="11" s="1"/>
  <c r="AU1654" i="11"/>
  <c r="AX1654" i="11" s="1"/>
  <c r="AV1654" i="11"/>
  <c r="AY1654" i="11" s="1"/>
  <c r="AN1655" i="11"/>
  <c r="AO1655" i="11"/>
  <c r="AR1655" i="11" s="1"/>
  <c r="AQ1655" i="11"/>
  <c r="AT1655" i="11"/>
  <c r="AW1655" i="11" s="1"/>
  <c r="AU1655" i="11"/>
  <c r="AX1655" i="11" s="1"/>
  <c r="AV1655" i="11"/>
  <c r="AY1655" i="11"/>
  <c r="AN1656" i="11"/>
  <c r="AQ1656" i="11" s="1"/>
  <c r="AO1656" i="11"/>
  <c r="AR1656" i="11" s="1"/>
  <c r="AT1656" i="11"/>
  <c r="AW1656" i="11" s="1"/>
  <c r="AU1656" i="11"/>
  <c r="AX1656" i="11" s="1"/>
  <c r="AV1656" i="11"/>
  <c r="AY1656" i="11" s="1"/>
  <c r="AN1657" i="11"/>
  <c r="AQ1657" i="11" s="1"/>
  <c r="AO1657" i="11"/>
  <c r="AR1657" i="11" s="1"/>
  <c r="AT1657" i="11"/>
  <c r="AW1657" i="11" s="1"/>
  <c r="AU1657" i="11"/>
  <c r="AX1657" i="11" s="1"/>
  <c r="AV1657" i="11"/>
  <c r="AY1657" i="11" s="1"/>
  <c r="AN1658" i="11"/>
  <c r="AQ1658" i="11" s="1"/>
  <c r="AO1658" i="11"/>
  <c r="AR1658" i="11"/>
  <c r="AT1658" i="11"/>
  <c r="AW1658" i="11" s="1"/>
  <c r="AU1658" i="11"/>
  <c r="AX1658" i="11" s="1"/>
  <c r="AV1658" i="11"/>
  <c r="AY1658" i="11" s="1"/>
  <c r="AN1659" i="11"/>
  <c r="AO1659" i="11"/>
  <c r="AQ1659" i="11"/>
  <c r="AR1659" i="11"/>
  <c r="AT1659" i="11"/>
  <c r="AW1659" i="11" s="1"/>
  <c r="AU1659" i="11"/>
  <c r="AX1659" i="11" s="1"/>
  <c r="AV1659" i="11"/>
  <c r="AY1659" i="11" s="1"/>
  <c r="AN1660" i="11"/>
  <c r="AO1660" i="11"/>
  <c r="AR1660" i="11" s="1"/>
  <c r="AQ1660" i="11"/>
  <c r="AT1660" i="11"/>
  <c r="AW1660" i="11" s="1"/>
  <c r="AU1660" i="11"/>
  <c r="AX1660" i="11" s="1"/>
  <c r="AV1660" i="11"/>
  <c r="AY1660" i="11"/>
  <c r="AN1661" i="11"/>
  <c r="AO1661" i="11"/>
  <c r="AR1661" i="11" s="1"/>
  <c r="AQ1661" i="11"/>
  <c r="AT1661" i="11"/>
  <c r="AW1661" i="11" s="1"/>
  <c r="AU1661" i="11"/>
  <c r="AX1661" i="11" s="1"/>
  <c r="AV1661" i="11"/>
  <c r="AY1661" i="11"/>
  <c r="AN1662" i="11"/>
  <c r="AQ1662" i="11" s="1"/>
  <c r="AO1662" i="11"/>
  <c r="AR1662" i="11"/>
  <c r="AT1662" i="11"/>
  <c r="AW1662" i="11" s="1"/>
  <c r="AU1662" i="11"/>
  <c r="AX1662" i="11" s="1"/>
  <c r="AV1662" i="11"/>
  <c r="AY1662" i="11" s="1"/>
  <c r="AN1663" i="11"/>
  <c r="AQ1663" i="11" s="1"/>
  <c r="AO1663" i="11"/>
  <c r="AR1663" i="11" s="1"/>
  <c r="AT1663" i="11"/>
  <c r="AW1663" i="11" s="1"/>
  <c r="AU1663" i="11"/>
  <c r="AX1663" i="11" s="1"/>
  <c r="AV1663" i="11"/>
  <c r="AY1663" i="11"/>
  <c r="AN1664" i="11"/>
  <c r="AQ1664" i="11" s="1"/>
  <c r="AO1664" i="11"/>
  <c r="AR1664" i="11" s="1"/>
  <c r="AT1664" i="11"/>
  <c r="AW1664" i="11" s="1"/>
  <c r="AU1664" i="11"/>
  <c r="AX1664" i="11" s="1"/>
  <c r="AV1664" i="11"/>
  <c r="AY1664" i="11" s="1"/>
  <c r="AN1665" i="11"/>
  <c r="AO1665" i="11"/>
  <c r="AR1665" i="11" s="1"/>
  <c r="AQ1665" i="11"/>
  <c r="AT1665" i="11"/>
  <c r="AW1665" i="11" s="1"/>
  <c r="AU1665" i="11"/>
  <c r="AX1665" i="11" s="1"/>
  <c r="AV1665" i="11"/>
  <c r="AY1665" i="11" s="1"/>
  <c r="AN1666" i="11"/>
  <c r="AO1666" i="11"/>
  <c r="AQ1666" i="11"/>
  <c r="AR1666" i="11"/>
  <c r="AT1666" i="11"/>
  <c r="AW1666" i="11" s="1"/>
  <c r="AU1666" i="11"/>
  <c r="AX1666" i="11" s="1"/>
  <c r="AV1666" i="11"/>
  <c r="AY1666" i="11" s="1"/>
  <c r="AN1667" i="11"/>
  <c r="AQ1667" i="11" s="1"/>
  <c r="AO1667" i="11"/>
  <c r="AR1667" i="11"/>
  <c r="AT1667" i="11"/>
  <c r="AW1667" i="11" s="1"/>
  <c r="AU1667" i="11"/>
  <c r="AX1667" i="11" s="1"/>
  <c r="AV1667" i="11"/>
  <c r="AY1667" i="11"/>
  <c r="AN1668" i="11"/>
  <c r="AO1668" i="11"/>
  <c r="AR1668" i="11" s="1"/>
  <c r="AQ1668" i="11"/>
  <c r="AT1668" i="11"/>
  <c r="AW1668" i="11" s="1"/>
  <c r="AU1668" i="11"/>
  <c r="AX1668" i="11" s="1"/>
  <c r="AV1668" i="11"/>
  <c r="AY1668" i="11"/>
  <c r="AN1669" i="11"/>
  <c r="AQ1669" i="11" s="1"/>
  <c r="AO1669" i="11"/>
  <c r="AR1669" i="11" s="1"/>
  <c r="AT1669" i="11"/>
  <c r="AW1669" i="11" s="1"/>
  <c r="AU1669" i="11"/>
  <c r="AX1669" i="11" s="1"/>
  <c r="AV1669" i="11"/>
  <c r="AY1669" i="11" s="1"/>
  <c r="AN1670" i="11"/>
  <c r="AQ1670" i="11" s="1"/>
  <c r="AO1670" i="11"/>
  <c r="AR1670" i="11"/>
  <c r="AT1670" i="11"/>
  <c r="AW1670" i="11" s="1"/>
  <c r="AU1670" i="11"/>
  <c r="AX1670" i="11" s="1"/>
  <c r="AV1670" i="11"/>
  <c r="AY1670" i="11" s="1"/>
  <c r="AN1671" i="11"/>
  <c r="AQ1671" i="11" s="1"/>
  <c r="AO1671" i="11"/>
  <c r="AR1671" i="11"/>
  <c r="AT1671" i="11"/>
  <c r="AW1671" i="11" s="1"/>
  <c r="AU1671" i="11"/>
  <c r="AX1671" i="11" s="1"/>
  <c r="AV1671" i="11"/>
  <c r="AY1671" i="11" s="1"/>
  <c r="AN1672" i="11"/>
  <c r="AO1672" i="11"/>
  <c r="AQ1672" i="11"/>
  <c r="AR1672" i="11"/>
  <c r="AT1672" i="11"/>
  <c r="AW1672" i="11" s="1"/>
  <c r="AU1672" i="11"/>
  <c r="AX1672" i="11" s="1"/>
  <c r="AV1672" i="11"/>
  <c r="AY1672" i="11" s="1"/>
  <c r="AN1673" i="11"/>
  <c r="AQ1673" i="11" s="1"/>
  <c r="AO1673" i="11"/>
  <c r="AR1673" i="11" s="1"/>
  <c r="AT1673" i="11"/>
  <c r="AW1673" i="11" s="1"/>
  <c r="AU1673" i="11"/>
  <c r="AX1673" i="11" s="1"/>
  <c r="AV1673" i="11"/>
  <c r="AY1673" i="11"/>
  <c r="AN1674" i="11"/>
  <c r="AO1674" i="11"/>
  <c r="AQ1674" i="11"/>
  <c r="AR1674" i="11"/>
  <c r="AT1674" i="11"/>
  <c r="AW1674" i="11" s="1"/>
  <c r="AU1674" i="11"/>
  <c r="AX1674" i="11" s="1"/>
  <c r="AV1674" i="11"/>
  <c r="AY1674" i="11" s="1"/>
  <c r="AN1675" i="11"/>
  <c r="AQ1675" i="11" s="1"/>
  <c r="AO1675" i="11"/>
  <c r="AR1675" i="11" s="1"/>
  <c r="AT1675" i="11"/>
  <c r="AW1675" i="11" s="1"/>
  <c r="AU1675" i="11"/>
  <c r="AX1675" i="11" s="1"/>
  <c r="AV1675" i="11"/>
  <c r="AY1675" i="11" s="1"/>
  <c r="AN1676" i="11"/>
  <c r="AQ1676" i="11" s="1"/>
  <c r="AO1676" i="11"/>
  <c r="AR1676" i="11" s="1"/>
  <c r="AT1676" i="11"/>
  <c r="AW1676" i="11" s="1"/>
  <c r="AU1676" i="11"/>
  <c r="AX1676" i="11" s="1"/>
  <c r="AV1676" i="11"/>
  <c r="AY1676" i="11" s="1"/>
  <c r="AN1677" i="11"/>
  <c r="AQ1677" i="11" s="1"/>
  <c r="AO1677" i="11"/>
  <c r="AR1677" i="11" s="1"/>
  <c r="AT1677" i="11"/>
  <c r="AW1677" i="11" s="1"/>
  <c r="AU1677" i="11"/>
  <c r="AX1677" i="11" s="1"/>
  <c r="AV1677" i="11"/>
  <c r="AY1677" i="11" s="1"/>
  <c r="AN1678" i="11"/>
  <c r="AO1678" i="11"/>
  <c r="AQ1678" i="11"/>
  <c r="AR1678" i="11"/>
  <c r="AT1678" i="11"/>
  <c r="AW1678" i="11" s="1"/>
  <c r="AU1678" i="11"/>
  <c r="AX1678" i="11" s="1"/>
  <c r="AV1678" i="11"/>
  <c r="AY1678" i="11" s="1"/>
  <c r="AN1679" i="11"/>
  <c r="AO1679" i="11"/>
  <c r="AR1679" i="11" s="1"/>
  <c r="AQ1679" i="11"/>
  <c r="AT1679" i="11"/>
  <c r="AW1679" i="11" s="1"/>
  <c r="AU1679" i="11"/>
  <c r="AX1679" i="11" s="1"/>
  <c r="AV1679" i="11"/>
  <c r="AY1679" i="11" s="1"/>
  <c r="AN1680" i="11"/>
  <c r="AQ1680" i="11" s="1"/>
  <c r="AO1680" i="11"/>
  <c r="AR1680" i="11"/>
  <c r="AT1680" i="11"/>
  <c r="AW1680" i="11" s="1"/>
  <c r="AU1680" i="11"/>
  <c r="AX1680" i="11" s="1"/>
  <c r="AV1680" i="11"/>
  <c r="AY1680" i="11"/>
  <c r="AN1681" i="11"/>
  <c r="AQ1681" i="11" s="1"/>
  <c r="AO1681" i="11"/>
  <c r="AR1681" i="11" s="1"/>
  <c r="AT1681" i="11"/>
  <c r="AW1681" i="11" s="1"/>
  <c r="AU1681" i="11"/>
  <c r="AX1681" i="11" s="1"/>
  <c r="AV1681" i="11"/>
  <c r="AY1681" i="11"/>
  <c r="AN1682" i="11"/>
  <c r="AQ1682" i="11" s="1"/>
  <c r="AO1682" i="11"/>
  <c r="AR1682" i="11"/>
  <c r="AT1682" i="11"/>
  <c r="AW1682" i="11" s="1"/>
  <c r="AU1682" i="11"/>
  <c r="AX1682" i="11" s="1"/>
  <c r="AV1682" i="11"/>
  <c r="AY1682" i="11" s="1"/>
  <c r="AN1683" i="11"/>
  <c r="AQ1683" i="11" s="1"/>
  <c r="AO1683" i="11"/>
  <c r="AR1683" i="11" s="1"/>
  <c r="AT1683" i="11"/>
  <c r="AW1683" i="11" s="1"/>
  <c r="AU1683" i="11"/>
  <c r="AX1683" i="11" s="1"/>
  <c r="AV1683" i="11"/>
  <c r="AY1683" i="11" s="1"/>
  <c r="AN1684" i="11"/>
  <c r="AQ1684" i="11" s="1"/>
  <c r="AO1684" i="11"/>
  <c r="AR1684" i="11"/>
  <c r="AT1684" i="11"/>
  <c r="AW1684" i="11" s="1"/>
  <c r="AU1684" i="11"/>
  <c r="AX1684" i="11" s="1"/>
  <c r="AV1684" i="11"/>
  <c r="AY1684" i="11" s="1"/>
  <c r="AN1685" i="11"/>
  <c r="AO1685" i="11"/>
  <c r="AR1685" i="11" s="1"/>
  <c r="AQ1685" i="11"/>
  <c r="AT1685" i="11"/>
  <c r="AW1685" i="11" s="1"/>
  <c r="AU1685" i="11"/>
  <c r="AX1685" i="11" s="1"/>
  <c r="AV1685" i="11"/>
  <c r="AY1685" i="11" s="1"/>
  <c r="AN1686" i="11"/>
  <c r="AQ1686" i="11" s="1"/>
  <c r="AO1686" i="11"/>
  <c r="AR1686" i="11"/>
  <c r="AT1686" i="11"/>
  <c r="AW1686" i="11" s="1"/>
  <c r="AU1686" i="11"/>
  <c r="AX1686" i="11" s="1"/>
  <c r="AV1686" i="11"/>
  <c r="AY1686" i="11" s="1"/>
  <c r="AN1687" i="11"/>
  <c r="AO1687" i="11"/>
  <c r="AR1687" i="11" s="1"/>
  <c r="AQ1687" i="11"/>
  <c r="AT1687" i="11"/>
  <c r="AW1687" i="11" s="1"/>
  <c r="AU1687" i="11"/>
  <c r="AX1687" i="11" s="1"/>
  <c r="AV1687" i="11"/>
  <c r="AY1687" i="11"/>
  <c r="AN1688" i="11"/>
  <c r="AQ1688" i="11" s="1"/>
  <c r="AO1688" i="11"/>
  <c r="AR1688" i="11" s="1"/>
  <c r="AT1688" i="11"/>
  <c r="AW1688" i="11" s="1"/>
  <c r="AU1688" i="11"/>
  <c r="AX1688" i="11" s="1"/>
  <c r="AV1688" i="11"/>
  <c r="AY1688" i="11" s="1"/>
  <c r="AN1689" i="11"/>
  <c r="AQ1689" i="11" s="1"/>
  <c r="AO1689" i="11"/>
  <c r="AR1689" i="11" s="1"/>
  <c r="AT1689" i="11"/>
  <c r="AW1689" i="11" s="1"/>
  <c r="AU1689" i="11"/>
  <c r="AX1689" i="11" s="1"/>
  <c r="AV1689" i="11"/>
  <c r="AY1689" i="11" s="1"/>
  <c r="AN1690" i="11"/>
  <c r="AQ1690" i="11" s="1"/>
  <c r="AO1690" i="11"/>
  <c r="AR1690" i="11"/>
  <c r="AT1690" i="11"/>
  <c r="AW1690" i="11" s="1"/>
  <c r="AU1690" i="11"/>
  <c r="AX1690" i="11" s="1"/>
  <c r="AV1690" i="11"/>
  <c r="AY1690" i="11" s="1"/>
  <c r="AN1691" i="11"/>
  <c r="AO1691" i="11"/>
  <c r="AQ1691" i="11"/>
  <c r="AR1691" i="11"/>
  <c r="AT1691" i="11"/>
  <c r="AW1691" i="11" s="1"/>
  <c r="AU1691" i="11"/>
  <c r="AX1691" i="11" s="1"/>
  <c r="AV1691" i="11"/>
  <c r="AY1691" i="11" s="1"/>
  <c r="AN1692" i="11"/>
  <c r="AO1692" i="11"/>
  <c r="AR1692" i="11" s="1"/>
  <c r="AQ1692" i="11"/>
  <c r="AT1692" i="11"/>
  <c r="AW1692" i="11" s="1"/>
  <c r="AU1692" i="11"/>
  <c r="AX1692" i="11" s="1"/>
  <c r="AV1692" i="11"/>
  <c r="AY1692" i="11"/>
  <c r="AN1693" i="11"/>
  <c r="AO1693" i="11"/>
  <c r="AR1693" i="11" s="1"/>
  <c r="AQ1693" i="11"/>
  <c r="AT1693" i="11"/>
  <c r="AW1693" i="11" s="1"/>
  <c r="AU1693" i="11"/>
  <c r="AX1693" i="11" s="1"/>
  <c r="AV1693" i="11"/>
  <c r="AY1693" i="11"/>
  <c r="AN1694" i="11"/>
  <c r="AQ1694" i="11" s="1"/>
  <c r="AO1694" i="11"/>
  <c r="AR1694" i="11"/>
  <c r="AT1694" i="11"/>
  <c r="AW1694" i="11" s="1"/>
  <c r="AU1694" i="11"/>
  <c r="AX1694" i="11" s="1"/>
  <c r="AV1694" i="11"/>
  <c r="AY1694" i="11" s="1"/>
  <c r="AN1695" i="11"/>
  <c r="AQ1695" i="11" s="1"/>
  <c r="AO1695" i="11"/>
  <c r="AR1695" i="11" s="1"/>
  <c r="AT1695" i="11"/>
  <c r="AW1695" i="11" s="1"/>
  <c r="AU1695" i="11"/>
  <c r="AX1695" i="11" s="1"/>
  <c r="AV1695" i="11"/>
  <c r="AY1695" i="11"/>
  <c r="AN1696" i="11"/>
  <c r="AQ1696" i="11" s="1"/>
  <c r="AO1696" i="11"/>
  <c r="AR1696" i="11" s="1"/>
  <c r="AT1696" i="11"/>
  <c r="AW1696" i="11" s="1"/>
  <c r="AU1696" i="11"/>
  <c r="AX1696" i="11" s="1"/>
  <c r="AV1696" i="11"/>
  <c r="AY1696" i="11" s="1"/>
  <c r="AN1697" i="11"/>
  <c r="AO1697" i="11"/>
  <c r="AR1697" i="11" s="1"/>
  <c r="AQ1697" i="11"/>
  <c r="AT1697" i="11"/>
  <c r="AW1697" i="11" s="1"/>
  <c r="AU1697" i="11"/>
  <c r="AX1697" i="11" s="1"/>
  <c r="AV1697" i="11"/>
  <c r="AY1697" i="11" s="1"/>
  <c r="AN1698" i="11"/>
  <c r="AO1698" i="11"/>
  <c r="AQ1698" i="11"/>
  <c r="AR1698" i="11"/>
  <c r="AT1698" i="11"/>
  <c r="AW1698" i="11" s="1"/>
  <c r="AU1698" i="11"/>
  <c r="AX1698" i="11" s="1"/>
  <c r="AV1698" i="11"/>
  <c r="AY1698" i="11" s="1"/>
  <c r="AN1699" i="11"/>
  <c r="AQ1699" i="11" s="1"/>
  <c r="AO1699" i="11"/>
  <c r="AR1699" i="11"/>
  <c r="AT1699" i="11"/>
  <c r="AW1699" i="11" s="1"/>
  <c r="AU1699" i="11"/>
  <c r="AX1699" i="11" s="1"/>
  <c r="AV1699" i="11"/>
  <c r="AY1699" i="11"/>
  <c r="AN1700" i="11"/>
  <c r="AO1700" i="11"/>
  <c r="AR1700" i="11" s="1"/>
  <c r="AQ1700" i="11"/>
  <c r="AT1700" i="11"/>
  <c r="AW1700" i="11" s="1"/>
  <c r="AU1700" i="11"/>
  <c r="AX1700" i="11" s="1"/>
  <c r="AV1700" i="11"/>
  <c r="AY1700" i="11"/>
  <c r="AN1701" i="11"/>
  <c r="AQ1701" i="11" s="1"/>
  <c r="AO1701" i="11"/>
  <c r="AR1701" i="11" s="1"/>
  <c r="AT1701" i="11"/>
  <c r="AW1701" i="11" s="1"/>
  <c r="AU1701" i="11"/>
  <c r="AX1701" i="11" s="1"/>
  <c r="AV1701" i="11"/>
  <c r="AY1701" i="11" s="1"/>
  <c r="AN1702" i="11"/>
  <c r="AQ1702" i="11" s="1"/>
  <c r="AO1702" i="11"/>
  <c r="AR1702" i="11"/>
  <c r="AT1702" i="11"/>
  <c r="AW1702" i="11" s="1"/>
  <c r="AU1702" i="11"/>
  <c r="AX1702" i="11" s="1"/>
  <c r="AV1702" i="11"/>
  <c r="AY1702" i="11" s="1"/>
  <c r="AN1703" i="11"/>
  <c r="AQ1703" i="11" s="1"/>
  <c r="AO1703" i="11"/>
  <c r="AR1703" i="11"/>
  <c r="AT1703" i="11"/>
  <c r="AW1703" i="11" s="1"/>
  <c r="AU1703" i="11"/>
  <c r="AX1703" i="11" s="1"/>
  <c r="AV1703" i="11"/>
  <c r="AY1703" i="11" s="1"/>
  <c r="AN1704" i="11"/>
  <c r="AO1704" i="11"/>
  <c r="AQ1704" i="11"/>
  <c r="AR1704" i="11"/>
  <c r="AT1704" i="11"/>
  <c r="AW1704" i="11" s="1"/>
  <c r="AU1704" i="11"/>
  <c r="AX1704" i="11" s="1"/>
  <c r="AV1704" i="11"/>
  <c r="AY1704" i="11" s="1"/>
  <c r="AN1705" i="11"/>
  <c r="AQ1705" i="11" s="1"/>
  <c r="AO1705" i="11"/>
  <c r="AR1705" i="11" s="1"/>
  <c r="AT1705" i="11"/>
  <c r="AW1705" i="11" s="1"/>
  <c r="AU1705" i="11"/>
  <c r="AX1705" i="11" s="1"/>
  <c r="AV1705" i="11"/>
  <c r="AY1705" i="11"/>
  <c r="AN1706" i="11"/>
  <c r="AO1706" i="11"/>
  <c r="AQ1706" i="11"/>
  <c r="AR1706" i="11"/>
  <c r="AT1706" i="11"/>
  <c r="AW1706" i="11" s="1"/>
  <c r="AU1706" i="11"/>
  <c r="AX1706" i="11" s="1"/>
  <c r="AV1706" i="11"/>
  <c r="AY1706" i="11" s="1"/>
  <c r="AN1707" i="11"/>
  <c r="AQ1707" i="11" s="1"/>
  <c r="AO1707" i="11"/>
  <c r="AR1707" i="11" s="1"/>
  <c r="AT1707" i="11"/>
  <c r="AW1707" i="11" s="1"/>
  <c r="AU1707" i="11"/>
  <c r="AX1707" i="11" s="1"/>
  <c r="AV1707" i="11"/>
  <c r="AY1707" i="11" s="1"/>
  <c r="AN1708" i="11"/>
  <c r="AQ1708" i="11" s="1"/>
  <c r="AO1708" i="11"/>
  <c r="AR1708" i="11" s="1"/>
  <c r="AT1708" i="11"/>
  <c r="AW1708" i="11" s="1"/>
  <c r="AU1708" i="11"/>
  <c r="AX1708" i="11" s="1"/>
  <c r="AV1708" i="11"/>
  <c r="AY1708" i="11" s="1"/>
  <c r="AN1709" i="11"/>
  <c r="AQ1709" i="11" s="1"/>
  <c r="AO1709" i="11"/>
  <c r="AR1709" i="11" s="1"/>
  <c r="AT1709" i="11"/>
  <c r="AW1709" i="11" s="1"/>
  <c r="AU1709" i="11"/>
  <c r="AX1709" i="11" s="1"/>
  <c r="AV1709" i="11"/>
  <c r="AY1709" i="11" s="1"/>
  <c r="AN1710" i="11"/>
  <c r="AO1710" i="11"/>
  <c r="AQ1710" i="11"/>
  <c r="AR1710" i="11"/>
  <c r="AT1710" i="11"/>
  <c r="AW1710" i="11" s="1"/>
  <c r="AU1710" i="11"/>
  <c r="AX1710" i="11" s="1"/>
  <c r="AV1710" i="11"/>
  <c r="AY1710" i="11" s="1"/>
  <c r="AN1711" i="11"/>
  <c r="AO1711" i="11"/>
  <c r="AR1711" i="11" s="1"/>
  <c r="AQ1711" i="11"/>
  <c r="AT1711" i="11"/>
  <c r="AW1711" i="11" s="1"/>
  <c r="AU1711" i="11"/>
  <c r="AX1711" i="11" s="1"/>
  <c r="AV1711" i="11"/>
  <c r="AY1711" i="11" s="1"/>
  <c r="AN1712" i="11"/>
  <c r="AQ1712" i="11" s="1"/>
  <c r="AO1712" i="11"/>
  <c r="AR1712" i="11"/>
  <c r="AT1712" i="11"/>
  <c r="AW1712" i="11" s="1"/>
  <c r="AU1712" i="11"/>
  <c r="AX1712" i="11" s="1"/>
  <c r="AV1712" i="11"/>
  <c r="AY1712" i="11"/>
  <c r="AN1713" i="11"/>
  <c r="AQ1713" i="11" s="1"/>
  <c r="AO1713" i="11"/>
  <c r="AR1713" i="11" s="1"/>
  <c r="AT1713" i="11"/>
  <c r="AW1713" i="11" s="1"/>
  <c r="AU1713" i="11"/>
  <c r="AX1713" i="11" s="1"/>
  <c r="AV1713" i="11"/>
  <c r="AY1713" i="11"/>
  <c r="AN1714" i="11"/>
  <c r="AQ1714" i="11" s="1"/>
  <c r="AO1714" i="11"/>
  <c r="AR1714" i="11"/>
  <c r="AT1714" i="11"/>
  <c r="AW1714" i="11" s="1"/>
  <c r="AU1714" i="11"/>
  <c r="AX1714" i="11" s="1"/>
  <c r="AV1714" i="11"/>
  <c r="AY1714" i="11" s="1"/>
  <c r="AN1715" i="11"/>
  <c r="AQ1715" i="11" s="1"/>
  <c r="AO1715" i="11"/>
  <c r="AR1715" i="11" s="1"/>
  <c r="AT1715" i="11"/>
  <c r="AW1715" i="11" s="1"/>
  <c r="AU1715" i="11"/>
  <c r="AX1715" i="11" s="1"/>
  <c r="AV1715" i="11"/>
  <c r="AY1715" i="11" s="1"/>
  <c r="AN1716" i="11"/>
  <c r="AQ1716" i="11" s="1"/>
  <c r="AO1716" i="11"/>
  <c r="AR1716" i="11"/>
  <c r="AT1716" i="11"/>
  <c r="AW1716" i="11" s="1"/>
  <c r="AU1716" i="11"/>
  <c r="AX1716" i="11" s="1"/>
  <c r="AV1716" i="11"/>
  <c r="AY1716" i="11" s="1"/>
  <c r="AN1717" i="11"/>
  <c r="AO1717" i="11"/>
  <c r="AR1717" i="11" s="1"/>
  <c r="AQ1717" i="11"/>
  <c r="AT1717" i="11"/>
  <c r="AW1717" i="11" s="1"/>
  <c r="AU1717" i="11"/>
  <c r="AX1717" i="11" s="1"/>
  <c r="AV1717" i="11"/>
  <c r="AY1717" i="11" s="1"/>
  <c r="AN1718" i="11"/>
  <c r="AQ1718" i="11" s="1"/>
  <c r="AO1718" i="11"/>
  <c r="AR1718" i="11"/>
  <c r="AT1718" i="11"/>
  <c r="AW1718" i="11" s="1"/>
  <c r="AU1718" i="11"/>
  <c r="AX1718" i="11" s="1"/>
  <c r="AV1718" i="11"/>
  <c r="AY1718" i="11" s="1"/>
  <c r="AN1719" i="11"/>
  <c r="AO1719" i="11"/>
  <c r="AR1719" i="11" s="1"/>
  <c r="AQ1719" i="11"/>
  <c r="AT1719" i="11"/>
  <c r="AW1719" i="11" s="1"/>
  <c r="AU1719" i="11"/>
  <c r="AX1719" i="11" s="1"/>
  <c r="AV1719" i="11"/>
  <c r="AY1719" i="11"/>
  <c r="AN1720" i="11"/>
  <c r="AQ1720" i="11" s="1"/>
  <c r="AO1720" i="11"/>
  <c r="AR1720" i="11" s="1"/>
  <c r="AT1720" i="11"/>
  <c r="AW1720" i="11" s="1"/>
  <c r="AU1720" i="11"/>
  <c r="AX1720" i="11" s="1"/>
  <c r="AV1720" i="11"/>
  <c r="AY1720" i="11" s="1"/>
  <c r="AN1721" i="11"/>
  <c r="AQ1721" i="11" s="1"/>
  <c r="AO1721" i="11"/>
  <c r="AR1721" i="11" s="1"/>
  <c r="AT1721" i="11"/>
  <c r="AW1721" i="11" s="1"/>
  <c r="AU1721" i="11"/>
  <c r="AX1721" i="11" s="1"/>
  <c r="AV1721" i="11"/>
  <c r="AY1721" i="11" s="1"/>
  <c r="AN1722" i="11"/>
  <c r="AQ1722" i="11" s="1"/>
  <c r="AO1722" i="11"/>
  <c r="AR1722" i="11"/>
  <c r="AT1722" i="11"/>
  <c r="AW1722" i="11" s="1"/>
  <c r="AU1722" i="11"/>
  <c r="AX1722" i="11" s="1"/>
  <c r="AV1722" i="11"/>
  <c r="AY1722" i="11" s="1"/>
  <c r="AN1723" i="11"/>
  <c r="AO1723" i="11"/>
  <c r="AQ1723" i="11"/>
  <c r="AR1723" i="11"/>
  <c r="AT1723" i="11"/>
  <c r="AW1723" i="11" s="1"/>
  <c r="AU1723" i="11"/>
  <c r="AX1723" i="11" s="1"/>
  <c r="AV1723" i="11"/>
  <c r="AY1723" i="11" s="1"/>
  <c r="AN1724" i="11"/>
  <c r="AO1724" i="11"/>
  <c r="AR1724" i="11" s="1"/>
  <c r="AQ1724" i="11"/>
  <c r="AT1724" i="11"/>
  <c r="AW1724" i="11" s="1"/>
  <c r="AU1724" i="11"/>
  <c r="AX1724" i="11" s="1"/>
  <c r="AV1724" i="11"/>
  <c r="AY1724" i="11"/>
  <c r="AN1725" i="11"/>
  <c r="AO1725" i="11"/>
  <c r="AR1725" i="11" s="1"/>
  <c r="AQ1725" i="11"/>
  <c r="AT1725" i="11"/>
  <c r="AW1725" i="11" s="1"/>
  <c r="AU1725" i="11"/>
  <c r="AX1725" i="11" s="1"/>
  <c r="AV1725" i="11"/>
  <c r="AY1725" i="11"/>
  <c r="AN1726" i="11"/>
  <c r="AQ1726" i="11" s="1"/>
  <c r="AO1726" i="11"/>
  <c r="AR1726" i="11"/>
  <c r="AT1726" i="11"/>
  <c r="AW1726" i="11" s="1"/>
  <c r="AU1726" i="11"/>
  <c r="AX1726" i="11" s="1"/>
  <c r="AV1726" i="11"/>
  <c r="AY1726" i="11" s="1"/>
  <c r="AN1727" i="11"/>
  <c r="AQ1727" i="11" s="1"/>
  <c r="AO1727" i="11"/>
  <c r="AR1727" i="11" s="1"/>
  <c r="AT1727" i="11"/>
  <c r="AW1727" i="11" s="1"/>
  <c r="AU1727" i="11"/>
  <c r="AX1727" i="11" s="1"/>
  <c r="AV1727" i="11"/>
  <c r="AY1727" i="11"/>
  <c r="AN1728" i="11"/>
  <c r="AQ1728" i="11" s="1"/>
  <c r="AO1728" i="11"/>
  <c r="AR1728" i="11" s="1"/>
  <c r="AT1728" i="11"/>
  <c r="AW1728" i="11" s="1"/>
  <c r="AU1728" i="11"/>
  <c r="AX1728" i="11" s="1"/>
  <c r="AV1728" i="11"/>
  <c r="AY1728" i="11" s="1"/>
  <c r="AN1729" i="11"/>
  <c r="AO1729" i="11"/>
  <c r="AR1729" i="11" s="1"/>
  <c r="AQ1729" i="11"/>
  <c r="AT1729" i="11"/>
  <c r="AW1729" i="11" s="1"/>
  <c r="AU1729" i="11"/>
  <c r="AX1729" i="11" s="1"/>
  <c r="AV1729" i="11"/>
  <c r="AY1729" i="11" s="1"/>
  <c r="AN1730" i="11"/>
  <c r="AO1730" i="11"/>
  <c r="AQ1730" i="11"/>
  <c r="AR1730" i="11"/>
  <c r="AT1730" i="11"/>
  <c r="AW1730" i="11" s="1"/>
  <c r="AU1730" i="11"/>
  <c r="AX1730" i="11" s="1"/>
  <c r="AV1730" i="11"/>
  <c r="AY1730" i="11" s="1"/>
  <c r="AN1731" i="11"/>
  <c r="AQ1731" i="11" s="1"/>
  <c r="AO1731" i="11"/>
  <c r="AR1731" i="11"/>
  <c r="AT1731" i="11"/>
  <c r="AW1731" i="11" s="1"/>
  <c r="AU1731" i="11"/>
  <c r="AX1731" i="11" s="1"/>
  <c r="AV1731" i="11"/>
  <c r="AY1731" i="11"/>
  <c r="AN1732" i="11"/>
  <c r="AO1732" i="11"/>
  <c r="AR1732" i="11" s="1"/>
  <c r="AQ1732" i="11"/>
  <c r="AT1732" i="11"/>
  <c r="AW1732" i="11" s="1"/>
  <c r="AU1732" i="11"/>
  <c r="AX1732" i="11" s="1"/>
  <c r="AV1732" i="11"/>
  <c r="AY1732" i="11"/>
  <c r="AN1733" i="11"/>
  <c r="AQ1733" i="11" s="1"/>
  <c r="AO1733" i="11"/>
  <c r="AR1733" i="11" s="1"/>
  <c r="AT1733" i="11"/>
  <c r="AW1733" i="11" s="1"/>
  <c r="AU1733" i="11"/>
  <c r="AX1733" i="11" s="1"/>
  <c r="AV1733" i="11"/>
  <c r="AY1733" i="11" s="1"/>
  <c r="AN1734" i="11"/>
  <c r="AQ1734" i="11" s="1"/>
  <c r="AO1734" i="11"/>
  <c r="AR1734" i="11"/>
  <c r="AT1734" i="11"/>
  <c r="AW1734" i="11" s="1"/>
  <c r="AU1734" i="11"/>
  <c r="AX1734" i="11" s="1"/>
  <c r="AV1734" i="11"/>
  <c r="AY1734" i="11" s="1"/>
  <c r="AN1735" i="11"/>
  <c r="AQ1735" i="11" s="1"/>
  <c r="AO1735" i="11"/>
  <c r="AR1735" i="11"/>
  <c r="AT1735" i="11"/>
  <c r="AW1735" i="11" s="1"/>
  <c r="AU1735" i="11"/>
  <c r="AX1735" i="11" s="1"/>
  <c r="AV1735" i="11"/>
  <c r="AY1735" i="11" s="1"/>
  <c r="AN1736" i="11"/>
  <c r="AO1736" i="11"/>
  <c r="AQ1736" i="11"/>
  <c r="AR1736" i="11"/>
  <c r="AT1736" i="11"/>
  <c r="AW1736" i="11" s="1"/>
  <c r="AU1736" i="11"/>
  <c r="AX1736" i="11" s="1"/>
  <c r="AV1736" i="11"/>
  <c r="AY1736" i="11" s="1"/>
  <c r="AN1737" i="11"/>
  <c r="AQ1737" i="11" s="1"/>
  <c r="AO1737" i="11"/>
  <c r="AR1737" i="11" s="1"/>
  <c r="AT1737" i="11"/>
  <c r="AW1737" i="11" s="1"/>
  <c r="AU1737" i="11"/>
  <c r="AX1737" i="11" s="1"/>
  <c r="AV1737" i="11"/>
  <c r="AY1737" i="11"/>
  <c r="AN1738" i="11"/>
  <c r="AO1738" i="11"/>
  <c r="AQ1738" i="11"/>
  <c r="AR1738" i="11"/>
  <c r="AT1738" i="11"/>
  <c r="AW1738" i="11" s="1"/>
  <c r="AU1738" i="11"/>
  <c r="AX1738" i="11" s="1"/>
  <c r="AV1738" i="11"/>
  <c r="AY1738" i="11" s="1"/>
  <c r="AN1739" i="11"/>
  <c r="AQ1739" i="11" s="1"/>
  <c r="AO1739" i="11"/>
  <c r="AR1739" i="11" s="1"/>
  <c r="AT1739" i="11"/>
  <c r="AW1739" i="11" s="1"/>
  <c r="AU1739" i="11"/>
  <c r="AX1739" i="11" s="1"/>
  <c r="AV1739" i="11"/>
  <c r="AY1739" i="11" s="1"/>
  <c r="AN1740" i="11"/>
  <c r="AQ1740" i="11" s="1"/>
  <c r="AO1740" i="11"/>
  <c r="AR1740" i="11" s="1"/>
  <c r="AT1740" i="11"/>
  <c r="AW1740" i="11" s="1"/>
  <c r="AU1740" i="11"/>
  <c r="AX1740" i="11" s="1"/>
  <c r="AV1740" i="11"/>
  <c r="AY1740" i="11" s="1"/>
  <c r="AN1741" i="11"/>
  <c r="AQ1741" i="11" s="1"/>
  <c r="AO1741" i="11"/>
  <c r="AR1741" i="11" s="1"/>
  <c r="AT1741" i="11"/>
  <c r="AW1741" i="11" s="1"/>
  <c r="AU1741" i="11"/>
  <c r="AX1741" i="11" s="1"/>
  <c r="AV1741" i="11"/>
  <c r="AY1741" i="11" s="1"/>
  <c r="AN1742" i="11"/>
  <c r="AO1742" i="11"/>
  <c r="AQ1742" i="11"/>
  <c r="AR1742" i="11"/>
  <c r="AT1742" i="11"/>
  <c r="AW1742" i="11" s="1"/>
  <c r="AU1742" i="11"/>
  <c r="AX1742" i="11" s="1"/>
  <c r="AV1742" i="11"/>
  <c r="AY1742" i="11" s="1"/>
  <c r="AN1743" i="11"/>
  <c r="AO1743" i="11"/>
  <c r="AR1743" i="11" s="1"/>
  <c r="AQ1743" i="11"/>
  <c r="AT1743" i="11"/>
  <c r="AW1743" i="11" s="1"/>
  <c r="AU1743" i="11"/>
  <c r="AX1743" i="11" s="1"/>
  <c r="AV1743" i="11"/>
  <c r="AY1743" i="11" s="1"/>
  <c r="AN1744" i="11"/>
  <c r="AQ1744" i="11" s="1"/>
  <c r="AO1744" i="11"/>
  <c r="AR1744" i="11"/>
  <c r="AT1744" i="11"/>
  <c r="AW1744" i="11" s="1"/>
  <c r="AU1744" i="11"/>
  <c r="AX1744" i="11" s="1"/>
  <c r="AV1744" i="11"/>
  <c r="AY1744" i="11"/>
  <c r="AN1745" i="11"/>
  <c r="AQ1745" i="11" s="1"/>
  <c r="AO1745" i="11"/>
  <c r="AR1745" i="11" s="1"/>
  <c r="AT1745" i="11"/>
  <c r="AW1745" i="11" s="1"/>
  <c r="AU1745" i="11"/>
  <c r="AX1745" i="11" s="1"/>
  <c r="AV1745" i="11"/>
  <c r="AY1745" i="11"/>
  <c r="AN1746" i="11"/>
  <c r="AQ1746" i="11" s="1"/>
  <c r="AO1746" i="11"/>
  <c r="AR1746" i="11"/>
  <c r="AT1746" i="11"/>
  <c r="AW1746" i="11" s="1"/>
  <c r="AU1746" i="11"/>
  <c r="AX1746" i="11" s="1"/>
  <c r="AV1746" i="11"/>
  <c r="AY1746" i="11" s="1"/>
  <c r="AN1747" i="11"/>
  <c r="AQ1747" i="11" s="1"/>
  <c r="AO1747" i="11"/>
  <c r="AR1747" i="11" s="1"/>
  <c r="AT1747" i="11"/>
  <c r="AW1747" i="11" s="1"/>
  <c r="AU1747" i="11"/>
  <c r="AX1747" i="11" s="1"/>
  <c r="AV1747" i="11"/>
  <c r="AY1747" i="11" s="1"/>
  <c r="AN1748" i="11"/>
  <c r="AQ1748" i="11" s="1"/>
  <c r="AO1748" i="11"/>
  <c r="AR1748" i="11"/>
  <c r="AT1748" i="11"/>
  <c r="AW1748" i="11" s="1"/>
  <c r="AU1748" i="11"/>
  <c r="AX1748" i="11" s="1"/>
  <c r="AV1748" i="11"/>
  <c r="AY1748" i="11" s="1"/>
  <c r="AN1749" i="11"/>
  <c r="AO1749" i="11"/>
  <c r="AR1749" i="11" s="1"/>
  <c r="AQ1749" i="11"/>
  <c r="AT1749" i="11"/>
  <c r="AW1749" i="11" s="1"/>
  <c r="AU1749" i="11"/>
  <c r="AX1749" i="11" s="1"/>
  <c r="AV1749" i="11"/>
  <c r="AY1749" i="11" s="1"/>
  <c r="AN1750" i="11"/>
  <c r="AQ1750" i="11" s="1"/>
  <c r="AO1750" i="11"/>
  <c r="AR1750" i="11"/>
  <c r="AT1750" i="11"/>
  <c r="AW1750" i="11" s="1"/>
  <c r="AU1750" i="11"/>
  <c r="AX1750" i="11" s="1"/>
  <c r="AV1750" i="11"/>
  <c r="AY1750" i="11" s="1"/>
  <c r="AN1751" i="11"/>
  <c r="AO1751" i="11"/>
  <c r="AR1751" i="11" s="1"/>
  <c r="AQ1751" i="11"/>
  <c r="AT1751" i="11"/>
  <c r="AW1751" i="11" s="1"/>
  <c r="AU1751" i="11"/>
  <c r="AX1751" i="11" s="1"/>
  <c r="AV1751" i="11"/>
  <c r="AY1751" i="11"/>
  <c r="AN1752" i="11"/>
  <c r="AQ1752" i="11" s="1"/>
  <c r="AO1752" i="11"/>
  <c r="AR1752" i="11" s="1"/>
  <c r="AT1752" i="11"/>
  <c r="AW1752" i="11" s="1"/>
  <c r="AU1752" i="11"/>
  <c r="AX1752" i="11" s="1"/>
  <c r="AV1752" i="11"/>
  <c r="AY1752" i="11" s="1"/>
  <c r="AN1753" i="11"/>
  <c r="AQ1753" i="11" s="1"/>
  <c r="AO1753" i="11"/>
  <c r="AR1753" i="11" s="1"/>
  <c r="AT1753" i="11"/>
  <c r="AW1753" i="11" s="1"/>
  <c r="AU1753" i="11"/>
  <c r="AX1753" i="11" s="1"/>
  <c r="AV1753" i="11"/>
  <c r="AY1753" i="11" s="1"/>
  <c r="AN1754" i="11"/>
  <c r="AQ1754" i="11" s="1"/>
  <c r="AO1754" i="11"/>
  <c r="AR1754" i="11"/>
  <c r="AT1754" i="11"/>
  <c r="AW1754" i="11" s="1"/>
  <c r="AU1754" i="11"/>
  <c r="AX1754" i="11" s="1"/>
  <c r="AV1754" i="11"/>
  <c r="AY1754" i="11" s="1"/>
  <c r="AN1755" i="11"/>
  <c r="AO1755" i="11"/>
  <c r="AQ1755" i="11"/>
  <c r="AR1755" i="11"/>
  <c r="AT1755" i="11"/>
  <c r="AW1755" i="11" s="1"/>
  <c r="AU1755" i="11"/>
  <c r="AX1755" i="11" s="1"/>
  <c r="AV1755" i="11"/>
  <c r="AY1755" i="11" s="1"/>
  <c r="AN1756" i="11"/>
  <c r="AO1756" i="11"/>
  <c r="AR1756" i="11" s="1"/>
  <c r="AQ1756" i="11"/>
  <c r="AT1756" i="11"/>
  <c r="AW1756" i="11" s="1"/>
  <c r="AU1756" i="11"/>
  <c r="AX1756" i="11" s="1"/>
  <c r="AV1756" i="11"/>
  <c r="AY1756" i="11"/>
  <c r="AN1757" i="11"/>
  <c r="AO1757" i="11"/>
  <c r="AR1757" i="11" s="1"/>
  <c r="AQ1757" i="11"/>
  <c r="AT1757" i="11"/>
  <c r="AW1757" i="11" s="1"/>
  <c r="AU1757" i="11"/>
  <c r="AX1757" i="11" s="1"/>
  <c r="AV1757" i="11"/>
  <c r="AY1757" i="11"/>
  <c r="AN1758" i="11"/>
  <c r="AQ1758" i="11" s="1"/>
  <c r="AO1758" i="11"/>
  <c r="AR1758" i="11"/>
  <c r="AT1758" i="11"/>
  <c r="AW1758" i="11" s="1"/>
  <c r="AU1758" i="11"/>
  <c r="AX1758" i="11" s="1"/>
  <c r="AV1758" i="11"/>
  <c r="AY1758" i="11" s="1"/>
  <c r="AN1759" i="11"/>
  <c r="AQ1759" i="11" s="1"/>
  <c r="AO1759" i="11"/>
  <c r="AR1759" i="11" s="1"/>
  <c r="AT1759" i="11"/>
  <c r="AW1759" i="11" s="1"/>
  <c r="AU1759" i="11"/>
  <c r="AX1759" i="11" s="1"/>
  <c r="AV1759" i="11"/>
  <c r="AY1759" i="11"/>
  <c r="AN1760" i="11"/>
  <c r="AQ1760" i="11" s="1"/>
  <c r="AO1760" i="11"/>
  <c r="AR1760" i="11" s="1"/>
  <c r="AT1760" i="11"/>
  <c r="AW1760" i="11" s="1"/>
  <c r="AU1760" i="11"/>
  <c r="AX1760" i="11" s="1"/>
  <c r="AV1760" i="11"/>
  <c r="AY1760" i="11" s="1"/>
  <c r="AN1761" i="11"/>
  <c r="AO1761" i="11"/>
  <c r="AR1761" i="11" s="1"/>
  <c r="AQ1761" i="11"/>
  <c r="AT1761" i="11"/>
  <c r="AW1761" i="11" s="1"/>
  <c r="AU1761" i="11"/>
  <c r="AX1761" i="11" s="1"/>
  <c r="AV1761" i="11"/>
  <c r="AY1761" i="11" s="1"/>
  <c r="AN1762" i="11"/>
  <c r="AO1762" i="11"/>
  <c r="AQ1762" i="11"/>
  <c r="AR1762" i="11"/>
  <c r="AT1762" i="11"/>
  <c r="AW1762" i="11" s="1"/>
  <c r="AU1762" i="11"/>
  <c r="AX1762" i="11" s="1"/>
  <c r="AV1762" i="11"/>
  <c r="AY1762" i="11" s="1"/>
  <c r="AN1763" i="11"/>
  <c r="AQ1763" i="11" s="1"/>
  <c r="AO1763" i="11"/>
  <c r="AR1763" i="11"/>
  <c r="AT1763" i="11"/>
  <c r="AW1763" i="11" s="1"/>
  <c r="AU1763" i="11"/>
  <c r="AX1763" i="11" s="1"/>
  <c r="AV1763" i="11"/>
  <c r="AY1763" i="11"/>
  <c r="AN1764" i="11"/>
  <c r="AO1764" i="11"/>
  <c r="AR1764" i="11" s="1"/>
  <c r="AQ1764" i="11"/>
  <c r="AT1764" i="11"/>
  <c r="AW1764" i="11" s="1"/>
  <c r="AU1764" i="11"/>
  <c r="AX1764" i="11" s="1"/>
  <c r="AV1764" i="11"/>
  <c r="AY1764" i="11"/>
  <c r="AN1765" i="11"/>
  <c r="AQ1765" i="11" s="1"/>
  <c r="AO1765" i="11"/>
  <c r="AR1765" i="11" s="1"/>
  <c r="AT1765" i="11"/>
  <c r="AW1765" i="11" s="1"/>
  <c r="AU1765" i="11"/>
  <c r="AX1765" i="11" s="1"/>
  <c r="AV1765" i="11"/>
  <c r="AY1765" i="11" s="1"/>
  <c r="AN1766" i="11"/>
  <c r="AQ1766" i="11" s="1"/>
  <c r="AO1766" i="11"/>
  <c r="AR1766" i="11"/>
  <c r="AT1766" i="11"/>
  <c r="AW1766" i="11" s="1"/>
  <c r="AU1766" i="11"/>
  <c r="AX1766" i="11" s="1"/>
  <c r="AV1766" i="11"/>
  <c r="AY1766" i="11" s="1"/>
  <c r="AN1767" i="11"/>
  <c r="AQ1767" i="11" s="1"/>
  <c r="AO1767" i="11"/>
  <c r="AR1767" i="11"/>
  <c r="AT1767" i="11"/>
  <c r="AW1767" i="11" s="1"/>
  <c r="AU1767" i="11"/>
  <c r="AX1767" i="11" s="1"/>
  <c r="AV1767" i="11"/>
  <c r="AY1767" i="11" s="1"/>
  <c r="AN1768" i="11"/>
  <c r="AO1768" i="11"/>
  <c r="AQ1768" i="11"/>
  <c r="AR1768" i="11"/>
  <c r="AT1768" i="11"/>
  <c r="AW1768" i="11" s="1"/>
  <c r="AU1768" i="11"/>
  <c r="AX1768" i="11" s="1"/>
  <c r="AV1768" i="11"/>
  <c r="AY1768" i="11" s="1"/>
  <c r="AN1769" i="11"/>
  <c r="AQ1769" i="11" s="1"/>
  <c r="AO1769" i="11"/>
  <c r="AR1769" i="11" s="1"/>
  <c r="AT1769" i="11"/>
  <c r="AW1769" i="11" s="1"/>
  <c r="AU1769" i="11"/>
  <c r="AX1769" i="11" s="1"/>
  <c r="AV1769" i="11"/>
  <c r="AY1769" i="11"/>
  <c r="AN1770" i="11"/>
  <c r="AO1770" i="11"/>
  <c r="AQ1770" i="11"/>
  <c r="AR1770" i="11"/>
  <c r="AT1770" i="11"/>
  <c r="AW1770" i="11" s="1"/>
  <c r="AU1770" i="11"/>
  <c r="AX1770" i="11" s="1"/>
  <c r="AV1770" i="11"/>
  <c r="AY1770" i="11" s="1"/>
  <c r="AN1771" i="11"/>
  <c r="AQ1771" i="11" s="1"/>
  <c r="AO1771" i="11"/>
  <c r="AR1771" i="11" s="1"/>
  <c r="AT1771" i="11"/>
  <c r="AW1771" i="11" s="1"/>
  <c r="AU1771" i="11"/>
  <c r="AX1771" i="11" s="1"/>
  <c r="AV1771" i="11"/>
  <c r="AY1771" i="11" s="1"/>
  <c r="AN1772" i="11"/>
  <c r="AQ1772" i="11" s="1"/>
  <c r="AO1772" i="11"/>
  <c r="AR1772" i="11" s="1"/>
  <c r="AT1772" i="11"/>
  <c r="AW1772" i="11" s="1"/>
  <c r="AU1772" i="11"/>
  <c r="AX1772" i="11" s="1"/>
  <c r="AV1772" i="11"/>
  <c r="AY1772" i="11" s="1"/>
  <c r="AN1773" i="11"/>
  <c r="AQ1773" i="11" s="1"/>
  <c r="AO1773" i="11"/>
  <c r="AR1773" i="11" s="1"/>
  <c r="AT1773" i="11"/>
  <c r="AW1773" i="11" s="1"/>
  <c r="AU1773" i="11"/>
  <c r="AX1773" i="11" s="1"/>
  <c r="AV1773" i="11"/>
  <c r="AY1773" i="11" s="1"/>
  <c r="AN1774" i="11"/>
  <c r="AO1774" i="11"/>
  <c r="AQ1774" i="11"/>
  <c r="AR1774" i="11"/>
  <c r="AT1774" i="11"/>
  <c r="AW1774" i="11" s="1"/>
  <c r="AU1774" i="11"/>
  <c r="AX1774" i="11" s="1"/>
  <c r="AV1774" i="11"/>
  <c r="AY1774" i="11" s="1"/>
  <c r="AN1775" i="11"/>
  <c r="AO1775" i="11"/>
  <c r="AR1775" i="11" s="1"/>
  <c r="AQ1775" i="11"/>
  <c r="AT1775" i="11"/>
  <c r="AW1775" i="11" s="1"/>
  <c r="AU1775" i="11"/>
  <c r="AX1775" i="11" s="1"/>
  <c r="AV1775" i="11"/>
  <c r="AY1775" i="11" s="1"/>
  <c r="AN1776" i="11"/>
  <c r="AQ1776" i="11" s="1"/>
  <c r="AO1776" i="11"/>
  <c r="AR1776" i="11" s="1"/>
  <c r="AT1776" i="11"/>
  <c r="AW1776" i="11" s="1"/>
  <c r="AU1776" i="11"/>
  <c r="AX1776" i="11" s="1"/>
  <c r="AV1776" i="11"/>
  <c r="AY1776" i="11"/>
  <c r="AN1777" i="11"/>
  <c r="AQ1777" i="11" s="1"/>
  <c r="AO1777" i="11"/>
  <c r="AR1777" i="11" s="1"/>
  <c r="AT1777" i="11"/>
  <c r="AW1777" i="11" s="1"/>
  <c r="AU1777" i="11"/>
  <c r="AX1777" i="11" s="1"/>
  <c r="AV1777" i="11"/>
  <c r="AY1777" i="11"/>
  <c r="AN1778" i="11"/>
  <c r="AQ1778" i="11" s="1"/>
  <c r="AO1778" i="11"/>
  <c r="AR1778" i="11"/>
  <c r="AT1778" i="11"/>
  <c r="AW1778" i="11" s="1"/>
  <c r="AU1778" i="11"/>
  <c r="AX1778" i="11" s="1"/>
  <c r="AV1778" i="11"/>
  <c r="AY1778" i="11" s="1"/>
  <c r="AN1779" i="11"/>
  <c r="AQ1779" i="11" s="1"/>
  <c r="AO1779" i="11"/>
  <c r="AR1779" i="11" s="1"/>
  <c r="AT1779" i="11"/>
  <c r="AW1779" i="11" s="1"/>
  <c r="AU1779" i="11"/>
  <c r="AX1779" i="11" s="1"/>
  <c r="AV1779" i="11"/>
  <c r="AY1779" i="11" s="1"/>
  <c r="AN1780" i="11"/>
  <c r="AQ1780" i="11" s="1"/>
  <c r="AO1780" i="11"/>
  <c r="AR1780" i="11"/>
  <c r="AT1780" i="11"/>
  <c r="AW1780" i="11" s="1"/>
  <c r="AU1780" i="11"/>
  <c r="AX1780" i="11" s="1"/>
  <c r="AV1780" i="11"/>
  <c r="AY1780" i="11" s="1"/>
  <c r="AN1781" i="11"/>
  <c r="AO1781" i="11"/>
  <c r="AR1781" i="11" s="1"/>
  <c r="AQ1781" i="11"/>
  <c r="AT1781" i="11"/>
  <c r="AW1781" i="11" s="1"/>
  <c r="AU1781" i="11"/>
  <c r="AX1781" i="11" s="1"/>
  <c r="AV1781" i="11"/>
  <c r="AY1781" i="11" s="1"/>
  <c r="AN1782" i="11"/>
  <c r="AQ1782" i="11" s="1"/>
  <c r="AO1782" i="11"/>
  <c r="AR1782" i="11"/>
  <c r="AT1782" i="11"/>
  <c r="AW1782" i="11" s="1"/>
  <c r="AU1782" i="11"/>
  <c r="AX1782" i="11" s="1"/>
  <c r="AV1782" i="11"/>
  <c r="AY1782" i="11" s="1"/>
  <c r="AN1783" i="11"/>
  <c r="AQ1783" i="11" s="1"/>
  <c r="AO1783" i="11"/>
  <c r="AR1783" i="11" s="1"/>
  <c r="AT1783" i="11"/>
  <c r="AW1783" i="11" s="1"/>
  <c r="AU1783" i="11"/>
  <c r="AX1783" i="11" s="1"/>
  <c r="AV1783" i="11"/>
  <c r="AY1783" i="11"/>
  <c r="AN1784" i="11"/>
  <c r="AQ1784" i="11" s="1"/>
  <c r="AO1784" i="11"/>
  <c r="AR1784" i="11" s="1"/>
  <c r="AT1784" i="11"/>
  <c r="AW1784" i="11" s="1"/>
  <c r="AU1784" i="11"/>
  <c r="AX1784" i="11" s="1"/>
  <c r="AV1784" i="11"/>
  <c r="AY1784" i="11" s="1"/>
  <c r="AN1785" i="11"/>
  <c r="AQ1785" i="11" s="1"/>
  <c r="AO1785" i="11"/>
  <c r="AR1785" i="11" s="1"/>
  <c r="AT1785" i="11"/>
  <c r="AW1785" i="11" s="1"/>
  <c r="AU1785" i="11"/>
  <c r="AX1785" i="11" s="1"/>
  <c r="AV1785" i="11"/>
  <c r="AY1785" i="11" s="1"/>
  <c r="AN1786" i="11"/>
  <c r="AQ1786" i="11" s="1"/>
  <c r="AO1786" i="11"/>
  <c r="AR1786" i="11"/>
  <c r="AT1786" i="11"/>
  <c r="AW1786" i="11" s="1"/>
  <c r="AU1786" i="11"/>
  <c r="AX1786" i="11" s="1"/>
  <c r="AV1786" i="11"/>
  <c r="AY1786" i="11" s="1"/>
  <c r="AN1787" i="11"/>
  <c r="AO1787" i="11"/>
  <c r="AQ1787" i="11"/>
  <c r="AR1787" i="11"/>
  <c r="AT1787" i="11"/>
  <c r="AW1787" i="11" s="1"/>
  <c r="AU1787" i="11"/>
  <c r="AX1787" i="11" s="1"/>
  <c r="AV1787" i="11"/>
  <c r="AY1787" i="11" s="1"/>
  <c r="AN1788" i="11"/>
  <c r="AO1788" i="11"/>
  <c r="AR1788" i="11" s="1"/>
  <c r="AQ1788" i="11"/>
  <c r="AT1788" i="11"/>
  <c r="AW1788" i="11" s="1"/>
  <c r="AU1788" i="11"/>
  <c r="AX1788" i="11" s="1"/>
  <c r="AV1788" i="11"/>
  <c r="AY1788" i="11"/>
  <c r="AN1789" i="11"/>
  <c r="AO1789" i="11"/>
  <c r="AR1789" i="11" s="1"/>
  <c r="AQ1789" i="11"/>
  <c r="AT1789" i="11"/>
  <c r="AW1789" i="11" s="1"/>
  <c r="AU1789" i="11"/>
  <c r="AX1789" i="11" s="1"/>
  <c r="AV1789" i="11"/>
  <c r="AY1789" i="11"/>
  <c r="AN1790" i="11"/>
  <c r="AQ1790" i="11" s="1"/>
  <c r="AO1790" i="11"/>
  <c r="AR1790" i="11" s="1"/>
  <c r="AT1790" i="11"/>
  <c r="AW1790" i="11" s="1"/>
  <c r="AU1790" i="11"/>
  <c r="AX1790" i="11" s="1"/>
  <c r="AV1790" i="11"/>
  <c r="AY1790" i="11" s="1"/>
  <c r="AN1791" i="11"/>
  <c r="AQ1791" i="11" s="1"/>
  <c r="AO1791" i="11"/>
  <c r="AR1791" i="11" s="1"/>
  <c r="AT1791" i="11"/>
  <c r="AW1791" i="11" s="1"/>
  <c r="AU1791" i="11"/>
  <c r="AX1791" i="11" s="1"/>
  <c r="AV1791" i="11"/>
  <c r="AY1791" i="11" s="1"/>
  <c r="AN1792" i="11"/>
  <c r="AO1792" i="11"/>
  <c r="AQ1792" i="11"/>
  <c r="AR1792" i="11"/>
  <c r="AT1792" i="11"/>
  <c r="AW1792" i="11" s="1"/>
  <c r="AU1792" i="11"/>
  <c r="AX1792" i="11" s="1"/>
  <c r="AV1792" i="11"/>
  <c r="AY1792" i="11" s="1"/>
  <c r="AN1793" i="11"/>
  <c r="AQ1793" i="11" s="1"/>
  <c r="AO1793" i="11"/>
  <c r="AR1793" i="11"/>
  <c r="AT1793" i="11"/>
  <c r="AW1793" i="11" s="1"/>
  <c r="AU1793" i="11"/>
  <c r="AX1793" i="11" s="1"/>
  <c r="AV1793" i="11"/>
  <c r="AY1793" i="11"/>
  <c r="AN1794" i="11"/>
  <c r="AQ1794" i="11" s="1"/>
  <c r="AO1794" i="11"/>
  <c r="AR1794" i="11" s="1"/>
  <c r="AT1794" i="11"/>
  <c r="AW1794" i="11" s="1"/>
  <c r="AU1794" i="11"/>
  <c r="AX1794" i="11" s="1"/>
  <c r="AV1794" i="11"/>
  <c r="AY1794" i="11" s="1"/>
  <c r="AN1795" i="11"/>
  <c r="AQ1795" i="11" s="1"/>
  <c r="AO1795" i="11"/>
  <c r="AR1795" i="11" s="1"/>
  <c r="AT1795" i="11"/>
  <c r="AW1795" i="11" s="1"/>
  <c r="AU1795" i="11"/>
  <c r="AX1795" i="11" s="1"/>
  <c r="AV1795" i="11"/>
  <c r="AY1795" i="11" s="1"/>
  <c r="AN1796" i="11"/>
  <c r="AO1796" i="11"/>
  <c r="AQ1796" i="11"/>
  <c r="AR1796" i="11"/>
  <c r="AT1796" i="11"/>
  <c r="AW1796" i="11" s="1"/>
  <c r="AU1796" i="11"/>
  <c r="AX1796" i="11" s="1"/>
  <c r="AV1796" i="11"/>
  <c r="AY1796" i="11" s="1"/>
  <c r="AN1797" i="11"/>
  <c r="AO1797" i="11"/>
  <c r="AQ1797" i="11"/>
  <c r="AR1797" i="11"/>
  <c r="AT1797" i="11"/>
  <c r="AW1797" i="11" s="1"/>
  <c r="AU1797" i="11"/>
  <c r="AX1797" i="11" s="1"/>
  <c r="AV1797" i="11"/>
  <c r="AY1797" i="11"/>
  <c r="AN1798" i="11"/>
  <c r="AQ1798" i="11" s="1"/>
  <c r="AO1798" i="11"/>
  <c r="AR1798" i="11" s="1"/>
  <c r="AT1798" i="11"/>
  <c r="AW1798" i="11" s="1"/>
  <c r="AU1798" i="11"/>
  <c r="AX1798" i="11" s="1"/>
  <c r="AV1798" i="11"/>
  <c r="AY1798" i="11" s="1"/>
  <c r="AN1799" i="11"/>
  <c r="AQ1799" i="11" s="1"/>
  <c r="AO1799" i="11"/>
  <c r="AR1799" i="11" s="1"/>
  <c r="AT1799" i="11"/>
  <c r="AW1799" i="11" s="1"/>
  <c r="AU1799" i="11"/>
  <c r="AX1799" i="11" s="1"/>
  <c r="AV1799" i="11"/>
  <c r="AY1799" i="11" s="1"/>
  <c r="AN1800" i="11"/>
  <c r="AO1800" i="11"/>
  <c r="AQ1800" i="11"/>
  <c r="AR1800" i="11"/>
  <c r="AT1800" i="11"/>
  <c r="AW1800" i="11" s="1"/>
  <c r="AU1800" i="11"/>
  <c r="AX1800" i="11" s="1"/>
  <c r="AV1800" i="11"/>
  <c r="AY1800" i="11" s="1"/>
  <c r="AN1801" i="11"/>
  <c r="AO1801" i="11"/>
  <c r="AQ1801" i="11"/>
  <c r="AR1801" i="11"/>
  <c r="AT1801" i="11"/>
  <c r="AW1801" i="11" s="1"/>
  <c r="AU1801" i="11"/>
  <c r="AX1801" i="11" s="1"/>
  <c r="AV1801" i="11"/>
  <c r="AY1801" i="11"/>
  <c r="AN1802" i="11"/>
  <c r="AQ1802" i="11" s="1"/>
  <c r="AO1802" i="11"/>
  <c r="AR1802" i="11" s="1"/>
  <c r="AT1802" i="11"/>
  <c r="AW1802" i="11" s="1"/>
  <c r="AU1802" i="11"/>
  <c r="AX1802" i="11" s="1"/>
  <c r="AV1802" i="11"/>
  <c r="AY1802" i="11" s="1"/>
  <c r="AN1803" i="11"/>
  <c r="AQ1803" i="11" s="1"/>
  <c r="AO1803" i="11"/>
  <c r="AR1803" i="11" s="1"/>
  <c r="AT1803" i="11"/>
  <c r="AW1803" i="11" s="1"/>
  <c r="AU1803" i="11"/>
  <c r="AX1803" i="11" s="1"/>
  <c r="AV1803" i="11"/>
  <c r="AY1803" i="11" s="1"/>
  <c r="AN1804" i="11"/>
  <c r="AO1804" i="11"/>
  <c r="AQ1804" i="11"/>
  <c r="AR1804" i="11"/>
  <c r="AT1804" i="11"/>
  <c r="AW1804" i="11" s="1"/>
  <c r="AU1804" i="11"/>
  <c r="AX1804" i="11" s="1"/>
  <c r="AV1804" i="11"/>
  <c r="AY1804" i="11" s="1"/>
  <c r="AN1805" i="11"/>
  <c r="AO1805" i="11"/>
  <c r="AQ1805" i="11"/>
  <c r="AR1805" i="11"/>
  <c r="AT1805" i="11"/>
  <c r="AW1805" i="11" s="1"/>
  <c r="AU1805" i="11"/>
  <c r="AX1805" i="11" s="1"/>
  <c r="AV1805" i="11"/>
  <c r="AY1805" i="11"/>
  <c r="AN1806" i="11"/>
  <c r="AQ1806" i="11" s="1"/>
  <c r="AO1806" i="11"/>
  <c r="AR1806" i="11" s="1"/>
  <c r="AT1806" i="11"/>
  <c r="AW1806" i="11" s="1"/>
  <c r="AU1806" i="11"/>
  <c r="AX1806" i="11" s="1"/>
  <c r="AV1806" i="11"/>
  <c r="AY1806" i="11" s="1"/>
  <c r="AN1807" i="11"/>
  <c r="AQ1807" i="11" s="1"/>
  <c r="AO1807" i="11"/>
  <c r="AR1807" i="11" s="1"/>
  <c r="AT1807" i="11"/>
  <c r="AW1807" i="11" s="1"/>
  <c r="AU1807" i="11"/>
  <c r="AX1807" i="11" s="1"/>
  <c r="AV1807" i="11"/>
  <c r="AY1807" i="11" s="1"/>
  <c r="AN1808" i="11"/>
  <c r="AO1808" i="11"/>
  <c r="AQ1808" i="11"/>
  <c r="AR1808" i="11"/>
  <c r="AT1808" i="11"/>
  <c r="AW1808" i="11" s="1"/>
  <c r="AU1808" i="11"/>
  <c r="AX1808" i="11" s="1"/>
  <c r="AV1808" i="11"/>
  <c r="AY1808" i="11" s="1"/>
  <c r="AN1809" i="11"/>
  <c r="AO1809" i="11"/>
  <c r="AQ1809" i="11"/>
  <c r="AR1809" i="11"/>
  <c r="AT1809" i="11"/>
  <c r="AW1809" i="11" s="1"/>
  <c r="AU1809" i="11"/>
  <c r="AV1809" i="11"/>
  <c r="AX1809" i="11"/>
  <c r="AY1809" i="11"/>
  <c r="AN1810" i="11"/>
  <c r="AQ1810" i="11" s="1"/>
  <c r="AO1810" i="11"/>
  <c r="AR1810" i="11" s="1"/>
  <c r="AT1810" i="11"/>
  <c r="AW1810" i="11" s="1"/>
  <c r="AU1810" i="11"/>
  <c r="AX1810" i="11" s="1"/>
  <c r="AV1810" i="11"/>
  <c r="AY1810" i="11" s="1"/>
  <c r="AN1811" i="11"/>
  <c r="AQ1811" i="11" s="1"/>
  <c r="AO1811" i="11"/>
  <c r="AR1811" i="11" s="1"/>
  <c r="AT1811" i="11"/>
  <c r="AW1811" i="11" s="1"/>
  <c r="AU1811" i="11"/>
  <c r="AX1811" i="11" s="1"/>
  <c r="AV1811" i="11"/>
  <c r="AY1811" i="11" s="1"/>
  <c r="AN1812" i="11"/>
  <c r="AO1812" i="11"/>
  <c r="AQ1812" i="11"/>
  <c r="AR1812" i="11"/>
  <c r="AT1812" i="11"/>
  <c r="AW1812" i="11" s="1"/>
  <c r="AU1812" i="11"/>
  <c r="AX1812" i="11" s="1"/>
  <c r="AV1812" i="11"/>
  <c r="AY1812" i="11" s="1"/>
  <c r="AN1813" i="11"/>
  <c r="AQ1813" i="11" s="1"/>
  <c r="AO1813" i="11"/>
  <c r="AR1813" i="11"/>
  <c r="AT1813" i="11"/>
  <c r="AW1813" i="11" s="1"/>
  <c r="AU1813" i="11"/>
  <c r="AX1813" i="11" s="1"/>
  <c r="AV1813" i="11"/>
  <c r="AY1813" i="11"/>
  <c r="AN1814" i="11"/>
  <c r="AQ1814" i="11" s="1"/>
  <c r="AO1814" i="11"/>
  <c r="AR1814" i="11" s="1"/>
  <c r="AT1814" i="11"/>
  <c r="AW1814" i="11" s="1"/>
  <c r="AU1814" i="11"/>
  <c r="AX1814" i="11" s="1"/>
  <c r="AV1814" i="11"/>
  <c r="AY1814" i="11"/>
  <c r="AN1815" i="11"/>
  <c r="AQ1815" i="11" s="1"/>
  <c r="AO1815" i="11"/>
  <c r="AR1815" i="11" s="1"/>
  <c r="AT1815" i="11"/>
  <c r="AW1815" i="11" s="1"/>
  <c r="AU1815" i="11"/>
  <c r="AX1815" i="11" s="1"/>
  <c r="AV1815" i="11"/>
  <c r="AY1815" i="11" s="1"/>
  <c r="AN1816" i="11"/>
  <c r="AO1816" i="11"/>
  <c r="AQ1816" i="11"/>
  <c r="AR1816" i="11"/>
  <c r="AT1816" i="11"/>
  <c r="AW1816" i="11" s="1"/>
  <c r="AU1816" i="11"/>
  <c r="AX1816" i="11" s="1"/>
  <c r="AV1816" i="11"/>
  <c r="AY1816" i="11" s="1"/>
  <c r="AN1817" i="11"/>
  <c r="AO1817" i="11"/>
  <c r="AR1817" i="11" s="1"/>
  <c r="AQ1817" i="11"/>
  <c r="AT1817" i="11"/>
  <c r="AW1817" i="11" s="1"/>
  <c r="AU1817" i="11"/>
  <c r="AX1817" i="11" s="1"/>
  <c r="AV1817" i="11"/>
  <c r="AY1817" i="11"/>
  <c r="AN1818" i="11"/>
  <c r="AQ1818" i="11" s="1"/>
  <c r="AO1818" i="11"/>
  <c r="AR1818" i="11" s="1"/>
  <c r="AT1818" i="11"/>
  <c r="AW1818" i="11" s="1"/>
  <c r="AU1818" i="11"/>
  <c r="AX1818" i="11" s="1"/>
  <c r="AV1818" i="11"/>
  <c r="AY1818" i="11" s="1"/>
  <c r="AN1819" i="11"/>
  <c r="AQ1819" i="11" s="1"/>
  <c r="AO1819" i="11"/>
  <c r="AR1819" i="11" s="1"/>
  <c r="AT1819" i="11"/>
  <c r="AW1819" i="11" s="1"/>
  <c r="AU1819" i="11"/>
  <c r="AX1819" i="11" s="1"/>
  <c r="AV1819" i="11"/>
  <c r="AY1819" i="11" s="1"/>
  <c r="AN1820" i="11"/>
  <c r="AO1820" i="11"/>
  <c r="AQ1820" i="11"/>
  <c r="AR1820" i="11"/>
  <c r="AT1820" i="11"/>
  <c r="AW1820" i="11" s="1"/>
  <c r="AU1820" i="11"/>
  <c r="AX1820" i="11" s="1"/>
  <c r="AV1820" i="11"/>
  <c r="AY1820" i="11" s="1"/>
  <c r="AN1821" i="11"/>
  <c r="AO1821" i="11"/>
  <c r="AQ1821" i="11"/>
  <c r="AR1821" i="11"/>
  <c r="AT1821" i="11"/>
  <c r="AW1821" i="11" s="1"/>
  <c r="AU1821" i="11"/>
  <c r="AX1821" i="11" s="1"/>
  <c r="AV1821" i="11"/>
  <c r="AY1821" i="11"/>
  <c r="AN1822" i="11"/>
  <c r="AQ1822" i="11" s="1"/>
  <c r="AO1822" i="11"/>
  <c r="AR1822" i="11" s="1"/>
  <c r="AT1822" i="11"/>
  <c r="AW1822" i="11" s="1"/>
  <c r="AU1822" i="11"/>
  <c r="AX1822" i="11" s="1"/>
  <c r="AV1822" i="11"/>
  <c r="AY1822" i="11" s="1"/>
  <c r="AN1823" i="11"/>
  <c r="AQ1823" i="11" s="1"/>
  <c r="AO1823" i="11"/>
  <c r="AR1823" i="11" s="1"/>
  <c r="AT1823" i="11"/>
  <c r="AW1823" i="11" s="1"/>
  <c r="AU1823" i="11"/>
  <c r="AX1823" i="11" s="1"/>
  <c r="AV1823" i="11"/>
  <c r="AY1823" i="11" s="1"/>
  <c r="AN1824" i="11"/>
  <c r="AO1824" i="11"/>
  <c r="AQ1824" i="11"/>
  <c r="AR1824" i="11"/>
  <c r="AT1824" i="11"/>
  <c r="AW1824" i="11" s="1"/>
  <c r="AU1824" i="11"/>
  <c r="AX1824" i="11" s="1"/>
  <c r="AV1824" i="11"/>
  <c r="AY1824" i="11" s="1"/>
  <c r="AN1825" i="11"/>
  <c r="AO1825" i="11"/>
  <c r="AR1825" i="11" s="1"/>
  <c r="AQ1825" i="11"/>
  <c r="AT1825" i="11"/>
  <c r="AW1825" i="11" s="1"/>
  <c r="AU1825" i="11"/>
  <c r="AX1825" i="11" s="1"/>
  <c r="AV1825" i="11"/>
  <c r="AY1825" i="11"/>
  <c r="AN1826" i="11"/>
  <c r="AQ1826" i="11" s="1"/>
  <c r="AO1826" i="11"/>
  <c r="AR1826" i="11" s="1"/>
  <c r="AT1826" i="11"/>
  <c r="AW1826" i="11" s="1"/>
  <c r="AU1826" i="11"/>
  <c r="AX1826" i="11" s="1"/>
  <c r="AV1826" i="11"/>
  <c r="AY1826" i="11" s="1"/>
  <c r="AN1827" i="11"/>
  <c r="AQ1827" i="11" s="1"/>
  <c r="AO1827" i="11"/>
  <c r="AR1827" i="11" s="1"/>
  <c r="AT1827" i="11"/>
  <c r="AW1827" i="11" s="1"/>
  <c r="AU1827" i="11"/>
  <c r="AX1827" i="11" s="1"/>
  <c r="AV1827" i="11"/>
  <c r="AY1827" i="11" s="1"/>
  <c r="AN1828" i="11"/>
  <c r="AO1828" i="11"/>
  <c r="AQ1828" i="11"/>
  <c r="AR1828" i="11"/>
  <c r="AT1828" i="11"/>
  <c r="AW1828" i="11" s="1"/>
  <c r="AU1828" i="11"/>
  <c r="AX1828" i="11" s="1"/>
  <c r="AV1828" i="11"/>
  <c r="AY1828" i="11" s="1"/>
  <c r="AN1829" i="11"/>
  <c r="AQ1829" i="11" s="1"/>
  <c r="AO1829" i="11"/>
  <c r="AR1829" i="11" s="1"/>
  <c r="AT1829" i="11"/>
  <c r="AW1829" i="11" s="1"/>
  <c r="AU1829" i="11"/>
  <c r="AX1829" i="11" s="1"/>
  <c r="AV1829" i="11"/>
  <c r="AY1829" i="11"/>
  <c r="AN1830" i="11"/>
  <c r="AQ1830" i="11" s="1"/>
  <c r="AO1830" i="11"/>
  <c r="AR1830" i="11" s="1"/>
  <c r="AT1830" i="11"/>
  <c r="AW1830" i="11" s="1"/>
  <c r="AU1830" i="11"/>
  <c r="AX1830" i="11" s="1"/>
  <c r="AV1830" i="11"/>
  <c r="AY1830" i="11"/>
  <c r="AN1831" i="11"/>
  <c r="AQ1831" i="11" s="1"/>
  <c r="AO1831" i="11"/>
  <c r="AR1831" i="11" s="1"/>
  <c r="AT1831" i="11"/>
  <c r="AW1831" i="11" s="1"/>
  <c r="AU1831" i="11"/>
  <c r="AX1831" i="11" s="1"/>
  <c r="AV1831" i="11"/>
  <c r="AY1831" i="11" s="1"/>
  <c r="AN1832" i="11"/>
  <c r="AO1832" i="11"/>
  <c r="AQ1832" i="11"/>
  <c r="AR1832" i="11"/>
  <c r="AT1832" i="11"/>
  <c r="AW1832" i="11" s="1"/>
  <c r="AU1832" i="11"/>
  <c r="AX1832" i="11" s="1"/>
  <c r="AV1832" i="11"/>
  <c r="AY1832" i="11" s="1"/>
  <c r="AN1833" i="11"/>
  <c r="AO1833" i="11"/>
  <c r="AR1833" i="11" s="1"/>
  <c r="AQ1833" i="11"/>
  <c r="AT1833" i="11"/>
  <c r="AW1833" i="11" s="1"/>
  <c r="AU1833" i="11"/>
  <c r="AX1833" i="11" s="1"/>
  <c r="AV1833" i="11"/>
  <c r="AY1833" i="11"/>
  <c r="AN1834" i="11"/>
  <c r="AQ1834" i="11" s="1"/>
  <c r="AO1834" i="11"/>
  <c r="AR1834" i="11" s="1"/>
  <c r="AT1834" i="11"/>
  <c r="AW1834" i="11" s="1"/>
  <c r="AU1834" i="11"/>
  <c r="AX1834" i="11" s="1"/>
  <c r="AV1834" i="11"/>
  <c r="AY1834" i="11" s="1"/>
  <c r="AN1835" i="11"/>
  <c r="AQ1835" i="11" s="1"/>
  <c r="AO1835" i="11"/>
  <c r="AR1835" i="11" s="1"/>
  <c r="AT1835" i="11"/>
  <c r="AW1835" i="11" s="1"/>
  <c r="AU1835" i="11"/>
  <c r="AX1835" i="11" s="1"/>
  <c r="AV1835" i="11"/>
  <c r="AY1835" i="11" s="1"/>
  <c r="AN1836" i="11"/>
  <c r="AO1836" i="11"/>
  <c r="AQ1836" i="11"/>
  <c r="AR1836" i="11"/>
  <c r="AT1836" i="11"/>
  <c r="AW1836" i="11" s="1"/>
  <c r="AU1836" i="11"/>
  <c r="AX1836" i="11" s="1"/>
  <c r="AV1836" i="11"/>
  <c r="AY1836" i="11" s="1"/>
  <c r="AN1837" i="11"/>
  <c r="AO1837" i="11"/>
  <c r="AQ1837" i="11"/>
  <c r="AR1837" i="11"/>
  <c r="AT1837" i="11"/>
  <c r="AW1837" i="11" s="1"/>
  <c r="AU1837" i="11"/>
  <c r="AX1837" i="11" s="1"/>
  <c r="AV1837" i="11"/>
  <c r="AY1837" i="11"/>
  <c r="AN1838" i="11"/>
  <c r="AQ1838" i="11" s="1"/>
  <c r="AO1838" i="11"/>
  <c r="AR1838" i="11" s="1"/>
  <c r="AT1838" i="11"/>
  <c r="AW1838" i="11" s="1"/>
  <c r="AU1838" i="11"/>
  <c r="AX1838" i="11" s="1"/>
  <c r="AV1838" i="11"/>
  <c r="AY1838" i="11" s="1"/>
  <c r="AN1839" i="11"/>
  <c r="AQ1839" i="11" s="1"/>
  <c r="AO1839" i="11"/>
  <c r="AR1839" i="11" s="1"/>
  <c r="AT1839" i="11"/>
  <c r="AW1839" i="11" s="1"/>
  <c r="AU1839" i="11"/>
  <c r="AX1839" i="11" s="1"/>
  <c r="AV1839" i="11"/>
  <c r="AY1839" i="11" s="1"/>
  <c r="AN1840" i="11"/>
  <c r="AO1840" i="11"/>
  <c r="AQ1840" i="11"/>
  <c r="AR1840" i="11"/>
  <c r="AT1840" i="11"/>
  <c r="AW1840" i="11" s="1"/>
  <c r="AU1840" i="11"/>
  <c r="AX1840" i="11" s="1"/>
  <c r="AV1840" i="11"/>
  <c r="AY1840" i="11" s="1"/>
  <c r="AN1841" i="11"/>
  <c r="AO1841" i="11"/>
  <c r="AR1841" i="11" s="1"/>
  <c r="AQ1841" i="11"/>
  <c r="AT1841" i="11"/>
  <c r="AW1841" i="11" s="1"/>
  <c r="AU1841" i="11"/>
  <c r="AX1841" i="11" s="1"/>
  <c r="AV1841" i="11"/>
  <c r="AY1841" i="11"/>
  <c r="AN1842" i="11"/>
  <c r="AQ1842" i="11" s="1"/>
  <c r="AO1842" i="11"/>
  <c r="AR1842" i="11" s="1"/>
  <c r="AT1842" i="11"/>
  <c r="AW1842" i="11" s="1"/>
  <c r="AU1842" i="11"/>
  <c r="AX1842" i="11" s="1"/>
  <c r="AV1842" i="11"/>
  <c r="AY1842" i="11" s="1"/>
  <c r="AN1843" i="11"/>
  <c r="AQ1843" i="11" s="1"/>
  <c r="AO1843" i="11"/>
  <c r="AR1843" i="11" s="1"/>
  <c r="AT1843" i="11"/>
  <c r="AW1843" i="11" s="1"/>
  <c r="AU1843" i="11"/>
  <c r="AX1843" i="11" s="1"/>
  <c r="AV1843" i="11"/>
  <c r="AY1843" i="11" s="1"/>
  <c r="AN1844" i="11"/>
  <c r="AO1844" i="11"/>
  <c r="AQ1844" i="11"/>
  <c r="AR1844" i="11"/>
  <c r="AT1844" i="11"/>
  <c r="AW1844" i="11" s="1"/>
  <c r="AU1844" i="11"/>
  <c r="AX1844" i="11" s="1"/>
  <c r="AV1844" i="11"/>
  <c r="AY1844" i="11" s="1"/>
  <c r="AN1845" i="11"/>
  <c r="AQ1845" i="11" s="1"/>
  <c r="AO1845" i="11"/>
  <c r="AR1845" i="11" s="1"/>
  <c r="AT1845" i="11"/>
  <c r="AW1845" i="11" s="1"/>
  <c r="AU1845" i="11"/>
  <c r="AX1845" i="11" s="1"/>
  <c r="AV1845" i="11"/>
  <c r="AY1845" i="11"/>
  <c r="AN1846" i="11"/>
  <c r="AQ1846" i="11" s="1"/>
  <c r="AO1846" i="11"/>
  <c r="AR1846" i="11" s="1"/>
  <c r="AT1846" i="11"/>
  <c r="AW1846" i="11" s="1"/>
  <c r="AU1846" i="11"/>
  <c r="AX1846" i="11" s="1"/>
  <c r="AV1846" i="11"/>
  <c r="AY1846" i="11"/>
  <c r="AN1847" i="11"/>
  <c r="AQ1847" i="11" s="1"/>
  <c r="AO1847" i="11"/>
  <c r="AR1847" i="11" s="1"/>
  <c r="AT1847" i="11"/>
  <c r="AU1847" i="11"/>
  <c r="AX1847" i="11" s="1"/>
  <c r="AV1847" i="11"/>
  <c r="AY1847" i="11" s="1"/>
  <c r="AW1847" i="11"/>
  <c r="AN1848" i="11"/>
  <c r="AO1848" i="11"/>
  <c r="AQ1848" i="11"/>
  <c r="AR1848" i="11"/>
  <c r="AT1848" i="11"/>
  <c r="AW1848" i="11" s="1"/>
  <c r="AU1848" i="11"/>
  <c r="AX1848" i="11" s="1"/>
  <c r="AV1848" i="11"/>
  <c r="AY1848" i="11" s="1"/>
  <c r="AN1849" i="11"/>
  <c r="AQ1849" i="11" s="1"/>
  <c r="AO1849" i="11"/>
  <c r="AR1849" i="11" s="1"/>
  <c r="AT1849" i="11"/>
  <c r="AW1849" i="11" s="1"/>
  <c r="AU1849" i="11"/>
  <c r="AX1849" i="11" s="1"/>
  <c r="AV1849" i="11"/>
  <c r="AY1849" i="11"/>
  <c r="AN1850" i="11"/>
  <c r="AQ1850" i="11" s="1"/>
  <c r="AO1850" i="11"/>
  <c r="AR1850" i="11" s="1"/>
  <c r="AT1850" i="11"/>
  <c r="AW1850" i="11" s="1"/>
  <c r="AU1850" i="11"/>
  <c r="AX1850" i="11" s="1"/>
  <c r="AV1850" i="11"/>
  <c r="AY1850" i="11" s="1"/>
  <c r="AN1851" i="11"/>
  <c r="AQ1851" i="11" s="1"/>
  <c r="AO1851" i="11"/>
  <c r="AR1851" i="11" s="1"/>
  <c r="AT1851" i="11"/>
  <c r="AW1851" i="11" s="1"/>
  <c r="AU1851" i="11"/>
  <c r="AX1851" i="11" s="1"/>
  <c r="AV1851" i="11"/>
  <c r="AY1851" i="11" s="1"/>
  <c r="AN1852" i="11"/>
  <c r="AO1852" i="11"/>
  <c r="AQ1852" i="11"/>
  <c r="AR1852" i="11"/>
  <c r="AT1852" i="11"/>
  <c r="AW1852" i="11" s="1"/>
  <c r="AU1852" i="11"/>
  <c r="AX1852" i="11" s="1"/>
  <c r="AV1852" i="11"/>
  <c r="AY1852" i="11" s="1"/>
  <c r="AN1853" i="11"/>
  <c r="AQ1853" i="11" s="1"/>
  <c r="AO1853" i="11"/>
  <c r="AR1853" i="11" s="1"/>
  <c r="AT1853" i="11"/>
  <c r="AW1853" i="11" s="1"/>
  <c r="AU1853" i="11"/>
  <c r="AX1853" i="11" s="1"/>
  <c r="AV1853" i="11"/>
  <c r="AY1853" i="11"/>
  <c r="AN1854" i="11"/>
  <c r="AQ1854" i="11" s="1"/>
  <c r="AO1854" i="11"/>
  <c r="AR1854" i="11" s="1"/>
  <c r="AT1854" i="11"/>
  <c r="AW1854" i="11" s="1"/>
  <c r="AU1854" i="11"/>
  <c r="AX1854" i="11" s="1"/>
  <c r="AV1854" i="11"/>
  <c r="AY1854" i="11" s="1"/>
  <c r="AN1855" i="11"/>
  <c r="AO1855" i="11"/>
  <c r="AR1855" i="11" s="1"/>
  <c r="AQ1855" i="11"/>
  <c r="AT1855" i="11"/>
  <c r="AW1855" i="11" s="1"/>
  <c r="AU1855" i="11"/>
  <c r="AX1855" i="11" s="1"/>
  <c r="AV1855" i="11"/>
  <c r="AY1855" i="11" s="1"/>
  <c r="AN1856" i="11"/>
  <c r="AO1856" i="11"/>
  <c r="AQ1856" i="11"/>
  <c r="AR1856" i="11"/>
  <c r="AT1856" i="11"/>
  <c r="AW1856" i="11" s="1"/>
  <c r="AU1856" i="11"/>
  <c r="AX1856" i="11" s="1"/>
  <c r="AV1856" i="11"/>
  <c r="AY1856" i="11" s="1"/>
  <c r="AN1857" i="11"/>
  <c r="AO1857" i="11"/>
  <c r="AR1857" i="11" s="1"/>
  <c r="AQ1857" i="11"/>
  <c r="AT1857" i="11"/>
  <c r="AW1857" i="11" s="1"/>
  <c r="AU1857" i="11"/>
  <c r="AX1857" i="11" s="1"/>
  <c r="AV1857" i="11"/>
  <c r="AY1857" i="11" s="1"/>
  <c r="AN1858" i="11"/>
  <c r="AQ1858" i="11" s="1"/>
  <c r="AO1858" i="11"/>
  <c r="AR1858" i="11" s="1"/>
  <c r="AT1858" i="11"/>
  <c r="AW1858" i="11" s="1"/>
  <c r="AU1858" i="11"/>
  <c r="AX1858" i="11" s="1"/>
  <c r="AV1858" i="11"/>
  <c r="AY1858" i="11" s="1"/>
  <c r="AN1859" i="11"/>
  <c r="AO1859" i="11"/>
  <c r="AR1859" i="11" s="1"/>
  <c r="AQ1859" i="11"/>
  <c r="AT1859" i="11"/>
  <c r="AW1859" i="11" s="1"/>
  <c r="AU1859" i="11"/>
  <c r="AX1859" i="11" s="1"/>
  <c r="AV1859" i="11"/>
  <c r="AY1859" i="11" s="1"/>
  <c r="AN1860" i="11"/>
  <c r="AO1860" i="11"/>
  <c r="AQ1860" i="11"/>
  <c r="AR1860" i="11"/>
  <c r="AT1860" i="11"/>
  <c r="AW1860" i="11" s="1"/>
  <c r="AU1860" i="11"/>
  <c r="AX1860" i="11" s="1"/>
  <c r="AV1860" i="11"/>
  <c r="AY1860" i="11" s="1"/>
  <c r="AN1861" i="11"/>
  <c r="AO1861" i="11"/>
  <c r="AQ1861" i="11"/>
  <c r="AR1861" i="11"/>
  <c r="AT1861" i="11"/>
  <c r="AW1861" i="11" s="1"/>
  <c r="AU1861" i="11"/>
  <c r="AX1861" i="11" s="1"/>
  <c r="AV1861" i="11"/>
  <c r="AY1861" i="11" s="1"/>
  <c r="AN1862" i="11"/>
  <c r="AO1862" i="11"/>
  <c r="AR1862" i="11" s="1"/>
  <c r="AQ1862" i="11"/>
  <c r="AT1862" i="11"/>
  <c r="AW1862" i="11" s="1"/>
  <c r="AU1862" i="11"/>
  <c r="AX1862" i="11" s="1"/>
  <c r="AV1862" i="11"/>
  <c r="AY1862" i="11"/>
  <c r="AN1863" i="11"/>
  <c r="AQ1863" i="11" s="1"/>
  <c r="AO1863" i="11"/>
  <c r="AR1863" i="11" s="1"/>
  <c r="AT1863" i="11"/>
  <c r="AW1863" i="11" s="1"/>
  <c r="AU1863" i="11"/>
  <c r="AX1863" i="11" s="1"/>
  <c r="AV1863" i="11"/>
  <c r="AY1863" i="11" s="1"/>
  <c r="AN1864" i="11"/>
  <c r="AQ1864" i="11" s="1"/>
  <c r="AO1864" i="11"/>
  <c r="AR1864" i="11"/>
  <c r="AT1864" i="11"/>
  <c r="AW1864" i="11" s="1"/>
  <c r="AU1864" i="11"/>
  <c r="AX1864" i="11" s="1"/>
  <c r="AV1864" i="11"/>
  <c r="AY1864" i="11" s="1"/>
  <c r="AN1865" i="11"/>
  <c r="AQ1865" i="11" s="1"/>
  <c r="AO1865" i="11"/>
  <c r="AR1865" i="11" s="1"/>
  <c r="AT1865" i="11"/>
  <c r="AW1865" i="11" s="1"/>
  <c r="AU1865" i="11"/>
  <c r="AX1865" i="11" s="1"/>
  <c r="AV1865" i="11"/>
  <c r="AY1865" i="11"/>
  <c r="AN1866" i="11"/>
  <c r="AQ1866" i="11" s="1"/>
  <c r="AO1866" i="11"/>
  <c r="AR1866" i="11" s="1"/>
  <c r="AT1866" i="11"/>
  <c r="AW1866" i="11" s="1"/>
  <c r="AU1866" i="11"/>
  <c r="AX1866" i="11" s="1"/>
  <c r="AV1866" i="11"/>
  <c r="AY1866" i="11"/>
  <c r="AN1867" i="11"/>
  <c r="AQ1867" i="11" s="1"/>
  <c r="AO1867" i="11"/>
  <c r="AR1867" i="11" s="1"/>
  <c r="AT1867" i="11"/>
  <c r="AW1867" i="11" s="1"/>
  <c r="AU1867" i="11"/>
  <c r="AX1867" i="11" s="1"/>
  <c r="AV1867" i="11"/>
  <c r="AY1867" i="11" s="1"/>
  <c r="AN1868" i="11"/>
  <c r="AQ1868" i="11" s="1"/>
  <c r="AO1868" i="11"/>
  <c r="AR1868" i="11"/>
  <c r="AT1868" i="11"/>
  <c r="AW1868" i="11" s="1"/>
  <c r="AU1868" i="11"/>
  <c r="AX1868" i="11" s="1"/>
  <c r="AV1868" i="11"/>
  <c r="AY1868" i="11" s="1"/>
  <c r="AN1869" i="11"/>
  <c r="AQ1869" i="11" s="1"/>
  <c r="AO1869" i="11"/>
  <c r="AR1869" i="11" s="1"/>
  <c r="AT1869" i="11"/>
  <c r="AW1869" i="11" s="1"/>
  <c r="AU1869" i="11"/>
  <c r="AX1869" i="11" s="1"/>
  <c r="AV1869" i="11"/>
  <c r="AY1869" i="11" s="1"/>
  <c r="AN1870" i="11"/>
  <c r="AQ1870" i="11" s="1"/>
  <c r="AO1870" i="11"/>
  <c r="AR1870" i="11" s="1"/>
  <c r="AT1870" i="11"/>
  <c r="AW1870" i="11" s="1"/>
  <c r="AU1870" i="11"/>
  <c r="AX1870" i="11" s="1"/>
  <c r="AV1870" i="11"/>
  <c r="AY1870" i="11" s="1"/>
  <c r="AN1871" i="11"/>
  <c r="AO1871" i="11"/>
  <c r="AR1871" i="11" s="1"/>
  <c r="AQ1871" i="11"/>
  <c r="AT1871" i="11"/>
  <c r="AW1871" i="11" s="1"/>
  <c r="AU1871" i="11"/>
  <c r="AX1871" i="11" s="1"/>
  <c r="AV1871" i="11"/>
  <c r="AY1871" i="11" s="1"/>
  <c r="AN1872" i="11"/>
  <c r="AO1872" i="11"/>
  <c r="AQ1872" i="11"/>
  <c r="AR1872" i="11"/>
  <c r="AT1872" i="11"/>
  <c r="AW1872" i="11" s="1"/>
  <c r="AU1872" i="11"/>
  <c r="AX1872" i="11" s="1"/>
  <c r="AV1872" i="11"/>
  <c r="AY1872" i="11" s="1"/>
  <c r="AN1873" i="11"/>
  <c r="AO1873" i="11"/>
  <c r="AR1873" i="11" s="1"/>
  <c r="AQ1873" i="11"/>
  <c r="AT1873" i="11"/>
  <c r="AW1873" i="11" s="1"/>
  <c r="AU1873" i="11"/>
  <c r="AX1873" i="11" s="1"/>
  <c r="AV1873" i="11"/>
  <c r="AY1873" i="11" s="1"/>
  <c r="AN1874" i="11"/>
  <c r="AQ1874" i="11" s="1"/>
  <c r="AO1874" i="11"/>
  <c r="AR1874" i="11" s="1"/>
  <c r="AT1874" i="11"/>
  <c r="AW1874" i="11" s="1"/>
  <c r="AU1874" i="11"/>
  <c r="AX1874" i="11" s="1"/>
  <c r="AV1874" i="11"/>
  <c r="AY1874" i="11" s="1"/>
  <c r="AN1875" i="11"/>
  <c r="AO1875" i="11"/>
  <c r="AR1875" i="11" s="1"/>
  <c r="AQ1875" i="11"/>
  <c r="AT1875" i="11"/>
  <c r="AW1875" i="11" s="1"/>
  <c r="AU1875" i="11"/>
  <c r="AX1875" i="11" s="1"/>
  <c r="AV1875" i="11"/>
  <c r="AY1875" i="11" s="1"/>
  <c r="AN1876" i="11"/>
  <c r="AO1876" i="11"/>
  <c r="AQ1876" i="11"/>
  <c r="AR1876" i="11"/>
  <c r="AT1876" i="11"/>
  <c r="AW1876" i="11" s="1"/>
  <c r="AU1876" i="11"/>
  <c r="AX1876" i="11" s="1"/>
  <c r="AV1876" i="11"/>
  <c r="AY1876" i="11" s="1"/>
  <c r="AN1877" i="11"/>
  <c r="AO1877" i="11"/>
  <c r="AQ1877" i="11"/>
  <c r="AR1877" i="11"/>
  <c r="AT1877" i="11"/>
  <c r="AW1877" i="11" s="1"/>
  <c r="AU1877" i="11"/>
  <c r="AX1877" i="11" s="1"/>
  <c r="AV1877" i="11"/>
  <c r="AY1877" i="11"/>
  <c r="AN1878" i="11"/>
  <c r="AO1878" i="11"/>
  <c r="AR1878" i="11" s="1"/>
  <c r="AQ1878" i="11"/>
  <c r="AT1878" i="11"/>
  <c r="AW1878" i="11" s="1"/>
  <c r="AU1878" i="11"/>
  <c r="AX1878" i="11" s="1"/>
  <c r="AV1878" i="11"/>
  <c r="AY1878" i="11" s="1"/>
  <c r="AN1879" i="11"/>
  <c r="AQ1879" i="11" s="1"/>
  <c r="AO1879" i="11"/>
  <c r="AR1879" i="11" s="1"/>
  <c r="AT1879" i="11"/>
  <c r="AW1879" i="11" s="1"/>
  <c r="AU1879" i="11"/>
  <c r="AX1879" i="11" s="1"/>
  <c r="AV1879" i="11"/>
  <c r="AY1879" i="11" s="1"/>
  <c r="AN1880" i="11"/>
  <c r="AQ1880" i="11" s="1"/>
  <c r="AO1880" i="11"/>
  <c r="AR1880" i="11"/>
  <c r="AT1880" i="11"/>
  <c r="AW1880" i="11" s="1"/>
  <c r="AU1880" i="11"/>
  <c r="AX1880" i="11" s="1"/>
  <c r="AV1880" i="11"/>
  <c r="AY1880" i="11" s="1"/>
  <c r="AN1881" i="11"/>
  <c r="AQ1881" i="11" s="1"/>
  <c r="AO1881" i="11"/>
  <c r="AR1881" i="11" s="1"/>
  <c r="AT1881" i="11"/>
  <c r="AW1881" i="11" s="1"/>
  <c r="AU1881" i="11"/>
  <c r="AX1881" i="11" s="1"/>
  <c r="AV1881" i="11"/>
  <c r="AY1881" i="11"/>
  <c r="AN1882" i="11"/>
  <c r="AQ1882" i="11" s="1"/>
  <c r="AO1882" i="11"/>
  <c r="AR1882" i="11" s="1"/>
  <c r="AT1882" i="11"/>
  <c r="AW1882" i="11" s="1"/>
  <c r="AU1882" i="11"/>
  <c r="AX1882" i="11" s="1"/>
  <c r="AV1882" i="11"/>
  <c r="AY1882" i="11"/>
  <c r="AN1883" i="11"/>
  <c r="AQ1883" i="11" s="1"/>
  <c r="AO1883" i="11"/>
  <c r="AR1883" i="11" s="1"/>
  <c r="AT1883" i="11"/>
  <c r="AW1883" i="11" s="1"/>
  <c r="AU1883" i="11"/>
  <c r="AX1883" i="11" s="1"/>
  <c r="AV1883" i="11"/>
  <c r="AY1883" i="11" s="1"/>
  <c r="AN1884" i="11"/>
  <c r="AQ1884" i="11" s="1"/>
  <c r="AO1884" i="11"/>
  <c r="AR1884" i="11"/>
  <c r="AT1884" i="11"/>
  <c r="AW1884" i="11" s="1"/>
  <c r="AU1884" i="11"/>
  <c r="AX1884" i="11" s="1"/>
  <c r="AV1884" i="11"/>
  <c r="AY1884" i="11" s="1"/>
  <c r="AN1885" i="11"/>
  <c r="AQ1885" i="11" s="1"/>
  <c r="AO1885" i="11"/>
  <c r="AR1885" i="11" s="1"/>
  <c r="AT1885" i="11"/>
  <c r="AW1885" i="11" s="1"/>
  <c r="AU1885" i="11"/>
  <c r="AX1885" i="11" s="1"/>
  <c r="AV1885" i="11"/>
  <c r="AY1885" i="11" s="1"/>
  <c r="AN1886" i="11"/>
  <c r="AQ1886" i="11" s="1"/>
  <c r="AO1886" i="11"/>
  <c r="AR1886" i="11" s="1"/>
  <c r="AT1886" i="11"/>
  <c r="AW1886" i="11" s="1"/>
  <c r="AU1886" i="11"/>
  <c r="AX1886" i="11" s="1"/>
  <c r="AV1886" i="11"/>
  <c r="AY1886" i="11" s="1"/>
  <c r="AN1887" i="11"/>
  <c r="AO1887" i="11"/>
  <c r="AR1887" i="11" s="1"/>
  <c r="AQ1887" i="11"/>
  <c r="AT1887" i="11"/>
  <c r="AW1887" i="11" s="1"/>
  <c r="AU1887" i="11"/>
  <c r="AX1887" i="11" s="1"/>
  <c r="AV1887" i="11"/>
  <c r="AY1887" i="11" s="1"/>
  <c r="AN1888" i="11"/>
  <c r="AO1888" i="11"/>
  <c r="AQ1888" i="11"/>
  <c r="AR1888" i="11"/>
  <c r="AT1888" i="11"/>
  <c r="AW1888" i="11" s="1"/>
  <c r="AU1888" i="11"/>
  <c r="AX1888" i="11" s="1"/>
  <c r="AV1888" i="11"/>
  <c r="AY1888" i="11" s="1"/>
  <c r="AN1889" i="11"/>
  <c r="AO1889" i="11"/>
  <c r="AR1889" i="11" s="1"/>
  <c r="AQ1889" i="11"/>
  <c r="AT1889" i="11"/>
  <c r="AW1889" i="11" s="1"/>
  <c r="AU1889" i="11"/>
  <c r="AX1889" i="11" s="1"/>
  <c r="AV1889" i="11"/>
  <c r="AY1889" i="11" s="1"/>
  <c r="AN1890" i="11"/>
  <c r="AQ1890" i="11" s="1"/>
  <c r="AO1890" i="11"/>
  <c r="AR1890" i="11" s="1"/>
  <c r="AT1890" i="11"/>
  <c r="AW1890" i="11" s="1"/>
  <c r="AU1890" i="11"/>
  <c r="AX1890" i="11" s="1"/>
  <c r="AV1890" i="11"/>
  <c r="AY1890" i="11" s="1"/>
  <c r="AN1891" i="11"/>
  <c r="AO1891" i="11"/>
  <c r="AR1891" i="11" s="1"/>
  <c r="AQ1891" i="11"/>
  <c r="AT1891" i="11"/>
  <c r="AW1891" i="11" s="1"/>
  <c r="AU1891" i="11"/>
  <c r="AX1891" i="11" s="1"/>
  <c r="AV1891" i="11"/>
  <c r="AY1891" i="11" s="1"/>
  <c r="AN1892" i="11"/>
  <c r="AO1892" i="11"/>
  <c r="AQ1892" i="11"/>
  <c r="AR1892" i="11"/>
  <c r="AT1892" i="11"/>
  <c r="AW1892" i="11" s="1"/>
  <c r="AU1892" i="11"/>
  <c r="AX1892" i="11" s="1"/>
  <c r="AV1892" i="11"/>
  <c r="AY1892" i="11" s="1"/>
  <c r="AN1893" i="11"/>
  <c r="AO1893" i="11"/>
  <c r="AQ1893" i="11"/>
  <c r="AR1893" i="11"/>
  <c r="AT1893" i="11"/>
  <c r="AW1893" i="11" s="1"/>
  <c r="AU1893" i="11"/>
  <c r="AX1893" i="11" s="1"/>
  <c r="AV1893" i="11"/>
  <c r="AY1893" i="11"/>
  <c r="AN1894" i="11"/>
  <c r="AO1894" i="11"/>
  <c r="AR1894" i="11" s="1"/>
  <c r="AQ1894" i="11"/>
  <c r="AT1894" i="11"/>
  <c r="AW1894" i="11" s="1"/>
  <c r="AU1894" i="11"/>
  <c r="AX1894" i="11" s="1"/>
  <c r="AV1894" i="11"/>
  <c r="AY1894" i="11" s="1"/>
  <c r="AN1895" i="11"/>
  <c r="AQ1895" i="11" s="1"/>
  <c r="AO1895" i="11"/>
  <c r="AR1895" i="11" s="1"/>
  <c r="AT1895" i="11"/>
  <c r="AW1895" i="11" s="1"/>
  <c r="AU1895" i="11"/>
  <c r="AX1895" i="11" s="1"/>
  <c r="AV1895" i="11"/>
  <c r="AY1895" i="11" s="1"/>
  <c r="AN1896" i="11"/>
  <c r="AQ1896" i="11" s="1"/>
  <c r="AO1896" i="11"/>
  <c r="AR1896" i="11"/>
  <c r="AT1896" i="11"/>
  <c r="AW1896" i="11" s="1"/>
  <c r="AU1896" i="11"/>
  <c r="AX1896" i="11" s="1"/>
  <c r="AV1896" i="11"/>
  <c r="AY1896" i="11" s="1"/>
  <c r="AN1897" i="11"/>
  <c r="AQ1897" i="11" s="1"/>
  <c r="AO1897" i="11"/>
  <c r="AR1897" i="11" s="1"/>
  <c r="AT1897" i="11"/>
  <c r="AW1897" i="11" s="1"/>
  <c r="AU1897" i="11"/>
  <c r="AX1897" i="11" s="1"/>
  <c r="AV1897" i="11"/>
  <c r="AY1897" i="11"/>
  <c r="AN1898" i="11"/>
  <c r="AQ1898" i="11" s="1"/>
  <c r="AO1898" i="11"/>
  <c r="AR1898" i="11" s="1"/>
  <c r="AT1898" i="11"/>
  <c r="AW1898" i="11" s="1"/>
  <c r="AU1898" i="11"/>
  <c r="AX1898" i="11" s="1"/>
  <c r="AV1898" i="11"/>
  <c r="AY1898" i="11"/>
  <c r="AN1899" i="11"/>
  <c r="AQ1899" i="11" s="1"/>
  <c r="AO1899" i="11"/>
  <c r="AR1899" i="11" s="1"/>
  <c r="AT1899" i="11"/>
  <c r="AW1899" i="11" s="1"/>
  <c r="AU1899" i="11"/>
  <c r="AX1899" i="11" s="1"/>
  <c r="AV1899" i="11"/>
  <c r="AY1899" i="11" s="1"/>
  <c r="AN1900" i="11"/>
  <c r="AO1900" i="11"/>
  <c r="AQ1900" i="11"/>
  <c r="AR1900" i="11"/>
  <c r="AT1900" i="11"/>
  <c r="AW1900" i="11" s="1"/>
  <c r="AU1900" i="11"/>
  <c r="AX1900" i="11" s="1"/>
  <c r="AV1900" i="11"/>
  <c r="AY1900" i="11" s="1"/>
  <c r="AN1901" i="11"/>
  <c r="AQ1901" i="11" s="1"/>
  <c r="AO1901" i="11"/>
  <c r="AR1901" i="11"/>
  <c r="AT1901" i="11"/>
  <c r="AW1901" i="11" s="1"/>
  <c r="AU1901" i="11"/>
  <c r="AX1901" i="11" s="1"/>
  <c r="AV1901" i="11"/>
  <c r="AY1901" i="11" s="1"/>
  <c r="AN1902" i="11"/>
  <c r="AO1902" i="11"/>
  <c r="AQ1902" i="11"/>
  <c r="AR1902" i="11"/>
  <c r="AT1902" i="11"/>
  <c r="AW1902" i="11" s="1"/>
  <c r="AU1902" i="11"/>
  <c r="AX1902" i="11" s="1"/>
  <c r="AV1902" i="11"/>
  <c r="AY1902" i="11" s="1"/>
  <c r="AN1903" i="11"/>
  <c r="AQ1903" i="11" s="1"/>
  <c r="AO1903" i="11"/>
  <c r="AR1903" i="11" s="1"/>
  <c r="AT1903" i="11"/>
  <c r="AW1903" i="11" s="1"/>
  <c r="AU1903" i="11"/>
  <c r="AX1903" i="11" s="1"/>
  <c r="AV1903" i="11"/>
  <c r="AY1903" i="11"/>
  <c r="AN1904" i="11"/>
  <c r="AQ1904" i="11" s="1"/>
  <c r="AO1904" i="11"/>
  <c r="AR1904" i="11"/>
  <c r="AT1904" i="11"/>
  <c r="AW1904" i="11" s="1"/>
  <c r="AU1904" i="11"/>
  <c r="AX1904" i="11" s="1"/>
  <c r="AV1904" i="11"/>
  <c r="AY1904" i="11" s="1"/>
  <c r="AN1905" i="11"/>
  <c r="AQ1905" i="11" s="1"/>
  <c r="AO1905" i="11"/>
  <c r="AR1905" i="11" s="1"/>
  <c r="AT1905" i="11"/>
  <c r="AW1905" i="11" s="1"/>
  <c r="AU1905" i="11"/>
  <c r="AX1905" i="11" s="1"/>
  <c r="AV1905" i="11"/>
  <c r="AY1905" i="11" s="1"/>
  <c r="AN1906" i="11"/>
  <c r="AQ1906" i="11" s="1"/>
  <c r="AO1906" i="11"/>
  <c r="AR1906" i="11" s="1"/>
  <c r="AT1906" i="11"/>
  <c r="AW1906" i="11" s="1"/>
  <c r="AU1906" i="11"/>
  <c r="AX1906" i="11" s="1"/>
  <c r="AV1906" i="11"/>
  <c r="AY1906" i="11" s="1"/>
  <c r="AN1907" i="11"/>
  <c r="AQ1907" i="11" s="1"/>
  <c r="AO1907" i="11"/>
  <c r="AR1907" i="11" s="1"/>
  <c r="AT1907" i="11"/>
  <c r="AW1907" i="11" s="1"/>
  <c r="AU1907" i="11"/>
  <c r="AX1907" i="11" s="1"/>
  <c r="AV1907" i="11"/>
  <c r="AY1907" i="11" s="1"/>
  <c r="AN1908" i="11"/>
  <c r="AO1908" i="11"/>
  <c r="AQ1908" i="11"/>
  <c r="AR1908" i="11"/>
  <c r="AT1908" i="11"/>
  <c r="AW1908" i="11" s="1"/>
  <c r="AU1908" i="11"/>
  <c r="AX1908" i="11" s="1"/>
  <c r="AV1908" i="11"/>
  <c r="AY1908" i="11" s="1"/>
  <c r="AN1909" i="11"/>
  <c r="AO1909" i="11"/>
  <c r="AR1909" i="11" s="1"/>
  <c r="AQ1909" i="11"/>
  <c r="AT1909" i="11"/>
  <c r="AW1909" i="11" s="1"/>
  <c r="AU1909" i="11"/>
  <c r="AX1909" i="11" s="1"/>
  <c r="AV1909" i="11"/>
  <c r="AY1909" i="11" s="1"/>
  <c r="AN1910" i="11"/>
  <c r="AQ1910" i="11" s="1"/>
  <c r="AO1910" i="11"/>
  <c r="AR1910" i="11" s="1"/>
  <c r="AT1910" i="11"/>
  <c r="AW1910" i="11" s="1"/>
  <c r="AU1910" i="11"/>
  <c r="AX1910" i="11" s="1"/>
  <c r="AV1910" i="11"/>
  <c r="AY1910" i="11"/>
  <c r="AN1911" i="11"/>
  <c r="AQ1911" i="11" s="1"/>
  <c r="AO1911" i="11"/>
  <c r="AR1911" i="11" s="1"/>
  <c r="AT1911" i="11"/>
  <c r="AW1911" i="11" s="1"/>
  <c r="AU1911" i="11"/>
  <c r="AX1911" i="11" s="1"/>
  <c r="AV1911" i="11"/>
  <c r="AY1911" i="11"/>
  <c r="AN1912" i="11"/>
  <c r="AQ1912" i="11" s="1"/>
  <c r="AO1912" i="11"/>
  <c r="AR1912" i="11" s="1"/>
  <c r="AT1912" i="11"/>
  <c r="AW1912" i="11" s="1"/>
  <c r="AU1912" i="11"/>
  <c r="AX1912" i="11" s="1"/>
  <c r="AV1912" i="11"/>
  <c r="AY1912" i="11" s="1"/>
  <c r="AN1913" i="11"/>
  <c r="AQ1913" i="11" s="1"/>
  <c r="AO1913" i="11"/>
  <c r="AR1913" i="11"/>
  <c r="AT1913" i="11"/>
  <c r="AW1913" i="11" s="1"/>
  <c r="AU1913" i="11"/>
  <c r="AX1913" i="11" s="1"/>
  <c r="AV1913" i="11"/>
  <c r="AY1913" i="11" s="1"/>
  <c r="AN1914" i="11"/>
  <c r="AO1914" i="11"/>
  <c r="AR1914" i="11" s="1"/>
  <c r="AQ1914" i="11"/>
  <c r="AT1914" i="11"/>
  <c r="AW1914" i="11" s="1"/>
  <c r="AU1914" i="11"/>
  <c r="AX1914" i="11" s="1"/>
  <c r="AV1914" i="11"/>
  <c r="AY1914" i="11"/>
  <c r="AN1915" i="11"/>
  <c r="AQ1915" i="11" s="1"/>
  <c r="AO1915" i="11"/>
  <c r="AR1915" i="11" s="1"/>
  <c r="AT1915" i="11"/>
  <c r="AW1915" i="11" s="1"/>
  <c r="AU1915" i="11"/>
  <c r="AX1915" i="11" s="1"/>
  <c r="AV1915" i="11"/>
  <c r="AY1915" i="11"/>
  <c r="AN1916" i="11"/>
  <c r="AQ1916" i="11" s="1"/>
  <c r="AO1916" i="11"/>
  <c r="AR1916" i="11" s="1"/>
  <c r="AT1916" i="11"/>
  <c r="AW1916" i="11" s="1"/>
  <c r="AU1916" i="11"/>
  <c r="AX1916" i="11" s="1"/>
  <c r="AV1916" i="11"/>
  <c r="AY1916" i="11" s="1"/>
  <c r="AN1917" i="11"/>
  <c r="AQ1917" i="11" s="1"/>
  <c r="AO1917" i="11"/>
  <c r="AR1917" i="11"/>
  <c r="AT1917" i="11"/>
  <c r="AW1917" i="11" s="1"/>
  <c r="AU1917" i="11"/>
  <c r="AX1917" i="11" s="1"/>
  <c r="AV1917" i="11"/>
  <c r="AY1917" i="11" s="1"/>
  <c r="AN1918" i="11"/>
  <c r="AO1918" i="11"/>
  <c r="AR1918" i="11" s="1"/>
  <c r="AQ1918" i="11"/>
  <c r="AT1918" i="11"/>
  <c r="AW1918" i="11" s="1"/>
  <c r="AU1918" i="11"/>
  <c r="AX1918" i="11" s="1"/>
  <c r="AV1918" i="11"/>
  <c r="AY1918" i="11"/>
  <c r="AN1919" i="11"/>
  <c r="AQ1919" i="11" s="1"/>
  <c r="AO1919" i="11"/>
  <c r="AR1919" i="11" s="1"/>
  <c r="AT1919" i="11"/>
  <c r="AW1919" i="11" s="1"/>
  <c r="AU1919" i="11"/>
  <c r="AX1919" i="11" s="1"/>
  <c r="AV1919" i="11"/>
  <c r="AY1919" i="11"/>
  <c r="AN1920" i="11"/>
  <c r="AQ1920" i="11" s="1"/>
  <c r="AO1920" i="11"/>
  <c r="AR1920" i="11" s="1"/>
  <c r="AT1920" i="11"/>
  <c r="AW1920" i="11" s="1"/>
  <c r="AU1920" i="11"/>
  <c r="AX1920" i="11" s="1"/>
  <c r="AV1920" i="11"/>
  <c r="AY1920" i="11" s="1"/>
  <c r="AN1921" i="11"/>
  <c r="AQ1921" i="11" s="1"/>
  <c r="AO1921" i="11"/>
  <c r="AR1921" i="11"/>
  <c r="AT1921" i="11"/>
  <c r="AW1921" i="11" s="1"/>
  <c r="AU1921" i="11"/>
  <c r="AX1921" i="11" s="1"/>
  <c r="AV1921" i="11"/>
  <c r="AY1921" i="11" s="1"/>
  <c r="AN1922" i="11"/>
  <c r="AO1922" i="11"/>
  <c r="AR1922" i="11" s="1"/>
  <c r="AQ1922" i="11"/>
  <c r="AT1922" i="11"/>
  <c r="AW1922" i="11" s="1"/>
  <c r="AU1922" i="11"/>
  <c r="AX1922" i="11" s="1"/>
  <c r="AV1922" i="11"/>
  <c r="AY1922" i="11"/>
  <c r="AN1923" i="11"/>
  <c r="AQ1923" i="11" s="1"/>
  <c r="AO1923" i="11"/>
  <c r="AR1923" i="11" s="1"/>
  <c r="AT1923" i="11"/>
  <c r="AW1923" i="11" s="1"/>
  <c r="AU1923" i="11"/>
  <c r="AX1923" i="11" s="1"/>
  <c r="AV1923" i="11"/>
  <c r="AY1923" i="11"/>
  <c r="AN1924" i="11"/>
  <c r="AQ1924" i="11" s="1"/>
  <c r="AO1924" i="11"/>
  <c r="AR1924" i="11" s="1"/>
  <c r="AT1924" i="11"/>
  <c r="AW1924" i="11" s="1"/>
  <c r="AU1924" i="11"/>
  <c r="AX1924" i="11" s="1"/>
  <c r="AV1924" i="11"/>
  <c r="AY1924" i="11" s="1"/>
  <c r="AN1925" i="11"/>
  <c r="AQ1925" i="11" s="1"/>
  <c r="AO1925" i="11"/>
  <c r="AR1925" i="11"/>
  <c r="AT1925" i="11"/>
  <c r="AW1925" i="11" s="1"/>
  <c r="AU1925" i="11"/>
  <c r="AX1925" i="11" s="1"/>
  <c r="AV1925" i="11"/>
  <c r="AY1925" i="11" s="1"/>
  <c r="AN1926" i="11"/>
  <c r="AO1926" i="11"/>
  <c r="AR1926" i="11" s="1"/>
  <c r="AQ1926" i="11"/>
  <c r="AT1926" i="11"/>
  <c r="AW1926" i="11" s="1"/>
  <c r="AU1926" i="11"/>
  <c r="AX1926" i="11" s="1"/>
  <c r="AV1926" i="11"/>
  <c r="AY1926" i="11"/>
  <c r="AN1927" i="11"/>
  <c r="AQ1927" i="11" s="1"/>
  <c r="AO1927" i="11"/>
  <c r="AR1927" i="11" s="1"/>
  <c r="AT1927" i="11"/>
  <c r="AW1927" i="11" s="1"/>
  <c r="AU1927" i="11"/>
  <c r="AX1927" i="11" s="1"/>
  <c r="AV1927" i="11"/>
  <c r="AY1927" i="11"/>
  <c r="AN1928" i="11"/>
  <c r="AQ1928" i="11" s="1"/>
  <c r="AO1928" i="11"/>
  <c r="AR1928" i="11" s="1"/>
  <c r="AT1928" i="11"/>
  <c r="AW1928" i="11" s="1"/>
  <c r="AU1928" i="11"/>
  <c r="AX1928" i="11" s="1"/>
  <c r="AV1928" i="11"/>
  <c r="AY1928" i="11" s="1"/>
  <c r="AN1929" i="11"/>
  <c r="AQ1929" i="11" s="1"/>
  <c r="AO1929" i="11"/>
  <c r="AR1929" i="11"/>
  <c r="AT1929" i="11"/>
  <c r="AW1929" i="11" s="1"/>
  <c r="AU1929" i="11"/>
  <c r="AX1929" i="11" s="1"/>
  <c r="AV1929" i="11"/>
  <c r="AY1929" i="11" s="1"/>
  <c r="AN1930" i="11"/>
  <c r="AO1930" i="11"/>
  <c r="AR1930" i="11" s="1"/>
  <c r="AQ1930" i="11"/>
  <c r="AT1930" i="11"/>
  <c r="AW1930" i="11" s="1"/>
  <c r="AU1930" i="11"/>
  <c r="AX1930" i="11" s="1"/>
  <c r="AV1930" i="11"/>
  <c r="AY1930" i="11"/>
  <c r="AN1931" i="11"/>
  <c r="AQ1931" i="11" s="1"/>
  <c r="AO1931" i="11"/>
  <c r="AR1931" i="11" s="1"/>
  <c r="AT1931" i="11"/>
  <c r="AW1931" i="11" s="1"/>
  <c r="AU1931" i="11"/>
  <c r="AX1931" i="11" s="1"/>
  <c r="AV1931" i="11"/>
  <c r="AY1931" i="11"/>
  <c r="AN1932" i="11"/>
  <c r="AQ1932" i="11" s="1"/>
  <c r="AO1932" i="11"/>
  <c r="AR1932" i="11" s="1"/>
  <c r="AT1932" i="11"/>
  <c r="AW1932" i="11" s="1"/>
  <c r="AU1932" i="11"/>
  <c r="AX1932" i="11" s="1"/>
  <c r="AV1932" i="11"/>
  <c r="AY1932" i="11" s="1"/>
  <c r="AN1933" i="11"/>
  <c r="AQ1933" i="11" s="1"/>
  <c r="AO1933" i="11"/>
  <c r="AR1933" i="11"/>
  <c r="AT1933" i="11"/>
  <c r="AW1933" i="11" s="1"/>
  <c r="AU1933" i="11"/>
  <c r="AX1933" i="11" s="1"/>
  <c r="AV1933" i="11"/>
  <c r="AY1933" i="11" s="1"/>
  <c r="AN1934" i="11"/>
  <c r="AO1934" i="11"/>
  <c r="AR1934" i="11" s="1"/>
  <c r="AQ1934" i="11"/>
  <c r="AT1934" i="11"/>
  <c r="AW1934" i="11" s="1"/>
  <c r="AU1934" i="11"/>
  <c r="AX1934" i="11" s="1"/>
  <c r="AV1934" i="11"/>
  <c r="AY1934" i="11"/>
  <c r="AN1935" i="11"/>
  <c r="AQ1935" i="11" s="1"/>
  <c r="AO1935" i="11"/>
  <c r="AR1935" i="11" s="1"/>
  <c r="AT1935" i="11"/>
  <c r="AW1935" i="11" s="1"/>
  <c r="AU1935" i="11"/>
  <c r="AX1935" i="11" s="1"/>
  <c r="AV1935" i="11"/>
  <c r="AY1935" i="11"/>
  <c r="AN1936" i="11"/>
  <c r="AQ1936" i="11" s="1"/>
  <c r="AO1936" i="11"/>
  <c r="AR1936" i="11" s="1"/>
  <c r="AT1936" i="11"/>
  <c r="AW1936" i="11" s="1"/>
  <c r="AU1936" i="11"/>
  <c r="AX1936" i="11" s="1"/>
  <c r="AV1936" i="11"/>
  <c r="AY1936" i="11" s="1"/>
  <c r="AN1937" i="11"/>
  <c r="AQ1937" i="11" s="1"/>
  <c r="AO1937" i="11"/>
  <c r="AR1937" i="11"/>
  <c r="AT1937" i="11"/>
  <c r="AW1937" i="11" s="1"/>
  <c r="AU1937" i="11"/>
  <c r="AX1937" i="11" s="1"/>
  <c r="AV1937" i="11"/>
  <c r="AY1937" i="11" s="1"/>
  <c r="AN1938" i="11"/>
  <c r="AO1938" i="11"/>
  <c r="AR1938" i="11" s="1"/>
  <c r="AQ1938" i="11"/>
  <c r="AT1938" i="11"/>
  <c r="AW1938" i="11" s="1"/>
  <c r="AU1938" i="11"/>
  <c r="AX1938" i="11" s="1"/>
  <c r="AV1938" i="11"/>
  <c r="AY1938" i="11"/>
  <c r="AN1939" i="11"/>
  <c r="AQ1939" i="11" s="1"/>
  <c r="AO1939" i="11"/>
  <c r="AR1939" i="11" s="1"/>
  <c r="AT1939" i="11"/>
  <c r="AW1939" i="11" s="1"/>
  <c r="AU1939" i="11"/>
  <c r="AX1939" i="11" s="1"/>
  <c r="AV1939" i="11"/>
  <c r="AY1939" i="11"/>
  <c r="AN1940" i="11"/>
  <c r="AQ1940" i="11" s="1"/>
  <c r="AO1940" i="11"/>
  <c r="AR1940" i="11" s="1"/>
  <c r="AT1940" i="11"/>
  <c r="AW1940" i="11" s="1"/>
  <c r="AU1940" i="11"/>
  <c r="AX1940" i="11" s="1"/>
  <c r="AV1940" i="11"/>
  <c r="AY1940" i="11" s="1"/>
  <c r="AN1941" i="11"/>
  <c r="AQ1941" i="11" s="1"/>
  <c r="AO1941" i="11"/>
  <c r="AR1941" i="11"/>
  <c r="AT1941" i="11"/>
  <c r="AW1941" i="11" s="1"/>
  <c r="AU1941" i="11"/>
  <c r="AX1941" i="11" s="1"/>
  <c r="AV1941" i="11"/>
  <c r="AY1941" i="11" s="1"/>
  <c r="AN1942" i="11"/>
  <c r="AO1942" i="11"/>
  <c r="AR1942" i="11" s="1"/>
  <c r="AQ1942" i="11"/>
  <c r="AT1942" i="11"/>
  <c r="AW1942" i="11" s="1"/>
  <c r="AU1942" i="11"/>
  <c r="AX1942" i="11" s="1"/>
  <c r="AV1942" i="11"/>
  <c r="AY1942" i="11"/>
  <c r="AN1943" i="11"/>
  <c r="AQ1943" i="11" s="1"/>
  <c r="AO1943" i="11"/>
  <c r="AR1943" i="11" s="1"/>
  <c r="AT1943" i="11"/>
  <c r="AW1943" i="11" s="1"/>
  <c r="AU1943" i="11"/>
  <c r="AX1943" i="11" s="1"/>
  <c r="AV1943" i="11"/>
  <c r="AY1943" i="11"/>
  <c r="AN1944" i="11"/>
  <c r="AQ1944" i="11" s="1"/>
  <c r="AO1944" i="11"/>
  <c r="AR1944" i="11" s="1"/>
  <c r="AT1944" i="11"/>
  <c r="AW1944" i="11" s="1"/>
  <c r="AU1944" i="11"/>
  <c r="AX1944" i="11" s="1"/>
  <c r="AV1944" i="11"/>
  <c r="AY1944" i="11" s="1"/>
  <c r="AN1945" i="11"/>
  <c r="AQ1945" i="11" s="1"/>
  <c r="AO1945" i="11"/>
  <c r="AR1945" i="11"/>
  <c r="AT1945" i="11"/>
  <c r="AW1945" i="11" s="1"/>
  <c r="AU1945" i="11"/>
  <c r="AX1945" i="11" s="1"/>
  <c r="AV1945" i="11"/>
  <c r="AY1945" i="11" s="1"/>
  <c r="AN1946" i="11"/>
  <c r="AO1946" i="11"/>
  <c r="AR1946" i="11" s="1"/>
  <c r="AQ1946" i="11"/>
  <c r="AT1946" i="11"/>
  <c r="AW1946" i="11" s="1"/>
  <c r="AU1946" i="11"/>
  <c r="AX1946" i="11" s="1"/>
  <c r="AV1946" i="11"/>
  <c r="AY1946" i="11"/>
  <c r="AN1947" i="11"/>
  <c r="AQ1947" i="11" s="1"/>
  <c r="AO1947" i="11"/>
  <c r="AR1947" i="11" s="1"/>
  <c r="AT1947" i="11"/>
  <c r="AW1947" i="11" s="1"/>
  <c r="AU1947" i="11"/>
  <c r="AX1947" i="11" s="1"/>
  <c r="AV1947" i="11"/>
  <c r="AY1947" i="11"/>
  <c r="AN1948" i="11"/>
  <c r="AQ1948" i="11" s="1"/>
  <c r="AO1948" i="11"/>
  <c r="AR1948" i="11" s="1"/>
  <c r="AT1948" i="11"/>
  <c r="AW1948" i="11" s="1"/>
  <c r="AU1948" i="11"/>
  <c r="AX1948" i="11" s="1"/>
  <c r="AV1948" i="11"/>
  <c r="AY1948" i="11" s="1"/>
  <c r="AN1949" i="11"/>
  <c r="AQ1949" i="11" s="1"/>
  <c r="AO1949" i="11"/>
  <c r="AR1949" i="11"/>
  <c r="AT1949" i="11"/>
  <c r="AW1949" i="11" s="1"/>
  <c r="AU1949" i="11"/>
  <c r="AX1949" i="11" s="1"/>
  <c r="AV1949" i="11"/>
  <c r="AY1949" i="11" s="1"/>
  <c r="AN1950" i="11"/>
  <c r="AO1950" i="11"/>
  <c r="AR1950" i="11" s="1"/>
  <c r="AQ1950" i="11"/>
  <c r="AT1950" i="11"/>
  <c r="AW1950" i="11" s="1"/>
  <c r="AU1950" i="11"/>
  <c r="AX1950" i="11" s="1"/>
  <c r="AV1950" i="11"/>
  <c r="AY1950" i="11"/>
  <c r="AN1951" i="11"/>
  <c r="AQ1951" i="11" s="1"/>
  <c r="AO1951" i="11"/>
  <c r="AR1951" i="11" s="1"/>
  <c r="AT1951" i="11"/>
  <c r="AW1951" i="11" s="1"/>
  <c r="AU1951" i="11"/>
  <c r="AX1951" i="11" s="1"/>
  <c r="AV1951" i="11"/>
  <c r="AY1951" i="11"/>
  <c r="AN1952" i="11"/>
  <c r="AQ1952" i="11" s="1"/>
  <c r="AO1952" i="11"/>
  <c r="AR1952" i="11" s="1"/>
  <c r="AT1952" i="11"/>
  <c r="AW1952" i="11" s="1"/>
  <c r="AU1952" i="11"/>
  <c r="AX1952" i="11" s="1"/>
  <c r="AV1952" i="11"/>
  <c r="AY1952" i="11" s="1"/>
  <c r="AN1953" i="11"/>
  <c r="AQ1953" i="11" s="1"/>
  <c r="AO1953" i="11"/>
  <c r="AR1953" i="11"/>
  <c r="AT1953" i="11"/>
  <c r="AW1953" i="11" s="1"/>
  <c r="AU1953" i="11"/>
  <c r="AX1953" i="11" s="1"/>
  <c r="AV1953" i="11"/>
  <c r="AY1953" i="11" s="1"/>
  <c r="AN1954" i="11"/>
  <c r="AO1954" i="11"/>
  <c r="AR1954" i="11" s="1"/>
  <c r="AQ1954" i="11"/>
  <c r="AT1954" i="11"/>
  <c r="AW1954" i="11" s="1"/>
  <c r="AU1954" i="11"/>
  <c r="AX1954" i="11" s="1"/>
  <c r="AV1954" i="11"/>
  <c r="AY1954" i="11"/>
  <c r="AN1955" i="11"/>
  <c r="AQ1955" i="11" s="1"/>
  <c r="AO1955" i="11"/>
  <c r="AR1955" i="11" s="1"/>
  <c r="AT1955" i="11"/>
  <c r="AW1955" i="11" s="1"/>
  <c r="AU1955" i="11"/>
  <c r="AX1955" i="11" s="1"/>
  <c r="AV1955" i="11"/>
  <c r="AY1955" i="11"/>
  <c r="AN1956" i="11"/>
  <c r="AQ1956" i="11" s="1"/>
  <c r="AO1956" i="11"/>
  <c r="AR1956" i="11" s="1"/>
  <c r="AT1956" i="11"/>
  <c r="AW1956" i="11" s="1"/>
  <c r="AU1956" i="11"/>
  <c r="AX1956" i="11" s="1"/>
  <c r="AV1956" i="11"/>
  <c r="AY1956" i="11" s="1"/>
  <c r="AN1957" i="11"/>
  <c r="AQ1957" i="11" s="1"/>
  <c r="AO1957" i="11"/>
  <c r="AR1957" i="11"/>
  <c r="AT1957" i="11"/>
  <c r="AW1957" i="11" s="1"/>
  <c r="AU1957" i="11"/>
  <c r="AX1957" i="11" s="1"/>
  <c r="AV1957" i="11"/>
  <c r="AY1957" i="11" s="1"/>
  <c r="AN1958" i="11"/>
  <c r="AO1958" i="11"/>
  <c r="AR1958" i="11" s="1"/>
  <c r="AQ1958" i="11"/>
  <c r="AT1958" i="11"/>
  <c r="AW1958" i="11" s="1"/>
  <c r="AU1958" i="11"/>
  <c r="AX1958" i="11" s="1"/>
  <c r="AV1958" i="11"/>
  <c r="AY1958" i="11"/>
  <c r="AN1959" i="11"/>
  <c r="AQ1959" i="11" s="1"/>
  <c r="AO1959" i="11"/>
  <c r="AR1959" i="11" s="1"/>
  <c r="AT1959" i="11"/>
  <c r="AW1959" i="11" s="1"/>
  <c r="AU1959" i="11"/>
  <c r="AX1959" i="11" s="1"/>
  <c r="AV1959" i="11"/>
  <c r="AY1959" i="11"/>
  <c r="AN1960" i="11"/>
  <c r="AQ1960" i="11" s="1"/>
  <c r="AO1960" i="11"/>
  <c r="AR1960" i="11" s="1"/>
  <c r="AT1960" i="11"/>
  <c r="AW1960" i="11" s="1"/>
  <c r="AU1960" i="11"/>
  <c r="AX1960" i="11" s="1"/>
  <c r="AV1960" i="11"/>
  <c r="AY1960" i="11" s="1"/>
  <c r="AN1961" i="11"/>
  <c r="AQ1961" i="11" s="1"/>
  <c r="AO1961" i="11"/>
  <c r="AR1961" i="11"/>
  <c r="AT1961" i="11"/>
  <c r="AW1961" i="11" s="1"/>
  <c r="AU1961" i="11"/>
  <c r="AX1961" i="11" s="1"/>
  <c r="AV1961" i="11"/>
  <c r="AY1961" i="11" s="1"/>
  <c r="AN1962" i="11"/>
  <c r="AO1962" i="11"/>
  <c r="AR1962" i="11" s="1"/>
  <c r="AQ1962" i="11"/>
  <c r="AT1962" i="11"/>
  <c r="AW1962" i="11" s="1"/>
  <c r="AU1962" i="11"/>
  <c r="AX1962" i="11" s="1"/>
  <c r="AV1962" i="11"/>
  <c r="AY1962" i="11"/>
  <c r="AN1963" i="11"/>
  <c r="AQ1963" i="11" s="1"/>
  <c r="AO1963" i="11"/>
  <c r="AR1963" i="11" s="1"/>
  <c r="AT1963" i="11"/>
  <c r="AW1963" i="11" s="1"/>
  <c r="AU1963" i="11"/>
  <c r="AX1963" i="11" s="1"/>
  <c r="AV1963" i="11"/>
  <c r="AY1963" i="11"/>
  <c r="AN1964" i="11"/>
  <c r="AQ1964" i="11" s="1"/>
  <c r="AO1964" i="11"/>
  <c r="AR1964" i="11" s="1"/>
  <c r="AT1964" i="11"/>
  <c r="AW1964" i="11" s="1"/>
  <c r="AU1964" i="11"/>
  <c r="AX1964" i="11" s="1"/>
  <c r="AV1964" i="11"/>
  <c r="AY1964" i="11" s="1"/>
  <c r="AN1965" i="11"/>
  <c r="AQ1965" i="11" s="1"/>
  <c r="AO1965" i="11"/>
  <c r="AR1965" i="11"/>
  <c r="AT1965" i="11"/>
  <c r="AW1965" i="11" s="1"/>
  <c r="AU1965" i="11"/>
  <c r="AX1965" i="11" s="1"/>
  <c r="AV1965" i="11"/>
  <c r="AY1965" i="11" s="1"/>
  <c r="AN1966" i="11"/>
  <c r="AO1966" i="11"/>
  <c r="AR1966" i="11" s="1"/>
  <c r="AQ1966" i="11"/>
  <c r="AT1966" i="11"/>
  <c r="AW1966" i="11" s="1"/>
  <c r="AU1966" i="11"/>
  <c r="AX1966" i="11" s="1"/>
  <c r="AV1966" i="11"/>
  <c r="AY1966" i="11"/>
  <c r="AN1967" i="11"/>
  <c r="AQ1967" i="11" s="1"/>
  <c r="AO1967" i="11"/>
  <c r="AR1967" i="11" s="1"/>
  <c r="AT1967" i="11"/>
  <c r="AW1967" i="11" s="1"/>
  <c r="AU1967" i="11"/>
  <c r="AX1967" i="11" s="1"/>
  <c r="AV1967" i="11"/>
  <c r="AY1967" i="11"/>
  <c r="AN1968" i="11"/>
  <c r="AQ1968" i="11" s="1"/>
  <c r="AO1968" i="11"/>
  <c r="AR1968" i="11" s="1"/>
  <c r="AT1968" i="11"/>
  <c r="AW1968" i="11" s="1"/>
  <c r="AU1968" i="11"/>
  <c r="AX1968" i="11" s="1"/>
  <c r="AV1968" i="11"/>
  <c r="AY1968" i="11" s="1"/>
  <c r="AN1969" i="11"/>
  <c r="AQ1969" i="11" s="1"/>
  <c r="AO1969" i="11"/>
  <c r="AR1969" i="11"/>
  <c r="AT1969" i="11"/>
  <c r="AW1969" i="11" s="1"/>
  <c r="AU1969" i="11"/>
  <c r="AX1969" i="11" s="1"/>
  <c r="AV1969" i="11"/>
  <c r="AY1969" i="11" s="1"/>
  <c r="AN1970" i="11"/>
  <c r="AO1970" i="11"/>
  <c r="AR1970" i="11" s="1"/>
  <c r="AQ1970" i="11"/>
  <c r="AT1970" i="11"/>
  <c r="AW1970" i="11" s="1"/>
  <c r="AU1970" i="11"/>
  <c r="AX1970" i="11" s="1"/>
  <c r="AV1970" i="11"/>
  <c r="AY1970" i="11"/>
  <c r="AN1971" i="11"/>
  <c r="AQ1971" i="11" s="1"/>
  <c r="AO1971" i="11"/>
  <c r="AR1971" i="11" s="1"/>
  <c r="AT1971" i="11"/>
  <c r="AW1971" i="11" s="1"/>
  <c r="AU1971" i="11"/>
  <c r="AX1971" i="11" s="1"/>
  <c r="AV1971" i="11"/>
  <c r="AY1971" i="11"/>
  <c r="AN1972" i="11"/>
  <c r="AQ1972" i="11" s="1"/>
  <c r="AO1972" i="11"/>
  <c r="AR1972" i="11" s="1"/>
  <c r="AT1972" i="11"/>
  <c r="AW1972" i="11" s="1"/>
  <c r="AU1972" i="11"/>
  <c r="AX1972" i="11" s="1"/>
  <c r="AV1972" i="11"/>
  <c r="AY1972" i="11" s="1"/>
  <c r="AN1973" i="11"/>
  <c r="AQ1973" i="11" s="1"/>
  <c r="AO1973" i="11"/>
  <c r="AR1973" i="11"/>
  <c r="AT1973" i="11"/>
  <c r="AW1973" i="11" s="1"/>
  <c r="AU1973" i="11"/>
  <c r="AX1973" i="11" s="1"/>
  <c r="AV1973" i="11"/>
  <c r="AY1973" i="11" s="1"/>
  <c r="AN1974" i="11"/>
  <c r="AO1974" i="11"/>
  <c r="AR1974" i="11" s="1"/>
  <c r="AQ1974" i="11"/>
  <c r="AT1974" i="11"/>
  <c r="AW1974" i="11" s="1"/>
  <c r="AU1974" i="11"/>
  <c r="AX1974" i="11" s="1"/>
  <c r="AV1974" i="11"/>
  <c r="AY1974" i="11"/>
  <c r="AN1975" i="11"/>
  <c r="AQ1975" i="11" s="1"/>
  <c r="AO1975" i="11"/>
  <c r="AR1975" i="11" s="1"/>
  <c r="AT1975" i="11"/>
  <c r="AW1975" i="11" s="1"/>
  <c r="AU1975" i="11"/>
  <c r="AX1975" i="11" s="1"/>
  <c r="AV1975" i="11"/>
  <c r="AY1975" i="11"/>
  <c r="AN1976" i="11"/>
  <c r="AQ1976" i="11" s="1"/>
  <c r="AO1976" i="11"/>
  <c r="AR1976" i="11" s="1"/>
  <c r="AT1976" i="11"/>
  <c r="AW1976" i="11" s="1"/>
  <c r="AU1976" i="11"/>
  <c r="AX1976" i="11" s="1"/>
  <c r="AV1976" i="11"/>
  <c r="AY1976" i="11" s="1"/>
  <c r="AN1977" i="11"/>
  <c r="AQ1977" i="11" s="1"/>
  <c r="AO1977" i="11"/>
  <c r="AR1977" i="11"/>
  <c r="AT1977" i="11"/>
  <c r="AW1977" i="11" s="1"/>
  <c r="AU1977" i="11"/>
  <c r="AX1977" i="11" s="1"/>
  <c r="AV1977" i="11"/>
  <c r="AY1977" i="11" s="1"/>
  <c r="AN1978" i="11"/>
  <c r="AO1978" i="11"/>
  <c r="AR1978" i="11" s="1"/>
  <c r="AQ1978" i="11"/>
  <c r="AT1978" i="11"/>
  <c r="AW1978" i="11" s="1"/>
  <c r="AU1978" i="11"/>
  <c r="AX1978" i="11" s="1"/>
  <c r="AV1978" i="11"/>
  <c r="AY1978" i="11"/>
  <c r="AN1979" i="11"/>
  <c r="AQ1979" i="11" s="1"/>
  <c r="AO1979" i="11"/>
  <c r="AR1979" i="11" s="1"/>
  <c r="AT1979" i="11"/>
  <c r="AW1979" i="11" s="1"/>
  <c r="AU1979" i="11"/>
  <c r="AX1979" i="11" s="1"/>
  <c r="AV1979" i="11"/>
  <c r="AY1979" i="11"/>
  <c r="AN1980" i="11"/>
  <c r="AQ1980" i="11" s="1"/>
  <c r="AO1980" i="11"/>
  <c r="AR1980" i="11" s="1"/>
  <c r="AT1980" i="11"/>
  <c r="AW1980" i="11" s="1"/>
  <c r="AU1980" i="11"/>
  <c r="AX1980" i="11" s="1"/>
  <c r="AV1980" i="11"/>
  <c r="AY1980" i="11" s="1"/>
  <c r="AN1981" i="11"/>
  <c r="AQ1981" i="11" s="1"/>
  <c r="AO1981" i="11"/>
  <c r="AR1981" i="11"/>
  <c r="AT1981" i="11"/>
  <c r="AW1981" i="11" s="1"/>
  <c r="AU1981" i="11"/>
  <c r="AX1981" i="11" s="1"/>
  <c r="AV1981" i="11"/>
  <c r="AY1981" i="11" s="1"/>
  <c r="AN1982" i="11"/>
  <c r="AO1982" i="11"/>
  <c r="AR1982" i="11" s="1"/>
  <c r="AQ1982" i="11"/>
  <c r="AT1982" i="11"/>
  <c r="AW1982" i="11" s="1"/>
  <c r="AU1982" i="11"/>
  <c r="AX1982" i="11" s="1"/>
  <c r="AV1982" i="11"/>
  <c r="AY1982" i="11"/>
  <c r="AN1983" i="11"/>
  <c r="AQ1983" i="11" s="1"/>
  <c r="AO1983" i="11"/>
  <c r="AR1983" i="11" s="1"/>
  <c r="AT1983" i="11"/>
  <c r="AW1983" i="11" s="1"/>
  <c r="AU1983" i="11"/>
  <c r="AX1983" i="11" s="1"/>
  <c r="AV1983" i="11"/>
  <c r="AY1983" i="11"/>
  <c r="AN1984" i="11"/>
  <c r="AQ1984" i="11" s="1"/>
  <c r="AO1984" i="11"/>
  <c r="AR1984" i="11" s="1"/>
  <c r="AT1984" i="11"/>
  <c r="AW1984" i="11" s="1"/>
  <c r="AU1984" i="11"/>
  <c r="AX1984" i="11" s="1"/>
  <c r="AV1984" i="11"/>
  <c r="AY1984" i="11" s="1"/>
  <c r="AN1985" i="11"/>
  <c r="AQ1985" i="11" s="1"/>
  <c r="AO1985" i="11"/>
  <c r="AR1985" i="11"/>
  <c r="AT1985" i="11"/>
  <c r="AW1985" i="11" s="1"/>
  <c r="AU1985" i="11"/>
  <c r="AX1985" i="11" s="1"/>
  <c r="AV1985" i="11"/>
  <c r="AY1985" i="11" s="1"/>
  <c r="AN1986" i="11"/>
  <c r="AO1986" i="11"/>
  <c r="AR1986" i="11" s="1"/>
  <c r="AQ1986" i="11"/>
  <c r="AT1986" i="11"/>
  <c r="AW1986" i="11" s="1"/>
  <c r="AU1986" i="11"/>
  <c r="AX1986" i="11" s="1"/>
  <c r="AV1986" i="11"/>
  <c r="AY1986" i="11"/>
  <c r="AN1987" i="11"/>
  <c r="AQ1987" i="11" s="1"/>
  <c r="AO1987" i="11"/>
  <c r="AR1987" i="11" s="1"/>
  <c r="AT1987" i="11"/>
  <c r="AW1987" i="11" s="1"/>
  <c r="AU1987" i="11"/>
  <c r="AX1987" i="11" s="1"/>
  <c r="AV1987" i="11"/>
  <c r="AY1987" i="11"/>
  <c r="AN1988" i="11"/>
  <c r="AQ1988" i="11" s="1"/>
  <c r="AO1988" i="11"/>
  <c r="AR1988" i="11" s="1"/>
  <c r="AT1988" i="11"/>
  <c r="AW1988" i="11" s="1"/>
  <c r="AU1988" i="11"/>
  <c r="AX1988" i="11" s="1"/>
  <c r="AV1988" i="11"/>
  <c r="AY1988" i="11" s="1"/>
  <c r="AN1989" i="11"/>
  <c r="AQ1989" i="11" s="1"/>
  <c r="AO1989" i="11"/>
  <c r="AR1989" i="11"/>
  <c r="AT1989" i="11"/>
  <c r="AW1989" i="11" s="1"/>
  <c r="AU1989" i="11"/>
  <c r="AX1989" i="11" s="1"/>
  <c r="AV1989" i="11"/>
  <c r="AY1989" i="11" s="1"/>
  <c r="AN1990" i="11"/>
  <c r="AO1990" i="11"/>
  <c r="AR1990" i="11" s="1"/>
  <c r="AQ1990" i="11"/>
  <c r="AT1990" i="11"/>
  <c r="AW1990" i="11" s="1"/>
  <c r="AU1990" i="11"/>
  <c r="AX1990" i="11" s="1"/>
  <c r="AV1990" i="11"/>
  <c r="AY1990" i="11"/>
  <c r="AN1991" i="11"/>
  <c r="AO1991" i="11"/>
  <c r="AR1991" i="11" s="1"/>
  <c r="AQ1991" i="11"/>
  <c r="AT1991" i="11"/>
  <c r="AW1991" i="11" s="1"/>
  <c r="AU1991" i="11"/>
  <c r="AX1991" i="11" s="1"/>
  <c r="AV1991" i="11"/>
  <c r="AY1991" i="11"/>
  <c r="AN1992" i="11"/>
  <c r="AQ1992" i="11" s="1"/>
  <c r="AO1992" i="11"/>
  <c r="AR1992" i="11" s="1"/>
  <c r="AT1992" i="11"/>
  <c r="AW1992" i="11" s="1"/>
  <c r="AU1992" i="11"/>
  <c r="AX1992" i="11" s="1"/>
  <c r="AV1992" i="11"/>
  <c r="AY1992" i="11" s="1"/>
  <c r="AN1993" i="11"/>
  <c r="AQ1993" i="11" s="1"/>
  <c r="AO1993" i="11"/>
  <c r="AR1993" i="11"/>
  <c r="AT1993" i="11"/>
  <c r="AW1993" i="11" s="1"/>
  <c r="AU1993" i="11"/>
  <c r="AX1993" i="11" s="1"/>
  <c r="AV1993" i="11"/>
  <c r="AY1993" i="11" s="1"/>
  <c r="AN1994" i="11"/>
  <c r="AO1994" i="11"/>
  <c r="AR1994" i="11" s="1"/>
  <c r="AQ1994" i="11"/>
  <c r="AT1994" i="11"/>
  <c r="AW1994" i="11" s="1"/>
  <c r="AU1994" i="11"/>
  <c r="AX1994" i="11" s="1"/>
  <c r="AV1994" i="11"/>
  <c r="AY1994" i="11"/>
  <c r="AN1995" i="11"/>
  <c r="AQ1995" i="11" s="1"/>
  <c r="AO1995" i="11"/>
  <c r="AR1995" i="11" s="1"/>
  <c r="AT1995" i="11"/>
  <c r="AW1995" i="11" s="1"/>
  <c r="AU1995" i="11"/>
  <c r="AX1995" i="11" s="1"/>
  <c r="AV1995" i="11"/>
  <c r="AY1995" i="11"/>
  <c r="AN1996" i="11"/>
  <c r="AQ1996" i="11" s="1"/>
  <c r="AO1996" i="11"/>
  <c r="AR1996" i="11" s="1"/>
  <c r="AT1996" i="11"/>
  <c r="AW1996" i="11" s="1"/>
  <c r="AU1996" i="11"/>
  <c r="AX1996" i="11" s="1"/>
  <c r="AV1996" i="11"/>
  <c r="AY1996" i="11" s="1"/>
  <c r="AN1997" i="11"/>
  <c r="AQ1997" i="11" s="1"/>
  <c r="AO1997" i="11"/>
  <c r="AR1997" i="11"/>
  <c r="AT1997" i="11"/>
  <c r="AW1997" i="11" s="1"/>
  <c r="AU1997" i="11"/>
  <c r="AX1997" i="11" s="1"/>
  <c r="AV1997" i="11"/>
  <c r="AY1997" i="11" s="1"/>
  <c r="AN1998" i="11"/>
  <c r="AO1998" i="11"/>
  <c r="AR1998" i="11" s="1"/>
  <c r="AQ1998" i="11"/>
  <c r="AT1998" i="11"/>
  <c r="AW1998" i="11" s="1"/>
  <c r="AU1998" i="11"/>
  <c r="AX1998" i="11" s="1"/>
  <c r="AV1998" i="11"/>
  <c r="AY1998" i="11"/>
  <c r="AN1999" i="11"/>
  <c r="AQ1999" i="11" s="1"/>
  <c r="AO1999" i="11"/>
  <c r="AR1999" i="11" s="1"/>
  <c r="AT1999" i="11"/>
  <c r="AW1999" i="11" s="1"/>
  <c r="AU1999" i="11"/>
  <c r="AX1999" i="11" s="1"/>
  <c r="AV1999" i="11"/>
  <c r="AY1999" i="11"/>
  <c r="AN2000" i="11"/>
  <c r="AQ2000" i="11" s="1"/>
  <c r="AO2000" i="11"/>
  <c r="AR2000" i="11" s="1"/>
  <c r="AT2000" i="11"/>
  <c r="AW2000" i="11" s="1"/>
  <c r="AU2000" i="11"/>
  <c r="AX2000" i="11" s="1"/>
  <c r="AV2000" i="11"/>
  <c r="AY2000" i="11" s="1"/>
  <c r="AN2001" i="11"/>
  <c r="AQ2001" i="11" s="1"/>
  <c r="AO2001" i="11"/>
  <c r="AR2001" i="11"/>
  <c r="AT2001" i="11"/>
  <c r="AW2001" i="11" s="1"/>
  <c r="AU2001" i="11"/>
  <c r="AX2001" i="11" s="1"/>
  <c r="AV2001" i="11"/>
  <c r="AY2001" i="11" s="1"/>
  <c r="AN2002" i="11"/>
  <c r="AO2002" i="11"/>
  <c r="AQ2002" i="11"/>
  <c r="AR2002" i="11"/>
  <c r="AT2002" i="11"/>
  <c r="AW2002" i="11" s="1"/>
  <c r="AU2002" i="11"/>
  <c r="AX2002" i="11" s="1"/>
  <c r="AV2002" i="11"/>
  <c r="AY2002" i="11"/>
  <c r="AN2003" i="11"/>
  <c r="AO2003" i="11"/>
  <c r="AR2003" i="11" s="1"/>
  <c r="AQ2003" i="11"/>
  <c r="AT2003" i="11"/>
  <c r="AW2003" i="11" s="1"/>
  <c r="AU2003" i="11"/>
  <c r="AX2003" i="11" s="1"/>
  <c r="AV2003" i="11"/>
  <c r="AY2003" i="11"/>
  <c r="AN2004" i="11"/>
  <c r="AQ2004" i="11" s="1"/>
  <c r="AO2004" i="11"/>
  <c r="AR2004" i="11" s="1"/>
  <c r="AT2004" i="11"/>
  <c r="AW2004" i="11" s="1"/>
  <c r="AU2004" i="11"/>
  <c r="AX2004" i="11" s="1"/>
  <c r="AV2004" i="11"/>
  <c r="AY2004" i="11" s="1"/>
  <c r="AN2005" i="11"/>
  <c r="AQ2005" i="11" s="1"/>
  <c r="AO2005" i="11"/>
  <c r="AR2005" i="11"/>
  <c r="AT2005" i="11"/>
  <c r="AW2005" i="11" s="1"/>
  <c r="AU2005" i="11"/>
  <c r="AX2005" i="11" s="1"/>
  <c r="AV2005" i="11"/>
  <c r="AY2005" i="11" s="1"/>
  <c r="AN2006" i="11"/>
  <c r="AO2006" i="11"/>
  <c r="AQ2006" i="11"/>
  <c r="AR2006" i="11"/>
  <c r="AT2006" i="11"/>
  <c r="AW2006" i="11" s="1"/>
  <c r="AU2006" i="11"/>
  <c r="AX2006" i="11" s="1"/>
  <c r="AV2006" i="11"/>
  <c r="AY2006" i="11"/>
  <c r="AN2007" i="11"/>
  <c r="AO2007" i="11"/>
  <c r="AR2007" i="11" s="1"/>
  <c r="AQ2007" i="11"/>
  <c r="AT2007" i="11"/>
  <c r="AW2007" i="11" s="1"/>
  <c r="AU2007" i="11"/>
  <c r="AX2007" i="11" s="1"/>
  <c r="AV2007" i="11"/>
  <c r="AY2007" i="11"/>
  <c r="AN2008" i="11"/>
  <c r="AQ2008" i="11" s="1"/>
  <c r="AO2008" i="11"/>
  <c r="AR2008" i="11"/>
  <c r="AT2008" i="11"/>
  <c r="AW2008" i="11" s="1"/>
  <c r="AU2008" i="11"/>
  <c r="AX2008" i="11" s="1"/>
  <c r="AV2008" i="11"/>
  <c r="AY2008" i="11" s="1"/>
  <c r="AN2009" i="11"/>
  <c r="AQ2009" i="11" s="1"/>
  <c r="AO2009" i="11"/>
  <c r="AR2009" i="11"/>
  <c r="AT2009" i="11"/>
  <c r="AW2009" i="11" s="1"/>
  <c r="AU2009" i="11"/>
  <c r="AX2009" i="11" s="1"/>
  <c r="AV2009" i="11"/>
  <c r="AY2009" i="11" s="1"/>
  <c r="AN2010" i="11"/>
  <c r="AO2010" i="11"/>
  <c r="AQ2010" i="11"/>
  <c r="AR2010" i="11"/>
  <c r="AT2010" i="11"/>
  <c r="AW2010" i="11" s="1"/>
  <c r="AU2010" i="11"/>
  <c r="AX2010" i="11" s="1"/>
  <c r="AV2010" i="11"/>
  <c r="AY2010" i="11"/>
  <c r="AN2011" i="11"/>
  <c r="AO2011" i="11"/>
  <c r="AR2011" i="11" s="1"/>
  <c r="AQ2011" i="11"/>
  <c r="AT2011" i="11"/>
  <c r="AW2011" i="11" s="1"/>
  <c r="AU2011" i="11"/>
  <c r="AX2011" i="11" s="1"/>
  <c r="AV2011" i="11"/>
  <c r="AY2011" i="11"/>
  <c r="AN2012" i="11"/>
  <c r="AQ2012" i="11" s="1"/>
  <c r="AO2012" i="11"/>
  <c r="AR2012" i="11"/>
  <c r="AT2012" i="11"/>
  <c r="AW2012" i="11" s="1"/>
  <c r="AU2012" i="11"/>
  <c r="AX2012" i="11" s="1"/>
  <c r="AV2012" i="11"/>
  <c r="AY2012" i="11" s="1"/>
  <c r="AN2013" i="11"/>
  <c r="AQ2013" i="11" s="1"/>
  <c r="AO2013" i="11"/>
  <c r="AR2013" i="11"/>
  <c r="AT2013" i="11"/>
  <c r="AW2013" i="11" s="1"/>
  <c r="AU2013" i="11"/>
  <c r="AX2013" i="11" s="1"/>
  <c r="AV2013" i="11"/>
  <c r="AY2013" i="11" s="1"/>
  <c r="AN2014" i="11"/>
  <c r="AO2014" i="11"/>
  <c r="AQ2014" i="11"/>
  <c r="AR2014" i="11"/>
  <c r="AT2014" i="11"/>
  <c r="AW2014" i="11" s="1"/>
  <c r="AU2014" i="11"/>
  <c r="AX2014" i="11" s="1"/>
  <c r="AV2014" i="11"/>
  <c r="AY2014" i="11"/>
  <c r="AN2015" i="11"/>
  <c r="AO2015" i="11"/>
  <c r="AR2015" i="11" s="1"/>
  <c r="AQ2015" i="11"/>
  <c r="AT2015" i="11"/>
  <c r="AW2015" i="11" s="1"/>
  <c r="AU2015" i="11"/>
  <c r="AX2015" i="11" s="1"/>
  <c r="AV2015" i="11"/>
  <c r="AY2015" i="11"/>
  <c r="AN2016" i="11"/>
  <c r="AQ2016" i="11" s="1"/>
  <c r="AO2016" i="11"/>
  <c r="AR2016" i="11"/>
  <c r="AT2016" i="11"/>
  <c r="AW2016" i="11" s="1"/>
  <c r="AU2016" i="11"/>
  <c r="AX2016" i="11" s="1"/>
  <c r="AV2016" i="11"/>
  <c r="AY2016" i="11" s="1"/>
  <c r="AN2017" i="11"/>
  <c r="AO2017" i="11"/>
  <c r="AQ2017" i="11"/>
  <c r="AR2017" i="11"/>
  <c r="AT2017" i="11"/>
  <c r="AW2017" i="11" s="1"/>
  <c r="AU2017" i="11"/>
  <c r="AX2017" i="11" s="1"/>
  <c r="AV2017" i="11"/>
  <c r="AY2017" i="11" s="1"/>
  <c r="AN2018" i="11"/>
  <c r="AO2018" i="11"/>
  <c r="AQ2018" i="11"/>
  <c r="AR2018" i="11"/>
  <c r="AT2018" i="11"/>
  <c r="AW2018" i="11" s="1"/>
  <c r="AU2018" i="11"/>
  <c r="AX2018" i="11" s="1"/>
  <c r="AV2018" i="11"/>
  <c r="AY2018" i="11"/>
  <c r="AN2019" i="11"/>
  <c r="AO2019" i="11"/>
  <c r="AR2019" i="11" s="1"/>
  <c r="AQ2019" i="11"/>
  <c r="AT2019" i="11"/>
  <c r="AW2019" i="11" s="1"/>
  <c r="AU2019" i="11"/>
  <c r="AX2019" i="11" s="1"/>
  <c r="AV2019" i="11"/>
  <c r="AY2019" i="11"/>
  <c r="AN2020" i="11"/>
  <c r="AQ2020" i="11" s="1"/>
  <c r="AO2020" i="11"/>
  <c r="AR2020" i="11"/>
  <c r="AT2020" i="11"/>
  <c r="AW2020" i="11" s="1"/>
  <c r="AU2020" i="11"/>
  <c r="AX2020" i="11" s="1"/>
  <c r="AV2020" i="11"/>
  <c r="AY2020" i="11" s="1"/>
  <c r="AN2021" i="11"/>
  <c r="AO2021" i="11"/>
  <c r="AQ2021" i="11"/>
  <c r="AR2021" i="11"/>
  <c r="AT2021" i="11"/>
  <c r="AW2021" i="11" s="1"/>
  <c r="AU2021" i="11"/>
  <c r="AX2021" i="11" s="1"/>
  <c r="AV2021" i="11"/>
  <c r="AY2021" i="11" s="1"/>
  <c r="AN2022" i="11"/>
  <c r="AO2022" i="11"/>
  <c r="AR2022" i="11" s="1"/>
  <c r="AQ2022" i="11"/>
  <c r="AT2022" i="11"/>
  <c r="AW2022" i="11" s="1"/>
  <c r="AU2022" i="11"/>
  <c r="AX2022" i="11" s="1"/>
  <c r="AV2022" i="11"/>
  <c r="AY2022" i="11"/>
  <c r="AN2023" i="11"/>
  <c r="AQ2023" i="11" s="1"/>
  <c r="AO2023" i="11"/>
  <c r="AR2023" i="11" s="1"/>
  <c r="AT2023" i="11"/>
  <c r="AW2023" i="11" s="1"/>
  <c r="AU2023" i="11"/>
  <c r="AX2023" i="11" s="1"/>
  <c r="AV2023" i="11"/>
  <c r="AY2023" i="11"/>
  <c r="AN2024" i="11"/>
  <c r="AQ2024" i="11" s="1"/>
  <c r="AO2024" i="11"/>
  <c r="AR2024" i="11"/>
  <c r="AT2024" i="11"/>
  <c r="AW2024" i="11" s="1"/>
  <c r="AU2024" i="11"/>
  <c r="AX2024" i="11" s="1"/>
  <c r="AV2024" i="11"/>
  <c r="AY2024" i="11" s="1"/>
  <c r="AN2025" i="11"/>
  <c r="AO2025" i="11"/>
  <c r="AQ2025" i="11"/>
  <c r="AR2025" i="11"/>
  <c r="AT2025" i="11"/>
  <c r="AW2025" i="11" s="1"/>
  <c r="AU2025" i="11"/>
  <c r="AX2025" i="11" s="1"/>
  <c r="AV2025" i="11"/>
  <c r="AY2025" i="11" s="1"/>
  <c r="AN2026" i="11"/>
  <c r="AO2026" i="11"/>
  <c r="AQ2026" i="11"/>
  <c r="AR2026" i="11"/>
  <c r="AT2026" i="11"/>
  <c r="AW2026" i="11" s="1"/>
  <c r="AU2026" i="11"/>
  <c r="AX2026" i="11" s="1"/>
  <c r="AV2026" i="11"/>
  <c r="AY2026" i="11" s="1"/>
  <c r="AN2027" i="11"/>
  <c r="AO2027" i="11"/>
  <c r="AR2027" i="11" s="1"/>
  <c r="AQ2027" i="11"/>
  <c r="AT2027" i="11"/>
  <c r="AW2027" i="11" s="1"/>
  <c r="AU2027" i="11"/>
  <c r="AX2027" i="11" s="1"/>
  <c r="AV2027" i="11"/>
  <c r="AY2027" i="11" s="1"/>
  <c r="AN2028" i="11"/>
  <c r="AQ2028" i="11" s="1"/>
  <c r="AO2028" i="11"/>
  <c r="AR2028" i="11"/>
  <c r="AT2028" i="11"/>
  <c r="AW2028" i="11" s="1"/>
  <c r="AU2028" i="11"/>
  <c r="AX2028" i="11" s="1"/>
  <c r="AV2028" i="11"/>
  <c r="AY2028" i="11" s="1"/>
  <c r="AN2029" i="11"/>
  <c r="AQ2029" i="11" s="1"/>
  <c r="AO2029" i="11"/>
  <c r="AR2029" i="11"/>
  <c r="AT2029" i="11"/>
  <c r="AW2029" i="11" s="1"/>
  <c r="AU2029" i="11"/>
  <c r="AX2029" i="11" s="1"/>
  <c r="AV2029" i="11"/>
  <c r="AY2029" i="11" s="1"/>
  <c r="AN2030" i="11"/>
  <c r="AQ2030" i="11" s="1"/>
  <c r="AO2030" i="11"/>
  <c r="AR2030" i="11"/>
  <c r="AT2030" i="11"/>
  <c r="AW2030" i="11" s="1"/>
  <c r="AU2030" i="11"/>
  <c r="AX2030" i="11" s="1"/>
  <c r="AV2030" i="11"/>
  <c r="AY2030" i="11"/>
  <c r="AN2031" i="11"/>
  <c r="AO2031" i="11"/>
  <c r="AR2031" i="11" s="1"/>
  <c r="AQ2031" i="11"/>
  <c r="AT2031" i="11"/>
  <c r="AW2031" i="11" s="1"/>
  <c r="AU2031" i="11"/>
  <c r="AX2031" i="11" s="1"/>
  <c r="AV2031" i="11"/>
  <c r="AY2031" i="11"/>
  <c r="AN2032" i="11"/>
  <c r="AO2032" i="11"/>
  <c r="AQ2032" i="11"/>
  <c r="AR2032" i="11"/>
  <c r="AT2032" i="11"/>
  <c r="AW2032" i="11" s="1"/>
  <c r="AU2032" i="11"/>
  <c r="AX2032" i="11" s="1"/>
  <c r="AV2032" i="11"/>
  <c r="AY2032" i="11" s="1"/>
  <c r="AN2033" i="11"/>
  <c r="AQ2033" i="11" s="1"/>
  <c r="AO2033" i="11"/>
  <c r="AR2033" i="11"/>
  <c r="AT2033" i="11"/>
  <c r="AW2033" i="11" s="1"/>
  <c r="AU2033" i="11"/>
  <c r="AX2033" i="11" s="1"/>
  <c r="AV2033" i="11"/>
  <c r="AY2033" i="11" s="1"/>
  <c r="AN2034" i="11"/>
  <c r="AQ2034" i="11" s="1"/>
  <c r="AO2034" i="11"/>
  <c r="AR2034" i="11" s="1"/>
  <c r="AT2034" i="11"/>
  <c r="AW2034" i="11" s="1"/>
  <c r="AU2034" i="11"/>
  <c r="AX2034" i="11" s="1"/>
  <c r="AV2034" i="11"/>
  <c r="AY2034" i="11"/>
  <c r="AN2035" i="11"/>
  <c r="AQ2035" i="11" s="1"/>
  <c r="AO2035" i="11"/>
  <c r="AR2035" i="11" s="1"/>
  <c r="AT2035" i="11"/>
  <c r="AW2035" i="11" s="1"/>
  <c r="AU2035" i="11"/>
  <c r="AX2035" i="11" s="1"/>
  <c r="AV2035" i="11"/>
  <c r="AY2035" i="11" s="1"/>
  <c r="AN2036" i="11"/>
  <c r="AO2036" i="11"/>
  <c r="AQ2036" i="11"/>
  <c r="AR2036" i="11"/>
  <c r="AT2036" i="11"/>
  <c r="AW2036" i="11" s="1"/>
  <c r="AU2036" i="11"/>
  <c r="AX2036" i="11" s="1"/>
  <c r="AV2036" i="11"/>
  <c r="AY2036" i="11" s="1"/>
  <c r="AN2037" i="11"/>
  <c r="AO2037" i="11"/>
  <c r="AQ2037" i="11"/>
  <c r="AR2037" i="11"/>
  <c r="AT2037" i="11"/>
  <c r="AW2037" i="11" s="1"/>
  <c r="AU2037" i="11"/>
  <c r="AX2037" i="11" s="1"/>
  <c r="AV2037" i="11"/>
  <c r="AY2037" i="11" s="1"/>
  <c r="AN2038" i="11"/>
  <c r="AO2038" i="11"/>
  <c r="AR2038" i="11" s="1"/>
  <c r="AQ2038" i="11"/>
  <c r="AT2038" i="11"/>
  <c r="AW2038" i="11" s="1"/>
  <c r="AU2038" i="11"/>
  <c r="AX2038" i="11" s="1"/>
  <c r="AV2038" i="11"/>
  <c r="AY2038" i="11" s="1"/>
  <c r="AN2039" i="11"/>
  <c r="AQ2039" i="11" s="1"/>
  <c r="AO2039" i="11"/>
  <c r="AR2039" i="11" s="1"/>
  <c r="AT2039" i="11"/>
  <c r="AW2039" i="11" s="1"/>
  <c r="AU2039" i="11"/>
  <c r="AX2039" i="11" s="1"/>
  <c r="AV2039" i="11"/>
  <c r="AY2039" i="11" s="1"/>
  <c r="AN2040" i="11"/>
  <c r="AQ2040" i="11" s="1"/>
  <c r="AO2040" i="11"/>
  <c r="AR2040" i="11" s="1"/>
  <c r="AT2040" i="11"/>
  <c r="AW2040" i="11" s="1"/>
  <c r="AU2040" i="11"/>
  <c r="AX2040" i="11" s="1"/>
  <c r="AV2040" i="11"/>
  <c r="AY2040" i="11" s="1"/>
  <c r="AN2041" i="11"/>
  <c r="AQ2041" i="11" s="1"/>
  <c r="AO2041" i="11"/>
  <c r="AR2041" i="11"/>
  <c r="AT2041" i="11"/>
  <c r="AW2041" i="11" s="1"/>
  <c r="AU2041" i="11"/>
  <c r="AX2041" i="11" s="1"/>
  <c r="AV2041" i="11"/>
  <c r="AY2041" i="11" s="1"/>
  <c r="AN2042" i="11"/>
  <c r="AQ2042" i="11" s="1"/>
  <c r="AO2042" i="11"/>
  <c r="AR2042" i="11"/>
  <c r="AT2042" i="11"/>
  <c r="AW2042" i="11" s="1"/>
  <c r="AU2042" i="11"/>
  <c r="AX2042" i="11" s="1"/>
  <c r="AV2042" i="11"/>
  <c r="AY2042" i="11"/>
  <c r="AN2043" i="11"/>
  <c r="AO2043" i="11"/>
  <c r="AR2043" i="11" s="1"/>
  <c r="AQ2043" i="11"/>
  <c r="AT2043" i="11"/>
  <c r="AW2043" i="11" s="1"/>
  <c r="AU2043" i="11"/>
  <c r="AX2043" i="11" s="1"/>
  <c r="AV2043" i="11"/>
  <c r="AY2043" i="11"/>
  <c r="AN2044" i="11"/>
  <c r="AO2044" i="11"/>
  <c r="AR2044" i="11" s="1"/>
  <c r="AQ2044" i="11"/>
  <c r="AT2044" i="11"/>
  <c r="AW2044" i="11" s="1"/>
  <c r="AU2044" i="11"/>
  <c r="AX2044" i="11" s="1"/>
  <c r="AV2044" i="11"/>
  <c r="AY2044" i="11" s="1"/>
  <c r="AN2045" i="11"/>
  <c r="AO2045" i="11"/>
  <c r="AQ2045" i="11"/>
  <c r="AR2045" i="11"/>
  <c r="AT2045" i="11"/>
  <c r="AW2045" i="11" s="1"/>
  <c r="AU2045" i="11"/>
  <c r="AX2045" i="11" s="1"/>
  <c r="AV2045" i="11"/>
  <c r="AY2045" i="11" s="1"/>
  <c r="AN2046" i="11"/>
  <c r="AO2046" i="11"/>
  <c r="AR2046" i="11" s="1"/>
  <c r="AQ2046" i="11"/>
  <c r="AT2046" i="11"/>
  <c r="AW2046" i="11" s="1"/>
  <c r="AU2046" i="11"/>
  <c r="AX2046" i="11" s="1"/>
  <c r="AV2046" i="11"/>
  <c r="AY2046" i="11" s="1"/>
  <c r="AN2047" i="11"/>
  <c r="AQ2047" i="11" s="1"/>
  <c r="AO2047" i="11"/>
  <c r="AR2047" i="11" s="1"/>
  <c r="AT2047" i="11"/>
  <c r="AW2047" i="11" s="1"/>
  <c r="AU2047" i="11"/>
  <c r="AX2047" i="11" s="1"/>
  <c r="AV2047" i="11"/>
  <c r="AY2047" i="11"/>
  <c r="AN2048" i="11"/>
  <c r="AQ2048" i="11" s="1"/>
  <c r="AO2048" i="11"/>
  <c r="AR2048" i="11" s="1"/>
  <c r="AT2048" i="11"/>
  <c r="AW2048" i="11" s="1"/>
  <c r="AU2048" i="11"/>
  <c r="AX2048" i="11" s="1"/>
  <c r="AV2048" i="11"/>
  <c r="AY2048" i="11" s="1"/>
  <c r="AN2049" i="11"/>
  <c r="AQ2049" i="11" s="1"/>
  <c r="AO2049" i="11"/>
  <c r="AR2049" i="11"/>
  <c r="AT2049" i="11"/>
  <c r="AW2049" i="11" s="1"/>
  <c r="AU2049" i="11"/>
  <c r="AX2049" i="11" s="1"/>
  <c r="AV2049" i="11"/>
  <c r="AY2049" i="11" s="1"/>
  <c r="AN2050" i="11"/>
  <c r="AQ2050" i="11" s="1"/>
  <c r="AO2050" i="11"/>
  <c r="AR2050" i="11"/>
  <c r="AT2050" i="11"/>
  <c r="AW2050" i="11" s="1"/>
  <c r="AU2050" i="11"/>
  <c r="AX2050" i="11" s="1"/>
  <c r="AV2050" i="11"/>
  <c r="AY2050" i="11"/>
  <c r="AN2051" i="11"/>
  <c r="AO2051" i="11"/>
  <c r="AR2051" i="11" s="1"/>
  <c r="AQ2051" i="11"/>
  <c r="AT2051" i="11"/>
  <c r="AW2051" i="11" s="1"/>
  <c r="AU2051" i="11"/>
  <c r="AX2051" i="11" s="1"/>
  <c r="AV2051" i="11"/>
  <c r="AY2051" i="11" s="1"/>
  <c r="AN2052" i="11"/>
  <c r="AO2052" i="11"/>
  <c r="AR2052" i="11" s="1"/>
  <c r="AQ2052" i="11"/>
  <c r="AT2052" i="11"/>
  <c r="AW2052" i="11" s="1"/>
  <c r="AU2052" i="11"/>
  <c r="AX2052" i="11" s="1"/>
  <c r="AV2052" i="11"/>
  <c r="AY2052" i="11" s="1"/>
  <c r="AN2053" i="11"/>
  <c r="AO2053" i="11"/>
  <c r="AQ2053" i="11"/>
  <c r="AR2053" i="11"/>
  <c r="AT2053" i="11"/>
  <c r="AW2053" i="11" s="1"/>
  <c r="AU2053" i="11"/>
  <c r="AX2053" i="11" s="1"/>
  <c r="AV2053" i="11"/>
  <c r="AY2053" i="11" s="1"/>
  <c r="AN2054" i="11"/>
  <c r="AO2054" i="11"/>
  <c r="AR2054" i="11" s="1"/>
  <c r="AQ2054" i="11"/>
  <c r="AT2054" i="11"/>
  <c r="AW2054" i="11" s="1"/>
  <c r="AU2054" i="11"/>
  <c r="AX2054" i="11" s="1"/>
  <c r="AV2054" i="11"/>
  <c r="AY2054" i="11" s="1"/>
  <c r="AN2055" i="11"/>
  <c r="AQ2055" i="11" s="1"/>
  <c r="AO2055" i="11"/>
  <c r="AR2055" i="11" s="1"/>
  <c r="AT2055" i="11"/>
  <c r="AW2055" i="11" s="1"/>
  <c r="AU2055" i="11"/>
  <c r="AX2055" i="11" s="1"/>
  <c r="AV2055" i="11"/>
  <c r="AY2055" i="11" s="1"/>
  <c r="AN2056" i="11"/>
  <c r="AQ2056" i="11" s="1"/>
  <c r="AO2056" i="11"/>
  <c r="AR2056" i="11" s="1"/>
  <c r="AT2056" i="11"/>
  <c r="AW2056" i="11" s="1"/>
  <c r="AU2056" i="11"/>
  <c r="AX2056" i="11" s="1"/>
  <c r="AV2056" i="11"/>
  <c r="AY2056" i="11" s="1"/>
  <c r="AN2057" i="11"/>
  <c r="AQ2057" i="11" s="1"/>
  <c r="AO2057" i="11"/>
  <c r="AR2057" i="11"/>
  <c r="AT2057" i="11"/>
  <c r="AW2057" i="11" s="1"/>
  <c r="AU2057" i="11"/>
  <c r="AX2057" i="11" s="1"/>
  <c r="AV2057" i="11"/>
  <c r="AY2057" i="11" s="1"/>
  <c r="AN2058" i="11"/>
  <c r="AQ2058" i="11" s="1"/>
  <c r="AO2058" i="11"/>
  <c r="AR2058" i="11"/>
  <c r="AT2058" i="11"/>
  <c r="AW2058" i="11" s="1"/>
  <c r="AU2058" i="11"/>
  <c r="AX2058" i="11" s="1"/>
  <c r="AV2058" i="11"/>
  <c r="AY2058" i="11"/>
  <c r="AN2059" i="11"/>
  <c r="AO2059" i="11"/>
  <c r="AR2059" i="11" s="1"/>
  <c r="AQ2059" i="11"/>
  <c r="AT2059" i="11"/>
  <c r="AW2059" i="11" s="1"/>
  <c r="AU2059" i="11"/>
  <c r="AX2059" i="11" s="1"/>
  <c r="AV2059" i="11"/>
  <c r="AY2059" i="11" s="1"/>
  <c r="AN2060" i="11"/>
  <c r="AO2060" i="11"/>
  <c r="AR2060" i="11" s="1"/>
  <c r="AQ2060" i="11"/>
  <c r="AT2060" i="11"/>
  <c r="AW2060" i="11" s="1"/>
  <c r="AU2060" i="11"/>
  <c r="AX2060" i="11" s="1"/>
  <c r="AV2060" i="11"/>
  <c r="AY2060" i="11" s="1"/>
  <c r="AN2061" i="11"/>
  <c r="AO2061" i="11"/>
  <c r="AQ2061" i="11"/>
  <c r="AR2061" i="11"/>
  <c r="AT2061" i="11"/>
  <c r="AW2061" i="11" s="1"/>
  <c r="AU2061" i="11"/>
  <c r="AX2061" i="11" s="1"/>
  <c r="AV2061" i="11"/>
  <c r="AY2061" i="11" s="1"/>
  <c r="AN2062" i="11"/>
  <c r="AO2062" i="11"/>
  <c r="AR2062" i="11" s="1"/>
  <c r="AQ2062" i="11"/>
  <c r="AT2062" i="11"/>
  <c r="AW2062" i="11" s="1"/>
  <c r="AU2062" i="11"/>
  <c r="AX2062" i="11" s="1"/>
  <c r="AV2062" i="11"/>
  <c r="AY2062" i="11" s="1"/>
  <c r="AN2063" i="11"/>
  <c r="AQ2063" i="11" s="1"/>
  <c r="AO2063" i="11"/>
  <c r="AR2063" i="11" s="1"/>
  <c r="AT2063" i="11"/>
  <c r="AW2063" i="11" s="1"/>
  <c r="AU2063" i="11"/>
  <c r="AX2063" i="11" s="1"/>
  <c r="AV2063" i="11"/>
  <c r="AY2063" i="11"/>
  <c r="AN2064" i="11"/>
  <c r="AQ2064" i="11" s="1"/>
  <c r="AO2064" i="11"/>
  <c r="AR2064" i="11" s="1"/>
  <c r="AT2064" i="11"/>
  <c r="AW2064" i="11" s="1"/>
  <c r="AU2064" i="11"/>
  <c r="AX2064" i="11" s="1"/>
  <c r="AV2064" i="11"/>
  <c r="AY2064" i="11" s="1"/>
  <c r="AN2065" i="11"/>
  <c r="AQ2065" i="11" s="1"/>
  <c r="AO2065" i="11"/>
  <c r="AR2065" i="11"/>
  <c r="AT2065" i="11"/>
  <c r="AW2065" i="11" s="1"/>
  <c r="AU2065" i="11"/>
  <c r="AX2065" i="11" s="1"/>
  <c r="AV2065" i="11"/>
  <c r="AY2065" i="11" s="1"/>
  <c r="AN2066" i="11"/>
  <c r="AQ2066" i="11" s="1"/>
  <c r="AO2066" i="11"/>
  <c r="AR2066" i="11"/>
  <c r="AT2066" i="11"/>
  <c r="AW2066" i="11" s="1"/>
  <c r="AU2066" i="11"/>
  <c r="AX2066" i="11" s="1"/>
  <c r="AV2066" i="11"/>
  <c r="AY2066" i="11"/>
  <c r="AN2067" i="11"/>
  <c r="AO2067" i="11"/>
  <c r="AR2067" i="11" s="1"/>
  <c r="AQ2067" i="11"/>
  <c r="AT2067" i="11"/>
  <c r="AW2067" i="11" s="1"/>
  <c r="AU2067" i="11"/>
  <c r="AX2067" i="11" s="1"/>
  <c r="AV2067" i="11"/>
  <c r="AY2067" i="11" s="1"/>
  <c r="AN2068" i="11"/>
  <c r="AO2068" i="11"/>
  <c r="AR2068" i="11" s="1"/>
  <c r="AQ2068" i="11"/>
  <c r="AT2068" i="11"/>
  <c r="AW2068" i="11" s="1"/>
  <c r="AU2068" i="11"/>
  <c r="AX2068" i="11" s="1"/>
  <c r="AV2068" i="11"/>
  <c r="AY2068" i="11" s="1"/>
  <c r="AN2069" i="11"/>
  <c r="AO2069" i="11"/>
  <c r="AQ2069" i="11"/>
  <c r="AR2069" i="11"/>
  <c r="AT2069" i="11"/>
  <c r="AW2069" i="11" s="1"/>
  <c r="AU2069" i="11"/>
  <c r="AX2069" i="11" s="1"/>
  <c r="AV2069" i="11"/>
  <c r="AY2069" i="11" s="1"/>
  <c r="AN2070" i="11"/>
  <c r="AO2070" i="11"/>
  <c r="AR2070" i="11" s="1"/>
  <c r="AQ2070" i="11"/>
  <c r="AT2070" i="11"/>
  <c r="AW2070" i="11" s="1"/>
  <c r="AU2070" i="11"/>
  <c r="AX2070" i="11" s="1"/>
  <c r="AV2070" i="11"/>
  <c r="AY2070" i="11" s="1"/>
  <c r="AN2071" i="11"/>
  <c r="AQ2071" i="11" s="1"/>
  <c r="AO2071" i="11"/>
  <c r="AR2071" i="11" s="1"/>
  <c r="AT2071" i="11"/>
  <c r="AW2071" i="11" s="1"/>
  <c r="AU2071" i="11"/>
  <c r="AX2071" i="11" s="1"/>
  <c r="AV2071" i="11"/>
  <c r="AY2071" i="11" s="1"/>
  <c r="AN2072" i="11"/>
  <c r="AQ2072" i="11" s="1"/>
  <c r="AO2072" i="11"/>
  <c r="AR2072" i="11" s="1"/>
  <c r="AT2072" i="11"/>
  <c r="AW2072" i="11" s="1"/>
  <c r="AU2072" i="11"/>
  <c r="AX2072" i="11" s="1"/>
  <c r="AV2072" i="11"/>
  <c r="AY2072" i="11" s="1"/>
  <c r="AN2073" i="11"/>
  <c r="AQ2073" i="11" s="1"/>
  <c r="AO2073" i="11"/>
  <c r="AR2073" i="11"/>
  <c r="AT2073" i="11"/>
  <c r="AW2073" i="11" s="1"/>
  <c r="AU2073" i="11"/>
  <c r="AX2073" i="11" s="1"/>
  <c r="AV2073" i="11"/>
  <c r="AY2073" i="11" s="1"/>
  <c r="AN2074" i="11"/>
  <c r="AQ2074" i="11" s="1"/>
  <c r="AO2074" i="11"/>
  <c r="AR2074" i="11"/>
  <c r="AT2074" i="11"/>
  <c r="AW2074" i="11" s="1"/>
  <c r="AU2074" i="11"/>
  <c r="AX2074" i="11" s="1"/>
  <c r="AV2074" i="11"/>
  <c r="AY2074" i="11"/>
  <c r="AN2075" i="11"/>
  <c r="AO2075" i="11"/>
  <c r="AR2075" i="11" s="1"/>
  <c r="AQ2075" i="11"/>
  <c r="AT2075" i="11"/>
  <c r="AW2075" i="11" s="1"/>
  <c r="AU2075" i="11"/>
  <c r="AX2075" i="11" s="1"/>
  <c r="AV2075" i="11"/>
  <c r="AY2075" i="11" s="1"/>
  <c r="AN2076" i="11"/>
  <c r="AO2076" i="11"/>
  <c r="AR2076" i="11" s="1"/>
  <c r="AQ2076" i="11"/>
  <c r="AT2076" i="11"/>
  <c r="AW2076" i="11" s="1"/>
  <c r="AU2076" i="11"/>
  <c r="AX2076" i="11" s="1"/>
  <c r="AV2076" i="11"/>
  <c r="AY2076" i="11" s="1"/>
  <c r="AN2077" i="11"/>
  <c r="AO2077" i="11"/>
  <c r="AQ2077" i="11"/>
  <c r="AR2077" i="11"/>
  <c r="AT2077" i="11"/>
  <c r="AW2077" i="11" s="1"/>
  <c r="AU2077" i="11"/>
  <c r="AX2077" i="11" s="1"/>
  <c r="AV2077" i="11"/>
  <c r="AY2077" i="11" s="1"/>
  <c r="AN2078" i="11"/>
  <c r="AO2078" i="11"/>
  <c r="AR2078" i="11" s="1"/>
  <c r="AQ2078" i="11"/>
  <c r="AT2078" i="11"/>
  <c r="AW2078" i="11" s="1"/>
  <c r="AU2078" i="11"/>
  <c r="AX2078" i="11" s="1"/>
  <c r="AV2078" i="11"/>
  <c r="AY2078" i="11" s="1"/>
  <c r="AN2079" i="11"/>
  <c r="AQ2079" i="11" s="1"/>
  <c r="AO2079" i="11"/>
  <c r="AR2079" i="11" s="1"/>
  <c r="AT2079" i="11"/>
  <c r="AW2079" i="11" s="1"/>
  <c r="AU2079" i="11"/>
  <c r="AX2079" i="11" s="1"/>
  <c r="AV2079" i="11"/>
  <c r="AY2079" i="11"/>
  <c r="AN2080" i="11"/>
  <c r="AQ2080" i="11" s="1"/>
  <c r="AO2080" i="11"/>
  <c r="AR2080" i="11" s="1"/>
  <c r="AT2080" i="11"/>
  <c r="AW2080" i="11" s="1"/>
  <c r="AU2080" i="11"/>
  <c r="AX2080" i="11" s="1"/>
  <c r="AV2080" i="11"/>
  <c r="AY2080" i="11" s="1"/>
  <c r="AN2081" i="11"/>
  <c r="AQ2081" i="11" s="1"/>
  <c r="AO2081" i="11"/>
  <c r="AR2081" i="11"/>
  <c r="AT2081" i="11"/>
  <c r="AW2081" i="11" s="1"/>
  <c r="AU2081" i="11"/>
  <c r="AX2081" i="11" s="1"/>
  <c r="AV2081" i="11"/>
  <c r="AY2081" i="11" s="1"/>
  <c r="AN2082" i="11"/>
  <c r="AQ2082" i="11" s="1"/>
  <c r="AO2082" i="11"/>
  <c r="AR2082" i="11"/>
  <c r="AT2082" i="11"/>
  <c r="AW2082" i="11" s="1"/>
  <c r="AU2082" i="11"/>
  <c r="AX2082" i="11" s="1"/>
  <c r="AV2082" i="11"/>
  <c r="AY2082" i="11"/>
  <c r="AN2083" i="11"/>
  <c r="AO2083" i="11"/>
  <c r="AR2083" i="11" s="1"/>
  <c r="AQ2083" i="11"/>
  <c r="AT2083" i="11"/>
  <c r="AW2083" i="11" s="1"/>
  <c r="AU2083" i="11"/>
  <c r="AX2083" i="11" s="1"/>
  <c r="AV2083" i="11"/>
  <c r="AY2083" i="11" s="1"/>
  <c r="AN2084" i="11"/>
  <c r="AO2084" i="11"/>
  <c r="AR2084" i="11" s="1"/>
  <c r="AQ2084" i="11"/>
  <c r="AT2084" i="11"/>
  <c r="AW2084" i="11" s="1"/>
  <c r="AU2084" i="11"/>
  <c r="AX2084" i="11" s="1"/>
  <c r="AV2084" i="11"/>
  <c r="AY2084" i="11" s="1"/>
  <c r="AN2085" i="11"/>
  <c r="AO2085" i="11"/>
  <c r="AQ2085" i="11"/>
  <c r="AR2085" i="11"/>
  <c r="AT2085" i="11"/>
  <c r="AW2085" i="11" s="1"/>
  <c r="AU2085" i="11"/>
  <c r="AX2085" i="11" s="1"/>
  <c r="AV2085" i="11"/>
  <c r="AY2085" i="11" s="1"/>
  <c r="AN2086" i="11"/>
  <c r="AO2086" i="11"/>
  <c r="AR2086" i="11" s="1"/>
  <c r="AQ2086" i="11"/>
  <c r="AT2086" i="11"/>
  <c r="AW2086" i="11" s="1"/>
  <c r="AU2086" i="11"/>
  <c r="AX2086" i="11" s="1"/>
  <c r="AV2086" i="11"/>
  <c r="AY2086" i="11" s="1"/>
  <c r="AN2087" i="11"/>
  <c r="AQ2087" i="11" s="1"/>
  <c r="AO2087" i="11"/>
  <c r="AR2087" i="11" s="1"/>
  <c r="AT2087" i="11"/>
  <c r="AW2087" i="11" s="1"/>
  <c r="AU2087" i="11"/>
  <c r="AX2087" i="11" s="1"/>
  <c r="AV2087" i="11"/>
  <c r="AY2087" i="11" s="1"/>
  <c r="AN2088" i="11"/>
  <c r="AQ2088" i="11" s="1"/>
  <c r="AO2088" i="11"/>
  <c r="AR2088" i="11" s="1"/>
  <c r="AT2088" i="11"/>
  <c r="AW2088" i="11" s="1"/>
  <c r="AU2088" i="11"/>
  <c r="AX2088" i="11" s="1"/>
  <c r="AV2088" i="11"/>
  <c r="AY2088" i="11" s="1"/>
  <c r="AN2089" i="11"/>
  <c r="AQ2089" i="11" s="1"/>
  <c r="AO2089" i="11"/>
  <c r="AR2089" i="11"/>
  <c r="AT2089" i="11"/>
  <c r="AW2089" i="11" s="1"/>
  <c r="AU2089" i="11"/>
  <c r="AX2089" i="11" s="1"/>
  <c r="AV2089" i="11"/>
  <c r="AY2089" i="11" s="1"/>
  <c r="AN2090" i="11"/>
  <c r="AQ2090" i="11" s="1"/>
  <c r="AO2090" i="11"/>
  <c r="AR2090" i="11"/>
  <c r="AT2090" i="11"/>
  <c r="AW2090" i="11" s="1"/>
  <c r="AU2090" i="11"/>
  <c r="AX2090" i="11" s="1"/>
  <c r="AV2090" i="11"/>
  <c r="AY2090" i="11"/>
  <c r="AN2091" i="11"/>
  <c r="AO2091" i="11"/>
  <c r="AR2091" i="11" s="1"/>
  <c r="AQ2091" i="11"/>
  <c r="AT2091" i="11"/>
  <c r="AW2091" i="11" s="1"/>
  <c r="AU2091" i="11"/>
  <c r="AX2091" i="11" s="1"/>
  <c r="AV2091" i="11"/>
  <c r="AY2091" i="11" s="1"/>
  <c r="AN2092" i="11"/>
  <c r="AO2092" i="11"/>
  <c r="AR2092" i="11" s="1"/>
  <c r="AQ2092" i="11"/>
  <c r="AT2092" i="11"/>
  <c r="AW2092" i="11" s="1"/>
  <c r="AU2092" i="11"/>
  <c r="AX2092" i="11" s="1"/>
  <c r="AV2092" i="11"/>
  <c r="AY2092" i="11" s="1"/>
  <c r="AN2093" i="11"/>
  <c r="AO2093" i="11"/>
  <c r="AQ2093" i="11"/>
  <c r="AR2093" i="11"/>
  <c r="AT2093" i="11"/>
  <c r="AW2093" i="11" s="1"/>
  <c r="AU2093" i="11"/>
  <c r="AX2093" i="11" s="1"/>
  <c r="AV2093" i="11"/>
  <c r="AY2093" i="11" s="1"/>
  <c r="AN2094" i="11"/>
  <c r="AO2094" i="11"/>
  <c r="AR2094" i="11" s="1"/>
  <c r="AQ2094" i="11"/>
  <c r="AT2094" i="11"/>
  <c r="AW2094" i="11" s="1"/>
  <c r="AU2094" i="11"/>
  <c r="AX2094" i="11" s="1"/>
  <c r="AV2094" i="11"/>
  <c r="AY2094" i="11" s="1"/>
  <c r="AN2095" i="11"/>
  <c r="AQ2095" i="11" s="1"/>
  <c r="AO2095" i="11"/>
  <c r="AR2095" i="11" s="1"/>
  <c r="AT2095" i="11"/>
  <c r="AW2095" i="11" s="1"/>
  <c r="AU2095" i="11"/>
  <c r="AX2095" i="11" s="1"/>
  <c r="AV2095" i="11"/>
  <c r="AY2095" i="11" s="1"/>
  <c r="AN2096" i="11"/>
  <c r="AQ2096" i="11" s="1"/>
  <c r="AO2096" i="11"/>
  <c r="AR2096" i="11" s="1"/>
  <c r="AT2096" i="11"/>
  <c r="AW2096" i="11" s="1"/>
  <c r="AU2096" i="11"/>
  <c r="AX2096" i="11" s="1"/>
  <c r="AV2096" i="11"/>
  <c r="AY2096" i="11" s="1"/>
  <c r="AN2097" i="11"/>
  <c r="AQ2097" i="11" s="1"/>
  <c r="AO2097" i="11"/>
  <c r="AR2097" i="11"/>
  <c r="AT2097" i="11"/>
  <c r="AW2097" i="11" s="1"/>
  <c r="AU2097" i="11"/>
  <c r="AX2097" i="11" s="1"/>
  <c r="AV2097" i="11"/>
  <c r="AY2097" i="11" s="1"/>
  <c r="AN2098" i="11"/>
  <c r="AQ2098" i="11" s="1"/>
  <c r="AO2098" i="11"/>
  <c r="AR2098" i="11"/>
  <c r="AT2098" i="11"/>
  <c r="AW2098" i="11" s="1"/>
  <c r="AU2098" i="11"/>
  <c r="AX2098" i="11" s="1"/>
  <c r="AV2098" i="11"/>
  <c r="AY2098" i="11"/>
  <c r="AN2099" i="11"/>
  <c r="AO2099" i="11"/>
  <c r="AR2099" i="11" s="1"/>
  <c r="AQ2099" i="11"/>
  <c r="AT2099" i="11"/>
  <c r="AW2099" i="11" s="1"/>
  <c r="AU2099" i="11"/>
  <c r="AX2099" i="11" s="1"/>
  <c r="AV2099" i="11"/>
  <c r="AY2099" i="11" s="1"/>
  <c r="AN2100" i="11"/>
  <c r="AO2100" i="11"/>
  <c r="AR2100" i="11" s="1"/>
  <c r="AQ2100" i="11"/>
  <c r="AT2100" i="11"/>
  <c r="AW2100" i="11" s="1"/>
  <c r="AU2100" i="11"/>
  <c r="AX2100" i="11" s="1"/>
  <c r="AV2100" i="11"/>
  <c r="AY2100" i="11" s="1"/>
  <c r="AN2101" i="11"/>
  <c r="AQ2101" i="11" s="1"/>
  <c r="AO2101" i="11"/>
  <c r="AR2101" i="11"/>
  <c r="AT2101" i="11"/>
  <c r="AW2101" i="11" s="1"/>
  <c r="AU2101" i="11"/>
  <c r="AX2101" i="11" s="1"/>
  <c r="AV2101" i="11"/>
  <c r="AY2101" i="11" s="1"/>
  <c r="AN2102" i="11"/>
  <c r="AO2102" i="11"/>
  <c r="AR2102" i="11" s="1"/>
  <c r="AQ2102" i="11"/>
  <c r="AT2102" i="11"/>
  <c r="AW2102" i="11" s="1"/>
  <c r="AU2102" i="11"/>
  <c r="AX2102" i="11" s="1"/>
  <c r="AV2102" i="11"/>
  <c r="AY2102" i="11" s="1"/>
  <c r="AN2103" i="11"/>
  <c r="AQ2103" i="11" s="1"/>
  <c r="AO2103" i="11"/>
  <c r="AR2103" i="11"/>
  <c r="AT2103" i="11"/>
  <c r="AW2103" i="11" s="1"/>
  <c r="AU2103" i="11"/>
  <c r="AX2103" i="11" s="1"/>
  <c r="AV2103" i="11"/>
  <c r="AY2103" i="11" s="1"/>
  <c r="AN2104" i="11"/>
  <c r="AO2104" i="11"/>
  <c r="AR2104" i="11" s="1"/>
  <c r="AQ2104" i="11"/>
  <c r="AT2104" i="11"/>
  <c r="AW2104" i="11" s="1"/>
  <c r="AU2104" i="11"/>
  <c r="AX2104" i="11" s="1"/>
  <c r="AV2104" i="11"/>
  <c r="AY2104" i="11" s="1"/>
  <c r="AN2105" i="11"/>
  <c r="AQ2105" i="11" s="1"/>
  <c r="AO2105" i="11"/>
  <c r="AR2105" i="11"/>
  <c r="AT2105" i="11"/>
  <c r="AW2105" i="11" s="1"/>
  <c r="AU2105" i="11"/>
  <c r="AX2105" i="11" s="1"/>
  <c r="AV2105" i="11"/>
  <c r="AY2105" i="11" s="1"/>
  <c r="AN2106" i="11"/>
  <c r="AO2106" i="11"/>
  <c r="AR2106" i="11" s="1"/>
  <c r="AQ2106" i="11"/>
  <c r="AT2106" i="11"/>
  <c r="AW2106" i="11" s="1"/>
  <c r="AU2106" i="11"/>
  <c r="AX2106" i="11" s="1"/>
  <c r="AV2106" i="11"/>
  <c r="AY2106" i="11" s="1"/>
  <c r="AN2107" i="11"/>
  <c r="AQ2107" i="11" s="1"/>
  <c r="AO2107" i="11"/>
  <c r="AR2107" i="11"/>
  <c r="AT2107" i="11"/>
  <c r="AW2107" i="11" s="1"/>
  <c r="AU2107" i="11"/>
  <c r="AX2107" i="11" s="1"/>
  <c r="AV2107" i="11"/>
  <c r="AY2107" i="11" s="1"/>
  <c r="AN2108" i="11"/>
  <c r="AO2108" i="11"/>
  <c r="AR2108" i="11" s="1"/>
  <c r="AQ2108" i="11"/>
  <c r="AT2108" i="11"/>
  <c r="AW2108" i="11" s="1"/>
  <c r="AU2108" i="11"/>
  <c r="AX2108" i="11" s="1"/>
  <c r="AV2108" i="11"/>
  <c r="AY2108" i="11" s="1"/>
  <c r="AN2109" i="11"/>
  <c r="AQ2109" i="11" s="1"/>
  <c r="AO2109" i="11"/>
  <c r="AR2109" i="11"/>
  <c r="AT2109" i="11"/>
  <c r="AW2109" i="11" s="1"/>
  <c r="AU2109" i="11"/>
  <c r="AX2109" i="11" s="1"/>
  <c r="AV2109" i="11"/>
  <c r="AY2109" i="11" s="1"/>
  <c r="AN2110" i="11"/>
  <c r="AO2110" i="11"/>
  <c r="AR2110" i="11" s="1"/>
  <c r="AQ2110" i="11"/>
  <c r="AT2110" i="11"/>
  <c r="AW2110" i="11" s="1"/>
  <c r="AU2110" i="11"/>
  <c r="AX2110" i="11" s="1"/>
  <c r="AV2110" i="11"/>
  <c r="AY2110" i="11" s="1"/>
  <c r="AN2111" i="11"/>
  <c r="AQ2111" i="11" s="1"/>
  <c r="AO2111" i="11"/>
  <c r="AR2111" i="11"/>
  <c r="AT2111" i="11"/>
  <c r="AW2111" i="11" s="1"/>
  <c r="AU2111" i="11"/>
  <c r="AX2111" i="11" s="1"/>
  <c r="AV2111" i="11"/>
  <c r="AY2111" i="11" s="1"/>
  <c r="AN2112" i="11"/>
  <c r="AO2112" i="11"/>
  <c r="AR2112" i="11" s="1"/>
  <c r="AQ2112" i="11"/>
  <c r="AT2112" i="11"/>
  <c r="AW2112" i="11" s="1"/>
  <c r="AU2112" i="11"/>
  <c r="AX2112" i="11" s="1"/>
  <c r="AV2112" i="11"/>
  <c r="AY2112" i="11" s="1"/>
  <c r="AN2113" i="11"/>
  <c r="AQ2113" i="11" s="1"/>
  <c r="AO2113" i="11"/>
  <c r="AR2113" i="11"/>
  <c r="AT2113" i="11"/>
  <c r="AW2113" i="11" s="1"/>
  <c r="AU2113" i="11"/>
  <c r="AX2113" i="11" s="1"/>
  <c r="AV2113" i="11"/>
  <c r="AY2113" i="11" s="1"/>
  <c r="AN2114" i="11"/>
  <c r="AO2114" i="11"/>
  <c r="AR2114" i="11" s="1"/>
  <c r="AQ2114" i="11"/>
  <c r="AT2114" i="11"/>
  <c r="AW2114" i="11" s="1"/>
  <c r="AU2114" i="11"/>
  <c r="AX2114" i="11" s="1"/>
  <c r="AV2114" i="11"/>
  <c r="AY2114" i="11" s="1"/>
  <c r="AN2115" i="11"/>
  <c r="AQ2115" i="11" s="1"/>
  <c r="AO2115" i="11"/>
  <c r="AR2115" i="11"/>
  <c r="AT2115" i="11"/>
  <c r="AW2115" i="11" s="1"/>
  <c r="AU2115" i="11"/>
  <c r="AX2115" i="11" s="1"/>
  <c r="AV2115" i="11"/>
  <c r="AY2115" i="11" s="1"/>
  <c r="AN2116" i="11"/>
  <c r="AO2116" i="11"/>
  <c r="AR2116" i="11" s="1"/>
  <c r="AQ2116" i="11"/>
  <c r="AT2116" i="11"/>
  <c r="AW2116" i="11" s="1"/>
  <c r="AU2116" i="11"/>
  <c r="AX2116" i="11" s="1"/>
  <c r="AV2116" i="11"/>
  <c r="AY2116" i="11" s="1"/>
  <c r="AN2117" i="11"/>
  <c r="AQ2117" i="11" s="1"/>
  <c r="AO2117" i="11"/>
  <c r="AR2117" i="11"/>
  <c r="AT2117" i="11"/>
  <c r="AW2117" i="11" s="1"/>
  <c r="AU2117" i="11"/>
  <c r="AX2117" i="11" s="1"/>
  <c r="AV2117" i="11"/>
  <c r="AY2117" i="11" s="1"/>
  <c r="AN2118" i="11"/>
  <c r="AO2118" i="11"/>
  <c r="AR2118" i="11" s="1"/>
  <c r="AQ2118" i="11"/>
  <c r="AT2118" i="11"/>
  <c r="AW2118" i="11" s="1"/>
  <c r="AU2118" i="11"/>
  <c r="AX2118" i="11" s="1"/>
  <c r="AV2118" i="11"/>
  <c r="AY2118" i="11" s="1"/>
  <c r="AN2119" i="11"/>
  <c r="AQ2119" i="11" s="1"/>
  <c r="AO2119" i="11"/>
  <c r="AR2119" i="11"/>
  <c r="AT2119" i="11"/>
  <c r="AW2119" i="11" s="1"/>
  <c r="AU2119" i="11"/>
  <c r="AX2119" i="11" s="1"/>
  <c r="AV2119" i="11"/>
  <c r="AY2119" i="11" s="1"/>
  <c r="AN2120" i="11"/>
  <c r="AO2120" i="11"/>
  <c r="AR2120" i="11" s="1"/>
  <c r="AQ2120" i="11"/>
  <c r="AT2120" i="11"/>
  <c r="AW2120" i="11" s="1"/>
  <c r="AU2120" i="11"/>
  <c r="AX2120" i="11" s="1"/>
  <c r="AV2120" i="11"/>
  <c r="AY2120" i="11" s="1"/>
  <c r="AN2121" i="11"/>
  <c r="AQ2121" i="11" s="1"/>
  <c r="AO2121" i="11"/>
  <c r="AR2121" i="11"/>
  <c r="AT2121" i="11"/>
  <c r="AW2121" i="11" s="1"/>
  <c r="AU2121" i="11"/>
  <c r="AX2121" i="11" s="1"/>
  <c r="AV2121" i="11"/>
  <c r="AY2121" i="11" s="1"/>
  <c r="AN2122" i="11"/>
  <c r="AO2122" i="11"/>
  <c r="AR2122" i="11" s="1"/>
  <c r="AQ2122" i="11"/>
  <c r="AT2122" i="11"/>
  <c r="AW2122" i="11" s="1"/>
  <c r="AU2122" i="11"/>
  <c r="AX2122" i="11" s="1"/>
  <c r="AV2122" i="11"/>
  <c r="AY2122" i="11" s="1"/>
  <c r="AN2123" i="11"/>
  <c r="AQ2123" i="11" s="1"/>
  <c r="AO2123" i="11"/>
  <c r="AR2123" i="11"/>
  <c r="AT2123" i="11"/>
  <c r="AW2123" i="11" s="1"/>
  <c r="AU2123" i="11"/>
  <c r="AX2123" i="11" s="1"/>
  <c r="AV2123" i="11"/>
  <c r="AY2123" i="11" s="1"/>
  <c r="AN2124" i="11"/>
  <c r="AO2124" i="11"/>
  <c r="AR2124" i="11" s="1"/>
  <c r="AQ2124" i="11"/>
  <c r="AT2124" i="11"/>
  <c r="AW2124" i="11" s="1"/>
  <c r="AU2124" i="11"/>
  <c r="AX2124" i="11" s="1"/>
  <c r="AV2124" i="11"/>
  <c r="AY2124" i="11" s="1"/>
  <c r="AN2125" i="11"/>
  <c r="AQ2125" i="11" s="1"/>
  <c r="AO2125" i="11"/>
  <c r="AR2125" i="11"/>
  <c r="AT2125" i="11"/>
  <c r="AW2125" i="11" s="1"/>
  <c r="AU2125" i="11"/>
  <c r="AX2125" i="11" s="1"/>
  <c r="AV2125" i="11"/>
  <c r="AY2125" i="11" s="1"/>
  <c r="AN2126" i="11"/>
  <c r="AO2126" i="11"/>
  <c r="AR2126" i="11" s="1"/>
  <c r="AQ2126" i="11"/>
  <c r="AT2126" i="11"/>
  <c r="AW2126" i="11" s="1"/>
  <c r="AU2126" i="11"/>
  <c r="AX2126" i="11" s="1"/>
  <c r="AV2126" i="11"/>
  <c r="AY2126" i="11" s="1"/>
  <c r="AN2127" i="11"/>
  <c r="AQ2127" i="11" s="1"/>
  <c r="AO2127" i="11"/>
  <c r="AR2127" i="11"/>
  <c r="AT2127" i="11"/>
  <c r="AW2127" i="11" s="1"/>
  <c r="AU2127" i="11"/>
  <c r="AX2127" i="11" s="1"/>
  <c r="AV2127" i="11"/>
  <c r="AY2127" i="11" s="1"/>
  <c r="AN2128" i="11"/>
  <c r="AO2128" i="11"/>
  <c r="AR2128" i="11" s="1"/>
  <c r="AQ2128" i="11"/>
  <c r="AT2128" i="11"/>
  <c r="AW2128" i="11" s="1"/>
  <c r="AU2128" i="11"/>
  <c r="AX2128" i="11" s="1"/>
  <c r="AV2128" i="11"/>
  <c r="AY2128" i="11" s="1"/>
  <c r="AN2129" i="11"/>
  <c r="AQ2129" i="11" s="1"/>
  <c r="AO2129" i="11"/>
  <c r="AR2129" i="11"/>
  <c r="AT2129" i="11"/>
  <c r="AW2129" i="11" s="1"/>
  <c r="AU2129" i="11"/>
  <c r="AX2129" i="11" s="1"/>
  <c r="AV2129" i="11"/>
  <c r="AY2129" i="11" s="1"/>
  <c r="AN2130" i="11"/>
  <c r="AO2130" i="11"/>
  <c r="AR2130" i="11" s="1"/>
  <c r="AQ2130" i="11"/>
  <c r="AT2130" i="11"/>
  <c r="AW2130" i="11" s="1"/>
  <c r="AU2130" i="11"/>
  <c r="AX2130" i="11" s="1"/>
  <c r="AV2130" i="11"/>
  <c r="AY2130" i="11" s="1"/>
  <c r="AN2131" i="11"/>
  <c r="AQ2131" i="11" s="1"/>
  <c r="AO2131" i="11"/>
  <c r="AR2131" i="11"/>
  <c r="AT2131" i="11"/>
  <c r="AW2131" i="11" s="1"/>
  <c r="AU2131" i="11"/>
  <c r="AX2131" i="11" s="1"/>
  <c r="AV2131" i="11"/>
  <c r="AY2131" i="11" s="1"/>
  <c r="AN2132" i="11"/>
  <c r="AO2132" i="11"/>
  <c r="AR2132" i="11" s="1"/>
  <c r="AQ2132" i="11"/>
  <c r="AT2132" i="11"/>
  <c r="AW2132" i="11" s="1"/>
  <c r="AU2132" i="11"/>
  <c r="AX2132" i="11" s="1"/>
  <c r="AV2132" i="11"/>
  <c r="AY2132" i="11" s="1"/>
  <c r="AN2133" i="11"/>
  <c r="AQ2133" i="11" s="1"/>
  <c r="AO2133" i="11"/>
  <c r="AR2133" i="11"/>
  <c r="AT2133" i="11"/>
  <c r="AW2133" i="11" s="1"/>
  <c r="AU2133" i="11"/>
  <c r="AX2133" i="11" s="1"/>
  <c r="AV2133" i="11"/>
  <c r="AY2133" i="11" s="1"/>
  <c r="AN2134" i="11"/>
  <c r="AO2134" i="11"/>
  <c r="AR2134" i="11" s="1"/>
  <c r="AQ2134" i="11"/>
  <c r="AT2134" i="11"/>
  <c r="AW2134" i="11" s="1"/>
  <c r="AU2134" i="11"/>
  <c r="AX2134" i="11" s="1"/>
  <c r="AV2134" i="11"/>
  <c r="AY2134" i="11" s="1"/>
  <c r="AN2135" i="11"/>
  <c r="AQ2135" i="11" s="1"/>
  <c r="AO2135" i="11"/>
  <c r="AR2135" i="11"/>
  <c r="AT2135" i="11"/>
  <c r="AW2135" i="11" s="1"/>
  <c r="AU2135" i="11"/>
  <c r="AX2135" i="11" s="1"/>
  <c r="AV2135" i="11"/>
  <c r="AY2135" i="11" s="1"/>
  <c r="AN2136" i="11"/>
  <c r="AO2136" i="11"/>
  <c r="AR2136" i="11" s="1"/>
  <c r="AQ2136" i="11"/>
  <c r="AT2136" i="11"/>
  <c r="AW2136" i="11" s="1"/>
  <c r="AU2136" i="11"/>
  <c r="AX2136" i="11" s="1"/>
  <c r="AV2136" i="11"/>
  <c r="AY2136" i="11" s="1"/>
  <c r="AN2137" i="11"/>
  <c r="AQ2137" i="11" s="1"/>
  <c r="AO2137" i="11"/>
  <c r="AR2137" i="11"/>
  <c r="AT2137" i="11"/>
  <c r="AW2137" i="11" s="1"/>
  <c r="AU2137" i="11"/>
  <c r="AX2137" i="11" s="1"/>
  <c r="AV2137" i="11"/>
  <c r="AY2137" i="11" s="1"/>
  <c r="AN2138" i="11"/>
  <c r="AO2138" i="11"/>
  <c r="AR2138" i="11" s="1"/>
  <c r="AQ2138" i="11"/>
  <c r="AT2138" i="11"/>
  <c r="AW2138" i="11" s="1"/>
  <c r="AU2138" i="11"/>
  <c r="AX2138" i="11" s="1"/>
  <c r="AV2138" i="11"/>
  <c r="AY2138" i="11" s="1"/>
  <c r="AN2139" i="11"/>
  <c r="AQ2139" i="11" s="1"/>
  <c r="AO2139" i="11"/>
  <c r="AR2139" i="11"/>
  <c r="AT2139" i="11"/>
  <c r="AW2139" i="11" s="1"/>
  <c r="AU2139" i="11"/>
  <c r="AX2139" i="11" s="1"/>
  <c r="AV2139" i="11"/>
  <c r="AY2139" i="11" s="1"/>
  <c r="AN2140" i="11"/>
  <c r="AO2140" i="11"/>
  <c r="AR2140" i="11" s="1"/>
  <c r="AQ2140" i="11"/>
  <c r="AT2140" i="11"/>
  <c r="AW2140" i="11" s="1"/>
  <c r="AU2140" i="11"/>
  <c r="AX2140" i="11" s="1"/>
  <c r="AV2140" i="11"/>
  <c r="AY2140" i="11" s="1"/>
  <c r="AN2141" i="11"/>
  <c r="AQ2141" i="11" s="1"/>
  <c r="AO2141" i="11"/>
  <c r="AR2141" i="11"/>
  <c r="AT2141" i="11"/>
  <c r="AW2141" i="11" s="1"/>
  <c r="AU2141" i="11"/>
  <c r="AX2141" i="11" s="1"/>
  <c r="AV2141" i="11"/>
  <c r="AY2141" i="11" s="1"/>
  <c r="AN2142" i="11"/>
  <c r="AO2142" i="11"/>
  <c r="AR2142" i="11" s="1"/>
  <c r="AQ2142" i="11"/>
  <c r="AT2142" i="11"/>
  <c r="AW2142" i="11" s="1"/>
  <c r="AU2142" i="11"/>
  <c r="AX2142" i="11" s="1"/>
  <c r="AV2142" i="11"/>
  <c r="AY2142" i="11" s="1"/>
  <c r="AN2143" i="11"/>
  <c r="AQ2143" i="11" s="1"/>
  <c r="AO2143" i="11"/>
  <c r="AR2143" i="11"/>
  <c r="AT2143" i="11"/>
  <c r="AW2143" i="11" s="1"/>
  <c r="AU2143" i="11"/>
  <c r="AX2143" i="11" s="1"/>
  <c r="AV2143" i="11"/>
  <c r="AY2143" i="11" s="1"/>
  <c r="AN2144" i="11"/>
  <c r="AO2144" i="11"/>
  <c r="AR2144" i="11" s="1"/>
  <c r="AQ2144" i="11"/>
  <c r="AT2144" i="11"/>
  <c r="AW2144" i="11" s="1"/>
  <c r="AU2144" i="11"/>
  <c r="AX2144" i="11" s="1"/>
  <c r="AV2144" i="11"/>
  <c r="AY2144" i="11" s="1"/>
  <c r="AN2145" i="11"/>
  <c r="AQ2145" i="11" s="1"/>
  <c r="AO2145" i="11"/>
  <c r="AR2145" i="11"/>
  <c r="AT2145" i="11"/>
  <c r="AW2145" i="11" s="1"/>
  <c r="AU2145" i="11"/>
  <c r="AX2145" i="11" s="1"/>
  <c r="AV2145" i="11"/>
  <c r="AY2145" i="11" s="1"/>
  <c r="AN2146" i="11"/>
  <c r="AQ2146" i="11" s="1"/>
  <c r="AO2146" i="11"/>
  <c r="AR2146" i="11" s="1"/>
  <c r="AT2146" i="11"/>
  <c r="AW2146" i="11" s="1"/>
  <c r="AU2146" i="11"/>
  <c r="AX2146" i="11" s="1"/>
  <c r="AV2146" i="11"/>
  <c r="AY2146" i="11" s="1"/>
  <c r="AN2147" i="11"/>
  <c r="AQ2147" i="11" s="1"/>
  <c r="AO2147" i="11"/>
  <c r="AR2147" i="11"/>
  <c r="AT2147" i="11"/>
  <c r="AW2147" i="11" s="1"/>
  <c r="AU2147" i="11"/>
  <c r="AX2147" i="11" s="1"/>
  <c r="AV2147" i="11"/>
  <c r="AY2147" i="11" s="1"/>
  <c r="AN2148" i="11"/>
  <c r="AO2148" i="11"/>
  <c r="AR2148" i="11" s="1"/>
  <c r="AQ2148" i="11"/>
  <c r="AT2148" i="11"/>
  <c r="AW2148" i="11" s="1"/>
  <c r="AU2148" i="11"/>
  <c r="AX2148" i="11" s="1"/>
  <c r="AV2148" i="11"/>
  <c r="AY2148" i="11" s="1"/>
  <c r="AN2149" i="11"/>
  <c r="AQ2149" i="11" s="1"/>
  <c r="AO2149" i="11"/>
  <c r="AR2149" i="11"/>
  <c r="AT2149" i="11"/>
  <c r="AW2149" i="11" s="1"/>
  <c r="AU2149" i="11"/>
  <c r="AX2149" i="11" s="1"/>
  <c r="AV2149" i="11"/>
  <c r="AY2149" i="11" s="1"/>
  <c r="AN2150" i="11"/>
  <c r="AQ2150" i="11" s="1"/>
  <c r="AO2150" i="11"/>
  <c r="AR2150" i="11" s="1"/>
  <c r="AT2150" i="11"/>
  <c r="AW2150" i="11" s="1"/>
  <c r="AU2150" i="11"/>
  <c r="AX2150" i="11" s="1"/>
  <c r="AV2150" i="11"/>
  <c r="AY2150" i="11" s="1"/>
  <c r="AN2151" i="11"/>
  <c r="AQ2151" i="11" s="1"/>
  <c r="AO2151" i="11"/>
  <c r="AR2151" i="11"/>
  <c r="AT2151" i="11"/>
  <c r="AW2151" i="11" s="1"/>
  <c r="AU2151" i="11"/>
  <c r="AX2151" i="11" s="1"/>
  <c r="AV2151" i="11"/>
  <c r="AY2151" i="11" s="1"/>
  <c r="AN2152" i="11"/>
  <c r="AO2152" i="11"/>
  <c r="AR2152" i="11" s="1"/>
  <c r="AQ2152" i="11"/>
  <c r="AT2152" i="11"/>
  <c r="AW2152" i="11" s="1"/>
  <c r="AU2152" i="11"/>
  <c r="AX2152" i="11" s="1"/>
  <c r="AV2152" i="11"/>
  <c r="AY2152" i="11" s="1"/>
  <c r="AN2153" i="11"/>
  <c r="AQ2153" i="11" s="1"/>
  <c r="AO2153" i="11"/>
  <c r="AR2153" i="11"/>
  <c r="AT2153" i="11"/>
  <c r="AW2153" i="11" s="1"/>
  <c r="AU2153" i="11"/>
  <c r="AX2153" i="11" s="1"/>
  <c r="AV2153" i="11"/>
  <c r="AY2153" i="11" s="1"/>
  <c r="AN2154" i="11"/>
  <c r="AQ2154" i="11" s="1"/>
  <c r="AO2154" i="11"/>
  <c r="AR2154" i="11" s="1"/>
  <c r="AT2154" i="11"/>
  <c r="AW2154" i="11" s="1"/>
  <c r="AU2154" i="11"/>
  <c r="AX2154" i="11" s="1"/>
  <c r="AV2154" i="11"/>
  <c r="AY2154" i="11" s="1"/>
  <c r="AN2155" i="11"/>
  <c r="AQ2155" i="11" s="1"/>
  <c r="AO2155" i="11"/>
  <c r="AR2155" i="11"/>
  <c r="AT2155" i="11"/>
  <c r="AW2155" i="11" s="1"/>
  <c r="AU2155" i="11"/>
  <c r="AX2155" i="11" s="1"/>
  <c r="AV2155" i="11"/>
  <c r="AY2155" i="11" s="1"/>
  <c r="AN2156" i="11"/>
  <c r="AO2156" i="11"/>
  <c r="AR2156" i="11" s="1"/>
  <c r="AQ2156" i="11"/>
  <c r="AT2156" i="11"/>
  <c r="AW2156" i="11" s="1"/>
  <c r="AU2156" i="11"/>
  <c r="AX2156" i="11" s="1"/>
  <c r="AV2156" i="11"/>
  <c r="AY2156" i="11" s="1"/>
  <c r="AN2157" i="11"/>
  <c r="AQ2157" i="11" s="1"/>
  <c r="AO2157" i="11"/>
  <c r="AR2157" i="11"/>
  <c r="AT2157" i="11"/>
  <c r="AW2157" i="11" s="1"/>
  <c r="AU2157" i="11"/>
  <c r="AX2157" i="11" s="1"/>
  <c r="AV2157" i="11"/>
  <c r="AY2157" i="11" s="1"/>
  <c r="AN2158" i="11"/>
  <c r="AQ2158" i="11" s="1"/>
  <c r="AO2158" i="11"/>
  <c r="AR2158" i="11" s="1"/>
  <c r="AT2158" i="11"/>
  <c r="AW2158" i="11" s="1"/>
  <c r="AU2158" i="11"/>
  <c r="AX2158" i="11" s="1"/>
  <c r="AV2158" i="11"/>
  <c r="AY2158" i="11" s="1"/>
  <c r="AN2159" i="11"/>
  <c r="AQ2159" i="11" s="1"/>
  <c r="AO2159" i="11"/>
  <c r="AR2159" i="11"/>
  <c r="AT2159" i="11"/>
  <c r="AW2159" i="11" s="1"/>
  <c r="AU2159" i="11"/>
  <c r="AX2159" i="11" s="1"/>
  <c r="AV2159" i="11"/>
  <c r="AY2159" i="11" s="1"/>
  <c r="AN2160" i="11"/>
  <c r="AO2160" i="11"/>
  <c r="AR2160" i="11" s="1"/>
  <c r="AQ2160" i="11"/>
  <c r="AT2160" i="11"/>
  <c r="AW2160" i="11" s="1"/>
  <c r="AU2160" i="11"/>
  <c r="AX2160" i="11" s="1"/>
  <c r="AV2160" i="11"/>
  <c r="AY2160" i="11" s="1"/>
  <c r="AN2161" i="11"/>
  <c r="AQ2161" i="11" s="1"/>
  <c r="AO2161" i="11"/>
  <c r="AR2161" i="11"/>
  <c r="AT2161" i="11"/>
  <c r="AW2161" i="11" s="1"/>
  <c r="AU2161" i="11"/>
  <c r="AX2161" i="11" s="1"/>
  <c r="AV2161" i="11"/>
  <c r="AY2161" i="11" s="1"/>
  <c r="AN2162" i="11"/>
  <c r="AQ2162" i="11" s="1"/>
  <c r="AO2162" i="11"/>
  <c r="AR2162" i="11" s="1"/>
  <c r="AT2162" i="11"/>
  <c r="AW2162" i="11" s="1"/>
  <c r="AU2162" i="11"/>
  <c r="AX2162" i="11" s="1"/>
  <c r="AV2162" i="11"/>
  <c r="AY2162" i="11" s="1"/>
  <c r="AN2163" i="11"/>
  <c r="AQ2163" i="11" s="1"/>
  <c r="AO2163" i="11"/>
  <c r="AR2163" i="11"/>
  <c r="AT2163" i="11"/>
  <c r="AW2163" i="11" s="1"/>
  <c r="AU2163" i="11"/>
  <c r="AX2163" i="11" s="1"/>
  <c r="AV2163" i="11"/>
  <c r="AY2163" i="11" s="1"/>
  <c r="AN2164" i="11"/>
  <c r="AO2164" i="11"/>
  <c r="AR2164" i="11" s="1"/>
  <c r="AQ2164" i="11"/>
  <c r="AT2164" i="11"/>
  <c r="AW2164" i="11" s="1"/>
  <c r="AU2164" i="11"/>
  <c r="AX2164" i="11" s="1"/>
  <c r="AV2164" i="11"/>
  <c r="AY2164" i="11" s="1"/>
  <c r="AN2165" i="11"/>
  <c r="AQ2165" i="11" s="1"/>
  <c r="AO2165" i="11"/>
  <c r="AR2165" i="11"/>
  <c r="AT2165" i="11"/>
  <c r="AW2165" i="11" s="1"/>
  <c r="AU2165" i="11"/>
  <c r="AX2165" i="11" s="1"/>
  <c r="AV2165" i="11"/>
  <c r="AY2165" i="11" s="1"/>
  <c r="AN2166" i="11"/>
  <c r="AQ2166" i="11" s="1"/>
  <c r="AO2166" i="11"/>
  <c r="AR2166" i="11" s="1"/>
  <c r="AT2166" i="11"/>
  <c r="AW2166" i="11" s="1"/>
  <c r="AU2166" i="11"/>
  <c r="AX2166" i="11" s="1"/>
  <c r="AV2166" i="11"/>
  <c r="AY2166" i="11"/>
  <c r="AN2167" i="11"/>
  <c r="AQ2167" i="11" s="1"/>
  <c r="AO2167" i="11"/>
  <c r="AR2167" i="11"/>
  <c r="AT2167" i="11"/>
  <c r="AW2167" i="11" s="1"/>
  <c r="AU2167" i="11"/>
  <c r="AX2167" i="11" s="1"/>
  <c r="AV2167" i="11"/>
  <c r="AY2167" i="11" s="1"/>
  <c r="AN2168" i="11"/>
  <c r="AO2168" i="11"/>
  <c r="AR2168" i="11" s="1"/>
  <c r="AQ2168" i="11"/>
  <c r="AT2168" i="11"/>
  <c r="AW2168" i="11" s="1"/>
  <c r="AU2168" i="11"/>
  <c r="AX2168" i="11" s="1"/>
  <c r="AV2168" i="11"/>
  <c r="AY2168" i="11" s="1"/>
  <c r="AN2169" i="11"/>
  <c r="AQ2169" i="11" s="1"/>
  <c r="AO2169" i="11"/>
  <c r="AR2169" i="11"/>
  <c r="AT2169" i="11"/>
  <c r="AW2169" i="11" s="1"/>
  <c r="AU2169" i="11"/>
  <c r="AX2169" i="11" s="1"/>
  <c r="AV2169" i="11"/>
  <c r="AY2169" i="11" s="1"/>
  <c r="AN2170" i="11"/>
  <c r="AQ2170" i="11" s="1"/>
  <c r="AO2170" i="11"/>
  <c r="AR2170" i="11" s="1"/>
  <c r="AT2170" i="11"/>
  <c r="AW2170" i="11" s="1"/>
  <c r="AU2170" i="11"/>
  <c r="AX2170" i="11" s="1"/>
  <c r="AV2170" i="11"/>
  <c r="AY2170" i="11"/>
  <c r="AN2171" i="11"/>
  <c r="AQ2171" i="11" s="1"/>
  <c r="AO2171" i="11"/>
  <c r="AR2171" i="11"/>
  <c r="AT2171" i="11"/>
  <c r="AW2171" i="11" s="1"/>
  <c r="AU2171" i="11"/>
  <c r="AX2171" i="11" s="1"/>
  <c r="AV2171" i="11"/>
  <c r="AY2171" i="11" s="1"/>
  <c r="AN2172" i="11"/>
  <c r="AO2172" i="11"/>
  <c r="AR2172" i="11" s="1"/>
  <c r="AQ2172" i="11"/>
  <c r="AT2172" i="11"/>
  <c r="AW2172" i="11" s="1"/>
  <c r="AU2172" i="11"/>
  <c r="AX2172" i="11" s="1"/>
  <c r="AV2172" i="11"/>
  <c r="AY2172" i="11" s="1"/>
  <c r="AN2173" i="11"/>
  <c r="AO2173" i="11"/>
  <c r="AQ2173" i="11"/>
  <c r="AR2173" i="11"/>
  <c r="AT2173" i="11"/>
  <c r="AW2173" i="11" s="1"/>
  <c r="AU2173" i="11"/>
  <c r="AX2173" i="11" s="1"/>
  <c r="AV2173" i="11"/>
  <c r="AY2173" i="11" s="1"/>
  <c r="AN2174" i="11"/>
  <c r="AO2174" i="11"/>
  <c r="AR2174" i="11" s="1"/>
  <c r="AQ2174" i="11"/>
  <c r="AT2174" i="11"/>
  <c r="AW2174" i="11" s="1"/>
  <c r="AU2174" i="11"/>
  <c r="AX2174" i="11" s="1"/>
  <c r="AV2174" i="11"/>
  <c r="AY2174" i="11"/>
  <c r="AN2175" i="11"/>
  <c r="AO2175" i="11"/>
  <c r="AQ2175" i="11"/>
  <c r="AR2175" i="11"/>
  <c r="AT2175" i="11"/>
  <c r="AW2175" i="11" s="1"/>
  <c r="AU2175" i="11"/>
  <c r="AX2175" i="11" s="1"/>
  <c r="AV2175" i="11"/>
  <c r="AY2175" i="11" s="1"/>
  <c r="AN2176" i="11"/>
  <c r="AQ2176" i="11" s="1"/>
  <c r="AO2176" i="11"/>
  <c r="AR2176" i="11" s="1"/>
  <c r="AT2176" i="11"/>
  <c r="AW2176" i="11" s="1"/>
  <c r="AU2176" i="11"/>
  <c r="AX2176" i="11" s="1"/>
  <c r="AV2176" i="11"/>
  <c r="AY2176" i="11" s="1"/>
  <c r="AN2177" i="11"/>
  <c r="AO2177" i="11"/>
  <c r="AQ2177" i="11"/>
  <c r="AR2177" i="11"/>
  <c r="AT2177" i="11"/>
  <c r="AW2177" i="11" s="1"/>
  <c r="AU2177" i="11"/>
  <c r="AX2177" i="11" s="1"/>
  <c r="AV2177" i="11"/>
  <c r="AY2177" i="11" s="1"/>
  <c r="AN2178" i="11"/>
  <c r="AO2178" i="11"/>
  <c r="AR2178" i="11" s="1"/>
  <c r="AQ2178" i="11"/>
  <c r="AT2178" i="11"/>
  <c r="AW2178" i="11" s="1"/>
  <c r="AU2178" i="11"/>
  <c r="AX2178" i="11" s="1"/>
  <c r="AV2178" i="11"/>
  <c r="AY2178" i="11"/>
  <c r="AN2179" i="11"/>
  <c r="AO2179" i="11"/>
  <c r="AQ2179" i="11"/>
  <c r="AR2179" i="11"/>
  <c r="AT2179" i="11"/>
  <c r="AW2179" i="11" s="1"/>
  <c r="AU2179" i="11"/>
  <c r="AX2179" i="11" s="1"/>
  <c r="AV2179" i="11"/>
  <c r="AY2179" i="11" s="1"/>
  <c r="AN2180" i="11"/>
  <c r="AQ2180" i="11" s="1"/>
  <c r="AO2180" i="11"/>
  <c r="AR2180" i="11" s="1"/>
  <c r="AT2180" i="11"/>
  <c r="AW2180" i="11" s="1"/>
  <c r="AU2180" i="11"/>
  <c r="AX2180" i="11" s="1"/>
  <c r="AV2180" i="11"/>
  <c r="AY2180" i="11" s="1"/>
  <c r="AN2181" i="11"/>
  <c r="AO2181" i="11"/>
  <c r="AQ2181" i="11"/>
  <c r="AR2181" i="11"/>
  <c r="AT2181" i="11"/>
  <c r="AW2181" i="11" s="1"/>
  <c r="AU2181" i="11"/>
  <c r="AX2181" i="11" s="1"/>
  <c r="AV2181" i="11"/>
  <c r="AY2181" i="11" s="1"/>
  <c r="AN2182" i="11"/>
  <c r="AO2182" i="11"/>
  <c r="AR2182" i="11" s="1"/>
  <c r="AQ2182" i="11"/>
  <c r="AT2182" i="11"/>
  <c r="AW2182" i="11" s="1"/>
  <c r="AU2182" i="11"/>
  <c r="AX2182" i="11" s="1"/>
  <c r="AV2182" i="11"/>
  <c r="AY2182" i="11" s="1"/>
  <c r="AN2183" i="11"/>
  <c r="AO2183" i="11"/>
  <c r="AQ2183" i="11"/>
  <c r="AR2183" i="11"/>
  <c r="AT2183" i="11"/>
  <c r="AW2183" i="11" s="1"/>
  <c r="AU2183" i="11"/>
  <c r="AX2183" i="11" s="1"/>
  <c r="AV2183" i="11"/>
  <c r="AY2183" i="11" s="1"/>
  <c r="AN2184" i="11"/>
  <c r="AQ2184" i="11" s="1"/>
  <c r="AO2184" i="11"/>
  <c r="AR2184" i="11" s="1"/>
  <c r="AT2184" i="11"/>
  <c r="AW2184" i="11" s="1"/>
  <c r="AU2184" i="11"/>
  <c r="AX2184" i="11" s="1"/>
  <c r="AV2184" i="11"/>
  <c r="AY2184" i="11" s="1"/>
  <c r="AN2185" i="11"/>
  <c r="AO2185" i="11"/>
  <c r="AQ2185" i="11"/>
  <c r="AR2185" i="11"/>
  <c r="AT2185" i="11"/>
  <c r="AW2185" i="11" s="1"/>
  <c r="AU2185" i="11"/>
  <c r="AX2185" i="11" s="1"/>
  <c r="AV2185" i="11"/>
  <c r="AY2185" i="11" s="1"/>
  <c r="AN2186" i="11"/>
  <c r="AO2186" i="11"/>
  <c r="AR2186" i="11" s="1"/>
  <c r="AQ2186" i="11"/>
  <c r="AT2186" i="11"/>
  <c r="AW2186" i="11" s="1"/>
  <c r="AU2186" i="11"/>
  <c r="AX2186" i="11" s="1"/>
  <c r="AV2186" i="11"/>
  <c r="AY2186" i="11" s="1"/>
  <c r="AN2187" i="11"/>
  <c r="AO2187" i="11"/>
  <c r="AQ2187" i="11"/>
  <c r="AR2187" i="11"/>
  <c r="AT2187" i="11"/>
  <c r="AW2187" i="11" s="1"/>
  <c r="AU2187" i="11"/>
  <c r="AX2187" i="11" s="1"/>
  <c r="AV2187" i="11"/>
  <c r="AY2187" i="11" s="1"/>
  <c r="AN2188" i="11"/>
  <c r="AQ2188" i="11" s="1"/>
  <c r="AO2188" i="11"/>
  <c r="AR2188" i="11" s="1"/>
  <c r="AT2188" i="11"/>
  <c r="AW2188" i="11" s="1"/>
  <c r="AU2188" i="11"/>
  <c r="AX2188" i="11" s="1"/>
  <c r="AV2188" i="11"/>
  <c r="AY2188" i="11" s="1"/>
  <c r="AN2189" i="11"/>
  <c r="AO2189" i="11"/>
  <c r="AQ2189" i="11"/>
  <c r="AR2189" i="11"/>
  <c r="AT2189" i="11"/>
  <c r="AW2189" i="11" s="1"/>
  <c r="AU2189" i="11"/>
  <c r="AV2189" i="11"/>
  <c r="AY2189" i="11" s="1"/>
  <c r="AX2189" i="11"/>
  <c r="AN2190" i="11"/>
  <c r="AO2190" i="11"/>
  <c r="AR2190" i="11" s="1"/>
  <c r="AQ2190" i="11"/>
  <c r="AT2190" i="11"/>
  <c r="AW2190" i="11" s="1"/>
  <c r="AU2190" i="11"/>
  <c r="AX2190" i="11" s="1"/>
  <c r="AV2190" i="11"/>
  <c r="AY2190" i="11" s="1"/>
  <c r="AN2191" i="11"/>
  <c r="AO2191" i="11"/>
  <c r="AQ2191" i="11"/>
  <c r="AR2191" i="11"/>
  <c r="AT2191" i="11"/>
  <c r="AW2191" i="11" s="1"/>
  <c r="AU2191" i="11"/>
  <c r="AX2191" i="11" s="1"/>
  <c r="AV2191" i="11"/>
  <c r="AY2191" i="11" s="1"/>
  <c r="AN2192" i="11"/>
  <c r="AQ2192" i="11" s="1"/>
  <c r="AO2192" i="11"/>
  <c r="AR2192" i="11" s="1"/>
  <c r="AT2192" i="11"/>
  <c r="AW2192" i="11" s="1"/>
  <c r="AU2192" i="11"/>
  <c r="AX2192" i="11" s="1"/>
  <c r="AV2192" i="11"/>
  <c r="AY2192" i="11" s="1"/>
  <c r="AN2193" i="11"/>
  <c r="AO2193" i="11"/>
  <c r="AQ2193" i="11"/>
  <c r="AR2193" i="11"/>
  <c r="AT2193" i="11"/>
  <c r="AW2193" i="11" s="1"/>
  <c r="AU2193" i="11"/>
  <c r="AX2193" i="11" s="1"/>
  <c r="AV2193" i="11"/>
  <c r="AY2193" i="11" s="1"/>
  <c r="AN2194" i="11"/>
  <c r="AO2194" i="11"/>
  <c r="AR2194" i="11" s="1"/>
  <c r="AQ2194" i="11"/>
  <c r="AT2194" i="11"/>
  <c r="AW2194" i="11" s="1"/>
  <c r="AU2194" i="11"/>
  <c r="AX2194" i="11" s="1"/>
  <c r="AV2194" i="11"/>
  <c r="AY2194" i="11" s="1"/>
  <c r="AN2195" i="11"/>
  <c r="AO2195" i="11"/>
  <c r="AQ2195" i="11"/>
  <c r="AR2195" i="11"/>
  <c r="AT2195" i="11"/>
  <c r="AW2195" i="11" s="1"/>
  <c r="AU2195" i="11"/>
  <c r="AX2195" i="11" s="1"/>
  <c r="AV2195" i="11"/>
  <c r="AY2195" i="11" s="1"/>
  <c r="AN2196" i="11"/>
  <c r="AQ2196" i="11" s="1"/>
  <c r="AO2196" i="11"/>
  <c r="AR2196" i="11" s="1"/>
  <c r="AT2196" i="11"/>
  <c r="AW2196" i="11" s="1"/>
  <c r="AU2196" i="11"/>
  <c r="AX2196" i="11" s="1"/>
  <c r="AV2196" i="11"/>
  <c r="AY2196" i="11" s="1"/>
  <c r="AN2197" i="11"/>
  <c r="AO2197" i="11"/>
  <c r="AQ2197" i="11"/>
  <c r="AR2197" i="11"/>
  <c r="AT2197" i="11"/>
  <c r="AW2197" i="11" s="1"/>
  <c r="AU2197" i="11"/>
  <c r="AX2197" i="11" s="1"/>
  <c r="AV2197" i="11"/>
  <c r="AY2197" i="11" s="1"/>
  <c r="AN2198" i="11"/>
  <c r="AO2198" i="11"/>
  <c r="AR2198" i="11" s="1"/>
  <c r="AQ2198" i="11"/>
  <c r="AT2198" i="11"/>
  <c r="AW2198" i="11" s="1"/>
  <c r="AU2198" i="11"/>
  <c r="AX2198" i="11" s="1"/>
  <c r="AV2198" i="11"/>
  <c r="AY2198" i="11" s="1"/>
  <c r="AN2199" i="11"/>
  <c r="AO2199" i="11"/>
  <c r="AQ2199" i="11"/>
  <c r="AR2199" i="11"/>
  <c r="AT2199" i="11"/>
  <c r="AW2199" i="11" s="1"/>
  <c r="AU2199" i="11"/>
  <c r="AX2199" i="11" s="1"/>
  <c r="AV2199" i="11"/>
  <c r="AY2199" i="11" s="1"/>
  <c r="AN2200" i="11"/>
  <c r="AQ2200" i="11" s="1"/>
  <c r="AO2200" i="11"/>
  <c r="AR2200" i="11" s="1"/>
  <c r="AT2200" i="11"/>
  <c r="AW2200" i="11" s="1"/>
  <c r="AU2200" i="11"/>
  <c r="AX2200" i="11" s="1"/>
  <c r="AV2200" i="11"/>
  <c r="AY2200" i="11" s="1"/>
  <c r="AN2201" i="11"/>
  <c r="AO2201" i="11"/>
  <c r="AQ2201" i="11"/>
  <c r="AR2201" i="11"/>
  <c r="AT2201" i="11"/>
  <c r="AW2201" i="11" s="1"/>
  <c r="AU2201" i="11"/>
  <c r="AX2201" i="11" s="1"/>
  <c r="AV2201" i="11"/>
  <c r="AY2201" i="11" s="1"/>
  <c r="AN2202" i="11"/>
  <c r="AO2202" i="11"/>
  <c r="AR2202" i="11" s="1"/>
  <c r="AQ2202" i="11"/>
  <c r="AT2202" i="11"/>
  <c r="AW2202" i="11" s="1"/>
  <c r="AU2202" i="11"/>
  <c r="AX2202" i="11" s="1"/>
  <c r="AV2202" i="11"/>
  <c r="AY2202" i="11" s="1"/>
  <c r="AN2203" i="11"/>
  <c r="AO2203" i="11"/>
  <c r="AQ2203" i="11"/>
  <c r="AR2203" i="11"/>
  <c r="AT2203" i="11"/>
  <c r="AW2203" i="11" s="1"/>
  <c r="AU2203" i="11"/>
  <c r="AX2203" i="11" s="1"/>
  <c r="AV2203" i="11"/>
  <c r="AY2203" i="11" s="1"/>
  <c r="AN2204" i="11"/>
  <c r="AQ2204" i="11" s="1"/>
  <c r="AO2204" i="11"/>
  <c r="AR2204" i="11" s="1"/>
  <c r="AT2204" i="11"/>
  <c r="AW2204" i="11" s="1"/>
  <c r="AU2204" i="11"/>
  <c r="AX2204" i="11" s="1"/>
  <c r="AV2204" i="11"/>
  <c r="AY2204" i="11" s="1"/>
  <c r="AN2205" i="11"/>
  <c r="AO2205" i="11"/>
  <c r="AQ2205" i="11"/>
  <c r="AR2205" i="11"/>
  <c r="AT2205" i="11"/>
  <c r="AW2205" i="11" s="1"/>
  <c r="AU2205" i="11"/>
  <c r="AX2205" i="11" s="1"/>
  <c r="AV2205" i="11"/>
  <c r="AY2205" i="11" s="1"/>
  <c r="AN2206" i="11"/>
  <c r="AO2206" i="11"/>
  <c r="AR2206" i="11" s="1"/>
  <c r="AQ2206" i="11"/>
  <c r="AT2206" i="11"/>
  <c r="AW2206" i="11" s="1"/>
  <c r="AU2206" i="11"/>
  <c r="AX2206" i="11" s="1"/>
  <c r="AV2206" i="11"/>
  <c r="AY2206" i="11" s="1"/>
  <c r="AN2207" i="11"/>
  <c r="AO2207" i="11"/>
  <c r="AQ2207" i="11"/>
  <c r="AR2207" i="11"/>
  <c r="AT2207" i="11"/>
  <c r="AW2207" i="11" s="1"/>
  <c r="AU2207" i="11"/>
  <c r="AX2207" i="11" s="1"/>
  <c r="AV2207" i="11"/>
  <c r="AY2207" i="11" s="1"/>
  <c r="AN2208" i="11"/>
  <c r="AQ2208" i="11" s="1"/>
  <c r="AO2208" i="11"/>
  <c r="AR2208" i="11" s="1"/>
  <c r="AT2208" i="11"/>
  <c r="AW2208" i="11" s="1"/>
  <c r="AU2208" i="11"/>
  <c r="AX2208" i="11" s="1"/>
  <c r="AV2208" i="11"/>
  <c r="AY2208" i="11" s="1"/>
  <c r="AN2209" i="11"/>
  <c r="AO2209" i="11"/>
  <c r="AQ2209" i="11"/>
  <c r="AR2209" i="11"/>
  <c r="AT2209" i="11"/>
  <c r="AW2209" i="11" s="1"/>
  <c r="AU2209" i="11"/>
  <c r="AX2209" i="11" s="1"/>
  <c r="AV2209" i="11"/>
  <c r="AY2209" i="11" s="1"/>
  <c r="AN2210" i="11"/>
  <c r="AO2210" i="11"/>
  <c r="AR2210" i="11" s="1"/>
  <c r="AQ2210" i="11"/>
  <c r="AT2210" i="11"/>
  <c r="AW2210" i="11" s="1"/>
  <c r="AU2210" i="11"/>
  <c r="AX2210" i="11" s="1"/>
  <c r="AV2210" i="11"/>
  <c r="AY2210" i="11" s="1"/>
  <c r="AN2211" i="11"/>
  <c r="AO2211" i="11"/>
  <c r="AQ2211" i="11"/>
  <c r="AR2211" i="11"/>
  <c r="AT2211" i="11"/>
  <c r="AW2211" i="11" s="1"/>
  <c r="AU2211" i="11"/>
  <c r="AX2211" i="11" s="1"/>
  <c r="AV2211" i="11"/>
  <c r="AY2211" i="11" s="1"/>
  <c r="AN2212" i="11"/>
  <c r="AQ2212" i="11" s="1"/>
  <c r="AO2212" i="11"/>
  <c r="AR2212" i="11" s="1"/>
  <c r="AT2212" i="11"/>
  <c r="AW2212" i="11" s="1"/>
  <c r="AU2212" i="11"/>
  <c r="AX2212" i="11" s="1"/>
  <c r="AV2212" i="11"/>
  <c r="AY2212" i="11" s="1"/>
  <c r="AN2213" i="11"/>
  <c r="AO2213" i="11"/>
  <c r="AQ2213" i="11"/>
  <c r="AR2213" i="11"/>
  <c r="AT2213" i="11"/>
  <c r="AW2213" i="11" s="1"/>
  <c r="AU2213" i="11"/>
  <c r="AX2213" i="11" s="1"/>
  <c r="AV2213" i="11"/>
  <c r="AY2213" i="11" s="1"/>
  <c r="AN2214" i="11"/>
  <c r="AO2214" i="11"/>
  <c r="AR2214" i="11" s="1"/>
  <c r="AQ2214" i="11"/>
  <c r="AT2214" i="11"/>
  <c r="AW2214" i="11" s="1"/>
  <c r="AU2214" i="11"/>
  <c r="AX2214" i="11" s="1"/>
  <c r="AV2214" i="11"/>
  <c r="AY2214" i="11" s="1"/>
  <c r="AN2215" i="11"/>
  <c r="AO2215" i="11"/>
  <c r="AQ2215" i="11"/>
  <c r="AR2215" i="11"/>
  <c r="AT2215" i="11"/>
  <c r="AW2215" i="11" s="1"/>
  <c r="AU2215" i="11"/>
  <c r="AX2215" i="11" s="1"/>
  <c r="AV2215" i="11"/>
  <c r="AY2215" i="11" s="1"/>
  <c r="AN2216" i="11"/>
  <c r="AQ2216" i="11" s="1"/>
  <c r="AO2216" i="11"/>
  <c r="AR2216" i="11" s="1"/>
  <c r="AT2216" i="11"/>
  <c r="AW2216" i="11" s="1"/>
  <c r="AU2216" i="11"/>
  <c r="AX2216" i="11" s="1"/>
  <c r="AV2216" i="11"/>
  <c r="AY2216" i="11" s="1"/>
  <c r="AN2217" i="11"/>
  <c r="AO2217" i="11"/>
  <c r="AQ2217" i="11"/>
  <c r="AR2217" i="11"/>
  <c r="AT2217" i="11"/>
  <c r="AW2217" i="11" s="1"/>
  <c r="AU2217" i="11"/>
  <c r="AX2217" i="11" s="1"/>
  <c r="AV2217" i="11"/>
  <c r="AY2217" i="11" s="1"/>
  <c r="AN2218" i="11"/>
  <c r="AO2218" i="11"/>
  <c r="AR2218" i="11" s="1"/>
  <c r="AQ2218" i="11"/>
  <c r="AT2218" i="11"/>
  <c r="AW2218" i="11" s="1"/>
  <c r="AU2218" i="11"/>
  <c r="AX2218" i="11" s="1"/>
  <c r="AV2218" i="11"/>
  <c r="AY2218" i="11" s="1"/>
  <c r="AN2219" i="11"/>
  <c r="AO2219" i="11"/>
  <c r="AQ2219" i="11"/>
  <c r="AR2219" i="11"/>
  <c r="AT2219" i="11"/>
  <c r="AW2219" i="11" s="1"/>
  <c r="AU2219" i="11"/>
  <c r="AX2219" i="11" s="1"/>
  <c r="AV2219" i="11"/>
  <c r="AY2219" i="11" s="1"/>
  <c r="AN2220" i="11"/>
  <c r="AQ2220" i="11" s="1"/>
  <c r="AO2220" i="11"/>
  <c r="AR2220" i="11" s="1"/>
  <c r="AT2220" i="11"/>
  <c r="AW2220" i="11" s="1"/>
  <c r="AU2220" i="11"/>
  <c r="AX2220" i="11" s="1"/>
  <c r="AV2220" i="11"/>
  <c r="AY2220" i="11" s="1"/>
  <c r="AN2221" i="11"/>
  <c r="AO2221" i="11"/>
  <c r="AQ2221" i="11"/>
  <c r="AR2221" i="11"/>
  <c r="AT2221" i="11"/>
  <c r="AW2221" i="11" s="1"/>
  <c r="AU2221" i="11"/>
  <c r="AX2221" i="11" s="1"/>
  <c r="AV2221" i="11"/>
  <c r="AY2221" i="11" s="1"/>
  <c r="AN2222" i="11"/>
  <c r="AO2222" i="11"/>
  <c r="AR2222" i="11" s="1"/>
  <c r="AQ2222" i="11"/>
  <c r="AT2222" i="11"/>
  <c r="AW2222" i="11" s="1"/>
  <c r="AU2222" i="11"/>
  <c r="AX2222" i="11" s="1"/>
  <c r="AV2222" i="11"/>
  <c r="AY2222" i="11" s="1"/>
  <c r="AN2223" i="11"/>
  <c r="AO2223" i="11"/>
  <c r="AQ2223" i="11"/>
  <c r="AR2223" i="11"/>
  <c r="AT2223" i="11"/>
  <c r="AW2223" i="11" s="1"/>
  <c r="AU2223" i="11"/>
  <c r="AX2223" i="11" s="1"/>
  <c r="AV2223" i="11"/>
  <c r="AY2223" i="11" s="1"/>
  <c r="AN2224" i="11"/>
  <c r="AQ2224" i="11" s="1"/>
  <c r="AO2224" i="11"/>
  <c r="AR2224" i="11" s="1"/>
  <c r="AT2224" i="11"/>
  <c r="AW2224" i="11" s="1"/>
  <c r="AU2224" i="11"/>
  <c r="AX2224" i="11" s="1"/>
  <c r="AV2224" i="11"/>
  <c r="AY2224" i="11" s="1"/>
  <c r="AN2225" i="11"/>
  <c r="AO2225" i="11"/>
  <c r="AQ2225" i="11"/>
  <c r="AR2225" i="11"/>
  <c r="AT2225" i="11"/>
  <c r="AW2225" i="11" s="1"/>
  <c r="AU2225" i="11"/>
  <c r="AX2225" i="11" s="1"/>
  <c r="AV2225" i="11"/>
  <c r="AY2225" i="11" s="1"/>
  <c r="AN2226" i="11"/>
  <c r="AO2226" i="11"/>
  <c r="AR2226" i="11" s="1"/>
  <c r="AQ2226" i="11"/>
  <c r="AT2226" i="11"/>
  <c r="AW2226" i="11" s="1"/>
  <c r="AU2226" i="11"/>
  <c r="AX2226" i="11" s="1"/>
  <c r="AV2226" i="11"/>
  <c r="AY2226" i="11" s="1"/>
  <c r="AN2227" i="11"/>
  <c r="AO2227" i="11"/>
  <c r="AQ2227" i="11"/>
  <c r="AR2227" i="11"/>
  <c r="AT2227" i="11"/>
  <c r="AW2227" i="11" s="1"/>
  <c r="AU2227" i="11"/>
  <c r="AX2227" i="11" s="1"/>
  <c r="AV2227" i="11"/>
  <c r="AY2227" i="11" s="1"/>
  <c r="AN2228" i="11"/>
  <c r="AQ2228" i="11" s="1"/>
  <c r="AO2228" i="11"/>
  <c r="AR2228" i="11" s="1"/>
  <c r="AT2228" i="11"/>
  <c r="AW2228" i="11" s="1"/>
  <c r="AU2228" i="11"/>
  <c r="AX2228" i="11" s="1"/>
  <c r="AV2228" i="11"/>
  <c r="AY2228" i="11" s="1"/>
  <c r="AN2229" i="11"/>
  <c r="AO2229" i="11"/>
  <c r="AQ2229" i="11"/>
  <c r="AR2229" i="11"/>
  <c r="AT2229" i="11"/>
  <c r="AW2229" i="11" s="1"/>
  <c r="AU2229" i="11"/>
  <c r="AX2229" i="11" s="1"/>
  <c r="AV2229" i="11"/>
  <c r="AY2229" i="11" s="1"/>
  <c r="AN2230" i="11"/>
  <c r="AO2230" i="11"/>
  <c r="AR2230" i="11" s="1"/>
  <c r="AQ2230" i="11"/>
  <c r="AT2230" i="11"/>
  <c r="AW2230" i="11" s="1"/>
  <c r="AU2230" i="11"/>
  <c r="AX2230" i="11" s="1"/>
  <c r="AV2230" i="11"/>
  <c r="AY2230" i="11" s="1"/>
  <c r="AN2231" i="11"/>
  <c r="AO2231" i="11"/>
  <c r="AQ2231" i="11"/>
  <c r="AR2231" i="11"/>
  <c r="AT2231" i="11"/>
  <c r="AW2231" i="11" s="1"/>
  <c r="AU2231" i="11"/>
  <c r="AX2231" i="11" s="1"/>
  <c r="AV2231" i="11"/>
  <c r="AY2231" i="11" s="1"/>
  <c r="AN2232" i="11"/>
  <c r="AQ2232" i="11" s="1"/>
  <c r="AO2232" i="11"/>
  <c r="AR2232" i="11" s="1"/>
  <c r="AT2232" i="11"/>
  <c r="AW2232" i="11" s="1"/>
  <c r="AU2232" i="11"/>
  <c r="AX2232" i="11" s="1"/>
  <c r="AV2232" i="11"/>
  <c r="AY2232" i="11" s="1"/>
  <c r="AN2233" i="11"/>
  <c r="AO2233" i="11"/>
  <c r="AQ2233" i="11"/>
  <c r="AR2233" i="11"/>
  <c r="AT2233" i="11"/>
  <c r="AW2233" i="11" s="1"/>
  <c r="AU2233" i="11"/>
  <c r="AX2233" i="11" s="1"/>
  <c r="AV2233" i="11"/>
  <c r="AY2233" i="11" s="1"/>
  <c r="AN2234" i="11"/>
  <c r="AO2234" i="11"/>
  <c r="AR2234" i="11" s="1"/>
  <c r="AQ2234" i="11"/>
  <c r="AT2234" i="11"/>
  <c r="AW2234" i="11" s="1"/>
  <c r="AU2234" i="11"/>
  <c r="AX2234" i="11" s="1"/>
  <c r="AV2234" i="11"/>
  <c r="AY2234" i="11" s="1"/>
  <c r="AN2235" i="11"/>
  <c r="AO2235" i="11"/>
  <c r="AQ2235" i="11"/>
  <c r="AR2235" i="11"/>
  <c r="AT2235" i="11"/>
  <c r="AW2235" i="11" s="1"/>
  <c r="AU2235" i="11"/>
  <c r="AX2235" i="11" s="1"/>
  <c r="AV2235" i="11"/>
  <c r="AY2235" i="11" s="1"/>
  <c r="AN2236" i="11"/>
  <c r="AQ2236" i="11" s="1"/>
  <c r="AO2236" i="11"/>
  <c r="AR2236" i="11" s="1"/>
  <c r="AT2236" i="11"/>
  <c r="AW2236" i="11" s="1"/>
  <c r="AU2236" i="11"/>
  <c r="AX2236" i="11" s="1"/>
  <c r="AV2236" i="11"/>
  <c r="AY2236" i="11" s="1"/>
  <c r="AN2237" i="11"/>
  <c r="AO2237" i="11"/>
  <c r="AQ2237" i="11"/>
  <c r="AR2237" i="11"/>
  <c r="AT2237" i="11"/>
  <c r="AW2237" i="11" s="1"/>
  <c r="AU2237" i="11"/>
  <c r="AX2237" i="11" s="1"/>
  <c r="AV2237" i="11"/>
  <c r="AY2237" i="11" s="1"/>
  <c r="AN2238" i="11"/>
  <c r="AO2238" i="11"/>
  <c r="AR2238" i="11" s="1"/>
  <c r="AQ2238" i="11"/>
  <c r="AT2238" i="11"/>
  <c r="AW2238" i="11" s="1"/>
  <c r="AU2238" i="11"/>
  <c r="AX2238" i="11" s="1"/>
  <c r="AV2238" i="11"/>
  <c r="AY2238" i="11" s="1"/>
  <c r="AN2239" i="11"/>
  <c r="AO2239" i="11"/>
  <c r="AQ2239" i="11"/>
  <c r="AR2239" i="11"/>
  <c r="AT2239" i="11"/>
  <c r="AW2239" i="11" s="1"/>
  <c r="AU2239" i="11"/>
  <c r="AX2239" i="11" s="1"/>
  <c r="AV2239" i="11"/>
  <c r="AY2239" i="11" s="1"/>
  <c r="AN2240" i="11"/>
  <c r="AQ2240" i="11" s="1"/>
  <c r="AO2240" i="11"/>
  <c r="AR2240" i="11" s="1"/>
  <c r="AT2240" i="11"/>
  <c r="AW2240" i="11" s="1"/>
  <c r="AU2240" i="11"/>
  <c r="AX2240" i="11" s="1"/>
  <c r="AV2240" i="11"/>
  <c r="AY2240" i="11" s="1"/>
  <c r="AN2241" i="11"/>
  <c r="AO2241" i="11"/>
  <c r="AQ2241" i="11"/>
  <c r="AR2241" i="11"/>
  <c r="AT2241" i="11"/>
  <c r="AW2241" i="11" s="1"/>
  <c r="AU2241" i="11"/>
  <c r="AX2241" i="11" s="1"/>
  <c r="AV2241" i="11"/>
  <c r="AY2241" i="11" s="1"/>
  <c r="AN2242" i="11"/>
  <c r="AO2242" i="11"/>
  <c r="AR2242" i="11" s="1"/>
  <c r="AQ2242" i="11"/>
  <c r="AT2242" i="11"/>
  <c r="AW2242" i="11" s="1"/>
  <c r="AU2242" i="11"/>
  <c r="AX2242" i="11" s="1"/>
  <c r="AV2242" i="11"/>
  <c r="AY2242" i="11" s="1"/>
  <c r="AN2243" i="11"/>
  <c r="AO2243" i="11"/>
  <c r="AQ2243" i="11"/>
  <c r="AR2243" i="11"/>
  <c r="AT2243" i="11"/>
  <c r="AW2243" i="11" s="1"/>
  <c r="AU2243" i="11"/>
  <c r="AX2243" i="11" s="1"/>
  <c r="AV2243" i="11"/>
  <c r="AY2243" i="11" s="1"/>
  <c r="AN2244" i="11"/>
  <c r="AQ2244" i="11" s="1"/>
  <c r="AO2244" i="11"/>
  <c r="AR2244" i="11" s="1"/>
  <c r="AT2244" i="11"/>
  <c r="AW2244" i="11" s="1"/>
  <c r="AU2244" i="11"/>
  <c r="AX2244" i="11" s="1"/>
  <c r="AV2244" i="11"/>
  <c r="AY2244" i="11" s="1"/>
  <c r="AN2245" i="11"/>
  <c r="AO2245" i="11"/>
  <c r="AQ2245" i="11"/>
  <c r="AR2245" i="11"/>
  <c r="AT2245" i="11"/>
  <c r="AW2245" i="11" s="1"/>
  <c r="AU2245" i="11"/>
  <c r="AX2245" i="11" s="1"/>
  <c r="AV2245" i="11"/>
  <c r="AY2245" i="11" s="1"/>
  <c r="AN2246" i="11"/>
  <c r="AO2246" i="11"/>
  <c r="AR2246" i="11" s="1"/>
  <c r="AQ2246" i="11"/>
  <c r="AT2246" i="11"/>
  <c r="AW2246" i="11" s="1"/>
  <c r="AU2246" i="11"/>
  <c r="AX2246" i="11" s="1"/>
  <c r="AV2246" i="11"/>
  <c r="AY2246" i="11" s="1"/>
  <c r="AN2247" i="11"/>
  <c r="AO2247" i="11"/>
  <c r="AQ2247" i="11"/>
  <c r="AR2247" i="11"/>
  <c r="AT2247" i="11"/>
  <c r="AW2247" i="11" s="1"/>
  <c r="AU2247" i="11"/>
  <c r="AX2247" i="11" s="1"/>
  <c r="AV2247" i="11"/>
  <c r="AY2247" i="11" s="1"/>
  <c r="AN2248" i="11"/>
  <c r="AQ2248" i="11" s="1"/>
  <c r="AO2248" i="11"/>
  <c r="AR2248" i="11" s="1"/>
  <c r="AT2248" i="11"/>
  <c r="AW2248" i="11" s="1"/>
  <c r="AU2248" i="11"/>
  <c r="AX2248" i="11" s="1"/>
  <c r="AV2248" i="11"/>
  <c r="AY2248" i="11" s="1"/>
  <c r="AN2249" i="11"/>
  <c r="AO2249" i="11"/>
  <c r="AQ2249" i="11"/>
  <c r="AR2249" i="11"/>
  <c r="AT2249" i="11"/>
  <c r="AW2249" i="11" s="1"/>
  <c r="AU2249" i="11"/>
  <c r="AX2249" i="11" s="1"/>
  <c r="AV2249" i="11"/>
  <c r="AY2249" i="11" s="1"/>
  <c r="AN2250" i="11"/>
  <c r="AO2250" i="11"/>
  <c r="AR2250" i="11" s="1"/>
  <c r="AQ2250" i="11"/>
  <c r="AT2250" i="11"/>
  <c r="AW2250" i="11" s="1"/>
  <c r="AU2250" i="11"/>
  <c r="AX2250" i="11" s="1"/>
  <c r="AV2250" i="11"/>
  <c r="AY2250" i="11" s="1"/>
  <c r="AN2251" i="11"/>
  <c r="AO2251" i="11"/>
  <c r="AQ2251" i="11"/>
  <c r="AR2251" i="11"/>
  <c r="AT2251" i="11"/>
  <c r="AW2251" i="11" s="1"/>
  <c r="AU2251" i="11"/>
  <c r="AX2251" i="11" s="1"/>
  <c r="AV2251" i="11"/>
  <c r="AY2251" i="11" s="1"/>
  <c r="AN2252" i="11"/>
  <c r="AQ2252" i="11" s="1"/>
  <c r="AO2252" i="11"/>
  <c r="AR2252" i="11" s="1"/>
  <c r="AT2252" i="11"/>
  <c r="AW2252" i="11" s="1"/>
  <c r="AU2252" i="11"/>
  <c r="AX2252" i="11" s="1"/>
  <c r="AV2252" i="11"/>
  <c r="AY2252" i="11" s="1"/>
  <c r="AN2253" i="11"/>
  <c r="AO2253" i="11"/>
  <c r="AQ2253" i="11"/>
  <c r="AR2253" i="11"/>
  <c r="AT2253" i="11"/>
  <c r="AW2253" i="11" s="1"/>
  <c r="AU2253" i="11"/>
  <c r="AX2253" i="11" s="1"/>
  <c r="AV2253" i="11"/>
  <c r="AY2253" i="11" s="1"/>
  <c r="AN2254" i="11"/>
  <c r="AO2254" i="11"/>
  <c r="AR2254" i="11" s="1"/>
  <c r="AQ2254" i="11"/>
  <c r="AT2254" i="11"/>
  <c r="AW2254" i="11" s="1"/>
  <c r="AU2254" i="11"/>
  <c r="AX2254" i="11" s="1"/>
  <c r="AV2254" i="11"/>
  <c r="AY2254" i="11" s="1"/>
  <c r="AN2255" i="11"/>
  <c r="AO2255" i="11"/>
  <c r="AQ2255" i="11"/>
  <c r="AR2255" i="11"/>
  <c r="AT2255" i="11"/>
  <c r="AW2255" i="11" s="1"/>
  <c r="AU2255" i="11"/>
  <c r="AX2255" i="11" s="1"/>
  <c r="AV2255" i="11"/>
  <c r="AY2255" i="11" s="1"/>
  <c r="AN2256" i="11"/>
  <c r="AQ2256" i="11" s="1"/>
  <c r="AO2256" i="11"/>
  <c r="AR2256" i="11" s="1"/>
  <c r="AT2256" i="11"/>
  <c r="AW2256" i="11" s="1"/>
  <c r="AU2256" i="11"/>
  <c r="AX2256" i="11" s="1"/>
  <c r="AV2256" i="11"/>
  <c r="AY2256" i="11" s="1"/>
  <c r="AN2257" i="11"/>
  <c r="AO2257" i="11"/>
  <c r="AQ2257" i="11"/>
  <c r="AR2257" i="11"/>
  <c r="AT2257" i="11"/>
  <c r="AW2257" i="11" s="1"/>
  <c r="AU2257" i="11"/>
  <c r="AX2257" i="11" s="1"/>
  <c r="AV2257" i="11"/>
  <c r="AY2257" i="11" s="1"/>
  <c r="AN2258" i="11"/>
  <c r="AO2258" i="11"/>
  <c r="AR2258" i="11" s="1"/>
  <c r="AQ2258" i="11"/>
  <c r="AT2258" i="11"/>
  <c r="AW2258" i="11" s="1"/>
  <c r="AU2258" i="11"/>
  <c r="AX2258" i="11" s="1"/>
  <c r="AV2258" i="11"/>
  <c r="AY2258" i="11" s="1"/>
  <c r="AN2259" i="11"/>
  <c r="AO2259" i="11"/>
  <c r="AQ2259" i="11"/>
  <c r="AR2259" i="11"/>
  <c r="AT2259" i="11"/>
  <c r="AW2259" i="11" s="1"/>
  <c r="AU2259" i="11"/>
  <c r="AX2259" i="11" s="1"/>
  <c r="AV2259" i="11"/>
  <c r="AY2259" i="11" s="1"/>
  <c r="AN2260" i="11"/>
  <c r="AQ2260" i="11" s="1"/>
  <c r="AO2260" i="11"/>
  <c r="AR2260" i="11" s="1"/>
  <c r="AT2260" i="11"/>
  <c r="AW2260" i="11" s="1"/>
  <c r="AU2260" i="11"/>
  <c r="AX2260" i="11" s="1"/>
  <c r="AV2260" i="11"/>
  <c r="AY2260" i="11" s="1"/>
  <c r="AN2261" i="11"/>
  <c r="AO2261" i="11"/>
  <c r="AQ2261" i="11"/>
  <c r="AR2261" i="11"/>
  <c r="AT2261" i="11"/>
  <c r="AW2261" i="11" s="1"/>
  <c r="AU2261" i="11"/>
  <c r="AX2261" i="11" s="1"/>
  <c r="AV2261" i="11"/>
  <c r="AY2261" i="11" s="1"/>
  <c r="AN2262" i="11"/>
  <c r="AO2262" i="11"/>
  <c r="AR2262" i="11" s="1"/>
  <c r="AQ2262" i="11"/>
  <c r="AT2262" i="11"/>
  <c r="AW2262" i="11" s="1"/>
  <c r="AU2262" i="11"/>
  <c r="AX2262" i="11" s="1"/>
  <c r="AV2262" i="11"/>
  <c r="AY2262" i="11" s="1"/>
  <c r="AN2263" i="11"/>
  <c r="AO2263" i="11"/>
  <c r="AQ2263" i="11"/>
  <c r="AR2263" i="11"/>
  <c r="AT2263" i="11"/>
  <c r="AW2263" i="11" s="1"/>
  <c r="AU2263" i="11"/>
  <c r="AX2263" i="11" s="1"/>
  <c r="AV2263" i="11"/>
  <c r="AY2263" i="11" s="1"/>
  <c r="AN2264" i="11"/>
  <c r="AQ2264" i="11" s="1"/>
  <c r="AO2264" i="11"/>
  <c r="AR2264" i="11" s="1"/>
  <c r="AT2264" i="11"/>
  <c r="AW2264" i="11" s="1"/>
  <c r="AU2264" i="11"/>
  <c r="AX2264" i="11" s="1"/>
  <c r="AV2264" i="11"/>
  <c r="AY2264" i="11" s="1"/>
  <c r="AN2265" i="11"/>
  <c r="AO2265" i="11"/>
  <c r="AQ2265" i="11"/>
  <c r="AR2265" i="11"/>
  <c r="AT2265" i="11"/>
  <c r="AW2265" i="11" s="1"/>
  <c r="AU2265" i="11"/>
  <c r="AX2265" i="11" s="1"/>
  <c r="AV2265" i="11"/>
  <c r="AY2265" i="11" s="1"/>
  <c r="AN2266" i="11"/>
  <c r="AO2266" i="11"/>
  <c r="AR2266" i="11" s="1"/>
  <c r="AQ2266" i="11"/>
  <c r="AT2266" i="11"/>
  <c r="AW2266" i="11" s="1"/>
  <c r="AU2266" i="11"/>
  <c r="AX2266" i="11" s="1"/>
  <c r="AV2266" i="11"/>
  <c r="AY2266" i="11" s="1"/>
  <c r="AN2267" i="11"/>
  <c r="AO2267" i="11"/>
  <c r="AQ2267" i="11"/>
  <c r="AR2267" i="11"/>
  <c r="AT2267" i="11"/>
  <c r="AW2267" i="11" s="1"/>
  <c r="AU2267" i="11"/>
  <c r="AX2267" i="11" s="1"/>
  <c r="AV2267" i="11"/>
  <c r="AY2267" i="11" s="1"/>
  <c r="AN2268" i="11"/>
  <c r="AQ2268" i="11" s="1"/>
  <c r="AO2268" i="11"/>
  <c r="AR2268" i="11" s="1"/>
  <c r="AT2268" i="11"/>
  <c r="AW2268" i="11" s="1"/>
  <c r="AU2268" i="11"/>
  <c r="AX2268" i="11" s="1"/>
  <c r="AV2268" i="11"/>
  <c r="AY2268" i="11" s="1"/>
  <c r="AN2269" i="11"/>
  <c r="AO2269" i="11"/>
  <c r="AQ2269" i="11"/>
  <c r="AR2269" i="11"/>
  <c r="AT2269" i="11"/>
  <c r="AW2269" i="11" s="1"/>
  <c r="AU2269" i="11"/>
  <c r="AX2269" i="11" s="1"/>
  <c r="AV2269" i="11"/>
  <c r="AY2269" i="11" s="1"/>
  <c r="AN2270" i="11"/>
  <c r="AO2270" i="11"/>
  <c r="AR2270" i="11" s="1"/>
  <c r="AQ2270" i="11"/>
  <c r="AT2270" i="11"/>
  <c r="AW2270" i="11" s="1"/>
  <c r="AU2270" i="11"/>
  <c r="AX2270" i="11" s="1"/>
  <c r="AV2270" i="11"/>
  <c r="AY2270" i="11" s="1"/>
  <c r="AN2271" i="11"/>
  <c r="AO2271" i="11"/>
  <c r="AQ2271" i="11"/>
  <c r="AR2271" i="11"/>
  <c r="AT2271" i="11"/>
  <c r="AW2271" i="11" s="1"/>
  <c r="AU2271" i="11"/>
  <c r="AX2271" i="11" s="1"/>
  <c r="AV2271" i="11"/>
  <c r="AY2271" i="11" s="1"/>
  <c r="AN2272" i="11"/>
  <c r="AQ2272" i="11" s="1"/>
  <c r="AO2272" i="11"/>
  <c r="AR2272" i="11" s="1"/>
  <c r="AT2272" i="11"/>
  <c r="AW2272" i="11" s="1"/>
  <c r="AU2272" i="11"/>
  <c r="AX2272" i="11" s="1"/>
  <c r="AV2272" i="11"/>
  <c r="AY2272" i="11" s="1"/>
  <c r="AN2273" i="11"/>
  <c r="AO2273" i="11"/>
  <c r="AQ2273" i="11"/>
  <c r="AR2273" i="11"/>
  <c r="AT2273" i="11"/>
  <c r="AW2273" i="11" s="1"/>
  <c r="AU2273" i="11"/>
  <c r="AX2273" i="11" s="1"/>
  <c r="AV2273" i="11"/>
  <c r="AY2273" i="11" s="1"/>
  <c r="AN2274" i="11"/>
  <c r="AO2274" i="11"/>
  <c r="AR2274" i="11" s="1"/>
  <c r="AQ2274" i="11"/>
  <c r="AT2274" i="11"/>
  <c r="AW2274" i="11" s="1"/>
  <c r="AU2274" i="11"/>
  <c r="AX2274" i="11" s="1"/>
  <c r="AV2274" i="11"/>
  <c r="AY2274" i="11" s="1"/>
  <c r="AN2275" i="11"/>
  <c r="AO2275" i="11"/>
  <c r="AQ2275" i="11"/>
  <c r="AR2275" i="11"/>
  <c r="AT2275" i="11"/>
  <c r="AW2275" i="11" s="1"/>
  <c r="AU2275" i="11"/>
  <c r="AX2275" i="11" s="1"/>
  <c r="AV2275" i="11"/>
  <c r="AY2275" i="11" s="1"/>
  <c r="AN2276" i="11"/>
  <c r="AQ2276" i="11" s="1"/>
  <c r="AO2276" i="11"/>
  <c r="AR2276" i="11" s="1"/>
  <c r="AT2276" i="11"/>
  <c r="AW2276" i="11" s="1"/>
  <c r="AU2276" i="11"/>
  <c r="AX2276" i="11" s="1"/>
  <c r="AV2276" i="11"/>
  <c r="AY2276" i="11" s="1"/>
  <c r="AN2277" i="11"/>
  <c r="AO2277" i="11"/>
  <c r="AQ2277" i="11"/>
  <c r="AR2277" i="11"/>
  <c r="AT2277" i="11"/>
  <c r="AW2277" i="11" s="1"/>
  <c r="AU2277" i="11"/>
  <c r="AX2277" i="11" s="1"/>
  <c r="AV2277" i="11"/>
  <c r="AY2277" i="11" s="1"/>
  <c r="AN2278" i="11"/>
  <c r="AO2278" i="11"/>
  <c r="AR2278" i="11" s="1"/>
  <c r="AQ2278" i="11"/>
  <c r="AT2278" i="11"/>
  <c r="AW2278" i="11" s="1"/>
  <c r="AU2278" i="11"/>
  <c r="AX2278" i="11" s="1"/>
  <c r="AV2278" i="11"/>
  <c r="AY2278" i="11" s="1"/>
  <c r="AN2279" i="11"/>
  <c r="AO2279" i="11"/>
  <c r="AQ2279" i="11"/>
  <c r="AR2279" i="11"/>
  <c r="AT2279" i="11"/>
  <c r="AW2279" i="11" s="1"/>
  <c r="AU2279" i="11"/>
  <c r="AX2279" i="11" s="1"/>
  <c r="AV2279" i="11"/>
  <c r="AY2279" i="11" s="1"/>
  <c r="AN2280" i="11"/>
  <c r="AQ2280" i="11" s="1"/>
  <c r="AO2280" i="11"/>
  <c r="AR2280" i="11" s="1"/>
  <c r="AT2280" i="11"/>
  <c r="AW2280" i="11" s="1"/>
  <c r="AU2280" i="11"/>
  <c r="AX2280" i="11" s="1"/>
  <c r="AV2280" i="11"/>
  <c r="AY2280" i="11" s="1"/>
  <c r="AN2281" i="11"/>
  <c r="AO2281" i="11"/>
  <c r="AQ2281" i="11"/>
  <c r="AR2281" i="11"/>
  <c r="AT2281" i="11"/>
  <c r="AW2281" i="11" s="1"/>
  <c r="AU2281" i="11"/>
  <c r="AX2281" i="11" s="1"/>
  <c r="AV2281" i="11"/>
  <c r="AY2281" i="11" s="1"/>
  <c r="AN2282" i="11"/>
  <c r="AO2282" i="11"/>
  <c r="AR2282" i="11" s="1"/>
  <c r="AQ2282" i="11"/>
  <c r="AT2282" i="11"/>
  <c r="AW2282" i="11" s="1"/>
  <c r="AU2282" i="11"/>
  <c r="AX2282" i="11" s="1"/>
  <c r="AV2282" i="11"/>
  <c r="AY2282" i="11" s="1"/>
  <c r="AN2283" i="11"/>
  <c r="AO2283" i="11"/>
  <c r="AQ2283" i="11"/>
  <c r="AR2283" i="11"/>
  <c r="AT2283" i="11"/>
  <c r="AW2283" i="11" s="1"/>
  <c r="AU2283" i="11"/>
  <c r="AX2283" i="11" s="1"/>
  <c r="AV2283" i="11"/>
  <c r="AY2283" i="11" s="1"/>
  <c r="AN2284" i="11"/>
  <c r="AQ2284" i="11" s="1"/>
  <c r="AO2284" i="11"/>
  <c r="AR2284" i="11" s="1"/>
  <c r="AT2284" i="11"/>
  <c r="AW2284" i="11" s="1"/>
  <c r="AU2284" i="11"/>
  <c r="AX2284" i="11" s="1"/>
  <c r="AV2284" i="11"/>
  <c r="AY2284" i="11" s="1"/>
  <c r="AN2285" i="11"/>
  <c r="AO2285" i="11"/>
  <c r="AQ2285" i="11"/>
  <c r="AR2285" i="11"/>
  <c r="AT2285" i="11"/>
  <c r="AW2285" i="11" s="1"/>
  <c r="AU2285" i="11"/>
  <c r="AX2285" i="11" s="1"/>
  <c r="AV2285" i="11"/>
  <c r="AY2285" i="11" s="1"/>
  <c r="AN2286" i="11"/>
  <c r="AO2286" i="11"/>
  <c r="AR2286" i="11" s="1"/>
  <c r="AQ2286" i="11"/>
  <c r="AT2286" i="11"/>
  <c r="AW2286" i="11" s="1"/>
  <c r="AU2286" i="11"/>
  <c r="AX2286" i="11" s="1"/>
  <c r="AV2286" i="11"/>
  <c r="AY2286" i="11" s="1"/>
  <c r="AN2287" i="11"/>
  <c r="AO2287" i="11"/>
  <c r="AQ2287" i="11"/>
  <c r="AR2287" i="11"/>
  <c r="AT2287" i="11"/>
  <c r="AW2287" i="11" s="1"/>
  <c r="AU2287" i="11"/>
  <c r="AX2287" i="11" s="1"/>
  <c r="AV2287" i="11"/>
  <c r="AY2287" i="11" s="1"/>
  <c r="AN2288" i="11"/>
  <c r="AQ2288" i="11" s="1"/>
  <c r="AO2288" i="11"/>
  <c r="AR2288" i="11" s="1"/>
  <c r="AT2288" i="11"/>
  <c r="AW2288" i="11" s="1"/>
  <c r="AU2288" i="11"/>
  <c r="AX2288" i="11" s="1"/>
  <c r="AV2288" i="11"/>
  <c r="AY2288" i="11" s="1"/>
  <c r="AN2289" i="11"/>
  <c r="AQ2289" i="11" s="1"/>
  <c r="AO2289" i="11"/>
  <c r="AR2289" i="11"/>
  <c r="AT2289" i="11"/>
  <c r="AW2289" i="11" s="1"/>
  <c r="AU2289" i="11"/>
  <c r="AX2289" i="11" s="1"/>
  <c r="AV2289" i="11"/>
  <c r="AY2289" i="11" s="1"/>
  <c r="AN2290" i="11"/>
  <c r="AO2290" i="11"/>
  <c r="AR2290" i="11" s="1"/>
  <c r="AQ2290" i="11"/>
  <c r="AT2290" i="11"/>
  <c r="AW2290" i="11" s="1"/>
  <c r="AU2290" i="11"/>
  <c r="AX2290" i="11" s="1"/>
  <c r="AV2290" i="11"/>
  <c r="AY2290" i="11"/>
  <c r="AN2291" i="11"/>
  <c r="AO2291" i="11"/>
  <c r="AQ2291" i="11"/>
  <c r="AR2291" i="11"/>
  <c r="AT2291" i="11"/>
  <c r="AW2291" i="11" s="1"/>
  <c r="AU2291" i="11"/>
  <c r="AX2291" i="11" s="1"/>
  <c r="AV2291" i="11"/>
  <c r="AY2291" i="11" s="1"/>
  <c r="AN2292" i="11"/>
  <c r="AO2292" i="11"/>
  <c r="AR2292" i="11" s="1"/>
  <c r="AQ2292" i="11"/>
  <c r="AT2292" i="11"/>
  <c r="AW2292" i="11" s="1"/>
  <c r="AU2292" i="11"/>
  <c r="AX2292" i="11" s="1"/>
  <c r="AV2292" i="11"/>
  <c r="AY2292" i="11"/>
  <c r="AN2293" i="11"/>
  <c r="AO2293" i="11"/>
  <c r="AQ2293" i="11"/>
  <c r="AR2293" i="11"/>
  <c r="AT2293" i="11"/>
  <c r="AW2293" i="11" s="1"/>
  <c r="AU2293" i="11"/>
  <c r="AX2293" i="11" s="1"/>
  <c r="AV2293" i="11"/>
  <c r="AY2293" i="11"/>
  <c r="AN2294" i="11"/>
  <c r="AQ2294" i="11" s="1"/>
  <c r="AO2294" i="11"/>
  <c r="AR2294" i="11" s="1"/>
  <c r="AT2294" i="11"/>
  <c r="AW2294" i="11" s="1"/>
  <c r="AU2294" i="11"/>
  <c r="AX2294" i="11" s="1"/>
  <c r="AV2294" i="11"/>
  <c r="AY2294" i="11"/>
  <c r="AN2295" i="11"/>
  <c r="AQ2295" i="11" s="1"/>
  <c r="AO2295" i="11"/>
  <c r="AR2295" i="11"/>
  <c r="AT2295" i="11"/>
  <c r="AW2295" i="11" s="1"/>
  <c r="AU2295" i="11"/>
  <c r="AX2295" i="11" s="1"/>
  <c r="AV2295" i="11"/>
  <c r="AY2295" i="11" s="1"/>
  <c r="AN2296" i="11"/>
  <c r="AO2296" i="11"/>
  <c r="AQ2296" i="11"/>
  <c r="AR2296" i="11"/>
  <c r="AT2296" i="11"/>
  <c r="AW2296" i="11" s="1"/>
  <c r="AU2296" i="11"/>
  <c r="AX2296" i="11" s="1"/>
  <c r="AV2296" i="11"/>
  <c r="AY2296" i="11" s="1"/>
  <c r="AN2297" i="11"/>
  <c r="AO2297" i="11"/>
  <c r="AR2297" i="11" s="1"/>
  <c r="AQ2297" i="11"/>
  <c r="AT2297" i="11"/>
  <c r="AW2297" i="11" s="1"/>
  <c r="AU2297" i="11"/>
  <c r="AX2297" i="11" s="1"/>
  <c r="AV2297" i="11"/>
  <c r="AY2297" i="11" s="1"/>
  <c r="AN2298" i="11"/>
  <c r="AO2298" i="11"/>
  <c r="AR2298" i="11" s="1"/>
  <c r="AQ2298" i="11"/>
  <c r="AT2298" i="11"/>
  <c r="AW2298" i="11" s="1"/>
  <c r="AU2298" i="11"/>
  <c r="AX2298" i="11" s="1"/>
  <c r="AV2298" i="11"/>
  <c r="AY2298" i="11"/>
  <c r="AN2299" i="11"/>
  <c r="AO2299" i="11"/>
  <c r="AQ2299" i="11"/>
  <c r="AR2299" i="11"/>
  <c r="AT2299" i="11"/>
  <c r="AW2299" i="11" s="1"/>
  <c r="AU2299" i="11"/>
  <c r="AX2299" i="11" s="1"/>
  <c r="AV2299" i="11"/>
  <c r="AY2299" i="11" s="1"/>
  <c r="AN2300" i="11"/>
  <c r="AO2300" i="11"/>
  <c r="AR2300" i="11" s="1"/>
  <c r="AQ2300" i="11"/>
  <c r="AT2300" i="11"/>
  <c r="AW2300" i="11" s="1"/>
  <c r="AU2300" i="11"/>
  <c r="AX2300" i="11" s="1"/>
  <c r="AV2300" i="11"/>
  <c r="AY2300" i="11"/>
  <c r="AN2301" i="11"/>
  <c r="AQ2301" i="11" s="1"/>
  <c r="AO2301" i="11"/>
  <c r="AR2301" i="11" s="1"/>
  <c r="AT2301" i="11"/>
  <c r="AW2301" i="11" s="1"/>
  <c r="AU2301" i="11"/>
  <c r="AX2301" i="11" s="1"/>
  <c r="AV2301" i="11"/>
  <c r="AY2301" i="11"/>
  <c r="AN2302" i="11"/>
  <c r="AO2302" i="11"/>
  <c r="AR2302" i="11" s="1"/>
  <c r="AQ2302" i="11"/>
  <c r="AT2302" i="11"/>
  <c r="AW2302" i="11" s="1"/>
  <c r="AU2302" i="11"/>
  <c r="AX2302" i="11" s="1"/>
  <c r="AV2302" i="11"/>
  <c r="AY2302" i="11" s="1"/>
  <c r="AN2303" i="11"/>
  <c r="AO2303" i="11"/>
  <c r="AQ2303" i="11"/>
  <c r="AR2303" i="11"/>
  <c r="AT2303" i="11"/>
  <c r="AW2303" i="11" s="1"/>
  <c r="AU2303" i="11"/>
  <c r="AX2303" i="11" s="1"/>
  <c r="AV2303" i="11"/>
  <c r="AY2303" i="11" s="1"/>
  <c r="AN2304" i="11"/>
  <c r="AQ2304" i="11" s="1"/>
  <c r="AO2304" i="11"/>
  <c r="AR2304" i="11"/>
  <c r="AT2304" i="11"/>
  <c r="AW2304" i="11" s="1"/>
  <c r="AU2304" i="11"/>
  <c r="AX2304" i="11" s="1"/>
  <c r="AV2304" i="11"/>
  <c r="AY2304" i="11"/>
  <c r="AN2305" i="11"/>
  <c r="AO2305" i="11"/>
  <c r="AQ2305" i="11"/>
  <c r="AR2305" i="11"/>
  <c r="AT2305" i="11"/>
  <c r="AW2305" i="11" s="1"/>
  <c r="AU2305" i="11"/>
  <c r="AX2305" i="11" s="1"/>
  <c r="AV2305" i="11"/>
  <c r="AY2305" i="11"/>
  <c r="AN2306" i="11"/>
  <c r="AO2306" i="11"/>
  <c r="AR2306" i="11" s="1"/>
  <c r="AQ2306" i="11"/>
  <c r="AT2306" i="11"/>
  <c r="AW2306" i="11" s="1"/>
  <c r="AU2306" i="11"/>
  <c r="AX2306" i="11" s="1"/>
  <c r="AV2306" i="11"/>
  <c r="AY2306" i="11"/>
  <c r="AN2307" i="11"/>
  <c r="AQ2307" i="11" s="1"/>
  <c r="AO2307" i="11"/>
  <c r="AR2307" i="11"/>
  <c r="AT2307" i="11"/>
  <c r="AW2307" i="11" s="1"/>
  <c r="AU2307" i="11"/>
  <c r="AX2307" i="11" s="1"/>
  <c r="AV2307" i="11"/>
  <c r="AY2307" i="11" s="1"/>
  <c r="AN2308" i="11"/>
  <c r="AQ2308" i="11" s="1"/>
  <c r="AO2308" i="11"/>
  <c r="AR2308" i="11"/>
  <c r="AT2308" i="11"/>
  <c r="AW2308" i="11" s="1"/>
  <c r="AU2308" i="11"/>
  <c r="AX2308" i="11" s="1"/>
  <c r="AV2308" i="11"/>
  <c r="AY2308" i="11"/>
  <c r="AN2309" i="11"/>
  <c r="AO2309" i="11"/>
  <c r="AQ2309" i="11"/>
  <c r="AR2309" i="11"/>
  <c r="AT2309" i="11"/>
  <c r="AW2309" i="11" s="1"/>
  <c r="AU2309" i="11"/>
  <c r="AX2309" i="11" s="1"/>
  <c r="AV2309" i="11"/>
  <c r="AY2309" i="11" s="1"/>
  <c r="AN2310" i="11"/>
  <c r="AQ2310" i="11" s="1"/>
  <c r="AO2310" i="11"/>
  <c r="AR2310" i="11" s="1"/>
  <c r="AT2310" i="11"/>
  <c r="AW2310" i="11" s="1"/>
  <c r="AU2310" i="11"/>
  <c r="AX2310" i="11" s="1"/>
  <c r="AV2310" i="11"/>
  <c r="AY2310" i="11" s="1"/>
  <c r="AN2311" i="11"/>
  <c r="AO2311" i="11"/>
  <c r="AQ2311" i="11"/>
  <c r="AR2311" i="11"/>
  <c r="AT2311" i="11"/>
  <c r="AW2311" i="11" s="1"/>
  <c r="AU2311" i="11"/>
  <c r="AX2311" i="11" s="1"/>
  <c r="AV2311" i="11"/>
  <c r="AY2311" i="11"/>
  <c r="AN2312" i="11"/>
  <c r="AO2312" i="11"/>
  <c r="AR2312" i="11" s="1"/>
  <c r="AQ2312" i="11"/>
  <c r="AT2312" i="11"/>
  <c r="AW2312" i="11" s="1"/>
  <c r="AU2312" i="11"/>
  <c r="AX2312" i="11" s="1"/>
  <c r="AV2312" i="11"/>
  <c r="AY2312" i="11"/>
  <c r="AN2313" i="11"/>
  <c r="AQ2313" i="11" s="1"/>
  <c r="AO2313" i="11"/>
  <c r="AR2313" i="11"/>
  <c r="AT2313" i="11"/>
  <c r="AW2313" i="11" s="1"/>
  <c r="AU2313" i="11"/>
  <c r="AX2313" i="11" s="1"/>
  <c r="AV2313" i="11"/>
  <c r="AY2313" i="11" s="1"/>
  <c r="AN2314" i="11"/>
  <c r="AO2314" i="11"/>
  <c r="AR2314" i="11" s="1"/>
  <c r="AQ2314" i="11"/>
  <c r="AT2314" i="11"/>
  <c r="AW2314" i="11" s="1"/>
  <c r="AU2314" i="11"/>
  <c r="AX2314" i="11" s="1"/>
  <c r="AV2314" i="11"/>
  <c r="AY2314" i="11" s="1"/>
  <c r="AN2315" i="11"/>
  <c r="AO2315" i="11"/>
  <c r="AQ2315" i="11"/>
  <c r="AR2315" i="11"/>
  <c r="AT2315" i="11"/>
  <c r="AW2315" i="11" s="1"/>
  <c r="AU2315" i="11"/>
  <c r="AX2315" i="11" s="1"/>
  <c r="AV2315" i="11"/>
  <c r="AY2315" i="11"/>
  <c r="AN2316" i="11"/>
  <c r="AO2316" i="11"/>
  <c r="AR2316" i="11" s="1"/>
  <c r="AQ2316" i="11"/>
  <c r="AT2316" i="11"/>
  <c r="AW2316" i="11" s="1"/>
  <c r="AU2316" i="11"/>
  <c r="AX2316" i="11" s="1"/>
  <c r="AV2316" i="11"/>
  <c r="AY2316" i="11"/>
  <c r="AN2317" i="11"/>
  <c r="AQ2317" i="11" s="1"/>
  <c r="AO2317" i="11"/>
  <c r="AR2317" i="11"/>
  <c r="AT2317" i="11"/>
  <c r="AW2317" i="11" s="1"/>
  <c r="AU2317" i="11"/>
  <c r="AX2317" i="11" s="1"/>
  <c r="AV2317" i="11"/>
  <c r="AY2317" i="11" s="1"/>
  <c r="AN2318" i="11"/>
  <c r="AO2318" i="11"/>
  <c r="AR2318" i="11" s="1"/>
  <c r="AQ2318" i="11"/>
  <c r="AT2318" i="11"/>
  <c r="AW2318" i="11" s="1"/>
  <c r="AU2318" i="11"/>
  <c r="AX2318" i="11" s="1"/>
  <c r="AV2318" i="11"/>
  <c r="AY2318" i="11" s="1"/>
  <c r="AN2319" i="11"/>
  <c r="AO2319" i="11"/>
  <c r="AQ2319" i="11"/>
  <c r="AR2319" i="11"/>
  <c r="AT2319" i="11"/>
  <c r="AW2319" i="11" s="1"/>
  <c r="AU2319" i="11"/>
  <c r="AX2319" i="11" s="1"/>
  <c r="AV2319" i="11"/>
  <c r="AY2319" i="11"/>
  <c r="AN2320" i="11"/>
  <c r="AO2320" i="11"/>
  <c r="AR2320" i="11" s="1"/>
  <c r="AQ2320" i="11"/>
  <c r="AT2320" i="11"/>
  <c r="AW2320" i="11" s="1"/>
  <c r="AU2320" i="11"/>
  <c r="AX2320" i="11" s="1"/>
  <c r="AV2320" i="11"/>
  <c r="AY2320" i="11"/>
  <c r="AN2321" i="11"/>
  <c r="AQ2321" i="11" s="1"/>
  <c r="AO2321" i="11"/>
  <c r="AR2321" i="11"/>
  <c r="AT2321" i="11"/>
  <c r="AW2321" i="11" s="1"/>
  <c r="AU2321" i="11"/>
  <c r="AX2321" i="11" s="1"/>
  <c r="AV2321" i="11"/>
  <c r="AY2321" i="11" s="1"/>
  <c r="AN2322" i="11"/>
  <c r="AO2322" i="11"/>
  <c r="AR2322" i="11" s="1"/>
  <c r="AQ2322" i="11"/>
  <c r="AT2322" i="11"/>
  <c r="AW2322" i="11" s="1"/>
  <c r="AU2322" i="11"/>
  <c r="AX2322" i="11" s="1"/>
  <c r="AV2322" i="11"/>
  <c r="AY2322" i="11" s="1"/>
  <c r="AN2323" i="11"/>
  <c r="AO2323" i="11"/>
  <c r="AQ2323" i="11"/>
  <c r="AR2323" i="11"/>
  <c r="AT2323" i="11"/>
  <c r="AW2323" i="11" s="1"/>
  <c r="AU2323" i="11"/>
  <c r="AX2323" i="11" s="1"/>
  <c r="AV2323" i="11"/>
  <c r="AY2323" i="11"/>
  <c r="AN2324" i="11"/>
  <c r="AO2324" i="11"/>
  <c r="AR2324" i="11" s="1"/>
  <c r="AQ2324" i="11"/>
  <c r="AT2324" i="11"/>
  <c r="AU2324" i="11"/>
  <c r="AX2324" i="11" s="1"/>
  <c r="AV2324" i="11"/>
  <c r="AW2324" i="11"/>
  <c r="AY2324" i="11"/>
  <c r="AN2325" i="11"/>
  <c r="AQ2325" i="11" s="1"/>
  <c r="AO2325" i="11"/>
  <c r="AR2325" i="11"/>
  <c r="AT2325" i="11"/>
  <c r="AW2325" i="11" s="1"/>
  <c r="AU2325" i="11"/>
  <c r="AX2325" i="11" s="1"/>
  <c r="AV2325" i="11"/>
  <c r="AY2325" i="11" s="1"/>
  <c r="AN2326" i="11"/>
  <c r="AO2326" i="11"/>
  <c r="AR2326" i="11" s="1"/>
  <c r="AQ2326" i="11"/>
  <c r="AT2326" i="11"/>
  <c r="AW2326" i="11" s="1"/>
  <c r="AU2326" i="11"/>
  <c r="AX2326" i="11" s="1"/>
  <c r="AV2326" i="11"/>
  <c r="AY2326" i="11" s="1"/>
  <c r="AN2327" i="11"/>
  <c r="AO2327" i="11"/>
  <c r="AQ2327" i="11"/>
  <c r="AR2327" i="11"/>
  <c r="AT2327" i="11"/>
  <c r="AW2327" i="11" s="1"/>
  <c r="AU2327" i="11"/>
  <c r="AX2327" i="11" s="1"/>
  <c r="AV2327" i="11"/>
  <c r="AY2327" i="11"/>
  <c r="AN2328" i="11"/>
  <c r="AO2328" i="11"/>
  <c r="AR2328" i="11" s="1"/>
  <c r="AQ2328" i="11"/>
  <c r="AT2328" i="11"/>
  <c r="AW2328" i="11" s="1"/>
  <c r="AU2328" i="11"/>
  <c r="AX2328" i="11" s="1"/>
  <c r="AV2328" i="11"/>
  <c r="AY2328" i="11"/>
  <c r="AN2329" i="11"/>
  <c r="AQ2329" i="11" s="1"/>
  <c r="AO2329" i="11"/>
  <c r="AR2329" i="11"/>
  <c r="AT2329" i="11"/>
  <c r="AW2329" i="11" s="1"/>
  <c r="AU2329" i="11"/>
  <c r="AX2329" i="11" s="1"/>
  <c r="AV2329" i="11"/>
  <c r="AY2329" i="11" s="1"/>
  <c r="AN2330" i="11"/>
  <c r="AO2330" i="11"/>
  <c r="AR2330" i="11" s="1"/>
  <c r="AQ2330" i="11"/>
  <c r="AT2330" i="11"/>
  <c r="AW2330" i="11" s="1"/>
  <c r="AU2330" i="11"/>
  <c r="AX2330" i="11" s="1"/>
  <c r="AV2330" i="11"/>
  <c r="AY2330" i="11" s="1"/>
  <c r="AN2331" i="11"/>
  <c r="AO2331" i="11"/>
  <c r="AQ2331" i="11"/>
  <c r="AR2331" i="11"/>
  <c r="AT2331" i="11"/>
  <c r="AW2331" i="11" s="1"/>
  <c r="AU2331" i="11"/>
  <c r="AX2331" i="11" s="1"/>
  <c r="AV2331" i="11"/>
  <c r="AY2331" i="11"/>
  <c r="AN2332" i="11"/>
  <c r="AO2332" i="11"/>
  <c r="AR2332" i="11" s="1"/>
  <c r="AQ2332" i="11"/>
  <c r="AT2332" i="11"/>
  <c r="AW2332" i="11" s="1"/>
  <c r="AU2332" i="11"/>
  <c r="AX2332" i="11" s="1"/>
  <c r="AV2332" i="11"/>
  <c r="AY2332" i="11"/>
  <c r="AN2333" i="11"/>
  <c r="AQ2333" i="11" s="1"/>
  <c r="AO2333" i="11"/>
  <c r="AR2333" i="11"/>
  <c r="AT2333" i="11"/>
  <c r="AW2333" i="11" s="1"/>
  <c r="AU2333" i="11"/>
  <c r="AX2333" i="11" s="1"/>
  <c r="AV2333" i="11"/>
  <c r="AY2333" i="11" s="1"/>
  <c r="AN2334" i="11"/>
  <c r="AO2334" i="11"/>
  <c r="AR2334" i="11" s="1"/>
  <c r="AQ2334" i="11"/>
  <c r="AT2334" i="11"/>
  <c r="AW2334" i="11" s="1"/>
  <c r="AU2334" i="11"/>
  <c r="AX2334" i="11" s="1"/>
  <c r="AV2334" i="11"/>
  <c r="AY2334" i="11" s="1"/>
  <c r="AN2335" i="11"/>
  <c r="AO2335" i="11"/>
  <c r="AQ2335" i="11"/>
  <c r="AR2335" i="11"/>
  <c r="AT2335" i="11"/>
  <c r="AW2335" i="11" s="1"/>
  <c r="AU2335" i="11"/>
  <c r="AX2335" i="11" s="1"/>
  <c r="AV2335" i="11"/>
  <c r="AY2335" i="11"/>
  <c r="AN2336" i="11"/>
  <c r="AO2336" i="11"/>
  <c r="AR2336" i="11" s="1"/>
  <c r="AQ2336" i="11"/>
  <c r="AT2336" i="11"/>
  <c r="AW2336" i="11" s="1"/>
  <c r="AU2336" i="11"/>
  <c r="AX2336" i="11" s="1"/>
  <c r="AV2336" i="11"/>
  <c r="AY2336" i="11"/>
  <c r="AN2337" i="11"/>
  <c r="AQ2337" i="11" s="1"/>
  <c r="AO2337" i="11"/>
  <c r="AR2337" i="11"/>
  <c r="AT2337" i="11"/>
  <c r="AW2337" i="11" s="1"/>
  <c r="AU2337" i="11"/>
  <c r="AX2337" i="11" s="1"/>
  <c r="AV2337" i="11"/>
  <c r="AY2337" i="11" s="1"/>
  <c r="AN2338" i="11"/>
  <c r="AO2338" i="11"/>
  <c r="AR2338" i="11" s="1"/>
  <c r="AQ2338" i="11"/>
  <c r="AT2338" i="11"/>
  <c r="AW2338" i="11" s="1"/>
  <c r="AU2338" i="11"/>
  <c r="AX2338" i="11" s="1"/>
  <c r="AV2338" i="11"/>
  <c r="AY2338" i="11" s="1"/>
  <c r="AN2339" i="11"/>
  <c r="AO2339" i="11"/>
  <c r="AQ2339" i="11"/>
  <c r="AR2339" i="11"/>
  <c r="AT2339" i="11"/>
  <c r="AW2339" i="11" s="1"/>
  <c r="AU2339" i="11"/>
  <c r="AX2339" i="11" s="1"/>
  <c r="AV2339" i="11"/>
  <c r="AY2339" i="11"/>
  <c r="AN2340" i="11"/>
  <c r="AO2340" i="11"/>
  <c r="AR2340" i="11" s="1"/>
  <c r="AQ2340" i="11"/>
  <c r="AT2340" i="11"/>
  <c r="AW2340" i="11" s="1"/>
  <c r="AU2340" i="11"/>
  <c r="AX2340" i="11" s="1"/>
  <c r="AV2340" i="11"/>
  <c r="AY2340" i="11"/>
  <c r="AN2341" i="11"/>
  <c r="AQ2341" i="11" s="1"/>
  <c r="AO2341" i="11"/>
  <c r="AR2341" i="11"/>
  <c r="AT2341" i="11"/>
  <c r="AW2341" i="11" s="1"/>
  <c r="AU2341" i="11"/>
  <c r="AX2341" i="11" s="1"/>
  <c r="AV2341" i="11"/>
  <c r="AY2341" i="11" s="1"/>
  <c r="AN2342" i="11"/>
  <c r="AO2342" i="11"/>
  <c r="AR2342" i="11" s="1"/>
  <c r="AQ2342" i="11"/>
  <c r="AT2342" i="11"/>
  <c r="AW2342" i="11" s="1"/>
  <c r="AU2342" i="11"/>
  <c r="AX2342" i="11" s="1"/>
  <c r="AV2342" i="11"/>
  <c r="AY2342" i="11" s="1"/>
  <c r="AN2343" i="11"/>
  <c r="AO2343" i="11"/>
  <c r="AQ2343" i="11"/>
  <c r="AR2343" i="11"/>
  <c r="AT2343" i="11"/>
  <c r="AW2343" i="11" s="1"/>
  <c r="AU2343" i="11"/>
  <c r="AX2343" i="11" s="1"/>
  <c r="AV2343" i="11"/>
  <c r="AY2343" i="11"/>
  <c r="AN2344" i="11"/>
  <c r="AO2344" i="11"/>
  <c r="AR2344" i="11" s="1"/>
  <c r="AQ2344" i="11"/>
  <c r="AT2344" i="11"/>
  <c r="AW2344" i="11" s="1"/>
  <c r="AU2344" i="11"/>
  <c r="AX2344" i="11" s="1"/>
  <c r="AV2344" i="11"/>
  <c r="AY2344" i="11"/>
  <c r="AN2345" i="11"/>
  <c r="AQ2345" i="11" s="1"/>
  <c r="AO2345" i="11"/>
  <c r="AR2345" i="11"/>
  <c r="AT2345" i="11"/>
  <c r="AW2345" i="11" s="1"/>
  <c r="AU2345" i="11"/>
  <c r="AX2345" i="11" s="1"/>
  <c r="AV2345" i="11"/>
  <c r="AY2345" i="11" s="1"/>
  <c r="AN2346" i="11"/>
  <c r="AO2346" i="11"/>
  <c r="AR2346" i="11" s="1"/>
  <c r="AQ2346" i="11"/>
  <c r="AT2346" i="11"/>
  <c r="AW2346" i="11" s="1"/>
  <c r="AU2346" i="11"/>
  <c r="AX2346" i="11" s="1"/>
  <c r="AV2346" i="11"/>
  <c r="AY2346" i="11" s="1"/>
  <c r="AN2347" i="11"/>
  <c r="AO2347" i="11"/>
  <c r="AQ2347" i="11"/>
  <c r="AR2347" i="11"/>
  <c r="AT2347" i="11"/>
  <c r="AW2347" i="11" s="1"/>
  <c r="AU2347" i="11"/>
  <c r="AX2347" i="11" s="1"/>
  <c r="AV2347" i="11"/>
  <c r="AY2347" i="11"/>
  <c r="AN2348" i="11"/>
  <c r="AO2348" i="11"/>
  <c r="AR2348" i="11" s="1"/>
  <c r="AQ2348" i="11"/>
  <c r="AT2348" i="11"/>
  <c r="AW2348" i="11" s="1"/>
  <c r="AU2348" i="11"/>
  <c r="AV2348" i="11"/>
  <c r="AX2348" i="11"/>
  <c r="AY2348" i="11"/>
  <c r="AN2349" i="11"/>
  <c r="AQ2349" i="11" s="1"/>
  <c r="AO2349" i="11"/>
  <c r="AR2349" i="11"/>
  <c r="AT2349" i="11"/>
  <c r="AW2349" i="11" s="1"/>
  <c r="AU2349" i="11"/>
  <c r="AX2349" i="11" s="1"/>
  <c r="AV2349" i="11"/>
  <c r="AY2349" i="11" s="1"/>
  <c r="AN2350" i="11"/>
  <c r="AO2350" i="11"/>
  <c r="AR2350" i="11" s="1"/>
  <c r="AQ2350" i="11"/>
  <c r="AT2350" i="11"/>
  <c r="AW2350" i="11" s="1"/>
  <c r="AU2350" i="11"/>
  <c r="AX2350" i="11" s="1"/>
  <c r="AV2350" i="11"/>
  <c r="AY2350" i="11" s="1"/>
  <c r="AN2351" i="11"/>
  <c r="AO2351" i="11"/>
  <c r="AQ2351" i="11"/>
  <c r="AR2351" i="11"/>
  <c r="AT2351" i="11"/>
  <c r="AW2351" i="11" s="1"/>
  <c r="AU2351" i="11"/>
  <c r="AX2351" i="11" s="1"/>
  <c r="AV2351" i="11"/>
  <c r="AY2351" i="11"/>
  <c r="AN2352" i="11"/>
  <c r="AO2352" i="11"/>
  <c r="AR2352" i="11" s="1"/>
  <c r="AQ2352" i="11"/>
  <c r="AT2352" i="11"/>
  <c r="AW2352" i="11" s="1"/>
  <c r="AU2352" i="11"/>
  <c r="AX2352" i="11" s="1"/>
  <c r="AV2352" i="11"/>
  <c r="AY2352" i="11"/>
  <c r="AN2353" i="11"/>
  <c r="AQ2353" i="11" s="1"/>
  <c r="AO2353" i="11"/>
  <c r="AR2353" i="11"/>
  <c r="AT2353" i="11"/>
  <c r="AW2353" i="11" s="1"/>
  <c r="AU2353" i="11"/>
  <c r="AX2353" i="11" s="1"/>
  <c r="AV2353" i="11"/>
  <c r="AY2353" i="11" s="1"/>
  <c r="AN2354" i="11"/>
  <c r="AO2354" i="11"/>
  <c r="AR2354" i="11" s="1"/>
  <c r="AQ2354" i="11"/>
  <c r="AT2354" i="11"/>
  <c r="AW2354" i="11" s="1"/>
  <c r="AU2354" i="11"/>
  <c r="AX2354" i="11" s="1"/>
  <c r="AV2354" i="11"/>
  <c r="AY2354" i="11" s="1"/>
  <c r="AN2355" i="11"/>
  <c r="AO2355" i="11"/>
  <c r="AQ2355" i="11"/>
  <c r="AR2355" i="11"/>
  <c r="AT2355" i="11"/>
  <c r="AW2355" i="11" s="1"/>
  <c r="AU2355" i="11"/>
  <c r="AX2355" i="11" s="1"/>
  <c r="AV2355" i="11"/>
  <c r="AY2355" i="11"/>
  <c r="AN2356" i="11"/>
  <c r="AO2356" i="11"/>
  <c r="AR2356" i="11" s="1"/>
  <c r="AQ2356" i="11"/>
  <c r="AT2356" i="11"/>
  <c r="AW2356" i="11" s="1"/>
  <c r="AU2356" i="11"/>
  <c r="AX2356" i="11" s="1"/>
  <c r="AV2356" i="11"/>
  <c r="AY2356" i="11"/>
  <c r="AN2357" i="11"/>
  <c r="AQ2357" i="11" s="1"/>
  <c r="AO2357" i="11"/>
  <c r="AR2357" i="11"/>
  <c r="AT2357" i="11"/>
  <c r="AW2357" i="11" s="1"/>
  <c r="AU2357" i="11"/>
  <c r="AX2357" i="11" s="1"/>
  <c r="AV2357" i="11"/>
  <c r="AY2357" i="11" s="1"/>
  <c r="AN2358" i="11"/>
  <c r="AO2358" i="11"/>
  <c r="AR2358" i="11" s="1"/>
  <c r="AQ2358" i="11"/>
  <c r="AT2358" i="11"/>
  <c r="AW2358" i="11" s="1"/>
  <c r="AU2358" i="11"/>
  <c r="AX2358" i="11" s="1"/>
  <c r="AV2358" i="11"/>
  <c r="AY2358" i="11" s="1"/>
  <c r="AN2359" i="11"/>
  <c r="AO2359" i="11"/>
  <c r="AQ2359" i="11"/>
  <c r="AR2359" i="11"/>
  <c r="AT2359" i="11"/>
  <c r="AW2359" i="11" s="1"/>
  <c r="AU2359" i="11"/>
  <c r="AX2359" i="11" s="1"/>
  <c r="AV2359" i="11"/>
  <c r="AY2359" i="11"/>
  <c r="AN2360" i="11"/>
  <c r="AO2360" i="11"/>
  <c r="AR2360" i="11" s="1"/>
  <c r="AQ2360" i="11"/>
  <c r="AT2360" i="11"/>
  <c r="AW2360" i="11" s="1"/>
  <c r="AU2360" i="11"/>
  <c r="AX2360" i="11" s="1"/>
  <c r="AV2360" i="11"/>
  <c r="AY2360" i="11"/>
  <c r="AN2361" i="11"/>
  <c r="AQ2361" i="11" s="1"/>
  <c r="AO2361" i="11"/>
  <c r="AR2361" i="11"/>
  <c r="AT2361" i="11"/>
  <c r="AW2361" i="11" s="1"/>
  <c r="AU2361" i="11"/>
  <c r="AX2361" i="11" s="1"/>
  <c r="AV2361" i="11"/>
  <c r="AY2361" i="11" s="1"/>
  <c r="AN2362" i="11"/>
  <c r="AO2362" i="11"/>
  <c r="AR2362" i="11" s="1"/>
  <c r="AQ2362" i="11"/>
  <c r="AT2362" i="11"/>
  <c r="AW2362" i="11" s="1"/>
  <c r="AU2362" i="11"/>
  <c r="AX2362" i="11" s="1"/>
  <c r="AV2362" i="11"/>
  <c r="AY2362" i="11" s="1"/>
  <c r="AN2363" i="11"/>
  <c r="AO2363" i="11"/>
  <c r="AQ2363" i="11"/>
  <c r="AR2363" i="11"/>
  <c r="AT2363" i="11"/>
  <c r="AW2363" i="11" s="1"/>
  <c r="AU2363" i="11"/>
  <c r="AX2363" i="11" s="1"/>
  <c r="AV2363" i="11"/>
  <c r="AY2363" i="11"/>
  <c r="AN2364" i="11"/>
  <c r="AO2364" i="11"/>
  <c r="AR2364" i="11" s="1"/>
  <c r="AQ2364" i="11"/>
  <c r="AT2364" i="11"/>
  <c r="AW2364" i="11" s="1"/>
  <c r="AU2364" i="11"/>
  <c r="AX2364" i="11" s="1"/>
  <c r="AV2364" i="11"/>
  <c r="AY2364" i="11"/>
  <c r="AN2365" i="11"/>
  <c r="AQ2365" i="11" s="1"/>
  <c r="AO2365" i="11"/>
  <c r="AR2365" i="11"/>
  <c r="AT2365" i="11"/>
  <c r="AW2365" i="11" s="1"/>
  <c r="AU2365" i="11"/>
  <c r="AX2365" i="11" s="1"/>
  <c r="AV2365" i="11"/>
  <c r="AY2365" i="11" s="1"/>
  <c r="AN2366" i="11"/>
  <c r="AO2366" i="11"/>
  <c r="AR2366" i="11" s="1"/>
  <c r="AQ2366" i="11"/>
  <c r="AT2366" i="11"/>
  <c r="AW2366" i="11" s="1"/>
  <c r="AU2366" i="11"/>
  <c r="AX2366" i="11" s="1"/>
  <c r="AV2366" i="11"/>
  <c r="AY2366" i="11" s="1"/>
  <c r="AN2367" i="11"/>
  <c r="AO2367" i="11"/>
  <c r="AQ2367" i="11"/>
  <c r="AR2367" i="11"/>
  <c r="AT2367" i="11"/>
  <c r="AW2367" i="11" s="1"/>
  <c r="AU2367" i="11"/>
  <c r="AX2367" i="11" s="1"/>
  <c r="AV2367" i="11"/>
  <c r="AY2367" i="11"/>
  <c r="AN2368" i="11"/>
  <c r="AO2368" i="11"/>
  <c r="AR2368" i="11" s="1"/>
  <c r="AQ2368" i="11"/>
  <c r="AT2368" i="11"/>
  <c r="AW2368" i="11" s="1"/>
  <c r="AU2368" i="11"/>
  <c r="AX2368" i="11" s="1"/>
  <c r="AV2368" i="11"/>
  <c r="AY2368" i="11"/>
  <c r="AN2369" i="11"/>
  <c r="AQ2369" i="11" s="1"/>
  <c r="AO2369" i="11"/>
  <c r="AR2369" i="11"/>
  <c r="AT2369" i="11"/>
  <c r="AW2369" i="11" s="1"/>
  <c r="AU2369" i="11"/>
  <c r="AX2369" i="11" s="1"/>
  <c r="AV2369" i="11"/>
  <c r="AY2369" i="11" s="1"/>
  <c r="AN2370" i="11"/>
  <c r="AO2370" i="11"/>
  <c r="AR2370" i="11" s="1"/>
  <c r="AQ2370" i="11"/>
  <c r="AT2370" i="11"/>
  <c r="AW2370" i="11" s="1"/>
  <c r="AU2370" i="11"/>
  <c r="AX2370" i="11" s="1"/>
  <c r="AV2370" i="11"/>
  <c r="AY2370" i="11" s="1"/>
  <c r="AN2371" i="11"/>
  <c r="AO2371" i="11"/>
  <c r="AQ2371" i="11"/>
  <c r="AR2371" i="11"/>
  <c r="AT2371" i="11"/>
  <c r="AW2371" i="11" s="1"/>
  <c r="AU2371" i="11"/>
  <c r="AX2371" i="11" s="1"/>
  <c r="AV2371" i="11"/>
  <c r="AY2371" i="11"/>
  <c r="AN2372" i="11"/>
  <c r="AO2372" i="11"/>
  <c r="AR2372" i="11" s="1"/>
  <c r="AQ2372" i="11"/>
  <c r="AT2372" i="11"/>
  <c r="AW2372" i="11" s="1"/>
  <c r="AU2372" i="11"/>
  <c r="AX2372" i="11" s="1"/>
  <c r="AV2372" i="11"/>
  <c r="AY2372" i="11"/>
  <c r="AN2373" i="11"/>
  <c r="AQ2373" i="11" s="1"/>
  <c r="AO2373" i="11"/>
  <c r="AR2373" i="11"/>
  <c r="AT2373" i="11"/>
  <c r="AW2373" i="11" s="1"/>
  <c r="AU2373" i="11"/>
  <c r="AX2373" i="11" s="1"/>
  <c r="AV2373" i="11"/>
  <c r="AY2373" i="11" s="1"/>
  <c r="AN2374" i="11"/>
  <c r="AO2374" i="11"/>
  <c r="AR2374" i="11" s="1"/>
  <c r="AQ2374" i="11"/>
  <c r="AT2374" i="11"/>
  <c r="AW2374" i="11" s="1"/>
  <c r="AU2374" i="11"/>
  <c r="AX2374" i="11" s="1"/>
  <c r="AV2374" i="11"/>
  <c r="AY2374" i="11" s="1"/>
  <c r="AN2375" i="11"/>
  <c r="AO2375" i="11"/>
  <c r="AQ2375" i="11"/>
  <c r="AR2375" i="11"/>
  <c r="AT2375" i="11"/>
  <c r="AW2375" i="11" s="1"/>
  <c r="AU2375" i="11"/>
  <c r="AX2375" i="11" s="1"/>
  <c r="AV2375" i="11"/>
  <c r="AY2375" i="11"/>
  <c r="AN2376" i="11"/>
  <c r="AO2376" i="11"/>
  <c r="AR2376" i="11" s="1"/>
  <c r="AQ2376" i="11"/>
  <c r="AT2376" i="11"/>
  <c r="AW2376" i="11" s="1"/>
  <c r="AU2376" i="11"/>
  <c r="AX2376" i="11" s="1"/>
  <c r="AV2376" i="11"/>
  <c r="AY2376" i="11"/>
  <c r="AN2377" i="11"/>
  <c r="AQ2377" i="11" s="1"/>
  <c r="AO2377" i="11"/>
  <c r="AR2377" i="11"/>
  <c r="AT2377" i="11"/>
  <c r="AW2377" i="11" s="1"/>
  <c r="AU2377" i="11"/>
  <c r="AX2377" i="11" s="1"/>
  <c r="AV2377" i="11"/>
  <c r="AY2377" i="11" s="1"/>
  <c r="AN2378" i="11"/>
  <c r="AO2378" i="11"/>
  <c r="AR2378" i="11" s="1"/>
  <c r="AQ2378" i="11"/>
  <c r="AT2378" i="11"/>
  <c r="AW2378" i="11" s="1"/>
  <c r="AU2378" i="11"/>
  <c r="AX2378" i="11" s="1"/>
  <c r="AV2378" i="11"/>
  <c r="AY2378" i="11" s="1"/>
  <c r="AN2379" i="11"/>
  <c r="AO2379" i="11"/>
  <c r="AQ2379" i="11"/>
  <c r="AR2379" i="11"/>
  <c r="AT2379" i="11"/>
  <c r="AW2379" i="11" s="1"/>
  <c r="AU2379" i="11"/>
  <c r="AX2379" i="11" s="1"/>
  <c r="AV2379" i="11"/>
  <c r="AY2379" i="11"/>
  <c r="AN2380" i="11"/>
  <c r="AO2380" i="11"/>
  <c r="AR2380" i="11" s="1"/>
  <c r="AQ2380" i="11"/>
  <c r="AT2380" i="11"/>
  <c r="AW2380" i="11" s="1"/>
  <c r="AU2380" i="11"/>
  <c r="AX2380" i="11" s="1"/>
  <c r="AV2380" i="11"/>
  <c r="AY2380" i="11"/>
  <c r="AN2381" i="11"/>
  <c r="AQ2381" i="11" s="1"/>
  <c r="AO2381" i="11"/>
  <c r="AR2381" i="11"/>
  <c r="AT2381" i="11"/>
  <c r="AW2381" i="11" s="1"/>
  <c r="AU2381" i="11"/>
  <c r="AX2381" i="11" s="1"/>
  <c r="AV2381" i="11"/>
  <c r="AY2381" i="11" s="1"/>
  <c r="AN2382" i="11"/>
  <c r="AO2382" i="11"/>
  <c r="AR2382" i="11" s="1"/>
  <c r="AQ2382" i="11"/>
  <c r="AT2382" i="11"/>
  <c r="AW2382" i="11" s="1"/>
  <c r="AU2382" i="11"/>
  <c r="AX2382" i="11" s="1"/>
  <c r="AV2382" i="11"/>
  <c r="AY2382" i="11" s="1"/>
  <c r="AN2383" i="11"/>
  <c r="AO2383" i="11"/>
  <c r="AQ2383" i="11"/>
  <c r="AR2383" i="11"/>
  <c r="AT2383" i="11"/>
  <c r="AW2383" i="11" s="1"/>
  <c r="AU2383" i="11"/>
  <c r="AX2383" i="11" s="1"/>
  <c r="AV2383" i="11"/>
  <c r="AY2383" i="11"/>
  <c r="AN2384" i="11"/>
  <c r="AO2384" i="11"/>
  <c r="AR2384" i="11" s="1"/>
  <c r="AQ2384" i="11"/>
  <c r="AT2384" i="11"/>
  <c r="AW2384" i="11" s="1"/>
  <c r="AU2384" i="11"/>
  <c r="AX2384" i="11" s="1"/>
  <c r="AV2384" i="11"/>
  <c r="AY2384" i="11"/>
  <c r="AN2385" i="11"/>
  <c r="AQ2385" i="11" s="1"/>
  <c r="AO2385" i="11"/>
  <c r="AR2385" i="11"/>
  <c r="AT2385" i="11"/>
  <c r="AW2385" i="11" s="1"/>
  <c r="AU2385" i="11"/>
  <c r="AX2385" i="11" s="1"/>
  <c r="AV2385" i="11"/>
  <c r="AY2385" i="11" s="1"/>
  <c r="AN2386" i="11"/>
  <c r="AO2386" i="11"/>
  <c r="AR2386" i="11" s="1"/>
  <c r="AQ2386" i="11"/>
  <c r="AT2386" i="11"/>
  <c r="AW2386" i="11" s="1"/>
  <c r="AU2386" i="11"/>
  <c r="AX2386" i="11" s="1"/>
  <c r="AV2386" i="11"/>
  <c r="AY2386" i="11" s="1"/>
  <c r="AN2387" i="11"/>
  <c r="AO2387" i="11"/>
  <c r="AQ2387" i="11"/>
  <c r="AR2387" i="11"/>
  <c r="AT2387" i="11"/>
  <c r="AW2387" i="11" s="1"/>
  <c r="AU2387" i="11"/>
  <c r="AX2387" i="11" s="1"/>
  <c r="AV2387" i="11"/>
  <c r="AY2387" i="11"/>
  <c r="AN2388" i="11"/>
  <c r="AO2388" i="11"/>
  <c r="AR2388" i="11" s="1"/>
  <c r="AQ2388" i="11"/>
  <c r="AT2388" i="11"/>
  <c r="AW2388" i="11" s="1"/>
  <c r="AU2388" i="11"/>
  <c r="AX2388" i="11" s="1"/>
  <c r="AV2388" i="11"/>
  <c r="AY2388" i="11"/>
  <c r="AN2389" i="11"/>
  <c r="AQ2389" i="11" s="1"/>
  <c r="AO2389" i="11"/>
  <c r="AR2389" i="11"/>
  <c r="AT2389" i="11"/>
  <c r="AW2389" i="11" s="1"/>
  <c r="AU2389" i="11"/>
  <c r="AX2389" i="11" s="1"/>
  <c r="AV2389" i="11"/>
  <c r="AY2389" i="11" s="1"/>
  <c r="AN2390" i="11"/>
  <c r="AO2390" i="11"/>
  <c r="AR2390" i="11" s="1"/>
  <c r="AQ2390" i="11"/>
  <c r="AT2390" i="11"/>
  <c r="AW2390" i="11" s="1"/>
  <c r="AU2390" i="11"/>
  <c r="AX2390" i="11" s="1"/>
  <c r="AV2390" i="11"/>
  <c r="AY2390" i="11" s="1"/>
  <c r="AN2391" i="11"/>
  <c r="AO2391" i="11"/>
  <c r="AQ2391" i="11"/>
  <c r="AR2391" i="11"/>
  <c r="AT2391" i="11"/>
  <c r="AW2391" i="11" s="1"/>
  <c r="AU2391" i="11"/>
  <c r="AX2391" i="11" s="1"/>
  <c r="AV2391" i="11"/>
  <c r="AY2391" i="11"/>
  <c r="AN2392" i="11"/>
  <c r="AO2392" i="11"/>
  <c r="AR2392" i="11" s="1"/>
  <c r="AQ2392" i="11"/>
  <c r="AT2392" i="11"/>
  <c r="AW2392" i="11" s="1"/>
  <c r="AU2392" i="11"/>
  <c r="AX2392" i="11" s="1"/>
  <c r="AV2392" i="11"/>
  <c r="AY2392" i="11"/>
  <c r="AN2393" i="11"/>
  <c r="AQ2393" i="11" s="1"/>
  <c r="AO2393" i="11"/>
  <c r="AR2393" i="11"/>
  <c r="AT2393" i="11"/>
  <c r="AW2393" i="11" s="1"/>
  <c r="AU2393" i="11"/>
  <c r="AX2393" i="11" s="1"/>
  <c r="AV2393" i="11"/>
  <c r="AY2393" i="11" s="1"/>
  <c r="AN2394" i="11"/>
  <c r="AO2394" i="11"/>
  <c r="AR2394" i="11" s="1"/>
  <c r="AQ2394" i="11"/>
  <c r="AT2394" i="11"/>
  <c r="AW2394" i="11" s="1"/>
  <c r="AU2394" i="11"/>
  <c r="AX2394" i="11" s="1"/>
  <c r="AV2394" i="11"/>
  <c r="AY2394" i="11" s="1"/>
  <c r="AN2395" i="11"/>
  <c r="AO2395" i="11"/>
  <c r="AQ2395" i="11"/>
  <c r="AR2395" i="11"/>
  <c r="AT2395" i="11"/>
  <c r="AW2395" i="11" s="1"/>
  <c r="AU2395" i="11"/>
  <c r="AX2395" i="11" s="1"/>
  <c r="AV2395" i="11"/>
  <c r="AY2395" i="11"/>
  <c r="AN2396" i="11"/>
  <c r="AO2396" i="11"/>
  <c r="AR2396" i="11" s="1"/>
  <c r="AQ2396" i="11"/>
  <c r="AT2396" i="11"/>
  <c r="AW2396" i="11" s="1"/>
  <c r="AU2396" i="11"/>
  <c r="AX2396" i="11" s="1"/>
  <c r="AV2396" i="11"/>
  <c r="AY2396" i="11"/>
  <c r="AN2397" i="11"/>
  <c r="AQ2397" i="11" s="1"/>
  <c r="AO2397" i="11"/>
  <c r="AR2397" i="11"/>
  <c r="AT2397" i="11"/>
  <c r="AW2397" i="11" s="1"/>
  <c r="AU2397" i="11"/>
  <c r="AX2397" i="11" s="1"/>
  <c r="AV2397" i="11"/>
  <c r="AY2397" i="11" s="1"/>
  <c r="AN2398" i="11"/>
  <c r="AO2398" i="11"/>
  <c r="AR2398" i="11" s="1"/>
  <c r="AQ2398" i="11"/>
  <c r="AT2398" i="11"/>
  <c r="AW2398" i="11" s="1"/>
  <c r="AU2398" i="11"/>
  <c r="AX2398" i="11" s="1"/>
  <c r="AV2398" i="11"/>
  <c r="AY2398" i="11" s="1"/>
  <c r="AN2399" i="11"/>
  <c r="AO2399" i="11"/>
  <c r="AQ2399" i="11"/>
  <c r="AR2399" i="11"/>
  <c r="AT2399" i="11"/>
  <c r="AW2399" i="11" s="1"/>
  <c r="AU2399" i="11"/>
  <c r="AX2399" i="11" s="1"/>
  <c r="AV2399" i="11"/>
  <c r="AY2399" i="11"/>
  <c r="AN2400" i="11"/>
  <c r="AO2400" i="11"/>
  <c r="AR2400" i="11" s="1"/>
  <c r="AQ2400" i="11"/>
  <c r="AT2400" i="11"/>
  <c r="AW2400" i="11" s="1"/>
  <c r="AU2400" i="11"/>
  <c r="AX2400" i="11" s="1"/>
  <c r="AV2400" i="11"/>
  <c r="AY2400" i="11"/>
  <c r="AN2401" i="11"/>
  <c r="AQ2401" i="11" s="1"/>
  <c r="AO2401" i="11"/>
  <c r="AR2401" i="11"/>
  <c r="AT2401" i="11"/>
  <c r="AW2401" i="11" s="1"/>
  <c r="AU2401" i="11"/>
  <c r="AX2401" i="11" s="1"/>
  <c r="AV2401" i="11"/>
  <c r="AY2401" i="11" s="1"/>
  <c r="AN2402" i="11"/>
  <c r="AO2402" i="11"/>
  <c r="AR2402" i="11" s="1"/>
  <c r="AQ2402" i="11"/>
  <c r="AT2402" i="11"/>
  <c r="AW2402" i="11" s="1"/>
  <c r="AU2402" i="11"/>
  <c r="AX2402" i="11" s="1"/>
  <c r="AV2402" i="11"/>
  <c r="AY2402" i="11" s="1"/>
  <c r="AN2403" i="11"/>
  <c r="AO2403" i="11"/>
  <c r="AQ2403" i="11"/>
  <c r="AR2403" i="11"/>
  <c r="AT2403" i="11"/>
  <c r="AW2403" i="11" s="1"/>
  <c r="AU2403" i="11"/>
  <c r="AX2403" i="11" s="1"/>
  <c r="AV2403" i="11"/>
  <c r="AY2403" i="11"/>
  <c r="AN2404" i="11"/>
  <c r="AO2404" i="11"/>
  <c r="AR2404" i="11" s="1"/>
  <c r="AQ2404" i="11"/>
  <c r="AT2404" i="11"/>
  <c r="AW2404" i="11" s="1"/>
  <c r="AU2404" i="11"/>
  <c r="AX2404" i="11" s="1"/>
  <c r="AV2404" i="11"/>
  <c r="AY2404" i="11"/>
  <c r="AN2405" i="11"/>
  <c r="AQ2405" i="11" s="1"/>
  <c r="AO2405" i="11"/>
  <c r="AR2405" i="11"/>
  <c r="AT2405" i="11"/>
  <c r="AW2405" i="11" s="1"/>
  <c r="AU2405" i="11"/>
  <c r="AX2405" i="11" s="1"/>
  <c r="AV2405" i="11"/>
  <c r="AY2405" i="11" s="1"/>
  <c r="AN2406" i="11"/>
  <c r="AO2406" i="11"/>
  <c r="AR2406" i="11" s="1"/>
  <c r="AQ2406" i="11"/>
  <c r="AT2406" i="11"/>
  <c r="AW2406" i="11" s="1"/>
  <c r="AU2406" i="11"/>
  <c r="AX2406" i="11" s="1"/>
  <c r="AV2406" i="11"/>
  <c r="AY2406" i="11" s="1"/>
  <c r="AN2407" i="11"/>
  <c r="AO2407" i="11"/>
  <c r="AQ2407" i="11"/>
  <c r="AR2407" i="11"/>
  <c r="AT2407" i="11"/>
  <c r="AW2407" i="11" s="1"/>
  <c r="AU2407" i="11"/>
  <c r="AX2407" i="11" s="1"/>
  <c r="AV2407" i="11"/>
  <c r="AY2407" i="11"/>
  <c r="AN2408" i="11"/>
  <c r="AO2408" i="11"/>
  <c r="AR2408" i="11" s="1"/>
  <c r="AQ2408" i="11"/>
  <c r="AT2408" i="11"/>
  <c r="AW2408" i="11" s="1"/>
  <c r="AU2408" i="11"/>
  <c r="AX2408" i="11" s="1"/>
  <c r="AV2408" i="11"/>
  <c r="AY2408" i="11"/>
  <c r="AN2409" i="11"/>
  <c r="AQ2409" i="11" s="1"/>
  <c r="AO2409" i="11"/>
  <c r="AR2409" i="11"/>
  <c r="AT2409" i="11"/>
  <c r="AW2409" i="11" s="1"/>
  <c r="AU2409" i="11"/>
  <c r="AX2409" i="11" s="1"/>
  <c r="AV2409" i="11"/>
  <c r="AY2409" i="11" s="1"/>
  <c r="AN2410" i="11"/>
  <c r="AO2410" i="11"/>
  <c r="AR2410" i="11" s="1"/>
  <c r="AQ2410" i="11"/>
  <c r="AT2410" i="11"/>
  <c r="AW2410" i="11" s="1"/>
  <c r="AU2410" i="11"/>
  <c r="AX2410" i="11" s="1"/>
  <c r="AV2410" i="11"/>
  <c r="AY2410" i="11" s="1"/>
  <c r="AN2411" i="11"/>
  <c r="AO2411" i="11"/>
  <c r="AQ2411" i="11"/>
  <c r="AR2411" i="11"/>
  <c r="AT2411" i="11"/>
  <c r="AW2411" i="11" s="1"/>
  <c r="AU2411" i="11"/>
  <c r="AX2411" i="11" s="1"/>
  <c r="AV2411" i="11"/>
  <c r="AY2411" i="11"/>
  <c r="AN2412" i="11"/>
  <c r="AO2412" i="11"/>
  <c r="AR2412" i="11" s="1"/>
  <c r="AQ2412" i="11"/>
  <c r="AT2412" i="11"/>
  <c r="AW2412" i="11" s="1"/>
  <c r="AU2412" i="11"/>
  <c r="AX2412" i="11" s="1"/>
  <c r="AV2412" i="11"/>
  <c r="AY2412" i="11"/>
  <c r="AN2413" i="11"/>
  <c r="AQ2413" i="11" s="1"/>
  <c r="AO2413" i="11"/>
  <c r="AR2413" i="11"/>
  <c r="AT2413" i="11"/>
  <c r="AW2413" i="11" s="1"/>
  <c r="AU2413" i="11"/>
  <c r="AX2413" i="11" s="1"/>
  <c r="AV2413" i="11"/>
  <c r="AY2413" i="11" s="1"/>
  <c r="AN2414" i="11"/>
  <c r="AO2414" i="11"/>
  <c r="AR2414" i="11" s="1"/>
  <c r="AQ2414" i="11"/>
  <c r="AT2414" i="11"/>
  <c r="AW2414" i="11" s="1"/>
  <c r="AU2414" i="11"/>
  <c r="AX2414" i="11" s="1"/>
  <c r="AV2414" i="11"/>
  <c r="AY2414" i="11" s="1"/>
  <c r="AN2415" i="11"/>
  <c r="AO2415" i="11"/>
  <c r="AQ2415" i="11"/>
  <c r="AR2415" i="11"/>
  <c r="AT2415" i="11"/>
  <c r="AW2415" i="11" s="1"/>
  <c r="AU2415" i="11"/>
  <c r="AX2415" i="11" s="1"/>
  <c r="AV2415" i="11"/>
  <c r="AY2415" i="11"/>
  <c r="AN2416" i="11"/>
  <c r="AO2416" i="11"/>
  <c r="AR2416" i="11" s="1"/>
  <c r="AQ2416" i="11"/>
  <c r="AT2416" i="11"/>
  <c r="AW2416" i="11" s="1"/>
  <c r="AU2416" i="11"/>
  <c r="AX2416" i="11" s="1"/>
  <c r="AV2416" i="11"/>
  <c r="AY2416" i="11"/>
  <c r="AN2417" i="11"/>
  <c r="AQ2417" i="11" s="1"/>
  <c r="AO2417" i="11"/>
  <c r="AR2417" i="11"/>
  <c r="AT2417" i="11"/>
  <c r="AW2417" i="11" s="1"/>
  <c r="AU2417" i="11"/>
  <c r="AX2417" i="11" s="1"/>
  <c r="AV2417" i="11"/>
  <c r="AY2417" i="11" s="1"/>
  <c r="AN2418" i="11"/>
  <c r="AO2418" i="11"/>
  <c r="AR2418" i="11" s="1"/>
  <c r="AQ2418" i="11"/>
  <c r="AT2418" i="11"/>
  <c r="AW2418" i="11" s="1"/>
  <c r="AU2418" i="11"/>
  <c r="AX2418" i="11" s="1"/>
  <c r="AV2418" i="11"/>
  <c r="AY2418" i="11" s="1"/>
  <c r="AN2419" i="11"/>
  <c r="AO2419" i="11"/>
  <c r="AQ2419" i="11"/>
  <c r="AR2419" i="11"/>
  <c r="AT2419" i="11"/>
  <c r="AW2419" i="11" s="1"/>
  <c r="AU2419" i="11"/>
  <c r="AX2419" i="11" s="1"/>
  <c r="AV2419" i="11"/>
  <c r="AY2419" i="11"/>
  <c r="AN2420" i="11"/>
  <c r="AO2420" i="11"/>
  <c r="AR2420" i="11" s="1"/>
  <c r="AQ2420" i="11"/>
  <c r="AT2420" i="11"/>
  <c r="AW2420" i="11" s="1"/>
  <c r="AU2420" i="11"/>
  <c r="AX2420" i="11" s="1"/>
  <c r="AV2420" i="11"/>
  <c r="AY2420" i="11"/>
  <c r="AN2421" i="11"/>
  <c r="AQ2421" i="11" s="1"/>
  <c r="AO2421" i="11"/>
  <c r="AR2421" i="11"/>
  <c r="AT2421" i="11"/>
  <c r="AW2421" i="11" s="1"/>
  <c r="AU2421" i="11"/>
  <c r="AX2421" i="11" s="1"/>
  <c r="AV2421" i="11"/>
  <c r="AY2421" i="11" s="1"/>
  <c r="AN2422" i="11"/>
  <c r="AO2422" i="11"/>
  <c r="AR2422" i="11" s="1"/>
  <c r="AQ2422" i="11"/>
  <c r="AT2422" i="11"/>
  <c r="AW2422" i="11" s="1"/>
  <c r="AU2422" i="11"/>
  <c r="AX2422" i="11" s="1"/>
  <c r="AV2422" i="11"/>
  <c r="AY2422" i="11" s="1"/>
  <c r="AN2423" i="11"/>
  <c r="AO2423" i="11"/>
  <c r="AQ2423" i="11"/>
  <c r="AR2423" i="11"/>
  <c r="AT2423" i="11"/>
  <c r="AW2423" i="11" s="1"/>
  <c r="AU2423" i="11"/>
  <c r="AX2423" i="11" s="1"/>
  <c r="AV2423" i="11"/>
  <c r="AY2423" i="11"/>
  <c r="AN2424" i="11"/>
  <c r="AO2424" i="11"/>
  <c r="AR2424" i="11" s="1"/>
  <c r="AQ2424" i="11"/>
  <c r="AT2424" i="11"/>
  <c r="AW2424" i="11" s="1"/>
  <c r="AU2424" i="11"/>
  <c r="AX2424" i="11" s="1"/>
  <c r="AV2424" i="11"/>
  <c r="AY2424" i="11"/>
  <c r="AN2425" i="11"/>
  <c r="AQ2425" i="11" s="1"/>
  <c r="AO2425" i="11"/>
  <c r="AR2425" i="11"/>
  <c r="AT2425" i="11"/>
  <c r="AW2425" i="11" s="1"/>
  <c r="AU2425" i="11"/>
  <c r="AX2425" i="11" s="1"/>
  <c r="AV2425" i="11"/>
  <c r="AY2425" i="11" s="1"/>
  <c r="AN2426" i="11"/>
  <c r="AO2426" i="11"/>
  <c r="AR2426" i="11" s="1"/>
  <c r="AQ2426" i="11"/>
  <c r="AT2426" i="11"/>
  <c r="AW2426" i="11" s="1"/>
  <c r="AU2426" i="11"/>
  <c r="AX2426" i="11" s="1"/>
  <c r="AV2426" i="11"/>
  <c r="AY2426" i="11" s="1"/>
  <c r="AN2427" i="11"/>
  <c r="AO2427" i="11"/>
  <c r="AQ2427" i="11"/>
  <c r="AR2427" i="11"/>
  <c r="AT2427" i="11"/>
  <c r="AW2427" i="11" s="1"/>
  <c r="AU2427" i="11"/>
  <c r="AX2427" i="11" s="1"/>
  <c r="AV2427" i="11"/>
  <c r="AY2427" i="11"/>
  <c r="AN2428" i="11"/>
  <c r="AO2428" i="11"/>
  <c r="AR2428" i="11" s="1"/>
  <c r="AQ2428" i="11"/>
  <c r="AT2428" i="11"/>
  <c r="AW2428" i="11" s="1"/>
  <c r="AU2428" i="11"/>
  <c r="AX2428" i="11" s="1"/>
  <c r="AV2428" i="11"/>
  <c r="AY2428" i="11"/>
  <c r="AN2429" i="11"/>
  <c r="AQ2429" i="11" s="1"/>
  <c r="AO2429" i="11"/>
  <c r="AR2429" i="11"/>
  <c r="AT2429" i="11"/>
  <c r="AW2429" i="11" s="1"/>
  <c r="AU2429" i="11"/>
  <c r="AX2429" i="11" s="1"/>
  <c r="AV2429" i="11"/>
  <c r="AY2429" i="11" s="1"/>
  <c r="AN2430" i="11"/>
  <c r="AO2430" i="11"/>
  <c r="AR2430" i="11" s="1"/>
  <c r="AQ2430" i="11"/>
  <c r="AT2430" i="11"/>
  <c r="AW2430" i="11" s="1"/>
  <c r="AU2430" i="11"/>
  <c r="AX2430" i="11" s="1"/>
  <c r="AV2430" i="11"/>
  <c r="AY2430" i="11" s="1"/>
  <c r="AN2431" i="11"/>
  <c r="AO2431" i="11"/>
  <c r="AQ2431" i="11"/>
  <c r="AR2431" i="11"/>
  <c r="AT2431" i="11"/>
  <c r="AW2431" i="11" s="1"/>
  <c r="AU2431" i="11"/>
  <c r="AX2431" i="11" s="1"/>
  <c r="AV2431" i="11"/>
  <c r="AY2431" i="11"/>
  <c r="AN2432" i="11"/>
  <c r="AO2432" i="11"/>
  <c r="AR2432" i="11" s="1"/>
  <c r="AQ2432" i="11"/>
  <c r="AT2432" i="11"/>
  <c r="AW2432" i="11" s="1"/>
  <c r="AU2432" i="11"/>
  <c r="AX2432" i="11" s="1"/>
  <c r="AV2432" i="11"/>
  <c r="AY2432" i="11"/>
  <c r="AN2433" i="11"/>
  <c r="AQ2433" i="11" s="1"/>
  <c r="AO2433" i="11"/>
  <c r="AR2433" i="11"/>
  <c r="AT2433" i="11"/>
  <c r="AW2433" i="11" s="1"/>
  <c r="AU2433" i="11"/>
  <c r="AX2433" i="11" s="1"/>
  <c r="AV2433" i="11"/>
  <c r="AY2433" i="11" s="1"/>
  <c r="AN2434" i="11"/>
  <c r="AO2434" i="11"/>
  <c r="AR2434" i="11" s="1"/>
  <c r="AQ2434" i="11"/>
  <c r="AT2434" i="11"/>
  <c r="AW2434" i="11" s="1"/>
  <c r="AU2434" i="11"/>
  <c r="AX2434" i="11" s="1"/>
  <c r="AV2434" i="11"/>
  <c r="AY2434" i="11" s="1"/>
  <c r="AN2435" i="11"/>
  <c r="AO2435" i="11"/>
  <c r="AQ2435" i="11"/>
  <c r="AR2435" i="11"/>
  <c r="AT2435" i="11"/>
  <c r="AW2435" i="11" s="1"/>
  <c r="AU2435" i="11"/>
  <c r="AX2435" i="11" s="1"/>
  <c r="AV2435" i="11"/>
  <c r="AY2435" i="11"/>
  <c r="AN2436" i="11"/>
  <c r="AO2436" i="11"/>
  <c r="AR2436" i="11" s="1"/>
  <c r="AQ2436" i="11"/>
  <c r="AT2436" i="11"/>
  <c r="AW2436" i="11" s="1"/>
  <c r="AU2436" i="11"/>
  <c r="AX2436" i="11" s="1"/>
  <c r="AV2436" i="11"/>
  <c r="AY2436" i="11"/>
  <c r="AN2437" i="11"/>
  <c r="AQ2437" i="11" s="1"/>
  <c r="AO2437" i="11"/>
  <c r="AR2437" i="11"/>
  <c r="AT2437" i="11"/>
  <c r="AW2437" i="11" s="1"/>
  <c r="AU2437" i="11"/>
  <c r="AX2437" i="11" s="1"/>
  <c r="AV2437" i="11"/>
  <c r="AY2437" i="11" s="1"/>
  <c r="AN2438" i="11"/>
  <c r="AO2438" i="11"/>
  <c r="AR2438" i="11" s="1"/>
  <c r="AQ2438" i="11"/>
  <c r="AT2438" i="11"/>
  <c r="AW2438" i="11" s="1"/>
  <c r="AU2438" i="11"/>
  <c r="AX2438" i="11" s="1"/>
  <c r="AV2438" i="11"/>
  <c r="AY2438" i="11" s="1"/>
  <c r="AN2439" i="11"/>
  <c r="AO2439" i="11"/>
  <c r="AQ2439" i="11"/>
  <c r="AR2439" i="11"/>
  <c r="AT2439" i="11"/>
  <c r="AW2439" i="11" s="1"/>
  <c r="AU2439" i="11"/>
  <c r="AX2439" i="11" s="1"/>
  <c r="AV2439" i="11"/>
  <c r="AY2439" i="11"/>
  <c r="AN2440" i="11"/>
  <c r="AO2440" i="11"/>
  <c r="AR2440" i="11" s="1"/>
  <c r="AQ2440" i="11"/>
  <c r="AT2440" i="11"/>
  <c r="AW2440" i="11" s="1"/>
  <c r="AU2440" i="11"/>
  <c r="AX2440" i="11" s="1"/>
  <c r="AV2440" i="11"/>
  <c r="AY2440" i="11"/>
  <c r="AN2441" i="11"/>
  <c r="AQ2441" i="11" s="1"/>
  <c r="AO2441" i="11"/>
  <c r="AR2441" i="11"/>
  <c r="AT2441" i="11"/>
  <c r="AW2441" i="11" s="1"/>
  <c r="AU2441" i="11"/>
  <c r="AX2441" i="11" s="1"/>
  <c r="AV2441" i="11"/>
  <c r="AY2441" i="11" s="1"/>
  <c r="AN2442" i="11"/>
  <c r="AO2442" i="11"/>
  <c r="AR2442" i="11" s="1"/>
  <c r="AQ2442" i="11"/>
  <c r="AT2442" i="11"/>
  <c r="AW2442" i="11" s="1"/>
  <c r="AU2442" i="11"/>
  <c r="AX2442" i="11" s="1"/>
  <c r="AV2442" i="11"/>
  <c r="AY2442" i="11" s="1"/>
  <c r="AN2443" i="11"/>
  <c r="AO2443" i="11"/>
  <c r="AQ2443" i="11"/>
  <c r="AR2443" i="11"/>
  <c r="AT2443" i="11"/>
  <c r="AW2443" i="11" s="1"/>
  <c r="AU2443" i="11"/>
  <c r="AX2443" i="11" s="1"/>
  <c r="AV2443" i="11"/>
  <c r="AY2443" i="11"/>
  <c r="AN2444" i="11"/>
  <c r="AO2444" i="11"/>
  <c r="AR2444" i="11" s="1"/>
  <c r="AQ2444" i="11"/>
  <c r="AT2444" i="11"/>
  <c r="AW2444" i="11" s="1"/>
  <c r="AU2444" i="11"/>
  <c r="AX2444" i="11" s="1"/>
  <c r="AV2444" i="11"/>
  <c r="AY2444" i="11"/>
  <c r="AN2445" i="11"/>
  <c r="AQ2445" i="11" s="1"/>
  <c r="AO2445" i="11"/>
  <c r="AR2445" i="11"/>
  <c r="AT2445" i="11"/>
  <c r="AW2445" i="11" s="1"/>
  <c r="AU2445" i="11"/>
  <c r="AX2445" i="11" s="1"/>
  <c r="AV2445" i="11"/>
  <c r="AY2445" i="11" s="1"/>
  <c r="AN2446" i="11"/>
  <c r="AO2446" i="11"/>
  <c r="AR2446" i="11" s="1"/>
  <c r="AQ2446" i="11"/>
  <c r="AT2446" i="11"/>
  <c r="AW2446" i="11" s="1"/>
  <c r="AU2446" i="11"/>
  <c r="AX2446" i="11" s="1"/>
  <c r="AV2446" i="11"/>
  <c r="AY2446" i="11" s="1"/>
  <c r="AN2447" i="11"/>
  <c r="AO2447" i="11"/>
  <c r="AQ2447" i="11"/>
  <c r="AR2447" i="11"/>
  <c r="AT2447" i="11"/>
  <c r="AW2447" i="11" s="1"/>
  <c r="AU2447" i="11"/>
  <c r="AX2447" i="11" s="1"/>
  <c r="AV2447" i="11"/>
  <c r="AY2447" i="11"/>
  <c r="AN2448" i="11"/>
  <c r="AO2448" i="11"/>
  <c r="AR2448" i="11" s="1"/>
  <c r="AQ2448" i="11"/>
  <c r="AT2448" i="11"/>
  <c r="AW2448" i="11" s="1"/>
  <c r="AU2448" i="11"/>
  <c r="AX2448" i="11" s="1"/>
  <c r="AV2448" i="11"/>
  <c r="AY2448" i="11"/>
  <c r="AN2449" i="11"/>
  <c r="AQ2449" i="11" s="1"/>
  <c r="AO2449" i="11"/>
  <c r="AR2449" i="11"/>
  <c r="AT2449" i="11"/>
  <c r="AW2449" i="11" s="1"/>
  <c r="AU2449" i="11"/>
  <c r="AX2449" i="11" s="1"/>
  <c r="AV2449" i="11"/>
  <c r="AY2449" i="11" s="1"/>
  <c r="AN2450" i="11"/>
  <c r="AO2450" i="11"/>
  <c r="AR2450" i="11" s="1"/>
  <c r="AQ2450" i="11"/>
  <c r="AT2450" i="11"/>
  <c r="AW2450" i="11" s="1"/>
  <c r="AU2450" i="11"/>
  <c r="AX2450" i="11" s="1"/>
  <c r="AV2450" i="11"/>
  <c r="AY2450" i="11" s="1"/>
  <c r="AN2451" i="11"/>
  <c r="AO2451" i="11"/>
  <c r="AQ2451" i="11"/>
  <c r="AR2451" i="11"/>
  <c r="AT2451" i="11"/>
  <c r="AW2451" i="11" s="1"/>
  <c r="AU2451" i="11"/>
  <c r="AX2451" i="11" s="1"/>
  <c r="AV2451" i="11"/>
  <c r="AY2451" i="11"/>
  <c r="AN2452" i="11"/>
  <c r="AO2452" i="11"/>
  <c r="AR2452" i="11" s="1"/>
  <c r="AQ2452" i="11"/>
  <c r="AT2452" i="11"/>
  <c r="AW2452" i="11" s="1"/>
  <c r="AU2452" i="11"/>
  <c r="AX2452" i="11" s="1"/>
  <c r="AV2452" i="11"/>
  <c r="AY2452" i="11"/>
  <c r="AN2453" i="11"/>
  <c r="AQ2453" i="11" s="1"/>
  <c r="AO2453" i="11"/>
  <c r="AR2453" i="11"/>
  <c r="AT2453" i="11"/>
  <c r="AW2453" i="11" s="1"/>
  <c r="AU2453" i="11"/>
  <c r="AX2453" i="11" s="1"/>
  <c r="AV2453" i="11"/>
  <c r="AY2453" i="11" s="1"/>
  <c r="AN2454" i="11"/>
  <c r="AO2454" i="11"/>
  <c r="AR2454" i="11" s="1"/>
  <c r="AQ2454" i="11"/>
  <c r="AT2454" i="11"/>
  <c r="AW2454" i="11" s="1"/>
  <c r="AU2454" i="11"/>
  <c r="AX2454" i="11" s="1"/>
  <c r="AV2454" i="11"/>
  <c r="AY2454" i="11" s="1"/>
  <c r="AN2455" i="11"/>
  <c r="AO2455" i="11"/>
  <c r="AQ2455" i="11"/>
  <c r="AR2455" i="11"/>
  <c r="AT2455" i="11"/>
  <c r="AW2455" i="11" s="1"/>
  <c r="AU2455" i="11"/>
  <c r="AX2455" i="11" s="1"/>
  <c r="AV2455" i="11"/>
  <c r="AY2455" i="11"/>
  <c r="AN2456" i="11"/>
  <c r="AO2456" i="11"/>
  <c r="AR2456" i="11" s="1"/>
  <c r="AQ2456" i="11"/>
  <c r="AT2456" i="11"/>
  <c r="AW2456" i="11" s="1"/>
  <c r="AU2456" i="11"/>
  <c r="AX2456" i="11" s="1"/>
  <c r="AV2456" i="11"/>
  <c r="AY2456" i="11"/>
  <c r="AN2457" i="11"/>
  <c r="AQ2457" i="11" s="1"/>
  <c r="AO2457" i="11"/>
  <c r="AR2457" i="11"/>
  <c r="AT2457" i="11"/>
  <c r="AW2457" i="11" s="1"/>
  <c r="AU2457" i="11"/>
  <c r="AX2457" i="11" s="1"/>
  <c r="AV2457" i="11"/>
  <c r="AY2457" i="11" s="1"/>
  <c r="AN2458" i="11"/>
  <c r="AO2458" i="11"/>
  <c r="AR2458" i="11" s="1"/>
  <c r="AQ2458" i="11"/>
  <c r="AT2458" i="11"/>
  <c r="AW2458" i="11" s="1"/>
  <c r="AU2458" i="11"/>
  <c r="AX2458" i="11" s="1"/>
  <c r="AV2458" i="11"/>
  <c r="AY2458" i="11" s="1"/>
  <c r="AN2459" i="11"/>
  <c r="AO2459" i="11"/>
  <c r="AQ2459" i="11"/>
  <c r="AR2459" i="11"/>
  <c r="AT2459" i="11"/>
  <c r="AW2459" i="11" s="1"/>
  <c r="AU2459" i="11"/>
  <c r="AX2459" i="11" s="1"/>
  <c r="AV2459" i="11"/>
  <c r="AY2459" i="11"/>
  <c r="AN2460" i="11"/>
  <c r="AO2460" i="11"/>
  <c r="AR2460" i="11" s="1"/>
  <c r="AQ2460" i="11"/>
  <c r="AT2460" i="11"/>
  <c r="AW2460" i="11" s="1"/>
  <c r="AU2460" i="11"/>
  <c r="AX2460" i="11" s="1"/>
  <c r="AV2460" i="11"/>
  <c r="AY2460" i="11"/>
  <c r="AN2461" i="11"/>
  <c r="AQ2461" i="11" s="1"/>
  <c r="AO2461" i="11"/>
  <c r="AR2461" i="11"/>
  <c r="AT2461" i="11"/>
  <c r="AW2461" i="11" s="1"/>
  <c r="AU2461" i="11"/>
  <c r="AX2461" i="11" s="1"/>
  <c r="AV2461" i="11"/>
  <c r="AY2461" i="11" s="1"/>
  <c r="AN2462" i="11"/>
  <c r="AO2462" i="11"/>
  <c r="AR2462" i="11" s="1"/>
  <c r="AQ2462" i="11"/>
  <c r="AT2462" i="11"/>
  <c r="AW2462" i="11" s="1"/>
  <c r="AU2462" i="11"/>
  <c r="AX2462" i="11" s="1"/>
  <c r="AV2462" i="11"/>
  <c r="AY2462" i="11" s="1"/>
  <c r="AN2463" i="11"/>
  <c r="AO2463" i="11"/>
  <c r="AQ2463" i="11"/>
  <c r="AR2463" i="11"/>
  <c r="AT2463" i="11"/>
  <c r="AW2463" i="11" s="1"/>
  <c r="AU2463" i="11"/>
  <c r="AX2463" i="11" s="1"/>
  <c r="AV2463" i="11"/>
  <c r="AY2463" i="11"/>
  <c r="AN2464" i="11"/>
  <c r="AO2464" i="11"/>
  <c r="AR2464" i="11" s="1"/>
  <c r="AQ2464" i="11"/>
  <c r="AT2464" i="11"/>
  <c r="AW2464" i="11" s="1"/>
  <c r="AU2464" i="11"/>
  <c r="AX2464" i="11" s="1"/>
  <c r="AV2464" i="11"/>
  <c r="AY2464" i="11"/>
  <c r="AN2465" i="11"/>
  <c r="AQ2465" i="11" s="1"/>
  <c r="AO2465" i="11"/>
  <c r="AR2465" i="11"/>
  <c r="AT2465" i="11"/>
  <c r="AW2465" i="11" s="1"/>
  <c r="AU2465" i="11"/>
  <c r="AX2465" i="11" s="1"/>
  <c r="AV2465" i="11"/>
  <c r="AY2465" i="11" s="1"/>
  <c r="AN2466" i="11"/>
  <c r="AO2466" i="11"/>
  <c r="AR2466" i="11" s="1"/>
  <c r="AQ2466" i="11"/>
  <c r="AT2466" i="11"/>
  <c r="AW2466" i="11" s="1"/>
  <c r="AU2466" i="11"/>
  <c r="AX2466" i="11" s="1"/>
  <c r="AV2466" i="11"/>
  <c r="AY2466" i="11" s="1"/>
  <c r="AN2467" i="11"/>
  <c r="AO2467" i="11"/>
  <c r="AQ2467" i="11"/>
  <c r="AR2467" i="11"/>
  <c r="AT2467" i="11"/>
  <c r="AW2467" i="11" s="1"/>
  <c r="AU2467" i="11"/>
  <c r="AX2467" i="11" s="1"/>
  <c r="AV2467" i="11"/>
  <c r="AY2467" i="11"/>
  <c r="AN2468" i="11"/>
  <c r="AO2468" i="11"/>
  <c r="AR2468" i="11" s="1"/>
  <c r="AQ2468" i="11"/>
  <c r="AT2468" i="11"/>
  <c r="AW2468" i="11" s="1"/>
  <c r="AU2468" i="11"/>
  <c r="AX2468" i="11" s="1"/>
  <c r="AV2468" i="11"/>
  <c r="AY2468" i="11"/>
  <c r="AN2469" i="11"/>
  <c r="AQ2469" i="11" s="1"/>
  <c r="AO2469" i="11"/>
  <c r="AR2469" i="11"/>
  <c r="AT2469" i="11"/>
  <c r="AW2469" i="11" s="1"/>
  <c r="AU2469" i="11"/>
  <c r="AX2469" i="11" s="1"/>
  <c r="AV2469" i="11"/>
  <c r="AY2469" i="11" s="1"/>
  <c r="AN2470" i="11"/>
  <c r="AO2470" i="11"/>
  <c r="AR2470" i="11" s="1"/>
  <c r="AQ2470" i="11"/>
  <c r="AT2470" i="11"/>
  <c r="AW2470" i="11" s="1"/>
  <c r="AU2470" i="11"/>
  <c r="AX2470" i="11" s="1"/>
  <c r="AV2470" i="11"/>
  <c r="AY2470" i="11" s="1"/>
  <c r="AN2471" i="11"/>
  <c r="AO2471" i="11"/>
  <c r="AQ2471" i="11"/>
  <c r="AR2471" i="11"/>
  <c r="AT2471" i="11"/>
  <c r="AW2471" i="11" s="1"/>
  <c r="AU2471" i="11"/>
  <c r="AX2471" i="11" s="1"/>
  <c r="AV2471" i="11"/>
  <c r="AY2471" i="11"/>
  <c r="AN2472" i="11"/>
  <c r="AO2472" i="11"/>
  <c r="AR2472" i="11" s="1"/>
  <c r="AQ2472" i="11"/>
  <c r="AT2472" i="11"/>
  <c r="AW2472" i="11" s="1"/>
  <c r="AU2472" i="11"/>
  <c r="AX2472" i="11" s="1"/>
  <c r="AV2472" i="11"/>
  <c r="AY2472" i="11"/>
  <c r="AN2473" i="11"/>
  <c r="AQ2473" i="11" s="1"/>
  <c r="AO2473" i="11"/>
  <c r="AR2473" i="11"/>
  <c r="AT2473" i="11"/>
  <c r="AW2473" i="11" s="1"/>
  <c r="AU2473" i="11"/>
  <c r="AX2473" i="11" s="1"/>
  <c r="AV2473" i="11"/>
  <c r="AY2473" i="11" s="1"/>
  <c r="AN2474" i="11"/>
  <c r="AO2474" i="11"/>
  <c r="AR2474" i="11" s="1"/>
  <c r="AQ2474" i="11"/>
  <c r="AT2474" i="11"/>
  <c r="AW2474" i="11" s="1"/>
  <c r="AU2474" i="11"/>
  <c r="AX2474" i="11" s="1"/>
  <c r="AV2474" i="11"/>
  <c r="AY2474" i="11" s="1"/>
  <c r="AN2475" i="11"/>
  <c r="AO2475" i="11"/>
  <c r="AQ2475" i="11"/>
  <c r="AR2475" i="11"/>
  <c r="AT2475" i="11"/>
  <c r="AW2475" i="11" s="1"/>
  <c r="AU2475" i="11"/>
  <c r="AX2475" i="11" s="1"/>
  <c r="AV2475" i="11"/>
  <c r="AY2475" i="11"/>
  <c r="AN2476" i="11"/>
  <c r="AO2476" i="11"/>
  <c r="AR2476" i="11" s="1"/>
  <c r="AQ2476" i="11"/>
  <c r="AT2476" i="11"/>
  <c r="AW2476" i="11" s="1"/>
  <c r="AU2476" i="11"/>
  <c r="AX2476" i="11" s="1"/>
  <c r="AV2476" i="11"/>
  <c r="AY2476" i="11"/>
  <c r="AN2477" i="11"/>
  <c r="AQ2477" i="11" s="1"/>
  <c r="AO2477" i="11"/>
  <c r="AR2477" i="11"/>
  <c r="AT2477" i="11"/>
  <c r="AW2477" i="11" s="1"/>
  <c r="AU2477" i="11"/>
  <c r="AX2477" i="11" s="1"/>
  <c r="AV2477" i="11"/>
  <c r="AY2477" i="11" s="1"/>
  <c r="AN2478" i="11"/>
  <c r="AO2478" i="11"/>
  <c r="AR2478" i="11" s="1"/>
  <c r="AQ2478" i="11"/>
  <c r="AT2478" i="11"/>
  <c r="AW2478" i="11" s="1"/>
  <c r="AU2478" i="11"/>
  <c r="AX2478" i="11" s="1"/>
  <c r="AV2478" i="11"/>
  <c r="AY2478" i="11" s="1"/>
  <c r="AN2479" i="11"/>
  <c r="AO2479" i="11"/>
  <c r="AQ2479" i="11"/>
  <c r="AR2479" i="11"/>
  <c r="AT2479" i="11"/>
  <c r="AW2479" i="11" s="1"/>
  <c r="AU2479" i="11"/>
  <c r="AX2479" i="11" s="1"/>
  <c r="AV2479" i="11"/>
  <c r="AY2479" i="11"/>
  <c r="AN2480" i="11"/>
  <c r="AO2480" i="11"/>
  <c r="AR2480" i="11" s="1"/>
  <c r="AQ2480" i="11"/>
  <c r="AT2480" i="11"/>
  <c r="AW2480" i="11" s="1"/>
  <c r="AU2480" i="11"/>
  <c r="AX2480" i="11" s="1"/>
  <c r="AV2480" i="11"/>
  <c r="AY2480" i="11"/>
  <c r="AN2481" i="11"/>
  <c r="AQ2481" i="11" s="1"/>
  <c r="AO2481" i="11"/>
  <c r="AR2481" i="11"/>
  <c r="AT2481" i="11"/>
  <c r="AW2481" i="11" s="1"/>
  <c r="AU2481" i="11"/>
  <c r="AX2481" i="11" s="1"/>
  <c r="AV2481" i="11"/>
  <c r="AY2481" i="11" s="1"/>
  <c r="AN2482" i="11"/>
  <c r="AO2482" i="11"/>
  <c r="AR2482" i="11" s="1"/>
  <c r="AQ2482" i="11"/>
  <c r="AT2482" i="11"/>
  <c r="AW2482" i="11" s="1"/>
  <c r="AU2482" i="11"/>
  <c r="AX2482" i="11" s="1"/>
  <c r="AV2482" i="11"/>
  <c r="AY2482" i="11" s="1"/>
  <c r="AN2483" i="11"/>
  <c r="AO2483" i="11"/>
  <c r="AQ2483" i="11"/>
  <c r="AR2483" i="11"/>
  <c r="AT2483" i="11"/>
  <c r="AW2483" i="11" s="1"/>
  <c r="AU2483" i="11"/>
  <c r="AX2483" i="11" s="1"/>
  <c r="AV2483" i="11"/>
  <c r="AY2483" i="11"/>
  <c r="AN2484" i="11"/>
  <c r="AQ2484" i="11" s="1"/>
  <c r="AO2484" i="11"/>
  <c r="AR2484" i="11" s="1"/>
  <c r="AT2484" i="11"/>
  <c r="AW2484" i="11" s="1"/>
  <c r="AU2484" i="11"/>
  <c r="AX2484" i="11" s="1"/>
  <c r="AV2484" i="11"/>
  <c r="AY2484" i="11"/>
  <c r="AN2485" i="11"/>
  <c r="AQ2485" i="11" s="1"/>
  <c r="AO2485" i="11"/>
  <c r="AR2485" i="11"/>
  <c r="AT2485" i="11"/>
  <c r="AW2485" i="11" s="1"/>
  <c r="AU2485" i="11"/>
  <c r="AX2485" i="11" s="1"/>
  <c r="AV2485" i="11"/>
  <c r="AY2485" i="11" s="1"/>
  <c r="AN2486" i="11"/>
  <c r="AO2486" i="11"/>
  <c r="AR2486" i="11" s="1"/>
  <c r="AQ2486" i="11"/>
  <c r="AT2486" i="11"/>
  <c r="AW2486" i="11" s="1"/>
  <c r="AU2486" i="11"/>
  <c r="AX2486" i="11" s="1"/>
  <c r="AV2486" i="11"/>
  <c r="AY2486" i="11" s="1"/>
  <c r="AN2487" i="11"/>
  <c r="AO2487" i="11"/>
  <c r="AQ2487" i="11"/>
  <c r="AR2487" i="11"/>
  <c r="AT2487" i="11"/>
  <c r="AW2487" i="11" s="1"/>
  <c r="AU2487" i="11"/>
  <c r="AX2487" i="11" s="1"/>
  <c r="AV2487" i="11"/>
  <c r="AY2487" i="11"/>
  <c r="AN2488" i="11"/>
  <c r="AQ2488" i="11" s="1"/>
  <c r="AO2488" i="11"/>
  <c r="AR2488" i="11" s="1"/>
  <c r="AT2488" i="11"/>
  <c r="AW2488" i="11" s="1"/>
  <c r="AU2488" i="11"/>
  <c r="AX2488" i="11" s="1"/>
  <c r="AV2488" i="11"/>
  <c r="AY2488" i="11"/>
  <c r="AN2489" i="11"/>
  <c r="AQ2489" i="11" s="1"/>
  <c r="AO2489" i="11"/>
  <c r="AR2489" i="11"/>
  <c r="AT2489" i="11"/>
  <c r="AW2489" i="11" s="1"/>
  <c r="AU2489" i="11"/>
  <c r="AX2489" i="11" s="1"/>
  <c r="AV2489" i="11"/>
  <c r="AY2489" i="11" s="1"/>
  <c r="AN2490" i="11"/>
  <c r="AO2490" i="11"/>
  <c r="AR2490" i="11" s="1"/>
  <c r="AQ2490" i="11"/>
  <c r="AT2490" i="11"/>
  <c r="AW2490" i="11" s="1"/>
  <c r="AU2490" i="11"/>
  <c r="AX2490" i="11" s="1"/>
  <c r="AV2490" i="11"/>
  <c r="AY2490" i="11" s="1"/>
  <c r="AN2491" i="11"/>
  <c r="AO2491" i="11"/>
  <c r="AQ2491" i="11"/>
  <c r="AR2491" i="11"/>
  <c r="AT2491" i="11"/>
  <c r="AW2491" i="11" s="1"/>
  <c r="AU2491" i="11"/>
  <c r="AX2491" i="11" s="1"/>
  <c r="AV2491" i="11"/>
  <c r="AY2491" i="11"/>
  <c r="AN2492" i="11"/>
  <c r="AQ2492" i="11" s="1"/>
  <c r="AO2492" i="11"/>
  <c r="AR2492" i="11" s="1"/>
  <c r="AT2492" i="11"/>
  <c r="AW2492" i="11" s="1"/>
  <c r="AU2492" i="11"/>
  <c r="AX2492" i="11" s="1"/>
  <c r="AV2492" i="11"/>
  <c r="AY2492" i="11"/>
  <c r="AN2493" i="11"/>
  <c r="AQ2493" i="11" s="1"/>
  <c r="AO2493" i="11"/>
  <c r="AR2493" i="11"/>
  <c r="AT2493" i="11"/>
  <c r="AW2493" i="11" s="1"/>
  <c r="AU2493" i="11"/>
  <c r="AX2493" i="11" s="1"/>
  <c r="AV2493" i="11"/>
  <c r="AY2493" i="11" s="1"/>
  <c r="AN2494" i="11"/>
  <c r="AO2494" i="11"/>
  <c r="AR2494" i="11" s="1"/>
  <c r="AQ2494" i="11"/>
  <c r="AT2494" i="11"/>
  <c r="AW2494" i="11" s="1"/>
  <c r="AU2494" i="11"/>
  <c r="AX2494" i="11" s="1"/>
  <c r="AV2494" i="11"/>
  <c r="AY2494" i="11" s="1"/>
  <c r="AN2495" i="11"/>
  <c r="AO2495" i="11"/>
  <c r="AQ2495" i="11"/>
  <c r="AR2495" i="11"/>
  <c r="AT2495" i="11"/>
  <c r="AW2495" i="11" s="1"/>
  <c r="AU2495" i="11"/>
  <c r="AX2495" i="11" s="1"/>
  <c r="AV2495" i="11"/>
  <c r="AY2495" i="11"/>
  <c r="AN2496" i="11"/>
  <c r="AQ2496" i="11" s="1"/>
  <c r="AO2496" i="11"/>
  <c r="AR2496" i="11" s="1"/>
  <c r="AT2496" i="11"/>
  <c r="AW2496" i="11" s="1"/>
  <c r="AU2496" i="11"/>
  <c r="AX2496" i="11" s="1"/>
  <c r="AV2496" i="11"/>
  <c r="AY2496" i="11" s="1"/>
  <c r="AN2497" i="11"/>
  <c r="AQ2497" i="11" s="1"/>
  <c r="AO2497" i="11"/>
  <c r="AR2497" i="11"/>
  <c r="AT2497" i="11"/>
  <c r="AW2497" i="11" s="1"/>
  <c r="AU2497" i="11"/>
  <c r="AX2497" i="11" s="1"/>
  <c r="AV2497" i="11"/>
  <c r="AY2497" i="11" s="1"/>
  <c r="AN2498" i="11"/>
  <c r="AO2498" i="11"/>
  <c r="AR2498" i="11" s="1"/>
  <c r="AQ2498" i="11"/>
  <c r="AT2498" i="11"/>
  <c r="AW2498" i="11" s="1"/>
  <c r="AU2498" i="11"/>
  <c r="AX2498" i="11" s="1"/>
  <c r="AV2498" i="11"/>
  <c r="AY2498" i="11" s="1"/>
  <c r="AN2499" i="11"/>
  <c r="AO2499" i="11"/>
  <c r="AQ2499" i="11"/>
  <c r="AR2499" i="11"/>
  <c r="AT2499" i="11"/>
  <c r="AW2499" i="11" s="1"/>
  <c r="AU2499" i="11"/>
  <c r="AX2499" i="11" s="1"/>
  <c r="AV2499" i="11"/>
  <c r="AY2499" i="11"/>
  <c r="AN2500" i="11"/>
  <c r="AQ2500" i="11" s="1"/>
  <c r="AO2500" i="11"/>
  <c r="AR2500" i="11" s="1"/>
  <c r="AT2500" i="11"/>
  <c r="AW2500" i="11" s="1"/>
  <c r="AU2500" i="11"/>
  <c r="AX2500" i="11" s="1"/>
  <c r="AV2500" i="11"/>
  <c r="AY2500" i="11" s="1"/>
  <c r="AN2501" i="11"/>
  <c r="AQ2501" i="11" s="1"/>
  <c r="AO2501" i="11"/>
  <c r="AR2501" i="11"/>
  <c r="AT2501" i="11"/>
  <c r="AW2501" i="11" s="1"/>
  <c r="AU2501" i="11"/>
  <c r="AX2501" i="11" s="1"/>
  <c r="AV2501" i="11"/>
  <c r="AY2501" i="11" s="1"/>
  <c r="AN2502" i="11"/>
  <c r="AO2502" i="11"/>
  <c r="AR2502" i="11" s="1"/>
  <c r="AQ2502" i="11"/>
  <c r="AT2502" i="11"/>
  <c r="AW2502" i="11" s="1"/>
  <c r="AU2502" i="11"/>
  <c r="AX2502" i="11" s="1"/>
  <c r="AV2502" i="11"/>
  <c r="AY2502" i="11" s="1"/>
  <c r="AN2503" i="11"/>
  <c r="AO2503" i="11"/>
  <c r="AQ2503" i="11"/>
  <c r="AR2503" i="11"/>
  <c r="AT2503" i="11"/>
  <c r="AW2503" i="11" s="1"/>
  <c r="AU2503" i="11"/>
  <c r="AX2503" i="11" s="1"/>
  <c r="AV2503" i="11"/>
  <c r="AY2503" i="11"/>
  <c r="AN2504" i="11"/>
  <c r="AO2504" i="11"/>
  <c r="AR2504" i="11" s="1"/>
  <c r="AQ2504" i="11"/>
  <c r="AT2504" i="11"/>
  <c r="AW2504" i="11" s="1"/>
  <c r="AU2504" i="11"/>
  <c r="AX2504" i="11" s="1"/>
  <c r="AV2504" i="11"/>
  <c r="AY2504" i="11" s="1"/>
  <c r="AN2505" i="11"/>
  <c r="AQ2505" i="11" s="1"/>
  <c r="AO2505" i="11"/>
  <c r="AR2505" i="11"/>
  <c r="AT2505" i="11"/>
  <c r="AW2505" i="11" s="1"/>
  <c r="AU2505" i="11"/>
  <c r="AX2505" i="11" s="1"/>
  <c r="AV2505" i="11"/>
  <c r="AY2505" i="11" s="1"/>
  <c r="AN2506" i="11"/>
  <c r="AO2506" i="11"/>
  <c r="AR2506" i="11" s="1"/>
  <c r="AQ2506" i="11"/>
  <c r="AT2506" i="11"/>
  <c r="AW2506" i="11" s="1"/>
  <c r="AU2506" i="11"/>
  <c r="AX2506" i="11" s="1"/>
  <c r="AV2506" i="11"/>
  <c r="AY2506" i="11" s="1"/>
  <c r="AN2507" i="11"/>
  <c r="AO2507" i="11"/>
  <c r="AQ2507" i="11"/>
  <c r="AR2507" i="11"/>
  <c r="AT2507" i="11"/>
  <c r="AW2507" i="11" s="1"/>
  <c r="AU2507" i="11"/>
  <c r="AX2507" i="11" s="1"/>
  <c r="AV2507" i="11"/>
  <c r="AY2507" i="11"/>
  <c r="AN2508" i="11"/>
  <c r="AO2508" i="11"/>
  <c r="AR2508" i="11" s="1"/>
  <c r="AQ2508" i="11"/>
  <c r="AT2508" i="11"/>
  <c r="AW2508" i="11" s="1"/>
  <c r="AU2508" i="11"/>
  <c r="AX2508" i="11" s="1"/>
  <c r="AV2508" i="11"/>
  <c r="AY2508" i="11" s="1"/>
  <c r="AN2509" i="11"/>
  <c r="AQ2509" i="11" s="1"/>
  <c r="AO2509" i="11"/>
  <c r="AR2509" i="11"/>
  <c r="AT2509" i="11"/>
  <c r="AW2509" i="11" s="1"/>
  <c r="AU2509" i="11"/>
  <c r="AX2509" i="11" s="1"/>
  <c r="AV2509" i="11"/>
  <c r="AY2509" i="11" s="1"/>
  <c r="AN2510" i="11"/>
  <c r="AO2510" i="11"/>
  <c r="AR2510" i="11" s="1"/>
  <c r="AQ2510" i="11"/>
  <c r="AT2510" i="11"/>
  <c r="AW2510" i="11" s="1"/>
  <c r="AU2510" i="11"/>
  <c r="AX2510" i="11" s="1"/>
  <c r="AV2510" i="11"/>
  <c r="AY2510" i="11" s="1"/>
  <c r="AN2511" i="11"/>
  <c r="AO2511" i="11"/>
  <c r="AQ2511" i="11"/>
  <c r="AR2511" i="11"/>
  <c r="AT2511" i="11"/>
  <c r="AW2511" i="11" s="1"/>
  <c r="AU2511" i="11"/>
  <c r="AX2511" i="11" s="1"/>
  <c r="AV2511" i="11"/>
  <c r="AY2511" i="11"/>
  <c r="AN2512" i="11"/>
  <c r="AQ2512" i="11" s="1"/>
  <c r="AO2512" i="11"/>
  <c r="AR2512" i="11" s="1"/>
  <c r="AT2512" i="11"/>
  <c r="AW2512" i="11" s="1"/>
  <c r="AU2512" i="11"/>
  <c r="AX2512" i="11" s="1"/>
  <c r="AV2512" i="11"/>
  <c r="AY2512" i="11" s="1"/>
  <c r="AN2513" i="11"/>
  <c r="AQ2513" i="11" s="1"/>
  <c r="AO2513" i="11"/>
  <c r="AR2513" i="11"/>
  <c r="AT2513" i="11"/>
  <c r="AW2513" i="11" s="1"/>
  <c r="AU2513" i="11"/>
  <c r="AX2513" i="11" s="1"/>
  <c r="AV2513" i="11"/>
  <c r="AY2513" i="11" s="1"/>
  <c r="AN2514" i="11"/>
  <c r="AO2514" i="11"/>
  <c r="AR2514" i="11" s="1"/>
  <c r="AQ2514" i="11"/>
  <c r="AT2514" i="11"/>
  <c r="AW2514" i="11" s="1"/>
  <c r="AU2514" i="11"/>
  <c r="AX2514" i="11" s="1"/>
  <c r="AV2514" i="11"/>
  <c r="AY2514" i="11" s="1"/>
  <c r="AN2515" i="11"/>
  <c r="AO2515" i="11"/>
  <c r="AQ2515" i="11"/>
  <c r="AR2515" i="11"/>
  <c r="AT2515" i="11"/>
  <c r="AW2515" i="11" s="1"/>
  <c r="AU2515" i="11"/>
  <c r="AX2515" i="11" s="1"/>
  <c r="AV2515" i="11"/>
  <c r="AY2515" i="11"/>
  <c r="AN2516" i="11"/>
  <c r="AQ2516" i="11" s="1"/>
  <c r="AO2516" i="11"/>
  <c r="AR2516" i="11" s="1"/>
  <c r="AT2516" i="11"/>
  <c r="AW2516" i="11" s="1"/>
  <c r="AU2516" i="11"/>
  <c r="AX2516" i="11" s="1"/>
  <c r="AV2516" i="11"/>
  <c r="AY2516" i="11" s="1"/>
  <c r="AN2517" i="11"/>
  <c r="AQ2517" i="11" s="1"/>
  <c r="AO2517" i="11"/>
  <c r="AR2517" i="11"/>
  <c r="AT2517" i="11"/>
  <c r="AW2517" i="11" s="1"/>
  <c r="AU2517" i="11"/>
  <c r="AX2517" i="11" s="1"/>
  <c r="AV2517" i="11"/>
  <c r="AY2517" i="11" s="1"/>
  <c r="AN2518" i="11"/>
  <c r="AO2518" i="11"/>
  <c r="AR2518" i="11" s="1"/>
  <c r="AQ2518" i="11"/>
  <c r="AT2518" i="11"/>
  <c r="AW2518" i="11" s="1"/>
  <c r="AU2518" i="11"/>
  <c r="AX2518" i="11" s="1"/>
  <c r="AV2518" i="11"/>
  <c r="AY2518" i="11" s="1"/>
  <c r="AN2519" i="11"/>
  <c r="AO2519" i="11"/>
  <c r="AQ2519" i="11"/>
  <c r="AR2519" i="11"/>
  <c r="AT2519" i="11"/>
  <c r="AW2519" i="11" s="1"/>
  <c r="AU2519" i="11"/>
  <c r="AX2519" i="11" s="1"/>
  <c r="AV2519" i="11"/>
  <c r="AY2519" i="11"/>
  <c r="AN2520" i="11"/>
  <c r="AO2520" i="11"/>
  <c r="AR2520" i="11" s="1"/>
  <c r="AQ2520" i="11"/>
  <c r="AT2520" i="11"/>
  <c r="AW2520" i="11" s="1"/>
  <c r="AU2520" i="11"/>
  <c r="AX2520" i="11" s="1"/>
  <c r="AV2520" i="11"/>
  <c r="AY2520" i="11" s="1"/>
  <c r="AN2521" i="11"/>
  <c r="AQ2521" i="11" s="1"/>
  <c r="AO2521" i="11"/>
  <c r="AR2521" i="11"/>
  <c r="AT2521" i="11"/>
  <c r="AW2521" i="11" s="1"/>
  <c r="AU2521" i="11"/>
  <c r="AX2521" i="11" s="1"/>
  <c r="AV2521" i="11"/>
  <c r="AY2521" i="11" s="1"/>
  <c r="AN2522" i="11"/>
  <c r="AO2522" i="11"/>
  <c r="AR2522" i="11" s="1"/>
  <c r="AQ2522" i="11"/>
  <c r="AT2522" i="11"/>
  <c r="AW2522" i="11" s="1"/>
  <c r="AU2522" i="11"/>
  <c r="AX2522" i="11" s="1"/>
  <c r="AV2522" i="11"/>
  <c r="AY2522" i="11" s="1"/>
  <c r="AN2523" i="11"/>
  <c r="AO2523" i="11"/>
  <c r="AQ2523" i="11"/>
  <c r="AR2523" i="11"/>
  <c r="AT2523" i="11"/>
  <c r="AW2523" i="11" s="1"/>
  <c r="AU2523" i="11"/>
  <c r="AX2523" i="11" s="1"/>
  <c r="AV2523" i="11"/>
  <c r="AY2523" i="11"/>
  <c r="AN2524" i="11"/>
  <c r="AO2524" i="11"/>
  <c r="AR2524" i="11" s="1"/>
  <c r="AQ2524" i="11"/>
  <c r="AT2524" i="11"/>
  <c r="AW2524" i="11" s="1"/>
  <c r="AU2524" i="11"/>
  <c r="AX2524" i="11" s="1"/>
  <c r="AV2524" i="11"/>
  <c r="AY2524" i="11" s="1"/>
  <c r="AN2525" i="11"/>
  <c r="AQ2525" i="11" s="1"/>
  <c r="AO2525" i="11"/>
  <c r="AR2525" i="11"/>
  <c r="AT2525" i="11"/>
  <c r="AW2525" i="11" s="1"/>
  <c r="AU2525" i="11"/>
  <c r="AX2525" i="11" s="1"/>
  <c r="AV2525" i="11"/>
  <c r="AY2525" i="11" s="1"/>
  <c r="AN2526" i="11"/>
  <c r="AO2526" i="11"/>
  <c r="AR2526" i="11" s="1"/>
  <c r="AQ2526" i="11"/>
  <c r="AT2526" i="11"/>
  <c r="AW2526" i="11" s="1"/>
  <c r="AU2526" i="11"/>
  <c r="AX2526" i="11" s="1"/>
  <c r="AV2526" i="11"/>
  <c r="AY2526" i="11" s="1"/>
  <c r="AN2527" i="11"/>
  <c r="AO2527" i="11"/>
  <c r="AQ2527" i="11"/>
  <c r="AR2527" i="11"/>
  <c r="AT2527" i="11"/>
  <c r="AW2527" i="11" s="1"/>
  <c r="AU2527" i="11"/>
  <c r="AX2527" i="11" s="1"/>
  <c r="AV2527" i="11"/>
  <c r="AY2527" i="11"/>
  <c r="AN2528" i="11"/>
  <c r="AQ2528" i="11" s="1"/>
  <c r="AO2528" i="11"/>
  <c r="AR2528" i="11" s="1"/>
  <c r="AT2528" i="11"/>
  <c r="AW2528" i="11" s="1"/>
  <c r="AU2528" i="11"/>
  <c r="AV2528" i="11"/>
  <c r="AY2528" i="11" s="1"/>
  <c r="AX2528" i="11"/>
  <c r="AN2529" i="11"/>
  <c r="AQ2529" i="11" s="1"/>
  <c r="AO2529" i="11"/>
  <c r="AR2529" i="11"/>
  <c r="AT2529" i="11"/>
  <c r="AW2529" i="11" s="1"/>
  <c r="AU2529" i="11"/>
  <c r="AX2529" i="11" s="1"/>
  <c r="AV2529" i="11"/>
  <c r="AY2529" i="11" s="1"/>
  <c r="AN2530" i="11"/>
  <c r="AO2530" i="11"/>
  <c r="AR2530" i="11" s="1"/>
  <c r="AQ2530" i="11"/>
  <c r="AT2530" i="11"/>
  <c r="AW2530" i="11" s="1"/>
  <c r="AU2530" i="11"/>
  <c r="AX2530" i="11" s="1"/>
  <c r="AV2530" i="11"/>
  <c r="AY2530" i="11" s="1"/>
  <c r="AN2531" i="11"/>
  <c r="AQ2531" i="11" s="1"/>
  <c r="AO2531" i="11"/>
  <c r="AR2531" i="11"/>
  <c r="AT2531" i="11"/>
  <c r="AW2531" i="11" s="1"/>
  <c r="AU2531" i="11"/>
  <c r="AX2531" i="11" s="1"/>
  <c r="AV2531" i="11"/>
  <c r="AY2531" i="11"/>
  <c r="AN2532" i="11"/>
  <c r="AQ2532" i="11" s="1"/>
  <c r="AO2532" i="11"/>
  <c r="AR2532" i="11" s="1"/>
  <c r="AT2532" i="11"/>
  <c r="AW2532" i="11" s="1"/>
  <c r="AU2532" i="11"/>
  <c r="AX2532" i="11" s="1"/>
  <c r="AV2532" i="11"/>
  <c r="AY2532" i="11" s="1"/>
  <c r="AN2533" i="11"/>
  <c r="AQ2533" i="11" s="1"/>
  <c r="AO2533" i="11"/>
  <c r="AR2533" i="11"/>
  <c r="AT2533" i="11"/>
  <c r="AW2533" i="11" s="1"/>
  <c r="AU2533" i="11"/>
  <c r="AX2533" i="11" s="1"/>
  <c r="AV2533" i="11"/>
  <c r="AY2533" i="11" s="1"/>
  <c r="AN2534" i="11"/>
  <c r="AO2534" i="11"/>
  <c r="AR2534" i="11" s="1"/>
  <c r="AQ2534" i="11"/>
  <c r="AT2534" i="11"/>
  <c r="AW2534" i="11" s="1"/>
  <c r="AU2534" i="11"/>
  <c r="AX2534" i="11" s="1"/>
  <c r="AV2534" i="11"/>
  <c r="AY2534" i="11" s="1"/>
  <c r="AN2535" i="11"/>
  <c r="AQ2535" i="11" s="1"/>
  <c r="AO2535" i="11"/>
  <c r="AR2535" i="11"/>
  <c r="AT2535" i="11"/>
  <c r="AW2535" i="11" s="1"/>
  <c r="AU2535" i="11"/>
  <c r="AX2535" i="11" s="1"/>
  <c r="AV2535" i="11"/>
  <c r="AY2535" i="11"/>
  <c r="AN2536" i="11"/>
  <c r="AO2536" i="11"/>
  <c r="AR2536" i="11" s="1"/>
  <c r="AQ2536" i="11"/>
  <c r="AT2536" i="11"/>
  <c r="AW2536" i="11" s="1"/>
  <c r="AU2536" i="11"/>
  <c r="AX2536" i="11" s="1"/>
  <c r="AV2536" i="11"/>
  <c r="AY2536" i="11" s="1"/>
  <c r="AN2537" i="11"/>
  <c r="AQ2537" i="11" s="1"/>
  <c r="AO2537" i="11"/>
  <c r="AR2537" i="11"/>
  <c r="AT2537" i="11"/>
  <c r="AW2537" i="11" s="1"/>
  <c r="AU2537" i="11"/>
  <c r="AX2537" i="11" s="1"/>
  <c r="AV2537" i="11"/>
  <c r="AY2537" i="11" s="1"/>
  <c r="AN2538" i="11"/>
  <c r="AO2538" i="11"/>
  <c r="AR2538" i="11" s="1"/>
  <c r="AQ2538" i="11"/>
  <c r="AT2538" i="11"/>
  <c r="AW2538" i="11" s="1"/>
  <c r="AU2538" i="11"/>
  <c r="AX2538" i="11" s="1"/>
  <c r="AV2538" i="11"/>
  <c r="AY2538" i="11" s="1"/>
  <c r="AN2539" i="11"/>
  <c r="AO2539" i="11"/>
  <c r="AQ2539" i="11"/>
  <c r="AR2539" i="11"/>
  <c r="AT2539" i="11"/>
  <c r="AW2539" i="11" s="1"/>
  <c r="AU2539" i="11"/>
  <c r="AX2539" i="11" s="1"/>
  <c r="AV2539" i="11"/>
  <c r="AY2539" i="11"/>
  <c r="AN2540" i="11"/>
  <c r="AO2540" i="11"/>
  <c r="AR2540" i="11" s="1"/>
  <c r="AQ2540" i="11"/>
  <c r="AT2540" i="11"/>
  <c r="AW2540" i="11" s="1"/>
  <c r="AU2540" i="11"/>
  <c r="AX2540" i="11" s="1"/>
  <c r="AV2540" i="11"/>
  <c r="AY2540" i="11" s="1"/>
  <c r="AN2541" i="11"/>
  <c r="AQ2541" i="11" s="1"/>
  <c r="AO2541" i="11"/>
  <c r="AR2541" i="11"/>
  <c r="AT2541" i="11"/>
  <c r="AW2541" i="11" s="1"/>
  <c r="AU2541" i="11"/>
  <c r="AX2541" i="11" s="1"/>
  <c r="AV2541" i="11"/>
  <c r="AY2541" i="11" s="1"/>
  <c r="AN2542" i="11"/>
  <c r="AO2542" i="11"/>
  <c r="AR2542" i="11" s="1"/>
  <c r="AQ2542" i="11"/>
  <c r="AT2542" i="11"/>
  <c r="AW2542" i="11" s="1"/>
  <c r="AU2542" i="11"/>
  <c r="AX2542" i="11" s="1"/>
  <c r="AV2542" i="11"/>
  <c r="AY2542" i="11" s="1"/>
  <c r="AN2543" i="11"/>
  <c r="AO2543" i="11"/>
  <c r="AQ2543" i="11"/>
  <c r="AR2543" i="11"/>
  <c r="AT2543" i="11"/>
  <c r="AW2543" i="11" s="1"/>
  <c r="AU2543" i="11"/>
  <c r="AX2543" i="11" s="1"/>
  <c r="AV2543" i="11"/>
  <c r="AY2543" i="11"/>
  <c r="AN2544" i="11"/>
  <c r="AQ2544" i="11" s="1"/>
  <c r="AO2544" i="11"/>
  <c r="AR2544" i="11" s="1"/>
  <c r="AT2544" i="11"/>
  <c r="AW2544" i="11" s="1"/>
  <c r="AU2544" i="11"/>
  <c r="AX2544" i="11" s="1"/>
  <c r="AV2544" i="11"/>
  <c r="AY2544" i="11" s="1"/>
  <c r="AN2545" i="11"/>
  <c r="AQ2545" i="11" s="1"/>
  <c r="AO2545" i="11"/>
  <c r="AR2545" i="11"/>
  <c r="AT2545" i="11"/>
  <c r="AW2545" i="11" s="1"/>
  <c r="AU2545" i="11"/>
  <c r="AX2545" i="11" s="1"/>
  <c r="AV2545" i="11"/>
  <c r="AY2545" i="11" s="1"/>
  <c r="AN2546" i="11"/>
  <c r="AO2546" i="11"/>
  <c r="AR2546" i="11" s="1"/>
  <c r="AQ2546" i="11"/>
  <c r="AT2546" i="11"/>
  <c r="AW2546" i="11" s="1"/>
  <c r="AU2546" i="11"/>
  <c r="AX2546" i="11" s="1"/>
  <c r="AV2546" i="11"/>
  <c r="AY2546" i="11" s="1"/>
  <c r="AN2547" i="11"/>
  <c r="AQ2547" i="11" s="1"/>
  <c r="AO2547" i="11"/>
  <c r="AR2547" i="11"/>
  <c r="AT2547" i="11"/>
  <c r="AW2547" i="11" s="1"/>
  <c r="AU2547" i="11"/>
  <c r="AX2547" i="11" s="1"/>
  <c r="AV2547" i="11"/>
  <c r="AY2547" i="11"/>
  <c r="AN2548" i="11"/>
  <c r="AQ2548" i="11" s="1"/>
  <c r="AO2548" i="11"/>
  <c r="AR2548" i="11" s="1"/>
  <c r="AT2548" i="11"/>
  <c r="AW2548" i="11" s="1"/>
  <c r="AU2548" i="11"/>
  <c r="AX2548" i="11" s="1"/>
  <c r="AV2548" i="11"/>
  <c r="AY2548" i="11"/>
  <c r="AN2549" i="11"/>
  <c r="AQ2549" i="11" s="1"/>
  <c r="AO2549" i="11"/>
  <c r="AR2549" i="11"/>
  <c r="AT2549" i="11"/>
  <c r="AW2549" i="11" s="1"/>
  <c r="AU2549" i="11"/>
  <c r="AX2549" i="11" s="1"/>
  <c r="AV2549" i="11"/>
  <c r="AY2549" i="11" s="1"/>
  <c r="AN2550" i="11"/>
  <c r="AO2550" i="11"/>
  <c r="AR2550" i="11" s="1"/>
  <c r="AQ2550" i="11"/>
  <c r="AT2550" i="11"/>
  <c r="AW2550" i="11" s="1"/>
  <c r="AU2550" i="11"/>
  <c r="AX2550" i="11" s="1"/>
  <c r="AV2550" i="11"/>
  <c r="AY2550" i="11" s="1"/>
  <c r="AN2551" i="11"/>
  <c r="AQ2551" i="11" s="1"/>
  <c r="AO2551" i="11"/>
  <c r="AR2551" i="11"/>
  <c r="AT2551" i="11"/>
  <c r="AW2551" i="11" s="1"/>
  <c r="AU2551" i="11"/>
  <c r="AX2551" i="11" s="1"/>
  <c r="AV2551" i="11"/>
  <c r="AY2551" i="11"/>
  <c r="AN2552" i="11"/>
  <c r="AO2552" i="11"/>
  <c r="AR2552" i="11" s="1"/>
  <c r="AQ2552" i="11"/>
  <c r="AT2552" i="11"/>
  <c r="AW2552" i="11" s="1"/>
  <c r="AU2552" i="11"/>
  <c r="AX2552" i="11" s="1"/>
  <c r="AV2552" i="11"/>
  <c r="AY2552" i="11" s="1"/>
  <c r="AN2553" i="11"/>
  <c r="AQ2553" i="11" s="1"/>
  <c r="AO2553" i="11"/>
  <c r="AR2553" i="11"/>
  <c r="AT2553" i="11"/>
  <c r="AW2553" i="11" s="1"/>
  <c r="AU2553" i="11"/>
  <c r="AX2553" i="11" s="1"/>
  <c r="AV2553" i="11"/>
  <c r="AY2553" i="11" s="1"/>
  <c r="AN2554" i="11"/>
  <c r="AO2554" i="11"/>
  <c r="AQ2554" i="11"/>
  <c r="AR2554" i="11"/>
  <c r="AT2554" i="11"/>
  <c r="AW2554" i="11" s="1"/>
  <c r="AU2554" i="11"/>
  <c r="AX2554" i="11" s="1"/>
  <c r="AV2554" i="11"/>
  <c r="AY2554" i="11"/>
  <c r="AN2555" i="11"/>
  <c r="AO2555" i="11"/>
  <c r="AQ2555" i="11"/>
  <c r="AR2555" i="11"/>
  <c r="AT2555" i="11"/>
  <c r="AW2555" i="11" s="1"/>
  <c r="AU2555" i="11"/>
  <c r="AX2555" i="11" s="1"/>
  <c r="AV2555" i="11"/>
  <c r="AY2555" i="11"/>
  <c r="AN2556" i="11"/>
  <c r="AQ2556" i="11" s="1"/>
  <c r="AO2556" i="11"/>
  <c r="AR2556" i="11" s="1"/>
  <c r="AT2556" i="11"/>
  <c r="AW2556" i="11" s="1"/>
  <c r="AU2556" i="11"/>
  <c r="AX2556" i="11" s="1"/>
  <c r="AV2556" i="11"/>
  <c r="AY2556" i="11"/>
  <c r="AN2557" i="11"/>
  <c r="AQ2557" i="11" s="1"/>
  <c r="AO2557" i="11"/>
  <c r="AR2557" i="11"/>
  <c r="AT2557" i="11"/>
  <c r="AW2557" i="11" s="1"/>
  <c r="AU2557" i="11"/>
  <c r="AX2557" i="11" s="1"/>
  <c r="AV2557" i="11"/>
  <c r="AY2557" i="11" s="1"/>
  <c r="AN2558" i="11"/>
  <c r="AO2558" i="11"/>
  <c r="AR2558" i="11" s="1"/>
  <c r="AQ2558" i="11"/>
  <c r="AT2558" i="11"/>
  <c r="AW2558" i="11" s="1"/>
  <c r="AU2558" i="11"/>
  <c r="AX2558" i="11" s="1"/>
  <c r="AV2558" i="11"/>
  <c r="AY2558" i="11"/>
  <c r="AN2559" i="11"/>
  <c r="AO2559" i="11"/>
  <c r="AR2559" i="11" s="1"/>
  <c r="AQ2559" i="11"/>
  <c r="AT2559" i="11"/>
  <c r="AW2559" i="11" s="1"/>
  <c r="AU2559" i="11"/>
  <c r="AX2559" i="11" s="1"/>
  <c r="AV2559" i="11"/>
  <c r="AY2559" i="11"/>
  <c r="AN2560" i="11"/>
  <c r="AQ2560" i="11" s="1"/>
  <c r="AO2560" i="11"/>
  <c r="AR2560" i="11" s="1"/>
  <c r="AT2560" i="11"/>
  <c r="AW2560" i="11" s="1"/>
  <c r="AU2560" i="11"/>
  <c r="AX2560" i="11" s="1"/>
  <c r="AV2560" i="11"/>
  <c r="AY2560" i="11"/>
  <c r="AN2561" i="11"/>
  <c r="AQ2561" i="11" s="1"/>
  <c r="AO2561" i="11"/>
  <c r="AR2561" i="11"/>
  <c r="AT2561" i="11"/>
  <c r="AW2561" i="11" s="1"/>
  <c r="AU2561" i="11"/>
  <c r="AX2561" i="11" s="1"/>
  <c r="AV2561" i="11"/>
  <c r="AY2561" i="11" s="1"/>
  <c r="AN2562" i="11"/>
  <c r="AO2562" i="11"/>
  <c r="AQ2562" i="11"/>
  <c r="AR2562" i="11"/>
  <c r="AT2562" i="11"/>
  <c r="AW2562" i="11" s="1"/>
  <c r="AU2562" i="11"/>
  <c r="AX2562" i="11" s="1"/>
  <c r="AV2562" i="11"/>
  <c r="AY2562" i="11"/>
  <c r="AN2563" i="11"/>
  <c r="AO2563" i="11"/>
  <c r="AQ2563" i="11"/>
  <c r="AR2563" i="11"/>
  <c r="AT2563" i="11"/>
  <c r="AW2563" i="11" s="1"/>
  <c r="AU2563" i="11"/>
  <c r="AX2563" i="11" s="1"/>
  <c r="AV2563" i="11"/>
  <c r="AY2563" i="11"/>
  <c r="AN2564" i="11"/>
  <c r="AO2564" i="11"/>
  <c r="AR2564" i="11" s="1"/>
  <c r="AQ2564" i="11"/>
  <c r="AT2564" i="11"/>
  <c r="AW2564" i="11" s="1"/>
  <c r="AU2564" i="11"/>
  <c r="AX2564" i="11" s="1"/>
  <c r="AV2564" i="11"/>
  <c r="AY2564" i="11" s="1"/>
  <c r="AN2565" i="11"/>
  <c r="AQ2565" i="11" s="1"/>
  <c r="AO2565" i="11"/>
  <c r="AR2565" i="11"/>
  <c r="AT2565" i="11"/>
  <c r="AW2565" i="11" s="1"/>
  <c r="AU2565" i="11"/>
  <c r="AX2565" i="11" s="1"/>
  <c r="AV2565" i="11"/>
  <c r="AY2565" i="11" s="1"/>
  <c r="AN2566" i="11"/>
  <c r="AO2566" i="11"/>
  <c r="AR2566" i="11" s="1"/>
  <c r="AQ2566" i="11"/>
  <c r="AT2566" i="11"/>
  <c r="AW2566" i="11" s="1"/>
  <c r="AU2566" i="11"/>
  <c r="AX2566" i="11" s="1"/>
  <c r="AV2566" i="11"/>
  <c r="AY2566" i="11"/>
  <c r="AN2567" i="11"/>
  <c r="AO2567" i="11"/>
  <c r="AR2567" i="11" s="1"/>
  <c r="AQ2567" i="11"/>
  <c r="AT2567" i="11"/>
  <c r="AW2567" i="11" s="1"/>
  <c r="AU2567" i="11"/>
  <c r="AX2567" i="11" s="1"/>
  <c r="AV2567" i="11"/>
  <c r="AY2567" i="11"/>
  <c r="AN2568" i="11"/>
  <c r="AO2568" i="11"/>
  <c r="AR2568" i="11" s="1"/>
  <c r="AQ2568" i="11"/>
  <c r="AT2568" i="11"/>
  <c r="AW2568" i="11" s="1"/>
  <c r="AU2568" i="11"/>
  <c r="AX2568" i="11" s="1"/>
  <c r="AV2568" i="11"/>
  <c r="AY2568" i="11"/>
  <c r="AN2569" i="11"/>
  <c r="AQ2569" i="11" s="1"/>
  <c r="AO2569" i="11"/>
  <c r="AR2569" i="11"/>
  <c r="AT2569" i="11"/>
  <c r="AW2569" i="11" s="1"/>
  <c r="AU2569" i="11"/>
  <c r="AX2569" i="11" s="1"/>
  <c r="AV2569" i="11"/>
  <c r="AY2569" i="11" s="1"/>
  <c r="AN2570" i="11"/>
  <c r="AO2570" i="11"/>
  <c r="AR2570" i="11" s="1"/>
  <c r="AQ2570" i="11"/>
  <c r="AT2570" i="11"/>
  <c r="AW2570" i="11" s="1"/>
  <c r="AU2570" i="11"/>
  <c r="AX2570" i="11" s="1"/>
  <c r="AV2570" i="11"/>
  <c r="AY2570" i="11" s="1"/>
  <c r="AN2571" i="11"/>
  <c r="AQ2571" i="11" s="1"/>
  <c r="AO2571" i="11"/>
  <c r="AR2571" i="11" s="1"/>
  <c r="AT2571" i="11"/>
  <c r="AW2571" i="11" s="1"/>
  <c r="AU2571" i="11"/>
  <c r="AX2571" i="11" s="1"/>
  <c r="AV2571" i="11"/>
  <c r="AY2571" i="11"/>
  <c r="AN2572" i="11"/>
  <c r="AO2572" i="11"/>
  <c r="AR2572" i="11" s="1"/>
  <c r="AQ2572" i="11"/>
  <c r="AT2572" i="11"/>
  <c r="AW2572" i="11" s="1"/>
  <c r="AU2572" i="11"/>
  <c r="AX2572" i="11" s="1"/>
  <c r="AV2572" i="11"/>
  <c r="AY2572" i="11" s="1"/>
  <c r="AN2573" i="11"/>
  <c r="AQ2573" i="11" s="1"/>
  <c r="AO2573" i="11"/>
  <c r="AR2573" i="11"/>
  <c r="AT2573" i="11"/>
  <c r="AW2573" i="11" s="1"/>
  <c r="AU2573" i="11"/>
  <c r="AX2573" i="11" s="1"/>
  <c r="AV2573" i="11"/>
  <c r="AY2573" i="11" s="1"/>
  <c r="AN2574" i="11"/>
  <c r="AO2574" i="11"/>
  <c r="AQ2574" i="11"/>
  <c r="AR2574" i="11"/>
  <c r="AT2574" i="11"/>
  <c r="AW2574" i="11" s="1"/>
  <c r="AU2574" i="11"/>
  <c r="AX2574" i="11" s="1"/>
  <c r="AV2574" i="11"/>
  <c r="AY2574" i="11" s="1"/>
  <c r="AN2575" i="11"/>
  <c r="AO2575" i="11"/>
  <c r="AQ2575" i="11"/>
  <c r="AR2575" i="11"/>
  <c r="AT2575" i="11"/>
  <c r="AW2575" i="11" s="1"/>
  <c r="AU2575" i="11"/>
  <c r="AX2575" i="11" s="1"/>
  <c r="AV2575" i="11"/>
  <c r="AY2575" i="11"/>
  <c r="AN2576" i="11"/>
  <c r="AO2576" i="11"/>
  <c r="AR2576" i="11" s="1"/>
  <c r="AQ2576" i="11"/>
  <c r="AT2576" i="11"/>
  <c r="AW2576" i="11" s="1"/>
  <c r="AU2576" i="11"/>
  <c r="AX2576" i="11" s="1"/>
  <c r="AV2576" i="11"/>
  <c r="AY2576" i="11"/>
  <c r="AN2577" i="11"/>
  <c r="AQ2577" i="11" s="1"/>
  <c r="AO2577" i="11"/>
  <c r="AR2577" i="11"/>
  <c r="AT2577" i="11"/>
  <c r="AW2577" i="11" s="1"/>
  <c r="AU2577" i="11"/>
  <c r="AX2577" i="11" s="1"/>
  <c r="AV2577" i="11"/>
  <c r="AY2577" i="11" s="1"/>
  <c r="AN2578" i="11"/>
  <c r="AO2578" i="11"/>
  <c r="AQ2578" i="11"/>
  <c r="AR2578" i="11"/>
  <c r="AT2578" i="11"/>
  <c r="AW2578" i="11" s="1"/>
  <c r="AU2578" i="11"/>
  <c r="AX2578" i="11" s="1"/>
  <c r="AV2578" i="11"/>
  <c r="AY2578" i="11" s="1"/>
  <c r="AN2579" i="11"/>
  <c r="AQ2579" i="11" s="1"/>
  <c r="AO2579" i="11"/>
  <c r="AR2579" i="11"/>
  <c r="AT2579" i="11"/>
  <c r="AW2579" i="11" s="1"/>
  <c r="AU2579" i="11"/>
  <c r="AX2579" i="11" s="1"/>
  <c r="AV2579" i="11"/>
  <c r="AY2579" i="11"/>
  <c r="AN2580" i="11"/>
  <c r="AQ2580" i="11" s="1"/>
  <c r="AO2580" i="11"/>
  <c r="AR2580" i="11" s="1"/>
  <c r="AT2580" i="11"/>
  <c r="AW2580" i="11" s="1"/>
  <c r="AU2580" i="11"/>
  <c r="AX2580" i="11" s="1"/>
  <c r="AV2580" i="11"/>
  <c r="AY2580" i="11"/>
  <c r="AN2581" i="11"/>
  <c r="AQ2581" i="11" s="1"/>
  <c r="AO2581" i="11"/>
  <c r="AR2581" i="11"/>
  <c r="AT2581" i="11"/>
  <c r="AW2581" i="11" s="1"/>
  <c r="AU2581" i="11"/>
  <c r="AX2581" i="11" s="1"/>
  <c r="AV2581" i="11"/>
  <c r="AY2581" i="11" s="1"/>
  <c r="AN2582" i="11"/>
  <c r="AO2582" i="11"/>
  <c r="AQ2582" i="11"/>
  <c r="AR2582" i="11"/>
  <c r="AT2582" i="11"/>
  <c r="AW2582" i="11" s="1"/>
  <c r="AU2582" i="11"/>
  <c r="AX2582" i="11" s="1"/>
  <c r="AV2582" i="11"/>
  <c r="AY2582" i="11" s="1"/>
  <c r="AN2583" i="11"/>
  <c r="AQ2583" i="11" s="1"/>
  <c r="AO2583" i="11"/>
  <c r="AR2583" i="11"/>
  <c r="AT2583" i="11"/>
  <c r="AW2583" i="11" s="1"/>
  <c r="AU2583" i="11"/>
  <c r="AX2583" i="11" s="1"/>
  <c r="AV2583" i="11"/>
  <c r="AY2583" i="11"/>
  <c r="AN2584" i="11"/>
  <c r="AO2584" i="11"/>
  <c r="AR2584" i="11" s="1"/>
  <c r="AQ2584" i="11"/>
  <c r="AT2584" i="11"/>
  <c r="AW2584" i="11" s="1"/>
  <c r="AU2584" i="11"/>
  <c r="AX2584" i="11" s="1"/>
  <c r="AV2584" i="11"/>
  <c r="AY2584" i="11" s="1"/>
  <c r="AN2585" i="11"/>
  <c r="AQ2585" i="11" s="1"/>
  <c r="AO2585" i="11"/>
  <c r="AR2585" i="11"/>
  <c r="AT2585" i="11"/>
  <c r="AW2585" i="11" s="1"/>
  <c r="AU2585" i="11"/>
  <c r="AX2585" i="11" s="1"/>
  <c r="AV2585" i="11"/>
  <c r="AY2585" i="11" s="1"/>
  <c r="AN2586" i="11"/>
  <c r="AO2586" i="11"/>
  <c r="AQ2586" i="11"/>
  <c r="AR2586" i="11"/>
  <c r="AT2586" i="11"/>
  <c r="AW2586" i="11" s="1"/>
  <c r="AU2586" i="11"/>
  <c r="AX2586" i="11" s="1"/>
  <c r="AV2586" i="11"/>
  <c r="AY2586" i="11"/>
  <c r="AN2587" i="11"/>
  <c r="AO2587" i="11"/>
  <c r="AQ2587" i="11"/>
  <c r="AR2587" i="11"/>
  <c r="AT2587" i="11"/>
  <c r="AW2587" i="11" s="1"/>
  <c r="AU2587" i="11"/>
  <c r="AX2587" i="11" s="1"/>
  <c r="AV2587" i="11"/>
  <c r="AY2587" i="11"/>
  <c r="AN2588" i="11"/>
  <c r="AQ2588" i="11" s="1"/>
  <c r="AO2588" i="11"/>
  <c r="AR2588" i="11" s="1"/>
  <c r="AT2588" i="11"/>
  <c r="AW2588" i="11" s="1"/>
  <c r="AU2588" i="11"/>
  <c r="AX2588" i="11" s="1"/>
  <c r="AV2588" i="11"/>
  <c r="AY2588" i="11"/>
  <c r="AN2589" i="11"/>
  <c r="AQ2589" i="11" s="1"/>
  <c r="AO2589" i="11"/>
  <c r="AR2589" i="11"/>
  <c r="AT2589" i="11"/>
  <c r="AW2589" i="11" s="1"/>
  <c r="AU2589" i="11"/>
  <c r="AX2589" i="11" s="1"/>
  <c r="AV2589" i="11"/>
  <c r="AY2589" i="11" s="1"/>
  <c r="AN2590" i="11"/>
  <c r="AO2590" i="11"/>
  <c r="AR2590" i="11" s="1"/>
  <c r="AQ2590" i="11"/>
  <c r="AT2590" i="11"/>
  <c r="AW2590" i="11" s="1"/>
  <c r="AU2590" i="11"/>
  <c r="AX2590" i="11" s="1"/>
  <c r="AV2590" i="11"/>
  <c r="AY2590" i="11"/>
  <c r="AN2591" i="11"/>
  <c r="AO2591" i="11"/>
  <c r="AR2591" i="11" s="1"/>
  <c r="AQ2591" i="11"/>
  <c r="AT2591" i="11"/>
  <c r="AW2591" i="11" s="1"/>
  <c r="AU2591" i="11"/>
  <c r="AX2591" i="11" s="1"/>
  <c r="AV2591" i="11"/>
  <c r="AY2591" i="11"/>
  <c r="AN2592" i="11"/>
  <c r="AQ2592" i="11" s="1"/>
  <c r="AO2592" i="11"/>
  <c r="AR2592" i="11" s="1"/>
  <c r="AT2592" i="11"/>
  <c r="AW2592" i="11" s="1"/>
  <c r="AU2592" i="11"/>
  <c r="AX2592" i="11" s="1"/>
  <c r="AV2592" i="11"/>
  <c r="AY2592" i="11"/>
  <c r="AN2593" i="11"/>
  <c r="AQ2593" i="11" s="1"/>
  <c r="AO2593" i="11"/>
  <c r="AR2593" i="11"/>
  <c r="AT2593" i="11"/>
  <c r="AW2593" i="11" s="1"/>
  <c r="AU2593" i="11"/>
  <c r="AX2593" i="11" s="1"/>
  <c r="AV2593" i="11"/>
  <c r="AY2593" i="11" s="1"/>
  <c r="AN2594" i="11"/>
  <c r="AO2594" i="11"/>
  <c r="AQ2594" i="11"/>
  <c r="AR2594" i="11"/>
  <c r="AT2594" i="11"/>
  <c r="AW2594" i="11" s="1"/>
  <c r="AU2594" i="11"/>
  <c r="AX2594" i="11" s="1"/>
  <c r="AV2594" i="11"/>
  <c r="AY2594" i="11"/>
  <c r="AN2595" i="11"/>
  <c r="AO2595" i="11"/>
  <c r="AQ2595" i="11"/>
  <c r="AR2595" i="11"/>
  <c r="AT2595" i="11"/>
  <c r="AW2595" i="11" s="1"/>
  <c r="AU2595" i="11"/>
  <c r="AX2595" i="11" s="1"/>
  <c r="AV2595" i="11"/>
  <c r="AY2595" i="11"/>
  <c r="AN2596" i="11"/>
  <c r="AO2596" i="11"/>
  <c r="AR2596" i="11" s="1"/>
  <c r="AQ2596" i="11"/>
  <c r="AT2596" i="11"/>
  <c r="AW2596" i="11" s="1"/>
  <c r="AU2596" i="11"/>
  <c r="AX2596" i="11" s="1"/>
  <c r="AV2596" i="11"/>
  <c r="AY2596" i="11" s="1"/>
  <c r="AN2597" i="11"/>
  <c r="AQ2597" i="11" s="1"/>
  <c r="AO2597" i="11"/>
  <c r="AR2597" i="11"/>
  <c r="AT2597" i="11"/>
  <c r="AW2597" i="11" s="1"/>
  <c r="AU2597" i="11"/>
  <c r="AX2597" i="11" s="1"/>
  <c r="AV2597" i="11"/>
  <c r="AY2597" i="11" s="1"/>
  <c r="AN2598" i="11"/>
  <c r="AO2598" i="11"/>
  <c r="AR2598" i="11" s="1"/>
  <c r="AQ2598" i="11"/>
  <c r="AT2598" i="11"/>
  <c r="AW2598" i="11" s="1"/>
  <c r="AU2598" i="11"/>
  <c r="AX2598" i="11" s="1"/>
  <c r="AV2598" i="11"/>
  <c r="AY2598" i="11"/>
  <c r="AN2599" i="11"/>
  <c r="AO2599" i="11"/>
  <c r="AR2599" i="11" s="1"/>
  <c r="AQ2599" i="11"/>
  <c r="AT2599" i="11"/>
  <c r="AW2599" i="11" s="1"/>
  <c r="AU2599" i="11"/>
  <c r="AX2599" i="11" s="1"/>
  <c r="AV2599" i="11"/>
  <c r="AY2599" i="11"/>
  <c r="AN2600" i="11"/>
  <c r="AO2600" i="11"/>
  <c r="AR2600" i="11" s="1"/>
  <c r="AQ2600" i="11"/>
  <c r="AT2600" i="11"/>
  <c r="AW2600" i="11" s="1"/>
  <c r="AU2600" i="11"/>
  <c r="AX2600" i="11" s="1"/>
  <c r="AV2600" i="11"/>
  <c r="AY2600" i="11"/>
  <c r="AN2601" i="11"/>
  <c r="AQ2601" i="11" s="1"/>
  <c r="AO2601" i="11"/>
  <c r="AR2601" i="11"/>
  <c r="AT2601" i="11"/>
  <c r="AU2601" i="11"/>
  <c r="AX2601" i="11" s="1"/>
  <c r="AV2601" i="11"/>
  <c r="AY2601" i="11" s="1"/>
  <c r="AW2601" i="11"/>
  <c r="AN2602" i="11"/>
  <c r="AO2602" i="11"/>
  <c r="AR2602" i="11" s="1"/>
  <c r="AQ2602" i="11"/>
  <c r="AT2602" i="11"/>
  <c r="AW2602" i="11" s="1"/>
  <c r="AU2602" i="11"/>
  <c r="AX2602" i="11" s="1"/>
  <c r="AV2602" i="11"/>
  <c r="AY2602" i="11" s="1"/>
  <c r="AN2603" i="11"/>
  <c r="AQ2603" i="11" s="1"/>
  <c r="AO2603" i="11"/>
  <c r="AR2603" i="11" s="1"/>
  <c r="AT2603" i="11"/>
  <c r="AW2603" i="11" s="1"/>
  <c r="AU2603" i="11"/>
  <c r="AX2603" i="11" s="1"/>
  <c r="AV2603" i="11"/>
  <c r="AY2603" i="11"/>
  <c r="AN2604" i="11"/>
  <c r="AO2604" i="11"/>
  <c r="AR2604" i="11" s="1"/>
  <c r="AQ2604" i="11"/>
  <c r="AT2604" i="11"/>
  <c r="AW2604" i="11" s="1"/>
  <c r="AU2604" i="11"/>
  <c r="AX2604" i="11" s="1"/>
  <c r="AV2604" i="11"/>
  <c r="AY2604" i="11" s="1"/>
  <c r="AN2605" i="11"/>
  <c r="AQ2605" i="11" s="1"/>
  <c r="AO2605" i="11"/>
  <c r="AR2605" i="11"/>
  <c r="AT2605" i="11"/>
  <c r="AW2605" i="11" s="1"/>
  <c r="AU2605" i="11"/>
  <c r="AX2605" i="11" s="1"/>
  <c r="AV2605" i="11"/>
  <c r="AY2605" i="11" s="1"/>
  <c r="AN2606" i="11"/>
  <c r="AO2606" i="11"/>
  <c r="AQ2606" i="11"/>
  <c r="AR2606" i="11"/>
  <c r="AT2606" i="11"/>
  <c r="AW2606" i="11" s="1"/>
  <c r="AU2606" i="11"/>
  <c r="AX2606" i="11" s="1"/>
  <c r="AV2606" i="11"/>
  <c r="AY2606" i="11" s="1"/>
  <c r="AN2607" i="11"/>
  <c r="AO2607" i="11"/>
  <c r="AQ2607" i="11"/>
  <c r="AR2607" i="11"/>
  <c r="AT2607" i="11"/>
  <c r="AW2607" i="11" s="1"/>
  <c r="AU2607" i="11"/>
  <c r="AX2607" i="11" s="1"/>
  <c r="AV2607" i="11"/>
  <c r="AY2607" i="11"/>
  <c r="AN2608" i="11"/>
  <c r="AO2608" i="11"/>
  <c r="AR2608" i="11" s="1"/>
  <c r="AQ2608" i="11"/>
  <c r="AT2608" i="11"/>
  <c r="AW2608" i="11" s="1"/>
  <c r="AU2608" i="11"/>
  <c r="AX2608" i="11" s="1"/>
  <c r="AV2608" i="11"/>
  <c r="AY2608" i="11"/>
  <c r="AN2609" i="11"/>
  <c r="AQ2609" i="11" s="1"/>
  <c r="AO2609" i="11"/>
  <c r="AR2609" i="11"/>
  <c r="AT2609" i="11"/>
  <c r="AW2609" i="11" s="1"/>
  <c r="AU2609" i="11"/>
  <c r="AX2609" i="11" s="1"/>
  <c r="AV2609" i="11"/>
  <c r="AY2609" i="11" s="1"/>
  <c r="AN2610" i="11"/>
  <c r="AO2610" i="11"/>
  <c r="AR2610" i="11" s="1"/>
  <c r="AQ2610" i="11"/>
  <c r="AT2610" i="11"/>
  <c r="AW2610" i="11" s="1"/>
  <c r="AU2610" i="11"/>
  <c r="AX2610" i="11" s="1"/>
  <c r="AV2610" i="11"/>
  <c r="AY2610" i="11"/>
  <c r="AN2611" i="11"/>
  <c r="AO2611" i="11"/>
  <c r="AR2611" i="11" s="1"/>
  <c r="AQ2611" i="11"/>
  <c r="AT2611" i="11"/>
  <c r="AW2611" i="11" s="1"/>
  <c r="AU2611" i="11"/>
  <c r="AX2611" i="11" s="1"/>
  <c r="AV2611" i="11"/>
  <c r="AY2611" i="11"/>
  <c r="AN2612" i="11"/>
  <c r="AQ2612" i="11" s="1"/>
  <c r="AO2612" i="11"/>
  <c r="AR2612" i="11" s="1"/>
  <c r="AT2612" i="11"/>
  <c r="AW2612" i="11" s="1"/>
  <c r="AU2612" i="11"/>
  <c r="AX2612" i="11" s="1"/>
  <c r="AV2612" i="11"/>
  <c r="AY2612" i="11"/>
  <c r="AN2613" i="11"/>
  <c r="AQ2613" i="11" s="1"/>
  <c r="AO2613" i="11"/>
  <c r="AR2613" i="11"/>
  <c r="AT2613" i="11"/>
  <c r="AW2613" i="11" s="1"/>
  <c r="AU2613" i="11"/>
  <c r="AX2613" i="11" s="1"/>
  <c r="AV2613" i="11"/>
  <c r="AY2613" i="11" s="1"/>
  <c r="AN2614" i="11"/>
  <c r="AO2614" i="11"/>
  <c r="AQ2614" i="11"/>
  <c r="AR2614" i="11"/>
  <c r="AT2614" i="11"/>
  <c r="AW2614" i="11" s="1"/>
  <c r="AU2614" i="11"/>
  <c r="AX2614" i="11" s="1"/>
  <c r="AV2614" i="11"/>
  <c r="AY2614" i="11"/>
  <c r="AN2615" i="11"/>
  <c r="AO2615" i="11"/>
  <c r="AQ2615" i="11"/>
  <c r="AR2615" i="11"/>
  <c r="AT2615" i="11"/>
  <c r="AW2615" i="11" s="1"/>
  <c r="AU2615" i="11"/>
  <c r="AX2615" i="11" s="1"/>
  <c r="AV2615" i="11"/>
  <c r="AY2615" i="11"/>
  <c r="AN2616" i="11"/>
  <c r="AO2616" i="11"/>
  <c r="AR2616" i="11" s="1"/>
  <c r="AQ2616" i="11"/>
  <c r="AT2616" i="11"/>
  <c r="AW2616" i="11" s="1"/>
  <c r="AU2616" i="11"/>
  <c r="AX2616" i="11" s="1"/>
  <c r="AV2616" i="11"/>
  <c r="AY2616" i="11" s="1"/>
  <c r="AN2617" i="11"/>
  <c r="AQ2617" i="11" s="1"/>
  <c r="AO2617" i="11"/>
  <c r="AR2617" i="11"/>
  <c r="AT2617" i="11"/>
  <c r="AW2617" i="11" s="1"/>
  <c r="AU2617" i="11"/>
  <c r="AX2617" i="11" s="1"/>
  <c r="AV2617" i="11"/>
  <c r="AY2617" i="11" s="1"/>
  <c r="AN2618" i="11"/>
  <c r="AO2618" i="11"/>
  <c r="AR2618" i="11" s="1"/>
  <c r="AQ2618" i="11"/>
  <c r="AT2618" i="11"/>
  <c r="AW2618" i="11" s="1"/>
  <c r="AU2618" i="11"/>
  <c r="AX2618" i="11" s="1"/>
  <c r="AV2618" i="11"/>
  <c r="AY2618" i="11"/>
  <c r="AN2619" i="11"/>
  <c r="AQ2619" i="11" s="1"/>
  <c r="AO2619" i="11"/>
  <c r="AR2619" i="11"/>
  <c r="AT2619" i="11"/>
  <c r="AW2619" i="11" s="1"/>
  <c r="AU2619" i="11"/>
  <c r="AX2619" i="11" s="1"/>
  <c r="AV2619" i="11"/>
  <c r="AY2619" i="11"/>
  <c r="AN2620" i="11"/>
  <c r="AQ2620" i="11" s="1"/>
  <c r="AO2620" i="11"/>
  <c r="AR2620" i="11" s="1"/>
  <c r="AT2620" i="11"/>
  <c r="AW2620" i="11" s="1"/>
  <c r="AU2620" i="11"/>
  <c r="AX2620" i="11" s="1"/>
  <c r="AV2620" i="11"/>
  <c r="AY2620" i="11"/>
  <c r="AN2621" i="11"/>
  <c r="AQ2621" i="11" s="1"/>
  <c r="AO2621" i="11"/>
  <c r="AR2621" i="11"/>
  <c r="AT2621" i="11"/>
  <c r="AW2621" i="11" s="1"/>
  <c r="AU2621" i="11"/>
  <c r="AX2621" i="11" s="1"/>
  <c r="AV2621" i="11"/>
  <c r="AY2621" i="11" s="1"/>
  <c r="AN2622" i="11"/>
  <c r="AO2622" i="11"/>
  <c r="AQ2622" i="11"/>
  <c r="AR2622" i="11"/>
  <c r="AT2622" i="11"/>
  <c r="AW2622" i="11" s="1"/>
  <c r="AU2622" i="11"/>
  <c r="AX2622" i="11" s="1"/>
  <c r="AV2622" i="11"/>
  <c r="AY2622" i="11" s="1"/>
  <c r="AN2623" i="11"/>
  <c r="AO2623" i="11"/>
  <c r="AQ2623" i="11"/>
  <c r="AR2623" i="11"/>
  <c r="AT2623" i="11"/>
  <c r="AW2623" i="11" s="1"/>
  <c r="AU2623" i="11"/>
  <c r="AX2623" i="11" s="1"/>
  <c r="AV2623" i="11"/>
  <c r="AY2623" i="11" s="1"/>
  <c r="AN2624" i="11"/>
  <c r="AO2624" i="11"/>
  <c r="AR2624" i="11" s="1"/>
  <c r="AQ2624" i="11"/>
  <c r="AT2624" i="11"/>
  <c r="AW2624" i="11" s="1"/>
  <c r="AU2624" i="11"/>
  <c r="AX2624" i="11" s="1"/>
  <c r="AV2624" i="11"/>
  <c r="AY2624" i="11"/>
  <c r="AN2625" i="11"/>
  <c r="AQ2625" i="11" s="1"/>
  <c r="AO2625" i="11"/>
  <c r="AR2625" i="11"/>
  <c r="AT2625" i="11"/>
  <c r="AW2625" i="11" s="1"/>
  <c r="AU2625" i="11"/>
  <c r="AX2625" i="11" s="1"/>
  <c r="AV2625" i="11"/>
  <c r="AY2625" i="11" s="1"/>
  <c r="AN2626" i="11"/>
  <c r="AO2626" i="11"/>
  <c r="AR2626" i="11" s="1"/>
  <c r="AQ2626" i="11"/>
  <c r="AT2626" i="11"/>
  <c r="AW2626" i="11" s="1"/>
  <c r="AU2626" i="11"/>
  <c r="AX2626" i="11" s="1"/>
  <c r="AV2626" i="11"/>
  <c r="AY2626" i="11"/>
  <c r="AN2627" i="11"/>
  <c r="AQ2627" i="11" s="1"/>
  <c r="AO2627" i="11"/>
  <c r="AR2627" i="11" s="1"/>
  <c r="AT2627" i="11"/>
  <c r="AW2627" i="11" s="1"/>
  <c r="AU2627" i="11"/>
  <c r="AX2627" i="11" s="1"/>
  <c r="AV2627" i="11"/>
  <c r="AY2627" i="11"/>
  <c r="AN2628" i="11"/>
  <c r="AO2628" i="11"/>
  <c r="AR2628" i="11" s="1"/>
  <c r="AQ2628" i="11"/>
  <c r="AT2628" i="11"/>
  <c r="AW2628" i="11" s="1"/>
  <c r="AU2628" i="11"/>
  <c r="AX2628" i="11" s="1"/>
  <c r="AV2628" i="11"/>
  <c r="AY2628" i="11" s="1"/>
  <c r="AN2629" i="11"/>
  <c r="AO2629" i="11"/>
  <c r="AQ2629" i="11"/>
  <c r="AR2629" i="11"/>
  <c r="AT2629" i="11"/>
  <c r="AW2629" i="11" s="1"/>
  <c r="AU2629" i="11"/>
  <c r="AX2629" i="11" s="1"/>
  <c r="AV2629" i="11"/>
  <c r="AY2629" i="11" s="1"/>
  <c r="AN2630" i="11"/>
  <c r="AO2630" i="11"/>
  <c r="AQ2630" i="11"/>
  <c r="AR2630" i="11"/>
  <c r="AT2630" i="11"/>
  <c r="AW2630" i="11" s="1"/>
  <c r="AU2630" i="11"/>
  <c r="AX2630" i="11" s="1"/>
  <c r="AV2630" i="11"/>
  <c r="AY2630" i="11"/>
  <c r="AN2631" i="11"/>
  <c r="AO2631" i="11"/>
  <c r="AR2631" i="11" s="1"/>
  <c r="AQ2631" i="11"/>
  <c r="AT2631" i="11"/>
  <c r="AW2631" i="11" s="1"/>
  <c r="AU2631" i="11"/>
  <c r="AX2631" i="11" s="1"/>
  <c r="AV2631" i="11"/>
  <c r="AY2631" i="11"/>
  <c r="AN2632" i="11"/>
  <c r="AO2632" i="11"/>
  <c r="AR2632" i="11" s="1"/>
  <c r="AQ2632" i="11"/>
  <c r="AT2632" i="11"/>
  <c r="AW2632" i="11" s="1"/>
  <c r="AU2632" i="11"/>
  <c r="AX2632" i="11" s="1"/>
  <c r="AV2632" i="11"/>
  <c r="AY2632" i="11"/>
  <c r="AN2633" i="11"/>
  <c r="AQ2633" i="11" s="1"/>
  <c r="AO2633" i="11"/>
  <c r="AR2633" i="11"/>
  <c r="AT2633" i="11"/>
  <c r="AW2633" i="11" s="1"/>
  <c r="AU2633" i="11"/>
  <c r="AX2633" i="11" s="1"/>
  <c r="AV2633" i="11"/>
  <c r="AY2633" i="11" s="1"/>
  <c r="AN2634" i="11"/>
  <c r="AQ2634" i="11" s="1"/>
  <c r="AO2634" i="11"/>
  <c r="AR2634" i="11"/>
  <c r="AT2634" i="11"/>
  <c r="AW2634" i="11" s="1"/>
  <c r="AU2634" i="11"/>
  <c r="AX2634" i="11" s="1"/>
  <c r="AV2634" i="11"/>
  <c r="AY2634" i="11"/>
  <c r="AN2635" i="11"/>
  <c r="AO2635" i="11"/>
  <c r="AQ2635" i="11"/>
  <c r="AR2635" i="11"/>
  <c r="AT2635" i="11"/>
  <c r="AW2635" i="11" s="1"/>
  <c r="AU2635" i="11"/>
  <c r="AX2635" i="11" s="1"/>
  <c r="AV2635" i="11"/>
  <c r="AY2635" i="11" s="1"/>
  <c r="AN2636" i="11"/>
  <c r="AO2636" i="11"/>
  <c r="AR2636" i="11" s="1"/>
  <c r="AQ2636" i="11"/>
  <c r="AT2636" i="11"/>
  <c r="AW2636" i="11" s="1"/>
  <c r="AU2636" i="11"/>
  <c r="AX2636" i="11" s="1"/>
  <c r="AV2636" i="11"/>
  <c r="AY2636" i="11" s="1"/>
  <c r="AN2637" i="11"/>
  <c r="AO2637" i="11"/>
  <c r="AQ2637" i="11"/>
  <c r="AR2637" i="11"/>
  <c r="AT2637" i="11"/>
  <c r="AW2637" i="11" s="1"/>
  <c r="AU2637" i="11"/>
  <c r="AX2637" i="11" s="1"/>
  <c r="AV2637" i="11"/>
  <c r="AY2637" i="11" s="1"/>
  <c r="AN2638" i="11"/>
  <c r="AQ2638" i="11" s="1"/>
  <c r="AO2638" i="11"/>
  <c r="AR2638" i="11"/>
  <c r="AT2638" i="11"/>
  <c r="AW2638" i="11" s="1"/>
  <c r="AU2638" i="11"/>
  <c r="AX2638" i="11" s="1"/>
  <c r="AV2638" i="11"/>
  <c r="AY2638" i="11"/>
  <c r="AN2639" i="11"/>
  <c r="AO2639" i="11"/>
  <c r="AR2639" i="11" s="1"/>
  <c r="AQ2639" i="11"/>
  <c r="AT2639" i="11"/>
  <c r="AW2639" i="11" s="1"/>
  <c r="AU2639" i="11"/>
  <c r="AX2639" i="11" s="1"/>
  <c r="AV2639" i="11"/>
  <c r="AY2639" i="11"/>
  <c r="AN2640" i="11"/>
  <c r="AQ2640" i="11" s="1"/>
  <c r="AO2640" i="11"/>
  <c r="AR2640" i="11" s="1"/>
  <c r="AT2640" i="11"/>
  <c r="AW2640" i="11" s="1"/>
  <c r="AU2640" i="11"/>
  <c r="AX2640" i="11" s="1"/>
  <c r="AV2640" i="11"/>
  <c r="AY2640" i="11"/>
  <c r="AN2641" i="11"/>
  <c r="AO2641" i="11"/>
  <c r="AQ2641" i="11"/>
  <c r="AR2641" i="11"/>
  <c r="AT2641" i="11"/>
  <c r="AW2641" i="11" s="1"/>
  <c r="AU2641" i="11"/>
  <c r="AX2641" i="11" s="1"/>
  <c r="AV2641" i="11"/>
  <c r="AY2641" i="11" s="1"/>
  <c r="AN2642" i="11"/>
  <c r="AO2642" i="11"/>
  <c r="AQ2642" i="11"/>
  <c r="AR2642" i="11"/>
  <c r="AT2642" i="11"/>
  <c r="AW2642" i="11" s="1"/>
  <c r="AU2642" i="11"/>
  <c r="AX2642" i="11" s="1"/>
  <c r="AV2642" i="11"/>
  <c r="AY2642" i="11" s="1"/>
  <c r="AN2643" i="11"/>
  <c r="AO2643" i="11"/>
  <c r="AQ2643" i="11"/>
  <c r="AR2643" i="11"/>
  <c r="AT2643" i="11"/>
  <c r="AW2643" i="11" s="1"/>
  <c r="AU2643" i="11"/>
  <c r="AX2643" i="11" s="1"/>
  <c r="AV2643" i="11"/>
  <c r="AY2643" i="11"/>
  <c r="AN2644" i="11"/>
  <c r="AQ2644" i="11" s="1"/>
  <c r="AO2644" i="11"/>
  <c r="AR2644" i="11" s="1"/>
  <c r="AT2644" i="11"/>
  <c r="AW2644" i="11" s="1"/>
  <c r="AU2644" i="11"/>
  <c r="AX2644" i="11" s="1"/>
  <c r="AV2644" i="11"/>
  <c r="AY2644" i="11"/>
  <c r="AN2645" i="11"/>
  <c r="AO2645" i="11"/>
  <c r="AQ2645" i="11"/>
  <c r="AR2645" i="11"/>
  <c r="AT2645" i="11"/>
  <c r="AW2645" i="11" s="1"/>
  <c r="AU2645" i="11"/>
  <c r="AX2645" i="11" s="1"/>
  <c r="AV2645" i="11"/>
  <c r="AY2645" i="11" s="1"/>
  <c r="AN2646" i="11"/>
  <c r="AQ2646" i="11" s="1"/>
  <c r="AO2646" i="11"/>
  <c r="AR2646" i="11" s="1"/>
  <c r="AT2646" i="11"/>
  <c r="AW2646" i="11" s="1"/>
  <c r="AU2646" i="11"/>
  <c r="AX2646" i="11" s="1"/>
  <c r="AV2646" i="11"/>
  <c r="AY2646" i="11" s="1"/>
  <c r="AN2647" i="11"/>
  <c r="AQ2647" i="11" s="1"/>
  <c r="AO2647" i="11"/>
  <c r="AR2647" i="11"/>
  <c r="AT2647" i="11"/>
  <c r="AW2647" i="11" s="1"/>
  <c r="AU2647" i="11"/>
  <c r="AX2647" i="11" s="1"/>
  <c r="AV2647" i="11"/>
  <c r="AY2647" i="11" s="1"/>
  <c r="AN2648" i="11"/>
  <c r="AO2648" i="11"/>
  <c r="AR2648" i="11" s="1"/>
  <c r="AQ2648" i="11"/>
  <c r="AT2648" i="11"/>
  <c r="AW2648" i="11" s="1"/>
  <c r="AU2648" i="11"/>
  <c r="AX2648" i="11" s="1"/>
  <c r="AV2648" i="11"/>
  <c r="AY2648" i="11" s="1"/>
  <c r="AN2649" i="11"/>
  <c r="AO2649" i="11"/>
  <c r="AQ2649" i="11"/>
  <c r="AR2649" i="11"/>
  <c r="AT2649" i="11"/>
  <c r="AW2649" i="11" s="1"/>
  <c r="AU2649" i="11"/>
  <c r="AX2649" i="11" s="1"/>
  <c r="AV2649" i="11"/>
  <c r="AY2649" i="11" s="1"/>
  <c r="AN2650" i="11"/>
  <c r="AO2650" i="11"/>
  <c r="AR2650" i="11" s="1"/>
  <c r="AQ2650" i="11"/>
  <c r="AT2650" i="11"/>
  <c r="AW2650" i="11" s="1"/>
  <c r="AU2650" i="11"/>
  <c r="AX2650" i="11" s="1"/>
  <c r="AV2650" i="11"/>
  <c r="AY2650" i="11"/>
  <c r="AN2651" i="11"/>
  <c r="AQ2651" i="11" s="1"/>
  <c r="AO2651" i="11"/>
  <c r="AR2651" i="11"/>
  <c r="AT2651" i="11"/>
  <c r="AW2651" i="11" s="1"/>
  <c r="AU2651" i="11"/>
  <c r="AX2651" i="11" s="1"/>
  <c r="AV2651" i="11"/>
  <c r="AY2651" i="11"/>
  <c r="AN2652" i="11"/>
  <c r="AQ2652" i="11" s="1"/>
  <c r="AO2652" i="11"/>
  <c r="AR2652" i="11" s="1"/>
  <c r="AT2652" i="11"/>
  <c r="AW2652" i="11" s="1"/>
  <c r="AU2652" i="11"/>
  <c r="AX2652" i="11" s="1"/>
  <c r="AV2652" i="11"/>
  <c r="AY2652" i="11"/>
  <c r="AN2653" i="11"/>
  <c r="AQ2653" i="11" s="1"/>
  <c r="AO2653" i="11"/>
  <c r="AR2653" i="11"/>
  <c r="AT2653" i="11"/>
  <c r="AW2653" i="11" s="1"/>
  <c r="AU2653" i="11"/>
  <c r="AX2653" i="11" s="1"/>
  <c r="AV2653" i="11"/>
  <c r="AY2653" i="11" s="1"/>
  <c r="AN2654" i="11"/>
  <c r="AO2654" i="11"/>
  <c r="AQ2654" i="11"/>
  <c r="AR2654" i="11"/>
  <c r="AT2654" i="11"/>
  <c r="AW2654" i="11" s="1"/>
  <c r="AU2654" i="11"/>
  <c r="AX2654" i="11" s="1"/>
  <c r="AV2654" i="11"/>
  <c r="AY2654" i="11" s="1"/>
  <c r="AN2655" i="11"/>
  <c r="AO2655" i="11"/>
  <c r="AQ2655" i="11"/>
  <c r="AR2655" i="11"/>
  <c r="AT2655" i="11"/>
  <c r="AW2655" i="11" s="1"/>
  <c r="AU2655" i="11"/>
  <c r="AX2655" i="11" s="1"/>
  <c r="AV2655" i="11"/>
  <c r="AY2655" i="11" s="1"/>
  <c r="AN2656" i="11"/>
  <c r="AO2656" i="11"/>
  <c r="AR2656" i="11" s="1"/>
  <c r="AQ2656" i="11"/>
  <c r="AT2656" i="11"/>
  <c r="AW2656" i="11" s="1"/>
  <c r="AU2656" i="11"/>
  <c r="AX2656" i="11" s="1"/>
  <c r="AV2656" i="11"/>
  <c r="AY2656" i="11"/>
  <c r="AN2657" i="11"/>
  <c r="AQ2657" i="11" s="1"/>
  <c r="AO2657" i="11"/>
  <c r="AR2657" i="11"/>
  <c r="AT2657" i="11"/>
  <c r="AW2657" i="11" s="1"/>
  <c r="AU2657" i="11"/>
  <c r="AX2657" i="11" s="1"/>
  <c r="AV2657" i="11"/>
  <c r="AY2657" i="11" s="1"/>
  <c r="AN2658" i="11"/>
  <c r="AO2658" i="11"/>
  <c r="AR2658" i="11" s="1"/>
  <c r="AQ2658" i="11"/>
  <c r="AT2658" i="11"/>
  <c r="AW2658" i="11" s="1"/>
  <c r="AU2658" i="11"/>
  <c r="AX2658" i="11" s="1"/>
  <c r="AV2658" i="11"/>
  <c r="AY2658" i="11"/>
  <c r="AN2659" i="11"/>
  <c r="AQ2659" i="11" s="1"/>
  <c r="AO2659" i="11"/>
  <c r="AR2659" i="11" s="1"/>
  <c r="AT2659" i="11"/>
  <c r="AW2659" i="11" s="1"/>
  <c r="AU2659" i="11"/>
  <c r="AX2659" i="11" s="1"/>
  <c r="AV2659" i="11"/>
  <c r="AY2659" i="11"/>
  <c r="AN2660" i="11"/>
  <c r="AO2660" i="11"/>
  <c r="AR2660" i="11" s="1"/>
  <c r="AQ2660" i="11"/>
  <c r="AT2660" i="11"/>
  <c r="AW2660" i="11" s="1"/>
  <c r="AU2660" i="11"/>
  <c r="AX2660" i="11" s="1"/>
  <c r="AV2660" i="11"/>
  <c r="AY2660" i="11" s="1"/>
  <c r="AN2661" i="11"/>
  <c r="AO2661" i="11"/>
  <c r="AQ2661" i="11"/>
  <c r="AR2661" i="11"/>
  <c r="AT2661" i="11"/>
  <c r="AW2661" i="11" s="1"/>
  <c r="AU2661" i="11"/>
  <c r="AX2661" i="11" s="1"/>
  <c r="AV2661" i="11"/>
  <c r="AY2661" i="11" s="1"/>
  <c r="AN2662" i="11"/>
  <c r="AO2662" i="11"/>
  <c r="AQ2662" i="11"/>
  <c r="AR2662" i="11"/>
  <c r="AT2662" i="11"/>
  <c r="AW2662" i="11" s="1"/>
  <c r="AU2662" i="11"/>
  <c r="AX2662" i="11" s="1"/>
  <c r="AV2662" i="11"/>
  <c r="AY2662" i="11"/>
  <c r="AN2663" i="11"/>
  <c r="AO2663" i="11"/>
  <c r="AR2663" i="11" s="1"/>
  <c r="AQ2663" i="11"/>
  <c r="AT2663" i="11"/>
  <c r="AW2663" i="11" s="1"/>
  <c r="AU2663" i="11"/>
  <c r="AX2663" i="11" s="1"/>
  <c r="AV2663" i="11"/>
  <c r="AY2663" i="11"/>
  <c r="AN2664" i="11"/>
  <c r="AO2664" i="11"/>
  <c r="AR2664" i="11" s="1"/>
  <c r="AQ2664" i="11"/>
  <c r="AT2664" i="11"/>
  <c r="AW2664" i="11" s="1"/>
  <c r="AU2664" i="11"/>
  <c r="AX2664" i="11" s="1"/>
  <c r="AV2664" i="11"/>
  <c r="AY2664" i="11"/>
  <c r="AN2665" i="11"/>
  <c r="AQ2665" i="11" s="1"/>
  <c r="AO2665" i="11"/>
  <c r="AR2665" i="11"/>
  <c r="AT2665" i="11"/>
  <c r="AW2665" i="11" s="1"/>
  <c r="AU2665" i="11"/>
  <c r="AX2665" i="11" s="1"/>
  <c r="AV2665" i="11"/>
  <c r="AY2665" i="11" s="1"/>
  <c r="AN2666" i="11"/>
  <c r="AQ2666" i="11" s="1"/>
  <c r="AO2666" i="11"/>
  <c r="AR2666" i="11"/>
  <c r="AT2666" i="11"/>
  <c r="AW2666" i="11" s="1"/>
  <c r="AU2666" i="11"/>
  <c r="AX2666" i="11" s="1"/>
  <c r="AV2666" i="11"/>
  <c r="AY2666" i="11"/>
  <c r="AN2667" i="11"/>
  <c r="AO2667" i="11"/>
  <c r="AQ2667" i="11"/>
  <c r="AR2667" i="11"/>
  <c r="AT2667" i="11"/>
  <c r="AW2667" i="11" s="1"/>
  <c r="AU2667" i="11"/>
  <c r="AX2667" i="11" s="1"/>
  <c r="AV2667" i="11"/>
  <c r="AY2667" i="11" s="1"/>
  <c r="AN2668" i="11"/>
  <c r="AO2668" i="11"/>
  <c r="AR2668" i="11" s="1"/>
  <c r="AQ2668" i="11"/>
  <c r="AT2668" i="11"/>
  <c r="AW2668" i="11" s="1"/>
  <c r="AU2668" i="11"/>
  <c r="AX2668" i="11" s="1"/>
  <c r="AV2668" i="11"/>
  <c r="AY2668" i="11" s="1"/>
  <c r="AN2669" i="11"/>
  <c r="AO2669" i="11"/>
  <c r="AQ2669" i="11"/>
  <c r="AR2669" i="11"/>
  <c r="AT2669" i="11"/>
  <c r="AW2669" i="11" s="1"/>
  <c r="AU2669" i="11"/>
  <c r="AX2669" i="11" s="1"/>
  <c r="AV2669" i="11"/>
  <c r="AY2669" i="11" s="1"/>
  <c r="L9" i="11"/>
  <c r="M9" i="11"/>
  <c r="N9" i="11"/>
  <c r="O9" i="11"/>
  <c r="P9" i="11"/>
  <c r="Q9" i="11"/>
  <c r="AJ9" i="11" s="1"/>
  <c r="R9" i="11"/>
  <c r="S9" i="11"/>
  <c r="T9" i="11"/>
  <c r="U9" i="11"/>
  <c r="V9" i="11"/>
  <c r="W9" i="11"/>
  <c r="X9" i="11"/>
  <c r="Y9" i="11"/>
  <c r="Z9" i="11"/>
  <c r="AA9" i="11"/>
  <c r="AB9" i="11"/>
  <c r="AC9" i="11"/>
  <c r="AD9" i="11"/>
  <c r="AE9" i="11"/>
  <c r="AF9" i="11"/>
  <c r="AG9" i="11"/>
  <c r="AI9" i="11"/>
  <c r="L10" i="11"/>
  <c r="M10" i="11"/>
  <c r="N10" i="11"/>
  <c r="Q10" i="11" s="1"/>
  <c r="O10" i="11"/>
  <c r="P10" i="11"/>
  <c r="R10" i="11"/>
  <c r="T10" i="11"/>
  <c r="U10" i="11"/>
  <c r="V10" i="11"/>
  <c r="W10" i="11"/>
  <c r="X10" i="11"/>
  <c r="Y10" i="11"/>
  <c r="Z10" i="11"/>
  <c r="AA10" i="11"/>
  <c r="AB10" i="11"/>
  <c r="AC10" i="11"/>
  <c r="AD10" i="11"/>
  <c r="AE10" i="11"/>
  <c r="L11" i="11"/>
  <c r="S11" i="11" s="1"/>
  <c r="AF11" i="11" s="1"/>
  <c r="M11" i="11"/>
  <c r="T11" i="11" s="1"/>
  <c r="N11" i="11"/>
  <c r="O11" i="11"/>
  <c r="P11" i="11"/>
  <c r="AB11" i="11" s="1"/>
  <c r="Q11" i="11"/>
  <c r="AH11" i="11" s="1"/>
  <c r="R11" i="11"/>
  <c r="U11" i="11"/>
  <c r="V11" i="11"/>
  <c r="W11" i="11"/>
  <c r="X11" i="11"/>
  <c r="Y11" i="11"/>
  <c r="Z11" i="11"/>
  <c r="AA11" i="11"/>
  <c r="AC11" i="11"/>
  <c r="AD11" i="11"/>
  <c r="AE11" i="11"/>
  <c r="AG11" i="11"/>
  <c r="AK11" i="11"/>
  <c r="L12" i="11"/>
  <c r="M12" i="11"/>
  <c r="N12" i="11"/>
  <c r="O12" i="11"/>
  <c r="P12" i="11"/>
  <c r="AB12" i="11" s="1"/>
  <c r="Q12" i="11"/>
  <c r="AK12" i="11" s="1"/>
  <c r="R12" i="11"/>
  <c r="S12" i="11"/>
  <c r="T12" i="11"/>
  <c r="U12" i="11"/>
  <c r="V12" i="11"/>
  <c r="W12" i="11"/>
  <c r="X12" i="11"/>
  <c r="Y12" i="11"/>
  <c r="Z12" i="11"/>
  <c r="AA12" i="11"/>
  <c r="AC12" i="11"/>
  <c r="AD12" i="11"/>
  <c r="AE12" i="11"/>
  <c r="AF12" i="11"/>
  <c r="AH12" i="11"/>
  <c r="AI12" i="11"/>
  <c r="AJ12" i="11"/>
  <c r="L13" i="11"/>
  <c r="M13" i="11"/>
  <c r="T13" i="11" s="1"/>
  <c r="N13" i="11"/>
  <c r="Q13" i="11" s="1"/>
  <c r="O13" i="11"/>
  <c r="P13" i="11"/>
  <c r="R13" i="11"/>
  <c r="S13" i="11"/>
  <c r="AF13" i="11" s="1"/>
  <c r="U13" i="11"/>
  <c r="V13" i="11"/>
  <c r="W13" i="11"/>
  <c r="X13" i="11"/>
  <c r="Y13" i="11"/>
  <c r="Z13" i="11"/>
  <c r="AA13" i="11"/>
  <c r="AB13" i="11"/>
  <c r="AC13" i="11"/>
  <c r="AD13" i="11"/>
  <c r="AE13" i="11"/>
  <c r="AI13" i="11"/>
  <c r="L14" i="11"/>
  <c r="M14" i="11"/>
  <c r="T14" i="11" s="1"/>
  <c r="N14" i="11"/>
  <c r="Q14" i="11" s="1"/>
  <c r="O14" i="11"/>
  <c r="P14" i="11"/>
  <c r="AB14" i="11" s="1"/>
  <c r="R14" i="11"/>
  <c r="AF14" i="11" s="1"/>
  <c r="S14" i="11"/>
  <c r="U14" i="11"/>
  <c r="V14" i="11"/>
  <c r="W14" i="11"/>
  <c r="X14" i="11"/>
  <c r="Y14" i="11"/>
  <c r="Z14" i="11"/>
  <c r="AA14" i="11"/>
  <c r="AC14" i="11"/>
  <c r="AD14" i="11"/>
  <c r="AE14" i="11"/>
  <c r="L15" i="11"/>
  <c r="M15" i="11"/>
  <c r="T15" i="11" s="1"/>
  <c r="N15" i="11"/>
  <c r="O15" i="11"/>
  <c r="P15" i="11"/>
  <c r="Q15" i="11"/>
  <c r="R15" i="11"/>
  <c r="S15" i="11"/>
  <c r="U15" i="11"/>
  <c r="V15" i="11"/>
  <c r="W15" i="11"/>
  <c r="X15" i="11"/>
  <c r="Y15" i="11"/>
  <c r="Z15" i="11"/>
  <c r="AA15" i="11"/>
  <c r="AB15" i="11"/>
  <c r="AC15" i="11"/>
  <c r="AD15" i="11"/>
  <c r="AE15" i="11"/>
  <c r="AI15" i="11"/>
  <c r="AJ15" i="11"/>
  <c r="AK15" i="11"/>
  <c r="L16" i="11"/>
  <c r="S16" i="11" s="1"/>
  <c r="M16" i="11"/>
  <c r="N16" i="11"/>
  <c r="Q16" i="11" s="1"/>
  <c r="O16" i="11"/>
  <c r="P16" i="11"/>
  <c r="R16" i="11"/>
  <c r="T16" i="11"/>
  <c r="U16" i="11"/>
  <c r="W16" i="11"/>
  <c r="X16" i="11"/>
  <c r="Y16" i="11"/>
  <c r="Z16" i="11"/>
  <c r="AA16" i="11"/>
  <c r="AB16" i="11"/>
  <c r="AC16" i="11"/>
  <c r="AD16" i="11"/>
  <c r="AE16" i="11"/>
  <c r="L17" i="11"/>
  <c r="M17" i="11"/>
  <c r="N17" i="11"/>
  <c r="O17" i="11"/>
  <c r="P17" i="11"/>
  <c r="AB17" i="11" s="1"/>
  <c r="Q17" i="11"/>
  <c r="R17" i="11"/>
  <c r="S17" i="11"/>
  <c r="T17" i="11"/>
  <c r="U17" i="11"/>
  <c r="V17" i="11"/>
  <c r="W17" i="11"/>
  <c r="X17" i="11"/>
  <c r="Y17" i="11"/>
  <c r="Z17" i="11"/>
  <c r="AA17" i="11"/>
  <c r="AC17" i="11"/>
  <c r="AD17" i="11"/>
  <c r="AE17" i="11"/>
  <c r="AG17" i="11"/>
  <c r="AI17" i="11"/>
  <c r="L18" i="11"/>
  <c r="M18" i="11"/>
  <c r="T18" i="11" s="1"/>
  <c r="N18" i="11"/>
  <c r="Q18" i="11" s="1"/>
  <c r="AJ18" i="11" s="1"/>
  <c r="O18" i="11"/>
  <c r="P18" i="11"/>
  <c r="R18" i="11"/>
  <c r="U18" i="11"/>
  <c r="W18" i="11"/>
  <c r="X18" i="11"/>
  <c r="Y18" i="11"/>
  <c r="Z18" i="11"/>
  <c r="AA18" i="11"/>
  <c r="AB18" i="11"/>
  <c r="AC18" i="11"/>
  <c r="AD18" i="11"/>
  <c r="AE18" i="11"/>
  <c r="AH18" i="11"/>
  <c r="L19" i="11"/>
  <c r="M19" i="11"/>
  <c r="T19" i="11" s="1"/>
  <c r="AF19" i="11" s="1"/>
  <c r="N19" i="11"/>
  <c r="O19" i="11"/>
  <c r="P19" i="11"/>
  <c r="AB19" i="11" s="1"/>
  <c r="Q19" i="11"/>
  <c r="R19" i="11"/>
  <c r="S19" i="11"/>
  <c r="U19" i="11"/>
  <c r="V19" i="11"/>
  <c r="W19" i="11"/>
  <c r="X19" i="11"/>
  <c r="Y19" i="11"/>
  <c r="Z19" i="11"/>
  <c r="AA19" i="11"/>
  <c r="AC19" i="11"/>
  <c r="AD19" i="11"/>
  <c r="AE19" i="11"/>
  <c r="AK19" i="11"/>
  <c r="L20" i="11"/>
  <c r="M20" i="11"/>
  <c r="N20" i="11"/>
  <c r="O20" i="11"/>
  <c r="P20" i="11"/>
  <c r="AB20" i="11" s="1"/>
  <c r="Q20" i="11"/>
  <c r="AK20" i="11" s="1"/>
  <c r="R20" i="11"/>
  <c r="T20" i="11"/>
  <c r="U20" i="11"/>
  <c r="V20" i="11"/>
  <c r="W20" i="11"/>
  <c r="X20" i="11"/>
  <c r="Y20" i="11"/>
  <c r="Z20" i="11"/>
  <c r="AA20" i="11"/>
  <c r="AC20" i="11"/>
  <c r="AD20" i="11"/>
  <c r="AE20" i="11"/>
  <c r="AH20" i="11"/>
  <c r="AI20" i="11"/>
  <c r="AJ20" i="11"/>
  <c r="L21" i="11"/>
  <c r="M21" i="11"/>
  <c r="T21" i="11" s="1"/>
  <c r="N21" i="11"/>
  <c r="Q21" i="11" s="1"/>
  <c r="O21" i="11"/>
  <c r="P21" i="11"/>
  <c r="R21" i="11"/>
  <c r="S21" i="11"/>
  <c r="U21" i="11"/>
  <c r="W21" i="11"/>
  <c r="X21" i="11"/>
  <c r="Y21" i="11"/>
  <c r="Z21" i="11"/>
  <c r="AA21" i="11"/>
  <c r="AB21" i="11"/>
  <c r="AC21" i="11"/>
  <c r="AD21" i="11"/>
  <c r="AE21" i="11"/>
  <c r="AI21" i="11"/>
  <c r="AK21" i="11"/>
  <c r="L22" i="11"/>
  <c r="M22" i="11"/>
  <c r="N22" i="11"/>
  <c r="O22" i="11"/>
  <c r="P22" i="11"/>
  <c r="AB22" i="11" s="1"/>
  <c r="Q22" i="11"/>
  <c r="R22" i="11"/>
  <c r="AF22" i="11" s="1"/>
  <c r="S22" i="11"/>
  <c r="T22" i="11"/>
  <c r="U22" i="11"/>
  <c r="V22" i="11"/>
  <c r="W22" i="11"/>
  <c r="X22" i="11"/>
  <c r="Y22" i="11"/>
  <c r="Z22" i="11"/>
  <c r="AA22" i="11"/>
  <c r="AC22" i="11"/>
  <c r="AD22" i="11"/>
  <c r="AE22" i="11"/>
  <c r="AG22" i="11"/>
  <c r="AH22" i="11"/>
  <c r="L23" i="11"/>
  <c r="M23" i="11"/>
  <c r="N23" i="11"/>
  <c r="O23" i="11"/>
  <c r="P23" i="11"/>
  <c r="Q23" i="11"/>
  <c r="AJ23" i="11" s="1"/>
  <c r="R23" i="11"/>
  <c r="T23" i="11"/>
  <c r="U23" i="11"/>
  <c r="V23" i="11"/>
  <c r="W23" i="11"/>
  <c r="X23" i="11"/>
  <c r="Y23" i="11"/>
  <c r="Z23" i="11"/>
  <c r="AA23" i="11"/>
  <c r="AB23" i="11"/>
  <c r="AC23" i="11"/>
  <c r="AD23" i="11"/>
  <c r="AE23" i="11"/>
  <c r="AI23" i="11"/>
  <c r="L24" i="11"/>
  <c r="S24" i="11" s="1"/>
  <c r="M24" i="11"/>
  <c r="N24" i="11"/>
  <c r="Q24" i="11" s="1"/>
  <c r="AJ24" i="11" s="1"/>
  <c r="O24" i="11"/>
  <c r="P24" i="11"/>
  <c r="AB24" i="11" s="1"/>
  <c r="R24" i="11"/>
  <c r="T24" i="11"/>
  <c r="U24" i="11"/>
  <c r="W24" i="11"/>
  <c r="X24" i="11"/>
  <c r="Y24" i="11"/>
  <c r="Z24" i="11"/>
  <c r="AA24" i="11"/>
  <c r="AC24" i="11"/>
  <c r="AD24" i="11"/>
  <c r="AE24" i="11"/>
  <c r="L25" i="11"/>
  <c r="M25" i="11"/>
  <c r="N25" i="11"/>
  <c r="O25" i="11"/>
  <c r="P25" i="11"/>
  <c r="AB25" i="11" s="1"/>
  <c r="Q25" i="11"/>
  <c r="R25" i="11"/>
  <c r="S25" i="11"/>
  <c r="T25" i="11"/>
  <c r="U25" i="11"/>
  <c r="V25" i="11"/>
  <c r="W25" i="11"/>
  <c r="X25" i="11"/>
  <c r="Y25" i="11"/>
  <c r="Z25" i="11"/>
  <c r="AA25" i="11"/>
  <c r="AC25" i="11"/>
  <c r="AD25" i="11"/>
  <c r="AE25" i="11"/>
  <c r="AG25" i="11"/>
  <c r="AH25" i="11"/>
  <c r="AI25" i="11"/>
  <c r="L26" i="11"/>
  <c r="M26" i="11"/>
  <c r="N26" i="11"/>
  <c r="Q26" i="11" s="1"/>
  <c r="O26" i="11"/>
  <c r="P26" i="11"/>
  <c r="R26" i="11"/>
  <c r="S26" i="11"/>
  <c r="T26" i="11"/>
  <c r="U26" i="11"/>
  <c r="V26" i="11"/>
  <c r="W26" i="11"/>
  <c r="X26" i="11"/>
  <c r="Y26" i="11"/>
  <c r="Z26" i="11"/>
  <c r="AA26" i="11"/>
  <c r="AB26" i="11"/>
  <c r="AC26" i="11"/>
  <c r="AD26" i="11"/>
  <c r="AE26" i="11"/>
  <c r="AF26" i="11"/>
  <c r="AH26" i="11"/>
  <c r="AJ26" i="11"/>
  <c r="AK26" i="11"/>
  <c r="L27" i="11"/>
  <c r="M27" i="11"/>
  <c r="N27" i="11"/>
  <c r="O27" i="11"/>
  <c r="P27" i="11"/>
  <c r="Q27" i="11"/>
  <c r="R27" i="11"/>
  <c r="S27" i="11"/>
  <c r="T27" i="11"/>
  <c r="U27" i="11"/>
  <c r="V27" i="11"/>
  <c r="W27" i="11"/>
  <c r="X27" i="11"/>
  <c r="Y27" i="11"/>
  <c r="Z27" i="11"/>
  <c r="AA27" i="11"/>
  <c r="AB27" i="11"/>
  <c r="AC27" i="11"/>
  <c r="AD27" i="11"/>
  <c r="AE27" i="11"/>
  <c r="AF27" i="11"/>
  <c r="AG27" i="11"/>
  <c r="AK27" i="11"/>
  <c r="L28" i="11"/>
  <c r="M28" i="11"/>
  <c r="N28" i="11"/>
  <c r="O28" i="11"/>
  <c r="P28" i="11"/>
  <c r="Q28" i="11"/>
  <c r="AK28" i="11" s="1"/>
  <c r="R28" i="11"/>
  <c r="S28" i="11"/>
  <c r="T28" i="11"/>
  <c r="U28" i="11"/>
  <c r="V28" i="11"/>
  <c r="W28" i="11"/>
  <c r="X28" i="11"/>
  <c r="Y28" i="11"/>
  <c r="Z28" i="11"/>
  <c r="AA28" i="11"/>
  <c r="AB28" i="11"/>
  <c r="AC28" i="11"/>
  <c r="AD28" i="11"/>
  <c r="AE28" i="11"/>
  <c r="AF28" i="11"/>
  <c r="AH28" i="11"/>
  <c r="AI28" i="11"/>
  <c r="AJ28" i="11"/>
  <c r="L29" i="11"/>
  <c r="M29" i="11"/>
  <c r="N29" i="11"/>
  <c r="Q29" i="11" s="1"/>
  <c r="O29" i="11"/>
  <c r="P29" i="11"/>
  <c r="R29" i="11"/>
  <c r="S29" i="11"/>
  <c r="T29" i="11"/>
  <c r="U29" i="11"/>
  <c r="V29" i="11"/>
  <c r="W29" i="11"/>
  <c r="X29" i="11"/>
  <c r="Y29" i="11"/>
  <c r="Z29" i="11"/>
  <c r="AA29" i="11"/>
  <c r="AB29" i="11"/>
  <c r="AC29" i="11"/>
  <c r="AD29" i="11"/>
  <c r="AE29" i="11"/>
  <c r="AF29" i="11"/>
  <c r="L30" i="11"/>
  <c r="M30" i="11"/>
  <c r="N30" i="11"/>
  <c r="O30" i="11"/>
  <c r="P30" i="11"/>
  <c r="AB30" i="11" s="1"/>
  <c r="R30" i="11"/>
  <c r="S30" i="11"/>
  <c r="T30" i="11"/>
  <c r="U30" i="11"/>
  <c r="W30" i="11"/>
  <c r="X30" i="11"/>
  <c r="Y30" i="11"/>
  <c r="Z30" i="11"/>
  <c r="AA30" i="11"/>
  <c r="AC30" i="11"/>
  <c r="AD30" i="11"/>
  <c r="AE30" i="11"/>
  <c r="L31" i="11"/>
  <c r="AG31" i="11" s="1"/>
  <c r="M31" i="11"/>
  <c r="T31" i="11" s="1"/>
  <c r="N31" i="11"/>
  <c r="O31" i="11"/>
  <c r="P31" i="11"/>
  <c r="Q31" i="11"/>
  <c r="AK31" i="11" s="1"/>
  <c r="R31" i="11"/>
  <c r="U31" i="11"/>
  <c r="V31" i="11"/>
  <c r="W31" i="11"/>
  <c r="X31" i="11"/>
  <c r="Y31" i="11"/>
  <c r="Z31" i="11"/>
  <c r="AA31" i="11"/>
  <c r="AB31" i="11"/>
  <c r="AC31" i="11"/>
  <c r="AD31" i="11"/>
  <c r="AE31" i="11"/>
  <c r="AI31" i="11"/>
  <c r="AJ31" i="11"/>
  <c r="L32" i="11"/>
  <c r="M32" i="11"/>
  <c r="N32" i="11"/>
  <c r="Q32" i="11" s="1"/>
  <c r="AJ32" i="11" s="1"/>
  <c r="O32" i="11"/>
  <c r="P32" i="11"/>
  <c r="R32" i="11"/>
  <c r="S32" i="11"/>
  <c r="T32" i="11"/>
  <c r="U32" i="11"/>
  <c r="V32" i="11"/>
  <c r="W32" i="11"/>
  <c r="X32" i="11"/>
  <c r="Y32" i="11"/>
  <c r="Z32" i="11"/>
  <c r="AA32" i="11"/>
  <c r="AB32" i="11"/>
  <c r="AC32" i="11"/>
  <c r="AD32" i="11"/>
  <c r="AE32" i="11"/>
  <c r="AF32" i="11"/>
  <c r="L33" i="11"/>
  <c r="M33" i="11"/>
  <c r="N33" i="11"/>
  <c r="O33" i="11"/>
  <c r="P33" i="11"/>
  <c r="Q33" i="11"/>
  <c r="AI33" i="11" s="1"/>
  <c r="R33" i="11"/>
  <c r="S33" i="11"/>
  <c r="T33" i="11"/>
  <c r="U33" i="11"/>
  <c r="V33" i="11"/>
  <c r="W33" i="11"/>
  <c r="X33" i="11"/>
  <c r="Y33" i="11"/>
  <c r="Z33" i="11"/>
  <c r="AA33" i="11"/>
  <c r="AB33" i="11"/>
  <c r="AC33" i="11"/>
  <c r="AD33" i="11"/>
  <c r="AE33" i="11"/>
  <c r="AF33" i="11"/>
  <c r="AG33" i="11"/>
  <c r="AH33" i="11"/>
  <c r="L34" i="11"/>
  <c r="M34" i="11"/>
  <c r="N34" i="11"/>
  <c r="Q34" i="11" s="1"/>
  <c r="O34" i="11"/>
  <c r="P34" i="11"/>
  <c r="R34" i="11"/>
  <c r="S34" i="11"/>
  <c r="T34" i="11"/>
  <c r="U34" i="11"/>
  <c r="V34" i="11"/>
  <c r="W34" i="11"/>
  <c r="X34" i="11"/>
  <c r="Y34" i="11"/>
  <c r="Z34" i="11"/>
  <c r="AA34" i="11"/>
  <c r="AB34" i="11"/>
  <c r="AC34" i="11"/>
  <c r="AD34" i="11"/>
  <c r="AE34" i="11"/>
  <c r="AF34" i="11"/>
  <c r="AK34" i="11"/>
  <c r="L35" i="11"/>
  <c r="M35" i="11"/>
  <c r="N35" i="11"/>
  <c r="O35" i="11"/>
  <c r="P35" i="11"/>
  <c r="Q35" i="11"/>
  <c r="R35" i="11"/>
  <c r="S35" i="11"/>
  <c r="T35" i="11"/>
  <c r="U35" i="11"/>
  <c r="V35" i="11"/>
  <c r="W35" i="11"/>
  <c r="X35" i="11"/>
  <c r="Y35" i="11"/>
  <c r="Z35" i="11"/>
  <c r="AA35" i="11"/>
  <c r="AB35" i="11"/>
  <c r="AC35" i="11"/>
  <c r="AD35" i="11"/>
  <c r="AE35" i="11"/>
  <c r="AF35" i="11"/>
  <c r="AG35" i="11"/>
  <c r="AK35" i="11"/>
  <c r="L36" i="11"/>
  <c r="M36" i="11"/>
  <c r="N36" i="11"/>
  <c r="O36" i="11"/>
  <c r="P36" i="11"/>
  <c r="Q36" i="11"/>
  <c r="AK36" i="11" s="1"/>
  <c r="R36" i="11"/>
  <c r="T36" i="11"/>
  <c r="U36" i="11"/>
  <c r="V36" i="11"/>
  <c r="W36" i="11"/>
  <c r="X36" i="11"/>
  <c r="Y36" i="11"/>
  <c r="Z36" i="11"/>
  <c r="AA36" i="11"/>
  <c r="AB36" i="11"/>
  <c r="AC36" i="11"/>
  <c r="AD36" i="11"/>
  <c r="AE36" i="11"/>
  <c r="AH36" i="11"/>
  <c r="AI36" i="11"/>
  <c r="AJ36" i="11"/>
  <c r="L37" i="11"/>
  <c r="M37" i="11"/>
  <c r="T37" i="11" s="1"/>
  <c r="N37" i="11"/>
  <c r="Q37" i="11" s="1"/>
  <c r="AK37" i="11" s="1"/>
  <c r="O37" i="11"/>
  <c r="P37" i="11"/>
  <c r="R37" i="11"/>
  <c r="S37" i="11"/>
  <c r="U37" i="11"/>
  <c r="V37" i="11"/>
  <c r="W37" i="11"/>
  <c r="X37" i="11"/>
  <c r="Y37" i="11"/>
  <c r="Z37" i="11"/>
  <c r="AA37" i="11"/>
  <c r="AB37" i="11"/>
  <c r="AC37" i="11"/>
  <c r="AD37" i="11"/>
  <c r="AE37" i="11"/>
  <c r="AI37" i="11"/>
  <c r="L38" i="11"/>
  <c r="M38" i="11"/>
  <c r="N38" i="11"/>
  <c r="Q38" i="11" s="1"/>
  <c r="O38" i="11"/>
  <c r="P38" i="11"/>
  <c r="R38" i="11"/>
  <c r="S38" i="11"/>
  <c r="T38" i="11"/>
  <c r="U38" i="11"/>
  <c r="V38" i="11"/>
  <c r="W38" i="11"/>
  <c r="X38" i="11"/>
  <c r="Y38" i="11"/>
  <c r="Z38" i="11"/>
  <c r="AA38" i="11"/>
  <c r="AB38" i="11"/>
  <c r="AC38" i="11"/>
  <c r="AD38" i="11"/>
  <c r="AE38" i="11"/>
  <c r="AF38" i="11"/>
  <c r="L39" i="11"/>
  <c r="M39" i="11"/>
  <c r="N39" i="11"/>
  <c r="O39" i="11"/>
  <c r="P39" i="11"/>
  <c r="Q39" i="11"/>
  <c r="AJ39" i="11" s="1"/>
  <c r="R39" i="11"/>
  <c r="S39" i="11"/>
  <c r="T39" i="11"/>
  <c r="U39" i="11"/>
  <c r="V39" i="11"/>
  <c r="W39" i="11"/>
  <c r="X39" i="11"/>
  <c r="Y39" i="11"/>
  <c r="Z39" i="11"/>
  <c r="AA39" i="11"/>
  <c r="AB39" i="11"/>
  <c r="AC39" i="11"/>
  <c r="AD39" i="11"/>
  <c r="AE39" i="11"/>
  <c r="AF39" i="11"/>
  <c r="AG39" i="11"/>
  <c r="L40" i="11"/>
  <c r="S40" i="11" s="1"/>
  <c r="M40" i="11"/>
  <c r="N40" i="11"/>
  <c r="Q40" i="11" s="1"/>
  <c r="O40" i="11"/>
  <c r="P40" i="11"/>
  <c r="AB40" i="11" s="1"/>
  <c r="R40" i="11"/>
  <c r="T40" i="11"/>
  <c r="U40" i="11"/>
  <c r="V40" i="11"/>
  <c r="W40" i="11"/>
  <c r="X40" i="11"/>
  <c r="Y40" i="11"/>
  <c r="Z40" i="11"/>
  <c r="AA40" i="11"/>
  <c r="AC40" i="11"/>
  <c r="AD40" i="11"/>
  <c r="AE40" i="11"/>
  <c r="AJ40" i="11"/>
  <c r="L41" i="11"/>
  <c r="M41" i="11"/>
  <c r="T41" i="11" s="1"/>
  <c r="N41" i="11"/>
  <c r="O41" i="11"/>
  <c r="P41" i="11"/>
  <c r="AB41" i="11" s="1"/>
  <c r="Q41" i="11"/>
  <c r="R41" i="11"/>
  <c r="S41" i="11"/>
  <c r="U41" i="11"/>
  <c r="V41" i="11"/>
  <c r="W41" i="11"/>
  <c r="X41" i="11"/>
  <c r="Y41" i="11"/>
  <c r="Z41" i="11"/>
  <c r="AA41" i="11"/>
  <c r="AC41" i="11"/>
  <c r="AD41" i="11"/>
  <c r="AE41" i="11"/>
  <c r="L42" i="11"/>
  <c r="M42" i="11"/>
  <c r="N42" i="11"/>
  <c r="Q42" i="11" s="1"/>
  <c r="AH42" i="11" s="1"/>
  <c r="O42" i="11"/>
  <c r="P42" i="11"/>
  <c r="R42" i="11"/>
  <c r="S42" i="11"/>
  <c r="T42" i="11"/>
  <c r="U42" i="11"/>
  <c r="V42" i="11"/>
  <c r="W42" i="11"/>
  <c r="X42" i="11"/>
  <c r="Y42" i="11"/>
  <c r="Z42" i="11"/>
  <c r="AA42" i="11"/>
  <c r="AB42" i="11"/>
  <c r="AC42" i="11"/>
  <c r="AD42" i="11"/>
  <c r="AE42" i="11"/>
  <c r="AF42" i="11"/>
  <c r="AJ42" i="11"/>
  <c r="AK42" i="11"/>
  <c r="L43" i="11"/>
  <c r="M43" i="11"/>
  <c r="T43" i="11" s="1"/>
  <c r="N43" i="11"/>
  <c r="O43" i="11"/>
  <c r="P43" i="11"/>
  <c r="AB43" i="11" s="1"/>
  <c r="Q43" i="11"/>
  <c r="R43" i="11"/>
  <c r="S43" i="11"/>
  <c r="U43" i="11"/>
  <c r="V43" i="11"/>
  <c r="W43" i="11"/>
  <c r="X43" i="11"/>
  <c r="Y43" i="11"/>
  <c r="Z43" i="11"/>
  <c r="AA43" i="11"/>
  <c r="AC43" i="11"/>
  <c r="AD43" i="11"/>
  <c r="AE43" i="11"/>
  <c r="L44" i="11"/>
  <c r="M44" i="11"/>
  <c r="N44" i="11"/>
  <c r="O44" i="11"/>
  <c r="P44" i="11"/>
  <c r="Q44" i="11"/>
  <c r="AK44" i="11" s="1"/>
  <c r="R44" i="11"/>
  <c r="S44" i="11"/>
  <c r="T44" i="11"/>
  <c r="U44" i="11"/>
  <c r="V44" i="11"/>
  <c r="W44" i="11"/>
  <c r="X44" i="11"/>
  <c r="Y44" i="11"/>
  <c r="Z44" i="11"/>
  <c r="AA44" i="11"/>
  <c r="AB44" i="11"/>
  <c r="AC44" i="11"/>
  <c r="AD44" i="11"/>
  <c r="AE44" i="11"/>
  <c r="AH44" i="11"/>
  <c r="AI44" i="11"/>
  <c r="AJ44" i="11"/>
  <c r="L45" i="11"/>
  <c r="M45" i="11"/>
  <c r="T45" i="11" s="1"/>
  <c r="N45" i="11"/>
  <c r="Q45" i="11" s="1"/>
  <c r="O45" i="11"/>
  <c r="P45" i="11"/>
  <c r="R45" i="11"/>
  <c r="S45" i="11"/>
  <c r="U45" i="11"/>
  <c r="V45" i="11"/>
  <c r="W45" i="11"/>
  <c r="X45" i="11"/>
  <c r="Y45" i="11"/>
  <c r="Z45" i="11"/>
  <c r="AA45" i="11"/>
  <c r="AB45" i="11"/>
  <c r="AC45" i="11"/>
  <c r="AD45" i="11"/>
  <c r="AE45" i="11"/>
  <c r="AI45" i="11"/>
  <c r="AK45" i="11"/>
  <c r="L46" i="11"/>
  <c r="S46" i="11" s="1"/>
  <c r="M46" i="11"/>
  <c r="T46" i="11" s="1"/>
  <c r="N46" i="11"/>
  <c r="O46" i="11"/>
  <c r="P46" i="11"/>
  <c r="AB46" i="11" s="1"/>
  <c r="R46" i="11"/>
  <c r="U46" i="11"/>
  <c r="W46" i="11"/>
  <c r="X46" i="11"/>
  <c r="Y46" i="11"/>
  <c r="Z46" i="11"/>
  <c r="AA46" i="11"/>
  <c r="AC46" i="11"/>
  <c r="AD46" i="11"/>
  <c r="AE46" i="11"/>
  <c r="L47" i="11"/>
  <c r="AG47" i="11" s="1"/>
  <c r="M47" i="11"/>
  <c r="T47" i="11" s="1"/>
  <c r="N47" i="11"/>
  <c r="O47" i="11"/>
  <c r="P47" i="11"/>
  <c r="Q47" i="11"/>
  <c r="AK47" i="11" s="1"/>
  <c r="R47" i="11"/>
  <c r="U47" i="11"/>
  <c r="V47" i="11"/>
  <c r="W47" i="11"/>
  <c r="X47" i="11"/>
  <c r="Y47" i="11"/>
  <c r="Z47" i="11"/>
  <c r="AA47" i="11"/>
  <c r="AB47" i="11"/>
  <c r="AC47" i="11"/>
  <c r="AD47" i="11"/>
  <c r="AE47" i="11"/>
  <c r="AI47" i="11"/>
  <c r="AJ47" i="11"/>
  <c r="L48" i="11"/>
  <c r="S48" i="11" s="1"/>
  <c r="M48" i="11"/>
  <c r="N48" i="11"/>
  <c r="Q48" i="11" s="1"/>
  <c r="O48" i="11"/>
  <c r="P48" i="11"/>
  <c r="AB48" i="11" s="1"/>
  <c r="R48" i="11"/>
  <c r="T48" i="11"/>
  <c r="U48" i="11"/>
  <c r="V48" i="11"/>
  <c r="W48" i="11"/>
  <c r="X48" i="11"/>
  <c r="Y48" i="11"/>
  <c r="Z48" i="11"/>
  <c r="AA48" i="11"/>
  <c r="AC48" i="11"/>
  <c r="AD48" i="11"/>
  <c r="AE48" i="11"/>
  <c r="AJ48" i="11"/>
  <c r="L49" i="11"/>
  <c r="M49" i="11"/>
  <c r="T49" i="11" s="1"/>
  <c r="N49" i="11"/>
  <c r="O49" i="11"/>
  <c r="P49" i="11"/>
  <c r="AB49" i="11" s="1"/>
  <c r="Q49" i="11"/>
  <c r="R49" i="11"/>
  <c r="S49" i="11"/>
  <c r="U49" i="11"/>
  <c r="V49" i="11"/>
  <c r="W49" i="11"/>
  <c r="X49" i="11"/>
  <c r="Y49" i="11"/>
  <c r="Z49" i="11"/>
  <c r="AA49" i="11"/>
  <c r="AC49" i="11"/>
  <c r="AD49" i="11"/>
  <c r="AE49" i="11"/>
  <c r="AF49" i="11"/>
  <c r="AG49" i="11"/>
  <c r="AH49" i="11"/>
  <c r="AI49" i="11"/>
  <c r="L50" i="11"/>
  <c r="M50" i="11"/>
  <c r="T50" i="11" s="1"/>
  <c r="N50" i="11"/>
  <c r="O50" i="11"/>
  <c r="P50" i="11"/>
  <c r="R50" i="11"/>
  <c r="S50" i="11"/>
  <c r="U50" i="11"/>
  <c r="W50" i="11"/>
  <c r="X50" i="11"/>
  <c r="Y50" i="11"/>
  <c r="Z50" i="11"/>
  <c r="AA50" i="11"/>
  <c r="AB50" i="11"/>
  <c r="AC50" i="11"/>
  <c r="AD50" i="11"/>
  <c r="AE50" i="11"/>
  <c r="L51" i="11"/>
  <c r="M51" i="11"/>
  <c r="T51" i="11" s="1"/>
  <c r="N51" i="11"/>
  <c r="O51" i="11"/>
  <c r="P51" i="11"/>
  <c r="AB51" i="11" s="1"/>
  <c r="R51" i="11"/>
  <c r="S51" i="11"/>
  <c r="U51" i="11"/>
  <c r="W51" i="11"/>
  <c r="X51" i="11"/>
  <c r="Y51" i="11"/>
  <c r="Z51" i="11"/>
  <c r="AA51" i="11"/>
  <c r="AC51" i="11"/>
  <c r="AD51" i="11"/>
  <c r="AE51" i="11"/>
  <c r="L52" i="11"/>
  <c r="M52" i="11"/>
  <c r="N52" i="11"/>
  <c r="O52" i="11"/>
  <c r="P52" i="11"/>
  <c r="AB52" i="11" s="1"/>
  <c r="Q52" i="11"/>
  <c r="R52" i="11"/>
  <c r="S52" i="11"/>
  <c r="T52" i="11"/>
  <c r="U52" i="11"/>
  <c r="V52" i="11"/>
  <c r="W52" i="11"/>
  <c r="X52" i="11"/>
  <c r="Y52" i="11"/>
  <c r="Z52" i="11"/>
  <c r="AA52" i="11"/>
  <c r="AC52" i="11"/>
  <c r="AD52" i="11"/>
  <c r="AE52" i="11"/>
  <c r="AF52" i="11"/>
  <c r="AG52" i="11"/>
  <c r="AI52" i="11"/>
  <c r="L53" i="11"/>
  <c r="M53" i="11"/>
  <c r="N53" i="11"/>
  <c r="O53" i="11"/>
  <c r="P53" i="11"/>
  <c r="R53" i="11"/>
  <c r="T53" i="11"/>
  <c r="U53" i="11"/>
  <c r="W53" i="11"/>
  <c r="X53" i="11"/>
  <c r="Y53" i="11"/>
  <c r="Z53" i="11"/>
  <c r="AA53" i="11"/>
  <c r="AB53" i="11"/>
  <c r="AC53" i="11"/>
  <c r="AD53" i="11"/>
  <c r="AE53" i="11"/>
  <c r="L54" i="11"/>
  <c r="S54" i="11" s="1"/>
  <c r="M54" i="11"/>
  <c r="T54" i="11" s="1"/>
  <c r="N54" i="11"/>
  <c r="O54" i="11"/>
  <c r="P54" i="11"/>
  <c r="AB54" i="11" s="1"/>
  <c r="R54" i="11"/>
  <c r="U54" i="11"/>
  <c r="W54" i="11"/>
  <c r="X54" i="11"/>
  <c r="Y54" i="11"/>
  <c r="Z54" i="11"/>
  <c r="AA54" i="11"/>
  <c r="AC54" i="11"/>
  <c r="AD54" i="11"/>
  <c r="AE54" i="11"/>
  <c r="L55" i="11"/>
  <c r="AG55" i="11" s="1"/>
  <c r="M55" i="11"/>
  <c r="N55" i="11"/>
  <c r="O55" i="11"/>
  <c r="P55" i="11"/>
  <c r="Q55" i="11"/>
  <c r="AJ55" i="11" s="1"/>
  <c r="R55" i="11"/>
  <c r="U55" i="11"/>
  <c r="V55" i="11"/>
  <c r="W55" i="11"/>
  <c r="X55" i="11"/>
  <c r="Y55" i="11"/>
  <c r="Z55" i="11"/>
  <c r="AA55" i="11"/>
  <c r="AB55" i="11"/>
  <c r="AC55" i="11"/>
  <c r="AD55" i="11"/>
  <c r="AE55" i="11"/>
  <c r="AI55" i="11"/>
  <c r="AK55" i="11"/>
  <c r="L56" i="11"/>
  <c r="M56" i="11"/>
  <c r="N56" i="11"/>
  <c r="Q56" i="11" s="1"/>
  <c r="O56" i="11"/>
  <c r="P56" i="11"/>
  <c r="R56" i="11"/>
  <c r="S56" i="11"/>
  <c r="T56" i="11"/>
  <c r="U56" i="11"/>
  <c r="V56" i="11"/>
  <c r="W56" i="11"/>
  <c r="X56" i="11"/>
  <c r="Y56" i="11"/>
  <c r="Z56" i="11"/>
  <c r="AA56" i="11"/>
  <c r="AB56" i="11"/>
  <c r="AC56" i="11"/>
  <c r="AD56" i="11"/>
  <c r="AE56" i="11"/>
  <c r="AF56" i="11"/>
  <c r="L57" i="11"/>
  <c r="M57" i="11"/>
  <c r="T57" i="11" s="1"/>
  <c r="N57" i="11"/>
  <c r="O57" i="11"/>
  <c r="P57" i="11"/>
  <c r="AB57" i="11" s="1"/>
  <c r="Q57" i="11"/>
  <c r="R57" i="11"/>
  <c r="S57" i="11"/>
  <c r="U57" i="11"/>
  <c r="V57" i="11"/>
  <c r="W57" i="11"/>
  <c r="X57" i="11"/>
  <c r="Y57" i="11"/>
  <c r="Z57" i="11"/>
  <c r="AA57" i="11"/>
  <c r="AC57" i="11"/>
  <c r="AD57" i="11"/>
  <c r="AE57" i="11"/>
  <c r="AG57" i="11"/>
  <c r="AH57" i="11"/>
  <c r="AI57" i="11"/>
  <c r="L58" i="11"/>
  <c r="M58" i="11"/>
  <c r="N58" i="11"/>
  <c r="Q58" i="11" s="1"/>
  <c r="O58" i="11"/>
  <c r="P58" i="11"/>
  <c r="R58" i="11"/>
  <c r="S58" i="11"/>
  <c r="T58" i="11"/>
  <c r="U58" i="11"/>
  <c r="V58" i="11"/>
  <c r="W58" i="11"/>
  <c r="X58" i="11"/>
  <c r="Y58" i="11"/>
  <c r="Z58" i="11"/>
  <c r="AA58" i="11"/>
  <c r="AB58" i="11"/>
  <c r="AC58" i="11"/>
  <c r="AD58" i="11"/>
  <c r="AE58" i="11"/>
  <c r="AK58" i="11"/>
  <c r="L59" i="11"/>
  <c r="S59" i="11" s="1"/>
  <c r="M59" i="11"/>
  <c r="T59" i="11" s="1"/>
  <c r="N59" i="11"/>
  <c r="Q59" i="11" s="1"/>
  <c r="O59" i="11"/>
  <c r="P59" i="11"/>
  <c r="AB59" i="11" s="1"/>
  <c r="R59" i="11"/>
  <c r="U59" i="11"/>
  <c r="AF59" i="11" s="1"/>
  <c r="V59" i="11"/>
  <c r="W59" i="11"/>
  <c r="X59" i="11"/>
  <c r="Y59" i="11"/>
  <c r="Z59" i="11"/>
  <c r="AA59" i="11"/>
  <c r="AC59" i="11"/>
  <c r="AD59" i="11"/>
  <c r="AE59" i="11"/>
  <c r="L60" i="11"/>
  <c r="M60" i="11"/>
  <c r="N60" i="11"/>
  <c r="O60" i="11"/>
  <c r="P60" i="11"/>
  <c r="Q60" i="11"/>
  <c r="AH60" i="11" s="1"/>
  <c r="R60" i="11"/>
  <c r="S60" i="11"/>
  <c r="T60" i="11"/>
  <c r="U60" i="11"/>
  <c r="V60" i="11"/>
  <c r="W60" i="11"/>
  <c r="X60" i="11"/>
  <c r="Y60" i="11"/>
  <c r="Z60" i="11"/>
  <c r="AA60" i="11"/>
  <c r="AB60" i="11"/>
  <c r="AC60" i="11"/>
  <c r="AD60" i="11"/>
  <c r="AE60" i="11"/>
  <c r="AI60" i="11"/>
  <c r="AJ60" i="11"/>
  <c r="L61" i="11"/>
  <c r="M61" i="11"/>
  <c r="N61" i="11"/>
  <c r="Q61" i="11" s="1"/>
  <c r="AJ61" i="11" s="1"/>
  <c r="O61" i="11"/>
  <c r="P61" i="11"/>
  <c r="R61" i="11"/>
  <c r="T61" i="11"/>
  <c r="U61" i="11"/>
  <c r="V61" i="11"/>
  <c r="W61" i="11"/>
  <c r="X61" i="11"/>
  <c r="Y61" i="11"/>
  <c r="Z61" i="11"/>
  <c r="AA61" i="11"/>
  <c r="AB61" i="11"/>
  <c r="AC61" i="11"/>
  <c r="AD61" i="11"/>
  <c r="AE61" i="11"/>
  <c r="AI61" i="11"/>
  <c r="AK61" i="11"/>
  <c r="L62" i="11"/>
  <c r="M62" i="11"/>
  <c r="N62" i="11"/>
  <c r="O62" i="11"/>
  <c r="P62" i="11"/>
  <c r="Q62" i="11"/>
  <c r="R62" i="11"/>
  <c r="S62" i="11"/>
  <c r="T62" i="11"/>
  <c r="U62" i="11"/>
  <c r="V62" i="11"/>
  <c r="W62" i="11"/>
  <c r="X62" i="11"/>
  <c r="Y62" i="11"/>
  <c r="Z62" i="11"/>
  <c r="AA62" i="11"/>
  <c r="AB62" i="11"/>
  <c r="AC62" i="11"/>
  <c r="AD62" i="11"/>
  <c r="AE62" i="11"/>
  <c r="AF62" i="11"/>
  <c r="AG62" i="11"/>
  <c r="AH62" i="11"/>
  <c r="L63" i="11"/>
  <c r="M63" i="11"/>
  <c r="N63" i="11"/>
  <c r="O63" i="11"/>
  <c r="P63" i="11"/>
  <c r="Q63" i="11"/>
  <c r="AI63" i="11" s="1"/>
  <c r="R63" i="11"/>
  <c r="S63" i="11"/>
  <c r="T63" i="11"/>
  <c r="U63" i="11"/>
  <c r="V63" i="11"/>
  <c r="W63" i="11"/>
  <c r="X63" i="11"/>
  <c r="Y63" i="11"/>
  <c r="Z63" i="11"/>
  <c r="AA63" i="11"/>
  <c r="AB63" i="11"/>
  <c r="AC63" i="11"/>
  <c r="AD63" i="11"/>
  <c r="AE63" i="11"/>
  <c r="AF63" i="11"/>
  <c r="AG63" i="11"/>
  <c r="AH63" i="11"/>
  <c r="L64" i="11"/>
  <c r="M64" i="11"/>
  <c r="N64" i="11"/>
  <c r="Q64" i="11" s="1"/>
  <c r="AI64" i="11" s="1"/>
  <c r="O64" i="11"/>
  <c r="P64" i="11"/>
  <c r="R64" i="11"/>
  <c r="S64" i="11"/>
  <c r="T64" i="11"/>
  <c r="U64" i="11"/>
  <c r="V64" i="11"/>
  <c r="W64" i="11"/>
  <c r="X64" i="11"/>
  <c r="Y64" i="11"/>
  <c r="Z64" i="11"/>
  <c r="AA64" i="11"/>
  <c r="AB64" i="11"/>
  <c r="AC64" i="11"/>
  <c r="AD64" i="11"/>
  <c r="AE64" i="11"/>
  <c r="AF64" i="11"/>
  <c r="L65" i="11"/>
  <c r="M65" i="11"/>
  <c r="N65" i="11"/>
  <c r="Q65" i="11" s="1"/>
  <c r="O65" i="11"/>
  <c r="P65" i="11"/>
  <c r="R65" i="11"/>
  <c r="S65" i="11"/>
  <c r="T65" i="11"/>
  <c r="U65" i="11"/>
  <c r="V65" i="11"/>
  <c r="W65" i="11"/>
  <c r="X65" i="11"/>
  <c r="Y65" i="11"/>
  <c r="Z65" i="11"/>
  <c r="AA65" i="11"/>
  <c r="AB65" i="11"/>
  <c r="AC65" i="11"/>
  <c r="AD65" i="11"/>
  <c r="AE65" i="11"/>
  <c r="AF65" i="11"/>
  <c r="L66" i="11"/>
  <c r="M66" i="11"/>
  <c r="N66" i="11"/>
  <c r="O66" i="11"/>
  <c r="P66" i="11"/>
  <c r="Q66" i="11"/>
  <c r="AJ66" i="11" s="1"/>
  <c r="R66" i="11"/>
  <c r="S66" i="11"/>
  <c r="T66" i="11"/>
  <c r="U66" i="11"/>
  <c r="V66" i="11"/>
  <c r="W66" i="11"/>
  <c r="X66" i="11"/>
  <c r="Y66" i="11"/>
  <c r="Z66" i="11"/>
  <c r="AA66" i="11"/>
  <c r="AB66" i="11"/>
  <c r="AC66" i="11"/>
  <c r="AD66" i="11"/>
  <c r="AE66" i="11"/>
  <c r="AF66" i="11"/>
  <c r="AG66" i="11"/>
  <c r="AH66" i="11"/>
  <c r="L67" i="11"/>
  <c r="M67" i="11"/>
  <c r="N67" i="11"/>
  <c r="Q67" i="11" s="1"/>
  <c r="O67" i="11"/>
  <c r="P67" i="11"/>
  <c r="R67" i="11"/>
  <c r="S67" i="11"/>
  <c r="T67" i="11"/>
  <c r="U67" i="11"/>
  <c r="V67" i="11"/>
  <c r="W67" i="11"/>
  <c r="X67" i="11"/>
  <c r="Y67" i="11"/>
  <c r="Z67" i="11"/>
  <c r="AA67" i="11"/>
  <c r="AB67" i="11"/>
  <c r="AC67" i="11"/>
  <c r="AD67" i="11"/>
  <c r="AE67" i="11"/>
  <c r="AF67" i="11"/>
  <c r="L68" i="11"/>
  <c r="M68" i="11"/>
  <c r="N68" i="11"/>
  <c r="O68" i="11"/>
  <c r="P68" i="11"/>
  <c r="Q68" i="11"/>
  <c r="R68" i="11"/>
  <c r="S68" i="11"/>
  <c r="T68" i="11"/>
  <c r="U68" i="11"/>
  <c r="V68" i="11"/>
  <c r="W68" i="11"/>
  <c r="X68" i="11"/>
  <c r="Y68" i="11"/>
  <c r="Z68" i="11"/>
  <c r="AA68" i="11"/>
  <c r="AB68" i="11"/>
  <c r="AC68" i="11"/>
  <c r="AD68" i="11"/>
  <c r="AE68" i="11"/>
  <c r="AF68" i="11"/>
  <c r="AG68" i="11"/>
  <c r="AI68" i="11"/>
  <c r="L69" i="11"/>
  <c r="M69" i="11"/>
  <c r="T69" i="11" s="1"/>
  <c r="N69" i="11"/>
  <c r="Q69" i="11" s="1"/>
  <c r="O69" i="11"/>
  <c r="P69" i="11"/>
  <c r="R69" i="11"/>
  <c r="U69" i="11"/>
  <c r="V69" i="11"/>
  <c r="W69" i="11"/>
  <c r="X69" i="11"/>
  <c r="Y69" i="11"/>
  <c r="Z69" i="11"/>
  <c r="AA69" i="11"/>
  <c r="AB69" i="11"/>
  <c r="AC69" i="11"/>
  <c r="AD69" i="11"/>
  <c r="AE69" i="11"/>
  <c r="AK69" i="11"/>
  <c r="L70" i="11"/>
  <c r="M70" i="11"/>
  <c r="N70" i="11"/>
  <c r="O70" i="11"/>
  <c r="P70" i="11"/>
  <c r="Q70" i="11"/>
  <c r="AI70" i="11" s="1"/>
  <c r="R70" i="11"/>
  <c r="S70" i="11"/>
  <c r="T70" i="11"/>
  <c r="U70" i="11"/>
  <c r="V70" i="11"/>
  <c r="W70" i="11"/>
  <c r="X70" i="11"/>
  <c r="Y70" i="11"/>
  <c r="Z70" i="11"/>
  <c r="AA70" i="11"/>
  <c r="AB70" i="11"/>
  <c r="AC70" i="11"/>
  <c r="AD70" i="11"/>
  <c r="AE70" i="11"/>
  <c r="AG70" i="11"/>
  <c r="AH70" i="11"/>
  <c r="AJ70" i="11"/>
  <c r="L71" i="11"/>
  <c r="M71" i="11"/>
  <c r="N71" i="11"/>
  <c r="Q71" i="11" s="1"/>
  <c r="AK71" i="11" s="1"/>
  <c r="O71" i="11"/>
  <c r="P71" i="11"/>
  <c r="R71" i="11"/>
  <c r="T71" i="11"/>
  <c r="U71" i="11"/>
  <c r="V71" i="11"/>
  <c r="W71" i="11"/>
  <c r="X71" i="11"/>
  <c r="Y71" i="11"/>
  <c r="Z71" i="11"/>
  <c r="AA71" i="11"/>
  <c r="AB71" i="11"/>
  <c r="AC71" i="11"/>
  <c r="AD71" i="11"/>
  <c r="AE71" i="11"/>
  <c r="AJ71" i="11"/>
  <c r="L72" i="11"/>
  <c r="M72" i="11"/>
  <c r="N72" i="11"/>
  <c r="O72" i="11"/>
  <c r="P72" i="11"/>
  <c r="AB72" i="11" s="1"/>
  <c r="Q72" i="11"/>
  <c r="R72" i="11"/>
  <c r="AF72" i="11" s="1"/>
  <c r="S72" i="11"/>
  <c r="T72" i="11"/>
  <c r="U72" i="11"/>
  <c r="V72" i="11"/>
  <c r="W72" i="11"/>
  <c r="X72" i="11"/>
  <c r="Y72" i="11"/>
  <c r="Z72" i="11"/>
  <c r="AA72" i="11"/>
  <c r="AC72" i="11"/>
  <c r="AD72" i="11"/>
  <c r="AE72" i="11"/>
  <c r="AG72" i="11"/>
  <c r="AH72" i="11"/>
  <c r="L73" i="11"/>
  <c r="M73" i="11"/>
  <c r="N73" i="11"/>
  <c r="Q73" i="11" s="1"/>
  <c r="O73" i="11"/>
  <c r="P73" i="11"/>
  <c r="R73" i="11"/>
  <c r="S73" i="11"/>
  <c r="T73" i="11"/>
  <c r="U73" i="11"/>
  <c r="V73" i="11"/>
  <c r="W73" i="11"/>
  <c r="X73" i="11"/>
  <c r="Y73" i="11"/>
  <c r="Z73" i="11"/>
  <c r="AA73" i="11"/>
  <c r="AB73" i="11"/>
  <c r="AC73" i="11"/>
  <c r="AD73" i="11"/>
  <c r="AE73" i="11"/>
  <c r="AF73" i="11"/>
  <c r="AJ73" i="11"/>
  <c r="L74" i="11"/>
  <c r="M74" i="11"/>
  <c r="N74" i="11"/>
  <c r="Q74" i="11" s="1"/>
  <c r="O74" i="11"/>
  <c r="P74" i="11"/>
  <c r="R74" i="11"/>
  <c r="S74" i="11"/>
  <c r="T74" i="11"/>
  <c r="U74" i="11"/>
  <c r="V74" i="11"/>
  <c r="W74" i="11"/>
  <c r="X74" i="11"/>
  <c r="Y74" i="11"/>
  <c r="Z74" i="11"/>
  <c r="AA74" i="11"/>
  <c r="AB74" i="11"/>
  <c r="AC74" i="11"/>
  <c r="AD74" i="11"/>
  <c r="AE74" i="11"/>
  <c r="AF74" i="11"/>
  <c r="L75" i="11"/>
  <c r="M75" i="11"/>
  <c r="N75" i="11"/>
  <c r="O75" i="11"/>
  <c r="P75" i="11"/>
  <c r="AB75" i="11" s="1"/>
  <c r="Q75" i="11"/>
  <c r="R75" i="11"/>
  <c r="AF75" i="11" s="1"/>
  <c r="S75" i="11"/>
  <c r="T75" i="11"/>
  <c r="U75" i="11"/>
  <c r="V75" i="11"/>
  <c r="W75" i="11"/>
  <c r="X75" i="11"/>
  <c r="Y75" i="11"/>
  <c r="Z75" i="11"/>
  <c r="AA75" i="11"/>
  <c r="AC75" i="11"/>
  <c r="AD75" i="11"/>
  <c r="AE75" i="11"/>
  <c r="AG75" i="11"/>
  <c r="AH75" i="11"/>
  <c r="AI75" i="11"/>
  <c r="L76" i="11"/>
  <c r="M76" i="11"/>
  <c r="N76" i="11"/>
  <c r="Q76" i="11" s="1"/>
  <c r="O76" i="11"/>
  <c r="P76" i="11"/>
  <c r="R76" i="11"/>
  <c r="S76" i="11"/>
  <c r="T76" i="11"/>
  <c r="U76" i="11"/>
  <c r="V76" i="11"/>
  <c r="W76" i="11"/>
  <c r="X76" i="11"/>
  <c r="Y76" i="11"/>
  <c r="Z76" i="11"/>
  <c r="AA76" i="11"/>
  <c r="AB76" i="11"/>
  <c r="AC76" i="11"/>
  <c r="AD76" i="11"/>
  <c r="AE76" i="11"/>
  <c r="AF76" i="11"/>
  <c r="AK76" i="11"/>
  <c r="L77" i="11"/>
  <c r="M77" i="11"/>
  <c r="N77" i="11"/>
  <c r="Q77" i="11" s="1"/>
  <c r="O77" i="11"/>
  <c r="P77" i="11"/>
  <c r="AB77" i="11" s="1"/>
  <c r="R77" i="11"/>
  <c r="S77" i="11"/>
  <c r="T77" i="11"/>
  <c r="U77" i="11"/>
  <c r="V77" i="11"/>
  <c r="AF77" i="11" s="1"/>
  <c r="W77" i="11"/>
  <c r="X77" i="11"/>
  <c r="Y77" i="11"/>
  <c r="Z77" i="11"/>
  <c r="AA77" i="11"/>
  <c r="AC77" i="11"/>
  <c r="AD77" i="11"/>
  <c r="AE77" i="11"/>
  <c r="L78" i="11"/>
  <c r="M78" i="11"/>
  <c r="N78" i="11"/>
  <c r="O78" i="11"/>
  <c r="P78" i="11"/>
  <c r="Q78" i="11"/>
  <c r="R78" i="11"/>
  <c r="S78" i="11"/>
  <c r="T78" i="11"/>
  <c r="U78" i="11"/>
  <c r="V78" i="11"/>
  <c r="W78" i="11"/>
  <c r="X78" i="11"/>
  <c r="Y78" i="11"/>
  <c r="Z78" i="11"/>
  <c r="AA78" i="11"/>
  <c r="AB78" i="11"/>
  <c r="AC78" i="11"/>
  <c r="AD78" i="11"/>
  <c r="AE78" i="11"/>
  <c r="AH78" i="11"/>
  <c r="AI78" i="11"/>
  <c r="AJ78" i="11"/>
  <c r="L79" i="11"/>
  <c r="M79" i="11"/>
  <c r="N79" i="11"/>
  <c r="Q79" i="11" s="1"/>
  <c r="O79" i="11"/>
  <c r="P79" i="11"/>
  <c r="R79" i="11"/>
  <c r="T79" i="11"/>
  <c r="U79" i="11"/>
  <c r="W79" i="11"/>
  <c r="X79" i="11"/>
  <c r="Y79" i="11"/>
  <c r="Z79" i="11"/>
  <c r="AA79" i="11"/>
  <c r="AB79" i="11"/>
  <c r="AC79" i="11"/>
  <c r="AD79" i="11"/>
  <c r="AE79" i="11"/>
  <c r="AJ79" i="11"/>
  <c r="L80" i="11"/>
  <c r="M80" i="11"/>
  <c r="T80" i="11" s="1"/>
  <c r="AF80" i="11" s="1"/>
  <c r="N80" i="11"/>
  <c r="O80" i="11"/>
  <c r="P80" i="11"/>
  <c r="AB80" i="11" s="1"/>
  <c r="Q80" i="11"/>
  <c r="R80" i="11"/>
  <c r="S80" i="11"/>
  <c r="U80" i="11"/>
  <c r="V80" i="11"/>
  <c r="W80" i="11"/>
  <c r="X80" i="11"/>
  <c r="Y80" i="11"/>
  <c r="Z80" i="11"/>
  <c r="AA80" i="11"/>
  <c r="AC80" i="11"/>
  <c r="AD80" i="11"/>
  <c r="AE80" i="11"/>
  <c r="AG80" i="11"/>
  <c r="AH80" i="11"/>
  <c r="L81" i="11"/>
  <c r="M81" i="11"/>
  <c r="T81" i="11" s="1"/>
  <c r="N81" i="11"/>
  <c r="Q81" i="11" s="1"/>
  <c r="AH81" i="11" s="1"/>
  <c r="O81" i="11"/>
  <c r="P81" i="11"/>
  <c r="R81" i="11"/>
  <c r="S81" i="11"/>
  <c r="U81" i="11"/>
  <c r="V81" i="11"/>
  <c r="W81" i="11"/>
  <c r="X81" i="11"/>
  <c r="Y81" i="11"/>
  <c r="Z81" i="11"/>
  <c r="AA81" i="11"/>
  <c r="AB81" i="11"/>
  <c r="AC81" i="11"/>
  <c r="AD81" i="11"/>
  <c r="AE81" i="11"/>
  <c r="AI81" i="11"/>
  <c r="L82" i="11"/>
  <c r="M82" i="11"/>
  <c r="N82" i="11"/>
  <c r="Q82" i="11" s="1"/>
  <c r="AJ82" i="11" s="1"/>
  <c r="O82" i="11"/>
  <c r="P82" i="11"/>
  <c r="R82" i="11"/>
  <c r="S82" i="11"/>
  <c r="T82" i="11"/>
  <c r="U82" i="11"/>
  <c r="V82" i="11"/>
  <c r="W82" i="11"/>
  <c r="X82" i="11"/>
  <c r="Y82" i="11"/>
  <c r="Z82" i="11"/>
  <c r="AA82" i="11"/>
  <c r="AB82" i="11"/>
  <c r="AC82" i="11"/>
  <c r="AD82" i="11"/>
  <c r="AE82" i="11"/>
  <c r="AF82" i="11"/>
  <c r="AG82" i="11"/>
  <c r="L83" i="11"/>
  <c r="M83" i="11"/>
  <c r="N83" i="11"/>
  <c r="Q83" i="11" s="1"/>
  <c r="O83" i="11"/>
  <c r="P83" i="11"/>
  <c r="R83" i="11"/>
  <c r="S83" i="11"/>
  <c r="T83" i="11"/>
  <c r="U83" i="11"/>
  <c r="V83" i="11"/>
  <c r="W83" i="11"/>
  <c r="X83" i="11"/>
  <c r="Y83" i="11"/>
  <c r="Z83" i="11"/>
  <c r="AA83" i="11"/>
  <c r="AB83" i="11"/>
  <c r="AC83" i="11"/>
  <c r="AD83" i="11"/>
  <c r="AE83" i="11"/>
  <c r="AF83" i="11"/>
  <c r="L84" i="11"/>
  <c r="M84" i="11"/>
  <c r="N84" i="11"/>
  <c r="O84" i="11"/>
  <c r="P84" i="11"/>
  <c r="R84" i="11"/>
  <c r="S84" i="11"/>
  <c r="T84" i="11"/>
  <c r="U84" i="11"/>
  <c r="V84" i="11"/>
  <c r="W84" i="11"/>
  <c r="X84" i="11"/>
  <c r="Y84" i="11"/>
  <c r="Z84" i="11"/>
  <c r="AA84" i="11"/>
  <c r="AB84" i="11"/>
  <c r="AC84" i="11"/>
  <c r="AD84" i="11"/>
  <c r="AE84" i="11"/>
  <c r="AF84" i="11"/>
  <c r="L85" i="11"/>
  <c r="M85" i="11"/>
  <c r="N85" i="11"/>
  <c r="Q85" i="11" s="1"/>
  <c r="O85" i="11"/>
  <c r="P85" i="11"/>
  <c r="R85" i="11"/>
  <c r="S85" i="11"/>
  <c r="T85" i="11"/>
  <c r="U85" i="11"/>
  <c r="V85" i="11"/>
  <c r="W85" i="11"/>
  <c r="X85" i="11"/>
  <c r="Y85" i="11"/>
  <c r="Z85" i="11"/>
  <c r="AA85" i="11"/>
  <c r="AB85" i="11"/>
  <c r="AC85" i="11"/>
  <c r="AD85" i="11"/>
  <c r="AE85" i="11"/>
  <c r="AF85" i="11"/>
  <c r="L86" i="11"/>
  <c r="M86" i="11"/>
  <c r="N86" i="11"/>
  <c r="Q86" i="11" s="1"/>
  <c r="O86" i="11"/>
  <c r="P86" i="11"/>
  <c r="R86" i="11"/>
  <c r="S86" i="11"/>
  <c r="T86" i="11"/>
  <c r="U86" i="11"/>
  <c r="V86" i="11"/>
  <c r="W86" i="11"/>
  <c r="X86" i="11"/>
  <c r="Y86" i="11"/>
  <c r="Z86" i="11"/>
  <c r="AA86" i="11"/>
  <c r="AB86" i="11"/>
  <c r="AC86" i="11"/>
  <c r="AD86" i="11"/>
  <c r="AE86" i="11"/>
  <c r="AF86" i="11"/>
  <c r="L87" i="11"/>
  <c r="S87" i="11" s="1"/>
  <c r="M87" i="11"/>
  <c r="T87" i="11" s="1"/>
  <c r="N87" i="11"/>
  <c r="Q87" i="11" s="1"/>
  <c r="O87" i="11"/>
  <c r="P87" i="11"/>
  <c r="R87" i="11"/>
  <c r="U87" i="11"/>
  <c r="V87" i="11"/>
  <c r="W87" i="11"/>
  <c r="X87" i="11"/>
  <c r="Y87" i="11"/>
  <c r="Z87" i="11"/>
  <c r="AA87" i="11"/>
  <c r="AB87" i="11"/>
  <c r="AC87" i="11"/>
  <c r="AD87" i="11"/>
  <c r="AE87" i="11"/>
  <c r="L88" i="11"/>
  <c r="M88" i="11"/>
  <c r="T88" i="11" s="1"/>
  <c r="N88" i="11"/>
  <c r="O88" i="11"/>
  <c r="P88" i="11"/>
  <c r="AB88" i="11" s="1"/>
  <c r="Q88" i="11"/>
  <c r="R88" i="11"/>
  <c r="AF88" i="11" s="1"/>
  <c r="S88" i="11"/>
  <c r="U88" i="11"/>
  <c r="V88" i="11"/>
  <c r="W88" i="11"/>
  <c r="X88" i="11"/>
  <c r="Y88" i="11"/>
  <c r="Z88" i="11"/>
  <c r="AA88" i="11"/>
  <c r="AC88" i="11"/>
  <c r="AD88" i="11"/>
  <c r="AE88" i="11"/>
  <c r="AG88" i="11"/>
  <c r="AH88" i="11"/>
  <c r="AI88" i="11"/>
  <c r="L89" i="11"/>
  <c r="S89" i="11" s="1"/>
  <c r="M89" i="11"/>
  <c r="N89" i="11"/>
  <c r="Q89" i="11" s="1"/>
  <c r="AG89" i="11" s="1"/>
  <c r="O89" i="11"/>
  <c r="P89" i="11"/>
  <c r="R89" i="11"/>
  <c r="T89" i="11"/>
  <c r="U89" i="11"/>
  <c r="W89" i="11"/>
  <c r="X89" i="11"/>
  <c r="Y89" i="11"/>
  <c r="Z89" i="11"/>
  <c r="AA89" i="11"/>
  <c r="AB89" i="11"/>
  <c r="AC89" i="11"/>
  <c r="AD89" i="11"/>
  <c r="AE89" i="11"/>
  <c r="AK89" i="11"/>
  <c r="L90" i="11"/>
  <c r="M90" i="11"/>
  <c r="T90" i="11" s="1"/>
  <c r="N90" i="11"/>
  <c r="V90" i="11" s="1"/>
  <c r="O90" i="11"/>
  <c r="P90" i="11"/>
  <c r="AB90" i="11" s="1"/>
  <c r="Q90" i="11"/>
  <c r="AJ90" i="11" s="1"/>
  <c r="R90" i="11"/>
  <c r="AF90" i="11" s="1"/>
  <c r="S90" i="11"/>
  <c r="U90" i="11"/>
  <c r="W90" i="11"/>
  <c r="X90" i="11"/>
  <c r="Y90" i="11"/>
  <c r="Z90" i="11"/>
  <c r="AA90" i="11"/>
  <c r="AC90" i="11"/>
  <c r="AD90" i="11"/>
  <c r="AE90" i="11"/>
  <c r="AH90" i="11"/>
  <c r="AI90" i="11"/>
  <c r="L91" i="11"/>
  <c r="M91" i="11"/>
  <c r="N91" i="11"/>
  <c r="O91" i="11"/>
  <c r="P91" i="11"/>
  <c r="AB91" i="11" s="1"/>
  <c r="R91" i="11"/>
  <c r="T91" i="11"/>
  <c r="U91" i="11"/>
  <c r="V91" i="11"/>
  <c r="W91" i="11"/>
  <c r="X91" i="11"/>
  <c r="Y91" i="11"/>
  <c r="Z91" i="11"/>
  <c r="AA91" i="11"/>
  <c r="AC91" i="11"/>
  <c r="AD91" i="11"/>
  <c r="AE91" i="11"/>
  <c r="L92" i="11"/>
  <c r="M92" i="11"/>
  <c r="T92" i="11" s="1"/>
  <c r="N92" i="11"/>
  <c r="Q92" i="11" s="1"/>
  <c r="O92" i="11"/>
  <c r="P92" i="11"/>
  <c r="R92" i="11"/>
  <c r="S92" i="11"/>
  <c r="U92" i="11"/>
  <c r="V92" i="11"/>
  <c r="W92" i="11"/>
  <c r="X92" i="11"/>
  <c r="Y92" i="11"/>
  <c r="Z92" i="11"/>
  <c r="AA92" i="11"/>
  <c r="AB92" i="11"/>
  <c r="AC92" i="11"/>
  <c r="AD92" i="11"/>
  <c r="AE92" i="11"/>
  <c r="L93" i="11"/>
  <c r="S93" i="11" s="1"/>
  <c r="AF93" i="11" s="1"/>
  <c r="M93" i="11"/>
  <c r="N93" i="11"/>
  <c r="O93" i="11"/>
  <c r="P93" i="11"/>
  <c r="AB93" i="11" s="1"/>
  <c r="R93" i="11"/>
  <c r="T93" i="11"/>
  <c r="U93" i="11"/>
  <c r="V93" i="11"/>
  <c r="W93" i="11"/>
  <c r="X93" i="11"/>
  <c r="Y93" i="11"/>
  <c r="Z93" i="11"/>
  <c r="AA93" i="11"/>
  <c r="AC93" i="11"/>
  <c r="AD93" i="11"/>
  <c r="AE93" i="11"/>
  <c r="L94" i="11"/>
  <c r="M94" i="11"/>
  <c r="T94" i="11" s="1"/>
  <c r="N94" i="11"/>
  <c r="Q94" i="11" s="1"/>
  <c r="O94" i="11"/>
  <c r="P94" i="11"/>
  <c r="R94" i="11"/>
  <c r="S94" i="11"/>
  <c r="U94" i="11"/>
  <c r="V94" i="11"/>
  <c r="W94" i="11"/>
  <c r="X94" i="11"/>
  <c r="Y94" i="11"/>
  <c r="Z94" i="11"/>
  <c r="AA94" i="11"/>
  <c r="AB94" i="11"/>
  <c r="AC94" i="11"/>
  <c r="AD94" i="11"/>
  <c r="AE94" i="11"/>
  <c r="L95" i="11"/>
  <c r="M95" i="11"/>
  <c r="N95" i="11"/>
  <c r="O95" i="11"/>
  <c r="P95" i="11"/>
  <c r="AB95" i="11" s="1"/>
  <c r="R95" i="11"/>
  <c r="S95" i="11"/>
  <c r="T95" i="11"/>
  <c r="U95" i="11"/>
  <c r="V95" i="11"/>
  <c r="W95" i="11"/>
  <c r="X95" i="11"/>
  <c r="Y95" i="11"/>
  <c r="Z95" i="11"/>
  <c r="AA95" i="11"/>
  <c r="AC95" i="11"/>
  <c r="AD95" i="11"/>
  <c r="AE95" i="11"/>
  <c r="L96" i="11"/>
  <c r="M96" i="11"/>
  <c r="N96" i="11"/>
  <c r="O96" i="11"/>
  <c r="P96" i="11"/>
  <c r="Q96" i="11"/>
  <c r="R96" i="11"/>
  <c r="T96" i="11"/>
  <c r="U96" i="11"/>
  <c r="V96" i="11"/>
  <c r="W96" i="11"/>
  <c r="X96" i="11"/>
  <c r="Y96" i="11"/>
  <c r="Z96" i="11"/>
  <c r="AA96" i="11"/>
  <c r="AB96" i="11"/>
  <c r="AC96" i="11"/>
  <c r="AD96" i="11"/>
  <c r="AE96" i="11"/>
  <c r="AG96" i="11"/>
  <c r="AJ96" i="11"/>
  <c r="L97" i="11"/>
  <c r="S97" i="11" s="1"/>
  <c r="AF97" i="11" s="1"/>
  <c r="M97" i="11"/>
  <c r="N97" i="11"/>
  <c r="Q97" i="11" s="1"/>
  <c r="O97" i="11"/>
  <c r="P97" i="11"/>
  <c r="R97" i="11"/>
  <c r="T97" i="11"/>
  <c r="U97" i="11"/>
  <c r="V97" i="11"/>
  <c r="W97" i="11"/>
  <c r="X97" i="11"/>
  <c r="Y97" i="11"/>
  <c r="Z97" i="11"/>
  <c r="AA97" i="11"/>
  <c r="AB97" i="11"/>
  <c r="AC97" i="11"/>
  <c r="AD97" i="11"/>
  <c r="AE97" i="11"/>
  <c r="L98" i="11"/>
  <c r="M98" i="11"/>
  <c r="T98" i="11" s="1"/>
  <c r="N98" i="11"/>
  <c r="O98" i="11"/>
  <c r="P98" i="11"/>
  <c r="AB98" i="11" s="1"/>
  <c r="Q98" i="11"/>
  <c r="AJ98" i="11" s="1"/>
  <c r="R98" i="11"/>
  <c r="S98" i="11"/>
  <c r="U98" i="11"/>
  <c r="V98" i="11"/>
  <c r="W98" i="11"/>
  <c r="X98" i="11"/>
  <c r="Y98" i="11"/>
  <c r="Z98" i="11"/>
  <c r="AA98" i="11"/>
  <c r="AC98" i="11"/>
  <c r="AD98" i="11"/>
  <c r="AE98" i="11"/>
  <c r="AG98" i="11"/>
  <c r="AH98" i="11"/>
  <c r="L99" i="11"/>
  <c r="M99" i="11"/>
  <c r="T99" i="11" s="1"/>
  <c r="N99" i="11"/>
  <c r="Q99" i="11" s="1"/>
  <c r="AK99" i="11" s="1"/>
  <c r="O99" i="11"/>
  <c r="P99" i="11"/>
  <c r="R99" i="11"/>
  <c r="S99" i="11"/>
  <c r="U99" i="11"/>
  <c r="V99" i="11"/>
  <c r="W99" i="11"/>
  <c r="X99" i="11"/>
  <c r="Y99" i="11"/>
  <c r="Z99" i="11"/>
  <c r="AA99" i="11"/>
  <c r="AB99" i="11"/>
  <c r="AC99" i="11"/>
  <c r="AD99" i="11"/>
  <c r="AE99" i="11"/>
  <c r="L100" i="11"/>
  <c r="M100" i="11"/>
  <c r="N100" i="11"/>
  <c r="Q100" i="11" s="1"/>
  <c r="O100" i="11"/>
  <c r="P100" i="11"/>
  <c r="R100" i="11"/>
  <c r="S100" i="11"/>
  <c r="T100" i="11"/>
  <c r="U100" i="11"/>
  <c r="V100" i="11"/>
  <c r="W100" i="11"/>
  <c r="X100" i="11"/>
  <c r="Y100" i="11"/>
  <c r="Z100" i="11"/>
  <c r="AA100" i="11"/>
  <c r="AB100" i="11"/>
  <c r="AC100" i="11"/>
  <c r="AD100" i="11"/>
  <c r="AE100" i="11"/>
  <c r="AF100" i="11"/>
  <c r="AK100" i="11"/>
  <c r="L101" i="11"/>
  <c r="M101" i="11"/>
  <c r="N101" i="11"/>
  <c r="O101" i="11"/>
  <c r="P101" i="11"/>
  <c r="Q101" i="11"/>
  <c r="AK101" i="11" s="1"/>
  <c r="R101" i="11"/>
  <c r="S101" i="11"/>
  <c r="T101" i="11"/>
  <c r="U101" i="11"/>
  <c r="V101" i="11"/>
  <c r="W101" i="11"/>
  <c r="X101" i="11"/>
  <c r="Y101" i="11"/>
  <c r="Z101" i="11"/>
  <c r="AA101" i="11"/>
  <c r="AB101" i="11"/>
  <c r="AC101" i="11"/>
  <c r="AD101" i="11"/>
  <c r="AE101" i="11"/>
  <c r="AF101" i="11"/>
  <c r="AG101" i="11"/>
  <c r="AI101" i="11"/>
  <c r="L102" i="11"/>
  <c r="M102" i="11"/>
  <c r="N102" i="11"/>
  <c r="Q102" i="11" s="1"/>
  <c r="O102" i="11"/>
  <c r="P102" i="11"/>
  <c r="R102" i="11"/>
  <c r="S102" i="11"/>
  <c r="T102" i="11"/>
  <c r="U102" i="11"/>
  <c r="W102" i="11"/>
  <c r="X102" i="11"/>
  <c r="Y102" i="11"/>
  <c r="Z102" i="11"/>
  <c r="AA102" i="11"/>
  <c r="AB102" i="11"/>
  <c r="AC102" i="11"/>
  <c r="AD102" i="11"/>
  <c r="AE102" i="11"/>
  <c r="AI102" i="11"/>
  <c r="L103" i="11"/>
  <c r="M103" i="11"/>
  <c r="N103" i="11"/>
  <c r="O103" i="11"/>
  <c r="P103" i="11"/>
  <c r="AB103" i="11" s="1"/>
  <c r="R103" i="11"/>
  <c r="S103" i="11"/>
  <c r="T103" i="11"/>
  <c r="U103" i="11"/>
  <c r="V103" i="11"/>
  <c r="AF103" i="11" s="1"/>
  <c r="W103" i="11"/>
  <c r="X103" i="11"/>
  <c r="Y103" i="11"/>
  <c r="Z103" i="11"/>
  <c r="AA103" i="11"/>
  <c r="AC103" i="11"/>
  <c r="AD103" i="11"/>
  <c r="AE103" i="11"/>
  <c r="L104" i="11"/>
  <c r="M104" i="11"/>
  <c r="N104" i="11"/>
  <c r="O104" i="11"/>
  <c r="P104" i="11"/>
  <c r="Q104" i="11"/>
  <c r="R104" i="11"/>
  <c r="S104" i="11"/>
  <c r="T104" i="11"/>
  <c r="U104" i="11"/>
  <c r="V104" i="11"/>
  <c r="W104" i="11"/>
  <c r="X104" i="11"/>
  <c r="Y104" i="11"/>
  <c r="Z104" i="11"/>
  <c r="AA104" i="11"/>
  <c r="AB104" i="11"/>
  <c r="AC104" i="11"/>
  <c r="AD104" i="11"/>
  <c r="AE104" i="11"/>
  <c r="AF104" i="11"/>
  <c r="AG104" i="11"/>
  <c r="L105" i="11"/>
  <c r="M105" i="11"/>
  <c r="N105" i="11"/>
  <c r="Q105" i="11" s="1"/>
  <c r="O105" i="11"/>
  <c r="P105" i="11"/>
  <c r="R105" i="11"/>
  <c r="S105" i="11"/>
  <c r="T105" i="11"/>
  <c r="U105" i="11"/>
  <c r="V105" i="11"/>
  <c r="W105" i="11"/>
  <c r="X105" i="11"/>
  <c r="Y105" i="11"/>
  <c r="Z105" i="11"/>
  <c r="AA105" i="11"/>
  <c r="AB105" i="11"/>
  <c r="AC105" i="11"/>
  <c r="AD105" i="11"/>
  <c r="AE105" i="11"/>
  <c r="AF105" i="11"/>
  <c r="AJ105" i="11"/>
  <c r="L106" i="11"/>
  <c r="M106" i="11"/>
  <c r="T106" i="11" s="1"/>
  <c r="N106" i="11"/>
  <c r="O106" i="11"/>
  <c r="P106" i="11"/>
  <c r="AB106" i="11" s="1"/>
  <c r="Q106" i="11"/>
  <c r="AJ106" i="11" s="1"/>
  <c r="R106" i="11"/>
  <c r="AF106" i="11" s="1"/>
  <c r="S106" i="11"/>
  <c r="U106" i="11"/>
  <c r="V106" i="11"/>
  <c r="W106" i="11"/>
  <c r="X106" i="11"/>
  <c r="Y106" i="11"/>
  <c r="Z106" i="11"/>
  <c r="AA106" i="11"/>
  <c r="AC106" i="11"/>
  <c r="AD106" i="11"/>
  <c r="AE106" i="11"/>
  <c r="AG106" i="11"/>
  <c r="AH106" i="11"/>
  <c r="L107" i="11"/>
  <c r="M107" i="11"/>
  <c r="T107" i="11" s="1"/>
  <c r="N107" i="11"/>
  <c r="Q107" i="11" s="1"/>
  <c r="O107" i="11"/>
  <c r="P107" i="11"/>
  <c r="R107" i="11"/>
  <c r="S107" i="11"/>
  <c r="U107" i="11"/>
  <c r="V107" i="11"/>
  <c r="W107" i="11"/>
  <c r="X107" i="11"/>
  <c r="Y107" i="11"/>
  <c r="Z107" i="11"/>
  <c r="AA107" i="11"/>
  <c r="AB107" i="11"/>
  <c r="AC107" i="11"/>
  <c r="AD107" i="11"/>
  <c r="AE107" i="11"/>
  <c r="L108" i="11"/>
  <c r="M108" i="11"/>
  <c r="T108" i="11" s="1"/>
  <c r="N108" i="11"/>
  <c r="Q108" i="11" s="1"/>
  <c r="O108" i="11"/>
  <c r="P108" i="11"/>
  <c r="AB108" i="11" s="1"/>
  <c r="R108" i="11"/>
  <c r="S108" i="11"/>
  <c r="U108" i="11"/>
  <c r="V108" i="11"/>
  <c r="AF108" i="11" s="1"/>
  <c r="W108" i="11"/>
  <c r="X108" i="11"/>
  <c r="Y108" i="11"/>
  <c r="Z108" i="11"/>
  <c r="AA108" i="11"/>
  <c r="AC108" i="11"/>
  <c r="AD108" i="11"/>
  <c r="AE108" i="11"/>
  <c r="AK108" i="11"/>
  <c r="L109" i="11"/>
  <c r="M109" i="11"/>
  <c r="N109" i="11"/>
  <c r="O109" i="11"/>
  <c r="P109" i="11"/>
  <c r="AB109" i="11" s="1"/>
  <c r="Q109" i="11"/>
  <c r="R109" i="11"/>
  <c r="S109" i="11"/>
  <c r="AF109" i="11" s="1"/>
  <c r="T109" i="11"/>
  <c r="U109" i="11"/>
  <c r="V109" i="11"/>
  <c r="W109" i="11"/>
  <c r="X109" i="11"/>
  <c r="Y109" i="11"/>
  <c r="Z109" i="11"/>
  <c r="AA109" i="11"/>
  <c r="AC109" i="11"/>
  <c r="AD109" i="11"/>
  <c r="AE109" i="11"/>
  <c r="AG109" i="11"/>
  <c r="AI109" i="11"/>
  <c r="L110" i="11"/>
  <c r="M110" i="11"/>
  <c r="N110" i="11"/>
  <c r="Q110" i="11" s="1"/>
  <c r="O110" i="11"/>
  <c r="P110" i="11"/>
  <c r="R110" i="11"/>
  <c r="T110" i="11"/>
  <c r="U110" i="11"/>
  <c r="V110" i="11"/>
  <c r="W110" i="11"/>
  <c r="X110" i="11"/>
  <c r="Y110" i="11"/>
  <c r="Z110" i="11"/>
  <c r="AA110" i="11"/>
  <c r="AB110" i="11"/>
  <c r="AC110" i="11"/>
  <c r="AD110" i="11"/>
  <c r="AE110" i="11"/>
  <c r="AI110" i="11"/>
  <c r="AJ110" i="11"/>
  <c r="L111" i="11"/>
  <c r="M111" i="11"/>
  <c r="N111" i="11"/>
  <c r="O111" i="11"/>
  <c r="P111" i="11"/>
  <c r="AB111" i="11" s="1"/>
  <c r="R111" i="11"/>
  <c r="S111" i="11"/>
  <c r="T111" i="11"/>
  <c r="U111" i="11"/>
  <c r="V111" i="11"/>
  <c r="W111" i="11"/>
  <c r="X111" i="11"/>
  <c r="Y111" i="11"/>
  <c r="Z111" i="11"/>
  <c r="AA111" i="11"/>
  <c r="AC111" i="11"/>
  <c r="AD111" i="11"/>
  <c r="AE111" i="11"/>
  <c r="L112" i="11"/>
  <c r="M112" i="11"/>
  <c r="N112" i="11"/>
  <c r="O112" i="11"/>
  <c r="P112" i="11"/>
  <c r="Q112" i="11"/>
  <c r="R112" i="11"/>
  <c r="T112" i="11"/>
  <c r="U112" i="11"/>
  <c r="V112" i="11"/>
  <c r="W112" i="11"/>
  <c r="X112" i="11"/>
  <c r="Y112" i="11"/>
  <c r="Z112" i="11"/>
  <c r="AA112" i="11"/>
  <c r="AB112" i="11"/>
  <c r="AC112" i="11"/>
  <c r="AD112" i="11"/>
  <c r="AE112" i="11"/>
  <c r="AG112" i="11"/>
  <c r="AH112" i="11"/>
  <c r="AJ112" i="11"/>
  <c r="L113" i="11"/>
  <c r="M113" i="11"/>
  <c r="N113" i="11"/>
  <c r="Q113" i="11" s="1"/>
  <c r="O113" i="11"/>
  <c r="AJ113" i="11" s="1"/>
  <c r="P113" i="11"/>
  <c r="R113" i="11"/>
  <c r="T113" i="11"/>
  <c r="U113" i="11"/>
  <c r="V113" i="11"/>
  <c r="W113" i="11"/>
  <c r="X113" i="11"/>
  <c r="Y113" i="11"/>
  <c r="Z113" i="11"/>
  <c r="AA113" i="11"/>
  <c r="AB113" i="11"/>
  <c r="AC113" i="11"/>
  <c r="AD113" i="11"/>
  <c r="AE113" i="11"/>
  <c r="AK113" i="11"/>
  <c r="L114" i="11"/>
  <c r="M114" i="11"/>
  <c r="T114" i="11" s="1"/>
  <c r="AF114" i="11" s="1"/>
  <c r="N114" i="11"/>
  <c r="O114" i="11"/>
  <c r="P114" i="11"/>
  <c r="AB114" i="11" s="1"/>
  <c r="Q114" i="11"/>
  <c r="AJ114" i="11" s="1"/>
  <c r="R114" i="11"/>
  <c r="S114" i="11"/>
  <c r="U114" i="11"/>
  <c r="V114" i="11"/>
  <c r="W114" i="11"/>
  <c r="X114" i="11"/>
  <c r="Y114" i="11"/>
  <c r="Z114" i="11"/>
  <c r="AA114" i="11"/>
  <c r="AC114" i="11"/>
  <c r="AD114" i="11"/>
  <c r="AE114" i="11"/>
  <c r="AG114" i="11"/>
  <c r="AH114" i="11"/>
  <c r="L115" i="11"/>
  <c r="M115" i="11"/>
  <c r="N115" i="11"/>
  <c r="Q115" i="11" s="1"/>
  <c r="O115" i="11"/>
  <c r="P115" i="11"/>
  <c r="R115" i="11"/>
  <c r="S115" i="11"/>
  <c r="T115" i="11"/>
  <c r="U115" i="11"/>
  <c r="V115" i="11"/>
  <c r="W115" i="11"/>
  <c r="X115" i="11"/>
  <c r="Y115" i="11"/>
  <c r="Z115" i="11"/>
  <c r="AA115" i="11"/>
  <c r="AB115" i="11"/>
  <c r="AC115" i="11"/>
  <c r="AD115" i="11"/>
  <c r="AE115" i="11"/>
  <c r="AF115" i="11"/>
  <c r="L116" i="11"/>
  <c r="M116" i="11"/>
  <c r="N116" i="11"/>
  <c r="Q116" i="11" s="1"/>
  <c r="O116" i="11"/>
  <c r="P116" i="11"/>
  <c r="R116" i="11"/>
  <c r="S116" i="11"/>
  <c r="T116" i="11"/>
  <c r="U116" i="11"/>
  <c r="V116" i="11"/>
  <c r="W116" i="11"/>
  <c r="X116" i="11"/>
  <c r="Y116" i="11"/>
  <c r="Z116" i="11"/>
  <c r="AA116" i="11"/>
  <c r="AB116" i="11"/>
  <c r="AC116" i="11"/>
  <c r="AD116" i="11"/>
  <c r="AE116" i="11"/>
  <c r="AF116" i="11"/>
  <c r="AK116" i="11"/>
  <c r="L117" i="11"/>
  <c r="M117" i="11"/>
  <c r="N117" i="11"/>
  <c r="O117" i="11"/>
  <c r="P117" i="11"/>
  <c r="Q117" i="11"/>
  <c r="R117" i="11"/>
  <c r="S117" i="11"/>
  <c r="T117" i="11"/>
  <c r="U117" i="11"/>
  <c r="V117" i="11"/>
  <c r="W117" i="11"/>
  <c r="X117" i="11"/>
  <c r="Y117" i="11"/>
  <c r="Z117" i="11"/>
  <c r="AA117" i="11"/>
  <c r="AB117" i="11"/>
  <c r="AC117" i="11"/>
  <c r="AD117" i="11"/>
  <c r="AE117" i="11"/>
  <c r="AF117" i="11"/>
  <c r="AG117" i="11"/>
  <c r="AH117" i="11"/>
  <c r="AI117" i="11"/>
  <c r="L118" i="11"/>
  <c r="M118" i="11"/>
  <c r="N118" i="11"/>
  <c r="Q118" i="11" s="1"/>
  <c r="O118" i="11"/>
  <c r="P118" i="11"/>
  <c r="R118" i="11"/>
  <c r="S118" i="11"/>
  <c r="T118" i="11"/>
  <c r="U118" i="11"/>
  <c r="V118" i="11"/>
  <c r="W118" i="11"/>
  <c r="X118" i="11"/>
  <c r="Y118" i="11"/>
  <c r="Z118" i="11"/>
  <c r="AA118" i="11"/>
  <c r="AB118" i="11"/>
  <c r="AC118" i="11"/>
  <c r="AD118" i="11"/>
  <c r="AE118" i="11"/>
  <c r="AF118" i="11"/>
  <c r="L119" i="11"/>
  <c r="M119" i="11"/>
  <c r="N119" i="11"/>
  <c r="Q119" i="11" s="1"/>
  <c r="O119" i="11"/>
  <c r="P119" i="11"/>
  <c r="R119" i="11"/>
  <c r="S119" i="11"/>
  <c r="T119" i="11"/>
  <c r="U119" i="11"/>
  <c r="V119" i="11"/>
  <c r="W119" i="11"/>
  <c r="X119" i="11"/>
  <c r="Y119" i="11"/>
  <c r="Z119" i="11"/>
  <c r="AA119" i="11"/>
  <c r="AB119" i="11"/>
  <c r="AC119" i="11"/>
  <c r="AD119" i="11"/>
  <c r="AE119" i="11"/>
  <c r="AF119" i="11"/>
  <c r="L120" i="11"/>
  <c r="M120" i="11"/>
  <c r="N120" i="11"/>
  <c r="O120" i="11"/>
  <c r="P120" i="11"/>
  <c r="Q120" i="11"/>
  <c r="R120" i="11"/>
  <c r="S120" i="11"/>
  <c r="T120" i="11"/>
  <c r="U120" i="11"/>
  <c r="V120" i="11"/>
  <c r="W120" i="11"/>
  <c r="X120" i="11"/>
  <c r="Y120" i="11"/>
  <c r="Z120" i="11"/>
  <c r="AA120" i="11"/>
  <c r="AB120" i="11"/>
  <c r="AC120" i="11"/>
  <c r="AD120" i="11"/>
  <c r="AE120" i="11"/>
  <c r="AF120" i="11"/>
  <c r="AH120" i="11"/>
  <c r="AI120" i="11"/>
  <c r="AJ120" i="11"/>
  <c r="L121" i="11"/>
  <c r="M121" i="11"/>
  <c r="N121" i="11"/>
  <c r="Q121" i="11" s="1"/>
  <c r="O121" i="11"/>
  <c r="AJ121" i="11" s="1"/>
  <c r="P121" i="11"/>
  <c r="R121" i="11"/>
  <c r="S121" i="11"/>
  <c r="T121" i="11"/>
  <c r="U121" i="11"/>
  <c r="V121" i="11"/>
  <c r="W121" i="11"/>
  <c r="X121" i="11"/>
  <c r="Y121" i="11"/>
  <c r="Z121" i="11"/>
  <c r="AA121" i="11"/>
  <c r="AB121" i="11"/>
  <c r="AC121" i="11"/>
  <c r="AD121" i="11"/>
  <c r="AE121" i="11"/>
  <c r="AF121" i="11"/>
  <c r="AK121" i="11"/>
  <c r="L122" i="11"/>
  <c r="M122" i="11"/>
  <c r="N122" i="11"/>
  <c r="O122" i="11"/>
  <c r="P122" i="11"/>
  <c r="Q122" i="11"/>
  <c r="AH122" i="11" s="1"/>
  <c r="R122" i="11"/>
  <c r="S122" i="11"/>
  <c r="T122" i="11"/>
  <c r="U122" i="11"/>
  <c r="V122" i="11"/>
  <c r="W122" i="11"/>
  <c r="X122" i="11"/>
  <c r="Y122" i="11"/>
  <c r="Z122" i="11"/>
  <c r="AA122" i="11"/>
  <c r="AB122" i="11"/>
  <c r="AC122" i="11"/>
  <c r="AD122" i="11"/>
  <c r="AE122" i="11"/>
  <c r="AF122" i="11"/>
  <c r="AG122" i="11"/>
  <c r="L123" i="11"/>
  <c r="M123" i="11"/>
  <c r="N123" i="11"/>
  <c r="Q123" i="11" s="1"/>
  <c r="AI123" i="11" s="1"/>
  <c r="O123" i="11"/>
  <c r="P123" i="11"/>
  <c r="R123" i="11"/>
  <c r="S123" i="11"/>
  <c r="T123" i="11"/>
  <c r="U123" i="11"/>
  <c r="V123" i="11"/>
  <c r="W123" i="11"/>
  <c r="X123" i="11"/>
  <c r="Y123" i="11"/>
  <c r="Z123" i="11"/>
  <c r="AA123" i="11"/>
  <c r="AB123" i="11"/>
  <c r="AC123" i="11"/>
  <c r="AD123" i="11"/>
  <c r="AE123" i="11"/>
  <c r="AF123" i="11"/>
  <c r="AH123" i="11"/>
  <c r="AJ123" i="11"/>
  <c r="AK123" i="11"/>
  <c r="L124" i="11"/>
  <c r="M124" i="11"/>
  <c r="T124" i="11" s="1"/>
  <c r="N124" i="11"/>
  <c r="Q124" i="11" s="1"/>
  <c r="O124" i="11"/>
  <c r="P124" i="11"/>
  <c r="AB124" i="11" s="1"/>
  <c r="R124" i="11"/>
  <c r="S124" i="11"/>
  <c r="U124" i="11"/>
  <c r="AF124" i="11" s="1"/>
  <c r="V124" i="11"/>
  <c r="W124" i="11"/>
  <c r="X124" i="11"/>
  <c r="Y124" i="11"/>
  <c r="Z124" i="11"/>
  <c r="AA124" i="11"/>
  <c r="AC124" i="11"/>
  <c r="AD124" i="11"/>
  <c r="AE124" i="11"/>
  <c r="AK124" i="11"/>
  <c r="L125" i="11"/>
  <c r="M125" i="11"/>
  <c r="N125" i="11"/>
  <c r="O125" i="11"/>
  <c r="P125" i="11"/>
  <c r="AB125" i="11" s="1"/>
  <c r="Q125" i="11"/>
  <c r="R125" i="11"/>
  <c r="AF125" i="11" s="1"/>
  <c r="S125" i="11"/>
  <c r="T125" i="11"/>
  <c r="U125" i="11"/>
  <c r="V125" i="11"/>
  <c r="W125" i="11"/>
  <c r="X125" i="11"/>
  <c r="Y125" i="11"/>
  <c r="Z125" i="11"/>
  <c r="AA125" i="11"/>
  <c r="AC125" i="11"/>
  <c r="AD125" i="11"/>
  <c r="AE125" i="11"/>
  <c r="AG125" i="11"/>
  <c r="AH125" i="11"/>
  <c r="AI125" i="11"/>
  <c r="L126" i="11"/>
  <c r="M126" i="11"/>
  <c r="T126" i="11" s="1"/>
  <c r="N126" i="11"/>
  <c r="Q126" i="11" s="1"/>
  <c r="O126" i="11"/>
  <c r="P126" i="11"/>
  <c r="R126" i="11"/>
  <c r="S126" i="11"/>
  <c r="U126" i="11"/>
  <c r="V126" i="11"/>
  <c r="W126" i="11"/>
  <c r="X126" i="11"/>
  <c r="Y126" i="11"/>
  <c r="Z126" i="11"/>
  <c r="AA126" i="11"/>
  <c r="AB126" i="11"/>
  <c r="AC126" i="11"/>
  <c r="AD126" i="11"/>
  <c r="AE126" i="11"/>
  <c r="L127" i="11"/>
  <c r="S127" i="11" s="1"/>
  <c r="M127" i="11"/>
  <c r="N127" i="11"/>
  <c r="Q127" i="11" s="1"/>
  <c r="O127" i="11"/>
  <c r="P127" i="11"/>
  <c r="AB127" i="11" s="1"/>
  <c r="R127" i="11"/>
  <c r="T127" i="11"/>
  <c r="U127" i="11"/>
  <c r="W127" i="11"/>
  <c r="X127" i="11"/>
  <c r="Y127" i="11"/>
  <c r="Z127" i="11"/>
  <c r="AA127" i="11"/>
  <c r="AC127" i="11"/>
  <c r="AD127" i="11"/>
  <c r="AE127" i="11"/>
  <c r="L128" i="11"/>
  <c r="AG128" i="11" s="1"/>
  <c r="M128" i="11"/>
  <c r="N128" i="11"/>
  <c r="O128" i="11"/>
  <c r="P128" i="11"/>
  <c r="Q128" i="11"/>
  <c r="R128" i="11"/>
  <c r="T128" i="11"/>
  <c r="U128" i="11"/>
  <c r="V128" i="11"/>
  <c r="W128" i="11"/>
  <c r="X128" i="11"/>
  <c r="Y128" i="11"/>
  <c r="Z128" i="11"/>
  <c r="AA128" i="11"/>
  <c r="AB128" i="11"/>
  <c r="AC128" i="11"/>
  <c r="AD128" i="11"/>
  <c r="AE128" i="11"/>
  <c r="AH128" i="11"/>
  <c r="AI128" i="11"/>
  <c r="AJ128" i="11"/>
  <c r="L129" i="11"/>
  <c r="S129" i="11" s="1"/>
  <c r="AF129" i="11" s="1"/>
  <c r="M129" i="11"/>
  <c r="N129" i="11"/>
  <c r="Q129" i="11" s="1"/>
  <c r="AK129" i="11" s="1"/>
  <c r="O129" i="11"/>
  <c r="P129" i="11"/>
  <c r="R129" i="11"/>
  <c r="T129" i="11"/>
  <c r="U129" i="11"/>
  <c r="V129" i="11"/>
  <c r="W129" i="11"/>
  <c r="X129" i="11"/>
  <c r="Y129" i="11"/>
  <c r="Z129" i="11"/>
  <c r="AA129" i="11"/>
  <c r="AB129" i="11"/>
  <c r="AC129" i="11"/>
  <c r="AD129" i="11"/>
  <c r="AE129" i="11"/>
  <c r="AJ129" i="11"/>
  <c r="L130" i="11"/>
  <c r="M130" i="11"/>
  <c r="T130" i="11" s="1"/>
  <c r="N130" i="11"/>
  <c r="O130" i="11"/>
  <c r="P130" i="11"/>
  <c r="AB130" i="11" s="1"/>
  <c r="Q130" i="11"/>
  <c r="R130" i="11"/>
  <c r="S130" i="11"/>
  <c r="U130" i="11"/>
  <c r="V130" i="11"/>
  <c r="W130" i="11"/>
  <c r="X130" i="11"/>
  <c r="AF130" i="11" s="1"/>
  <c r="Y130" i="11"/>
  <c r="Z130" i="11"/>
  <c r="AA130" i="11"/>
  <c r="AC130" i="11"/>
  <c r="AD130" i="11"/>
  <c r="AE130" i="11"/>
  <c r="AG130" i="11"/>
  <c r="AH130" i="11"/>
  <c r="AI130" i="11"/>
  <c r="L131" i="11"/>
  <c r="M131" i="11"/>
  <c r="T131" i="11" s="1"/>
  <c r="N131" i="11"/>
  <c r="Q131" i="11" s="1"/>
  <c r="AG131" i="11" s="1"/>
  <c r="O131" i="11"/>
  <c r="P131" i="11"/>
  <c r="R131" i="11"/>
  <c r="U131" i="11"/>
  <c r="W131" i="11"/>
  <c r="X131" i="11"/>
  <c r="Y131" i="11"/>
  <c r="Z131" i="11"/>
  <c r="AA131" i="11"/>
  <c r="AB131" i="11"/>
  <c r="AC131" i="11"/>
  <c r="AD131" i="11"/>
  <c r="AE131" i="11"/>
  <c r="AH131" i="11"/>
  <c r="L132" i="11"/>
  <c r="M132" i="11"/>
  <c r="T132" i="11" s="1"/>
  <c r="N132" i="11"/>
  <c r="Q132" i="11" s="1"/>
  <c r="O132" i="11"/>
  <c r="P132" i="11"/>
  <c r="AB132" i="11" s="1"/>
  <c r="R132" i="11"/>
  <c r="S132" i="11"/>
  <c r="U132" i="11"/>
  <c r="W132" i="11"/>
  <c r="X132" i="11"/>
  <c r="Y132" i="11"/>
  <c r="Z132" i="11"/>
  <c r="AA132" i="11"/>
  <c r="AC132" i="11"/>
  <c r="AD132" i="11"/>
  <c r="AE132" i="11"/>
  <c r="L133" i="11"/>
  <c r="M133" i="11"/>
  <c r="N133" i="11"/>
  <c r="O133" i="11"/>
  <c r="P133" i="11"/>
  <c r="Q133" i="11"/>
  <c r="R133" i="11"/>
  <c r="T133" i="11"/>
  <c r="U133" i="11"/>
  <c r="V133" i="11"/>
  <c r="W133" i="11"/>
  <c r="X133" i="11"/>
  <c r="Y133" i="11"/>
  <c r="Z133" i="11"/>
  <c r="AA133" i="11"/>
  <c r="AB133" i="11"/>
  <c r="AC133" i="11"/>
  <c r="AD133" i="11"/>
  <c r="AE133" i="11"/>
  <c r="AH133" i="11"/>
  <c r="AI133" i="11"/>
  <c r="AJ133" i="11"/>
  <c r="L134" i="11"/>
  <c r="M134" i="11"/>
  <c r="T134" i="11" s="1"/>
  <c r="N134" i="11"/>
  <c r="Q134" i="11" s="1"/>
  <c r="O134" i="11"/>
  <c r="P134" i="11"/>
  <c r="R134" i="11"/>
  <c r="U134" i="11"/>
  <c r="V134" i="11"/>
  <c r="W134" i="11"/>
  <c r="X134" i="11"/>
  <c r="Y134" i="11"/>
  <c r="Z134" i="11"/>
  <c r="AA134" i="11"/>
  <c r="AB134" i="11"/>
  <c r="AC134" i="11"/>
  <c r="AD134" i="11"/>
  <c r="AE134" i="11"/>
  <c r="L135" i="11"/>
  <c r="S135" i="11" s="1"/>
  <c r="M135" i="11"/>
  <c r="N135" i="11"/>
  <c r="Q135" i="11" s="1"/>
  <c r="O135" i="11"/>
  <c r="P135" i="11"/>
  <c r="AB135" i="11" s="1"/>
  <c r="R135" i="11"/>
  <c r="T135" i="11"/>
  <c r="U135" i="11"/>
  <c r="V135" i="11"/>
  <c r="AF135" i="11" s="1"/>
  <c r="W135" i="11"/>
  <c r="X135" i="11"/>
  <c r="Y135" i="11"/>
  <c r="Z135" i="11"/>
  <c r="AA135" i="11"/>
  <c r="AC135" i="11"/>
  <c r="AD135" i="11"/>
  <c r="AE135" i="11"/>
  <c r="L136" i="11"/>
  <c r="M136" i="11"/>
  <c r="AH136" i="11" s="1"/>
  <c r="N136" i="11"/>
  <c r="O136" i="11"/>
  <c r="P136" i="11"/>
  <c r="Q136" i="11"/>
  <c r="R136" i="11"/>
  <c r="S136" i="11"/>
  <c r="T136" i="11"/>
  <c r="U136" i="11"/>
  <c r="V136" i="11"/>
  <c r="W136" i="11"/>
  <c r="X136" i="11"/>
  <c r="Y136" i="11"/>
  <c r="Z136" i="11"/>
  <c r="AA136" i="11"/>
  <c r="AB136" i="11"/>
  <c r="AC136" i="11"/>
  <c r="AD136" i="11"/>
  <c r="AE136" i="11"/>
  <c r="AF136" i="11"/>
  <c r="AI136" i="11"/>
  <c r="AJ136" i="11"/>
  <c r="AK136" i="11"/>
  <c r="L137" i="11"/>
  <c r="M137" i="11"/>
  <c r="AH137" i="11" s="1"/>
  <c r="N137" i="11"/>
  <c r="Q137" i="11" s="1"/>
  <c r="O137" i="11"/>
  <c r="P137" i="11"/>
  <c r="R137" i="11"/>
  <c r="S137" i="11"/>
  <c r="T137" i="11"/>
  <c r="U137" i="11"/>
  <c r="V137" i="11"/>
  <c r="W137" i="11"/>
  <c r="X137" i="11"/>
  <c r="Y137" i="11"/>
  <c r="Z137" i="11"/>
  <c r="AA137" i="11"/>
  <c r="AB137" i="11"/>
  <c r="AC137" i="11"/>
  <c r="AD137" i="11"/>
  <c r="AE137" i="11"/>
  <c r="AF137" i="11"/>
  <c r="AJ137" i="11"/>
  <c r="AK137" i="11"/>
  <c r="L138" i="11"/>
  <c r="M138" i="11"/>
  <c r="N138" i="11"/>
  <c r="O138" i="11"/>
  <c r="P138" i="11"/>
  <c r="Q138" i="11"/>
  <c r="R138" i="11"/>
  <c r="S138" i="11"/>
  <c r="T138" i="11"/>
  <c r="U138" i="11"/>
  <c r="V138" i="11"/>
  <c r="W138" i="11"/>
  <c r="X138" i="11"/>
  <c r="Y138" i="11"/>
  <c r="Z138" i="11"/>
  <c r="AA138" i="11"/>
  <c r="AB138" i="11"/>
  <c r="AC138" i="11"/>
  <c r="AD138" i="11"/>
  <c r="AE138" i="11"/>
  <c r="AF138" i="11"/>
  <c r="AG138" i="11"/>
  <c r="L139" i="11"/>
  <c r="M139" i="11"/>
  <c r="N139" i="11"/>
  <c r="Q139" i="11" s="1"/>
  <c r="O139" i="11"/>
  <c r="P139" i="11"/>
  <c r="R139" i="11"/>
  <c r="S139" i="11"/>
  <c r="T139" i="11"/>
  <c r="U139" i="11"/>
  <c r="V139" i="11"/>
  <c r="W139" i="11"/>
  <c r="X139" i="11"/>
  <c r="Y139" i="11"/>
  <c r="Z139" i="11"/>
  <c r="AA139" i="11"/>
  <c r="AB139" i="11"/>
  <c r="AC139" i="11"/>
  <c r="AD139" i="11"/>
  <c r="AE139" i="11"/>
  <c r="AF139" i="11"/>
  <c r="L140" i="11"/>
  <c r="M140" i="11"/>
  <c r="N140" i="11"/>
  <c r="O140" i="11"/>
  <c r="P140" i="11"/>
  <c r="Q140" i="11"/>
  <c r="AJ140" i="11" s="1"/>
  <c r="R140" i="11"/>
  <c r="S140" i="11"/>
  <c r="T140" i="11"/>
  <c r="U140" i="11"/>
  <c r="V140" i="11"/>
  <c r="W140" i="11"/>
  <c r="X140" i="11"/>
  <c r="Y140" i="11"/>
  <c r="Z140" i="11"/>
  <c r="AA140" i="11"/>
  <c r="AB140" i="11"/>
  <c r="AC140" i="11"/>
  <c r="AD140" i="11"/>
  <c r="AE140" i="11"/>
  <c r="AF140" i="11"/>
  <c r="AG140" i="11"/>
  <c r="L141" i="11"/>
  <c r="M141" i="11"/>
  <c r="N141" i="11"/>
  <c r="Q141" i="11" s="1"/>
  <c r="O141" i="11"/>
  <c r="P141" i="11"/>
  <c r="R141" i="11"/>
  <c r="S141" i="11"/>
  <c r="T141" i="11"/>
  <c r="U141" i="11"/>
  <c r="V141" i="11"/>
  <c r="W141" i="11"/>
  <c r="X141" i="11"/>
  <c r="Y141" i="11"/>
  <c r="Z141" i="11"/>
  <c r="AA141" i="11"/>
  <c r="AB141" i="11"/>
  <c r="AC141" i="11"/>
  <c r="AD141" i="11"/>
  <c r="AE141" i="11"/>
  <c r="AF141" i="11"/>
  <c r="L142" i="11"/>
  <c r="M142" i="11"/>
  <c r="N142" i="11"/>
  <c r="O142" i="11"/>
  <c r="P142" i="11"/>
  <c r="Q142" i="11"/>
  <c r="AH142" i="11" s="1"/>
  <c r="R142" i="11"/>
  <c r="S142" i="11"/>
  <c r="T142" i="11"/>
  <c r="U142" i="11"/>
  <c r="V142" i="11"/>
  <c r="W142" i="11"/>
  <c r="X142" i="11"/>
  <c r="Y142" i="11"/>
  <c r="Z142" i="11"/>
  <c r="AA142" i="11"/>
  <c r="AB142" i="11"/>
  <c r="AC142" i="11"/>
  <c r="AD142" i="11"/>
  <c r="AE142" i="11"/>
  <c r="AF142" i="11"/>
  <c r="AG142" i="11"/>
  <c r="L143" i="11"/>
  <c r="M143" i="11"/>
  <c r="N143" i="11"/>
  <c r="Q143" i="11" s="1"/>
  <c r="O143" i="11"/>
  <c r="P143" i="11"/>
  <c r="R143" i="11"/>
  <c r="S143" i="11"/>
  <c r="T143" i="11"/>
  <c r="U143" i="11"/>
  <c r="V143" i="11"/>
  <c r="W143" i="11"/>
  <c r="X143" i="11"/>
  <c r="Y143" i="11"/>
  <c r="Z143" i="11"/>
  <c r="AA143" i="11"/>
  <c r="AB143" i="11"/>
  <c r="AC143" i="11"/>
  <c r="AD143" i="11"/>
  <c r="AE143" i="11"/>
  <c r="AF143" i="11"/>
  <c r="L144" i="11"/>
  <c r="M144" i="11"/>
  <c r="N144" i="11"/>
  <c r="O144" i="11"/>
  <c r="P144" i="11"/>
  <c r="Q144" i="11"/>
  <c r="AJ144" i="11" s="1"/>
  <c r="R144" i="11"/>
  <c r="S144" i="11"/>
  <c r="T144" i="11"/>
  <c r="U144" i="11"/>
  <c r="V144" i="11"/>
  <c r="W144" i="11"/>
  <c r="X144" i="11"/>
  <c r="Y144" i="11"/>
  <c r="Z144" i="11"/>
  <c r="AA144" i="11"/>
  <c r="AB144" i="11"/>
  <c r="AC144" i="11"/>
  <c r="AD144" i="11"/>
  <c r="AE144" i="11"/>
  <c r="AF144" i="11"/>
  <c r="AG144" i="11"/>
  <c r="L145" i="11"/>
  <c r="S145" i="11" s="1"/>
  <c r="M145" i="11"/>
  <c r="T145" i="11" s="1"/>
  <c r="AF145" i="11" s="1"/>
  <c r="N145" i="11"/>
  <c r="Q145" i="11" s="1"/>
  <c r="O145" i="11"/>
  <c r="P145" i="11"/>
  <c r="R145" i="11"/>
  <c r="U145" i="11"/>
  <c r="V145" i="11"/>
  <c r="W145" i="11"/>
  <c r="X145" i="11"/>
  <c r="Y145" i="11"/>
  <c r="Z145" i="11"/>
  <c r="AA145" i="11"/>
  <c r="AB145" i="11"/>
  <c r="AC145" i="11"/>
  <c r="AD145" i="11"/>
  <c r="AE145" i="11"/>
  <c r="L146" i="11"/>
  <c r="M146" i="11"/>
  <c r="N146" i="11"/>
  <c r="O146" i="11"/>
  <c r="P146" i="11"/>
  <c r="AB146" i="11" s="1"/>
  <c r="Q146" i="11"/>
  <c r="R146" i="11"/>
  <c r="S146" i="11"/>
  <c r="AF146" i="11" s="1"/>
  <c r="T146" i="11"/>
  <c r="U146" i="11"/>
  <c r="V146" i="11"/>
  <c r="W146" i="11"/>
  <c r="X146" i="11"/>
  <c r="Y146" i="11"/>
  <c r="Z146" i="11"/>
  <c r="AA146" i="11"/>
  <c r="AC146" i="11"/>
  <c r="AD146" i="11"/>
  <c r="AE146" i="11"/>
  <c r="AH146" i="11"/>
  <c r="AI146" i="11"/>
  <c r="AJ146" i="11"/>
  <c r="L147" i="11"/>
  <c r="M147" i="11"/>
  <c r="N147" i="11"/>
  <c r="Q147" i="11" s="1"/>
  <c r="AG147" i="11" s="1"/>
  <c r="O147" i="11"/>
  <c r="P147" i="11"/>
  <c r="R147" i="11"/>
  <c r="S147" i="11"/>
  <c r="T147" i="11"/>
  <c r="U147" i="11"/>
  <c r="V147" i="11"/>
  <c r="W147" i="11"/>
  <c r="X147" i="11"/>
  <c r="Y147" i="11"/>
  <c r="Z147" i="11"/>
  <c r="AA147" i="11"/>
  <c r="AB147" i="11"/>
  <c r="AC147" i="11"/>
  <c r="AD147" i="11"/>
  <c r="AE147" i="11"/>
  <c r="AF147" i="11"/>
  <c r="L148" i="11"/>
  <c r="M148" i="11"/>
  <c r="T148" i="11" s="1"/>
  <c r="N148" i="11"/>
  <c r="O148" i="11"/>
  <c r="P148" i="11"/>
  <c r="AB148" i="11" s="1"/>
  <c r="Q148" i="11"/>
  <c r="AJ148" i="11" s="1"/>
  <c r="R148" i="11"/>
  <c r="AF148" i="11" s="1"/>
  <c r="S148" i="11"/>
  <c r="U148" i="11"/>
  <c r="V148" i="11"/>
  <c r="W148" i="11"/>
  <c r="X148" i="11"/>
  <c r="Y148" i="11"/>
  <c r="Z148" i="11"/>
  <c r="AA148" i="11"/>
  <c r="AC148" i="11"/>
  <c r="AD148" i="11"/>
  <c r="AE148" i="11"/>
  <c r="AI148" i="11"/>
  <c r="L149" i="11"/>
  <c r="M149" i="11"/>
  <c r="T149" i="11" s="1"/>
  <c r="N149" i="11"/>
  <c r="O149" i="11"/>
  <c r="P149" i="11"/>
  <c r="AB149" i="11" s="1"/>
  <c r="Q149" i="11"/>
  <c r="AJ149" i="11" s="1"/>
  <c r="R149" i="11"/>
  <c r="AF149" i="11" s="1"/>
  <c r="S149" i="11"/>
  <c r="U149" i="11"/>
  <c r="V149" i="11"/>
  <c r="W149" i="11"/>
  <c r="X149" i="11"/>
  <c r="Y149" i="11"/>
  <c r="Z149" i="11"/>
  <c r="AA149" i="11"/>
  <c r="AC149" i="11"/>
  <c r="AD149" i="11"/>
  <c r="AE149" i="11"/>
  <c r="AG149" i="11"/>
  <c r="AH149" i="11"/>
  <c r="L150" i="11"/>
  <c r="M150" i="11"/>
  <c r="T150" i="11" s="1"/>
  <c r="N150" i="11"/>
  <c r="Q150" i="11" s="1"/>
  <c r="O150" i="11"/>
  <c r="P150" i="11"/>
  <c r="R150" i="11"/>
  <c r="U150" i="11"/>
  <c r="V150" i="11"/>
  <c r="W150" i="11"/>
  <c r="X150" i="11"/>
  <c r="Y150" i="11"/>
  <c r="Z150" i="11"/>
  <c r="AA150" i="11"/>
  <c r="AB150" i="11"/>
  <c r="AC150" i="11"/>
  <c r="AD150" i="11"/>
  <c r="AE150" i="11"/>
  <c r="L151" i="11"/>
  <c r="M151" i="11"/>
  <c r="N151" i="11"/>
  <c r="O151" i="11"/>
  <c r="P151" i="11"/>
  <c r="Q151" i="11"/>
  <c r="AH151" i="11" s="1"/>
  <c r="R151" i="11"/>
  <c r="S151" i="11"/>
  <c r="T151" i="11"/>
  <c r="U151" i="11"/>
  <c r="V151" i="11"/>
  <c r="W151" i="11"/>
  <c r="X151" i="11"/>
  <c r="Y151" i="11"/>
  <c r="Z151" i="11"/>
  <c r="AA151" i="11"/>
  <c r="AB151" i="11"/>
  <c r="AC151" i="11"/>
  <c r="AD151" i="11"/>
  <c r="AE151" i="11"/>
  <c r="AF151" i="11"/>
  <c r="AG151" i="11"/>
  <c r="AK151" i="11"/>
  <c r="L152" i="11"/>
  <c r="M152" i="11"/>
  <c r="N152" i="11"/>
  <c r="O152" i="11"/>
  <c r="P152" i="11"/>
  <c r="Q152" i="11"/>
  <c r="AK152" i="11" s="1"/>
  <c r="R152" i="11"/>
  <c r="S152" i="11"/>
  <c r="T152" i="11"/>
  <c r="U152" i="11"/>
  <c r="V152" i="11"/>
  <c r="W152" i="11"/>
  <c r="X152" i="11"/>
  <c r="Y152" i="11"/>
  <c r="Z152" i="11"/>
  <c r="AA152" i="11"/>
  <c r="AB152" i="11"/>
  <c r="AC152" i="11"/>
  <c r="AD152" i="11"/>
  <c r="AE152" i="11"/>
  <c r="AF152" i="11"/>
  <c r="AH152" i="11"/>
  <c r="AI152" i="11"/>
  <c r="AJ152" i="11"/>
  <c r="L153" i="11"/>
  <c r="M153" i="11"/>
  <c r="N153" i="11"/>
  <c r="Q153" i="11" s="1"/>
  <c r="O153" i="11"/>
  <c r="P153" i="11"/>
  <c r="R153" i="11"/>
  <c r="S153" i="11"/>
  <c r="T153" i="11"/>
  <c r="U153" i="11"/>
  <c r="V153" i="11"/>
  <c r="W153" i="11"/>
  <c r="X153" i="11"/>
  <c r="Y153" i="11"/>
  <c r="Z153" i="11"/>
  <c r="AA153" i="11"/>
  <c r="AB153" i="11"/>
  <c r="AC153" i="11"/>
  <c r="AD153" i="11"/>
  <c r="AE153" i="11"/>
  <c r="AF153" i="11"/>
  <c r="L154" i="11"/>
  <c r="M154" i="11"/>
  <c r="N154" i="11"/>
  <c r="O154" i="11"/>
  <c r="P154" i="11"/>
  <c r="AB154" i="11" s="1"/>
  <c r="Q154" i="11"/>
  <c r="AI154" i="11" s="1"/>
  <c r="R154" i="11"/>
  <c r="S154" i="11"/>
  <c r="T154" i="11"/>
  <c r="U154" i="11"/>
  <c r="V154" i="11"/>
  <c r="W154" i="11"/>
  <c r="X154" i="11"/>
  <c r="Y154" i="11"/>
  <c r="AF154" i="11" s="1"/>
  <c r="Z154" i="11"/>
  <c r="AA154" i="11"/>
  <c r="AC154" i="11"/>
  <c r="AD154" i="11"/>
  <c r="AE154" i="11"/>
  <c r="AG154" i="11"/>
  <c r="L155" i="11"/>
  <c r="M155" i="11"/>
  <c r="N155" i="11"/>
  <c r="O155" i="11"/>
  <c r="P155" i="11"/>
  <c r="Q155" i="11"/>
  <c r="R155" i="11"/>
  <c r="T155" i="11"/>
  <c r="U155" i="11"/>
  <c r="V155" i="11"/>
  <c r="W155" i="11"/>
  <c r="X155" i="11"/>
  <c r="Y155" i="11"/>
  <c r="Z155" i="11"/>
  <c r="AA155" i="11"/>
  <c r="AB155" i="11"/>
  <c r="AC155" i="11"/>
  <c r="AD155" i="11"/>
  <c r="AE155" i="11"/>
  <c r="AI155" i="11"/>
  <c r="AJ155" i="11"/>
  <c r="L156" i="11"/>
  <c r="S156" i="11" s="1"/>
  <c r="AF156" i="11" s="1"/>
  <c r="M156" i="11"/>
  <c r="N156" i="11"/>
  <c r="Q156" i="11" s="1"/>
  <c r="O156" i="11"/>
  <c r="P156" i="11"/>
  <c r="R156" i="11"/>
  <c r="T156" i="11"/>
  <c r="U156" i="11"/>
  <c r="V156" i="11"/>
  <c r="W156" i="11"/>
  <c r="X156" i="11"/>
  <c r="Y156" i="11"/>
  <c r="Z156" i="11"/>
  <c r="AA156" i="11"/>
  <c r="AB156" i="11"/>
  <c r="AC156" i="11"/>
  <c r="AD156" i="11"/>
  <c r="AE156" i="11"/>
  <c r="L157" i="11"/>
  <c r="M157" i="11"/>
  <c r="T157" i="11" s="1"/>
  <c r="N157" i="11"/>
  <c r="O157" i="11"/>
  <c r="P157" i="11"/>
  <c r="AB157" i="11" s="1"/>
  <c r="Q157" i="11"/>
  <c r="AJ157" i="11" s="1"/>
  <c r="R157" i="11"/>
  <c r="S157" i="11"/>
  <c r="U157" i="11"/>
  <c r="V157" i="11"/>
  <c r="W157" i="11"/>
  <c r="X157" i="11"/>
  <c r="Y157" i="11"/>
  <c r="Z157" i="11"/>
  <c r="AA157" i="11"/>
  <c r="AC157" i="11"/>
  <c r="AD157" i="11"/>
  <c r="AE157" i="11"/>
  <c r="AG157" i="11"/>
  <c r="AH157" i="11"/>
  <c r="L158" i="11"/>
  <c r="M158" i="11"/>
  <c r="T158" i="11" s="1"/>
  <c r="N158" i="11"/>
  <c r="Q158" i="11" s="1"/>
  <c r="O158" i="11"/>
  <c r="P158" i="11"/>
  <c r="R158" i="11"/>
  <c r="U158" i="11"/>
  <c r="V158" i="11"/>
  <c r="W158" i="11"/>
  <c r="X158" i="11"/>
  <c r="Y158" i="11"/>
  <c r="Z158" i="11"/>
  <c r="AA158" i="11"/>
  <c r="AB158" i="11"/>
  <c r="AC158" i="11"/>
  <c r="AD158" i="11"/>
  <c r="AE158" i="11"/>
  <c r="L159" i="11"/>
  <c r="M159" i="11"/>
  <c r="T159" i="11" s="1"/>
  <c r="N159" i="11"/>
  <c r="O159" i="11"/>
  <c r="P159" i="11"/>
  <c r="AB159" i="11" s="1"/>
  <c r="Q159" i="11"/>
  <c r="AH159" i="11" s="1"/>
  <c r="R159" i="11"/>
  <c r="S159" i="11"/>
  <c r="U159" i="11"/>
  <c r="V159" i="11"/>
  <c r="W159" i="11"/>
  <c r="X159" i="11"/>
  <c r="Y159" i="11"/>
  <c r="Z159" i="11"/>
  <c r="AA159" i="11"/>
  <c r="AC159" i="11"/>
  <c r="AD159" i="11"/>
  <c r="AE159" i="11"/>
  <c r="AG159" i="11"/>
  <c r="AK159" i="11"/>
  <c r="L160" i="11"/>
  <c r="M160" i="11"/>
  <c r="N160" i="11"/>
  <c r="O160" i="11"/>
  <c r="P160" i="11"/>
  <c r="AB160" i="11" s="1"/>
  <c r="Q160" i="11"/>
  <c r="AK160" i="11" s="1"/>
  <c r="R160" i="11"/>
  <c r="S160" i="11"/>
  <c r="AF160" i="11" s="1"/>
  <c r="T160" i="11"/>
  <c r="U160" i="11"/>
  <c r="V160" i="11"/>
  <c r="W160" i="11"/>
  <c r="X160" i="11"/>
  <c r="Y160" i="11"/>
  <c r="Z160" i="11"/>
  <c r="AA160" i="11"/>
  <c r="AC160" i="11"/>
  <c r="AD160" i="11"/>
  <c r="AE160" i="11"/>
  <c r="AH160" i="11"/>
  <c r="AI160" i="11"/>
  <c r="AJ160" i="11"/>
  <c r="L161" i="11"/>
  <c r="M161" i="11"/>
  <c r="N161" i="11"/>
  <c r="Q161" i="11" s="1"/>
  <c r="O161" i="11"/>
  <c r="P161" i="11"/>
  <c r="R161" i="11"/>
  <c r="S161" i="11"/>
  <c r="T161" i="11"/>
  <c r="U161" i="11"/>
  <c r="V161" i="11"/>
  <c r="W161" i="11"/>
  <c r="X161" i="11"/>
  <c r="Y161" i="11"/>
  <c r="Z161" i="11"/>
  <c r="AA161" i="11"/>
  <c r="AB161" i="11"/>
  <c r="AC161" i="11"/>
  <c r="AD161" i="11"/>
  <c r="AE161" i="11"/>
  <c r="AF161" i="11"/>
  <c r="L162" i="11"/>
  <c r="M162" i="11"/>
  <c r="N162" i="11"/>
  <c r="O162" i="11"/>
  <c r="P162" i="11"/>
  <c r="Q162" i="11"/>
  <c r="AI162" i="11" s="1"/>
  <c r="R162" i="11"/>
  <c r="S162" i="11"/>
  <c r="T162" i="11"/>
  <c r="U162" i="11"/>
  <c r="V162" i="11"/>
  <c r="W162" i="11"/>
  <c r="X162" i="11"/>
  <c r="Y162" i="11"/>
  <c r="Z162" i="11"/>
  <c r="AA162" i="11"/>
  <c r="AB162" i="11"/>
  <c r="AC162" i="11"/>
  <c r="AD162" i="11"/>
  <c r="AE162" i="11"/>
  <c r="AF162" i="11"/>
  <c r="AG162" i="11"/>
  <c r="L163" i="11"/>
  <c r="M163" i="11"/>
  <c r="N163" i="11"/>
  <c r="O163" i="11"/>
  <c r="P163" i="11"/>
  <c r="Q163" i="11"/>
  <c r="R163" i="11"/>
  <c r="S163" i="11"/>
  <c r="T163" i="11"/>
  <c r="U163" i="11"/>
  <c r="V163" i="11"/>
  <c r="W163" i="11"/>
  <c r="X163" i="11"/>
  <c r="Y163" i="11"/>
  <c r="Z163" i="11"/>
  <c r="AA163" i="11"/>
  <c r="AB163" i="11"/>
  <c r="AC163" i="11"/>
  <c r="AD163" i="11"/>
  <c r="AE163" i="11"/>
  <c r="AF163" i="11"/>
  <c r="AJ163" i="11"/>
  <c r="L164" i="11"/>
  <c r="M164" i="11"/>
  <c r="N164" i="11"/>
  <c r="Q164" i="11" s="1"/>
  <c r="O164" i="11"/>
  <c r="P164" i="11"/>
  <c r="R164" i="11"/>
  <c r="S164" i="11"/>
  <c r="T164" i="11"/>
  <c r="U164" i="11"/>
  <c r="V164" i="11"/>
  <c r="W164" i="11"/>
  <c r="X164" i="11"/>
  <c r="Y164" i="11"/>
  <c r="Z164" i="11"/>
  <c r="AA164" i="11"/>
  <c r="AB164" i="11"/>
  <c r="AC164" i="11"/>
  <c r="AD164" i="11"/>
  <c r="AE164" i="11"/>
  <c r="AF164" i="11"/>
  <c r="L165" i="11"/>
  <c r="M165" i="11"/>
  <c r="N165" i="11"/>
  <c r="O165" i="11"/>
  <c r="P165" i="11"/>
  <c r="Q165" i="11"/>
  <c r="AJ165" i="11" s="1"/>
  <c r="R165" i="11"/>
  <c r="S165" i="11"/>
  <c r="T165" i="11"/>
  <c r="U165" i="11"/>
  <c r="V165" i="11"/>
  <c r="W165" i="11"/>
  <c r="X165" i="11"/>
  <c r="Y165" i="11"/>
  <c r="Z165" i="11"/>
  <c r="AA165" i="11"/>
  <c r="AB165" i="11"/>
  <c r="AC165" i="11"/>
  <c r="AD165" i="11"/>
  <c r="AE165" i="11"/>
  <c r="AF165" i="11"/>
  <c r="AG165" i="11"/>
  <c r="AH165" i="11"/>
  <c r="L166" i="11"/>
  <c r="M166" i="11"/>
  <c r="N166" i="11"/>
  <c r="Q166" i="11" s="1"/>
  <c r="O166" i="11"/>
  <c r="P166" i="11"/>
  <c r="R166" i="11"/>
  <c r="S166" i="11"/>
  <c r="T166" i="11"/>
  <c r="U166" i="11"/>
  <c r="V166" i="11"/>
  <c r="W166" i="11"/>
  <c r="X166" i="11"/>
  <c r="Y166" i="11"/>
  <c r="Z166" i="11"/>
  <c r="AA166" i="11"/>
  <c r="AB166" i="11"/>
  <c r="AC166" i="11"/>
  <c r="AD166" i="11"/>
  <c r="AE166" i="11"/>
  <c r="AF166" i="11"/>
  <c r="L167" i="11"/>
  <c r="M167" i="11"/>
  <c r="N167" i="11"/>
  <c r="O167" i="11"/>
  <c r="P167" i="11"/>
  <c r="Q167" i="11"/>
  <c r="AH167" i="11" s="1"/>
  <c r="R167" i="11"/>
  <c r="S167" i="11"/>
  <c r="T167" i="11"/>
  <c r="U167" i="11"/>
  <c r="V167" i="11"/>
  <c r="W167" i="11"/>
  <c r="X167" i="11"/>
  <c r="Y167" i="11"/>
  <c r="Z167" i="11"/>
  <c r="AA167" i="11"/>
  <c r="AB167" i="11"/>
  <c r="AC167" i="11"/>
  <c r="AD167" i="11"/>
  <c r="AE167" i="11"/>
  <c r="AF167" i="11"/>
  <c r="AG167" i="11"/>
  <c r="AK167" i="11"/>
  <c r="L168" i="11"/>
  <c r="M168" i="11"/>
  <c r="N168" i="11"/>
  <c r="O168" i="11"/>
  <c r="P168" i="11"/>
  <c r="AB168" i="11" s="1"/>
  <c r="Q168" i="11"/>
  <c r="AK168" i="11" s="1"/>
  <c r="R168" i="11"/>
  <c r="S168" i="11"/>
  <c r="AF168" i="11" s="1"/>
  <c r="T168" i="11"/>
  <c r="U168" i="11"/>
  <c r="V168" i="11"/>
  <c r="W168" i="11"/>
  <c r="X168" i="11"/>
  <c r="Y168" i="11"/>
  <c r="Z168" i="11"/>
  <c r="AA168" i="11"/>
  <c r="AC168" i="11"/>
  <c r="AD168" i="11"/>
  <c r="AE168" i="11"/>
  <c r="AH168" i="11"/>
  <c r="AI168" i="11"/>
  <c r="AJ168" i="11"/>
  <c r="L169" i="11"/>
  <c r="M169" i="11"/>
  <c r="T169" i="11" s="1"/>
  <c r="N169" i="11"/>
  <c r="Q169" i="11" s="1"/>
  <c r="O169" i="11"/>
  <c r="P169" i="11"/>
  <c r="R169" i="11"/>
  <c r="AF169" i="11" s="1"/>
  <c r="S169" i="11"/>
  <c r="U169" i="11"/>
  <c r="V169" i="11"/>
  <c r="W169" i="11"/>
  <c r="X169" i="11"/>
  <c r="Y169" i="11"/>
  <c r="Z169" i="11"/>
  <c r="AA169" i="11"/>
  <c r="AB169" i="11"/>
  <c r="AC169" i="11"/>
  <c r="AD169" i="11"/>
  <c r="AE169" i="11"/>
  <c r="L170" i="11"/>
  <c r="M170" i="11"/>
  <c r="T170" i="11" s="1"/>
  <c r="AF170" i="11" s="1"/>
  <c r="N170" i="11"/>
  <c r="O170" i="11"/>
  <c r="P170" i="11"/>
  <c r="AB170" i="11" s="1"/>
  <c r="R170" i="11"/>
  <c r="S170" i="11"/>
  <c r="U170" i="11"/>
  <c r="V170" i="11"/>
  <c r="W170" i="11"/>
  <c r="X170" i="11"/>
  <c r="Y170" i="11"/>
  <c r="Z170" i="11"/>
  <c r="AA170" i="11"/>
  <c r="AC170" i="11"/>
  <c r="AD170" i="11"/>
  <c r="AE170" i="11"/>
  <c r="L171" i="11"/>
  <c r="M171" i="11"/>
  <c r="N171" i="11"/>
  <c r="O171" i="11"/>
  <c r="P171" i="11"/>
  <c r="Q171" i="11"/>
  <c r="R171" i="11"/>
  <c r="T171" i="11"/>
  <c r="U171" i="11"/>
  <c r="V171" i="11"/>
  <c r="W171" i="11"/>
  <c r="X171" i="11"/>
  <c r="Y171" i="11"/>
  <c r="Z171" i="11"/>
  <c r="AA171" i="11"/>
  <c r="AB171" i="11"/>
  <c r="AC171" i="11"/>
  <c r="AD171" i="11"/>
  <c r="AE171" i="11"/>
  <c r="AG171" i="11"/>
  <c r="AJ171" i="11"/>
  <c r="L172" i="11"/>
  <c r="S172" i="11" s="1"/>
  <c r="M172" i="11"/>
  <c r="N172" i="11"/>
  <c r="Q172" i="11" s="1"/>
  <c r="O172" i="11"/>
  <c r="P172" i="11"/>
  <c r="R172" i="11"/>
  <c r="T172" i="11"/>
  <c r="U172" i="11"/>
  <c r="V172" i="11"/>
  <c r="W172" i="11"/>
  <c r="X172" i="11"/>
  <c r="Y172" i="11"/>
  <c r="Z172" i="11"/>
  <c r="AA172" i="11"/>
  <c r="AB172" i="11"/>
  <c r="AC172" i="11"/>
  <c r="AD172" i="11"/>
  <c r="AE172" i="11"/>
  <c r="L173" i="11"/>
  <c r="M173" i="11"/>
  <c r="T173" i="11" s="1"/>
  <c r="N173" i="11"/>
  <c r="O173" i="11"/>
  <c r="P173" i="11"/>
  <c r="AB173" i="11" s="1"/>
  <c r="Q173" i="11"/>
  <c r="AJ173" i="11" s="1"/>
  <c r="R173" i="11"/>
  <c r="AF173" i="11" s="1"/>
  <c r="S173" i="11"/>
  <c r="U173" i="11"/>
  <c r="V173" i="11"/>
  <c r="W173" i="11"/>
  <c r="X173" i="11"/>
  <c r="Y173" i="11"/>
  <c r="Z173" i="11"/>
  <c r="AA173" i="11"/>
  <c r="AC173" i="11"/>
  <c r="AD173" i="11"/>
  <c r="AE173" i="11"/>
  <c r="AG173" i="11"/>
  <c r="AH173" i="11"/>
  <c r="L174" i="11"/>
  <c r="M174" i="11"/>
  <c r="T174" i="11" s="1"/>
  <c r="N174" i="11"/>
  <c r="Q174" i="11" s="1"/>
  <c r="O174" i="11"/>
  <c r="P174" i="11"/>
  <c r="R174" i="11"/>
  <c r="U174" i="11"/>
  <c r="V174" i="11"/>
  <c r="W174" i="11"/>
  <c r="X174" i="11"/>
  <c r="Y174" i="11"/>
  <c r="Z174" i="11"/>
  <c r="AA174" i="11"/>
  <c r="AB174" i="11"/>
  <c r="AC174" i="11"/>
  <c r="AD174" i="11"/>
  <c r="AE174" i="11"/>
  <c r="AH174" i="11"/>
  <c r="AK174" i="11"/>
  <c r="L175" i="11"/>
  <c r="M175" i="11"/>
  <c r="T175" i="11" s="1"/>
  <c r="N175" i="11"/>
  <c r="O175" i="11"/>
  <c r="P175" i="11"/>
  <c r="AB175" i="11" s="1"/>
  <c r="Q175" i="11"/>
  <c r="AH175" i="11" s="1"/>
  <c r="R175" i="11"/>
  <c r="S175" i="11"/>
  <c r="U175" i="11"/>
  <c r="V175" i="11"/>
  <c r="W175" i="11"/>
  <c r="X175" i="11"/>
  <c r="Y175" i="11"/>
  <c r="Z175" i="11"/>
  <c r="AA175" i="11"/>
  <c r="AC175" i="11"/>
  <c r="AD175" i="11"/>
  <c r="AE175" i="11"/>
  <c r="AF175" i="11"/>
  <c r="AG175" i="11"/>
  <c r="AK175" i="11"/>
  <c r="L176" i="11"/>
  <c r="M176" i="11"/>
  <c r="N176" i="11"/>
  <c r="O176" i="11"/>
  <c r="P176" i="11"/>
  <c r="Q176" i="11"/>
  <c r="AK176" i="11" s="1"/>
  <c r="R176" i="11"/>
  <c r="S176" i="11"/>
  <c r="T176" i="11"/>
  <c r="U176" i="11"/>
  <c r="V176" i="11"/>
  <c r="W176" i="11"/>
  <c r="X176" i="11"/>
  <c r="Y176" i="11"/>
  <c r="Z176" i="11"/>
  <c r="AA176" i="11"/>
  <c r="AB176" i="11"/>
  <c r="AC176" i="11"/>
  <c r="AD176" i="11"/>
  <c r="AE176" i="11"/>
  <c r="AF176" i="11"/>
  <c r="AH176" i="11"/>
  <c r="AI176" i="11"/>
  <c r="AJ176" i="11"/>
  <c r="L177" i="11"/>
  <c r="M177" i="11"/>
  <c r="N177" i="11"/>
  <c r="Q177" i="11" s="1"/>
  <c r="AI177" i="11" s="1"/>
  <c r="O177" i="11"/>
  <c r="P177" i="11"/>
  <c r="R177" i="11"/>
  <c r="S177" i="11"/>
  <c r="T177" i="11"/>
  <c r="U177" i="11"/>
  <c r="V177" i="11"/>
  <c r="W177" i="11"/>
  <c r="X177" i="11"/>
  <c r="Y177" i="11"/>
  <c r="Z177" i="11"/>
  <c r="AA177" i="11"/>
  <c r="AB177" i="11"/>
  <c r="AC177" i="11"/>
  <c r="AD177" i="11"/>
  <c r="AE177" i="11"/>
  <c r="AF177" i="11"/>
  <c r="AK177" i="11"/>
  <c r="L178" i="11"/>
  <c r="M178" i="11"/>
  <c r="N178" i="11"/>
  <c r="O178" i="11"/>
  <c r="P178" i="11"/>
  <c r="Q178" i="11"/>
  <c r="R178" i="11"/>
  <c r="S178" i="11"/>
  <c r="T178" i="11"/>
  <c r="U178" i="11"/>
  <c r="V178" i="11"/>
  <c r="W178" i="11"/>
  <c r="X178" i="11"/>
  <c r="Y178" i="11"/>
  <c r="Z178" i="11"/>
  <c r="AA178" i="11"/>
  <c r="AB178" i="11"/>
  <c r="AC178" i="11"/>
  <c r="AD178" i="11"/>
  <c r="AE178" i="11"/>
  <c r="AF178" i="11"/>
  <c r="AG178" i="11"/>
  <c r="L179" i="11"/>
  <c r="M179" i="11"/>
  <c r="N179" i="11"/>
  <c r="O179" i="11"/>
  <c r="P179" i="11"/>
  <c r="Q179" i="11"/>
  <c r="R179" i="11"/>
  <c r="S179" i="11"/>
  <c r="T179" i="11"/>
  <c r="U179" i="11"/>
  <c r="V179" i="11"/>
  <c r="W179" i="11"/>
  <c r="X179" i="11"/>
  <c r="Y179" i="11"/>
  <c r="Z179" i="11"/>
  <c r="AA179" i="11"/>
  <c r="AB179" i="11"/>
  <c r="AC179" i="11"/>
  <c r="AD179" i="11"/>
  <c r="AE179" i="11"/>
  <c r="AG179" i="11"/>
  <c r="AI179" i="11"/>
  <c r="L180" i="11"/>
  <c r="M180" i="11"/>
  <c r="N180" i="11"/>
  <c r="Q180" i="11" s="1"/>
  <c r="O180" i="11"/>
  <c r="P180" i="11"/>
  <c r="R180" i="11"/>
  <c r="T180" i="11"/>
  <c r="U180" i="11"/>
  <c r="W180" i="11"/>
  <c r="X180" i="11"/>
  <c r="Y180" i="11"/>
  <c r="Z180" i="11"/>
  <c r="AA180" i="11"/>
  <c r="AB180" i="11"/>
  <c r="AC180" i="11"/>
  <c r="AD180" i="11"/>
  <c r="AE180" i="11"/>
  <c r="AJ180" i="11"/>
  <c r="L181" i="11"/>
  <c r="M181" i="11"/>
  <c r="T181" i="11" s="1"/>
  <c r="N181" i="11"/>
  <c r="O181" i="11"/>
  <c r="P181" i="11"/>
  <c r="AB181" i="11" s="1"/>
  <c r="Q181" i="11"/>
  <c r="R181" i="11"/>
  <c r="S181" i="11"/>
  <c r="U181" i="11"/>
  <c r="V181" i="11"/>
  <c r="W181" i="11"/>
  <c r="X181" i="11"/>
  <c r="Y181" i="11"/>
  <c r="Z181" i="11"/>
  <c r="AA181" i="11"/>
  <c r="AC181" i="11"/>
  <c r="AD181" i="11"/>
  <c r="AE181" i="11"/>
  <c r="L182" i="11"/>
  <c r="M182" i="11"/>
  <c r="N182" i="11"/>
  <c r="Q182" i="11" s="1"/>
  <c r="O182" i="11"/>
  <c r="P182" i="11"/>
  <c r="R182" i="11"/>
  <c r="S182" i="11"/>
  <c r="T182" i="11"/>
  <c r="U182" i="11"/>
  <c r="V182" i="11"/>
  <c r="W182" i="11"/>
  <c r="X182" i="11"/>
  <c r="Y182" i="11"/>
  <c r="Z182" i="11"/>
  <c r="AA182" i="11"/>
  <c r="AB182" i="11"/>
  <c r="AC182" i="11"/>
  <c r="AD182" i="11"/>
  <c r="AE182" i="11"/>
  <c r="AF182" i="11"/>
  <c r="L183" i="11"/>
  <c r="M183" i="11"/>
  <c r="N183" i="11"/>
  <c r="O183" i="11"/>
  <c r="P183" i="11"/>
  <c r="Q183" i="11"/>
  <c r="AH183" i="11" s="1"/>
  <c r="R183" i="11"/>
  <c r="S183" i="11"/>
  <c r="T183" i="11"/>
  <c r="U183" i="11"/>
  <c r="V183" i="11"/>
  <c r="W183" i="11"/>
  <c r="X183" i="11"/>
  <c r="Y183" i="11"/>
  <c r="Z183" i="11"/>
  <c r="AA183" i="11"/>
  <c r="AB183" i="11"/>
  <c r="AC183" i="11"/>
  <c r="AD183" i="11"/>
  <c r="AE183" i="11"/>
  <c r="AF183" i="11"/>
  <c r="AG183" i="11"/>
  <c r="AK183" i="11"/>
  <c r="L184" i="11"/>
  <c r="M184" i="11"/>
  <c r="N184" i="11"/>
  <c r="O184" i="11"/>
  <c r="P184" i="11"/>
  <c r="AB184" i="11" s="1"/>
  <c r="Q184" i="11"/>
  <c r="AK184" i="11" s="1"/>
  <c r="R184" i="11"/>
  <c r="S184" i="11"/>
  <c r="AF184" i="11" s="1"/>
  <c r="T184" i="11"/>
  <c r="U184" i="11"/>
  <c r="V184" i="11"/>
  <c r="W184" i="11"/>
  <c r="X184" i="11"/>
  <c r="Y184" i="11"/>
  <c r="Z184" i="11"/>
  <c r="AA184" i="11"/>
  <c r="AC184" i="11"/>
  <c r="AD184" i="11"/>
  <c r="AE184" i="11"/>
  <c r="AH184" i="11"/>
  <c r="AI184" i="11"/>
  <c r="AJ184" i="11"/>
  <c r="L185" i="11"/>
  <c r="M185" i="11"/>
  <c r="T185" i="11" s="1"/>
  <c r="N185" i="11"/>
  <c r="Q185" i="11" s="1"/>
  <c r="O185" i="11"/>
  <c r="P185" i="11"/>
  <c r="R185" i="11"/>
  <c r="S185" i="11"/>
  <c r="U185" i="11"/>
  <c r="W185" i="11"/>
  <c r="X185" i="11"/>
  <c r="Y185" i="11"/>
  <c r="Z185" i="11"/>
  <c r="AA185" i="11"/>
  <c r="AB185" i="11"/>
  <c r="AC185" i="11"/>
  <c r="AD185" i="11"/>
  <c r="AE185" i="11"/>
  <c r="AI185" i="11"/>
  <c r="AK185" i="11"/>
  <c r="L186" i="11"/>
  <c r="S186" i="11" s="1"/>
  <c r="M186" i="11"/>
  <c r="N186" i="11"/>
  <c r="O186" i="11"/>
  <c r="P186" i="11"/>
  <c r="AB186" i="11" s="1"/>
  <c r="Q186" i="11"/>
  <c r="R186" i="11"/>
  <c r="AF186" i="11" s="1"/>
  <c r="T186" i="11"/>
  <c r="U186" i="11"/>
  <c r="V186" i="11"/>
  <c r="W186" i="11"/>
  <c r="X186" i="11"/>
  <c r="Y186" i="11"/>
  <c r="Z186" i="11"/>
  <c r="AA186" i="11"/>
  <c r="AC186" i="11"/>
  <c r="AD186" i="11"/>
  <c r="AE186" i="11"/>
  <c r="AH186" i="11"/>
  <c r="L187" i="11"/>
  <c r="M187" i="11"/>
  <c r="T187" i="11" s="1"/>
  <c r="N187" i="11"/>
  <c r="O187" i="11"/>
  <c r="P187" i="11"/>
  <c r="Q187" i="11"/>
  <c r="R187" i="11"/>
  <c r="U187" i="11"/>
  <c r="V187" i="11"/>
  <c r="W187" i="11"/>
  <c r="X187" i="11"/>
  <c r="Y187" i="11"/>
  <c r="Z187" i="11"/>
  <c r="AA187" i="11"/>
  <c r="AB187" i="11"/>
  <c r="AC187" i="11"/>
  <c r="AD187" i="11"/>
  <c r="AE187" i="11"/>
  <c r="AG187" i="11"/>
  <c r="AI187" i="11"/>
  <c r="L188" i="11"/>
  <c r="S188" i="11" s="1"/>
  <c r="AF188" i="11" s="1"/>
  <c r="M188" i="11"/>
  <c r="N188" i="11"/>
  <c r="Q188" i="11" s="1"/>
  <c r="O188" i="11"/>
  <c r="P188" i="11"/>
  <c r="AB188" i="11" s="1"/>
  <c r="R188" i="11"/>
  <c r="T188" i="11"/>
  <c r="U188" i="11"/>
  <c r="V188" i="11"/>
  <c r="W188" i="11"/>
  <c r="X188" i="11"/>
  <c r="Y188" i="11"/>
  <c r="Z188" i="11"/>
  <c r="AA188" i="11"/>
  <c r="AC188" i="11"/>
  <c r="AD188" i="11"/>
  <c r="AE188" i="11"/>
  <c r="AJ188" i="11"/>
  <c r="L189" i="11"/>
  <c r="M189" i="11"/>
  <c r="T189" i="11" s="1"/>
  <c r="N189" i="11"/>
  <c r="O189" i="11"/>
  <c r="P189" i="11"/>
  <c r="AB189" i="11" s="1"/>
  <c r="Q189" i="11"/>
  <c r="R189" i="11"/>
  <c r="S189" i="11"/>
  <c r="U189" i="11"/>
  <c r="V189" i="11"/>
  <c r="W189" i="11"/>
  <c r="X189" i="11"/>
  <c r="Y189" i="11"/>
  <c r="Z189" i="11"/>
  <c r="AA189" i="11"/>
  <c r="AC189" i="11"/>
  <c r="AD189" i="11"/>
  <c r="AE189" i="11"/>
  <c r="AG189" i="11"/>
  <c r="L190" i="11"/>
  <c r="M190" i="11"/>
  <c r="N190" i="11"/>
  <c r="Q190" i="11" s="1"/>
  <c r="AK190" i="11" s="1"/>
  <c r="O190" i="11"/>
  <c r="P190" i="11"/>
  <c r="R190" i="11"/>
  <c r="T190" i="11"/>
  <c r="U190" i="11"/>
  <c r="V190" i="11"/>
  <c r="W190" i="11"/>
  <c r="X190" i="11"/>
  <c r="Y190" i="11"/>
  <c r="Z190" i="11"/>
  <c r="AA190" i="11"/>
  <c r="AB190" i="11"/>
  <c r="AC190" i="11"/>
  <c r="AD190" i="11"/>
  <c r="AE190" i="11"/>
  <c r="AH190" i="11"/>
  <c r="AJ190" i="11"/>
  <c r="L191" i="11"/>
  <c r="M191" i="11"/>
  <c r="N191" i="11"/>
  <c r="O191" i="11"/>
  <c r="P191" i="11"/>
  <c r="Q191" i="11"/>
  <c r="AK191" i="11" s="1"/>
  <c r="R191" i="11"/>
  <c r="S191" i="11"/>
  <c r="T191" i="11"/>
  <c r="U191" i="11"/>
  <c r="V191" i="11"/>
  <c r="W191" i="11"/>
  <c r="X191" i="11"/>
  <c r="Y191" i="11"/>
  <c r="Z191" i="11"/>
  <c r="AA191" i="11"/>
  <c r="AB191" i="11"/>
  <c r="AC191" i="11"/>
  <c r="AD191" i="11"/>
  <c r="AE191" i="11"/>
  <c r="AF191" i="11"/>
  <c r="AG191" i="11"/>
  <c r="L192" i="11"/>
  <c r="M192" i="11"/>
  <c r="N192" i="11"/>
  <c r="O192" i="11"/>
  <c r="P192" i="11"/>
  <c r="Q192" i="11"/>
  <c r="AK192" i="11" s="1"/>
  <c r="R192" i="11"/>
  <c r="S192" i="11"/>
  <c r="T192" i="11"/>
  <c r="U192" i="11"/>
  <c r="V192" i="11"/>
  <c r="W192" i="11"/>
  <c r="X192" i="11"/>
  <c r="Y192" i="11"/>
  <c r="Z192" i="11"/>
  <c r="AA192" i="11"/>
  <c r="AB192" i="11"/>
  <c r="AC192" i="11"/>
  <c r="AD192" i="11"/>
  <c r="AE192" i="11"/>
  <c r="AF192" i="11"/>
  <c r="AH192" i="11"/>
  <c r="AI192" i="11"/>
  <c r="AJ192" i="11"/>
  <c r="L193" i="11"/>
  <c r="M193" i="11"/>
  <c r="N193" i="11"/>
  <c r="Q193" i="11" s="1"/>
  <c r="AI193" i="11" s="1"/>
  <c r="O193" i="11"/>
  <c r="P193" i="11"/>
  <c r="R193" i="11"/>
  <c r="S193" i="11"/>
  <c r="T193" i="11"/>
  <c r="U193" i="11"/>
  <c r="V193" i="11"/>
  <c r="W193" i="11"/>
  <c r="X193" i="11"/>
  <c r="Y193" i="11"/>
  <c r="Z193" i="11"/>
  <c r="AA193" i="11"/>
  <c r="AB193" i="11"/>
  <c r="AC193" i="11"/>
  <c r="AD193" i="11"/>
  <c r="AE193" i="11"/>
  <c r="AF193" i="11"/>
  <c r="L194" i="11"/>
  <c r="M194" i="11"/>
  <c r="N194" i="11"/>
  <c r="O194" i="11"/>
  <c r="P194" i="11"/>
  <c r="R194" i="11"/>
  <c r="S194" i="11"/>
  <c r="T194" i="11"/>
  <c r="U194" i="11"/>
  <c r="V194" i="11"/>
  <c r="W194" i="11"/>
  <c r="X194" i="11"/>
  <c r="Y194" i="11"/>
  <c r="Z194" i="11"/>
  <c r="AA194" i="11"/>
  <c r="AB194" i="11"/>
  <c r="AC194" i="11"/>
  <c r="AD194" i="11"/>
  <c r="AE194" i="11"/>
  <c r="AF194" i="11"/>
  <c r="L195" i="11"/>
  <c r="M195" i="11"/>
  <c r="N195" i="11"/>
  <c r="O195" i="11"/>
  <c r="P195" i="11"/>
  <c r="Q195" i="11"/>
  <c r="R195" i="11"/>
  <c r="S195" i="11"/>
  <c r="T195" i="11"/>
  <c r="U195" i="11"/>
  <c r="V195" i="11"/>
  <c r="W195" i="11"/>
  <c r="X195" i="11"/>
  <c r="Y195" i="11"/>
  <c r="Z195" i="11"/>
  <c r="AA195" i="11"/>
  <c r="AB195" i="11"/>
  <c r="AC195" i="11"/>
  <c r="AD195" i="11"/>
  <c r="AE195" i="11"/>
  <c r="AF195" i="11"/>
  <c r="AG195" i="11"/>
  <c r="L196" i="11"/>
  <c r="M196" i="11"/>
  <c r="N196" i="11"/>
  <c r="Q196" i="11" s="1"/>
  <c r="O196" i="11"/>
  <c r="P196" i="11"/>
  <c r="R196" i="11"/>
  <c r="S196" i="11"/>
  <c r="T196" i="11"/>
  <c r="U196" i="11"/>
  <c r="V196" i="11"/>
  <c r="W196" i="11"/>
  <c r="X196" i="11"/>
  <c r="Y196" i="11"/>
  <c r="Z196" i="11"/>
  <c r="AA196" i="11"/>
  <c r="AB196" i="11"/>
  <c r="AC196" i="11"/>
  <c r="AD196" i="11"/>
  <c r="AE196" i="11"/>
  <c r="AF196" i="11"/>
  <c r="AJ196" i="11"/>
  <c r="L197" i="11"/>
  <c r="M197" i="11"/>
  <c r="N197" i="11"/>
  <c r="O197" i="11"/>
  <c r="P197" i="11"/>
  <c r="Q197" i="11"/>
  <c r="AH197" i="11" s="1"/>
  <c r="R197" i="11"/>
  <c r="S197" i="11"/>
  <c r="T197" i="11"/>
  <c r="U197" i="11"/>
  <c r="V197" i="11"/>
  <c r="W197" i="11"/>
  <c r="X197" i="11"/>
  <c r="Y197" i="11"/>
  <c r="Z197" i="11"/>
  <c r="AA197" i="11"/>
  <c r="AB197" i="11"/>
  <c r="AC197" i="11"/>
  <c r="AD197" i="11"/>
  <c r="AE197" i="11"/>
  <c r="AF197" i="11"/>
  <c r="AG197" i="11"/>
  <c r="L198" i="11"/>
  <c r="M198" i="11"/>
  <c r="N198" i="11"/>
  <c r="Q198" i="11" s="1"/>
  <c r="O198" i="11"/>
  <c r="P198" i="11"/>
  <c r="R198" i="11"/>
  <c r="T198" i="11"/>
  <c r="U198" i="11"/>
  <c r="W198" i="11"/>
  <c r="X198" i="11"/>
  <c r="Y198" i="11"/>
  <c r="Z198" i="11"/>
  <c r="AA198" i="11"/>
  <c r="AB198" i="11"/>
  <c r="AC198" i="11"/>
  <c r="AD198" i="11"/>
  <c r="AE198" i="11"/>
  <c r="AH198" i="11"/>
  <c r="L199" i="11"/>
  <c r="M199" i="11"/>
  <c r="T199" i="11" s="1"/>
  <c r="N199" i="11"/>
  <c r="O199" i="11"/>
  <c r="P199" i="11"/>
  <c r="AB199" i="11" s="1"/>
  <c r="Q199" i="11"/>
  <c r="R199" i="11"/>
  <c r="S199" i="11"/>
  <c r="U199" i="11"/>
  <c r="AF199" i="11" s="1"/>
  <c r="V199" i="11"/>
  <c r="W199" i="11"/>
  <c r="X199" i="11"/>
  <c r="Y199" i="11"/>
  <c r="Z199" i="11"/>
  <c r="AA199" i="11"/>
  <c r="AC199" i="11"/>
  <c r="AD199" i="11"/>
  <c r="AE199" i="11"/>
  <c r="AG199" i="11"/>
  <c r="AK199" i="11"/>
  <c r="L200" i="11"/>
  <c r="M200" i="11"/>
  <c r="N200" i="11"/>
  <c r="O200" i="11"/>
  <c r="P200" i="11"/>
  <c r="AB200" i="11" s="1"/>
  <c r="Q200" i="11"/>
  <c r="AK200" i="11" s="1"/>
  <c r="R200" i="11"/>
  <c r="T200" i="11"/>
  <c r="U200" i="11"/>
  <c r="V200" i="11"/>
  <c r="W200" i="11"/>
  <c r="X200" i="11"/>
  <c r="Y200" i="11"/>
  <c r="Z200" i="11"/>
  <c r="AA200" i="11"/>
  <c r="AC200" i="11"/>
  <c r="AD200" i="11"/>
  <c r="AE200" i="11"/>
  <c r="AH200" i="11"/>
  <c r="AI200" i="11"/>
  <c r="AJ200" i="11"/>
  <c r="L201" i="11"/>
  <c r="M201" i="11"/>
  <c r="T201" i="11" s="1"/>
  <c r="N201" i="11"/>
  <c r="Q201" i="11" s="1"/>
  <c r="O201" i="11"/>
  <c r="P201" i="11"/>
  <c r="R201" i="11"/>
  <c r="S201" i="11"/>
  <c r="U201" i="11"/>
  <c r="V201" i="11"/>
  <c r="W201" i="11"/>
  <c r="X201" i="11"/>
  <c r="Y201" i="11"/>
  <c r="Z201" i="11"/>
  <c r="AA201" i="11"/>
  <c r="AB201" i="11"/>
  <c r="AC201" i="11"/>
  <c r="AD201" i="11"/>
  <c r="AE201" i="11"/>
  <c r="AI201" i="11"/>
  <c r="AK201" i="11"/>
  <c r="L202" i="11"/>
  <c r="M202" i="11"/>
  <c r="N202" i="11"/>
  <c r="O202" i="11"/>
  <c r="P202" i="11"/>
  <c r="AB202" i="11" s="1"/>
  <c r="R202" i="11"/>
  <c r="AF202" i="11" s="1"/>
  <c r="S202" i="11"/>
  <c r="T202" i="11"/>
  <c r="U202" i="11"/>
  <c r="V202" i="11"/>
  <c r="W202" i="11"/>
  <c r="X202" i="11"/>
  <c r="Y202" i="11"/>
  <c r="Z202" i="11"/>
  <c r="AA202" i="11"/>
  <c r="AC202" i="11"/>
  <c r="AD202" i="11"/>
  <c r="AE202" i="11"/>
  <c r="L203" i="11"/>
  <c r="M203" i="11"/>
  <c r="N203" i="11"/>
  <c r="O203" i="11"/>
  <c r="P203" i="11"/>
  <c r="Q203" i="11"/>
  <c r="R203" i="11"/>
  <c r="S203" i="11"/>
  <c r="T203" i="11"/>
  <c r="U203" i="11"/>
  <c r="V203" i="11"/>
  <c r="W203" i="11"/>
  <c r="X203" i="11"/>
  <c r="Y203" i="11"/>
  <c r="Z203" i="11"/>
  <c r="AA203" i="11"/>
  <c r="AB203" i="11"/>
  <c r="AC203" i="11"/>
  <c r="AD203" i="11"/>
  <c r="AE203" i="11"/>
  <c r="AF203" i="11"/>
  <c r="AG203" i="11"/>
  <c r="L204" i="11"/>
  <c r="M204" i="11"/>
  <c r="N204" i="11"/>
  <c r="Q204" i="11" s="1"/>
  <c r="O204" i="11"/>
  <c r="AJ204" i="11" s="1"/>
  <c r="P204" i="11"/>
  <c r="R204" i="11"/>
  <c r="S204" i="11"/>
  <c r="T204" i="11"/>
  <c r="U204" i="11"/>
  <c r="V204" i="11"/>
  <c r="W204" i="11"/>
  <c r="X204" i="11"/>
  <c r="Y204" i="11"/>
  <c r="Z204" i="11"/>
  <c r="AA204" i="11"/>
  <c r="AB204" i="11"/>
  <c r="AC204" i="11"/>
  <c r="AD204" i="11"/>
  <c r="AE204" i="11"/>
  <c r="AF204" i="11"/>
  <c r="L205" i="11"/>
  <c r="M205" i="11"/>
  <c r="N205" i="11"/>
  <c r="O205" i="11"/>
  <c r="P205" i="11"/>
  <c r="Q205" i="11"/>
  <c r="AH205" i="11" s="1"/>
  <c r="R205" i="11"/>
  <c r="S205" i="11"/>
  <c r="T205" i="11"/>
  <c r="U205" i="11"/>
  <c r="V205" i="11"/>
  <c r="W205" i="11"/>
  <c r="X205" i="11"/>
  <c r="Y205" i="11"/>
  <c r="Z205" i="11"/>
  <c r="AA205" i="11"/>
  <c r="AB205" i="11"/>
  <c r="AC205" i="11"/>
  <c r="AD205" i="11"/>
  <c r="AE205" i="11"/>
  <c r="AF205" i="11"/>
  <c r="AG205" i="11"/>
  <c r="L206" i="11"/>
  <c r="M206" i="11"/>
  <c r="AH206" i="11" s="1"/>
  <c r="N206" i="11"/>
  <c r="Q206" i="11" s="1"/>
  <c r="O206" i="11"/>
  <c r="P206" i="11"/>
  <c r="R206" i="11"/>
  <c r="T206" i="11"/>
  <c r="U206" i="11"/>
  <c r="W206" i="11"/>
  <c r="X206" i="11"/>
  <c r="Y206" i="11"/>
  <c r="Z206" i="11"/>
  <c r="AA206" i="11"/>
  <c r="AB206" i="11"/>
  <c r="AC206" i="11"/>
  <c r="AD206" i="11"/>
  <c r="AE206" i="11"/>
  <c r="L207" i="11"/>
  <c r="M207" i="11"/>
  <c r="T207" i="11" s="1"/>
  <c r="N207" i="11"/>
  <c r="Q207" i="11" s="1"/>
  <c r="O207" i="11"/>
  <c r="P207" i="11"/>
  <c r="AB207" i="11" s="1"/>
  <c r="R207" i="11"/>
  <c r="S207" i="11"/>
  <c r="U207" i="11"/>
  <c r="AF207" i="11" s="1"/>
  <c r="V207" i="11"/>
  <c r="W207" i="11"/>
  <c r="X207" i="11"/>
  <c r="Y207" i="11"/>
  <c r="Z207" i="11"/>
  <c r="AA207" i="11"/>
  <c r="AC207" i="11"/>
  <c r="AD207" i="11"/>
  <c r="AE207" i="11"/>
  <c r="L208" i="11"/>
  <c r="M208" i="11"/>
  <c r="N208" i="11"/>
  <c r="O208" i="11"/>
  <c r="P208" i="11"/>
  <c r="Q208" i="11"/>
  <c r="AH208" i="11" s="1"/>
  <c r="R208" i="11"/>
  <c r="T208" i="11"/>
  <c r="U208" i="11"/>
  <c r="V208" i="11"/>
  <c r="W208" i="11"/>
  <c r="X208" i="11"/>
  <c r="Y208" i="11"/>
  <c r="Z208" i="11"/>
  <c r="AA208" i="11"/>
  <c r="AB208" i="11"/>
  <c r="AC208" i="11"/>
  <c r="AD208" i="11"/>
  <c r="AE208" i="11"/>
  <c r="AJ208" i="11"/>
  <c r="L209" i="11"/>
  <c r="M209" i="11"/>
  <c r="T209" i="11" s="1"/>
  <c r="N209" i="11"/>
  <c r="Q209" i="11" s="1"/>
  <c r="O209" i="11"/>
  <c r="P209" i="11"/>
  <c r="R209" i="11"/>
  <c r="S209" i="11"/>
  <c r="U209" i="11"/>
  <c r="V209" i="11"/>
  <c r="W209" i="11"/>
  <c r="X209" i="11"/>
  <c r="Y209" i="11"/>
  <c r="Z209" i="11"/>
  <c r="AA209" i="11"/>
  <c r="AB209" i="11"/>
  <c r="AC209" i="11"/>
  <c r="AD209" i="11"/>
  <c r="AE209" i="11"/>
  <c r="L210" i="11"/>
  <c r="M210" i="11"/>
  <c r="T210" i="11" s="1"/>
  <c r="N210" i="11"/>
  <c r="Q210" i="11" s="1"/>
  <c r="O210" i="11"/>
  <c r="P210" i="11"/>
  <c r="AB210" i="11" s="1"/>
  <c r="R210" i="11"/>
  <c r="S210" i="11"/>
  <c r="U210" i="11"/>
  <c r="W210" i="11"/>
  <c r="X210" i="11"/>
  <c r="Y210" i="11"/>
  <c r="Z210" i="11"/>
  <c r="AA210" i="11"/>
  <c r="AC210" i="11"/>
  <c r="AD210" i="11"/>
  <c r="AE210" i="11"/>
  <c r="L211" i="11"/>
  <c r="M211" i="11"/>
  <c r="AH211" i="11" s="1"/>
  <c r="N211" i="11"/>
  <c r="O211" i="11"/>
  <c r="P211" i="11"/>
  <c r="Q211" i="11"/>
  <c r="R211" i="11"/>
  <c r="U211" i="11"/>
  <c r="V211" i="11"/>
  <c r="W211" i="11"/>
  <c r="X211" i="11"/>
  <c r="Y211" i="11"/>
  <c r="Z211" i="11"/>
  <c r="AA211" i="11"/>
  <c r="AB211" i="11"/>
  <c r="AC211" i="11"/>
  <c r="AD211" i="11"/>
  <c r="AE211" i="11"/>
  <c r="AI211" i="11"/>
  <c r="AJ211" i="11"/>
  <c r="AK211" i="11"/>
  <c r="L212" i="11"/>
  <c r="S212" i="11" s="1"/>
  <c r="AF212" i="11" s="1"/>
  <c r="M212" i="11"/>
  <c r="T212" i="11" s="1"/>
  <c r="N212" i="11"/>
  <c r="Q212" i="11" s="1"/>
  <c r="AJ212" i="11" s="1"/>
  <c r="O212" i="11"/>
  <c r="P212" i="11"/>
  <c r="R212" i="11"/>
  <c r="U212" i="11"/>
  <c r="V212" i="11"/>
  <c r="W212" i="11"/>
  <c r="X212" i="11"/>
  <c r="Y212" i="11"/>
  <c r="Z212" i="11"/>
  <c r="AA212" i="11"/>
  <c r="AB212" i="11"/>
  <c r="AC212" i="11"/>
  <c r="AD212" i="11"/>
  <c r="AE212" i="11"/>
  <c r="L213" i="11"/>
  <c r="M213" i="11"/>
  <c r="N213" i="11"/>
  <c r="O213" i="11"/>
  <c r="P213" i="11"/>
  <c r="Q213" i="11"/>
  <c r="AH213" i="11" s="1"/>
  <c r="R213" i="11"/>
  <c r="S213" i="11"/>
  <c r="T213" i="11"/>
  <c r="U213" i="11"/>
  <c r="V213" i="11"/>
  <c r="W213" i="11"/>
  <c r="X213" i="11"/>
  <c r="Y213" i="11"/>
  <c r="Z213" i="11"/>
  <c r="AA213" i="11"/>
  <c r="AB213" i="11"/>
  <c r="AC213" i="11"/>
  <c r="AD213" i="11"/>
  <c r="AE213" i="11"/>
  <c r="AF213" i="11"/>
  <c r="AG213" i="11"/>
  <c r="L214" i="11"/>
  <c r="M214" i="11"/>
  <c r="N214" i="11"/>
  <c r="Q214" i="11" s="1"/>
  <c r="O214" i="11"/>
  <c r="P214" i="11"/>
  <c r="R214" i="11"/>
  <c r="S214" i="11"/>
  <c r="T214" i="11"/>
  <c r="U214" i="11"/>
  <c r="W214" i="11"/>
  <c r="X214" i="11"/>
  <c r="Y214" i="11"/>
  <c r="Z214" i="11"/>
  <c r="AA214" i="11"/>
  <c r="AB214" i="11"/>
  <c r="AC214" i="11"/>
  <c r="AD214" i="11"/>
  <c r="AE214" i="11"/>
  <c r="AH214" i="11"/>
  <c r="AI214" i="11"/>
  <c r="AJ214" i="11"/>
  <c r="AK214" i="11"/>
  <c r="L215" i="11"/>
  <c r="M215" i="11"/>
  <c r="T215" i="11" s="1"/>
  <c r="N215" i="11"/>
  <c r="V215" i="11" s="1"/>
  <c r="AF215" i="11" s="1"/>
  <c r="O215" i="11"/>
  <c r="P215" i="11"/>
  <c r="AB215" i="11" s="1"/>
  <c r="Q215" i="11"/>
  <c r="R215" i="11"/>
  <c r="S215" i="11"/>
  <c r="U215" i="11"/>
  <c r="W215" i="11"/>
  <c r="X215" i="11"/>
  <c r="Y215" i="11"/>
  <c r="Z215" i="11"/>
  <c r="AA215" i="11"/>
  <c r="AC215" i="11"/>
  <c r="AD215" i="11"/>
  <c r="AE215" i="11"/>
  <c r="AG215" i="11"/>
  <c r="L216" i="11"/>
  <c r="M216" i="11"/>
  <c r="N216" i="11"/>
  <c r="O216" i="11"/>
  <c r="P216" i="11"/>
  <c r="AB216" i="11" s="1"/>
  <c r="Q216" i="11"/>
  <c r="R216" i="11"/>
  <c r="AF216" i="11" s="1"/>
  <c r="S216" i="11"/>
  <c r="T216" i="11"/>
  <c r="U216" i="11"/>
  <c r="V216" i="11"/>
  <c r="W216" i="11"/>
  <c r="X216" i="11"/>
  <c r="Y216" i="11"/>
  <c r="Z216" i="11"/>
  <c r="AA216" i="11"/>
  <c r="AC216" i="11"/>
  <c r="AD216" i="11"/>
  <c r="AE216" i="11"/>
  <c r="AG216" i="11"/>
  <c r="AH216" i="11"/>
  <c r="AI216" i="11"/>
  <c r="L217" i="11"/>
  <c r="M217" i="11"/>
  <c r="T217" i="11" s="1"/>
  <c r="N217" i="11"/>
  <c r="Q217" i="11" s="1"/>
  <c r="O217" i="11"/>
  <c r="P217" i="11"/>
  <c r="R217" i="11"/>
  <c r="U217" i="11"/>
  <c r="V217" i="11"/>
  <c r="W217" i="11"/>
  <c r="X217" i="11"/>
  <c r="Y217" i="11"/>
  <c r="Z217" i="11"/>
  <c r="AA217" i="11"/>
  <c r="AB217" i="11"/>
  <c r="AC217" i="11"/>
  <c r="AD217" i="11"/>
  <c r="AE217" i="11"/>
  <c r="AI217" i="11"/>
  <c r="AJ217" i="11"/>
  <c r="AK217" i="11"/>
  <c r="L218" i="11"/>
  <c r="M218" i="11"/>
  <c r="T218" i="11" s="1"/>
  <c r="AF218" i="11" s="1"/>
  <c r="N218" i="11"/>
  <c r="O218" i="11"/>
  <c r="P218" i="11"/>
  <c r="AB218" i="11" s="1"/>
  <c r="Q218" i="11"/>
  <c r="R218" i="11"/>
  <c r="S218" i="11"/>
  <c r="U218" i="11"/>
  <c r="V218" i="11"/>
  <c r="W218" i="11"/>
  <c r="X218" i="11"/>
  <c r="Y218" i="11"/>
  <c r="Z218" i="11"/>
  <c r="AA218" i="11"/>
  <c r="AC218" i="11"/>
  <c r="AD218" i="11"/>
  <c r="AE218" i="11"/>
  <c r="L219" i="11"/>
  <c r="M219" i="11"/>
  <c r="N219" i="11"/>
  <c r="O219" i="11"/>
  <c r="P219" i="11"/>
  <c r="Q219" i="11"/>
  <c r="R219" i="11"/>
  <c r="S219" i="11"/>
  <c r="T219" i="11"/>
  <c r="U219" i="11"/>
  <c r="V219" i="11"/>
  <c r="W219" i="11"/>
  <c r="X219" i="11"/>
  <c r="Y219" i="11"/>
  <c r="Z219" i="11"/>
  <c r="AA219" i="11"/>
  <c r="AB219" i="11"/>
  <c r="AC219" i="11"/>
  <c r="AD219" i="11"/>
  <c r="AE219" i="11"/>
  <c r="AF219" i="11"/>
  <c r="AG219" i="11"/>
  <c r="L220" i="11"/>
  <c r="M220" i="11"/>
  <c r="N220" i="11"/>
  <c r="Q220" i="11" s="1"/>
  <c r="O220" i="11"/>
  <c r="P220" i="11"/>
  <c r="R220" i="11"/>
  <c r="S220" i="11"/>
  <c r="T220" i="11"/>
  <c r="U220" i="11"/>
  <c r="V220" i="11"/>
  <c r="W220" i="11"/>
  <c r="X220" i="11"/>
  <c r="Y220" i="11"/>
  <c r="Z220" i="11"/>
  <c r="AA220" i="11"/>
  <c r="AB220" i="11"/>
  <c r="AC220" i="11"/>
  <c r="AD220" i="11"/>
  <c r="AE220" i="11"/>
  <c r="AF220" i="11"/>
  <c r="L221" i="11"/>
  <c r="M221" i="11"/>
  <c r="N221" i="11"/>
  <c r="O221" i="11"/>
  <c r="P221" i="11"/>
  <c r="AB221" i="11" s="1"/>
  <c r="Q221" i="11"/>
  <c r="R221" i="11"/>
  <c r="AF221" i="11" s="1"/>
  <c r="S221" i="11"/>
  <c r="T221" i="11"/>
  <c r="U221" i="11"/>
  <c r="V221" i="11"/>
  <c r="W221" i="11"/>
  <c r="X221" i="11"/>
  <c r="Y221" i="11"/>
  <c r="Z221" i="11"/>
  <c r="AA221" i="11"/>
  <c r="AC221" i="11"/>
  <c r="AD221" i="11"/>
  <c r="AE221" i="11"/>
  <c r="AH221" i="11"/>
  <c r="AI221" i="11"/>
  <c r="L222" i="11"/>
  <c r="M222" i="11"/>
  <c r="T222" i="11" s="1"/>
  <c r="N222" i="11"/>
  <c r="Q222" i="11" s="1"/>
  <c r="AH222" i="11" s="1"/>
  <c r="O222" i="11"/>
  <c r="P222" i="11"/>
  <c r="R222" i="11"/>
  <c r="S222" i="11"/>
  <c r="U222" i="11"/>
  <c r="V222" i="11"/>
  <c r="W222" i="11"/>
  <c r="X222" i="11"/>
  <c r="Y222" i="11"/>
  <c r="Z222" i="11"/>
  <c r="AA222" i="11"/>
  <c r="AB222" i="11"/>
  <c r="AC222" i="11"/>
  <c r="AD222" i="11"/>
  <c r="AE222" i="11"/>
  <c r="AJ222" i="11"/>
  <c r="AK222" i="11"/>
  <c r="L223" i="11"/>
  <c r="M223" i="11"/>
  <c r="N223" i="11"/>
  <c r="O223" i="11"/>
  <c r="P223" i="11"/>
  <c r="Q223" i="11"/>
  <c r="AH223" i="11" s="1"/>
  <c r="R223" i="11"/>
  <c r="S223" i="11"/>
  <c r="T223" i="11"/>
  <c r="U223" i="11"/>
  <c r="V223" i="11"/>
  <c r="W223" i="11"/>
  <c r="X223" i="11"/>
  <c r="Y223" i="11"/>
  <c r="Z223" i="11"/>
  <c r="AA223" i="11"/>
  <c r="AB223" i="11"/>
  <c r="AC223" i="11"/>
  <c r="AD223" i="11"/>
  <c r="AE223" i="11"/>
  <c r="AF223" i="11"/>
  <c r="AG223" i="11"/>
  <c r="L224" i="11"/>
  <c r="M224" i="11"/>
  <c r="N224" i="11"/>
  <c r="O224" i="11"/>
  <c r="P224" i="11"/>
  <c r="Q224" i="11"/>
  <c r="R224" i="11"/>
  <c r="S224" i="11"/>
  <c r="T224" i="11"/>
  <c r="U224" i="11"/>
  <c r="V224" i="11"/>
  <c r="W224" i="11"/>
  <c r="X224" i="11"/>
  <c r="Y224" i="11"/>
  <c r="Z224" i="11"/>
  <c r="AA224" i="11"/>
  <c r="AB224" i="11"/>
  <c r="AC224" i="11"/>
  <c r="AD224" i="11"/>
  <c r="AE224" i="11"/>
  <c r="AF224" i="11"/>
  <c r="AG224" i="11"/>
  <c r="L225" i="11"/>
  <c r="M225" i="11"/>
  <c r="N225" i="11"/>
  <c r="Q225" i="11" s="1"/>
  <c r="AG225" i="11" s="1"/>
  <c r="O225" i="11"/>
  <c r="P225" i="11"/>
  <c r="R225" i="11"/>
  <c r="S225" i="11"/>
  <c r="T225" i="11"/>
  <c r="U225" i="11"/>
  <c r="W225" i="11"/>
  <c r="X225" i="11"/>
  <c r="Y225" i="11"/>
  <c r="Z225" i="11"/>
  <c r="AA225" i="11"/>
  <c r="AB225" i="11"/>
  <c r="AC225" i="11"/>
  <c r="AD225" i="11"/>
  <c r="AE225" i="11"/>
  <c r="L226" i="11"/>
  <c r="M226" i="11"/>
  <c r="T226" i="11" s="1"/>
  <c r="N226" i="11"/>
  <c r="V226" i="11" s="1"/>
  <c r="O226" i="11"/>
  <c r="P226" i="11"/>
  <c r="AB226" i="11" s="1"/>
  <c r="Q226" i="11"/>
  <c r="R226" i="11"/>
  <c r="AF226" i="11" s="1"/>
  <c r="S226" i="11"/>
  <c r="U226" i="11"/>
  <c r="W226" i="11"/>
  <c r="X226" i="11"/>
  <c r="Y226" i="11"/>
  <c r="Z226" i="11"/>
  <c r="AA226" i="11"/>
  <c r="AC226" i="11"/>
  <c r="AD226" i="11"/>
  <c r="AE226" i="11"/>
  <c r="AG226" i="11"/>
  <c r="AH226" i="11"/>
  <c r="AI226" i="11"/>
  <c r="AK226" i="11"/>
  <c r="L227" i="11"/>
  <c r="M227" i="11"/>
  <c r="N227" i="11"/>
  <c r="O227" i="11"/>
  <c r="P227" i="11"/>
  <c r="Q227" i="11"/>
  <c r="AH227" i="11" s="1"/>
  <c r="R227" i="11"/>
  <c r="S227" i="11"/>
  <c r="T227" i="11"/>
  <c r="U227" i="11"/>
  <c r="V227" i="11"/>
  <c r="W227" i="11"/>
  <c r="X227" i="11"/>
  <c r="Y227" i="11"/>
  <c r="Z227" i="11"/>
  <c r="AA227" i="11"/>
  <c r="AB227" i="11"/>
  <c r="AC227" i="11"/>
  <c r="AD227" i="11"/>
  <c r="AE227" i="11"/>
  <c r="AF227" i="11"/>
  <c r="AG227" i="11"/>
  <c r="L228" i="11"/>
  <c r="M228" i="11"/>
  <c r="N228" i="11"/>
  <c r="O228" i="11"/>
  <c r="P228" i="11"/>
  <c r="Q228" i="11"/>
  <c r="AI228" i="11" s="1"/>
  <c r="R228" i="11"/>
  <c r="S228" i="11"/>
  <c r="T228" i="11"/>
  <c r="U228" i="11"/>
  <c r="V228" i="11"/>
  <c r="W228" i="11"/>
  <c r="X228" i="11"/>
  <c r="Y228" i="11"/>
  <c r="Z228" i="11"/>
  <c r="AA228" i="11"/>
  <c r="AB228" i="11"/>
  <c r="AC228" i="11"/>
  <c r="AD228" i="11"/>
  <c r="AE228" i="11"/>
  <c r="AF228" i="11"/>
  <c r="AG228" i="11"/>
  <c r="L229" i="11"/>
  <c r="S229" i="11" s="1"/>
  <c r="M229" i="11"/>
  <c r="N229" i="11"/>
  <c r="O229" i="11"/>
  <c r="P229" i="11"/>
  <c r="AB229" i="11" s="1"/>
  <c r="Q229" i="11"/>
  <c r="AK229" i="11" s="1"/>
  <c r="R229" i="11"/>
  <c r="T229" i="11"/>
  <c r="U229" i="11"/>
  <c r="V229" i="11"/>
  <c r="W229" i="11"/>
  <c r="X229" i="11"/>
  <c r="Y229" i="11"/>
  <c r="Z229" i="11"/>
  <c r="AA229" i="11"/>
  <c r="AC229" i="11"/>
  <c r="AD229" i="11"/>
  <c r="AE229" i="11"/>
  <c r="AG229" i="11"/>
  <c r="L230" i="11"/>
  <c r="M230" i="11"/>
  <c r="T230" i="11" s="1"/>
  <c r="N230" i="11"/>
  <c r="O230" i="11"/>
  <c r="P230" i="11"/>
  <c r="Q230" i="11"/>
  <c r="R230" i="11"/>
  <c r="U230" i="11"/>
  <c r="V230" i="11"/>
  <c r="W230" i="11"/>
  <c r="X230" i="11"/>
  <c r="Y230" i="11"/>
  <c r="Z230" i="11"/>
  <c r="AA230" i="11"/>
  <c r="AB230" i="11"/>
  <c r="AC230" i="11"/>
  <c r="AD230" i="11"/>
  <c r="AE230" i="11"/>
  <c r="AG230" i="11"/>
  <c r="AK230" i="11"/>
  <c r="L231" i="11"/>
  <c r="S231" i="11" s="1"/>
  <c r="M231" i="11"/>
  <c r="N231" i="11"/>
  <c r="Q231" i="11" s="1"/>
  <c r="O231" i="11"/>
  <c r="P231" i="11"/>
  <c r="AB231" i="11" s="1"/>
  <c r="R231" i="11"/>
  <c r="T231" i="11"/>
  <c r="U231" i="11"/>
  <c r="V231" i="11"/>
  <c r="W231" i="11"/>
  <c r="X231" i="11"/>
  <c r="Y231" i="11"/>
  <c r="Z231" i="11"/>
  <c r="AA231" i="11"/>
  <c r="AC231" i="11"/>
  <c r="AD231" i="11"/>
  <c r="AE231" i="11"/>
  <c r="L232" i="11"/>
  <c r="M232" i="11"/>
  <c r="N232" i="11"/>
  <c r="O232" i="11"/>
  <c r="P232" i="11"/>
  <c r="AB232" i="11" s="1"/>
  <c r="Q232" i="11"/>
  <c r="AJ232" i="11" s="1"/>
  <c r="R232" i="11"/>
  <c r="AF232" i="11" s="1"/>
  <c r="S232" i="11"/>
  <c r="T232" i="11"/>
  <c r="U232" i="11"/>
  <c r="V232" i="11"/>
  <c r="W232" i="11"/>
  <c r="X232" i="11"/>
  <c r="Y232" i="11"/>
  <c r="Z232" i="11"/>
  <c r="AA232" i="11"/>
  <c r="AC232" i="11"/>
  <c r="AD232" i="11"/>
  <c r="AE232" i="11"/>
  <c r="AG232" i="11"/>
  <c r="AH232" i="11"/>
  <c r="AI232" i="11"/>
  <c r="L233" i="11"/>
  <c r="M233" i="11"/>
  <c r="N233" i="11"/>
  <c r="Q233" i="11" s="1"/>
  <c r="O233" i="11"/>
  <c r="P233" i="11"/>
  <c r="R233" i="11"/>
  <c r="S233" i="11"/>
  <c r="T233" i="11"/>
  <c r="U233" i="11"/>
  <c r="V233" i="11"/>
  <c r="W233" i="11"/>
  <c r="X233" i="11"/>
  <c r="Y233" i="11"/>
  <c r="Z233" i="11"/>
  <c r="AA233" i="11"/>
  <c r="AB233" i="11"/>
  <c r="AC233" i="11"/>
  <c r="AD233" i="11"/>
  <c r="AE233" i="11"/>
  <c r="AF233" i="11"/>
  <c r="L234" i="11"/>
  <c r="S234" i="11" s="1"/>
  <c r="AF234" i="11" s="1"/>
  <c r="M234" i="11"/>
  <c r="T234" i="11" s="1"/>
  <c r="N234" i="11"/>
  <c r="O234" i="11"/>
  <c r="P234" i="11"/>
  <c r="AB234" i="11" s="1"/>
  <c r="Q234" i="11"/>
  <c r="AH234" i="11" s="1"/>
  <c r="R234" i="11"/>
  <c r="U234" i="11"/>
  <c r="V234" i="11"/>
  <c r="W234" i="11"/>
  <c r="X234" i="11"/>
  <c r="Y234" i="11"/>
  <c r="Z234" i="11"/>
  <c r="AA234" i="11"/>
  <c r="AC234" i="11"/>
  <c r="AD234" i="11"/>
  <c r="AE234" i="11"/>
  <c r="AG234" i="11"/>
  <c r="L235" i="11"/>
  <c r="M235" i="11"/>
  <c r="N235" i="11"/>
  <c r="O235" i="11"/>
  <c r="P235" i="11"/>
  <c r="Q235" i="11"/>
  <c r="AK235" i="11" s="1"/>
  <c r="R235" i="11"/>
  <c r="S235" i="11"/>
  <c r="T235" i="11"/>
  <c r="U235" i="11"/>
  <c r="V235" i="11"/>
  <c r="W235" i="11"/>
  <c r="X235" i="11"/>
  <c r="Y235" i="11"/>
  <c r="Z235" i="11"/>
  <c r="AA235" i="11"/>
  <c r="AB235" i="11"/>
  <c r="AC235" i="11"/>
  <c r="AD235" i="11"/>
  <c r="AE235" i="11"/>
  <c r="AF235" i="11"/>
  <c r="AI235" i="11"/>
  <c r="AJ235" i="11"/>
  <c r="L236" i="11"/>
  <c r="M236" i="11"/>
  <c r="N236" i="11"/>
  <c r="Q236" i="11" s="1"/>
  <c r="O236" i="11"/>
  <c r="P236" i="11"/>
  <c r="R236" i="11"/>
  <c r="S236" i="11"/>
  <c r="AF236" i="11" s="1"/>
  <c r="T236" i="11"/>
  <c r="U236" i="11"/>
  <c r="V236" i="11"/>
  <c r="W236" i="11"/>
  <c r="X236" i="11"/>
  <c r="Y236" i="11"/>
  <c r="Z236" i="11"/>
  <c r="AA236" i="11"/>
  <c r="AB236" i="11"/>
  <c r="AC236" i="11"/>
  <c r="AD236" i="11"/>
  <c r="AE236" i="11"/>
  <c r="L237" i="11"/>
  <c r="M237" i="11"/>
  <c r="T237" i="11" s="1"/>
  <c r="N237" i="11"/>
  <c r="O237" i="11"/>
  <c r="P237" i="11"/>
  <c r="AB237" i="11" s="1"/>
  <c r="R237" i="11"/>
  <c r="S237" i="11"/>
  <c r="U237" i="11"/>
  <c r="V237" i="11"/>
  <c r="W237" i="11"/>
  <c r="X237" i="11"/>
  <c r="Y237" i="11"/>
  <c r="Z237" i="11"/>
  <c r="AA237" i="11"/>
  <c r="AC237" i="11"/>
  <c r="AD237" i="11"/>
  <c r="AE237" i="11"/>
  <c r="L238" i="11"/>
  <c r="M238" i="11"/>
  <c r="T238" i="11" s="1"/>
  <c r="N238" i="11"/>
  <c r="O238" i="11"/>
  <c r="P238" i="11"/>
  <c r="Q238" i="11"/>
  <c r="R238" i="11"/>
  <c r="U238" i="11"/>
  <c r="V238" i="11"/>
  <c r="W238" i="11"/>
  <c r="X238" i="11"/>
  <c r="Y238" i="11"/>
  <c r="Z238" i="11"/>
  <c r="AA238" i="11"/>
  <c r="AB238" i="11"/>
  <c r="AC238" i="11"/>
  <c r="AD238" i="11"/>
  <c r="AE238" i="11"/>
  <c r="AG238" i="11"/>
  <c r="AK238" i="11"/>
  <c r="L239" i="11"/>
  <c r="M239" i="11"/>
  <c r="N239" i="11"/>
  <c r="Q239" i="11" s="1"/>
  <c r="O239" i="11"/>
  <c r="P239" i="11"/>
  <c r="R239" i="11"/>
  <c r="S239" i="11"/>
  <c r="T239" i="11"/>
  <c r="U239" i="11"/>
  <c r="V239" i="11"/>
  <c r="W239" i="11"/>
  <c r="X239" i="11"/>
  <c r="Y239" i="11"/>
  <c r="Z239" i="11"/>
  <c r="AA239" i="11"/>
  <c r="AB239" i="11"/>
  <c r="AC239" i="11"/>
  <c r="AD239" i="11"/>
  <c r="AE239" i="11"/>
  <c r="AF239" i="11"/>
  <c r="L240" i="11"/>
  <c r="M240" i="11"/>
  <c r="N240" i="11"/>
  <c r="O240" i="11"/>
  <c r="P240" i="11"/>
  <c r="Q240" i="11"/>
  <c r="AJ240" i="11" s="1"/>
  <c r="R240" i="11"/>
  <c r="S240" i="11"/>
  <c r="T240" i="11"/>
  <c r="U240" i="11"/>
  <c r="V240" i="11"/>
  <c r="W240" i="11"/>
  <c r="X240" i="11"/>
  <c r="Y240" i="11"/>
  <c r="Z240" i="11"/>
  <c r="AA240" i="11"/>
  <c r="AB240" i="11"/>
  <c r="AC240" i="11"/>
  <c r="AD240" i="11"/>
  <c r="AE240" i="11"/>
  <c r="AF240" i="11"/>
  <c r="AG240" i="11"/>
  <c r="AH240" i="11"/>
  <c r="AI240" i="11"/>
  <c r="L241" i="11"/>
  <c r="M241" i="11"/>
  <c r="N241" i="11"/>
  <c r="Q241" i="11" s="1"/>
  <c r="O241" i="11"/>
  <c r="P241" i="11"/>
  <c r="R241" i="11"/>
  <c r="S241" i="11"/>
  <c r="T241" i="11"/>
  <c r="U241" i="11"/>
  <c r="V241" i="11"/>
  <c r="W241" i="11"/>
  <c r="X241" i="11"/>
  <c r="Y241" i="11"/>
  <c r="Z241" i="11"/>
  <c r="AA241" i="11"/>
  <c r="AB241" i="11"/>
  <c r="AC241" i="11"/>
  <c r="AD241" i="11"/>
  <c r="AE241" i="11"/>
  <c r="AF241" i="11"/>
  <c r="L242" i="11"/>
  <c r="M242" i="11"/>
  <c r="N242" i="11"/>
  <c r="O242" i="11"/>
  <c r="P242" i="11"/>
  <c r="Q242" i="11"/>
  <c r="AH242" i="11" s="1"/>
  <c r="R242" i="11"/>
  <c r="S242" i="11"/>
  <c r="T242" i="11"/>
  <c r="U242" i="11"/>
  <c r="V242" i="11"/>
  <c r="W242" i="11"/>
  <c r="X242" i="11"/>
  <c r="Y242" i="11"/>
  <c r="Z242" i="11"/>
  <c r="AA242" i="11"/>
  <c r="AB242" i="11"/>
  <c r="AC242" i="11"/>
  <c r="AD242" i="11"/>
  <c r="AE242" i="11"/>
  <c r="AF242" i="11"/>
  <c r="AG242" i="11"/>
  <c r="L243" i="11"/>
  <c r="M243" i="11"/>
  <c r="N243" i="11"/>
  <c r="O243" i="11"/>
  <c r="P243" i="11"/>
  <c r="Q243" i="11"/>
  <c r="AK243" i="11" s="1"/>
  <c r="R243" i="11"/>
  <c r="S243" i="11"/>
  <c r="T243" i="11"/>
  <c r="U243" i="11"/>
  <c r="V243" i="11"/>
  <c r="W243" i="11"/>
  <c r="X243" i="11"/>
  <c r="Y243" i="11"/>
  <c r="Z243" i="11"/>
  <c r="AA243" i="11"/>
  <c r="AB243" i="11"/>
  <c r="AC243" i="11"/>
  <c r="AD243" i="11"/>
  <c r="AE243" i="11"/>
  <c r="AF243" i="11"/>
  <c r="AI243" i="11"/>
  <c r="AJ243" i="11"/>
  <c r="L244" i="11"/>
  <c r="M244" i="11"/>
  <c r="N244" i="11"/>
  <c r="Q244" i="11" s="1"/>
  <c r="O244" i="11"/>
  <c r="P244" i="11"/>
  <c r="R244" i="11"/>
  <c r="S244" i="11"/>
  <c r="AF244" i="11" s="1"/>
  <c r="T244" i="11"/>
  <c r="U244" i="11"/>
  <c r="V244" i="11"/>
  <c r="W244" i="11"/>
  <c r="X244" i="11"/>
  <c r="Y244" i="11"/>
  <c r="Z244" i="11"/>
  <c r="AA244" i="11"/>
  <c r="AB244" i="11"/>
  <c r="AC244" i="11"/>
  <c r="AD244" i="11"/>
  <c r="AE244" i="11"/>
  <c r="L245" i="11"/>
  <c r="M245" i="11"/>
  <c r="N245" i="11"/>
  <c r="O245" i="11"/>
  <c r="P245" i="11"/>
  <c r="R245" i="11"/>
  <c r="S245" i="11"/>
  <c r="T245" i="11"/>
  <c r="U245" i="11"/>
  <c r="V245" i="11"/>
  <c r="W245" i="11"/>
  <c r="X245" i="11"/>
  <c r="Y245" i="11"/>
  <c r="Z245" i="11"/>
  <c r="AA245" i="11"/>
  <c r="AB245" i="11"/>
  <c r="AC245" i="11"/>
  <c r="AD245" i="11"/>
  <c r="AE245" i="11"/>
  <c r="AF245" i="11"/>
  <c r="L246" i="11"/>
  <c r="M246" i="11"/>
  <c r="T246" i="11" s="1"/>
  <c r="N246" i="11"/>
  <c r="O246" i="11"/>
  <c r="P246" i="11"/>
  <c r="Q246" i="11"/>
  <c r="R246" i="11"/>
  <c r="U246" i="11"/>
  <c r="V246" i="11"/>
  <c r="W246" i="11"/>
  <c r="X246" i="11"/>
  <c r="Y246" i="11"/>
  <c r="Z246" i="11"/>
  <c r="AA246" i="11"/>
  <c r="AB246" i="11"/>
  <c r="AC246" i="11"/>
  <c r="AD246" i="11"/>
  <c r="AE246" i="11"/>
  <c r="AG246" i="11"/>
  <c r="AK246" i="11"/>
  <c r="L247" i="11"/>
  <c r="S247" i="11" s="1"/>
  <c r="AF247" i="11" s="1"/>
  <c r="M247" i="11"/>
  <c r="N247" i="11"/>
  <c r="Q247" i="11" s="1"/>
  <c r="O247" i="11"/>
  <c r="P247" i="11"/>
  <c r="AB247" i="11" s="1"/>
  <c r="R247" i="11"/>
  <c r="T247" i="11"/>
  <c r="U247" i="11"/>
  <c r="V247" i="11"/>
  <c r="W247" i="11"/>
  <c r="X247" i="11"/>
  <c r="Y247" i="11"/>
  <c r="Z247" i="11"/>
  <c r="AA247" i="11"/>
  <c r="AC247" i="11"/>
  <c r="AD247" i="11"/>
  <c r="AE247" i="11"/>
  <c r="L248" i="11"/>
  <c r="M248" i="11"/>
  <c r="N248" i="11"/>
  <c r="O248" i="11"/>
  <c r="P248" i="11"/>
  <c r="AB248" i="11" s="1"/>
  <c r="Q248" i="11"/>
  <c r="AJ248" i="11" s="1"/>
  <c r="R248" i="11"/>
  <c r="S248" i="11"/>
  <c r="T248" i="11"/>
  <c r="U248" i="11"/>
  <c r="V248" i="11"/>
  <c r="W248" i="11"/>
  <c r="X248" i="11"/>
  <c r="Y248" i="11"/>
  <c r="Z248" i="11"/>
  <c r="AA248" i="11"/>
  <c r="AC248" i="11"/>
  <c r="AD248" i="11"/>
  <c r="AE248" i="11"/>
  <c r="AG248" i="11"/>
  <c r="AH248" i="11"/>
  <c r="AI248" i="11"/>
  <c r="L249" i="11"/>
  <c r="M249" i="11"/>
  <c r="T249" i="11" s="1"/>
  <c r="N249" i="11"/>
  <c r="Q249" i="11" s="1"/>
  <c r="O249" i="11"/>
  <c r="P249" i="11"/>
  <c r="R249" i="11"/>
  <c r="S249" i="11"/>
  <c r="U249" i="11"/>
  <c r="W249" i="11"/>
  <c r="X249" i="11"/>
  <c r="Y249" i="11"/>
  <c r="Z249" i="11"/>
  <c r="AA249" i="11"/>
  <c r="AB249" i="11"/>
  <c r="AC249" i="11"/>
  <c r="AD249" i="11"/>
  <c r="AE249" i="11"/>
  <c r="L250" i="11"/>
  <c r="S250" i="11" s="1"/>
  <c r="M250" i="11"/>
  <c r="T250" i="11" s="1"/>
  <c r="N250" i="11"/>
  <c r="O250" i="11"/>
  <c r="P250" i="11"/>
  <c r="AB250" i="11" s="1"/>
  <c r="Q250" i="11"/>
  <c r="R250" i="11"/>
  <c r="U250" i="11"/>
  <c r="V250" i="11"/>
  <c r="W250" i="11"/>
  <c r="X250" i="11"/>
  <c r="Y250" i="11"/>
  <c r="Z250" i="11"/>
  <c r="AA250" i="11"/>
  <c r="AC250" i="11"/>
  <c r="AD250" i="11"/>
  <c r="AE250" i="11"/>
  <c r="AG250" i="11"/>
  <c r="L251" i="11"/>
  <c r="M251" i="11"/>
  <c r="N251" i="11"/>
  <c r="O251" i="11"/>
  <c r="P251" i="11"/>
  <c r="Q251" i="11"/>
  <c r="AK251" i="11" s="1"/>
  <c r="R251" i="11"/>
  <c r="T251" i="11"/>
  <c r="U251" i="11"/>
  <c r="V251" i="11"/>
  <c r="W251" i="11"/>
  <c r="X251" i="11"/>
  <c r="Y251" i="11"/>
  <c r="Z251" i="11"/>
  <c r="AA251" i="11"/>
  <c r="AB251" i="11"/>
  <c r="AC251" i="11"/>
  <c r="AD251" i="11"/>
  <c r="AE251" i="11"/>
  <c r="AI251" i="11"/>
  <c r="AJ251" i="11"/>
  <c r="L252" i="11"/>
  <c r="M252" i="11"/>
  <c r="N252" i="11"/>
  <c r="Q252" i="11" s="1"/>
  <c r="O252" i="11"/>
  <c r="P252" i="11"/>
  <c r="R252" i="11"/>
  <c r="S252" i="11"/>
  <c r="AF252" i="11" s="1"/>
  <c r="T252" i="11"/>
  <c r="U252" i="11"/>
  <c r="V252" i="11"/>
  <c r="W252" i="11"/>
  <c r="X252" i="11"/>
  <c r="Y252" i="11"/>
  <c r="Z252" i="11"/>
  <c r="AA252" i="11"/>
  <c r="AB252" i="11"/>
  <c r="AC252" i="11"/>
  <c r="AD252" i="11"/>
  <c r="AE252" i="11"/>
  <c r="L253" i="11"/>
  <c r="M253" i="11"/>
  <c r="T253" i="11" s="1"/>
  <c r="N253" i="11"/>
  <c r="O253" i="11"/>
  <c r="P253" i="11"/>
  <c r="AB253" i="11" s="1"/>
  <c r="R253" i="11"/>
  <c r="S253" i="11"/>
  <c r="U253" i="11"/>
  <c r="V253" i="11"/>
  <c r="W253" i="11"/>
  <c r="X253" i="11"/>
  <c r="Y253" i="11"/>
  <c r="Z253" i="11"/>
  <c r="AA253" i="11"/>
  <c r="AC253" i="11"/>
  <c r="AD253" i="11"/>
  <c r="AE253" i="11"/>
  <c r="L254" i="11"/>
  <c r="M254" i="11"/>
  <c r="T254" i="11" s="1"/>
  <c r="N254" i="11"/>
  <c r="O254" i="11"/>
  <c r="P254" i="11"/>
  <c r="Q254" i="11"/>
  <c r="R254" i="11"/>
  <c r="U254" i="11"/>
  <c r="V254" i="11"/>
  <c r="W254" i="11"/>
  <c r="X254" i="11"/>
  <c r="Y254" i="11"/>
  <c r="Z254" i="11"/>
  <c r="AA254" i="11"/>
  <c r="AB254" i="11"/>
  <c r="AC254" i="11"/>
  <c r="AD254" i="11"/>
  <c r="AE254" i="11"/>
  <c r="AG254" i="11"/>
  <c r="AK254" i="11"/>
  <c r="L255" i="11"/>
  <c r="M255" i="11"/>
  <c r="N255" i="11"/>
  <c r="Q255" i="11" s="1"/>
  <c r="AJ255" i="11" s="1"/>
  <c r="O255" i="11"/>
  <c r="P255" i="11"/>
  <c r="R255" i="11"/>
  <c r="S255" i="11"/>
  <c r="T255" i="11"/>
  <c r="U255" i="11"/>
  <c r="V255" i="11"/>
  <c r="W255" i="11"/>
  <c r="X255" i="11"/>
  <c r="Y255" i="11"/>
  <c r="Z255" i="11"/>
  <c r="AA255" i="11"/>
  <c r="AB255" i="11"/>
  <c r="AC255" i="11"/>
  <c r="AD255" i="11"/>
  <c r="AE255" i="11"/>
  <c r="AF255" i="11"/>
  <c r="L256" i="11"/>
  <c r="M256" i="11"/>
  <c r="N256" i="11"/>
  <c r="O256" i="11"/>
  <c r="P256" i="11"/>
  <c r="Q256" i="11"/>
  <c r="AJ256" i="11" s="1"/>
  <c r="R256" i="11"/>
  <c r="S256" i="11"/>
  <c r="T256" i="11"/>
  <c r="U256" i="11"/>
  <c r="V256" i="11"/>
  <c r="W256" i="11"/>
  <c r="X256" i="11"/>
  <c r="Y256" i="11"/>
  <c r="Z256" i="11"/>
  <c r="AA256" i="11"/>
  <c r="AB256" i="11"/>
  <c r="AC256" i="11"/>
  <c r="AD256" i="11"/>
  <c r="AE256" i="11"/>
  <c r="AF256" i="11"/>
  <c r="AG256" i="11"/>
  <c r="AH256" i="11"/>
  <c r="AI256" i="11"/>
  <c r="L257" i="11"/>
  <c r="M257" i="11"/>
  <c r="N257" i="11"/>
  <c r="Q257" i="11" s="1"/>
  <c r="AH257" i="11" s="1"/>
  <c r="O257" i="11"/>
  <c r="P257" i="11"/>
  <c r="R257" i="11"/>
  <c r="S257" i="11"/>
  <c r="T257" i="11"/>
  <c r="U257" i="11"/>
  <c r="V257" i="11"/>
  <c r="W257" i="11"/>
  <c r="X257" i="11"/>
  <c r="Y257" i="11"/>
  <c r="Z257" i="11"/>
  <c r="AA257" i="11"/>
  <c r="AB257" i="11"/>
  <c r="AC257" i="11"/>
  <c r="AD257" i="11"/>
  <c r="AE257" i="11"/>
  <c r="AF257" i="11"/>
  <c r="L258" i="11"/>
  <c r="M258" i="11"/>
  <c r="N258" i="11"/>
  <c r="O258" i="11"/>
  <c r="P258" i="11"/>
  <c r="Q258" i="11"/>
  <c r="AK258" i="11" s="1"/>
  <c r="R258" i="11"/>
  <c r="S258" i="11"/>
  <c r="T258" i="11"/>
  <c r="U258" i="11"/>
  <c r="V258" i="11"/>
  <c r="W258" i="11"/>
  <c r="X258" i="11"/>
  <c r="Y258" i="11"/>
  <c r="Z258" i="11"/>
  <c r="AA258" i="11"/>
  <c r="AB258" i="11"/>
  <c r="AC258" i="11"/>
  <c r="AD258" i="11"/>
  <c r="AE258" i="11"/>
  <c r="AF258" i="11"/>
  <c r="AG258" i="11"/>
  <c r="L259" i="11"/>
  <c r="M259" i="11"/>
  <c r="N259" i="11"/>
  <c r="O259" i="11"/>
  <c r="P259" i="11"/>
  <c r="Q259" i="11"/>
  <c r="AK259" i="11" s="1"/>
  <c r="R259" i="11"/>
  <c r="S259" i="11"/>
  <c r="T259" i="11"/>
  <c r="U259" i="11"/>
  <c r="V259" i="11"/>
  <c r="W259" i="11"/>
  <c r="X259" i="11"/>
  <c r="Y259" i="11"/>
  <c r="Z259" i="11"/>
  <c r="AA259" i="11"/>
  <c r="AB259" i="11"/>
  <c r="AC259" i="11"/>
  <c r="AD259" i="11"/>
  <c r="AE259" i="11"/>
  <c r="AF259" i="11"/>
  <c r="AI259" i="11"/>
  <c r="AJ259" i="11"/>
  <c r="L260" i="11"/>
  <c r="M260" i="11"/>
  <c r="N260" i="11"/>
  <c r="Q260" i="11" s="1"/>
  <c r="O260" i="11"/>
  <c r="P260" i="11"/>
  <c r="R260" i="11"/>
  <c r="S260" i="11"/>
  <c r="T260" i="11"/>
  <c r="U260" i="11"/>
  <c r="V260" i="11"/>
  <c r="W260" i="11"/>
  <c r="X260" i="11"/>
  <c r="Y260" i="11"/>
  <c r="Z260" i="11"/>
  <c r="AA260" i="11"/>
  <c r="AB260" i="11"/>
  <c r="AC260" i="11"/>
  <c r="AD260" i="11"/>
  <c r="AE260" i="11"/>
  <c r="AF260" i="11"/>
  <c r="AI260" i="11"/>
  <c r="L261" i="11"/>
  <c r="M261" i="11"/>
  <c r="N261" i="11"/>
  <c r="O261" i="11"/>
  <c r="P261" i="11"/>
  <c r="Q261" i="11"/>
  <c r="AH261" i="11" s="1"/>
  <c r="R261" i="11"/>
  <c r="S261" i="11"/>
  <c r="T261" i="11"/>
  <c r="U261" i="11"/>
  <c r="V261" i="11"/>
  <c r="W261" i="11"/>
  <c r="X261" i="11"/>
  <c r="Y261" i="11"/>
  <c r="Z261" i="11"/>
  <c r="AA261" i="11"/>
  <c r="AB261" i="11"/>
  <c r="AC261" i="11"/>
  <c r="AD261" i="11"/>
  <c r="AE261" i="11"/>
  <c r="AF261" i="11"/>
  <c r="AG261" i="11"/>
  <c r="L262" i="11"/>
  <c r="M262" i="11"/>
  <c r="N262" i="11"/>
  <c r="O262" i="11"/>
  <c r="P262" i="11"/>
  <c r="Q262" i="11"/>
  <c r="R262" i="11"/>
  <c r="S262" i="11"/>
  <c r="T262" i="11"/>
  <c r="U262" i="11"/>
  <c r="V262" i="11"/>
  <c r="W262" i="11"/>
  <c r="X262" i="11"/>
  <c r="Y262" i="11"/>
  <c r="Z262" i="11"/>
  <c r="AA262" i="11"/>
  <c r="AB262" i="11"/>
  <c r="AC262" i="11"/>
  <c r="AD262" i="11"/>
  <c r="AE262" i="11"/>
  <c r="AF262" i="11"/>
  <c r="AG262" i="11"/>
  <c r="AH262" i="11"/>
  <c r="AJ262" i="11"/>
  <c r="L263" i="11"/>
  <c r="S263" i="11" s="1"/>
  <c r="AF263" i="11" s="1"/>
  <c r="M263" i="11"/>
  <c r="N263" i="11"/>
  <c r="Q263" i="11" s="1"/>
  <c r="O263" i="11"/>
  <c r="P263" i="11"/>
  <c r="R263" i="11"/>
  <c r="T263" i="11"/>
  <c r="U263" i="11"/>
  <c r="V263" i="11"/>
  <c r="W263" i="11"/>
  <c r="X263" i="11"/>
  <c r="Y263" i="11"/>
  <c r="Z263" i="11"/>
  <c r="AA263" i="11"/>
  <c r="AB263" i="11"/>
  <c r="AC263" i="11"/>
  <c r="AD263" i="11"/>
  <c r="AE263" i="11"/>
  <c r="AJ263" i="11"/>
  <c r="AK263" i="11"/>
  <c r="L264" i="11"/>
  <c r="M264" i="11"/>
  <c r="N264" i="11"/>
  <c r="O264" i="11"/>
  <c r="P264" i="11"/>
  <c r="AB264" i="11" s="1"/>
  <c r="Q264" i="11"/>
  <c r="R264" i="11"/>
  <c r="AF264" i="11" s="1"/>
  <c r="S264" i="11"/>
  <c r="T264" i="11"/>
  <c r="U264" i="11"/>
  <c r="V264" i="11"/>
  <c r="W264" i="11"/>
  <c r="X264" i="11"/>
  <c r="Y264" i="11"/>
  <c r="Z264" i="11"/>
  <c r="AA264" i="11"/>
  <c r="AC264" i="11"/>
  <c r="AD264" i="11"/>
  <c r="AE264" i="11"/>
  <c r="AG264" i="11"/>
  <c r="AH264" i="11"/>
  <c r="AI264" i="11"/>
  <c r="L265" i="11"/>
  <c r="M265" i="11"/>
  <c r="T265" i="11" s="1"/>
  <c r="N265" i="11"/>
  <c r="Q265" i="11" s="1"/>
  <c r="AI265" i="11" s="1"/>
  <c r="O265" i="11"/>
  <c r="P265" i="11"/>
  <c r="R265" i="11"/>
  <c r="S265" i="11"/>
  <c r="U265" i="11"/>
  <c r="W265" i="11"/>
  <c r="X265" i="11"/>
  <c r="Y265" i="11"/>
  <c r="Z265" i="11"/>
  <c r="AA265" i="11"/>
  <c r="AB265" i="11"/>
  <c r="AC265" i="11"/>
  <c r="AD265" i="11"/>
  <c r="AE265" i="11"/>
  <c r="AH265" i="11"/>
  <c r="L266" i="11"/>
  <c r="S266" i="11" s="1"/>
  <c r="AF266" i="11" s="1"/>
  <c r="M266" i="11"/>
  <c r="T266" i="11" s="1"/>
  <c r="N266" i="11"/>
  <c r="O266" i="11"/>
  <c r="P266" i="11"/>
  <c r="AB266" i="11" s="1"/>
  <c r="Q266" i="11"/>
  <c r="R266" i="11"/>
  <c r="U266" i="11"/>
  <c r="V266" i="11"/>
  <c r="W266" i="11"/>
  <c r="X266" i="11"/>
  <c r="Y266" i="11"/>
  <c r="Z266" i="11"/>
  <c r="AA266" i="11"/>
  <c r="AC266" i="11"/>
  <c r="AD266" i="11"/>
  <c r="AE266" i="11"/>
  <c r="AK266" i="11"/>
  <c r="L267" i="11"/>
  <c r="M267" i="11"/>
  <c r="N267" i="11"/>
  <c r="O267" i="11"/>
  <c r="P267" i="11"/>
  <c r="Q267" i="11"/>
  <c r="AI267" i="11" s="1"/>
  <c r="R267" i="11"/>
  <c r="T267" i="11"/>
  <c r="U267" i="11"/>
  <c r="V267" i="11"/>
  <c r="W267" i="11"/>
  <c r="X267" i="11"/>
  <c r="Y267" i="11"/>
  <c r="Z267" i="11"/>
  <c r="AA267" i="11"/>
  <c r="AB267" i="11"/>
  <c r="AC267" i="11"/>
  <c r="AD267" i="11"/>
  <c r="AE267" i="11"/>
  <c r="L268" i="11"/>
  <c r="M268" i="11"/>
  <c r="N268" i="11"/>
  <c r="Q268" i="11" s="1"/>
  <c r="O268" i="11"/>
  <c r="P268" i="11"/>
  <c r="R268" i="11"/>
  <c r="T268" i="11"/>
  <c r="U268" i="11"/>
  <c r="W268" i="11"/>
  <c r="X268" i="11"/>
  <c r="Y268" i="11"/>
  <c r="Z268" i="11"/>
  <c r="AA268" i="11"/>
  <c r="AB268" i="11"/>
  <c r="AC268" i="11"/>
  <c r="AD268" i="11"/>
  <c r="AE268" i="11"/>
  <c r="AI268" i="11"/>
  <c r="AJ268" i="11"/>
  <c r="L269" i="11"/>
  <c r="M269" i="11"/>
  <c r="N269" i="11"/>
  <c r="O269" i="11"/>
  <c r="P269" i="11"/>
  <c r="Q269" i="11"/>
  <c r="AH269" i="11" s="1"/>
  <c r="R269" i="11"/>
  <c r="S269" i="11"/>
  <c r="T269" i="11"/>
  <c r="U269" i="11"/>
  <c r="V269" i="11"/>
  <c r="W269" i="11"/>
  <c r="X269" i="11"/>
  <c r="Y269" i="11"/>
  <c r="Z269" i="11"/>
  <c r="AA269" i="11"/>
  <c r="AB269" i="11"/>
  <c r="AC269" i="11"/>
  <c r="AD269" i="11"/>
  <c r="AE269" i="11"/>
  <c r="AF269" i="11"/>
  <c r="AG269" i="11"/>
  <c r="L270" i="11"/>
  <c r="M270" i="11"/>
  <c r="N270" i="11"/>
  <c r="O270" i="11"/>
  <c r="P270" i="11"/>
  <c r="Q270" i="11"/>
  <c r="AH270" i="11" s="1"/>
  <c r="R270" i="11"/>
  <c r="S270" i="11"/>
  <c r="T270" i="11"/>
  <c r="U270" i="11"/>
  <c r="V270" i="11"/>
  <c r="W270" i="11"/>
  <c r="X270" i="11"/>
  <c r="Y270" i="11"/>
  <c r="Z270" i="11"/>
  <c r="AA270" i="11"/>
  <c r="AB270" i="11"/>
  <c r="AC270" i="11"/>
  <c r="AD270" i="11"/>
  <c r="AE270" i="11"/>
  <c r="AF270" i="11"/>
  <c r="AJ270" i="11"/>
  <c r="AK270" i="11"/>
  <c r="L271" i="11"/>
  <c r="M271" i="11"/>
  <c r="N271" i="11"/>
  <c r="Q271" i="11" s="1"/>
  <c r="AJ271" i="11" s="1"/>
  <c r="O271" i="11"/>
  <c r="P271" i="11"/>
  <c r="R271" i="11"/>
  <c r="S271" i="11"/>
  <c r="T271" i="11"/>
  <c r="U271" i="11"/>
  <c r="V271" i="11"/>
  <c r="W271" i="11"/>
  <c r="X271" i="11"/>
  <c r="Y271" i="11"/>
  <c r="Z271" i="11"/>
  <c r="AA271" i="11"/>
  <c r="AB271" i="11"/>
  <c r="AC271" i="11"/>
  <c r="AD271" i="11"/>
  <c r="AE271" i="11"/>
  <c r="AF271" i="11"/>
  <c r="L272" i="11"/>
  <c r="M272" i="11"/>
  <c r="N272" i="11"/>
  <c r="O272" i="11"/>
  <c r="P272" i="11"/>
  <c r="Q272" i="11"/>
  <c r="R272" i="11"/>
  <c r="S272" i="11"/>
  <c r="T272" i="11"/>
  <c r="U272" i="11"/>
  <c r="V272" i="11"/>
  <c r="W272" i="11"/>
  <c r="X272" i="11"/>
  <c r="Y272" i="11"/>
  <c r="Z272" i="11"/>
  <c r="AA272" i="11"/>
  <c r="AB272" i="11"/>
  <c r="AC272" i="11"/>
  <c r="AD272" i="11"/>
  <c r="AE272" i="11"/>
  <c r="AF272" i="11"/>
  <c r="AG272" i="11"/>
  <c r="AH272" i="11"/>
  <c r="AI272" i="11"/>
  <c r="L273" i="11"/>
  <c r="M273" i="11"/>
  <c r="N273" i="11"/>
  <c r="Q273" i="11" s="1"/>
  <c r="O273" i="11"/>
  <c r="P273" i="11"/>
  <c r="R273" i="11"/>
  <c r="S273" i="11"/>
  <c r="T273" i="11"/>
  <c r="U273" i="11"/>
  <c r="V273" i="11"/>
  <c r="W273" i="11"/>
  <c r="X273" i="11"/>
  <c r="Y273" i="11"/>
  <c r="Z273" i="11"/>
  <c r="AA273" i="11"/>
  <c r="AB273" i="11"/>
  <c r="AC273" i="11"/>
  <c r="AD273" i="11"/>
  <c r="AE273" i="11"/>
  <c r="AF273" i="11"/>
  <c r="AH273" i="11"/>
  <c r="AI273" i="11"/>
  <c r="L274" i="11"/>
  <c r="M274" i="11"/>
  <c r="N274" i="11"/>
  <c r="O274" i="11"/>
  <c r="P274" i="11"/>
  <c r="Q274" i="11"/>
  <c r="R274" i="11"/>
  <c r="S274" i="11"/>
  <c r="T274" i="11"/>
  <c r="U274" i="11"/>
  <c r="V274" i="11"/>
  <c r="W274" i="11"/>
  <c r="X274" i="11"/>
  <c r="Y274" i="11"/>
  <c r="Z274" i="11"/>
  <c r="AA274" i="11"/>
  <c r="AB274" i="11"/>
  <c r="AC274" i="11"/>
  <c r="AD274" i="11"/>
  <c r="AE274" i="11"/>
  <c r="AF274" i="11"/>
  <c r="AG274" i="11"/>
  <c r="L275" i="11"/>
  <c r="M275" i="11"/>
  <c r="N275" i="11"/>
  <c r="O275" i="11"/>
  <c r="P275" i="11"/>
  <c r="Q275" i="11"/>
  <c r="AI275" i="11" s="1"/>
  <c r="R275" i="11"/>
  <c r="S275" i="11"/>
  <c r="T275" i="11"/>
  <c r="U275" i="11"/>
  <c r="V275" i="11"/>
  <c r="W275" i="11"/>
  <c r="X275" i="11"/>
  <c r="Y275" i="11"/>
  <c r="Z275" i="11"/>
  <c r="AA275" i="11"/>
  <c r="AB275" i="11"/>
  <c r="AC275" i="11"/>
  <c r="AD275" i="11"/>
  <c r="AE275" i="11"/>
  <c r="AF275" i="11"/>
  <c r="AG275" i="11"/>
  <c r="AJ275" i="11"/>
  <c r="L276" i="11"/>
  <c r="M276" i="11"/>
  <c r="N276" i="11"/>
  <c r="Q276" i="11" s="1"/>
  <c r="O276" i="11"/>
  <c r="P276" i="11"/>
  <c r="R276" i="11"/>
  <c r="S276" i="11"/>
  <c r="T276" i="11"/>
  <c r="U276" i="11"/>
  <c r="V276" i="11"/>
  <c r="W276" i="11"/>
  <c r="X276" i="11"/>
  <c r="Y276" i="11"/>
  <c r="Z276" i="11"/>
  <c r="AA276" i="11"/>
  <c r="AB276" i="11"/>
  <c r="AC276" i="11"/>
  <c r="AD276" i="11"/>
  <c r="AE276" i="11"/>
  <c r="AF276" i="11"/>
  <c r="AI276" i="11"/>
  <c r="L277" i="11"/>
  <c r="M277" i="11"/>
  <c r="T277" i="11" s="1"/>
  <c r="N277" i="11"/>
  <c r="O277" i="11"/>
  <c r="P277" i="11"/>
  <c r="AB277" i="11" s="1"/>
  <c r="R277" i="11"/>
  <c r="S277" i="11"/>
  <c r="U277" i="11"/>
  <c r="V277" i="11"/>
  <c r="W277" i="11"/>
  <c r="X277" i="11"/>
  <c r="Y277" i="11"/>
  <c r="Z277" i="11"/>
  <c r="AA277" i="11"/>
  <c r="AC277" i="11"/>
  <c r="AD277" i="11"/>
  <c r="AE277" i="11"/>
  <c r="L278" i="11"/>
  <c r="M278" i="11"/>
  <c r="T278" i="11" s="1"/>
  <c r="N278" i="11"/>
  <c r="O278" i="11"/>
  <c r="P278" i="11"/>
  <c r="Q278" i="11"/>
  <c r="R278" i="11"/>
  <c r="U278" i="11"/>
  <c r="V278" i="11"/>
  <c r="W278" i="11"/>
  <c r="X278" i="11"/>
  <c r="Y278" i="11"/>
  <c r="Z278" i="11"/>
  <c r="AA278" i="11"/>
  <c r="AB278" i="11"/>
  <c r="AC278" i="11"/>
  <c r="AD278" i="11"/>
  <c r="AE278" i="11"/>
  <c r="AG278" i="11"/>
  <c r="AH278" i="11"/>
  <c r="AJ278" i="11"/>
  <c r="AK278" i="11"/>
  <c r="L279" i="11"/>
  <c r="S279" i="11" s="1"/>
  <c r="M279" i="11"/>
  <c r="T279" i="11" s="1"/>
  <c r="N279" i="11"/>
  <c r="Q279" i="11" s="1"/>
  <c r="AJ279" i="11" s="1"/>
  <c r="O279" i="11"/>
  <c r="P279" i="11"/>
  <c r="AB279" i="11" s="1"/>
  <c r="R279" i="11"/>
  <c r="U279" i="11"/>
  <c r="V279" i="11"/>
  <c r="W279" i="11"/>
  <c r="X279" i="11"/>
  <c r="Y279" i="11"/>
  <c r="Z279" i="11"/>
  <c r="AA279" i="11"/>
  <c r="AC279" i="11"/>
  <c r="AD279" i="11"/>
  <c r="AE279" i="11"/>
  <c r="AK279" i="11"/>
  <c r="L280" i="11"/>
  <c r="M280" i="11"/>
  <c r="N280" i="11"/>
  <c r="O280" i="11"/>
  <c r="P280" i="11"/>
  <c r="AB280" i="11" s="1"/>
  <c r="Q280" i="11"/>
  <c r="AJ280" i="11" s="1"/>
  <c r="R280" i="11"/>
  <c r="S280" i="11"/>
  <c r="T280" i="11"/>
  <c r="U280" i="11"/>
  <c r="V280" i="11"/>
  <c r="W280" i="11"/>
  <c r="X280" i="11"/>
  <c r="Y280" i="11"/>
  <c r="Z280" i="11"/>
  <c r="AA280" i="11"/>
  <c r="AC280" i="11"/>
  <c r="AD280" i="11"/>
  <c r="AE280" i="11"/>
  <c r="AF280" i="11" s="1"/>
  <c r="AG280" i="11"/>
  <c r="AH280" i="11"/>
  <c r="AI280" i="11"/>
  <c r="L281" i="11"/>
  <c r="M281" i="11"/>
  <c r="T281" i="11" s="1"/>
  <c r="N281" i="11"/>
  <c r="Q281" i="11" s="1"/>
  <c r="AI281" i="11" s="1"/>
  <c r="O281" i="11"/>
  <c r="P281" i="11"/>
  <c r="R281" i="11"/>
  <c r="S281" i="11"/>
  <c r="U281" i="11"/>
  <c r="W281" i="11"/>
  <c r="X281" i="11"/>
  <c r="Y281" i="11"/>
  <c r="Z281" i="11"/>
  <c r="AA281" i="11"/>
  <c r="AB281" i="11"/>
  <c r="AC281" i="11"/>
  <c r="AD281" i="11"/>
  <c r="AE281" i="11"/>
  <c r="AK281" i="11"/>
  <c r="L282" i="11"/>
  <c r="S282" i="11" s="1"/>
  <c r="M282" i="11"/>
  <c r="T282" i="11" s="1"/>
  <c r="N282" i="11"/>
  <c r="V282" i="11" s="1"/>
  <c r="O282" i="11"/>
  <c r="P282" i="11"/>
  <c r="AB282" i="11" s="1"/>
  <c r="R282" i="11"/>
  <c r="U282" i="11"/>
  <c r="W282" i="11"/>
  <c r="X282" i="11"/>
  <c r="Y282" i="11"/>
  <c r="Z282" i="11"/>
  <c r="AA282" i="11"/>
  <c r="AC282" i="11"/>
  <c r="AD282" i="11"/>
  <c r="AE282" i="11"/>
  <c r="L283" i="11"/>
  <c r="M283" i="11"/>
  <c r="N283" i="11"/>
  <c r="O283" i="11"/>
  <c r="P283" i="11"/>
  <c r="AB283" i="11" s="1"/>
  <c r="AF283" i="11" s="1"/>
  <c r="Q283" i="11"/>
  <c r="AI283" i="11" s="1"/>
  <c r="R283" i="11"/>
  <c r="S283" i="11"/>
  <c r="T283" i="11"/>
  <c r="U283" i="11"/>
  <c r="V283" i="11"/>
  <c r="W283" i="11"/>
  <c r="X283" i="11"/>
  <c r="Y283" i="11"/>
  <c r="Z283" i="11"/>
  <c r="AA283" i="11"/>
  <c r="AC283" i="11"/>
  <c r="AD283" i="11"/>
  <c r="AE283" i="11"/>
  <c r="AG283" i="11"/>
  <c r="AJ283" i="11"/>
  <c r="L284" i="11"/>
  <c r="M284" i="11"/>
  <c r="N284" i="11"/>
  <c r="Q284" i="11" s="1"/>
  <c r="O284" i="11"/>
  <c r="AJ284" i="11" s="1"/>
  <c r="P284" i="11"/>
  <c r="R284" i="11"/>
  <c r="S284" i="11"/>
  <c r="T284" i="11"/>
  <c r="U284" i="11"/>
  <c r="V284" i="11"/>
  <c r="W284" i="11"/>
  <c r="X284" i="11"/>
  <c r="Y284" i="11"/>
  <c r="Z284" i="11"/>
  <c r="AA284" i="11"/>
  <c r="AB284" i="11"/>
  <c r="AC284" i="11"/>
  <c r="AD284" i="11"/>
  <c r="AE284" i="11"/>
  <c r="AI284" i="11"/>
  <c r="L285" i="11"/>
  <c r="M285" i="11"/>
  <c r="T285" i="11" s="1"/>
  <c r="N285" i="11"/>
  <c r="V285" i="11" s="1"/>
  <c r="AF285" i="11" s="1"/>
  <c r="O285" i="11"/>
  <c r="P285" i="11"/>
  <c r="AB285" i="11" s="1"/>
  <c r="Q285" i="11"/>
  <c r="R285" i="11"/>
  <c r="S285" i="11"/>
  <c r="U285" i="11"/>
  <c r="W285" i="11"/>
  <c r="X285" i="11"/>
  <c r="Y285" i="11"/>
  <c r="Z285" i="11"/>
  <c r="AA285" i="11"/>
  <c r="AC285" i="11"/>
  <c r="AD285" i="11"/>
  <c r="AE285" i="11"/>
  <c r="AH285" i="11"/>
  <c r="L286" i="11"/>
  <c r="M286" i="11"/>
  <c r="N286" i="11"/>
  <c r="O286" i="11"/>
  <c r="P286" i="11"/>
  <c r="Q286" i="11"/>
  <c r="AI286" i="11" s="1"/>
  <c r="R286" i="11"/>
  <c r="S286" i="11"/>
  <c r="T286" i="11"/>
  <c r="U286" i="11"/>
  <c r="V286" i="11"/>
  <c r="W286" i="11"/>
  <c r="X286" i="11"/>
  <c r="Y286" i="11"/>
  <c r="Z286" i="11"/>
  <c r="AA286" i="11"/>
  <c r="AB286" i="11"/>
  <c r="AC286" i="11"/>
  <c r="AD286" i="11"/>
  <c r="AE286" i="11"/>
  <c r="AG286" i="11"/>
  <c r="AH286" i="11"/>
  <c r="AJ286" i="11"/>
  <c r="L287" i="11"/>
  <c r="S287" i="11" s="1"/>
  <c r="M287" i="11"/>
  <c r="N287" i="11"/>
  <c r="Q287" i="11" s="1"/>
  <c r="O287" i="11"/>
  <c r="P287" i="11"/>
  <c r="R287" i="11"/>
  <c r="T287" i="11"/>
  <c r="U287" i="11"/>
  <c r="W287" i="11"/>
  <c r="X287" i="11"/>
  <c r="Y287" i="11"/>
  <c r="Z287" i="11"/>
  <c r="AA287" i="11"/>
  <c r="AB287" i="11"/>
  <c r="AC287" i="11"/>
  <c r="AD287" i="11"/>
  <c r="AE287" i="11"/>
  <c r="AJ287" i="11"/>
  <c r="AK287" i="11"/>
  <c r="L288" i="11"/>
  <c r="M288" i="11"/>
  <c r="N288" i="11"/>
  <c r="O288" i="11"/>
  <c r="P288" i="11"/>
  <c r="AB288" i="11" s="1"/>
  <c r="Q288" i="11"/>
  <c r="R288" i="11"/>
  <c r="S288" i="11"/>
  <c r="T288" i="11"/>
  <c r="U288" i="11"/>
  <c r="V288" i="11"/>
  <c r="W288" i="11"/>
  <c r="X288" i="11"/>
  <c r="Y288" i="11"/>
  <c r="Z288" i="11"/>
  <c r="AA288" i="11"/>
  <c r="AC288" i="11"/>
  <c r="AD288" i="11"/>
  <c r="AE288" i="11"/>
  <c r="AF288" i="11"/>
  <c r="AG288" i="11"/>
  <c r="AH288" i="11"/>
  <c r="AI288" i="11"/>
  <c r="L289" i="11"/>
  <c r="S289" i="11" s="1"/>
  <c r="M289" i="11"/>
  <c r="T289" i="11" s="1"/>
  <c r="N289" i="11"/>
  <c r="Q289" i="11" s="1"/>
  <c r="AG289" i="11" s="1"/>
  <c r="O289" i="11"/>
  <c r="P289" i="11"/>
  <c r="R289" i="11"/>
  <c r="U289" i="11"/>
  <c r="W289" i="11"/>
  <c r="X289" i="11"/>
  <c r="Y289" i="11"/>
  <c r="Z289" i="11"/>
  <c r="AA289" i="11"/>
  <c r="AB289" i="11"/>
  <c r="AC289" i="11"/>
  <c r="AD289" i="11"/>
  <c r="AE289" i="11"/>
  <c r="L290" i="11"/>
  <c r="M290" i="11"/>
  <c r="N290" i="11"/>
  <c r="O290" i="11"/>
  <c r="P290" i="11"/>
  <c r="R290" i="11"/>
  <c r="S290" i="11"/>
  <c r="T290" i="11"/>
  <c r="U290" i="11"/>
  <c r="V290" i="11"/>
  <c r="W290" i="11"/>
  <c r="X290" i="11"/>
  <c r="Y290" i="11"/>
  <c r="Z290" i="11"/>
  <c r="AA290" i="11"/>
  <c r="AB290" i="11"/>
  <c r="AC290" i="11"/>
  <c r="AD290" i="11"/>
  <c r="AE290" i="11"/>
  <c r="AF290" i="11"/>
  <c r="L291" i="11"/>
  <c r="M291" i="11"/>
  <c r="N291" i="11"/>
  <c r="O291" i="11"/>
  <c r="P291" i="11"/>
  <c r="Q291" i="11"/>
  <c r="R291" i="11"/>
  <c r="S291" i="11"/>
  <c r="T291" i="11"/>
  <c r="U291" i="11"/>
  <c r="V291" i="11"/>
  <c r="W291" i="11"/>
  <c r="X291" i="11"/>
  <c r="Y291" i="11"/>
  <c r="Z291" i="11"/>
  <c r="AA291" i="11"/>
  <c r="AB291" i="11"/>
  <c r="AC291" i="11"/>
  <c r="AD291" i="11"/>
  <c r="AE291" i="11"/>
  <c r="AF291" i="11"/>
  <c r="AH291" i="11"/>
  <c r="AI291" i="11"/>
  <c r="AJ291" i="11"/>
  <c r="L292" i="11"/>
  <c r="M292" i="11"/>
  <c r="T292" i="11" s="1"/>
  <c r="N292" i="11"/>
  <c r="Q292" i="11" s="1"/>
  <c r="O292" i="11"/>
  <c r="P292" i="11"/>
  <c r="R292" i="11"/>
  <c r="S292" i="11"/>
  <c r="U292" i="11"/>
  <c r="V292" i="11"/>
  <c r="W292" i="11"/>
  <c r="X292" i="11"/>
  <c r="Y292" i="11"/>
  <c r="Z292" i="11"/>
  <c r="AA292" i="11"/>
  <c r="AB292" i="11"/>
  <c r="AC292" i="11"/>
  <c r="AD292" i="11"/>
  <c r="AE292" i="11"/>
  <c r="AJ292" i="11"/>
  <c r="L293" i="11"/>
  <c r="M293" i="11"/>
  <c r="T293" i="11" s="1"/>
  <c r="N293" i="11"/>
  <c r="Q293" i="11" s="1"/>
  <c r="O293" i="11"/>
  <c r="P293" i="11"/>
  <c r="AB293" i="11" s="1"/>
  <c r="R293" i="11"/>
  <c r="S293" i="11"/>
  <c r="U293" i="11"/>
  <c r="W293" i="11"/>
  <c r="X293" i="11"/>
  <c r="Y293" i="11"/>
  <c r="Z293" i="11"/>
  <c r="AA293" i="11"/>
  <c r="AC293" i="11"/>
  <c r="AD293" i="11"/>
  <c r="AE293" i="11"/>
  <c r="L294" i="11"/>
  <c r="M294" i="11"/>
  <c r="AH294" i="11" s="1"/>
  <c r="N294" i="11"/>
  <c r="O294" i="11"/>
  <c r="P294" i="11"/>
  <c r="Q294" i="11"/>
  <c r="R294" i="11"/>
  <c r="S294" i="11"/>
  <c r="T294" i="11"/>
  <c r="U294" i="11"/>
  <c r="V294" i="11"/>
  <c r="W294" i="11"/>
  <c r="X294" i="11"/>
  <c r="Y294" i="11"/>
  <c r="Z294" i="11"/>
  <c r="AA294" i="11"/>
  <c r="AB294" i="11"/>
  <c r="AC294" i="11"/>
  <c r="AD294" i="11"/>
  <c r="AE294" i="11"/>
  <c r="AG294" i="11"/>
  <c r="AI294" i="11"/>
  <c r="AJ294" i="11"/>
  <c r="AK294" i="11"/>
  <c r="L295" i="11"/>
  <c r="S295" i="11" s="1"/>
  <c r="AF295" i="11" s="1"/>
  <c r="M295" i="11"/>
  <c r="N295" i="11"/>
  <c r="Q295" i="11" s="1"/>
  <c r="AH295" i="11" s="1"/>
  <c r="O295" i="11"/>
  <c r="P295" i="11"/>
  <c r="AB295" i="11" s="1"/>
  <c r="R295" i="11"/>
  <c r="T295" i="11"/>
  <c r="U295" i="11"/>
  <c r="V295" i="11"/>
  <c r="W295" i="11"/>
  <c r="X295" i="11"/>
  <c r="Y295" i="11"/>
  <c r="Z295" i="11"/>
  <c r="AA295" i="11"/>
  <c r="AC295" i="11"/>
  <c r="AD295" i="11"/>
  <c r="AE295" i="11"/>
  <c r="AJ295" i="11"/>
  <c r="L296" i="11"/>
  <c r="M296" i="11"/>
  <c r="N296" i="11"/>
  <c r="O296" i="11"/>
  <c r="P296" i="11"/>
  <c r="Q296" i="11"/>
  <c r="R296" i="11"/>
  <c r="S296" i="11"/>
  <c r="T296" i="11"/>
  <c r="U296" i="11"/>
  <c r="V296" i="11"/>
  <c r="W296" i="11"/>
  <c r="X296" i="11"/>
  <c r="Y296" i="11"/>
  <c r="Z296" i="11"/>
  <c r="AA296" i="11"/>
  <c r="AB296" i="11"/>
  <c r="AC296" i="11"/>
  <c r="AD296" i="11"/>
  <c r="AE296" i="11"/>
  <c r="AF296" i="11"/>
  <c r="AG296" i="11"/>
  <c r="AH296" i="11"/>
  <c r="AI296" i="11"/>
  <c r="L297" i="11"/>
  <c r="M297" i="11"/>
  <c r="N297" i="11"/>
  <c r="Q297" i="11" s="1"/>
  <c r="O297" i="11"/>
  <c r="P297" i="11"/>
  <c r="R297" i="11"/>
  <c r="S297" i="11"/>
  <c r="T297" i="11"/>
  <c r="U297" i="11"/>
  <c r="V297" i="11"/>
  <c r="W297" i="11"/>
  <c r="X297" i="11"/>
  <c r="Y297" i="11"/>
  <c r="Z297" i="11"/>
  <c r="AA297" i="11"/>
  <c r="AB297" i="11"/>
  <c r="AC297" i="11"/>
  <c r="AD297" i="11"/>
  <c r="AE297" i="11"/>
  <c r="AF297" i="11"/>
  <c r="AH297" i="11"/>
  <c r="AJ297" i="11"/>
  <c r="AK297" i="11"/>
  <c r="L298" i="11"/>
  <c r="M298" i="11"/>
  <c r="N298" i="11"/>
  <c r="Q298" i="11" s="1"/>
  <c r="O298" i="11"/>
  <c r="P298" i="11"/>
  <c r="R298" i="11"/>
  <c r="S298" i="11"/>
  <c r="T298" i="11"/>
  <c r="U298" i="11"/>
  <c r="V298" i="11"/>
  <c r="W298" i="11"/>
  <c r="X298" i="11"/>
  <c r="Y298" i="11"/>
  <c r="Z298" i="11"/>
  <c r="AA298" i="11"/>
  <c r="AB298" i="11"/>
  <c r="AC298" i="11"/>
  <c r="AD298" i="11"/>
  <c r="AE298" i="11"/>
  <c r="AF298" i="11"/>
  <c r="L299" i="11"/>
  <c r="M299" i="11"/>
  <c r="N299" i="11"/>
  <c r="Q299" i="11" s="1"/>
  <c r="O299" i="11"/>
  <c r="P299" i="11"/>
  <c r="R299" i="11"/>
  <c r="S299" i="11"/>
  <c r="T299" i="11"/>
  <c r="U299" i="11"/>
  <c r="V299" i="11"/>
  <c r="W299" i="11"/>
  <c r="X299" i="11"/>
  <c r="Y299" i="11"/>
  <c r="Z299" i="11"/>
  <c r="AA299" i="11"/>
  <c r="AB299" i="11"/>
  <c r="AC299" i="11"/>
  <c r="AD299" i="11"/>
  <c r="AE299" i="11"/>
  <c r="AF299" i="11"/>
  <c r="AI299" i="11"/>
  <c r="L300" i="11"/>
  <c r="M300" i="11"/>
  <c r="N300" i="11"/>
  <c r="Q300" i="11" s="1"/>
  <c r="O300" i="11"/>
  <c r="P300" i="11"/>
  <c r="R300" i="11"/>
  <c r="S300" i="11"/>
  <c r="T300" i="11"/>
  <c r="U300" i="11"/>
  <c r="V300" i="11"/>
  <c r="W300" i="11"/>
  <c r="X300" i="11"/>
  <c r="Y300" i="11"/>
  <c r="Z300" i="11"/>
  <c r="AA300" i="11"/>
  <c r="AB300" i="11"/>
  <c r="AC300" i="11"/>
  <c r="AD300" i="11"/>
  <c r="AE300" i="11"/>
  <c r="AF300" i="11"/>
  <c r="L301" i="11"/>
  <c r="M301" i="11"/>
  <c r="N301" i="11"/>
  <c r="Q301" i="11" s="1"/>
  <c r="AH301" i="11" s="1"/>
  <c r="O301" i="11"/>
  <c r="P301" i="11"/>
  <c r="R301" i="11"/>
  <c r="S301" i="11"/>
  <c r="T301" i="11"/>
  <c r="U301" i="11"/>
  <c r="V301" i="11"/>
  <c r="W301" i="11"/>
  <c r="X301" i="11"/>
  <c r="Y301" i="11"/>
  <c r="Z301" i="11"/>
  <c r="AA301" i="11"/>
  <c r="AB301" i="11"/>
  <c r="AC301" i="11"/>
  <c r="AD301" i="11"/>
  <c r="AE301" i="11"/>
  <c r="AF301" i="11"/>
  <c r="L302" i="11"/>
  <c r="M302" i="11"/>
  <c r="N302" i="11"/>
  <c r="Q302" i="11" s="1"/>
  <c r="O302" i="11"/>
  <c r="P302" i="11"/>
  <c r="R302" i="11"/>
  <c r="S302" i="11"/>
  <c r="T302" i="11"/>
  <c r="U302" i="11"/>
  <c r="V302" i="11"/>
  <c r="W302" i="11"/>
  <c r="X302" i="11"/>
  <c r="Y302" i="11"/>
  <c r="Z302" i="11"/>
  <c r="AA302" i="11"/>
  <c r="AB302" i="11"/>
  <c r="AC302" i="11"/>
  <c r="AD302" i="11"/>
  <c r="AE302" i="11"/>
  <c r="AF302" i="11"/>
  <c r="L303" i="11"/>
  <c r="M303" i="11"/>
  <c r="N303" i="11"/>
  <c r="Q303" i="11" s="1"/>
  <c r="O303" i="11"/>
  <c r="P303" i="11"/>
  <c r="R303" i="11"/>
  <c r="S303" i="11"/>
  <c r="T303" i="11"/>
  <c r="U303" i="11"/>
  <c r="V303" i="11"/>
  <c r="W303" i="11"/>
  <c r="X303" i="11"/>
  <c r="Y303" i="11"/>
  <c r="Z303" i="11"/>
  <c r="AA303" i="11"/>
  <c r="AB303" i="11"/>
  <c r="AC303" i="11"/>
  <c r="AD303" i="11"/>
  <c r="AE303" i="11"/>
  <c r="AF303" i="11"/>
  <c r="AH303" i="11"/>
  <c r="AJ303" i="11"/>
  <c r="AK303" i="11"/>
  <c r="L304" i="11"/>
  <c r="M304" i="11"/>
  <c r="N304" i="11"/>
  <c r="O304" i="11"/>
  <c r="P304" i="11"/>
  <c r="Q304" i="11"/>
  <c r="AJ304" i="11" s="1"/>
  <c r="R304" i="11"/>
  <c r="S304" i="11"/>
  <c r="T304" i="11"/>
  <c r="U304" i="11"/>
  <c r="V304" i="11"/>
  <c r="W304" i="11"/>
  <c r="X304" i="11"/>
  <c r="Y304" i="11"/>
  <c r="Z304" i="11"/>
  <c r="AA304" i="11"/>
  <c r="AB304" i="11"/>
  <c r="AC304" i="11"/>
  <c r="AD304" i="11"/>
  <c r="AE304" i="11"/>
  <c r="AF304" i="11"/>
  <c r="AG304" i="11"/>
  <c r="AH304" i="11"/>
  <c r="AI304" i="11"/>
  <c r="L305" i="11"/>
  <c r="M305" i="11"/>
  <c r="N305" i="11"/>
  <c r="Q305" i="11" s="1"/>
  <c r="AH305" i="11" s="1"/>
  <c r="O305" i="11"/>
  <c r="P305" i="11"/>
  <c r="R305" i="11"/>
  <c r="S305" i="11"/>
  <c r="T305" i="11"/>
  <c r="U305" i="11"/>
  <c r="V305" i="11"/>
  <c r="W305" i="11"/>
  <c r="X305" i="11"/>
  <c r="Y305" i="11"/>
  <c r="Z305" i="11"/>
  <c r="AA305" i="11"/>
  <c r="AB305" i="11"/>
  <c r="AC305" i="11"/>
  <c r="AD305" i="11"/>
  <c r="AE305" i="11"/>
  <c r="AF305" i="11"/>
  <c r="AJ305" i="11"/>
  <c r="AK305" i="11"/>
  <c r="L306" i="11"/>
  <c r="M306" i="11"/>
  <c r="N306" i="11"/>
  <c r="O306" i="11"/>
  <c r="P306" i="11"/>
  <c r="Q306" i="11"/>
  <c r="R306" i="11"/>
  <c r="S306" i="11"/>
  <c r="T306" i="11"/>
  <c r="U306" i="11"/>
  <c r="V306" i="11"/>
  <c r="W306" i="11"/>
  <c r="X306" i="11"/>
  <c r="Y306" i="11"/>
  <c r="Z306" i="11"/>
  <c r="AA306" i="11"/>
  <c r="AB306" i="11"/>
  <c r="AC306" i="11"/>
  <c r="AD306" i="11"/>
  <c r="AE306" i="11"/>
  <c r="AF306" i="11"/>
  <c r="AG306" i="11"/>
  <c r="L307" i="11"/>
  <c r="M307" i="11"/>
  <c r="N307" i="11"/>
  <c r="Q307" i="11" s="1"/>
  <c r="O307" i="11"/>
  <c r="P307" i="11"/>
  <c r="R307" i="11"/>
  <c r="S307" i="11"/>
  <c r="T307" i="11"/>
  <c r="U307" i="11"/>
  <c r="V307" i="11"/>
  <c r="W307" i="11"/>
  <c r="X307" i="11"/>
  <c r="Y307" i="11"/>
  <c r="Z307" i="11"/>
  <c r="AA307" i="11"/>
  <c r="AB307" i="11"/>
  <c r="AC307" i="11"/>
  <c r="AD307" i="11"/>
  <c r="AE307" i="11"/>
  <c r="AF307" i="11"/>
  <c r="AI307" i="11"/>
  <c r="AJ307" i="11"/>
  <c r="AK307" i="11"/>
  <c r="L308" i="11"/>
  <c r="M308" i="11"/>
  <c r="N308" i="11"/>
  <c r="O308" i="11"/>
  <c r="P308" i="11"/>
  <c r="Q308" i="11"/>
  <c r="R308" i="11"/>
  <c r="S308" i="11"/>
  <c r="T308" i="11"/>
  <c r="U308" i="11"/>
  <c r="V308" i="11"/>
  <c r="W308" i="11"/>
  <c r="X308" i="11"/>
  <c r="Y308" i="11"/>
  <c r="Z308" i="11"/>
  <c r="AA308" i="11"/>
  <c r="AB308" i="11"/>
  <c r="AC308" i="11"/>
  <c r="AD308" i="11"/>
  <c r="AE308" i="11"/>
  <c r="AF308" i="11"/>
  <c r="AG308" i="11"/>
  <c r="L309" i="11"/>
  <c r="M309" i="11"/>
  <c r="N309" i="11"/>
  <c r="Q309" i="11" s="1"/>
  <c r="O309" i="11"/>
  <c r="P309" i="11"/>
  <c r="R309" i="11"/>
  <c r="S309" i="11"/>
  <c r="T309" i="11"/>
  <c r="U309" i="11"/>
  <c r="V309" i="11"/>
  <c r="W309" i="11"/>
  <c r="X309" i="11"/>
  <c r="Y309" i="11"/>
  <c r="Z309" i="11"/>
  <c r="AA309" i="11"/>
  <c r="AB309" i="11"/>
  <c r="AC309" i="11"/>
  <c r="AD309" i="11"/>
  <c r="AE309" i="11"/>
  <c r="AF309" i="11"/>
  <c r="L310" i="11"/>
  <c r="M310" i="11"/>
  <c r="N310" i="11"/>
  <c r="O310" i="11"/>
  <c r="AJ310" i="11" s="1"/>
  <c r="P310" i="11"/>
  <c r="Q310" i="11"/>
  <c r="R310" i="11"/>
  <c r="S310" i="11"/>
  <c r="T310" i="11"/>
  <c r="U310" i="11"/>
  <c r="V310" i="11"/>
  <c r="W310" i="11"/>
  <c r="X310" i="11"/>
  <c r="Y310" i="11"/>
  <c r="Z310" i="11"/>
  <c r="AA310" i="11"/>
  <c r="AB310" i="11"/>
  <c r="AC310" i="11"/>
  <c r="AD310" i="11"/>
  <c r="AE310" i="11"/>
  <c r="AF310" i="11"/>
  <c r="AG310" i="11"/>
  <c r="L311" i="11"/>
  <c r="M311" i="11"/>
  <c r="N311" i="11"/>
  <c r="Q311" i="11" s="1"/>
  <c r="O311" i="11"/>
  <c r="P311" i="11"/>
  <c r="R311" i="11"/>
  <c r="S311" i="11"/>
  <c r="T311" i="11"/>
  <c r="U311" i="11"/>
  <c r="V311" i="11"/>
  <c r="W311" i="11"/>
  <c r="X311" i="11"/>
  <c r="Y311" i="11"/>
  <c r="Z311" i="11"/>
  <c r="AA311" i="11"/>
  <c r="AB311" i="11"/>
  <c r="AC311" i="11"/>
  <c r="AD311" i="11"/>
  <c r="AE311" i="11"/>
  <c r="AF311" i="11"/>
  <c r="L312" i="11"/>
  <c r="M312" i="11"/>
  <c r="N312" i="11"/>
  <c r="O312" i="11"/>
  <c r="P312" i="11"/>
  <c r="R312" i="11"/>
  <c r="S312" i="11"/>
  <c r="T312" i="11"/>
  <c r="U312" i="11"/>
  <c r="V312" i="11"/>
  <c r="W312" i="11"/>
  <c r="X312" i="11"/>
  <c r="Y312" i="11"/>
  <c r="Z312" i="11"/>
  <c r="AA312" i="11"/>
  <c r="AB312" i="11"/>
  <c r="AC312" i="11"/>
  <c r="AD312" i="11"/>
  <c r="AE312" i="11"/>
  <c r="AF312" i="11"/>
  <c r="L313" i="11"/>
  <c r="M313" i="11"/>
  <c r="N313" i="11"/>
  <c r="O313" i="11"/>
  <c r="P313" i="11"/>
  <c r="Q313" i="11"/>
  <c r="R313" i="11"/>
  <c r="S313" i="11"/>
  <c r="T313" i="11"/>
  <c r="U313" i="11"/>
  <c r="V313" i="11"/>
  <c r="W313" i="11"/>
  <c r="X313" i="11"/>
  <c r="Y313" i="11"/>
  <c r="Z313" i="11"/>
  <c r="AA313" i="11"/>
  <c r="AB313" i="11"/>
  <c r="AC313" i="11"/>
  <c r="AD313" i="11"/>
  <c r="AE313" i="11"/>
  <c r="AF313" i="11"/>
  <c r="AG313" i="11"/>
  <c r="AK313" i="11"/>
  <c r="L314" i="11"/>
  <c r="M314" i="11"/>
  <c r="N314" i="11"/>
  <c r="Q314" i="11" s="1"/>
  <c r="O314" i="11"/>
  <c r="P314" i="11"/>
  <c r="R314" i="11"/>
  <c r="S314" i="11"/>
  <c r="T314" i="11"/>
  <c r="U314" i="11"/>
  <c r="V314" i="11"/>
  <c r="W314" i="11"/>
  <c r="X314" i="11"/>
  <c r="Y314" i="11"/>
  <c r="Z314" i="11"/>
  <c r="AA314" i="11"/>
  <c r="AB314" i="11"/>
  <c r="AC314" i="11"/>
  <c r="AD314" i="11"/>
  <c r="AE314" i="11"/>
  <c r="AF314" i="11"/>
  <c r="AI314" i="11"/>
  <c r="AJ314" i="11"/>
  <c r="AK314" i="11"/>
  <c r="L315" i="11"/>
  <c r="M315" i="11"/>
  <c r="N315" i="11"/>
  <c r="Q315" i="11" s="1"/>
  <c r="O315" i="11"/>
  <c r="P315" i="11"/>
  <c r="R315" i="11"/>
  <c r="S315" i="11"/>
  <c r="T315" i="11"/>
  <c r="U315" i="11"/>
  <c r="V315" i="11"/>
  <c r="W315" i="11"/>
  <c r="X315" i="11"/>
  <c r="Y315" i="11"/>
  <c r="Z315" i="11"/>
  <c r="AA315" i="11"/>
  <c r="AB315" i="11"/>
  <c r="AC315" i="11"/>
  <c r="AD315" i="11"/>
  <c r="AE315" i="11"/>
  <c r="AF315" i="11"/>
  <c r="AI315" i="11"/>
  <c r="L316" i="11"/>
  <c r="M316" i="11"/>
  <c r="N316" i="11"/>
  <c r="O316" i="11"/>
  <c r="P316" i="11"/>
  <c r="Q316" i="11"/>
  <c r="R316" i="11"/>
  <c r="S316" i="11"/>
  <c r="T316" i="11"/>
  <c r="U316" i="11"/>
  <c r="V316" i="11"/>
  <c r="W316" i="11"/>
  <c r="X316" i="11"/>
  <c r="Y316" i="11"/>
  <c r="Z316" i="11"/>
  <c r="AA316" i="11"/>
  <c r="AB316" i="11"/>
  <c r="AC316" i="11"/>
  <c r="AD316" i="11"/>
  <c r="AE316" i="11"/>
  <c r="AF316" i="11"/>
  <c r="AG316" i="11"/>
  <c r="AH316" i="11"/>
  <c r="AI316" i="11"/>
  <c r="L317" i="11"/>
  <c r="M317" i="11"/>
  <c r="N317" i="11"/>
  <c r="O317" i="11"/>
  <c r="P317" i="11"/>
  <c r="Q317" i="11"/>
  <c r="AJ317" i="11" s="1"/>
  <c r="R317" i="11"/>
  <c r="S317" i="11"/>
  <c r="T317" i="11"/>
  <c r="U317" i="11"/>
  <c r="V317" i="11"/>
  <c r="W317" i="11"/>
  <c r="X317" i="11"/>
  <c r="Y317" i="11"/>
  <c r="Z317" i="11"/>
  <c r="AA317" i="11"/>
  <c r="AB317" i="11"/>
  <c r="AC317" i="11"/>
  <c r="AD317" i="11"/>
  <c r="AE317" i="11"/>
  <c r="AF317" i="11"/>
  <c r="AG317" i="11"/>
  <c r="L318" i="11"/>
  <c r="M318" i="11"/>
  <c r="N318" i="11"/>
  <c r="O318" i="11"/>
  <c r="P318" i="11"/>
  <c r="Q318" i="11"/>
  <c r="AJ318" i="11" s="1"/>
  <c r="R318" i="11"/>
  <c r="S318" i="11"/>
  <c r="T318" i="11"/>
  <c r="U318" i="11"/>
  <c r="V318" i="11"/>
  <c r="W318" i="11"/>
  <c r="X318" i="11"/>
  <c r="Y318" i="11"/>
  <c r="Z318" i="11"/>
  <c r="AA318" i="11"/>
  <c r="AB318" i="11"/>
  <c r="AC318" i="11"/>
  <c r="AD318" i="11"/>
  <c r="AE318" i="11"/>
  <c r="AF318" i="11"/>
  <c r="AG318" i="11"/>
  <c r="L319" i="11"/>
  <c r="M319" i="11"/>
  <c r="N319" i="11"/>
  <c r="Q319" i="11" s="1"/>
  <c r="O319" i="11"/>
  <c r="P319" i="11"/>
  <c r="R319" i="11"/>
  <c r="S319" i="11"/>
  <c r="T319" i="11"/>
  <c r="U319" i="11"/>
  <c r="V319" i="11"/>
  <c r="W319" i="11"/>
  <c r="X319" i="11"/>
  <c r="Y319" i="11"/>
  <c r="Z319" i="11"/>
  <c r="AA319" i="11"/>
  <c r="AB319" i="11"/>
  <c r="AC319" i="11"/>
  <c r="AD319" i="11"/>
  <c r="AE319" i="11"/>
  <c r="AF319" i="11"/>
  <c r="AH319" i="11"/>
  <c r="AI319" i="11"/>
  <c r="AJ319" i="11"/>
  <c r="L320" i="11"/>
  <c r="M320" i="11"/>
  <c r="N320" i="11"/>
  <c r="O320" i="11"/>
  <c r="P320" i="11"/>
  <c r="R320" i="11"/>
  <c r="S320" i="11"/>
  <c r="T320" i="11"/>
  <c r="U320" i="11"/>
  <c r="V320" i="11"/>
  <c r="W320" i="11"/>
  <c r="X320" i="11"/>
  <c r="Y320" i="11"/>
  <c r="Z320" i="11"/>
  <c r="AA320" i="11"/>
  <c r="AB320" i="11"/>
  <c r="AC320" i="11"/>
  <c r="AD320" i="11"/>
  <c r="AE320" i="11"/>
  <c r="AF320" i="11"/>
  <c r="L321" i="11"/>
  <c r="M321" i="11"/>
  <c r="N321" i="11"/>
  <c r="O321" i="11"/>
  <c r="P321" i="11"/>
  <c r="Q321" i="11"/>
  <c r="AH321" i="11" s="1"/>
  <c r="R321" i="11"/>
  <c r="S321" i="11"/>
  <c r="T321" i="11"/>
  <c r="U321" i="11"/>
  <c r="V321" i="11"/>
  <c r="W321" i="11"/>
  <c r="X321" i="11"/>
  <c r="Y321" i="11"/>
  <c r="Z321" i="11"/>
  <c r="AA321" i="11"/>
  <c r="AB321" i="11"/>
  <c r="AC321" i="11"/>
  <c r="AD321" i="11"/>
  <c r="AE321" i="11"/>
  <c r="AF321" i="11"/>
  <c r="AG321" i="11"/>
  <c r="L322" i="11"/>
  <c r="M322" i="11"/>
  <c r="N322" i="11"/>
  <c r="Q322" i="11" s="1"/>
  <c r="O322" i="11"/>
  <c r="P322" i="11"/>
  <c r="R322" i="11"/>
  <c r="S322" i="11"/>
  <c r="T322" i="11"/>
  <c r="U322" i="11"/>
  <c r="V322" i="11"/>
  <c r="W322" i="11"/>
  <c r="X322" i="11"/>
  <c r="Y322" i="11"/>
  <c r="Z322" i="11"/>
  <c r="AA322" i="11"/>
  <c r="AB322" i="11"/>
  <c r="AC322" i="11"/>
  <c r="AD322" i="11"/>
  <c r="AE322" i="11"/>
  <c r="AF322" i="11"/>
  <c r="AI322" i="11"/>
  <c r="AJ322" i="11"/>
  <c r="L323" i="11"/>
  <c r="M323" i="11"/>
  <c r="N323" i="11"/>
  <c r="O323" i="11"/>
  <c r="P323" i="11"/>
  <c r="R323" i="11"/>
  <c r="S323" i="11"/>
  <c r="T323" i="11"/>
  <c r="U323" i="11"/>
  <c r="V323" i="11"/>
  <c r="W323" i="11"/>
  <c r="X323" i="11"/>
  <c r="Y323" i="11"/>
  <c r="Z323" i="11"/>
  <c r="AA323" i="11"/>
  <c r="AB323" i="11"/>
  <c r="AC323" i="11"/>
  <c r="AD323" i="11"/>
  <c r="AE323" i="11"/>
  <c r="AF323" i="11"/>
  <c r="L324" i="11"/>
  <c r="M324" i="11"/>
  <c r="N324" i="11"/>
  <c r="Q324" i="11" s="1"/>
  <c r="O324" i="11"/>
  <c r="P324" i="11"/>
  <c r="R324" i="11"/>
  <c r="S324" i="11"/>
  <c r="T324" i="11"/>
  <c r="U324" i="11"/>
  <c r="V324" i="11"/>
  <c r="W324" i="11"/>
  <c r="X324" i="11"/>
  <c r="Y324" i="11"/>
  <c r="Z324" i="11"/>
  <c r="AA324" i="11"/>
  <c r="AB324" i="11"/>
  <c r="AC324" i="11"/>
  <c r="AD324" i="11"/>
  <c r="AE324" i="11"/>
  <c r="AF324" i="11"/>
  <c r="L325" i="11"/>
  <c r="M325" i="11"/>
  <c r="N325" i="11"/>
  <c r="Q325" i="11" s="1"/>
  <c r="AK325" i="11" s="1"/>
  <c r="O325" i="11"/>
  <c r="P325" i="11"/>
  <c r="R325" i="11"/>
  <c r="S325" i="11"/>
  <c r="T325" i="11"/>
  <c r="U325" i="11"/>
  <c r="V325" i="11"/>
  <c r="W325" i="11"/>
  <c r="X325" i="11"/>
  <c r="Y325" i="11"/>
  <c r="Z325" i="11"/>
  <c r="AA325" i="11"/>
  <c r="AB325" i="11"/>
  <c r="AC325" i="11"/>
  <c r="AD325" i="11"/>
  <c r="AE325" i="11"/>
  <c r="AF325" i="11"/>
  <c r="L326" i="11"/>
  <c r="M326" i="11"/>
  <c r="N326" i="11"/>
  <c r="O326" i="11"/>
  <c r="AJ326" i="11" s="1"/>
  <c r="P326" i="11"/>
  <c r="Q326" i="11"/>
  <c r="R326" i="11"/>
  <c r="S326" i="11"/>
  <c r="T326" i="11"/>
  <c r="U326" i="11"/>
  <c r="V326" i="11"/>
  <c r="W326" i="11"/>
  <c r="X326" i="11"/>
  <c r="Y326" i="11"/>
  <c r="Z326" i="11"/>
  <c r="AA326" i="11"/>
  <c r="AB326" i="11"/>
  <c r="AC326" i="11"/>
  <c r="AD326" i="11"/>
  <c r="AE326" i="11"/>
  <c r="AF326" i="11"/>
  <c r="L327" i="11"/>
  <c r="M327" i="11"/>
  <c r="N327" i="11"/>
  <c r="Q327" i="11" s="1"/>
  <c r="O327" i="11"/>
  <c r="P327" i="11"/>
  <c r="R327" i="11"/>
  <c r="S327" i="11"/>
  <c r="T327" i="11"/>
  <c r="U327" i="11"/>
  <c r="V327" i="11"/>
  <c r="W327" i="11"/>
  <c r="X327" i="11"/>
  <c r="Y327" i="11"/>
  <c r="Z327" i="11"/>
  <c r="AA327" i="11"/>
  <c r="AB327" i="11"/>
  <c r="AC327" i="11"/>
  <c r="AD327" i="11"/>
  <c r="AE327" i="11"/>
  <c r="AF327" i="11"/>
  <c r="AI327" i="11"/>
  <c r="L328" i="11"/>
  <c r="M328" i="11"/>
  <c r="N328" i="11"/>
  <c r="O328" i="11"/>
  <c r="P328" i="11"/>
  <c r="R328" i="11"/>
  <c r="S328" i="11"/>
  <c r="T328" i="11"/>
  <c r="U328" i="11"/>
  <c r="V328" i="11"/>
  <c r="W328" i="11"/>
  <c r="X328" i="11"/>
  <c r="Y328" i="11"/>
  <c r="Z328" i="11"/>
  <c r="AA328" i="11"/>
  <c r="AB328" i="11"/>
  <c r="AC328" i="11"/>
  <c r="AD328" i="11"/>
  <c r="AE328" i="11"/>
  <c r="AF328" i="11"/>
  <c r="L329" i="11"/>
  <c r="M329" i="11"/>
  <c r="N329" i="11"/>
  <c r="O329" i="11"/>
  <c r="P329" i="11"/>
  <c r="Q329" i="11"/>
  <c r="R329" i="11"/>
  <c r="S329" i="11"/>
  <c r="T329" i="11"/>
  <c r="U329" i="11"/>
  <c r="V329" i="11"/>
  <c r="W329" i="11"/>
  <c r="X329" i="11"/>
  <c r="Y329" i="11"/>
  <c r="Z329" i="11"/>
  <c r="AA329" i="11"/>
  <c r="AB329" i="11"/>
  <c r="AC329" i="11"/>
  <c r="AD329" i="11"/>
  <c r="AE329" i="11"/>
  <c r="AF329" i="11"/>
  <c r="AG329" i="11"/>
  <c r="AK329" i="11"/>
  <c r="L330" i="11"/>
  <c r="M330" i="11"/>
  <c r="N330" i="11"/>
  <c r="Q330" i="11" s="1"/>
  <c r="O330" i="11"/>
  <c r="P330" i="11"/>
  <c r="R330" i="11"/>
  <c r="S330" i="11"/>
  <c r="T330" i="11"/>
  <c r="U330" i="11"/>
  <c r="V330" i="11"/>
  <c r="W330" i="11"/>
  <c r="X330" i="11"/>
  <c r="Y330" i="11"/>
  <c r="Z330" i="11"/>
  <c r="AA330" i="11"/>
  <c r="AB330" i="11"/>
  <c r="AC330" i="11"/>
  <c r="AD330" i="11"/>
  <c r="AE330" i="11"/>
  <c r="AF330" i="11"/>
  <c r="AI330" i="11"/>
  <c r="L331" i="11"/>
  <c r="M331" i="11"/>
  <c r="N331" i="11"/>
  <c r="Q331" i="11" s="1"/>
  <c r="AI331" i="11" s="1"/>
  <c r="O331" i="11"/>
  <c r="P331" i="11"/>
  <c r="R331" i="11"/>
  <c r="S331" i="11"/>
  <c r="T331" i="11"/>
  <c r="U331" i="11"/>
  <c r="V331" i="11"/>
  <c r="W331" i="11"/>
  <c r="X331" i="11"/>
  <c r="Y331" i="11"/>
  <c r="Z331" i="11"/>
  <c r="AA331" i="11"/>
  <c r="AB331" i="11"/>
  <c r="AC331" i="11"/>
  <c r="AD331" i="11"/>
  <c r="AE331" i="11"/>
  <c r="AF331" i="11"/>
  <c r="L332" i="11"/>
  <c r="M332" i="11"/>
  <c r="N332" i="11"/>
  <c r="Q332" i="11" s="1"/>
  <c r="AH332" i="11" s="1"/>
  <c r="O332" i="11"/>
  <c r="P332" i="11"/>
  <c r="R332" i="11"/>
  <c r="S332" i="11"/>
  <c r="T332" i="11"/>
  <c r="U332" i="11"/>
  <c r="V332" i="11"/>
  <c r="W332" i="11"/>
  <c r="X332" i="11"/>
  <c r="Y332" i="11"/>
  <c r="Z332" i="11"/>
  <c r="AA332" i="11"/>
  <c r="AB332" i="11"/>
  <c r="AC332" i="11"/>
  <c r="AD332" i="11"/>
  <c r="AE332" i="11"/>
  <c r="AF332" i="11"/>
  <c r="L333" i="11"/>
  <c r="M333" i="11"/>
  <c r="N333" i="11"/>
  <c r="O333" i="11"/>
  <c r="P333" i="11"/>
  <c r="Q333" i="11"/>
  <c r="R333" i="11"/>
  <c r="S333" i="11"/>
  <c r="T333" i="11"/>
  <c r="U333" i="11"/>
  <c r="V333" i="11"/>
  <c r="W333" i="11"/>
  <c r="X333" i="11"/>
  <c r="Y333" i="11"/>
  <c r="Z333" i="11"/>
  <c r="AA333" i="11"/>
  <c r="AB333" i="11"/>
  <c r="AC333" i="11"/>
  <c r="AD333" i="11"/>
  <c r="AE333" i="11"/>
  <c r="AF333" i="11"/>
  <c r="AG333" i="11"/>
  <c r="AJ333" i="11"/>
  <c r="AK333" i="11"/>
  <c r="L334" i="11"/>
  <c r="M334" i="11"/>
  <c r="N334" i="11"/>
  <c r="O334" i="11"/>
  <c r="P334" i="11"/>
  <c r="Q334" i="11"/>
  <c r="R334" i="11"/>
  <c r="S334" i="11"/>
  <c r="T334" i="11"/>
  <c r="U334" i="11"/>
  <c r="V334" i="11"/>
  <c r="W334" i="11"/>
  <c r="X334" i="11"/>
  <c r="Y334" i="11"/>
  <c r="Z334" i="11"/>
  <c r="AA334" i="11"/>
  <c r="AB334" i="11"/>
  <c r="AC334" i="11"/>
  <c r="AD334" i="11"/>
  <c r="AE334" i="11"/>
  <c r="AF334" i="11"/>
  <c r="AJ334" i="11"/>
  <c r="L335" i="11"/>
  <c r="M335" i="11"/>
  <c r="N335" i="11"/>
  <c r="Q335" i="11" s="1"/>
  <c r="O335" i="11"/>
  <c r="AJ335" i="11" s="1"/>
  <c r="P335" i="11"/>
  <c r="R335" i="11"/>
  <c r="S335" i="11"/>
  <c r="T335" i="11"/>
  <c r="U335" i="11"/>
  <c r="V335" i="11"/>
  <c r="W335" i="11"/>
  <c r="X335" i="11"/>
  <c r="Y335" i="11"/>
  <c r="Z335" i="11"/>
  <c r="AA335" i="11"/>
  <c r="AB335" i="11"/>
  <c r="AC335" i="11"/>
  <c r="AD335" i="11"/>
  <c r="AE335" i="11"/>
  <c r="AF335" i="11"/>
  <c r="AH335" i="11"/>
  <c r="AI335" i="11"/>
  <c r="L336" i="11"/>
  <c r="M336" i="11"/>
  <c r="N336" i="11"/>
  <c r="O336" i="11"/>
  <c r="P336" i="11"/>
  <c r="R336" i="11"/>
  <c r="S336" i="11"/>
  <c r="T336" i="11"/>
  <c r="U336" i="11"/>
  <c r="V336" i="11"/>
  <c r="W336" i="11"/>
  <c r="X336" i="11"/>
  <c r="Y336" i="11"/>
  <c r="Z336" i="11"/>
  <c r="AA336" i="11"/>
  <c r="AB336" i="11"/>
  <c r="AC336" i="11"/>
  <c r="AD336" i="11"/>
  <c r="AE336" i="11"/>
  <c r="AF336" i="11"/>
  <c r="L337" i="11"/>
  <c r="M337" i="11"/>
  <c r="N337" i="11"/>
  <c r="O337" i="11"/>
  <c r="P337" i="11"/>
  <c r="Q337" i="11"/>
  <c r="R337" i="11"/>
  <c r="S337" i="11"/>
  <c r="T337" i="11"/>
  <c r="U337" i="11"/>
  <c r="V337" i="11"/>
  <c r="W337" i="11"/>
  <c r="X337" i="11"/>
  <c r="Y337" i="11"/>
  <c r="Z337" i="11"/>
  <c r="AA337" i="11"/>
  <c r="AB337" i="11"/>
  <c r="AC337" i="11"/>
  <c r="AD337" i="11"/>
  <c r="AE337" i="11"/>
  <c r="AF337" i="11"/>
  <c r="AG337" i="11"/>
  <c r="L338" i="11"/>
  <c r="M338" i="11"/>
  <c r="N338" i="11"/>
  <c r="Q338" i="11" s="1"/>
  <c r="O338" i="11"/>
  <c r="P338" i="11"/>
  <c r="R338" i="11"/>
  <c r="S338" i="11"/>
  <c r="T338" i="11"/>
  <c r="U338" i="11"/>
  <c r="V338" i="11"/>
  <c r="W338" i="11"/>
  <c r="X338" i="11"/>
  <c r="Y338" i="11"/>
  <c r="Z338" i="11"/>
  <c r="AA338" i="11"/>
  <c r="AB338" i="11"/>
  <c r="AC338" i="11"/>
  <c r="AD338" i="11"/>
  <c r="AE338" i="11"/>
  <c r="AF338" i="11"/>
  <c r="AI338" i="11"/>
  <c r="AK338" i="11"/>
  <c r="L339" i="11"/>
  <c r="M339" i="11"/>
  <c r="N339" i="11"/>
  <c r="O339" i="11"/>
  <c r="P339" i="11"/>
  <c r="R339" i="11"/>
  <c r="S339" i="11"/>
  <c r="T339" i="11"/>
  <c r="U339" i="11"/>
  <c r="V339" i="11"/>
  <c r="W339" i="11"/>
  <c r="X339" i="11"/>
  <c r="Y339" i="11"/>
  <c r="Z339" i="11"/>
  <c r="AA339" i="11"/>
  <c r="AB339" i="11"/>
  <c r="AC339" i="11"/>
  <c r="AD339" i="11"/>
  <c r="AE339" i="11"/>
  <c r="AF339" i="11"/>
  <c r="L340" i="11"/>
  <c r="M340" i="11"/>
  <c r="N340" i="11"/>
  <c r="Q340" i="11" s="1"/>
  <c r="O340" i="11"/>
  <c r="P340" i="11"/>
  <c r="R340" i="11"/>
  <c r="S340" i="11"/>
  <c r="T340" i="11"/>
  <c r="U340" i="11"/>
  <c r="V340" i="11"/>
  <c r="W340" i="11"/>
  <c r="X340" i="11"/>
  <c r="Y340" i="11"/>
  <c r="Z340" i="11"/>
  <c r="AA340" i="11"/>
  <c r="AB340" i="11"/>
  <c r="AC340" i="11"/>
  <c r="AD340" i="11"/>
  <c r="AE340" i="11"/>
  <c r="AF340" i="11"/>
  <c r="L341" i="11"/>
  <c r="M341" i="11"/>
  <c r="N341" i="11"/>
  <c r="Q341" i="11" s="1"/>
  <c r="O341" i="11"/>
  <c r="P341" i="11"/>
  <c r="R341" i="11"/>
  <c r="S341" i="11"/>
  <c r="T341" i="11"/>
  <c r="U341" i="11"/>
  <c r="V341" i="11"/>
  <c r="W341" i="11"/>
  <c r="X341" i="11"/>
  <c r="Y341" i="11"/>
  <c r="Z341" i="11"/>
  <c r="AA341" i="11"/>
  <c r="AB341" i="11"/>
  <c r="AC341" i="11"/>
  <c r="AD341" i="11"/>
  <c r="AE341" i="11"/>
  <c r="AF341" i="11"/>
  <c r="L342" i="11"/>
  <c r="M342" i="11"/>
  <c r="N342" i="11"/>
  <c r="O342" i="11"/>
  <c r="AJ342" i="11" s="1"/>
  <c r="P342" i="11"/>
  <c r="Q342" i="11"/>
  <c r="R342" i="11"/>
  <c r="S342" i="11"/>
  <c r="T342" i="11"/>
  <c r="U342" i="11"/>
  <c r="V342" i="11"/>
  <c r="W342" i="11"/>
  <c r="X342" i="11"/>
  <c r="Y342" i="11"/>
  <c r="Z342" i="11"/>
  <c r="AA342" i="11"/>
  <c r="AB342" i="11"/>
  <c r="AC342" i="11"/>
  <c r="AD342" i="11"/>
  <c r="AE342" i="11"/>
  <c r="AF342" i="11"/>
  <c r="L343" i="11"/>
  <c r="M343" i="11"/>
  <c r="N343" i="11"/>
  <c r="Q343" i="11" s="1"/>
  <c r="AI343" i="11" s="1"/>
  <c r="O343" i="11"/>
  <c r="P343" i="11"/>
  <c r="R343" i="11"/>
  <c r="S343" i="11"/>
  <c r="T343" i="11"/>
  <c r="U343" i="11"/>
  <c r="V343" i="11"/>
  <c r="W343" i="11"/>
  <c r="X343" i="11"/>
  <c r="Y343" i="11"/>
  <c r="Z343" i="11"/>
  <c r="AA343" i="11"/>
  <c r="AB343" i="11"/>
  <c r="AC343" i="11"/>
  <c r="AD343" i="11"/>
  <c r="AE343" i="11"/>
  <c r="AF343" i="11"/>
  <c r="L344" i="11"/>
  <c r="M344" i="11"/>
  <c r="N344" i="11"/>
  <c r="O344" i="11"/>
  <c r="P344" i="11"/>
  <c r="R344" i="11"/>
  <c r="S344" i="11"/>
  <c r="T344" i="11"/>
  <c r="U344" i="11"/>
  <c r="V344" i="11"/>
  <c r="W344" i="11"/>
  <c r="X344" i="11"/>
  <c r="Y344" i="11"/>
  <c r="Z344" i="11"/>
  <c r="AA344" i="11"/>
  <c r="AB344" i="11"/>
  <c r="AC344" i="11"/>
  <c r="AD344" i="11"/>
  <c r="AE344" i="11"/>
  <c r="AF344" i="11"/>
  <c r="L345" i="11"/>
  <c r="M345" i="11"/>
  <c r="N345" i="11"/>
  <c r="O345" i="11"/>
  <c r="P345" i="11"/>
  <c r="Q345" i="11"/>
  <c r="R345" i="11"/>
  <c r="S345" i="11"/>
  <c r="T345" i="11"/>
  <c r="U345" i="11"/>
  <c r="V345" i="11"/>
  <c r="W345" i="11"/>
  <c r="X345" i="11"/>
  <c r="Y345" i="11"/>
  <c r="Z345" i="11"/>
  <c r="AA345" i="11"/>
  <c r="AB345" i="11"/>
  <c r="AC345" i="11"/>
  <c r="AD345" i="11"/>
  <c r="AE345" i="11"/>
  <c r="AF345" i="11"/>
  <c r="AG345" i="11"/>
  <c r="AK345" i="11"/>
  <c r="L346" i="11"/>
  <c r="M346" i="11"/>
  <c r="N346" i="11"/>
  <c r="Q346" i="11" s="1"/>
  <c r="O346" i="11"/>
  <c r="P346" i="11"/>
  <c r="R346" i="11"/>
  <c r="S346" i="11"/>
  <c r="T346" i="11"/>
  <c r="U346" i="11"/>
  <c r="V346" i="11"/>
  <c r="W346" i="11"/>
  <c r="X346" i="11"/>
  <c r="Y346" i="11"/>
  <c r="Z346" i="11"/>
  <c r="AA346" i="11"/>
  <c r="AB346" i="11"/>
  <c r="AC346" i="11"/>
  <c r="AD346" i="11"/>
  <c r="AE346" i="11"/>
  <c r="AF346" i="11"/>
  <c r="AI346" i="11"/>
  <c r="AK346" i="11"/>
  <c r="L347" i="11"/>
  <c r="M347" i="11"/>
  <c r="N347" i="11"/>
  <c r="Q347" i="11" s="1"/>
  <c r="AI347" i="11" s="1"/>
  <c r="O347" i="11"/>
  <c r="P347" i="11"/>
  <c r="R347" i="11"/>
  <c r="S347" i="11"/>
  <c r="T347" i="11"/>
  <c r="U347" i="11"/>
  <c r="V347" i="11"/>
  <c r="W347" i="11"/>
  <c r="X347" i="11"/>
  <c r="Y347" i="11"/>
  <c r="Z347" i="11"/>
  <c r="AA347" i="11"/>
  <c r="AB347" i="11"/>
  <c r="AC347" i="11"/>
  <c r="AD347" i="11"/>
  <c r="AE347" i="11"/>
  <c r="AF347" i="11"/>
  <c r="L348" i="11"/>
  <c r="M348" i="11"/>
  <c r="N348" i="11"/>
  <c r="Q348" i="11" s="1"/>
  <c r="O348" i="11"/>
  <c r="P348" i="11"/>
  <c r="R348" i="11"/>
  <c r="S348" i="11"/>
  <c r="T348" i="11"/>
  <c r="U348" i="11"/>
  <c r="V348" i="11"/>
  <c r="W348" i="11"/>
  <c r="X348" i="11"/>
  <c r="Y348" i="11"/>
  <c r="Z348" i="11"/>
  <c r="AA348" i="11"/>
  <c r="AB348" i="11"/>
  <c r="AC348" i="11"/>
  <c r="AD348" i="11"/>
  <c r="AE348" i="11"/>
  <c r="AF348" i="11"/>
  <c r="L349" i="11"/>
  <c r="AG349" i="11" s="1"/>
  <c r="M349" i="11"/>
  <c r="N349" i="11"/>
  <c r="O349" i="11"/>
  <c r="P349" i="11"/>
  <c r="Q349" i="11"/>
  <c r="R349" i="11"/>
  <c r="S349" i="11"/>
  <c r="T349" i="11"/>
  <c r="U349" i="11"/>
  <c r="V349" i="11"/>
  <c r="W349" i="11"/>
  <c r="X349" i="11"/>
  <c r="Y349" i="11"/>
  <c r="Z349" i="11"/>
  <c r="AA349" i="11"/>
  <c r="AB349" i="11"/>
  <c r="AC349" i="11"/>
  <c r="AD349" i="11"/>
  <c r="AE349" i="11"/>
  <c r="AF349" i="11"/>
  <c r="AJ349" i="11"/>
  <c r="AK349" i="11"/>
  <c r="L350" i="11"/>
  <c r="M350" i="11"/>
  <c r="N350" i="11"/>
  <c r="O350" i="11"/>
  <c r="P350" i="11"/>
  <c r="Q350" i="11"/>
  <c r="R350" i="11"/>
  <c r="S350" i="11"/>
  <c r="T350" i="11"/>
  <c r="U350" i="11"/>
  <c r="V350" i="11"/>
  <c r="W350" i="11"/>
  <c r="X350" i="11"/>
  <c r="Y350" i="11"/>
  <c r="Z350" i="11"/>
  <c r="AA350" i="11"/>
  <c r="AB350" i="11"/>
  <c r="AC350" i="11"/>
  <c r="AD350" i="11"/>
  <c r="AE350" i="11"/>
  <c r="AF350" i="11"/>
  <c r="AJ350" i="11"/>
  <c r="L351" i="11"/>
  <c r="M351" i="11"/>
  <c r="N351" i="11"/>
  <c r="Q351" i="11" s="1"/>
  <c r="O351" i="11"/>
  <c r="P351" i="11"/>
  <c r="R351" i="11"/>
  <c r="S351" i="11"/>
  <c r="T351" i="11"/>
  <c r="U351" i="11"/>
  <c r="V351" i="11"/>
  <c r="W351" i="11"/>
  <c r="X351" i="11"/>
  <c r="Y351" i="11"/>
  <c r="Z351" i="11"/>
  <c r="AA351" i="11"/>
  <c r="AB351" i="11"/>
  <c r="AC351" i="11"/>
  <c r="AD351" i="11"/>
  <c r="AE351" i="11"/>
  <c r="AF351" i="11"/>
  <c r="AH351" i="11"/>
  <c r="AI351" i="11"/>
  <c r="AJ351" i="11"/>
  <c r="L352" i="11"/>
  <c r="M352" i="11"/>
  <c r="N352" i="11"/>
  <c r="O352" i="11"/>
  <c r="P352" i="11"/>
  <c r="R352" i="11"/>
  <c r="S352" i="11"/>
  <c r="T352" i="11"/>
  <c r="U352" i="11"/>
  <c r="V352" i="11"/>
  <c r="W352" i="11"/>
  <c r="X352" i="11"/>
  <c r="Y352" i="11"/>
  <c r="Z352" i="11"/>
  <c r="AA352" i="11"/>
  <c r="AB352" i="11"/>
  <c r="AC352" i="11"/>
  <c r="AD352" i="11"/>
  <c r="AE352" i="11"/>
  <c r="AF352" i="11"/>
  <c r="L353" i="11"/>
  <c r="M353" i="11"/>
  <c r="N353" i="11"/>
  <c r="O353" i="11"/>
  <c r="P353" i="11"/>
  <c r="Q353" i="11"/>
  <c r="AK353" i="11" s="1"/>
  <c r="R353" i="11"/>
  <c r="S353" i="11"/>
  <c r="T353" i="11"/>
  <c r="U353" i="11"/>
  <c r="V353" i="11"/>
  <c r="W353" i="11"/>
  <c r="X353" i="11"/>
  <c r="Y353" i="11"/>
  <c r="Z353" i="11"/>
  <c r="AA353" i="11"/>
  <c r="AB353" i="11"/>
  <c r="AC353" i="11"/>
  <c r="AD353" i="11"/>
  <c r="AE353" i="11"/>
  <c r="AF353" i="11"/>
  <c r="AG353" i="11"/>
  <c r="L354" i="11"/>
  <c r="M354" i="11"/>
  <c r="N354" i="11"/>
  <c r="Q354" i="11" s="1"/>
  <c r="O354" i="11"/>
  <c r="P354" i="11"/>
  <c r="R354" i="11"/>
  <c r="S354" i="11"/>
  <c r="T354" i="11"/>
  <c r="U354" i="11"/>
  <c r="V354" i="11"/>
  <c r="W354" i="11"/>
  <c r="X354" i="11"/>
  <c r="Y354" i="11"/>
  <c r="Z354" i="11"/>
  <c r="AA354" i="11"/>
  <c r="AB354" i="11"/>
  <c r="AC354" i="11"/>
  <c r="AD354" i="11"/>
  <c r="AE354" i="11"/>
  <c r="AF354" i="11"/>
  <c r="AI354" i="11"/>
  <c r="AJ354" i="11"/>
  <c r="AK354" i="11"/>
  <c r="L355" i="11"/>
  <c r="M355" i="11"/>
  <c r="N355" i="11"/>
  <c r="Q355" i="11" s="1"/>
  <c r="O355" i="11"/>
  <c r="P355" i="11"/>
  <c r="R355" i="11"/>
  <c r="S355" i="11"/>
  <c r="T355" i="11"/>
  <c r="U355" i="11"/>
  <c r="V355" i="11"/>
  <c r="W355" i="11"/>
  <c r="X355" i="11"/>
  <c r="Y355" i="11"/>
  <c r="Z355" i="11"/>
  <c r="AA355" i="11"/>
  <c r="AB355" i="11"/>
  <c r="AC355" i="11"/>
  <c r="AD355" i="11"/>
  <c r="AE355" i="11"/>
  <c r="AF355" i="11"/>
  <c r="AI355" i="11"/>
  <c r="L356" i="11"/>
  <c r="M356" i="11"/>
  <c r="N356" i="11"/>
  <c r="O356" i="11"/>
  <c r="P356" i="11"/>
  <c r="Q356" i="11"/>
  <c r="R356" i="11"/>
  <c r="S356" i="11"/>
  <c r="T356" i="11"/>
  <c r="U356" i="11"/>
  <c r="V356" i="11"/>
  <c r="W356" i="11"/>
  <c r="X356" i="11"/>
  <c r="Y356" i="11"/>
  <c r="Z356" i="11"/>
  <c r="AA356" i="11"/>
  <c r="AB356" i="11"/>
  <c r="AC356" i="11"/>
  <c r="AD356" i="11"/>
  <c r="AE356" i="11"/>
  <c r="AF356" i="11"/>
  <c r="AG356" i="11"/>
  <c r="AH356" i="11"/>
  <c r="AI356" i="11"/>
  <c r="L357" i="11"/>
  <c r="M357" i="11"/>
  <c r="N357" i="11"/>
  <c r="O357" i="11"/>
  <c r="P357" i="11"/>
  <c r="Q357" i="11"/>
  <c r="AK357" i="11" s="1"/>
  <c r="R357" i="11"/>
  <c r="S357" i="11"/>
  <c r="T357" i="11"/>
  <c r="U357" i="11"/>
  <c r="V357" i="11"/>
  <c r="W357" i="11"/>
  <c r="X357" i="11"/>
  <c r="Y357" i="11"/>
  <c r="Z357" i="11"/>
  <c r="AA357" i="11"/>
  <c r="AB357" i="11"/>
  <c r="AC357" i="11"/>
  <c r="AD357" i="11"/>
  <c r="AE357" i="11"/>
  <c r="AF357" i="11"/>
  <c r="AG357" i="11"/>
  <c r="L358" i="11"/>
  <c r="M358" i="11"/>
  <c r="N358" i="11"/>
  <c r="O358" i="11"/>
  <c r="P358" i="11"/>
  <c r="AB358" i="11" s="1"/>
  <c r="Q358" i="11"/>
  <c r="R358" i="11"/>
  <c r="T358" i="11"/>
  <c r="U358" i="11"/>
  <c r="V358" i="11"/>
  <c r="W358" i="11"/>
  <c r="X358" i="11"/>
  <c r="Y358" i="11"/>
  <c r="Z358" i="11"/>
  <c r="AA358" i="11"/>
  <c r="AC358" i="11"/>
  <c r="AD358" i="11"/>
  <c r="AE358" i="11"/>
  <c r="L359" i="11"/>
  <c r="M359" i="11"/>
  <c r="N359" i="11"/>
  <c r="Q359" i="11" s="1"/>
  <c r="AH359" i="11" s="1"/>
  <c r="O359" i="11"/>
  <c r="P359" i="11"/>
  <c r="R359" i="11"/>
  <c r="T359" i="11"/>
  <c r="U359" i="11"/>
  <c r="V359" i="11"/>
  <c r="W359" i="11"/>
  <c r="X359" i="11"/>
  <c r="Y359" i="11"/>
  <c r="Z359" i="11"/>
  <c r="AA359" i="11"/>
  <c r="AB359" i="11"/>
  <c r="AC359" i="11"/>
  <c r="AD359" i="11"/>
  <c r="AE359" i="11"/>
  <c r="AJ359" i="11"/>
  <c r="L360" i="11"/>
  <c r="M360" i="11"/>
  <c r="T360" i="11" s="1"/>
  <c r="N360" i="11"/>
  <c r="O360" i="11"/>
  <c r="P360" i="11"/>
  <c r="AB360" i="11" s="1"/>
  <c r="R360" i="11"/>
  <c r="S360" i="11"/>
  <c r="U360" i="11"/>
  <c r="W360" i="11"/>
  <c r="X360" i="11"/>
  <c r="Y360" i="11"/>
  <c r="Z360" i="11"/>
  <c r="AA360" i="11"/>
  <c r="AC360" i="11"/>
  <c r="AD360" i="11"/>
  <c r="AE360" i="11"/>
  <c r="L361" i="11"/>
  <c r="S361" i="11" s="1"/>
  <c r="M361" i="11"/>
  <c r="T361" i="11" s="1"/>
  <c r="N361" i="11"/>
  <c r="O361" i="11"/>
  <c r="P361" i="11"/>
  <c r="AB361" i="11" s="1"/>
  <c r="Q361" i="11"/>
  <c r="R361" i="11"/>
  <c r="U361" i="11"/>
  <c r="V361" i="11"/>
  <c r="W361" i="11"/>
  <c r="X361" i="11"/>
  <c r="Y361" i="11"/>
  <c r="Z361" i="11"/>
  <c r="AA361" i="11"/>
  <c r="AC361" i="11"/>
  <c r="AD361" i="11"/>
  <c r="AE361" i="11"/>
  <c r="AG361" i="11"/>
  <c r="L362" i="11"/>
  <c r="M362" i="11"/>
  <c r="N362" i="11"/>
  <c r="Q362" i="11" s="1"/>
  <c r="AI362" i="11" s="1"/>
  <c r="O362" i="11"/>
  <c r="P362" i="11"/>
  <c r="R362" i="11"/>
  <c r="S362" i="11"/>
  <c r="T362" i="11"/>
  <c r="U362" i="11"/>
  <c r="V362" i="11"/>
  <c r="W362" i="11"/>
  <c r="X362" i="11"/>
  <c r="Y362" i="11"/>
  <c r="Z362" i="11"/>
  <c r="AA362" i="11"/>
  <c r="AB362" i="11"/>
  <c r="AC362" i="11"/>
  <c r="AD362" i="11"/>
  <c r="AE362" i="11"/>
  <c r="AF362" i="11"/>
  <c r="AK362" i="11"/>
  <c r="L363" i="11"/>
  <c r="M363" i="11"/>
  <c r="N363" i="11"/>
  <c r="Q363" i="11" s="1"/>
  <c r="O363" i="11"/>
  <c r="P363" i="11"/>
  <c r="R363" i="11"/>
  <c r="S363" i="11"/>
  <c r="T363" i="11"/>
  <c r="U363" i="11"/>
  <c r="V363" i="11"/>
  <c r="W363" i="11"/>
  <c r="X363" i="11"/>
  <c r="Y363" i="11"/>
  <c r="Z363" i="11"/>
  <c r="AA363" i="11"/>
  <c r="AB363" i="11"/>
  <c r="AC363" i="11"/>
  <c r="AD363" i="11"/>
  <c r="AE363" i="11"/>
  <c r="AF363" i="11"/>
  <c r="L364" i="11"/>
  <c r="M364" i="11"/>
  <c r="T364" i="11" s="1"/>
  <c r="N364" i="11"/>
  <c r="O364" i="11"/>
  <c r="P364" i="11"/>
  <c r="AB364" i="11" s="1"/>
  <c r="R364" i="11"/>
  <c r="S364" i="11"/>
  <c r="U364" i="11"/>
  <c r="W364" i="11"/>
  <c r="X364" i="11"/>
  <c r="Y364" i="11"/>
  <c r="Z364" i="11"/>
  <c r="AA364" i="11"/>
  <c r="AC364" i="11"/>
  <c r="AD364" i="11"/>
  <c r="AE364" i="11"/>
  <c r="L365" i="11"/>
  <c r="M365" i="11"/>
  <c r="N365" i="11"/>
  <c r="O365" i="11"/>
  <c r="P365" i="11"/>
  <c r="Q365" i="11"/>
  <c r="R365" i="11"/>
  <c r="S365" i="11"/>
  <c r="T365" i="11"/>
  <c r="U365" i="11"/>
  <c r="V365" i="11"/>
  <c r="W365" i="11"/>
  <c r="X365" i="11"/>
  <c r="Y365" i="11"/>
  <c r="Z365" i="11"/>
  <c r="AA365" i="11"/>
  <c r="AB365" i="11"/>
  <c r="AC365" i="11"/>
  <c r="AD365" i="11"/>
  <c r="AE365" i="11"/>
  <c r="AF365" i="11"/>
  <c r="AG365" i="11"/>
  <c r="L366" i="11"/>
  <c r="M366" i="11"/>
  <c r="N366" i="11"/>
  <c r="O366" i="11"/>
  <c r="P366" i="11"/>
  <c r="Q366" i="11"/>
  <c r="R366" i="11"/>
  <c r="S366" i="11"/>
  <c r="T366" i="11"/>
  <c r="U366" i="11"/>
  <c r="V366" i="11"/>
  <c r="W366" i="11"/>
  <c r="X366" i="11"/>
  <c r="Y366" i="11"/>
  <c r="Z366" i="11"/>
  <c r="AA366" i="11"/>
  <c r="AB366" i="11"/>
  <c r="AC366" i="11"/>
  <c r="AD366" i="11"/>
  <c r="AE366" i="11"/>
  <c r="AF366" i="11"/>
  <c r="AG366" i="11"/>
  <c r="L367" i="11"/>
  <c r="M367" i="11"/>
  <c r="N367" i="11"/>
  <c r="Q367" i="11" s="1"/>
  <c r="O367" i="11"/>
  <c r="AJ367" i="11" s="1"/>
  <c r="P367" i="11"/>
  <c r="R367" i="11"/>
  <c r="S367" i="11"/>
  <c r="T367" i="11"/>
  <c r="U367" i="11"/>
  <c r="V367" i="11"/>
  <c r="W367" i="11"/>
  <c r="X367" i="11"/>
  <c r="Y367" i="11"/>
  <c r="Z367" i="11"/>
  <c r="AA367" i="11"/>
  <c r="AB367" i="11"/>
  <c r="AC367" i="11"/>
  <c r="AD367" i="11"/>
  <c r="AE367" i="11"/>
  <c r="AF367" i="11"/>
  <c r="L368" i="11"/>
  <c r="M368" i="11"/>
  <c r="N368" i="11"/>
  <c r="Q368" i="11" s="1"/>
  <c r="O368" i="11"/>
  <c r="P368" i="11"/>
  <c r="R368" i="11"/>
  <c r="S368" i="11"/>
  <c r="T368" i="11"/>
  <c r="U368" i="11"/>
  <c r="V368" i="11"/>
  <c r="W368" i="11"/>
  <c r="X368" i="11"/>
  <c r="Y368" i="11"/>
  <c r="Z368" i="11"/>
  <c r="AA368" i="11"/>
  <c r="AB368" i="11"/>
  <c r="AC368" i="11"/>
  <c r="AD368" i="11"/>
  <c r="AE368" i="11"/>
  <c r="AF368" i="11"/>
  <c r="AH368" i="11"/>
  <c r="L369" i="11"/>
  <c r="S369" i="11" s="1"/>
  <c r="M369" i="11"/>
  <c r="N369" i="11"/>
  <c r="O369" i="11"/>
  <c r="P369" i="11"/>
  <c r="AB369" i="11" s="1"/>
  <c r="Q369" i="11"/>
  <c r="R369" i="11"/>
  <c r="U369" i="11"/>
  <c r="V369" i="11"/>
  <c r="W369" i="11"/>
  <c r="X369" i="11"/>
  <c r="Y369" i="11"/>
  <c r="Z369" i="11"/>
  <c r="AA369" i="11"/>
  <c r="AC369" i="11"/>
  <c r="AD369" i="11"/>
  <c r="AE369" i="11"/>
  <c r="AG369" i="11"/>
  <c r="AK369" i="11"/>
  <c r="L370" i="11"/>
  <c r="M370" i="11"/>
  <c r="T370" i="11" s="1"/>
  <c r="N370" i="11"/>
  <c r="Q370" i="11" s="1"/>
  <c r="AJ370" i="11" s="1"/>
  <c r="O370" i="11"/>
  <c r="P370" i="11"/>
  <c r="AB370" i="11" s="1"/>
  <c r="R370" i="11"/>
  <c r="S370" i="11"/>
  <c r="U370" i="11"/>
  <c r="AF370" i="11" s="1"/>
  <c r="V370" i="11"/>
  <c r="W370" i="11"/>
  <c r="X370" i="11"/>
  <c r="Y370" i="11"/>
  <c r="Z370" i="11"/>
  <c r="AA370" i="11"/>
  <c r="AC370" i="11"/>
  <c r="AD370" i="11"/>
  <c r="AE370" i="11"/>
  <c r="AI370" i="11"/>
  <c r="L371" i="11"/>
  <c r="M371" i="11"/>
  <c r="T371" i="11" s="1"/>
  <c r="N371" i="11"/>
  <c r="O371" i="11"/>
  <c r="P371" i="11"/>
  <c r="AB371" i="11" s="1"/>
  <c r="R371" i="11"/>
  <c r="S371" i="11"/>
  <c r="U371" i="11"/>
  <c r="W371" i="11"/>
  <c r="X371" i="11"/>
  <c r="Y371" i="11"/>
  <c r="Z371" i="11"/>
  <c r="AA371" i="11"/>
  <c r="AC371" i="11"/>
  <c r="AD371" i="11"/>
  <c r="AE371" i="11"/>
  <c r="L372" i="11"/>
  <c r="M372" i="11"/>
  <c r="T372" i="11" s="1"/>
  <c r="N372" i="11"/>
  <c r="O372" i="11"/>
  <c r="P372" i="11"/>
  <c r="AB372" i="11" s="1"/>
  <c r="Q372" i="11"/>
  <c r="AH372" i="11" s="1"/>
  <c r="R372" i="11"/>
  <c r="S372" i="11"/>
  <c r="U372" i="11"/>
  <c r="W372" i="11"/>
  <c r="X372" i="11"/>
  <c r="Y372" i="11"/>
  <c r="Z372" i="11"/>
  <c r="AA372" i="11"/>
  <c r="AC372" i="11"/>
  <c r="AD372" i="11"/>
  <c r="AE372" i="11"/>
  <c r="AG372" i="11"/>
  <c r="AI372" i="11"/>
  <c r="L373" i="11"/>
  <c r="M373" i="11"/>
  <c r="T373" i="11" s="1"/>
  <c r="N373" i="11"/>
  <c r="O373" i="11"/>
  <c r="P373" i="11"/>
  <c r="Q373" i="11"/>
  <c r="R373" i="11"/>
  <c r="U373" i="11"/>
  <c r="V373" i="11"/>
  <c r="W373" i="11"/>
  <c r="X373" i="11"/>
  <c r="Y373" i="11"/>
  <c r="Z373" i="11"/>
  <c r="AA373" i="11"/>
  <c r="AB373" i="11"/>
  <c r="AC373" i="11"/>
  <c r="AD373" i="11"/>
  <c r="AE373" i="11"/>
  <c r="AK373" i="11"/>
  <c r="L374" i="11"/>
  <c r="AG374" i="11" s="1"/>
  <c r="M374" i="11"/>
  <c r="N374" i="11"/>
  <c r="O374" i="11"/>
  <c r="P374" i="11"/>
  <c r="Q374" i="11"/>
  <c r="R374" i="11"/>
  <c r="S374" i="11"/>
  <c r="T374" i="11"/>
  <c r="U374" i="11"/>
  <c r="V374" i="11"/>
  <c r="W374" i="11"/>
  <c r="X374" i="11"/>
  <c r="Y374" i="11"/>
  <c r="Z374" i="11"/>
  <c r="AA374" i="11"/>
  <c r="AB374" i="11"/>
  <c r="AC374" i="11"/>
  <c r="AD374" i="11"/>
  <c r="AE374" i="11"/>
  <c r="AF374" i="11"/>
  <c r="AJ374" i="11"/>
  <c r="L375" i="11"/>
  <c r="M375" i="11"/>
  <c r="N375" i="11"/>
  <c r="Q375" i="11" s="1"/>
  <c r="O375" i="11"/>
  <c r="P375" i="11"/>
  <c r="R375" i="11"/>
  <c r="S375" i="11"/>
  <c r="T375" i="11"/>
  <c r="U375" i="11"/>
  <c r="V375" i="11"/>
  <c r="W375" i="11"/>
  <c r="X375" i="11"/>
  <c r="Y375" i="11"/>
  <c r="Z375" i="11"/>
  <c r="AA375" i="11"/>
  <c r="AB375" i="11"/>
  <c r="AC375" i="11"/>
  <c r="AD375" i="11"/>
  <c r="AE375" i="11"/>
  <c r="AF375" i="11"/>
  <c r="AH375" i="11"/>
  <c r="AI375" i="11"/>
  <c r="AJ375" i="11"/>
  <c r="L376" i="11"/>
  <c r="M376" i="11"/>
  <c r="N376" i="11"/>
  <c r="O376" i="11"/>
  <c r="P376" i="11"/>
  <c r="R376" i="11"/>
  <c r="S376" i="11"/>
  <c r="T376" i="11"/>
  <c r="U376" i="11"/>
  <c r="V376" i="11"/>
  <c r="W376" i="11"/>
  <c r="X376" i="11"/>
  <c r="Y376" i="11"/>
  <c r="Z376" i="11"/>
  <c r="AA376" i="11"/>
  <c r="AB376" i="11"/>
  <c r="AC376" i="11"/>
  <c r="AD376" i="11"/>
  <c r="AE376" i="11"/>
  <c r="AF376" i="11"/>
  <c r="L377" i="11"/>
  <c r="M377" i="11"/>
  <c r="N377" i="11"/>
  <c r="O377" i="11"/>
  <c r="P377" i="11"/>
  <c r="Q377" i="11"/>
  <c r="R377" i="11"/>
  <c r="S377" i="11"/>
  <c r="T377" i="11"/>
  <c r="U377" i="11"/>
  <c r="V377" i="11"/>
  <c r="W377" i="11"/>
  <c r="X377" i="11"/>
  <c r="Y377" i="11"/>
  <c r="Z377" i="11"/>
  <c r="AA377" i="11"/>
  <c r="AB377" i="11"/>
  <c r="AC377" i="11"/>
  <c r="AD377" i="11"/>
  <c r="AE377" i="11"/>
  <c r="AF377" i="11"/>
  <c r="AG377" i="11"/>
  <c r="AH377" i="11"/>
  <c r="L378" i="11"/>
  <c r="M378" i="11"/>
  <c r="N378" i="11"/>
  <c r="Q378" i="11" s="1"/>
  <c r="O378" i="11"/>
  <c r="P378" i="11"/>
  <c r="R378" i="11"/>
  <c r="S378" i="11"/>
  <c r="T378" i="11"/>
  <c r="U378" i="11"/>
  <c r="V378" i="11"/>
  <c r="W378" i="11"/>
  <c r="X378" i="11"/>
  <c r="Y378" i="11"/>
  <c r="Z378" i="11"/>
  <c r="AA378" i="11"/>
  <c r="AB378" i="11"/>
  <c r="AC378" i="11"/>
  <c r="AD378" i="11"/>
  <c r="AE378" i="11"/>
  <c r="AF378" i="11"/>
  <c r="AI378" i="11"/>
  <c r="AJ378" i="11"/>
  <c r="L379" i="11"/>
  <c r="M379" i="11"/>
  <c r="N379" i="11"/>
  <c r="Q379" i="11" s="1"/>
  <c r="O379" i="11"/>
  <c r="P379" i="11"/>
  <c r="R379" i="11"/>
  <c r="S379" i="11"/>
  <c r="T379" i="11"/>
  <c r="U379" i="11"/>
  <c r="V379" i="11"/>
  <c r="W379" i="11"/>
  <c r="X379" i="11"/>
  <c r="Y379" i="11"/>
  <c r="Z379" i="11"/>
  <c r="AA379" i="11"/>
  <c r="AB379" i="11"/>
  <c r="AC379" i="11"/>
  <c r="AD379" i="11"/>
  <c r="AE379" i="11"/>
  <c r="AF379" i="11"/>
  <c r="AI379" i="11"/>
  <c r="L380" i="11"/>
  <c r="M380" i="11"/>
  <c r="N380" i="11"/>
  <c r="O380" i="11"/>
  <c r="P380" i="11"/>
  <c r="Q380" i="11"/>
  <c r="R380" i="11"/>
  <c r="S380" i="11"/>
  <c r="T380" i="11"/>
  <c r="U380" i="11"/>
  <c r="V380" i="11"/>
  <c r="W380" i="11"/>
  <c r="X380" i="11"/>
  <c r="Y380" i="11"/>
  <c r="Z380" i="11"/>
  <c r="AA380" i="11"/>
  <c r="AB380" i="11"/>
  <c r="AC380" i="11"/>
  <c r="AD380" i="11"/>
  <c r="AE380" i="11"/>
  <c r="AF380" i="11"/>
  <c r="AG380" i="11"/>
  <c r="AI380" i="11"/>
  <c r="L381" i="11"/>
  <c r="M381" i="11"/>
  <c r="N381" i="11"/>
  <c r="O381" i="11"/>
  <c r="P381" i="11"/>
  <c r="Q381" i="11"/>
  <c r="R381" i="11"/>
  <c r="S381" i="11"/>
  <c r="T381" i="11"/>
  <c r="U381" i="11"/>
  <c r="V381" i="11"/>
  <c r="W381" i="11"/>
  <c r="X381" i="11"/>
  <c r="Y381" i="11"/>
  <c r="Z381" i="11"/>
  <c r="AA381" i="11"/>
  <c r="AB381" i="11"/>
  <c r="AC381" i="11"/>
  <c r="AD381" i="11"/>
  <c r="AE381" i="11"/>
  <c r="AF381" i="11"/>
  <c r="AG381" i="11"/>
  <c r="AJ381" i="11"/>
  <c r="AK381" i="11"/>
  <c r="L382" i="11"/>
  <c r="M382" i="11"/>
  <c r="N382" i="11"/>
  <c r="O382" i="11"/>
  <c r="P382" i="11"/>
  <c r="Q382" i="11"/>
  <c r="R382" i="11"/>
  <c r="S382" i="11"/>
  <c r="T382" i="11"/>
  <c r="U382" i="11"/>
  <c r="V382" i="11"/>
  <c r="W382" i="11"/>
  <c r="X382" i="11"/>
  <c r="Y382" i="11"/>
  <c r="Z382" i="11"/>
  <c r="AA382" i="11"/>
  <c r="AB382" i="11"/>
  <c r="AC382" i="11"/>
  <c r="AD382" i="11"/>
  <c r="AE382" i="11"/>
  <c r="AF382" i="11"/>
  <c r="AJ382" i="11"/>
  <c r="L383" i="11"/>
  <c r="M383" i="11"/>
  <c r="N383" i="11"/>
  <c r="Q383" i="11" s="1"/>
  <c r="O383" i="11"/>
  <c r="P383" i="11"/>
  <c r="R383" i="11"/>
  <c r="S383" i="11"/>
  <c r="T383" i="11"/>
  <c r="U383" i="11"/>
  <c r="V383" i="11"/>
  <c r="W383" i="11"/>
  <c r="X383" i="11"/>
  <c r="Y383" i="11"/>
  <c r="Z383" i="11"/>
  <c r="AA383" i="11"/>
  <c r="AB383" i="11"/>
  <c r="AC383" i="11"/>
  <c r="AD383" i="11"/>
  <c r="AE383" i="11"/>
  <c r="AF383" i="11"/>
  <c r="AH383" i="11"/>
  <c r="AI383" i="11"/>
  <c r="L384" i="11"/>
  <c r="S384" i="11" s="1"/>
  <c r="M384" i="11"/>
  <c r="T384" i="11" s="1"/>
  <c r="N384" i="11"/>
  <c r="O384" i="11"/>
  <c r="P384" i="11"/>
  <c r="AB384" i="11" s="1"/>
  <c r="R384" i="11"/>
  <c r="U384" i="11"/>
  <c r="V384" i="11"/>
  <c r="W384" i="11"/>
  <c r="X384" i="11"/>
  <c r="Y384" i="11"/>
  <c r="Z384" i="11"/>
  <c r="AA384" i="11"/>
  <c r="AC384" i="11"/>
  <c r="AD384" i="11"/>
  <c r="AE384" i="11"/>
  <c r="L385" i="11"/>
  <c r="S385" i="11" s="1"/>
  <c r="M385" i="11"/>
  <c r="T385" i="11" s="1"/>
  <c r="N385" i="11"/>
  <c r="O385" i="11"/>
  <c r="P385" i="11"/>
  <c r="AB385" i="11" s="1"/>
  <c r="Q385" i="11"/>
  <c r="R385" i="11"/>
  <c r="U385" i="11"/>
  <c r="V385" i="11"/>
  <c r="W385" i="11"/>
  <c r="X385" i="11"/>
  <c r="Y385" i="11"/>
  <c r="AF385" i="11" s="1"/>
  <c r="Z385" i="11"/>
  <c r="AA385" i="11"/>
  <c r="AC385" i="11"/>
  <c r="AD385" i="11"/>
  <c r="AE385" i="11"/>
  <c r="L386" i="11"/>
  <c r="M386" i="11"/>
  <c r="N386" i="11"/>
  <c r="Q386" i="11" s="1"/>
  <c r="O386" i="11"/>
  <c r="P386" i="11"/>
  <c r="R386" i="11"/>
  <c r="S386" i="11"/>
  <c r="T386" i="11"/>
  <c r="U386" i="11"/>
  <c r="V386" i="11"/>
  <c r="W386" i="11"/>
  <c r="X386" i="11"/>
  <c r="Y386" i="11"/>
  <c r="Z386" i="11"/>
  <c r="AA386" i="11"/>
  <c r="AB386" i="11"/>
  <c r="AC386" i="11"/>
  <c r="AD386" i="11"/>
  <c r="AE386" i="11"/>
  <c r="AJ386" i="11"/>
  <c r="AK386" i="11"/>
  <c r="L387" i="11"/>
  <c r="M387" i="11"/>
  <c r="T387" i="11" s="1"/>
  <c r="N387" i="11"/>
  <c r="Q387" i="11" s="1"/>
  <c r="O387" i="11"/>
  <c r="P387" i="11"/>
  <c r="AB387" i="11" s="1"/>
  <c r="R387" i="11"/>
  <c r="S387" i="11"/>
  <c r="U387" i="11"/>
  <c r="V387" i="11"/>
  <c r="W387" i="11"/>
  <c r="X387" i="11"/>
  <c r="Y387" i="11"/>
  <c r="Z387" i="11"/>
  <c r="AA387" i="11"/>
  <c r="AF387" i="11" s="1"/>
  <c r="AC387" i="11"/>
  <c r="AD387" i="11"/>
  <c r="AE387" i="11"/>
  <c r="AI387" i="11"/>
  <c r="L388" i="11"/>
  <c r="M388" i="11"/>
  <c r="T388" i="11" s="1"/>
  <c r="N388" i="11"/>
  <c r="O388" i="11"/>
  <c r="P388" i="11"/>
  <c r="AB388" i="11" s="1"/>
  <c r="R388" i="11"/>
  <c r="S388" i="11"/>
  <c r="U388" i="11"/>
  <c r="V388" i="11"/>
  <c r="W388" i="11"/>
  <c r="X388" i="11"/>
  <c r="Y388" i="11"/>
  <c r="Z388" i="11"/>
  <c r="AA388" i="11"/>
  <c r="AC388" i="11"/>
  <c r="AD388" i="11"/>
  <c r="AE388" i="11"/>
  <c r="L389" i="11"/>
  <c r="M389" i="11"/>
  <c r="T389" i="11" s="1"/>
  <c r="N389" i="11"/>
  <c r="Q389" i="11" s="1"/>
  <c r="AK389" i="11" s="1"/>
  <c r="O389" i="11"/>
  <c r="P389" i="11"/>
  <c r="R389" i="11"/>
  <c r="U389" i="11"/>
  <c r="W389" i="11"/>
  <c r="X389" i="11"/>
  <c r="Y389" i="11"/>
  <c r="Z389" i="11"/>
  <c r="AA389" i="11"/>
  <c r="AB389" i="11"/>
  <c r="AC389" i="11"/>
  <c r="AD389" i="11"/>
  <c r="AE389" i="11"/>
  <c r="AJ389" i="11"/>
  <c r="L390" i="11"/>
  <c r="S390" i="11" s="1"/>
  <c r="M390" i="11"/>
  <c r="N390" i="11"/>
  <c r="O390" i="11"/>
  <c r="P390" i="11"/>
  <c r="AB390" i="11" s="1"/>
  <c r="Q390" i="11"/>
  <c r="R390" i="11"/>
  <c r="T390" i="11"/>
  <c r="U390" i="11"/>
  <c r="V390" i="11"/>
  <c r="W390" i="11"/>
  <c r="X390" i="11"/>
  <c r="Y390" i="11"/>
  <c r="Z390" i="11"/>
  <c r="AA390" i="11"/>
  <c r="AC390" i="11"/>
  <c r="AD390" i="11"/>
  <c r="AE390" i="11"/>
  <c r="AJ390" i="11"/>
  <c r="L391" i="11"/>
  <c r="M391" i="11"/>
  <c r="N391" i="11"/>
  <c r="Q391" i="11" s="1"/>
  <c r="O391" i="11"/>
  <c r="P391" i="11"/>
  <c r="R391" i="11"/>
  <c r="S391" i="11"/>
  <c r="T391" i="11"/>
  <c r="U391" i="11"/>
  <c r="V391" i="11"/>
  <c r="W391" i="11"/>
  <c r="X391" i="11"/>
  <c r="Y391" i="11"/>
  <c r="Z391" i="11"/>
  <c r="AA391" i="11"/>
  <c r="AB391" i="11"/>
  <c r="AC391" i="11"/>
  <c r="AD391" i="11"/>
  <c r="AE391" i="11"/>
  <c r="L392" i="11"/>
  <c r="S392" i="11" s="1"/>
  <c r="M392" i="11"/>
  <c r="T392" i="11" s="1"/>
  <c r="N392" i="11"/>
  <c r="O392" i="11"/>
  <c r="P392" i="11"/>
  <c r="AB392" i="11" s="1"/>
  <c r="R392" i="11"/>
  <c r="U392" i="11"/>
  <c r="V392" i="11"/>
  <c r="W392" i="11"/>
  <c r="X392" i="11"/>
  <c r="Y392" i="11"/>
  <c r="Z392" i="11"/>
  <c r="AA392" i="11"/>
  <c r="AC392" i="11"/>
  <c r="AD392" i="11"/>
  <c r="AE392" i="11"/>
  <c r="L393" i="11"/>
  <c r="M393" i="11"/>
  <c r="AH393" i="11" s="1"/>
  <c r="N393" i="11"/>
  <c r="O393" i="11"/>
  <c r="P393" i="11"/>
  <c r="Q393" i="11"/>
  <c r="R393" i="11"/>
  <c r="S393" i="11"/>
  <c r="T393" i="11"/>
  <c r="U393" i="11"/>
  <c r="V393" i="11"/>
  <c r="W393" i="11"/>
  <c r="X393" i="11"/>
  <c r="Y393" i="11"/>
  <c r="Z393" i="11"/>
  <c r="AA393" i="11"/>
  <c r="AB393" i="11"/>
  <c r="AC393" i="11"/>
  <c r="AD393" i="11"/>
  <c r="AE393" i="11"/>
  <c r="AF393" i="11"/>
  <c r="AG393" i="11"/>
  <c r="AK393" i="11"/>
  <c r="L394" i="11"/>
  <c r="M394" i="11"/>
  <c r="N394" i="11"/>
  <c r="Q394" i="11" s="1"/>
  <c r="O394" i="11"/>
  <c r="P394" i="11"/>
  <c r="R394" i="11"/>
  <c r="S394" i="11"/>
  <c r="T394" i="11"/>
  <c r="U394" i="11"/>
  <c r="V394" i="11"/>
  <c r="W394" i="11"/>
  <c r="X394" i="11"/>
  <c r="Y394" i="11"/>
  <c r="Z394" i="11"/>
  <c r="AA394" i="11"/>
  <c r="AB394" i="11"/>
  <c r="AC394" i="11"/>
  <c r="AD394" i="11"/>
  <c r="AE394" i="11"/>
  <c r="AF394" i="11"/>
  <c r="L395" i="11"/>
  <c r="M395" i="11"/>
  <c r="T395" i="11" s="1"/>
  <c r="N395" i="11"/>
  <c r="O395" i="11"/>
  <c r="P395" i="11"/>
  <c r="AB395" i="11" s="1"/>
  <c r="R395" i="11"/>
  <c r="S395" i="11"/>
  <c r="U395" i="11"/>
  <c r="W395" i="11"/>
  <c r="X395" i="11"/>
  <c r="Y395" i="11"/>
  <c r="Z395" i="11"/>
  <c r="AA395" i="11"/>
  <c r="AC395" i="11"/>
  <c r="AD395" i="11"/>
  <c r="AE395" i="11"/>
  <c r="L396" i="11"/>
  <c r="M396" i="11"/>
  <c r="T396" i="11" s="1"/>
  <c r="N396" i="11"/>
  <c r="O396" i="11"/>
  <c r="P396" i="11"/>
  <c r="R396" i="11"/>
  <c r="S396" i="11"/>
  <c r="U396" i="11"/>
  <c r="W396" i="11"/>
  <c r="X396" i="11"/>
  <c r="Y396" i="11"/>
  <c r="Z396" i="11"/>
  <c r="AA396" i="11"/>
  <c r="AB396" i="11"/>
  <c r="AC396" i="11"/>
  <c r="AD396" i="11"/>
  <c r="AE396" i="11"/>
  <c r="L397" i="11"/>
  <c r="M397" i="11"/>
  <c r="N397" i="11"/>
  <c r="V397" i="11" s="1"/>
  <c r="O397" i="11"/>
  <c r="P397" i="11"/>
  <c r="Q397" i="11"/>
  <c r="R397" i="11"/>
  <c r="T397" i="11"/>
  <c r="U397" i="11"/>
  <c r="W397" i="11"/>
  <c r="X397" i="11"/>
  <c r="Y397" i="11"/>
  <c r="Z397" i="11"/>
  <c r="AA397" i="11"/>
  <c r="AB397" i="11"/>
  <c r="AC397" i="11"/>
  <c r="AD397" i="11"/>
  <c r="AE397" i="11"/>
  <c r="L398" i="11"/>
  <c r="M398" i="11"/>
  <c r="N398" i="11"/>
  <c r="O398" i="11"/>
  <c r="P398" i="11"/>
  <c r="AB398" i="11" s="1"/>
  <c r="Q398" i="11"/>
  <c r="R398" i="11"/>
  <c r="T398" i="11"/>
  <c r="U398" i="11"/>
  <c r="V398" i="11"/>
  <c r="W398" i="11"/>
  <c r="X398" i="11"/>
  <c r="Y398" i="11"/>
  <c r="Z398" i="11"/>
  <c r="AA398" i="11"/>
  <c r="AC398" i="11"/>
  <c r="AD398" i="11"/>
  <c r="AE398" i="11"/>
  <c r="L399" i="11"/>
  <c r="M399" i="11"/>
  <c r="N399" i="11"/>
  <c r="Q399" i="11" s="1"/>
  <c r="AH399" i="11" s="1"/>
  <c r="O399" i="11"/>
  <c r="P399" i="11"/>
  <c r="R399" i="11"/>
  <c r="S399" i="11"/>
  <c r="T399" i="11"/>
  <c r="U399" i="11"/>
  <c r="V399" i="11"/>
  <c r="W399" i="11"/>
  <c r="X399" i="11"/>
  <c r="Y399" i="11"/>
  <c r="Z399" i="11"/>
  <c r="AA399" i="11"/>
  <c r="AB399" i="11"/>
  <c r="AC399" i="11"/>
  <c r="AD399" i="11"/>
  <c r="AE399" i="11"/>
  <c r="L400" i="11"/>
  <c r="M400" i="11"/>
  <c r="T400" i="11" s="1"/>
  <c r="N400" i="11"/>
  <c r="O400" i="11"/>
  <c r="P400" i="11"/>
  <c r="AB400" i="11" s="1"/>
  <c r="R400" i="11"/>
  <c r="S400" i="11"/>
  <c r="U400" i="11"/>
  <c r="W400" i="11"/>
  <c r="X400" i="11"/>
  <c r="Y400" i="11"/>
  <c r="Z400" i="11"/>
  <c r="AA400" i="11"/>
  <c r="AC400" i="11"/>
  <c r="AD400" i="11"/>
  <c r="AE400" i="11"/>
  <c r="L401" i="11"/>
  <c r="S401" i="11" s="1"/>
  <c r="M401" i="11"/>
  <c r="T401" i="11" s="1"/>
  <c r="N401" i="11"/>
  <c r="O401" i="11"/>
  <c r="P401" i="11"/>
  <c r="AB401" i="11" s="1"/>
  <c r="Q401" i="11"/>
  <c r="AG401" i="11" s="1"/>
  <c r="R401" i="11"/>
  <c r="U401" i="11"/>
  <c r="V401" i="11"/>
  <c r="W401" i="11"/>
  <c r="X401" i="11"/>
  <c r="Y401" i="11"/>
  <c r="Z401" i="11"/>
  <c r="AA401" i="11"/>
  <c r="AC401" i="11"/>
  <c r="AD401" i="11"/>
  <c r="AE401" i="11"/>
  <c r="AK401" i="11"/>
  <c r="L402" i="11"/>
  <c r="M402" i="11"/>
  <c r="N402" i="11"/>
  <c r="Q402" i="11" s="1"/>
  <c r="O402" i="11"/>
  <c r="P402" i="11"/>
  <c r="R402" i="11"/>
  <c r="S402" i="11"/>
  <c r="T402" i="11"/>
  <c r="U402" i="11"/>
  <c r="V402" i="11"/>
  <c r="W402" i="11"/>
  <c r="X402" i="11"/>
  <c r="Y402" i="11"/>
  <c r="Z402" i="11"/>
  <c r="AA402" i="11"/>
  <c r="AB402" i="11"/>
  <c r="AC402" i="11"/>
  <c r="AD402" i="11"/>
  <c r="AE402" i="11"/>
  <c r="AF402" i="11"/>
  <c r="L403" i="11"/>
  <c r="M403" i="11"/>
  <c r="T403" i="11" s="1"/>
  <c r="N403" i="11"/>
  <c r="O403" i="11"/>
  <c r="P403" i="11"/>
  <c r="AB403" i="11" s="1"/>
  <c r="R403" i="11"/>
  <c r="S403" i="11"/>
  <c r="U403" i="11"/>
  <c r="W403" i="11"/>
  <c r="X403" i="11"/>
  <c r="Y403" i="11"/>
  <c r="Z403" i="11"/>
  <c r="AA403" i="11"/>
  <c r="AC403" i="11"/>
  <c r="AD403" i="11"/>
  <c r="AE403" i="11"/>
  <c r="L404" i="11"/>
  <c r="M404" i="11"/>
  <c r="T404" i="11" s="1"/>
  <c r="N404" i="11"/>
  <c r="Q404" i="11" s="1"/>
  <c r="O404" i="11"/>
  <c r="P404" i="11"/>
  <c r="R404" i="11"/>
  <c r="S404" i="11"/>
  <c r="U404" i="11"/>
  <c r="V404" i="11"/>
  <c r="W404" i="11"/>
  <c r="X404" i="11"/>
  <c r="Y404" i="11"/>
  <c r="Z404" i="11"/>
  <c r="AA404" i="11"/>
  <c r="AB404" i="11"/>
  <c r="AC404" i="11"/>
  <c r="AD404" i="11"/>
  <c r="AE404" i="11"/>
  <c r="AG404" i="11"/>
  <c r="AI404" i="11"/>
  <c r="AJ404" i="11"/>
  <c r="AK404" i="11"/>
  <c r="L405" i="11"/>
  <c r="M405" i="11"/>
  <c r="N405" i="11"/>
  <c r="Q405" i="11" s="1"/>
  <c r="O405" i="11"/>
  <c r="P405" i="11"/>
  <c r="R405" i="11"/>
  <c r="S405" i="11"/>
  <c r="T405" i="11"/>
  <c r="U405" i="11"/>
  <c r="V405" i="11"/>
  <c r="W405" i="11"/>
  <c r="X405" i="11"/>
  <c r="Y405" i="11"/>
  <c r="Z405" i="11"/>
  <c r="AA405" i="11"/>
  <c r="AB405" i="11"/>
  <c r="AC405" i="11"/>
  <c r="AD405" i="11"/>
  <c r="AE405" i="11"/>
  <c r="AF405" i="11"/>
  <c r="AI405" i="11"/>
  <c r="L406" i="11"/>
  <c r="M406" i="11"/>
  <c r="N406" i="11"/>
  <c r="O406" i="11"/>
  <c r="P406" i="11"/>
  <c r="Q406" i="11"/>
  <c r="AH406" i="11" s="1"/>
  <c r="R406" i="11"/>
  <c r="S406" i="11"/>
  <c r="T406" i="11"/>
  <c r="U406" i="11"/>
  <c r="V406" i="11"/>
  <c r="W406" i="11"/>
  <c r="X406" i="11"/>
  <c r="Y406" i="11"/>
  <c r="Z406" i="11"/>
  <c r="AA406" i="11"/>
  <c r="AB406" i="11"/>
  <c r="AC406" i="11"/>
  <c r="AD406" i="11"/>
  <c r="AE406" i="11"/>
  <c r="AF406" i="11"/>
  <c r="AG406" i="11"/>
  <c r="L407" i="11"/>
  <c r="M407" i="11"/>
  <c r="N407" i="11"/>
  <c r="Q407" i="11" s="1"/>
  <c r="O407" i="11"/>
  <c r="P407" i="11"/>
  <c r="R407" i="11"/>
  <c r="S407" i="11"/>
  <c r="T407" i="11"/>
  <c r="U407" i="11"/>
  <c r="V407" i="11"/>
  <c r="W407" i="11"/>
  <c r="X407" i="11"/>
  <c r="Y407" i="11"/>
  <c r="Z407" i="11"/>
  <c r="AA407" i="11"/>
  <c r="AB407" i="11"/>
  <c r="AC407" i="11"/>
  <c r="AD407" i="11"/>
  <c r="AE407" i="11"/>
  <c r="AF407" i="11"/>
  <c r="AJ407" i="11"/>
  <c r="L408" i="11"/>
  <c r="M408" i="11"/>
  <c r="N408" i="11"/>
  <c r="O408" i="11"/>
  <c r="P408" i="11"/>
  <c r="Q408" i="11"/>
  <c r="R408" i="11"/>
  <c r="S408" i="11"/>
  <c r="T408" i="11"/>
  <c r="U408" i="11"/>
  <c r="V408" i="11"/>
  <c r="W408" i="11"/>
  <c r="X408" i="11"/>
  <c r="Y408" i="11"/>
  <c r="Z408" i="11"/>
  <c r="AA408" i="11"/>
  <c r="AB408" i="11"/>
  <c r="AC408" i="11"/>
  <c r="AD408" i="11"/>
  <c r="AE408" i="11"/>
  <c r="AF408" i="11"/>
  <c r="AG408" i="11"/>
  <c r="AH408" i="11"/>
  <c r="AI408" i="11"/>
  <c r="L409" i="11"/>
  <c r="M409" i="11"/>
  <c r="N409" i="11"/>
  <c r="Q409" i="11" s="1"/>
  <c r="AK409" i="11" s="1"/>
  <c r="O409" i="11"/>
  <c r="P409" i="11"/>
  <c r="R409" i="11"/>
  <c r="S409" i="11"/>
  <c r="T409" i="11"/>
  <c r="U409" i="11"/>
  <c r="V409" i="11"/>
  <c r="W409" i="11"/>
  <c r="X409" i="11"/>
  <c r="Y409" i="11"/>
  <c r="Z409" i="11"/>
  <c r="AA409" i="11"/>
  <c r="AB409" i="11"/>
  <c r="AC409" i="11"/>
  <c r="AD409" i="11"/>
  <c r="AE409" i="11"/>
  <c r="AF409" i="11"/>
  <c r="L410" i="11"/>
  <c r="M410" i="11"/>
  <c r="N410" i="11"/>
  <c r="O410" i="11"/>
  <c r="P410" i="11"/>
  <c r="Q410" i="11"/>
  <c r="R410" i="11"/>
  <c r="S410" i="11"/>
  <c r="T410" i="11"/>
  <c r="U410" i="11"/>
  <c r="V410" i="11"/>
  <c r="W410" i="11"/>
  <c r="X410" i="11"/>
  <c r="Y410" i="11"/>
  <c r="Z410" i="11"/>
  <c r="AA410" i="11"/>
  <c r="AB410" i="11"/>
  <c r="AC410" i="11"/>
  <c r="AD410" i="11"/>
  <c r="AE410" i="11"/>
  <c r="AF410" i="11"/>
  <c r="AG410" i="11"/>
  <c r="AH410" i="11"/>
  <c r="AI410" i="11"/>
  <c r="AK410" i="11"/>
  <c r="L411" i="11"/>
  <c r="M411" i="11"/>
  <c r="N411" i="11"/>
  <c r="Q411" i="11" s="1"/>
  <c r="O411" i="11"/>
  <c r="P411" i="11"/>
  <c r="R411" i="11"/>
  <c r="S411" i="11"/>
  <c r="T411" i="11"/>
  <c r="U411" i="11"/>
  <c r="V411" i="11"/>
  <c r="W411" i="11"/>
  <c r="X411" i="11"/>
  <c r="Y411" i="11"/>
  <c r="Z411" i="11"/>
  <c r="AA411" i="11"/>
  <c r="AB411" i="11"/>
  <c r="AC411" i="11"/>
  <c r="AD411" i="11"/>
  <c r="AE411" i="11"/>
  <c r="AF411" i="11"/>
  <c r="AJ411" i="11"/>
  <c r="L412" i="11"/>
  <c r="M412" i="11"/>
  <c r="N412" i="11"/>
  <c r="O412" i="11"/>
  <c r="P412" i="11"/>
  <c r="Q412" i="11"/>
  <c r="R412" i="11"/>
  <c r="S412" i="11"/>
  <c r="T412" i="11"/>
  <c r="U412" i="11"/>
  <c r="V412" i="11"/>
  <c r="W412" i="11"/>
  <c r="X412" i="11"/>
  <c r="Y412" i="11"/>
  <c r="Z412" i="11"/>
  <c r="AA412" i="11"/>
  <c r="AB412" i="11"/>
  <c r="AC412" i="11"/>
  <c r="AD412" i="11"/>
  <c r="AE412" i="11"/>
  <c r="AF412" i="11"/>
  <c r="AI412" i="11"/>
  <c r="AJ412" i="11"/>
  <c r="AK412" i="11"/>
  <c r="L413" i="11"/>
  <c r="M413" i="11"/>
  <c r="N413" i="11"/>
  <c r="Q413" i="11" s="1"/>
  <c r="O413" i="11"/>
  <c r="AJ413" i="11" s="1"/>
  <c r="P413" i="11"/>
  <c r="R413" i="11"/>
  <c r="S413" i="11"/>
  <c r="T413" i="11"/>
  <c r="U413" i="11"/>
  <c r="V413" i="11"/>
  <c r="W413" i="11"/>
  <c r="X413" i="11"/>
  <c r="Y413" i="11"/>
  <c r="Z413" i="11"/>
  <c r="AA413" i="11"/>
  <c r="AB413" i="11"/>
  <c r="AC413" i="11"/>
  <c r="AD413" i="11"/>
  <c r="AE413" i="11"/>
  <c r="AF413" i="11"/>
  <c r="L414" i="11"/>
  <c r="M414" i="11"/>
  <c r="N414" i="11"/>
  <c r="O414" i="11"/>
  <c r="P414" i="11"/>
  <c r="Q414" i="11"/>
  <c r="R414" i="11"/>
  <c r="S414" i="11"/>
  <c r="T414" i="11"/>
  <c r="U414" i="11"/>
  <c r="V414" i="11"/>
  <c r="W414" i="11"/>
  <c r="X414" i="11"/>
  <c r="Y414" i="11"/>
  <c r="Z414" i="11"/>
  <c r="AA414" i="11"/>
  <c r="AB414" i="11"/>
  <c r="AC414" i="11"/>
  <c r="AD414" i="11"/>
  <c r="AE414" i="11"/>
  <c r="AF414" i="11"/>
  <c r="AH414" i="11"/>
  <c r="AI414" i="11"/>
  <c r="AJ414" i="11"/>
  <c r="AK414" i="11"/>
  <c r="L415" i="11"/>
  <c r="M415" i="11"/>
  <c r="N415" i="11"/>
  <c r="Q415" i="11" s="1"/>
  <c r="O415" i="11"/>
  <c r="P415" i="11"/>
  <c r="R415" i="11"/>
  <c r="S415" i="11"/>
  <c r="T415" i="11"/>
  <c r="U415" i="11"/>
  <c r="V415" i="11"/>
  <c r="W415" i="11"/>
  <c r="X415" i="11"/>
  <c r="Y415" i="11"/>
  <c r="Z415" i="11"/>
  <c r="AA415" i="11"/>
  <c r="AB415" i="11"/>
  <c r="AC415" i="11"/>
  <c r="AD415" i="11"/>
  <c r="AE415" i="11"/>
  <c r="AF415" i="11"/>
  <c r="AK415" i="11"/>
  <c r="L416" i="11"/>
  <c r="M416" i="11"/>
  <c r="N416" i="11"/>
  <c r="O416" i="11"/>
  <c r="P416" i="11"/>
  <c r="Q416" i="11"/>
  <c r="R416" i="11"/>
  <c r="S416" i="11"/>
  <c r="T416" i="11"/>
  <c r="U416" i="11"/>
  <c r="V416" i="11"/>
  <c r="W416" i="11"/>
  <c r="X416" i="11"/>
  <c r="Y416" i="11"/>
  <c r="Z416" i="11"/>
  <c r="AA416" i="11"/>
  <c r="AB416" i="11"/>
  <c r="AC416" i="11"/>
  <c r="AD416" i="11"/>
  <c r="AE416" i="11"/>
  <c r="AF416" i="11"/>
  <c r="AH416" i="11"/>
  <c r="AI416" i="11"/>
  <c r="AJ416" i="11"/>
  <c r="AK416" i="11"/>
  <c r="L417" i="11"/>
  <c r="M417" i="11"/>
  <c r="N417" i="11"/>
  <c r="Q417" i="11" s="1"/>
  <c r="O417" i="11"/>
  <c r="P417" i="11"/>
  <c r="R417" i="11"/>
  <c r="S417" i="11"/>
  <c r="T417" i="11"/>
  <c r="U417" i="11"/>
  <c r="V417" i="11"/>
  <c r="W417" i="11"/>
  <c r="X417" i="11"/>
  <c r="Y417" i="11"/>
  <c r="Z417" i="11"/>
  <c r="AA417" i="11"/>
  <c r="AB417" i="11"/>
  <c r="AC417" i="11"/>
  <c r="AD417" i="11"/>
  <c r="AE417" i="11"/>
  <c r="AF417" i="11"/>
  <c r="AH417" i="11"/>
  <c r="L418" i="11"/>
  <c r="M418" i="11"/>
  <c r="N418" i="11"/>
  <c r="O418" i="11"/>
  <c r="P418" i="11"/>
  <c r="Q418" i="11"/>
  <c r="R418" i="11"/>
  <c r="S418" i="11"/>
  <c r="T418" i="11"/>
  <c r="U418" i="11"/>
  <c r="V418" i="11"/>
  <c r="W418" i="11"/>
  <c r="X418" i="11"/>
  <c r="Y418" i="11"/>
  <c r="Z418" i="11"/>
  <c r="AA418" i="11"/>
  <c r="AB418" i="11"/>
  <c r="AC418" i="11"/>
  <c r="AD418" i="11"/>
  <c r="AE418" i="11"/>
  <c r="AF418" i="11"/>
  <c r="AG418" i="11"/>
  <c r="AI418" i="11"/>
  <c r="L419" i="11"/>
  <c r="M419" i="11"/>
  <c r="N419" i="11"/>
  <c r="O419" i="11"/>
  <c r="P419" i="11"/>
  <c r="Q419" i="11"/>
  <c r="R419" i="11"/>
  <c r="S419" i="11"/>
  <c r="T419" i="11"/>
  <c r="U419" i="11"/>
  <c r="V419" i="11"/>
  <c r="W419" i="11"/>
  <c r="X419" i="11"/>
  <c r="Y419" i="11"/>
  <c r="Z419" i="11"/>
  <c r="AA419" i="11"/>
  <c r="AB419" i="11"/>
  <c r="AC419" i="11"/>
  <c r="AD419" i="11"/>
  <c r="AE419" i="11"/>
  <c r="AF419" i="11"/>
  <c r="AG419" i="11"/>
  <c r="AK419" i="11"/>
  <c r="L420" i="11"/>
  <c r="M420" i="11"/>
  <c r="N420" i="11"/>
  <c r="O420" i="11"/>
  <c r="P420" i="11"/>
  <c r="Q420" i="11"/>
  <c r="R420" i="11"/>
  <c r="S420" i="11"/>
  <c r="T420" i="11"/>
  <c r="U420" i="11"/>
  <c r="V420" i="11"/>
  <c r="W420" i="11"/>
  <c r="X420" i="11"/>
  <c r="Y420" i="11"/>
  <c r="Z420" i="11"/>
  <c r="AA420" i="11"/>
  <c r="AB420" i="11"/>
  <c r="AC420" i="11"/>
  <c r="AD420" i="11"/>
  <c r="AE420" i="11"/>
  <c r="AF420" i="11"/>
  <c r="AJ420" i="11"/>
  <c r="AK420" i="11"/>
  <c r="L421" i="11"/>
  <c r="M421" i="11"/>
  <c r="N421" i="11"/>
  <c r="O421" i="11"/>
  <c r="AJ421" i="11" s="1"/>
  <c r="P421" i="11"/>
  <c r="Q421" i="11"/>
  <c r="R421" i="11"/>
  <c r="S421" i="11"/>
  <c r="T421" i="11"/>
  <c r="U421" i="11"/>
  <c r="V421" i="11"/>
  <c r="W421" i="11"/>
  <c r="X421" i="11"/>
  <c r="Y421" i="11"/>
  <c r="Z421" i="11"/>
  <c r="AA421" i="11"/>
  <c r="AB421" i="11"/>
  <c r="AC421" i="11"/>
  <c r="AD421" i="11"/>
  <c r="AE421" i="11"/>
  <c r="AF421" i="11"/>
  <c r="L422" i="11"/>
  <c r="M422" i="11"/>
  <c r="N422" i="11"/>
  <c r="O422" i="11"/>
  <c r="P422" i="11"/>
  <c r="Q422" i="11"/>
  <c r="AJ422" i="11" s="1"/>
  <c r="R422" i="11"/>
  <c r="S422" i="11"/>
  <c r="T422" i="11"/>
  <c r="U422" i="11"/>
  <c r="V422" i="11"/>
  <c r="W422" i="11"/>
  <c r="X422" i="11"/>
  <c r="Y422" i="11"/>
  <c r="Z422" i="11"/>
  <c r="AA422" i="11"/>
  <c r="AB422" i="11"/>
  <c r="AC422" i="11"/>
  <c r="AD422" i="11"/>
  <c r="AE422" i="11"/>
  <c r="AF422" i="11"/>
  <c r="AI422" i="11"/>
  <c r="AK422" i="11"/>
  <c r="L423" i="11"/>
  <c r="M423" i="11"/>
  <c r="N423" i="11"/>
  <c r="O423" i="11"/>
  <c r="P423" i="11"/>
  <c r="Q423" i="11"/>
  <c r="AK423" i="11" s="1"/>
  <c r="R423" i="11"/>
  <c r="S423" i="11"/>
  <c r="T423" i="11"/>
  <c r="U423" i="11"/>
  <c r="V423" i="11"/>
  <c r="W423" i="11"/>
  <c r="X423" i="11"/>
  <c r="Y423" i="11"/>
  <c r="Z423" i="11"/>
  <c r="AA423" i="11"/>
  <c r="AB423" i="11"/>
  <c r="AC423" i="11"/>
  <c r="AD423" i="11"/>
  <c r="AE423" i="11"/>
  <c r="AF423" i="11"/>
  <c r="AG423" i="11"/>
  <c r="L424" i="11"/>
  <c r="M424" i="11"/>
  <c r="N424" i="11"/>
  <c r="O424" i="11"/>
  <c r="P424" i="11"/>
  <c r="Q424" i="11"/>
  <c r="R424" i="11"/>
  <c r="S424" i="11"/>
  <c r="T424" i="11"/>
  <c r="U424" i="11"/>
  <c r="V424" i="11"/>
  <c r="W424" i="11"/>
  <c r="X424" i="11"/>
  <c r="Y424" i="11"/>
  <c r="Z424" i="11"/>
  <c r="AA424" i="11"/>
  <c r="AB424" i="11"/>
  <c r="AC424" i="11"/>
  <c r="AD424" i="11"/>
  <c r="AE424" i="11"/>
  <c r="AF424" i="11"/>
  <c r="AI424" i="11"/>
  <c r="AJ424" i="11"/>
  <c r="AK424" i="11"/>
  <c r="L425" i="11"/>
  <c r="M425" i="11"/>
  <c r="N425" i="11"/>
  <c r="Q425" i="11" s="1"/>
  <c r="AK425" i="11" s="1"/>
  <c r="O425" i="11"/>
  <c r="AJ425" i="11" s="1"/>
  <c r="P425" i="11"/>
  <c r="R425" i="11"/>
  <c r="S425" i="11"/>
  <c r="T425" i="11"/>
  <c r="U425" i="11"/>
  <c r="V425" i="11"/>
  <c r="W425" i="11"/>
  <c r="X425" i="11"/>
  <c r="Y425" i="11"/>
  <c r="Z425" i="11"/>
  <c r="AA425" i="11"/>
  <c r="AB425" i="11"/>
  <c r="AC425" i="11"/>
  <c r="AD425" i="11"/>
  <c r="AE425" i="11"/>
  <c r="AF425" i="11"/>
  <c r="AH425" i="11"/>
  <c r="AI425" i="11"/>
  <c r="L426" i="11"/>
  <c r="M426" i="11"/>
  <c r="N426" i="11"/>
  <c r="O426" i="11"/>
  <c r="P426" i="11"/>
  <c r="Q426" i="11"/>
  <c r="AH426" i="11" s="1"/>
  <c r="R426" i="11"/>
  <c r="S426" i="11"/>
  <c r="T426" i="11"/>
  <c r="U426" i="11"/>
  <c r="V426" i="11"/>
  <c r="W426" i="11"/>
  <c r="X426" i="11"/>
  <c r="Y426" i="11"/>
  <c r="Z426" i="11"/>
  <c r="AA426" i="11"/>
  <c r="AB426" i="11"/>
  <c r="AC426" i="11"/>
  <c r="AD426" i="11"/>
  <c r="AE426" i="11"/>
  <c r="AF426" i="11"/>
  <c r="AG426" i="11"/>
  <c r="AK426" i="11"/>
  <c r="L427" i="11"/>
  <c r="M427" i="11"/>
  <c r="N427" i="11"/>
  <c r="O427" i="11"/>
  <c r="P427" i="11"/>
  <c r="Q427" i="11"/>
  <c r="R427" i="11"/>
  <c r="S427" i="11"/>
  <c r="T427" i="11"/>
  <c r="U427" i="11"/>
  <c r="V427" i="11"/>
  <c r="W427" i="11"/>
  <c r="X427" i="11"/>
  <c r="Y427" i="11"/>
  <c r="Z427" i="11"/>
  <c r="AA427" i="11"/>
  <c r="AB427" i="11"/>
  <c r="AC427" i="11"/>
  <c r="AD427" i="11"/>
  <c r="AE427" i="11"/>
  <c r="AF427" i="11"/>
  <c r="AG427" i="11"/>
  <c r="L428" i="11"/>
  <c r="M428" i="11"/>
  <c r="N428" i="11"/>
  <c r="Q428" i="11" s="1"/>
  <c r="O428" i="11"/>
  <c r="P428" i="11"/>
  <c r="R428" i="11"/>
  <c r="S428" i="11"/>
  <c r="T428" i="11"/>
  <c r="U428" i="11"/>
  <c r="V428" i="11"/>
  <c r="W428" i="11"/>
  <c r="X428" i="11"/>
  <c r="Y428" i="11"/>
  <c r="Z428" i="11"/>
  <c r="AA428" i="11"/>
  <c r="AB428" i="11"/>
  <c r="AC428" i="11"/>
  <c r="AD428" i="11"/>
  <c r="AE428" i="11"/>
  <c r="AF428" i="11"/>
  <c r="L429" i="11"/>
  <c r="M429" i="11"/>
  <c r="N429" i="11"/>
  <c r="O429" i="11"/>
  <c r="P429" i="11"/>
  <c r="R429" i="11"/>
  <c r="S429" i="11"/>
  <c r="T429" i="11"/>
  <c r="U429" i="11"/>
  <c r="V429" i="11"/>
  <c r="W429" i="11"/>
  <c r="X429" i="11"/>
  <c r="Y429" i="11"/>
  <c r="Z429" i="11"/>
  <c r="AA429" i="11"/>
  <c r="AB429" i="11"/>
  <c r="AC429" i="11"/>
  <c r="AD429" i="11"/>
  <c r="AE429" i="11"/>
  <c r="AF429" i="11"/>
  <c r="L430" i="11"/>
  <c r="M430" i="11"/>
  <c r="N430" i="11"/>
  <c r="O430" i="11"/>
  <c r="P430" i="11"/>
  <c r="Q430" i="11"/>
  <c r="AI430" i="11" s="1"/>
  <c r="R430" i="11"/>
  <c r="S430" i="11"/>
  <c r="T430" i="11"/>
  <c r="U430" i="11"/>
  <c r="V430" i="11"/>
  <c r="W430" i="11"/>
  <c r="X430" i="11"/>
  <c r="Y430" i="11"/>
  <c r="Z430" i="11"/>
  <c r="AA430" i="11"/>
  <c r="AB430" i="11"/>
  <c r="AC430" i="11"/>
  <c r="AD430" i="11"/>
  <c r="AE430" i="11"/>
  <c r="AF430" i="11"/>
  <c r="AG430" i="11"/>
  <c r="L431" i="11"/>
  <c r="M431" i="11"/>
  <c r="N431" i="11"/>
  <c r="O431" i="11"/>
  <c r="P431" i="11"/>
  <c r="Q431" i="11"/>
  <c r="AH431" i="11" s="1"/>
  <c r="R431" i="11"/>
  <c r="S431" i="11"/>
  <c r="T431" i="11"/>
  <c r="U431" i="11"/>
  <c r="V431" i="11"/>
  <c r="W431" i="11"/>
  <c r="X431" i="11"/>
  <c r="Y431" i="11"/>
  <c r="Z431" i="11"/>
  <c r="AA431" i="11"/>
  <c r="AB431" i="11"/>
  <c r="AC431" i="11"/>
  <c r="AD431" i="11"/>
  <c r="AE431" i="11"/>
  <c r="AF431" i="11"/>
  <c r="AG431" i="11"/>
  <c r="L432" i="11"/>
  <c r="M432" i="11"/>
  <c r="N432" i="11"/>
  <c r="O432" i="11"/>
  <c r="P432" i="11"/>
  <c r="Q432" i="11"/>
  <c r="R432" i="11"/>
  <c r="S432" i="11"/>
  <c r="T432" i="11"/>
  <c r="U432" i="11"/>
  <c r="V432" i="11"/>
  <c r="W432" i="11"/>
  <c r="X432" i="11"/>
  <c r="Y432" i="11"/>
  <c r="Z432" i="11"/>
  <c r="AA432" i="11"/>
  <c r="AB432" i="11"/>
  <c r="AC432" i="11"/>
  <c r="AD432" i="11"/>
  <c r="AE432" i="11"/>
  <c r="AF432" i="11"/>
  <c r="AG432" i="11"/>
  <c r="AH432" i="11"/>
  <c r="L433" i="11"/>
  <c r="M433" i="11"/>
  <c r="N433" i="11"/>
  <c r="Q433" i="11" s="1"/>
  <c r="O433" i="11"/>
  <c r="P433" i="11"/>
  <c r="R433" i="11"/>
  <c r="S433" i="11"/>
  <c r="T433" i="11"/>
  <c r="U433" i="11"/>
  <c r="V433" i="11"/>
  <c r="W433" i="11"/>
  <c r="X433" i="11"/>
  <c r="Y433" i="11"/>
  <c r="Z433" i="11"/>
  <c r="AA433" i="11"/>
  <c r="AB433" i="11"/>
  <c r="AC433" i="11"/>
  <c r="AD433" i="11"/>
  <c r="AE433" i="11"/>
  <c r="AF433" i="11"/>
  <c r="AH433" i="11"/>
  <c r="L434" i="11"/>
  <c r="M434" i="11"/>
  <c r="N434" i="11"/>
  <c r="Q434" i="11" s="1"/>
  <c r="O434" i="11"/>
  <c r="P434" i="11"/>
  <c r="R434" i="11"/>
  <c r="S434" i="11"/>
  <c r="T434" i="11"/>
  <c r="U434" i="11"/>
  <c r="V434" i="11"/>
  <c r="W434" i="11"/>
  <c r="X434" i="11"/>
  <c r="Y434" i="11"/>
  <c r="Z434" i="11"/>
  <c r="AA434" i="11"/>
  <c r="AB434" i="11"/>
  <c r="AC434" i="11"/>
  <c r="AD434" i="11"/>
  <c r="AE434" i="11"/>
  <c r="AF434" i="11"/>
  <c r="L435" i="11"/>
  <c r="M435" i="11"/>
  <c r="N435" i="11"/>
  <c r="O435" i="11"/>
  <c r="P435" i="11"/>
  <c r="R435" i="11"/>
  <c r="S435" i="11"/>
  <c r="T435" i="11"/>
  <c r="U435" i="11"/>
  <c r="V435" i="11"/>
  <c r="W435" i="11"/>
  <c r="X435" i="11"/>
  <c r="Y435" i="11"/>
  <c r="Z435" i="11"/>
  <c r="AA435" i="11"/>
  <c r="AB435" i="11"/>
  <c r="AC435" i="11"/>
  <c r="AD435" i="11"/>
  <c r="AE435" i="11"/>
  <c r="AF435" i="11"/>
  <c r="L436" i="11"/>
  <c r="M436" i="11"/>
  <c r="N436" i="11"/>
  <c r="Q436" i="11" s="1"/>
  <c r="O436" i="11"/>
  <c r="AJ436" i="11" s="1"/>
  <c r="P436" i="11"/>
  <c r="R436" i="11"/>
  <c r="S436" i="11"/>
  <c r="T436" i="11"/>
  <c r="U436" i="11"/>
  <c r="V436" i="11"/>
  <c r="W436" i="11"/>
  <c r="X436" i="11"/>
  <c r="Y436" i="11"/>
  <c r="Z436" i="11"/>
  <c r="AA436" i="11"/>
  <c r="AB436" i="11"/>
  <c r="AC436" i="11"/>
  <c r="AD436" i="11"/>
  <c r="AE436" i="11"/>
  <c r="AF436" i="11"/>
  <c r="AI436" i="11"/>
  <c r="L437" i="11"/>
  <c r="M437" i="11"/>
  <c r="N437" i="11"/>
  <c r="O437" i="11"/>
  <c r="P437" i="11"/>
  <c r="Q437" i="11"/>
  <c r="AH437" i="11" s="1"/>
  <c r="R437" i="11"/>
  <c r="S437" i="11"/>
  <c r="T437" i="11"/>
  <c r="U437" i="11"/>
  <c r="V437" i="11"/>
  <c r="W437" i="11"/>
  <c r="X437" i="11"/>
  <c r="Y437" i="11"/>
  <c r="Z437" i="11"/>
  <c r="AA437" i="11"/>
  <c r="AB437" i="11"/>
  <c r="AC437" i="11"/>
  <c r="AD437" i="11"/>
  <c r="AE437" i="11"/>
  <c r="AF437" i="11"/>
  <c r="AG437" i="11"/>
  <c r="AI437" i="11"/>
  <c r="L438" i="11"/>
  <c r="M438" i="11"/>
  <c r="AH438" i="11" s="1"/>
  <c r="N438" i="11"/>
  <c r="Q438" i="11" s="1"/>
  <c r="O438" i="11"/>
  <c r="P438" i="11"/>
  <c r="R438" i="11"/>
  <c r="S438" i="11"/>
  <c r="T438" i="11"/>
  <c r="U438" i="11"/>
  <c r="V438" i="11"/>
  <c r="W438" i="11"/>
  <c r="X438" i="11"/>
  <c r="Y438" i="11"/>
  <c r="Z438" i="11"/>
  <c r="AA438" i="11"/>
  <c r="AB438" i="11"/>
  <c r="AC438" i="11"/>
  <c r="AD438" i="11"/>
  <c r="AE438" i="11"/>
  <c r="AF438" i="11"/>
  <c r="AI438" i="11"/>
  <c r="L439" i="11"/>
  <c r="M439" i="11"/>
  <c r="N439" i="11"/>
  <c r="Q439" i="11" s="1"/>
  <c r="O439" i="11"/>
  <c r="P439" i="11"/>
  <c r="R439" i="11"/>
  <c r="S439" i="11"/>
  <c r="T439" i="11"/>
  <c r="U439" i="11"/>
  <c r="V439" i="11"/>
  <c r="W439" i="11"/>
  <c r="X439" i="11"/>
  <c r="Y439" i="11"/>
  <c r="Z439" i="11"/>
  <c r="AA439" i="11"/>
  <c r="AB439" i="11"/>
  <c r="AC439" i="11"/>
  <c r="AD439" i="11"/>
  <c r="AE439" i="11"/>
  <c r="AF439" i="11"/>
  <c r="L440" i="11"/>
  <c r="AG440" i="11" s="1"/>
  <c r="M440" i="11"/>
  <c r="N440" i="11"/>
  <c r="O440" i="11"/>
  <c r="AJ440" i="11" s="1"/>
  <c r="P440" i="11"/>
  <c r="Q440" i="11"/>
  <c r="R440" i="11"/>
  <c r="S440" i="11"/>
  <c r="T440" i="11"/>
  <c r="U440" i="11"/>
  <c r="V440" i="11"/>
  <c r="W440" i="11"/>
  <c r="X440" i="11"/>
  <c r="Y440" i="11"/>
  <c r="Z440" i="11"/>
  <c r="AA440" i="11"/>
  <c r="AB440" i="11"/>
  <c r="AC440" i="11"/>
  <c r="AD440" i="11"/>
  <c r="AE440" i="11"/>
  <c r="AF440" i="11"/>
  <c r="AH440" i="11"/>
  <c r="AI440" i="11"/>
  <c r="AK440" i="11"/>
  <c r="L441" i="11"/>
  <c r="M441" i="11"/>
  <c r="N441" i="11"/>
  <c r="Q441" i="11" s="1"/>
  <c r="O441" i="11"/>
  <c r="AJ441" i="11" s="1"/>
  <c r="P441" i="11"/>
  <c r="R441" i="11"/>
  <c r="S441" i="11"/>
  <c r="T441" i="11"/>
  <c r="U441" i="11"/>
  <c r="V441" i="11"/>
  <c r="W441" i="11"/>
  <c r="X441" i="11"/>
  <c r="Y441" i="11"/>
  <c r="Z441" i="11"/>
  <c r="AA441" i="11"/>
  <c r="AB441" i="11"/>
  <c r="AC441" i="11"/>
  <c r="AD441" i="11"/>
  <c r="AE441" i="11"/>
  <c r="AF441" i="11"/>
  <c r="AI441" i="11"/>
  <c r="AK441" i="11"/>
  <c r="L442" i="11"/>
  <c r="M442" i="11"/>
  <c r="N442" i="11"/>
  <c r="Q442" i="11" s="1"/>
  <c r="O442" i="11"/>
  <c r="P442" i="11"/>
  <c r="R442" i="11"/>
  <c r="S442" i="11"/>
  <c r="T442" i="11"/>
  <c r="U442" i="11"/>
  <c r="V442" i="11"/>
  <c r="W442" i="11"/>
  <c r="X442" i="11"/>
  <c r="Y442" i="11"/>
  <c r="Z442" i="11"/>
  <c r="AA442" i="11"/>
  <c r="AB442" i="11"/>
  <c r="AC442" i="11"/>
  <c r="AD442" i="11"/>
  <c r="AE442" i="11"/>
  <c r="AF442" i="11"/>
  <c r="AI442" i="11"/>
  <c r="AK442" i="11"/>
  <c r="L443" i="11"/>
  <c r="M443" i="11"/>
  <c r="N443" i="11"/>
  <c r="O443" i="11"/>
  <c r="P443" i="11"/>
  <c r="Q443" i="11"/>
  <c r="R443" i="11"/>
  <c r="S443" i="11"/>
  <c r="T443" i="11"/>
  <c r="U443" i="11"/>
  <c r="V443" i="11"/>
  <c r="W443" i="11"/>
  <c r="X443" i="11"/>
  <c r="Y443" i="11"/>
  <c r="Z443" i="11"/>
  <c r="AA443" i="11"/>
  <c r="AB443" i="11"/>
  <c r="AC443" i="11"/>
  <c r="AD443" i="11"/>
  <c r="AE443" i="11"/>
  <c r="AF443" i="11"/>
  <c r="AH443" i="11"/>
  <c r="AI443" i="11"/>
  <c r="AJ443" i="11"/>
  <c r="AK443" i="11"/>
  <c r="L444" i="11"/>
  <c r="M444" i="11"/>
  <c r="N444" i="11"/>
  <c r="Q444" i="11" s="1"/>
  <c r="O444" i="11"/>
  <c r="P444" i="11"/>
  <c r="R444" i="11"/>
  <c r="S444" i="11"/>
  <c r="T444" i="11"/>
  <c r="U444" i="11"/>
  <c r="V444" i="11"/>
  <c r="W444" i="11"/>
  <c r="X444" i="11"/>
  <c r="Y444" i="11"/>
  <c r="Z444" i="11"/>
  <c r="AA444" i="11"/>
  <c r="AB444" i="11"/>
  <c r="AC444" i="11"/>
  <c r="AD444" i="11"/>
  <c r="AE444" i="11"/>
  <c r="AF444" i="11"/>
  <c r="L445" i="11"/>
  <c r="M445" i="11"/>
  <c r="N445" i="11"/>
  <c r="O445" i="11"/>
  <c r="AJ445" i="11" s="1"/>
  <c r="P445" i="11"/>
  <c r="Q445" i="11"/>
  <c r="AK445" i="11" s="1"/>
  <c r="R445" i="11"/>
  <c r="S445" i="11"/>
  <c r="T445" i="11"/>
  <c r="U445" i="11"/>
  <c r="V445" i="11"/>
  <c r="W445" i="11"/>
  <c r="X445" i="11"/>
  <c r="Y445" i="11"/>
  <c r="Z445" i="11"/>
  <c r="AA445" i="11"/>
  <c r="AB445" i="11"/>
  <c r="AC445" i="11"/>
  <c r="AD445" i="11"/>
  <c r="AE445" i="11"/>
  <c r="AF445" i="11"/>
  <c r="AH445" i="11"/>
  <c r="AI445" i="11"/>
  <c r="L446" i="11"/>
  <c r="M446" i="11"/>
  <c r="N446" i="11"/>
  <c r="Q446" i="11" s="1"/>
  <c r="O446" i="11"/>
  <c r="P446" i="11"/>
  <c r="R446" i="11"/>
  <c r="S446" i="11"/>
  <c r="T446" i="11"/>
  <c r="U446" i="11"/>
  <c r="V446" i="11"/>
  <c r="W446" i="11"/>
  <c r="X446" i="11"/>
  <c r="Y446" i="11"/>
  <c r="Z446" i="11"/>
  <c r="AA446" i="11"/>
  <c r="AB446" i="11"/>
  <c r="AC446" i="11"/>
  <c r="AD446" i="11"/>
  <c r="AE446" i="11"/>
  <c r="AF446" i="11"/>
  <c r="AI446" i="11"/>
  <c r="AJ446" i="11"/>
  <c r="L447" i="11"/>
  <c r="M447" i="11"/>
  <c r="N447" i="11"/>
  <c r="O447" i="11"/>
  <c r="AJ447" i="11" s="1"/>
  <c r="P447" i="11"/>
  <c r="Q447" i="11"/>
  <c r="AI447" i="11" s="1"/>
  <c r="R447" i="11"/>
  <c r="S447" i="11"/>
  <c r="T447" i="11"/>
  <c r="U447" i="11"/>
  <c r="V447" i="11"/>
  <c r="W447" i="11"/>
  <c r="X447" i="11"/>
  <c r="Y447" i="11"/>
  <c r="Z447" i="11"/>
  <c r="AA447" i="11"/>
  <c r="AB447" i="11"/>
  <c r="AC447" i="11"/>
  <c r="AD447" i="11"/>
  <c r="AE447" i="11"/>
  <c r="AF447" i="11"/>
  <c r="AH447" i="11"/>
  <c r="AK447" i="11"/>
  <c r="L448" i="11"/>
  <c r="M448" i="11"/>
  <c r="N448" i="11"/>
  <c r="O448" i="11"/>
  <c r="AJ448" i="11" s="1"/>
  <c r="P448" i="11"/>
  <c r="Q448" i="11"/>
  <c r="AH448" i="11" s="1"/>
  <c r="R448" i="11"/>
  <c r="S448" i="11"/>
  <c r="T448" i="11"/>
  <c r="U448" i="11"/>
  <c r="V448" i="11"/>
  <c r="W448" i="11"/>
  <c r="X448" i="11"/>
  <c r="Y448" i="11"/>
  <c r="Z448" i="11"/>
  <c r="AA448" i="11"/>
  <c r="AB448" i="11"/>
  <c r="AC448" i="11"/>
  <c r="AD448" i="11"/>
  <c r="AE448" i="11"/>
  <c r="AF448" i="11"/>
  <c r="AI448" i="11"/>
  <c r="L449" i="11"/>
  <c r="M449" i="11"/>
  <c r="N449" i="11"/>
  <c r="Q449" i="11" s="1"/>
  <c r="O449" i="11"/>
  <c r="AJ449" i="11" s="1"/>
  <c r="P449" i="11"/>
  <c r="R449" i="11"/>
  <c r="S449" i="11"/>
  <c r="T449" i="11"/>
  <c r="U449" i="11"/>
  <c r="V449" i="11"/>
  <c r="W449" i="11"/>
  <c r="X449" i="11"/>
  <c r="Y449" i="11"/>
  <c r="Z449" i="11"/>
  <c r="AA449" i="11"/>
  <c r="AB449" i="11"/>
  <c r="AC449" i="11"/>
  <c r="AD449" i="11"/>
  <c r="AE449" i="11"/>
  <c r="AF449" i="11"/>
  <c r="AH449" i="11"/>
  <c r="AI449" i="11"/>
  <c r="AK449" i="11"/>
  <c r="L450" i="11"/>
  <c r="M450" i="11"/>
  <c r="N450" i="11"/>
  <c r="O450" i="11"/>
  <c r="P450" i="11"/>
  <c r="Q450" i="11"/>
  <c r="R450" i="11"/>
  <c r="S450" i="11"/>
  <c r="T450" i="11"/>
  <c r="U450" i="11"/>
  <c r="V450" i="11"/>
  <c r="W450" i="11"/>
  <c r="X450" i="11"/>
  <c r="Y450" i="11"/>
  <c r="Z450" i="11"/>
  <c r="AA450" i="11"/>
  <c r="AB450" i="11"/>
  <c r="AC450" i="11"/>
  <c r="AD450" i="11"/>
  <c r="AE450" i="11"/>
  <c r="AF450" i="11"/>
  <c r="AG450" i="11"/>
  <c r="AK450" i="11"/>
  <c r="L451" i="11"/>
  <c r="M451" i="11"/>
  <c r="N451" i="11"/>
  <c r="O451" i="11"/>
  <c r="P451" i="11"/>
  <c r="Q451" i="11"/>
  <c r="R451" i="11"/>
  <c r="S451" i="11"/>
  <c r="T451" i="11"/>
  <c r="U451" i="11"/>
  <c r="V451" i="11"/>
  <c r="W451" i="11"/>
  <c r="X451" i="11"/>
  <c r="Y451" i="11"/>
  <c r="Z451" i="11"/>
  <c r="AA451" i="11"/>
  <c r="AB451" i="11"/>
  <c r="AC451" i="11"/>
  <c r="AD451" i="11"/>
  <c r="AE451" i="11"/>
  <c r="AF451" i="11"/>
  <c r="AI451" i="11"/>
  <c r="AJ451" i="11"/>
  <c r="AK451" i="11"/>
  <c r="L452" i="11"/>
  <c r="M452" i="11"/>
  <c r="N452" i="11"/>
  <c r="O452" i="11"/>
  <c r="P452" i="11"/>
  <c r="Q452" i="11"/>
  <c r="AK452" i="11" s="1"/>
  <c r="R452" i="11"/>
  <c r="S452" i="11"/>
  <c r="T452" i="11"/>
  <c r="U452" i="11"/>
  <c r="V452" i="11"/>
  <c r="W452" i="11"/>
  <c r="X452" i="11"/>
  <c r="Y452" i="11"/>
  <c r="Z452" i="11"/>
  <c r="AA452" i="11"/>
  <c r="AB452" i="11"/>
  <c r="AC452" i="11"/>
  <c r="AD452" i="11"/>
  <c r="AE452" i="11"/>
  <c r="AF452" i="11"/>
  <c r="AG452" i="11"/>
  <c r="L453" i="11"/>
  <c r="M453" i="11"/>
  <c r="N453" i="11"/>
  <c r="O453" i="11"/>
  <c r="P453" i="11"/>
  <c r="Q453" i="11"/>
  <c r="R453" i="11"/>
  <c r="S453" i="11"/>
  <c r="T453" i="11"/>
  <c r="U453" i="11"/>
  <c r="V453" i="11"/>
  <c r="W453" i="11"/>
  <c r="X453" i="11"/>
  <c r="Y453" i="11"/>
  <c r="Z453" i="11"/>
  <c r="AA453" i="11"/>
  <c r="AB453" i="11"/>
  <c r="AC453" i="11"/>
  <c r="AD453" i="11"/>
  <c r="AE453" i="11"/>
  <c r="AF453" i="11"/>
  <c r="AG453" i="11"/>
  <c r="AI453" i="11"/>
  <c r="L454" i="11"/>
  <c r="M454" i="11"/>
  <c r="N454" i="11"/>
  <c r="O454" i="11"/>
  <c r="P454" i="11"/>
  <c r="Q454" i="11"/>
  <c r="R454" i="11"/>
  <c r="S454" i="11"/>
  <c r="T454" i="11"/>
  <c r="U454" i="11"/>
  <c r="V454" i="11"/>
  <c r="W454" i="11"/>
  <c r="X454" i="11"/>
  <c r="Y454" i="11"/>
  <c r="Z454" i="11"/>
  <c r="AA454" i="11"/>
  <c r="AB454" i="11"/>
  <c r="AC454" i="11"/>
  <c r="AD454" i="11"/>
  <c r="AE454" i="11"/>
  <c r="AF454" i="11"/>
  <c r="AG454" i="11"/>
  <c r="L455" i="11"/>
  <c r="M455" i="11"/>
  <c r="N455" i="11"/>
  <c r="O455" i="11"/>
  <c r="P455" i="11"/>
  <c r="Q455" i="11"/>
  <c r="R455" i="11"/>
  <c r="S455" i="11"/>
  <c r="T455" i="11"/>
  <c r="U455" i="11"/>
  <c r="V455" i="11"/>
  <c r="W455" i="11"/>
  <c r="X455" i="11"/>
  <c r="Y455" i="11"/>
  <c r="Z455" i="11"/>
  <c r="AA455" i="11"/>
  <c r="AB455" i="11"/>
  <c r="AC455" i="11"/>
  <c r="AD455" i="11"/>
  <c r="AE455" i="11"/>
  <c r="AF455" i="11"/>
  <c r="AJ455" i="11"/>
  <c r="AK455" i="11"/>
  <c r="L456" i="11"/>
  <c r="M456" i="11"/>
  <c r="N456" i="11"/>
  <c r="O456" i="11"/>
  <c r="AJ456" i="11" s="1"/>
  <c r="P456" i="11"/>
  <c r="Q456" i="11"/>
  <c r="R456" i="11"/>
  <c r="S456" i="11"/>
  <c r="T456" i="11"/>
  <c r="U456" i="11"/>
  <c r="V456" i="11"/>
  <c r="W456" i="11"/>
  <c r="X456" i="11"/>
  <c r="Y456" i="11"/>
  <c r="Z456" i="11"/>
  <c r="AA456" i="11"/>
  <c r="AB456" i="11"/>
  <c r="AC456" i="11"/>
  <c r="AD456" i="11"/>
  <c r="AE456" i="11"/>
  <c r="AF456" i="11"/>
  <c r="AK456" i="11"/>
  <c r="L457" i="11"/>
  <c r="M457" i="11"/>
  <c r="AH457" i="11" s="1"/>
  <c r="N457" i="11"/>
  <c r="Q457" i="11" s="1"/>
  <c r="O457" i="11"/>
  <c r="P457" i="11"/>
  <c r="R457" i="11"/>
  <c r="S457" i="11"/>
  <c r="T457" i="11"/>
  <c r="U457" i="11"/>
  <c r="V457" i="11"/>
  <c r="W457" i="11"/>
  <c r="X457" i="11"/>
  <c r="Y457" i="11"/>
  <c r="Z457" i="11"/>
  <c r="AA457" i="11"/>
  <c r="AB457" i="11"/>
  <c r="AC457" i="11"/>
  <c r="AD457" i="11"/>
  <c r="AE457" i="11"/>
  <c r="AF457" i="11"/>
  <c r="AI457" i="11"/>
  <c r="AK457" i="11"/>
  <c r="L458" i="11"/>
  <c r="M458" i="11"/>
  <c r="N458" i="11"/>
  <c r="O458" i="11"/>
  <c r="P458" i="11"/>
  <c r="Q458" i="11"/>
  <c r="R458" i="11"/>
  <c r="S458" i="11"/>
  <c r="T458" i="11"/>
  <c r="U458" i="11"/>
  <c r="V458" i="11"/>
  <c r="W458" i="11"/>
  <c r="X458" i="11"/>
  <c r="Y458" i="11"/>
  <c r="Z458" i="11"/>
  <c r="AA458" i="11"/>
  <c r="AB458" i="11"/>
  <c r="AC458" i="11"/>
  <c r="AD458" i="11"/>
  <c r="AE458" i="11"/>
  <c r="AF458" i="11"/>
  <c r="AG458" i="11"/>
  <c r="L459" i="11"/>
  <c r="M459" i="11"/>
  <c r="N459" i="11"/>
  <c r="O459" i="11"/>
  <c r="P459" i="11"/>
  <c r="Q459" i="11"/>
  <c r="AI459" i="11" s="1"/>
  <c r="R459" i="11"/>
  <c r="S459" i="11"/>
  <c r="T459" i="11"/>
  <c r="U459" i="11"/>
  <c r="V459" i="11"/>
  <c r="W459" i="11"/>
  <c r="X459" i="11"/>
  <c r="Y459" i="11"/>
  <c r="Z459" i="11"/>
  <c r="AA459" i="11"/>
  <c r="AB459" i="11"/>
  <c r="AC459" i="11"/>
  <c r="AD459" i="11"/>
  <c r="AE459" i="11"/>
  <c r="AF459" i="11"/>
  <c r="AH459" i="11"/>
  <c r="AJ459" i="11"/>
  <c r="AK459" i="11"/>
  <c r="L460" i="11"/>
  <c r="M460" i="11"/>
  <c r="N460" i="11"/>
  <c r="O460" i="11"/>
  <c r="P460" i="11"/>
  <c r="R460" i="11"/>
  <c r="S460" i="11"/>
  <c r="T460" i="11"/>
  <c r="U460" i="11"/>
  <c r="V460" i="11"/>
  <c r="W460" i="11"/>
  <c r="X460" i="11"/>
  <c r="Y460" i="11"/>
  <c r="Z460" i="11"/>
  <c r="AA460" i="11"/>
  <c r="AB460" i="11"/>
  <c r="AC460" i="11"/>
  <c r="AD460" i="11"/>
  <c r="AE460" i="11"/>
  <c r="AF460" i="11"/>
  <c r="L461" i="11"/>
  <c r="M461" i="11"/>
  <c r="N461" i="11"/>
  <c r="O461" i="11"/>
  <c r="P461" i="11"/>
  <c r="Q461" i="11"/>
  <c r="R461" i="11"/>
  <c r="S461" i="11"/>
  <c r="T461" i="11"/>
  <c r="U461" i="11"/>
  <c r="V461" i="11"/>
  <c r="W461" i="11"/>
  <c r="X461" i="11"/>
  <c r="Y461" i="11"/>
  <c r="Z461" i="11"/>
  <c r="AA461" i="11"/>
  <c r="AB461" i="11"/>
  <c r="AC461" i="11"/>
  <c r="AD461" i="11"/>
  <c r="AE461" i="11"/>
  <c r="AF461" i="11"/>
  <c r="AG461" i="11"/>
  <c r="L462" i="11"/>
  <c r="M462" i="11"/>
  <c r="N462" i="11"/>
  <c r="Q462" i="11" s="1"/>
  <c r="O462" i="11"/>
  <c r="P462" i="11"/>
  <c r="R462" i="11"/>
  <c r="S462" i="11"/>
  <c r="T462" i="11"/>
  <c r="U462" i="11"/>
  <c r="V462" i="11"/>
  <c r="W462" i="11"/>
  <c r="X462" i="11"/>
  <c r="Y462" i="11"/>
  <c r="Z462" i="11"/>
  <c r="AA462" i="11"/>
  <c r="AB462" i="11"/>
  <c r="AC462" i="11"/>
  <c r="AD462" i="11"/>
  <c r="AE462" i="11"/>
  <c r="AF462" i="11"/>
  <c r="L463" i="11"/>
  <c r="M463" i="11"/>
  <c r="N463" i="11"/>
  <c r="O463" i="11"/>
  <c r="P463" i="11"/>
  <c r="Q463" i="11"/>
  <c r="R463" i="11"/>
  <c r="S463" i="11"/>
  <c r="T463" i="11"/>
  <c r="U463" i="11"/>
  <c r="V463" i="11"/>
  <c r="W463" i="11"/>
  <c r="X463" i="11"/>
  <c r="Y463" i="11"/>
  <c r="Z463" i="11"/>
  <c r="AA463" i="11"/>
  <c r="AB463" i="11"/>
  <c r="AC463" i="11"/>
  <c r="AD463" i="11"/>
  <c r="AE463" i="11"/>
  <c r="AF463" i="11"/>
  <c r="AG463" i="11"/>
  <c r="L464" i="11"/>
  <c r="M464" i="11"/>
  <c r="N464" i="11"/>
  <c r="O464" i="11"/>
  <c r="P464" i="11"/>
  <c r="Q464" i="11"/>
  <c r="AH464" i="11" s="1"/>
  <c r="R464" i="11"/>
  <c r="S464" i="11"/>
  <c r="T464" i="11"/>
  <c r="U464" i="11"/>
  <c r="V464" i="11"/>
  <c r="W464" i="11"/>
  <c r="X464" i="11"/>
  <c r="Y464" i="11"/>
  <c r="Z464" i="11"/>
  <c r="AA464" i="11"/>
  <c r="AB464" i="11"/>
  <c r="AC464" i="11"/>
  <c r="AD464" i="11"/>
  <c r="AE464" i="11"/>
  <c r="AF464" i="11"/>
  <c r="AG464" i="11"/>
  <c r="AK464" i="11"/>
  <c r="L465" i="11"/>
  <c r="M465" i="11"/>
  <c r="N465" i="11"/>
  <c r="Q465" i="11" s="1"/>
  <c r="O465" i="11"/>
  <c r="P465" i="11"/>
  <c r="R465" i="11"/>
  <c r="S465" i="11"/>
  <c r="T465" i="11"/>
  <c r="U465" i="11"/>
  <c r="V465" i="11"/>
  <c r="W465" i="11"/>
  <c r="X465" i="11"/>
  <c r="Y465" i="11"/>
  <c r="Z465" i="11"/>
  <c r="AA465" i="11"/>
  <c r="AB465" i="11"/>
  <c r="AC465" i="11"/>
  <c r="AD465" i="11"/>
  <c r="AE465" i="11"/>
  <c r="AF465" i="11"/>
  <c r="AI465" i="11"/>
  <c r="AJ465" i="11"/>
  <c r="L466" i="11"/>
  <c r="M466" i="11"/>
  <c r="N466" i="11"/>
  <c r="Q466" i="11" s="1"/>
  <c r="O466" i="11"/>
  <c r="P466" i="11"/>
  <c r="R466" i="11"/>
  <c r="S466" i="11"/>
  <c r="T466" i="11"/>
  <c r="U466" i="11"/>
  <c r="V466" i="11"/>
  <c r="W466" i="11"/>
  <c r="X466" i="11"/>
  <c r="Y466" i="11"/>
  <c r="Z466" i="11"/>
  <c r="AA466" i="11"/>
  <c r="AB466" i="11"/>
  <c r="AC466" i="11"/>
  <c r="AD466" i="11"/>
  <c r="AE466" i="11"/>
  <c r="AF466" i="11"/>
  <c r="L467" i="11"/>
  <c r="M467" i="11"/>
  <c r="N467" i="11"/>
  <c r="O467" i="11"/>
  <c r="P467" i="11"/>
  <c r="R467" i="11"/>
  <c r="S467" i="11"/>
  <c r="T467" i="11"/>
  <c r="U467" i="11"/>
  <c r="V467" i="11"/>
  <c r="W467" i="11"/>
  <c r="X467" i="11"/>
  <c r="Y467" i="11"/>
  <c r="Z467" i="11"/>
  <c r="AA467" i="11"/>
  <c r="AB467" i="11"/>
  <c r="AC467" i="11"/>
  <c r="AD467" i="11"/>
  <c r="AE467" i="11"/>
  <c r="AF467" i="11"/>
  <c r="L468" i="11"/>
  <c r="M468" i="11"/>
  <c r="N468" i="11"/>
  <c r="O468" i="11"/>
  <c r="P468" i="11"/>
  <c r="Q468" i="11"/>
  <c r="R468" i="11"/>
  <c r="S468" i="11"/>
  <c r="T468" i="11"/>
  <c r="U468" i="11"/>
  <c r="V468" i="11"/>
  <c r="W468" i="11"/>
  <c r="X468" i="11"/>
  <c r="Y468" i="11"/>
  <c r="Z468" i="11"/>
  <c r="AA468" i="11"/>
  <c r="AB468" i="11"/>
  <c r="AC468" i="11"/>
  <c r="AD468" i="11"/>
  <c r="AE468" i="11"/>
  <c r="AF468" i="11"/>
  <c r="AG468" i="11"/>
  <c r="L469" i="11"/>
  <c r="M469" i="11"/>
  <c r="N469" i="11"/>
  <c r="Q469" i="11" s="1"/>
  <c r="AH469" i="11" s="1"/>
  <c r="O469" i="11"/>
  <c r="P469" i="11"/>
  <c r="R469" i="11"/>
  <c r="S469" i="11"/>
  <c r="T469" i="11"/>
  <c r="U469" i="11"/>
  <c r="V469" i="11"/>
  <c r="W469" i="11"/>
  <c r="X469" i="11"/>
  <c r="Y469" i="11"/>
  <c r="Z469" i="11"/>
  <c r="AA469" i="11"/>
  <c r="AB469" i="11"/>
  <c r="AC469" i="11"/>
  <c r="AD469" i="11"/>
  <c r="AE469" i="11"/>
  <c r="AF469" i="11"/>
  <c r="AI469" i="11"/>
  <c r="L470" i="11"/>
  <c r="M470" i="11"/>
  <c r="N470" i="11"/>
  <c r="Q470" i="11" s="1"/>
  <c r="AH470" i="11" s="1"/>
  <c r="O470" i="11"/>
  <c r="P470" i="11"/>
  <c r="R470" i="11"/>
  <c r="S470" i="11"/>
  <c r="T470" i="11"/>
  <c r="U470" i="11"/>
  <c r="V470" i="11"/>
  <c r="W470" i="11"/>
  <c r="X470" i="11"/>
  <c r="Y470" i="11"/>
  <c r="Z470" i="11"/>
  <c r="AA470" i="11"/>
  <c r="AB470" i="11"/>
  <c r="AC470" i="11"/>
  <c r="AD470" i="11"/>
  <c r="AE470" i="11"/>
  <c r="AF470" i="11"/>
  <c r="L471" i="11"/>
  <c r="M471" i="11"/>
  <c r="N471" i="11"/>
  <c r="Q471" i="11" s="1"/>
  <c r="O471" i="11"/>
  <c r="P471" i="11"/>
  <c r="R471" i="11"/>
  <c r="S471" i="11"/>
  <c r="T471" i="11"/>
  <c r="U471" i="11"/>
  <c r="V471" i="11"/>
  <c r="W471" i="11"/>
  <c r="X471" i="11"/>
  <c r="Y471" i="11"/>
  <c r="Z471" i="11"/>
  <c r="AA471" i="11"/>
  <c r="AB471" i="11"/>
  <c r="AC471" i="11"/>
  <c r="AD471" i="11"/>
  <c r="AE471" i="11"/>
  <c r="AF471" i="11"/>
  <c r="AH471" i="11"/>
  <c r="L472" i="11"/>
  <c r="M472" i="11"/>
  <c r="N472" i="11"/>
  <c r="O472" i="11"/>
  <c r="P472" i="11"/>
  <c r="Q472" i="11"/>
  <c r="R472" i="11"/>
  <c r="S472" i="11"/>
  <c r="T472" i="11"/>
  <c r="U472" i="11"/>
  <c r="V472" i="11"/>
  <c r="W472" i="11"/>
  <c r="X472" i="11"/>
  <c r="Y472" i="11"/>
  <c r="Z472" i="11"/>
  <c r="AA472" i="11"/>
  <c r="AB472" i="11"/>
  <c r="AC472" i="11"/>
  <c r="AD472" i="11"/>
  <c r="AE472" i="11"/>
  <c r="AF472" i="11"/>
  <c r="AG472" i="11"/>
  <c r="AH472" i="11"/>
  <c r="AI472" i="11"/>
  <c r="L473" i="11"/>
  <c r="M473" i="11"/>
  <c r="N473" i="11"/>
  <c r="Q473" i="11" s="1"/>
  <c r="O473" i="11"/>
  <c r="P473" i="11"/>
  <c r="R473" i="11"/>
  <c r="S473" i="11"/>
  <c r="T473" i="11"/>
  <c r="U473" i="11"/>
  <c r="V473" i="11"/>
  <c r="W473" i="11"/>
  <c r="X473" i="11"/>
  <c r="Y473" i="11"/>
  <c r="Z473" i="11"/>
  <c r="AA473" i="11"/>
  <c r="AB473" i="11"/>
  <c r="AC473" i="11"/>
  <c r="AD473" i="11"/>
  <c r="AE473" i="11"/>
  <c r="AJ473" i="11"/>
  <c r="AK473" i="11"/>
  <c r="L474" i="11"/>
  <c r="M474" i="11"/>
  <c r="T474" i="11" s="1"/>
  <c r="N474" i="11"/>
  <c r="O474" i="11"/>
  <c r="P474" i="11"/>
  <c r="AB474" i="11" s="1"/>
  <c r="Q474" i="11"/>
  <c r="R474" i="11"/>
  <c r="S474" i="11"/>
  <c r="U474" i="11"/>
  <c r="V474" i="11"/>
  <c r="W474" i="11"/>
  <c r="X474" i="11"/>
  <c r="Y474" i="11"/>
  <c r="Z474" i="11"/>
  <c r="AA474" i="11"/>
  <c r="AC474" i="11"/>
  <c r="AD474" i="11"/>
  <c r="AE474" i="11"/>
  <c r="AG474" i="11"/>
  <c r="AH474" i="11"/>
  <c r="AI474" i="11"/>
  <c r="AK474" i="11"/>
  <c r="L475" i="11"/>
  <c r="M475" i="11"/>
  <c r="T475" i="11" s="1"/>
  <c r="N475" i="11"/>
  <c r="O475" i="11"/>
  <c r="P475" i="11"/>
  <c r="AB475" i="11" s="1"/>
  <c r="Q475" i="11"/>
  <c r="R475" i="11"/>
  <c r="S475" i="11"/>
  <c r="U475" i="11"/>
  <c r="V475" i="11"/>
  <c r="W475" i="11"/>
  <c r="X475" i="11"/>
  <c r="Y475" i="11"/>
  <c r="Z475" i="11"/>
  <c r="AA475" i="11"/>
  <c r="AC475" i="11"/>
  <c r="AD475" i="11"/>
  <c r="AE475" i="11"/>
  <c r="AG475" i="11"/>
  <c r="AH475" i="11"/>
  <c r="AK475" i="11"/>
  <c r="L476" i="11"/>
  <c r="M476" i="11"/>
  <c r="T476" i="11" s="1"/>
  <c r="N476" i="11"/>
  <c r="O476" i="11"/>
  <c r="P476" i="11"/>
  <c r="Q476" i="11"/>
  <c r="R476" i="11"/>
  <c r="U476" i="11"/>
  <c r="V476" i="11"/>
  <c r="W476" i="11"/>
  <c r="X476" i="11"/>
  <c r="Y476" i="11"/>
  <c r="Z476" i="11"/>
  <c r="AA476" i="11"/>
  <c r="AB476" i="11"/>
  <c r="AC476" i="11"/>
  <c r="AD476" i="11"/>
  <c r="AE476" i="11"/>
  <c r="L477" i="11"/>
  <c r="M477" i="11"/>
  <c r="N477" i="11"/>
  <c r="O477" i="11"/>
  <c r="P477" i="11"/>
  <c r="Q477" i="11"/>
  <c r="R477" i="11"/>
  <c r="S477" i="11"/>
  <c r="T477" i="11"/>
  <c r="U477" i="11"/>
  <c r="V477" i="11"/>
  <c r="W477" i="11"/>
  <c r="X477" i="11"/>
  <c r="Y477" i="11"/>
  <c r="Z477" i="11"/>
  <c r="AA477" i="11"/>
  <c r="AB477" i="11"/>
  <c r="AC477" i="11"/>
  <c r="AD477" i="11"/>
  <c r="AE477" i="11"/>
  <c r="AF477" i="11"/>
  <c r="AG477" i="11"/>
  <c r="L478" i="11"/>
  <c r="M478" i="11"/>
  <c r="N478" i="11"/>
  <c r="O478" i="11"/>
  <c r="P478" i="11"/>
  <c r="Q478" i="11"/>
  <c r="AI478" i="11" s="1"/>
  <c r="R478" i="11"/>
  <c r="S478" i="11"/>
  <c r="T478" i="11"/>
  <c r="U478" i="11"/>
  <c r="V478" i="11"/>
  <c r="W478" i="11"/>
  <c r="X478" i="11"/>
  <c r="Y478" i="11"/>
  <c r="Z478" i="11"/>
  <c r="AA478" i="11"/>
  <c r="AB478" i="11"/>
  <c r="AC478" i="11"/>
  <c r="AD478" i="11"/>
  <c r="AE478" i="11"/>
  <c r="AF478" i="11"/>
  <c r="AH478" i="11"/>
  <c r="AJ478" i="11"/>
  <c r="AK478" i="11"/>
  <c r="L479" i="11"/>
  <c r="M479" i="11"/>
  <c r="N479" i="11"/>
  <c r="O479" i="11"/>
  <c r="P479" i="11"/>
  <c r="R479" i="11"/>
  <c r="S479" i="11"/>
  <c r="T479" i="11"/>
  <c r="U479" i="11"/>
  <c r="V479" i="11"/>
  <c r="W479" i="11"/>
  <c r="X479" i="11"/>
  <c r="Y479" i="11"/>
  <c r="Z479" i="11"/>
  <c r="AA479" i="11"/>
  <c r="AB479" i="11"/>
  <c r="AC479" i="11"/>
  <c r="AD479" i="11"/>
  <c r="AE479" i="11"/>
  <c r="AF479" i="11"/>
  <c r="L480" i="11"/>
  <c r="M480" i="11"/>
  <c r="N480" i="11"/>
  <c r="O480" i="11"/>
  <c r="P480" i="11"/>
  <c r="Q480" i="11"/>
  <c r="R480" i="11"/>
  <c r="S480" i="11"/>
  <c r="T480" i="11"/>
  <c r="U480" i="11"/>
  <c r="V480" i="11"/>
  <c r="W480" i="11"/>
  <c r="X480" i="11"/>
  <c r="Y480" i="11"/>
  <c r="Z480" i="11"/>
  <c r="AA480" i="11"/>
  <c r="AB480" i="11"/>
  <c r="AC480" i="11"/>
  <c r="AD480" i="11"/>
  <c r="AE480" i="11"/>
  <c r="AF480" i="11"/>
  <c r="AG480" i="11"/>
  <c r="L481" i="11"/>
  <c r="M481" i="11"/>
  <c r="N481" i="11"/>
  <c r="Q481" i="11" s="1"/>
  <c r="O481" i="11"/>
  <c r="P481" i="11"/>
  <c r="R481" i="11"/>
  <c r="S481" i="11"/>
  <c r="T481" i="11"/>
  <c r="U481" i="11"/>
  <c r="V481" i="11"/>
  <c r="W481" i="11"/>
  <c r="X481" i="11"/>
  <c r="Y481" i="11"/>
  <c r="Z481" i="11"/>
  <c r="AA481" i="11"/>
  <c r="AB481" i="11"/>
  <c r="AC481" i="11"/>
  <c r="AD481" i="11"/>
  <c r="AE481" i="11"/>
  <c r="AF481" i="11"/>
  <c r="AJ481" i="11"/>
  <c r="L482" i="11"/>
  <c r="M482" i="11"/>
  <c r="N482" i="11"/>
  <c r="Q482" i="11" s="1"/>
  <c r="O482" i="11"/>
  <c r="P482" i="11"/>
  <c r="R482" i="11"/>
  <c r="S482" i="11"/>
  <c r="T482" i="11"/>
  <c r="U482" i="11"/>
  <c r="V482" i="11"/>
  <c r="W482" i="11"/>
  <c r="X482" i="11"/>
  <c r="Y482" i="11"/>
  <c r="Z482" i="11"/>
  <c r="AA482" i="11"/>
  <c r="AB482" i="11"/>
  <c r="AC482" i="11"/>
  <c r="AD482" i="11"/>
  <c r="AE482" i="11"/>
  <c r="AF482" i="11"/>
  <c r="L483" i="11"/>
  <c r="M483" i="11"/>
  <c r="N483" i="11"/>
  <c r="O483" i="11"/>
  <c r="P483" i="11"/>
  <c r="Q483" i="11"/>
  <c r="R483" i="11"/>
  <c r="S483" i="11"/>
  <c r="T483" i="11"/>
  <c r="U483" i="11"/>
  <c r="V483" i="11"/>
  <c r="W483" i="11"/>
  <c r="X483" i="11"/>
  <c r="Y483" i="11"/>
  <c r="Z483" i="11"/>
  <c r="AA483" i="11"/>
  <c r="AB483" i="11"/>
  <c r="AC483" i="11"/>
  <c r="AD483" i="11"/>
  <c r="AE483" i="11"/>
  <c r="AF483" i="11"/>
  <c r="AG483" i="11"/>
  <c r="AI483" i="11"/>
  <c r="L484" i="11"/>
  <c r="M484" i="11"/>
  <c r="T484" i="11" s="1"/>
  <c r="N484" i="11"/>
  <c r="Q484" i="11" s="1"/>
  <c r="O484" i="11"/>
  <c r="AJ484" i="11" s="1"/>
  <c r="P484" i="11"/>
  <c r="AB484" i="11" s="1"/>
  <c r="R484" i="11"/>
  <c r="S484" i="11"/>
  <c r="U484" i="11"/>
  <c r="W484" i="11"/>
  <c r="X484" i="11"/>
  <c r="Y484" i="11"/>
  <c r="Z484" i="11"/>
  <c r="AA484" i="11"/>
  <c r="AC484" i="11"/>
  <c r="AD484" i="11"/>
  <c r="AE484" i="11"/>
  <c r="L485" i="11"/>
  <c r="M485" i="11"/>
  <c r="N485" i="11"/>
  <c r="O485" i="11"/>
  <c r="P485" i="11"/>
  <c r="Q485" i="11"/>
  <c r="R485" i="11"/>
  <c r="S485" i="11"/>
  <c r="T485" i="11"/>
  <c r="U485" i="11"/>
  <c r="V485" i="11"/>
  <c r="W485" i="11"/>
  <c r="X485" i="11"/>
  <c r="Y485" i="11"/>
  <c r="Z485" i="11"/>
  <c r="AA485" i="11"/>
  <c r="AB485" i="11"/>
  <c r="AC485" i="11"/>
  <c r="AD485" i="11"/>
  <c r="AE485" i="11"/>
  <c r="L486" i="11"/>
  <c r="M486" i="11"/>
  <c r="T486" i="11" s="1"/>
  <c r="N486" i="11"/>
  <c r="Q486" i="11" s="1"/>
  <c r="O486" i="11"/>
  <c r="P486" i="11"/>
  <c r="R486" i="11"/>
  <c r="S486" i="11"/>
  <c r="U486" i="11"/>
  <c r="V486" i="11"/>
  <c r="W486" i="11"/>
  <c r="X486" i="11"/>
  <c r="Y486" i="11"/>
  <c r="Z486" i="11"/>
  <c r="AA486" i="11"/>
  <c r="AB486" i="11"/>
  <c r="AC486" i="11"/>
  <c r="AD486" i="11"/>
  <c r="AE486" i="11"/>
  <c r="AI486" i="11"/>
  <c r="AJ486" i="11"/>
  <c r="L487" i="11"/>
  <c r="M487" i="11"/>
  <c r="AH487" i="11" s="1"/>
  <c r="N487" i="11"/>
  <c r="O487" i="11"/>
  <c r="P487" i="11"/>
  <c r="AB487" i="11" s="1"/>
  <c r="Q487" i="11"/>
  <c r="AI487" i="11" s="1"/>
  <c r="R487" i="11"/>
  <c r="T487" i="11"/>
  <c r="U487" i="11"/>
  <c r="V487" i="11"/>
  <c r="W487" i="11"/>
  <c r="X487" i="11"/>
  <c r="Y487" i="11"/>
  <c r="Z487" i="11"/>
  <c r="AA487" i="11"/>
  <c r="AC487" i="11"/>
  <c r="AD487" i="11"/>
  <c r="AE487" i="11"/>
  <c r="AJ487" i="11"/>
  <c r="AK487" i="11"/>
  <c r="L488" i="11"/>
  <c r="M488" i="11"/>
  <c r="T488" i="11" s="1"/>
  <c r="N488" i="11"/>
  <c r="O488" i="11"/>
  <c r="P488" i="11"/>
  <c r="AB488" i="11" s="1"/>
  <c r="Q488" i="11"/>
  <c r="R488" i="11"/>
  <c r="U488" i="11"/>
  <c r="V488" i="11"/>
  <c r="W488" i="11"/>
  <c r="X488" i="11"/>
  <c r="Y488" i="11"/>
  <c r="Z488" i="11"/>
  <c r="AA488" i="11"/>
  <c r="AC488" i="11"/>
  <c r="AD488" i="11"/>
  <c r="AE488" i="11"/>
  <c r="AJ488" i="11"/>
  <c r="AK488" i="11"/>
  <c r="L489" i="11"/>
  <c r="M489" i="11"/>
  <c r="N489" i="11"/>
  <c r="Q489" i="11" s="1"/>
  <c r="O489" i="11"/>
  <c r="P489" i="11"/>
  <c r="R489" i="11"/>
  <c r="T489" i="11"/>
  <c r="U489" i="11"/>
  <c r="V489" i="11"/>
  <c r="W489" i="11"/>
  <c r="X489" i="11"/>
  <c r="Y489" i="11"/>
  <c r="Z489" i="11"/>
  <c r="AA489" i="11"/>
  <c r="AB489" i="11"/>
  <c r="AC489" i="11"/>
  <c r="AD489" i="11"/>
  <c r="AE489" i="11"/>
  <c r="AH489" i="11"/>
  <c r="AI489" i="11"/>
  <c r="AK489" i="11"/>
  <c r="L490" i="11"/>
  <c r="M490" i="11"/>
  <c r="T490" i="11" s="1"/>
  <c r="N490" i="11"/>
  <c r="O490" i="11"/>
  <c r="P490" i="11"/>
  <c r="AB490" i="11" s="1"/>
  <c r="R490" i="11"/>
  <c r="S490" i="11"/>
  <c r="U490" i="11"/>
  <c r="W490" i="11"/>
  <c r="X490" i="11"/>
  <c r="Y490" i="11"/>
  <c r="Z490" i="11"/>
  <c r="AA490" i="11"/>
  <c r="AC490" i="11"/>
  <c r="AD490" i="11"/>
  <c r="AE490" i="11"/>
  <c r="L491" i="11"/>
  <c r="M491" i="11"/>
  <c r="AH491" i="11" s="1"/>
  <c r="N491" i="11"/>
  <c r="Q491" i="11" s="1"/>
  <c r="AK491" i="11" s="1"/>
  <c r="O491" i="11"/>
  <c r="P491" i="11"/>
  <c r="R491" i="11"/>
  <c r="S491" i="11"/>
  <c r="T491" i="11"/>
  <c r="U491" i="11"/>
  <c r="V491" i="11"/>
  <c r="W491" i="11"/>
  <c r="X491" i="11"/>
  <c r="Y491" i="11"/>
  <c r="Z491" i="11"/>
  <c r="AA491" i="11"/>
  <c r="AB491" i="11"/>
  <c r="AC491" i="11"/>
  <c r="AD491" i="11"/>
  <c r="AE491" i="11"/>
  <c r="AF491" i="11"/>
  <c r="AI491" i="11"/>
  <c r="L492" i="11"/>
  <c r="M492" i="11"/>
  <c r="N492" i="11"/>
  <c r="O492" i="11"/>
  <c r="P492" i="11"/>
  <c r="Q492" i="11"/>
  <c r="R492" i="11"/>
  <c r="S492" i="11"/>
  <c r="T492" i="11"/>
  <c r="U492" i="11"/>
  <c r="V492" i="11"/>
  <c r="W492" i="11"/>
  <c r="X492" i="11"/>
  <c r="Y492" i="11"/>
  <c r="Z492" i="11"/>
  <c r="AA492" i="11"/>
  <c r="AB492" i="11"/>
  <c r="AC492" i="11"/>
  <c r="AD492" i="11"/>
  <c r="AE492" i="11"/>
  <c r="AF492" i="11"/>
  <c r="AG492" i="11"/>
  <c r="AI492" i="11"/>
  <c r="L493" i="11"/>
  <c r="M493" i="11"/>
  <c r="N493" i="11"/>
  <c r="Q493" i="11" s="1"/>
  <c r="O493" i="11"/>
  <c r="P493" i="11"/>
  <c r="R493" i="11"/>
  <c r="S493" i="11"/>
  <c r="T493" i="11"/>
  <c r="U493" i="11"/>
  <c r="V493" i="11"/>
  <c r="W493" i="11"/>
  <c r="X493" i="11"/>
  <c r="Y493" i="11"/>
  <c r="Z493" i="11"/>
  <c r="AA493" i="11"/>
  <c r="AB493" i="11"/>
  <c r="AC493" i="11"/>
  <c r="AD493" i="11"/>
  <c r="AE493" i="11"/>
  <c r="AF493" i="11"/>
  <c r="AJ493" i="11"/>
  <c r="L494" i="11"/>
  <c r="M494" i="11"/>
  <c r="N494" i="11"/>
  <c r="Q494" i="11" s="1"/>
  <c r="O494" i="11"/>
  <c r="P494" i="11"/>
  <c r="R494" i="11"/>
  <c r="S494" i="11"/>
  <c r="T494" i="11"/>
  <c r="U494" i="11"/>
  <c r="V494" i="11"/>
  <c r="W494" i="11"/>
  <c r="X494" i="11"/>
  <c r="Y494" i="11"/>
  <c r="Z494" i="11"/>
  <c r="AA494" i="11"/>
  <c r="AB494" i="11"/>
  <c r="AC494" i="11"/>
  <c r="AD494" i="11"/>
  <c r="AE494" i="11"/>
  <c r="AF494" i="11"/>
  <c r="L495" i="11"/>
  <c r="M495" i="11"/>
  <c r="N495" i="11"/>
  <c r="O495" i="11"/>
  <c r="P495" i="11"/>
  <c r="Q495" i="11"/>
  <c r="R495" i="11"/>
  <c r="S495" i="11"/>
  <c r="T495" i="11"/>
  <c r="U495" i="11"/>
  <c r="V495" i="11"/>
  <c r="W495" i="11"/>
  <c r="X495" i="11"/>
  <c r="Y495" i="11"/>
  <c r="Z495" i="11"/>
  <c r="AA495" i="11"/>
  <c r="AB495" i="11"/>
  <c r="AC495" i="11"/>
  <c r="AD495" i="11"/>
  <c r="AE495" i="11"/>
  <c r="AF495" i="11"/>
  <c r="AG495" i="11"/>
  <c r="L496" i="11"/>
  <c r="M496" i="11"/>
  <c r="N496" i="11"/>
  <c r="Q496" i="11" s="1"/>
  <c r="O496" i="11"/>
  <c r="P496" i="11"/>
  <c r="R496" i="11"/>
  <c r="S496" i="11"/>
  <c r="T496" i="11"/>
  <c r="U496" i="11"/>
  <c r="V496" i="11"/>
  <c r="W496" i="11"/>
  <c r="X496" i="11"/>
  <c r="Y496" i="11"/>
  <c r="Z496" i="11"/>
  <c r="AA496" i="11"/>
  <c r="AB496" i="11"/>
  <c r="AC496" i="11"/>
  <c r="AD496" i="11"/>
  <c r="AE496" i="11"/>
  <c r="AF496" i="11"/>
  <c r="AH496" i="11"/>
  <c r="AK496" i="11"/>
  <c r="L497" i="11"/>
  <c r="S497" i="11" s="1"/>
  <c r="M497" i="11"/>
  <c r="N497" i="11"/>
  <c r="O497" i="11"/>
  <c r="P497" i="11"/>
  <c r="Q497" i="11"/>
  <c r="R497" i="11"/>
  <c r="T497" i="11"/>
  <c r="U497" i="11"/>
  <c r="V497" i="11"/>
  <c r="W497" i="11"/>
  <c r="X497" i="11"/>
  <c r="Y497" i="11"/>
  <c r="Z497" i="11"/>
  <c r="AF497" i="11" s="1"/>
  <c r="AA497" i="11"/>
  <c r="AB497" i="11"/>
  <c r="AC497" i="11"/>
  <c r="AD497" i="11"/>
  <c r="AE497" i="11"/>
  <c r="AK497" i="11"/>
  <c r="L498" i="11"/>
  <c r="M498" i="11"/>
  <c r="T498" i="11" s="1"/>
  <c r="N498" i="11"/>
  <c r="O498" i="11"/>
  <c r="AJ498" i="11" s="1"/>
  <c r="P498" i="11"/>
  <c r="Q498" i="11"/>
  <c r="R498" i="11"/>
  <c r="U498" i="11"/>
  <c r="V498" i="11"/>
  <c r="W498" i="11"/>
  <c r="X498" i="11"/>
  <c r="Y498" i="11"/>
  <c r="Z498" i="11"/>
  <c r="AA498" i="11"/>
  <c r="AB498" i="11"/>
  <c r="AC498" i="11"/>
  <c r="AD498" i="11"/>
  <c r="AE498" i="11"/>
  <c r="AH498" i="11"/>
  <c r="AI498" i="11"/>
  <c r="AK498" i="11"/>
  <c r="L499" i="11"/>
  <c r="M499" i="11"/>
  <c r="N499" i="11"/>
  <c r="O499" i="11"/>
  <c r="P499" i="11"/>
  <c r="R499" i="11"/>
  <c r="S499" i="11"/>
  <c r="T499" i="11"/>
  <c r="U499" i="11"/>
  <c r="V499" i="11"/>
  <c r="W499" i="11"/>
  <c r="X499" i="11"/>
  <c r="Y499" i="11"/>
  <c r="Z499" i="11"/>
  <c r="AA499" i="11"/>
  <c r="AB499" i="11"/>
  <c r="AC499" i="11"/>
  <c r="AD499" i="11"/>
  <c r="AE499" i="11"/>
  <c r="AF499" i="11"/>
  <c r="L500" i="11"/>
  <c r="M500" i="11"/>
  <c r="N500" i="11"/>
  <c r="Q500" i="11" s="1"/>
  <c r="O500" i="11"/>
  <c r="P500" i="11"/>
  <c r="R500" i="11"/>
  <c r="S500" i="11"/>
  <c r="T500" i="11"/>
  <c r="U500" i="11"/>
  <c r="V500" i="11"/>
  <c r="W500" i="11"/>
  <c r="X500" i="11"/>
  <c r="Y500" i="11"/>
  <c r="Z500" i="11"/>
  <c r="AA500" i="11"/>
  <c r="AB500" i="11"/>
  <c r="AC500" i="11"/>
  <c r="AD500" i="11"/>
  <c r="AE500" i="11"/>
  <c r="AF500" i="11"/>
  <c r="AH500" i="11"/>
  <c r="AK500" i="11"/>
  <c r="L501" i="11"/>
  <c r="M501" i="11"/>
  <c r="N501" i="11"/>
  <c r="Q501" i="11" s="1"/>
  <c r="O501" i="11"/>
  <c r="P501" i="11"/>
  <c r="R501" i="11"/>
  <c r="T501" i="11"/>
  <c r="U501" i="11"/>
  <c r="W501" i="11"/>
  <c r="X501" i="11"/>
  <c r="Y501" i="11"/>
  <c r="Z501" i="11"/>
  <c r="AA501" i="11"/>
  <c r="AB501" i="11"/>
  <c r="AC501" i="11"/>
  <c r="AD501" i="11"/>
  <c r="AE501" i="11"/>
  <c r="AJ501" i="11"/>
  <c r="AK501" i="11"/>
  <c r="L502" i="11"/>
  <c r="M502" i="11"/>
  <c r="N502" i="11"/>
  <c r="O502" i="11"/>
  <c r="P502" i="11"/>
  <c r="AB502" i="11" s="1"/>
  <c r="Q502" i="11"/>
  <c r="R502" i="11"/>
  <c r="S502" i="11"/>
  <c r="T502" i="11"/>
  <c r="U502" i="11"/>
  <c r="V502" i="11"/>
  <c r="W502" i="11"/>
  <c r="X502" i="11"/>
  <c r="Y502" i="11"/>
  <c r="AF502" i="11" s="1"/>
  <c r="Z502" i="11"/>
  <c r="AA502" i="11"/>
  <c r="AC502" i="11"/>
  <c r="AD502" i="11"/>
  <c r="AE502" i="11"/>
  <c r="AJ502" i="11"/>
  <c r="L503" i="11"/>
  <c r="M503" i="11"/>
  <c r="N503" i="11"/>
  <c r="Q503" i="11" s="1"/>
  <c r="O503" i="11"/>
  <c r="P503" i="11"/>
  <c r="R503" i="11"/>
  <c r="T503" i="11"/>
  <c r="U503" i="11"/>
  <c r="W503" i="11"/>
  <c r="X503" i="11"/>
  <c r="Y503" i="11"/>
  <c r="Z503" i="11"/>
  <c r="AA503" i="11"/>
  <c r="AB503" i="11"/>
  <c r="AC503" i="11"/>
  <c r="AD503" i="11"/>
  <c r="AE503" i="11"/>
  <c r="AG503" i="11"/>
  <c r="L504" i="11"/>
  <c r="M504" i="11"/>
  <c r="N504" i="11"/>
  <c r="Q504" i="11" s="1"/>
  <c r="O504" i="11"/>
  <c r="P504" i="11"/>
  <c r="R504" i="11"/>
  <c r="S504" i="11"/>
  <c r="T504" i="11"/>
  <c r="U504" i="11"/>
  <c r="V504" i="11"/>
  <c r="W504" i="11"/>
  <c r="X504" i="11"/>
  <c r="Y504" i="11"/>
  <c r="Z504" i="11"/>
  <c r="AA504" i="11"/>
  <c r="AB504" i="11"/>
  <c r="AC504" i="11"/>
  <c r="AD504" i="11"/>
  <c r="AE504" i="11"/>
  <c r="AF504" i="11"/>
  <c r="AJ504" i="11"/>
  <c r="AK504" i="11"/>
  <c r="L505" i="11"/>
  <c r="M505" i="11"/>
  <c r="N505" i="11"/>
  <c r="O505" i="11"/>
  <c r="P505" i="11"/>
  <c r="Q505" i="11"/>
  <c r="R505" i="11"/>
  <c r="S505" i="11"/>
  <c r="T505" i="11"/>
  <c r="U505" i="11"/>
  <c r="V505" i="11"/>
  <c r="W505" i="11"/>
  <c r="X505" i="11"/>
  <c r="Y505" i="11"/>
  <c r="Z505" i="11"/>
  <c r="AA505" i="11"/>
  <c r="AB505" i="11"/>
  <c r="AC505" i="11"/>
  <c r="AD505" i="11"/>
  <c r="AE505" i="11"/>
  <c r="AF505" i="11"/>
  <c r="AG505" i="11"/>
  <c r="AJ505" i="11"/>
  <c r="L506" i="11"/>
  <c r="AG506" i="11" s="1"/>
  <c r="M506" i="11"/>
  <c r="AH506" i="11" s="1"/>
  <c r="N506" i="11"/>
  <c r="O506" i="11"/>
  <c r="AJ506" i="11" s="1"/>
  <c r="P506" i="11"/>
  <c r="Q506" i="11"/>
  <c r="R506" i="11"/>
  <c r="S506" i="11"/>
  <c r="T506" i="11"/>
  <c r="U506" i="11"/>
  <c r="V506" i="11"/>
  <c r="W506" i="11"/>
  <c r="X506" i="11"/>
  <c r="Y506" i="11"/>
  <c r="Z506" i="11"/>
  <c r="AA506" i="11"/>
  <c r="AB506" i="11"/>
  <c r="AC506" i="11"/>
  <c r="AD506" i="11"/>
  <c r="AE506" i="11"/>
  <c r="AF506" i="11"/>
  <c r="AI506" i="11"/>
  <c r="AK506" i="11"/>
  <c r="L507" i="11"/>
  <c r="M507" i="11"/>
  <c r="N507" i="11"/>
  <c r="Q507" i="11" s="1"/>
  <c r="O507" i="11"/>
  <c r="P507" i="11"/>
  <c r="AB507" i="11" s="1"/>
  <c r="R507" i="11"/>
  <c r="S507" i="11"/>
  <c r="U507" i="11"/>
  <c r="W507" i="11"/>
  <c r="X507" i="11"/>
  <c r="Y507" i="11"/>
  <c r="Z507" i="11"/>
  <c r="AA507" i="11"/>
  <c r="AC507" i="11"/>
  <c r="AD507" i="11"/>
  <c r="AE507" i="11"/>
  <c r="AI507" i="11"/>
  <c r="L508" i="11"/>
  <c r="M508" i="11"/>
  <c r="T508" i="11" s="1"/>
  <c r="N508" i="11"/>
  <c r="Q508" i="11" s="1"/>
  <c r="O508" i="11"/>
  <c r="P508" i="11"/>
  <c r="AB508" i="11" s="1"/>
  <c r="R508" i="11"/>
  <c r="S508" i="11"/>
  <c r="U508" i="11"/>
  <c r="V508" i="11"/>
  <c r="W508" i="11"/>
  <c r="X508" i="11"/>
  <c r="Y508" i="11"/>
  <c r="Z508" i="11"/>
  <c r="AA508" i="11"/>
  <c r="AC508" i="11"/>
  <c r="AD508" i="11"/>
  <c r="AE508" i="11"/>
  <c r="AG508" i="11"/>
  <c r="AK508" i="11"/>
  <c r="L509" i="11"/>
  <c r="M509" i="11"/>
  <c r="T509" i="11" s="1"/>
  <c r="N509" i="11"/>
  <c r="O509" i="11"/>
  <c r="P509" i="11"/>
  <c r="AB509" i="11" s="1"/>
  <c r="Q509" i="11"/>
  <c r="R509" i="11"/>
  <c r="S509" i="11"/>
  <c r="U509" i="11"/>
  <c r="V509" i="11"/>
  <c r="W509" i="11"/>
  <c r="X509" i="11"/>
  <c r="AF509" i="11" s="1"/>
  <c r="Y509" i="11"/>
  <c r="Z509" i="11"/>
  <c r="AA509" i="11"/>
  <c r="AC509" i="11"/>
  <c r="AD509" i="11"/>
  <c r="AE509" i="11"/>
  <c r="AG509" i="11"/>
  <c r="L510" i="11"/>
  <c r="S510" i="11" s="1"/>
  <c r="M510" i="11"/>
  <c r="N510" i="11"/>
  <c r="Q510" i="11" s="1"/>
  <c r="O510" i="11"/>
  <c r="P510" i="11"/>
  <c r="AB510" i="11" s="1"/>
  <c r="R510" i="11"/>
  <c r="T510" i="11"/>
  <c r="U510" i="11"/>
  <c r="W510" i="11"/>
  <c r="X510" i="11"/>
  <c r="Y510" i="11"/>
  <c r="Z510" i="11"/>
  <c r="AA510" i="11"/>
  <c r="AC510" i="11"/>
  <c r="AD510" i="11"/>
  <c r="AE510" i="11"/>
  <c r="AI510" i="11"/>
  <c r="L511" i="11"/>
  <c r="M511" i="11"/>
  <c r="N511" i="11"/>
  <c r="Q511" i="11" s="1"/>
  <c r="AI511" i="11" s="1"/>
  <c r="O511" i="11"/>
  <c r="P511" i="11"/>
  <c r="R511" i="11"/>
  <c r="S511" i="11"/>
  <c r="T511" i="11"/>
  <c r="U511" i="11"/>
  <c r="V511" i="11"/>
  <c r="W511" i="11"/>
  <c r="X511" i="11"/>
  <c r="Y511" i="11"/>
  <c r="Z511" i="11"/>
  <c r="AA511" i="11"/>
  <c r="AB511" i="11"/>
  <c r="AC511" i="11"/>
  <c r="AD511" i="11"/>
  <c r="AE511" i="11"/>
  <c r="AJ511" i="11"/>
  <c r="L512" i="11"/>
  <c r="M512" i="11"/>
  <c r="T512" i="11" s="1"/>
  <c r="N512" i="11"/>
  <c r="O512" i="11"/>
  <c r="P512" i="11"/>
  <c r="Q512" i="11"/>
  <c r="R512" i="11"/>
  <c r="U512" i="11"/>
  <c r="V512" i="11"/>
  <c r="W512" i="11"/>
  <c r="X512" i="11"/>
  <c r="Y512" i="11"/>
  <c r="Z512" i="11"/>
  <c r="AA512" i="11"/>
  <c r="AB512" i="11"/>
  <c r="AC512" i="11"/>
  <c r="AD512" i="11"/>
  <c r="AE512" i="11"/>
  <c r="AJ512" i="11"/>
  <c r="L513" i="11"/>
  <c r="M513" i="11"/>
  <c r="N513" i="11"/>
  <c r="O513" i="11"/>
  <c r="AJ513" i="11" s="1"/>
  <c r="P513" i="11"/>
  <c r="AB513" i="11" s="1"/>
  <c r="Q513" i="11"/>
  <c r="R513" i="11"/>
  <c r="T513" i="11"/>
  <c r="U513" i="11"/>
  <c r="V513" i="11"/>
  <c r="W513" i="11"/>
  <c r="X513" i="11"/>
  <c r="Y513" i="11"/>
  <c r="Z513" i="11"/>
  <c r="AA513" i="11"/>
  <c r="AC513" i="11"/>
  <c r="AD513" i="11"/>
  <c r="AE513" i="11"/>
  <c r="AG513" i="11"/>
  <c r="AH513" i="11"/>
  <c r="AK513" i="11"/>
  <c r="L514" i="11"/>
  <c r="AG514" i="11" s="1"/>
  <c r="M514" i="11"/>
  <c r="AH514" i="11" s="1"/>
  <c r="N514" i="11"/>
  <c r="O514" i="11"/>
  <c r="AJ514" i="11" s="1"/>
  <c r="P514" i="11"/>
  <c r="Q514" i="11"/>
  <c r="R514" i="11"/>
  <c r="S514" i="11"/>
  <c r="T514" i="11"/>
  <c r="U514" i="11"/>
  <c r="V514" i="11"/>
  <c r="W514" i="11"/>
  <c r="X514" i="11"/>
  <c r="Y514" i="11"/>
  <c r="Z514" i="11"/>
  <c r="AA514" i="11"/>
  <c r="AB514" i="11"/>
  <c r="AC514" i="11"/>
  <c r="AD514" i="11"/>
  <c r="AE514" i="11"/>
  <c r="AF514" i="11"/>
  <c r="AI514" i="11"/>
  <c r="AK514" i="11"/>
  <c r="L515" i="11"/>
  <c r="M515" i="11"/>
  <c r="N515" i="11"/>
  <c r="Q515" i="11" s="1"/>
  <c r="O515" i="11"/>
  <c r="P515" i="11"/>
  <c r="R515" i="11"/>
  <c r="S515" i="11"/>
  <c r="T515" i="11"/>
  <c r="U515" i="11"/>
  <c r="V515" i="11"/>
  <c r="W515" i="11"/>
  <c r="X515" i="11"/>
  <c r="Y515" i="11"/>
  <c r="Z515" i="11"/>
  <c r="AA515" i="11"/>
  <c r="AB515" i="11"/>
  <c r="AC515" i="11"/>
  <c r="AD515" i="11"/>
  <c r="AE515" i="11"/>
  <c r="AF515" i="11"/>
  <c r="AK515" i="11"/>
  <c r="L516" i="11"/>
  <c r="M516" i="11"/>
  <c r="T516" i="11" s="1"/>
  <c r="N516" i="11"/>
  <c r="O516" i="11"/>
  <c r="P516" i="11"/>
  <c r="AB516" i="11" s="1"/>
  <c r="Q516" i="11"/>
  <c r="R516" i="11"/>
  <c r="S516" i="11"/>
  <c r="U516" i="11"/>
  <c r="V516" i="11"/>
  <c r="W516" i="11"/>
  <c r="X516" i="11"/>
  <c r="Y516" i="11"/>
  <c r="Z516" i="11"/>
  <c r="AA516" i="11"/>
  <c r="AC516" i="11"/>
  <c r="AD516" i="11"/>
  <c r="AE516" i="11"/>
  <c r="AH516" i="11"/>
  <c r="L517" i="11"/>
  <c r="M517" i="11"/>
  <c r="N517" i="11"/>
  <c r="Q517" i="11" s="1"/>
  <c r="O517" i="11"/>
  <c r="P517" i="11"/>
  <c r="R517" i="11"/>
  <c r="S517" i="11"/>
  <c r="T517" i="11"/>
  <c r="U517" i="11"/>
  <c r="V517" i="11"/>
  <c r="W517" i="11"/>
  <c r="X517" i="11"/>
  <c r="Y517" i="11"/>
  <c r="Z517" i="11"/>
  <c r="AA517" i="11"/>
  <c r="AB517" i="11"/>
  <c r="AC517" i="11"/>
  <c r="AD517" i="11"/>
  <c r="AE517" i="11"/>
  <c r="AF517" i="11"/>
  <c r="L518" i="11"/>
  <c r="M518" i="11"/>
  <c r="N518" i="11"/>
  <c r="Q518" i="11" s="1"/>
  <c r="O518" i="11"/>
  <c r="P518" i="11"/>
  <c r="R518" i="11"/>
  <c r="T518" i="11"/>
  <c r="U518" i="11"/>
  <c r="W518" i="11"/>
  <c r="X518" i="11"/>
  <c r="Y518" i="11"/>
  <c r="Z518" i="11"/>
  <c r="AA518" i="11"/>
  <c r="AB518" i="11"/>
  <c r="AC518" i="11"/>
  <c r="AD518" i="11"/>
  <c r="AE518" i="11"/>
  <c r="L519" i="11"/>
  <c r="M519" i="11"/>
  <c r="N519" i="11"/>
  <c r="O519" i="11"/>
  <c r="P519" i="11"/>
  <c r="Q519" i="11"/>
  <c r="R519" i="11"/>
  <c r="S519" i="11"/>
  <c r="T519" i="11"/>
  <c r="U519" i="11"/>
  <c r="V519" i="11"/>
  <c r="W519" i="11"/>
  <c r="X519" i="11"/>
  <c r="Y519" i="11"/>
  <c r="Z519" i="11"/>
  <c r="AA519" i="11"/>
  <c r="AB519" i="11"/>
  <c r="AC519" i="11"/>
  <c r="AD519" i="11"/>
  <c r="AE519" i="11"/>
  <c r="AG519" i="11"/>
  <c r="AH519" i="11"/>
  <c r="AJ519" i="11"/>
  <c r="L520" i="11"/>
  <c r="M520" i="11"/>
  <c r="N520" i="11"/>
  <c r="V520" i="11" s="1"/>
  <c r="O520" i="11"/>
  <c r="P520" i="11"/>
  <c r="R520" i="11"/>
  <c r="T520" i="11"/>
  <c r="U520" i="11"/>
  <c r="W520" i="11"/>
  <c r="X520" i="11"/>
  <c r="Y520" i="11"/>
  <c r="Z520" i="11"/>
  <c r="AA520" i="11"/>
  <c r="AB520" i="11"/>
  <c r="AC520" i="11"/>
  <c r="AD520" i="11"/>
  <c r="AE520" i="11"/>
  <c r="L521" i="11"/>
  <c r="S521" i="11" s="1"/>
  <c r="M521" i="11"/>
  <c r="N521" i="11"/>
  <c r="O521" i="11"/>
  <c r="P521" i="11"/>
  <c r="AB521" i="11" s="1"/>
  <c r="Q521" i="11"/>
  <c r="R521" i="11"/>
  <c r="U521" i="11"/>
  <c r="V521" i="11"/>
  <c r="W521" i="11"/>
  <c r="X521" i="11"/>
  <c r="Y521" i="11"/>
  <c r="Z521" i="11"/>
  <c r="AA521" i="11"/>
  <c r="AC521" i="11"/>
  <c r="AD521" i="11"/>
  <c r="AE521" i="11"/>
  <c r="AG521" i="11"/>
  <c r="AJ521" i="11"/>
  <c r="L522" i="11"/>
  <c r="M522" i="11"/>
  <c r="AH522" i="11" s="1"/>
  <c r="N522" i="11"/>
  <c r="O522" i="11"/>
  <c r="P522" i="11"/>
  <c r="Q522" i="11"/>
  <c r="R522" i="11"/>
  <c r="S522" i="11"/>
  <c r="T522" i="11"/>
  <c r="U522" i="11"/>
  <c r="V522" i="11"/>
  <c r="W522" i="11"/>
  <c r="X522" i="11"/>
  <c r="Y522" i="11"/>
  <c r="Z522" i="11"/>
  <c r="AA522" i="11"/>
  <c r="AB522" i="11"/>
  <c r="AC522" i="11"/>
  <c r="AD522" i="11"/>
  <c r="AE522" i="11"/>
  <c r="AF522" i="11"/>
  <c r="AI522" i="11"/>
  <c r="AJ522" i="11"/>
  <c r="AK522" i="11"/>
  <c r="L523" i="11"/>
  <c r="M523" i="11"/>
  <c r="N523" i="11"/>
  <c r="Q523" i="11" s="1"/>
  <c r="O523" i="11"/>
  <c r="P523" i="11"/>
  <c r="R523" i="11"/>
  <c r="S523" i="11"/>
  <c r="T523" i="11"/>
  <c r="U523" i="11"/>
  <c r="V523" i="11"/>
  <c r="W523" i="11"/>
  <c r="X523" i="11"/>
  <c r="Y523" i="11"/>
  <c r="Z523" i="11"/>
  <c r="AA523" i="11"/>
  <c r="AB523" i="11"/>
  <c r="AC523" i="11"/>
  <c r="AD523" i="11"/>
  <c r="AE523" i="11"/>
  <c r="AF523" i="11"/>
  <c r="AH523" i="11"/>
  <c r="AI523" i="11"/>
  <c r="AK523" i="11"/>
  <c r="L524" i="11"/>
  <c r="M524" i="11"/>
  <c r="N524" i="11"/>
  <c r="O524" i="11"/>
  <c r="P524" i="11"/>
  <c r="Q524" i="11"/>
  <c r="R524" i="11"/>
  <c r="S524" i="11"/>
  <c r="T524" i="11"/>
  <c r="U524" i="11"/>
  <c r="V524" i="11"/>
  <c r="W524" i="11"/>
  <c r="X524" i="11"/>
  <c r="Y524" i="11"/>
  <c r="Z524" i="11"/>
  <c r="AA524" i="11"/>
  <c r="AB524" i="11"/>
  <c r="AC524" i="11"/>
  <c r="AD524" i="11"/>
  <c r="AE524" i="11"/>
  <c r="AF524" i="11"/>
  <c r="AG524" i="11"/>
  <c r="AI524" i="11"/>
  <c r="L525" i="11"/>
  <c r="M525" i="11"/>
  <c r="N525" i="11"/>
  <c r="Q525" i="11" s="1"/>
  <c r="AI525" i="11" s="1"/>
  <c r="O525" i="11"/>
  <c r="P525" i="11"/>
  <c r="R525" i="11"/>
  <c r="S525" i="11"/>
  <c r="T525" i="11"/>
  <c r="U525" i="11"/>
  <c r="V525" i="11"/>
  <c r="W525" i="11"/>
  <c r="X525" i="11"/>
  <c r="Y525" i="11"/>
  <c r="Z525" i="11"/>
  <c r="AA525" i="11"/>
  <c r="AB525" i="11"/>
  <c r="AC525" i="11"/>
  <c r="AD525" i="11"/>
  <c r="AE525" i="11"/>
  <c r="AF525" i="11"/>
  <c r="AJ525" i="11"/>
  <c r="L526" i="11"/>
  <c r="M526" i="11"/>
  <c r="N526" i="11"/>
  <c r="Q526" i="11" s="1"/>
  <c r="AI526" i="11" s="1"/>
  <c r="O526" i="11"/>
  <c r="P526" i="11"/>
  <c r="AB526" i="11" s="1"/>
  <c r="R526" i="11"/>
  <c r="T526" i="11"/>
  <c r="U526" i="11"/>
  <c r="V526" i="11"/>
  <c r="W526" i="11"/>
  <c r="X526" i="11"/>
  <c r="Y526" i="11"/>
  <c r="Z526" i="11"/>
  <c r="AA526" i="11"/>
  <c r="AC526" i="11"/>
  <c r="AD526" i="11"/>
  <c r="AE526" i="11"/>
  <c r="L527" i="11"/>
  <c r="M527" i="11"/>
  <c r="N527" i="11"/>
  <c r="O527" i="11"/>
  <c r="P527" i="11"/>
  <c r="Q527" i="11"/>
  <c r="R527" i="11"/>
  <c r="T527" i="11"/>
  <c r="U527" i="11"/>
  <c r="V527" i="11"/>
  <c r="W527" i="11"/>
  <c r="X527" i="11"/>
  <c r="Y527" i="11"/>
  <c r="Z527" i="11"/>
  <c r="AA527" i="11"/>
  <c r="AB527" i="11"/>
  <c r="AC527" i="11"/>
  <c r="AD527" i="11"/>
  <c r="AE527" i="11"/>
  <c r="L528" i="11"/>
  <c r="M528" i="11"/>
  <c r="N528" i="11"/>
  <c r="Q528" i="11" s="1"/>
  <c r="O528" i="11"/>
  <c r="P528" i="11"/>
  <c r="R528" i="11"/>
  <c r="T528" i="11"/>
  <c r="U528" i="11"/>
  <c r="V528" i="11"/>
  <c r="W528" i="11"/>
  <c r="X528" i="11"/>
  <c r="Y528" i="11"/>
  <c r="Z528" i="11"/>
  <c r="AA528" i="11"/>
  <c r="AB528" i="11"/>
  <c r="AC528" i="11"/>
  <c r="AD528" i="11"/>
  <c r="AE528" i="11"/>
  <c r="AG528" i="11"/>
  <c r="L529" i="11"/>
  <c r="M529" i="11"/>
  <c r="T529" i="11" s="1"/>
  <c r="N529" i="11"/>
  <c r="O529" i="11"/>
  <c r="P529" i="11"/>
  <c r="AB529" i="11" s="1"/>
  <c r="Q529" i="11"/>
  <c r="R529" i="11"/>
  <c r="U529" i="11"/>
  <c r="V529" i="11"/>
  <c r="W529" i="11"/>
  <c r="X529" i="11"/>
  <c r="Y529" i="11"/>
  <c r="Z529" i="11"/>
  <c r="AA529" i="11"/>
  <c r="AC529" i="11"/>
  <c r="AD529" i="11"/>
  <c r="AE529" i="11"/>
  <c r="AH529" i="11"/>
  <c r="AJ529" i="11"/>
  <c r="L530" i="11"/>
  <c r="M530" i="11"/>
  <c r="N530" i="11"/>
  <c r="O530" i="11"/>
  <c r="AJ530" i="11" s="1"/>
  <c r="P530" i="11"/>
  <c r="Q530" i="11"/>
  <c r="R530" i="11"/>
  <c r="S530" i="11"/>
  <c r="T530" i="11"/>
  <c r="U530" i="11"/>
  <c r="V530" i="11"/>
  <c r="W530" i="11"/>
  <c r="X530" i="11"/>
  <c r="Y530" i="11"/>
  <c r="Z530" i="11"/>
  <c r="AA530" i="11"/>
  <c r="AB530" i="11"/>
  <c r="AC530" i="11"/>
  <c r="AD530" i="11"/>
  <c r="AE530" i="11"/>
  <c r="AF530" i="11"/>
  <c r="AH530" i="11"/>
  <c r="AI530" i="11"/>
  <c r="AK530" i="11"/>
  <c r="L531" i="11"/>
  <c r="M531" i="11"/>
  <c r="N531" i="11"/>
  <c r="Q531" i="11" s="1"/>
  <c r="O531" i="11"/>
  <c r="P531" i="11"/>
  <c r="AB531" i="11" s="1"/>
  <c r="R531" i="11"/>
  <c r="S531" i="11"/>
  <c r="U531" i="11"/>
  <c r="V531" i="11"/>
  <c r="W531" i="11"/>
  <c r="X531" i="11"/>
  <c r="Y531" i="11"/>
  <c r="Z531" i="11"/>
  <c r="AA531" i="11"/>
  <c r="AC531" i="11"/>
  <c r="AD531" i="11"/>
  <c r="AE531" i="11"/>
  <c r="AI531" i="11"/>
  <c r="AK531" i="11"/>
  <c r="L532" i="11"/>
  <c r="M532" i="11"/>
  <c r="T532" i="11" s="1"/>
  <c r="N532" i="11"/>
  <c r="O532" i="11"/>
  <c r="P532" i="11"/>
  <c r="AB532" i="11" s="1"/>
  <c r="Q532" i="11"/>
  <c r="R532" i="11"/>
  <c r="S532" i="11"/>
  <c r="U532" i="11"/>
  <c r="V532" i="11"/>
  <c r="W532" i="11"/>
  <c r="X532" i="11"/>
  <c r="Y532" i="11"/>
  <c r="Z532" i="11"/>
  <c r="AA532" i="11"/>
  <c r="AC532" i="11"/>
  <c r="AD532" i="11"/>
  <c r="AE532" i="11"/>
  <c r="L533" i="11"/>
  <c r="M533" i="11"/>
  <c r="T533" i="11" s="1"/>
  <c r="N533" i="11"/>
  <c r="Q533" i="11" s="1"/>
  <c r="O533" i="11"/>
  <c r="P533" i="11"/>
  <c r="R533" i="11"/>
  <c r="S533" i="11"/>
  <c r="U533" i="11"/>
  <c r="V533" i="11"/>
  <c r="W533" i="11"/>
  <c r="X533" i="11"/>
  <c r="Y533" i="11"/>
  <c r="Z533" i="11"/>
  <c r="AA533" i="11"/>
  <c r="AB533" i="11"/>
  <c r="AC533" i="11"/>
  <c r="AD533" i="11"/>
  <c r="AE533" i="11"/>
  <c r="AH533" i="11"/>
  <c r="AI533" i="11"/>
  <c r="L534" i="11"/>
  <c r="M534" i="11"/>
  <c r="T534" i="11" s="1"/>
  <c r="N534" i="11"/>
  <c r="V534" i="11" s="1"/>
  <c r="O534" i="11"/>
  <c r="P534" i="11"/>
  <c r="AB534" i="11" s="1"/>
  <c r="Q534" i="11"/>
  <c r="R534" i="11"/>
  <c r="S534" i="11"/>
  <c r="U534" i="11"/>
  <c r="W534" i="11"/>
  <c r="X534" i="11"/>
  <c r="Y534" i="11"/>
  <c r="Z534" i="11"/>
  <c r="AA534" i="11"/>
  <c r="AC534" i="11"/>
  <c r="AD534" i="11"/>
  <c r="AE534" i="11"/>
  <c r="L535" i="11"/>
  <c r="M535" i="11"/>
  <c r="N535" i="11"/>
  <c r="Q535" i="11" s="1"/>
  <c r="O535" i="11"/>
  <c r="P535" i="11"/>
  <c r="R535" i="11"/>
  <c r="S535" i="11"/>
  <c r="T535" i="11"/>
  <c r="U535" i="11"/>
  <c r="V535" i="11"/>
  <c r="W535" i="11"/>
  <c r="X535" i="11"/>
  <c r="Y535" i="11"/>
  <c r="Z535" i="11"/>
  <c r="AA535" i="11"/>
  <c r="AB535" i="11"/>
  <c r="AC535" i="11"/>
  <c r="AD535" i="11"/>
  <c r="AE535" i="11"/>
  <c r="AH535" i="11"/>
  <c r="AI535" i="11"/>
  <c r="L536" i="11"/>
  <c r="M536" i="11"/>
  <c r="T536" i="11" s="1"/>
  <c r="N536" i="11"/>
  <c r="Q536" i="11" s="1"/>
  <c r="O536" i="11"/>
  <c r="P536" i="11"/>
  <c r="R536" i="11"/>
  <c r="S536" i="11"/>
  <c r="U536" i="11"/>
  <c r="V536" i="11"/>
  <c r="W536" i="11"/>
  <c r="X536" i="11"/>
  <c r="Y536" i="11"/>
  <c r="Z536" i="11"/>
  <c r="AA536" i="11"/>
  <c r="AB536" i="11"/>
  <c r="AC536" i="11"/>
  <c r="AD536" i="11"/>
  <c r="AE536" i="11"/>
  <c r="L537" i="11"/>
  <c r="M537" i="11"/>
  <c r="N537" i="11"/>
  <c r="O537" i="11"/>
  <c r="P537" i="11"/>
  <c r="R537" i="11"/>
  <c r="T537" i="11"/>
  <c r="U537" i="11"/>
  <c r="W537" i="11"/>
  <c r="X537" i="11"/>
  <c r="Y537" i="11"/>
  <c r="Z537" i="11"/>
  <c r="AA537" i="11"/>
  <c r="AB537" i="11"/>
  <c r="AC537" i="11"/>
  <c r="AD537" i="11"/>
  <c r="AE537" i="11"/>
  <c r="L538" i="11"/>
  <c r="M538" i="11"/>
  <c r="N538" i="11"/>
  <c r="O538" i="11"/>
  <c r="P538" i="11"/>
  <c r="Q538" i="11"/>
  <c r="R538" i="11"/>
  <c r="S538" i="11"/>
  <c r="T538" i="11"/>
  <c r="U538" i="11"/>
  <c r="V538" i="11"/>
  <c r="W538" i="11"/>
  <c r="X538" i="11"/>
  <c r="Y538" i="11"/>
  <c r="Z538" i="11"/>
  <c r="AA538" i="11"/>
  <c r="AB538" i="11"/>
  <c r="AC538" i="11"/>
  <c r="AD538" i="11"/>
  <c r="AE538" i="11"/>
  <c r="AF538" i="11"/>
  <c r="AG538" i="11"/>
  <c r="AI538" i="11"/>
  <c r="AK538" i="11"/>
  <c r="L539" i="11"/>
  <c r="M539" i="11"/>
  <c r="AH539" i="11" s="1"/>
  <c r="N539" i="11"/>
  <c r="Q539" i="11" s="1"/>
  <c r="O539" i="11"/>
  <c r="P539" i="11"/>
  <c r="R539" i="11"/>
  <c r="S539" i="11"/>
  <c r="T539" i="11"/>
  <c r="U539" i="11"/>
  <c r="V539" i="11"/>
  <c r="W539" i="11"/>
  <c r="X539" i="11"/>
  <c r="Y539" i="11"/>
  <c r="Z539" i="11"/>
  <c r="AA539" i="11"/>
  <c r="AB539" i="11"/>
  <c r="AC539" i="11"/>
  <c r="AD539" i="11"/>
  <c r="AE539" i="11"/>
  <c r="AF539" i="11"/>
  <c r="AI539" i="11"/>
  <c r="AK539" i="11"/>
  <c r="L540" i="11"/>
  <c r="M540" i="11"/>
  <c r="N540" i="11"/>
  <c r="O540" i="11"/>
  <c r="P540" i="11"/>
  <c r="Q540" i="11"/>
  <c r="R540" i="11"/>
  <c r="S540" i="11"/>
  <c r="T540" i="11"/>
  <c r="U540" i="11"/>
  <c r="V540" i="11"/>
  <c r="W540" i="11"/>
  <c r="X540" i="11"/>
  <c r="Y540" i="11"/>
  <c r="Z540" i="11"/>
  <c r="AA540" i="11"/>
  <c r="AB540" i="11"/>
  <c r="AC540" i="11"/>
  <c r="AD540" i="11"/>
  <c r="AE540" i="11"/>
  <c r="AF540" i="11"/>
  <c r="AG540" i="11"/>
  <c r="AH540" i="11"/>
  <c r="AK540" i="11"/>
  <c r="L541" i="11"/>
  <c r="M541" i="11"/>
  <c r="N541" i="11"/>
  <c r="Q541" i="11" s="1"/>
  <c r="O541" i="11"/>
  <c r="P541" i="11"/>
  <c r="R541" i="11"/>
  <c r="S541" i="11"/>
  <c r="T541" i="11"/>
  <c r="U541" i="11"/>
  <c r="V541" i="11"/>
  <c r="W541" i="11"/>
  <c r="X541" i="11"/>
  <c r="Y541" i="11"/>
  <c r="Z541" i="11"/>
  <c r="AA541" i="11"/>
  <c r="AB541" i="11"/>
  <c r="AC541" i="11"/>
  <c r="AD541" i="11"/>
  <c r="AE541" i="11"/>
  <c r="AF541" i="11"/>
  <c r="L542" i="11"/>
  <c r="M542" i="11"/>
  <c r="N542" i="11"/>
  <c r="Q542" i="11" s="1"/>
  <c r="O542" i="11"/>
  <c r="P542" i="11"/>
  <c r="R542" i="11"/>
  <c r="T542" i="11"/>
  <c r="U542" i="11"/>
  <c r="W542" i="11"/>
  <c r="X542" i="11"/>
  <c r="Y542" i="11"/>
  <c r="Z542" i="11"/>
  <c r="AA542" i="11"/>
  <c r="AB542" i="11"/>
  <c r="AC542" i="11"/>
  <c r="AD542" i="11"/>
  <c r="AE542" i="11"/>
  <c r="AG542" i="11"/>
  <c r="L543" i="11"/>
  <c r="S543" i="11" s="1"/>
  <c r="M543" i="11"/>
  <c r="N543" i="11"/>
  <c r="O543" i="11"/>
  <c r="P543" i="11"/>
  <c r="AB543" i="11" s="1"/>
  <c r="R543" i="11"/>
  <c r="T543" i="11"/>
  <c r="U543" i="11"/>
  <c r="W543" i="11"/>
  <c r="X543" i="11"/>
  <c r="Y543" i="11"/>
  <c r="Z543" i="11"/>
  <c r="AA543" i="11"/>
  <c r="AC543" i="11"/>
  <c r="AD543" i="11"/>
  <c r="AE543" i="11"/>
  <c r="L544" i="11"/>
  <c r="M544" i="11"/>
  <c r="T544" i="11" s="1"/>
  <c r="N544" i="11"/>
  <c r="O544" i="11"/>
  <c r="P544" i="11"/>
  <c r="Q544" i="11"/>
  <c r="R544" i="11"/>
  <c r="U544" i="11"/>
  <c r="V544" i="11"/>
  <c r="W544" i="11"/>
  <c r="X544" i="11"/>
  <c r="Y544" i="11"/>
  <c r="Z544" i="11"/>
  <c r="AA544" i="11"/>
  <c r="AB544" i="11"/>
  <c r="AC544" i="11"/>
  <c r="AD544" i="11"/>
  <c r="AE544" i="11"/>
  <c r="AI544" i="11"/>
  <c r="AK544" i="11"/>
  <c r="L545" i="11"/>
  <c r="S545" i="11" s="1"/>
  <c r="M545" i="11"/>
  <c r="N545" i="11"/>
  <c r="V545" i="11" s="1"/>
  <c r="O545" i="11"/>
  <c r="P545" i="11"/>
  <c r="Q545" i="11"/>
  <c r="R545" i="11"/>
  <c r="T545" i="11"/>
  <c r="U545" i="11"/>
  <c r="W545" i="11"/>
  <c r="X545" i="11"/>
  <c r="Y545" i="11"/>
  <c r="Z545" i="11"/>
  <c r="AA545" i="11"/>
  <c r="AB545" i="11"/>
  <c r="AC545" i="11"/>
  <c r="AD545" i="11"/>
  <c r="AE545" i="11"/>
  <c r="AH545" i="11"/>
  <c r="AJ545" i="11"/>
  <c r="AK545" i="11"/>
  <c r="L546" i="11"/>
  <c r="AG546" i="11" s="1"/>
  <c r="M546" i="11"/>
  <c r="N546" i="11"/>
  <c r="O546" i="11"/>
  <c r="P546" i="11"/>
  <c r="AB546" i="11" s="1"/>
  <c r="Q546" i="11"/>
  <c r="AH546" i="11" s="1"/>
  <c r="R546" i="11"/>
  <c r="T546" i="11"/>
  <c r="U546" i="11"/>
  <c r="V546" i="11"/>
  <c r="W546" i="11"/>
  <c r="X546" i="11"/>
  <c r="Y546" i="11"/>
  <c r="Z546" i="11"/>
  <c r="AA546" i="11"/>
  <c r="AC546" i="11"/>
  <c r="AD546" i="11"/>
  <c r="AE546" i="11"/>
  <c r="AI546" i="11"/>
  <c r="AJ546" i="11"/>
  <c r="AK546" i="11"/>
  <c r="L547" i="11"/>
  <c r="M547" i="11"/>
  <c r="N547" i="11"/>
  <c r="Q547" i="11" s="1"/>
  <c r="O547" i="11"/>
  <c r="AJ547" i="11" s="1"/>
  <c r="P547" i="11"/>
  <c r="R547" i="11"/>
  <c r="S547" i="11"/>
  <c r="T547" i="11"/>
  <c r="U547" i="11"/>
  <c r="V547" i="11"/>
  <c r="W547" i="11"/>
  <c r="X547" i="11"/>
  <c r="Y547" i="11"/>
  <c r="Z547" i="11"/>
  <c r="AA547" i="11"/>
  <c r="AB547" i="11"/>
  <c r="AC547" i="11"/>
  <c r="AD547" i="11"/>
  <c r="AE547" i="11"/>
  <c r="AF547" i="11"/>
  <c r="AH547" i="11"/>
  <c r="AI547" i="11"/>
  <c r="AK547" i="11"/>
  <c r="L548" i="11"/>
  <c r="M548" i="11"/>
  <c r="N548" i="11"/>
  <c r="O548" i="11"/>
  <c r="P548" i="11"/>
  <c r="Q548" i="11"/>
  <c r="R548" i="11"/>
  <c r="S548" i="11"/>
  <c r="T548" i="11"/>
  <c r="U548" i="11"/>
  <c r="V548" i="11"/>
  <c r="W548" i="11"/>
  <c r="X548" i="11"/>
  <c r="Y548" i="11"/>
  <c r="Z548" i="11"/>
  <c r="AA548" i="11"/>
  <c r="AB548" i="11"/>
  <c r="AC548" i="11"/>
  <c r="AD548" i="11"/>
  <c r="AE548" i="11"/>
  <c r="AF548" i="11"/>
  <c r="AG548" i="11"/>
  <c r="AK548" i="11"/>
  <c r="L549" i="11"/>
  <c r="M549" i="11"/>
  <c r="N549" i="11"/>
  <c r="O549" i="11"/>
  <c r="P549" i="11"/>
  <c r="Q549" i="11"/>
  <c r="AI549" i="11" s="1"/>
  <c r="R549" i="11"/>
  <c r="S549" i="11"/>
  <c r="T549" i="11"/>
  <c r="U549" i="11"/>
  <c r="V549" i="11"/>
  <c r="W549" i="11"/>
  <c r="X549" i="11"/>
  <c r="Y549" i="11"/>
  <c r="Z549" i="11"/>
  <c r="AA549" i="11"/>
  <c r="AB549" i="11"/>
  <c r="AC549" i="11"/>
  <c r="AD549" i="11"/>
  <c r="AE549" i="11"/>
  <c r="AF549" i="11"/>
  <c r="AK549" i="11"/>
  <c r="L550" i="11"/>
  <c r="M550" i="11"/>
  <c r="N550" i="11"/>
  <c r="O550" i="11"/>
  <c r="P550" i="11"/>
  <c r="Q550" i="11"/>
  <c r="R550" i="11"/>
  <c r="S550" i="11"/>
  <c r="T550" i="11"/>
  <c r="U550" i="11"/>
  <c r="V550" i="11"/>
  <c r="W550" i="11"/>
  <c r="X550" i="11"/>
  <c r="Y550" i="11"/>
  <c r="Z550" i="11"/>
  <c r="AA550" i="11"/>
  <c r="AB550" i="11"/>
  <c r="AC550" i="11"/>
  <c r="AD550" i="11"/>
  <c r="AE550" i="11"/>
  <c r="AF550" i="11"/>
  <c r="AG550" i="11"/>
  <c r="AK550" i="11"/>
  <c r="L551" i="11"/>
  <c r="M551" i="11"/>
  <c r="N551" i="11"/>
  <c r="O551" i="11"/>
  <c r="P551" i="11"/>
  <c r="Q551" i="11"/>
  <c r="R551" i="11"/>
  <c r="S551" i="11"/>
  <c r="T551" i="11"/>
  <c r="U551" i="11"/>
  <c r="V551" i="11"/>
  <c r="W551" i="11"/>
  <c r="X551" i="11"/>
  <c r="Y551" i="11"/>
  <c r="Z551" i="11"/>
  <c r="AA551" i="11"/>
  <c r="AB551" i="11"/>
  <c r="AC551" i="11"/>
  <c r="AD551" i="11"/>
  <c r="AE551" i="11"/>
  <c r="AF551" i="11"/>
  <c r="AG551" i="11"/>
  <c r="AI551" i="11"/>
  <c r="L552" i="11"/>
  <c r="M552" i="11"/>
  <c r="N552" i="11"/>
  <c r="O552" i="11"/>
  <c r="P552" i="11"/>
  <c r="Q552" i="11"/>
  <c r="R552" i="11"/>
  <c r="S552" i="11"/>
  <c r="T552" i="11"/>
  <c r="U552" i="11"/>
  <c r="V552" i="11"/>
  <c r="W552" i="11"/>
  <c r="X552" i="11"/>
  <c r="Y552" i="11"/>
  <c r="Z552" i="11"/>
  <c r="AA552" i="11"/>
  <c r="AB552" i="11"/>
  <c r="AC552" i="11"/>
  <c r="AD552" i="11"/>
  <c r="AE552" i="11"/>
  <c r="AF552" i="11"/>
  <c r="AG552" i="11"/>
  <c r="L553" i="11"/>
  <c r="M553" i="11"/>
  <c r="N553" i="11"/>
  <c r="O553" i="11"/>
  <c r="P553" i="11"/>
  <c r="Q553" i="11"/>
  <c r="R553" i="11"/>
  <c r="S553" i="11"/>
  <c r="T553" i="11"/>
  <c r="U553" i="11"/>
  <c r="V553" i="11"/>
  <c r="W553" i="11"/>
  <c r="X553" i="11"/>
  <c r="Y553" i="11"/>
  <c r="Z553" i="11"/>
  <c r="AA553" i="11"/>
  <c r="AB553" i="11"/>
  <c r="AC553" i="11"/>
  <c r="AD553" i="11"/>
  <c r="AE553" i="11"/>
  <c r="AF553" i="11"/>
  <c r="AJ553" i="11"/>
  <c r="AK553" i="11"/>
  <c r="L554" i="11"/>
  <c r="M554" i="11"/>
  <c r="N554" i="11"/>
  <c r="O554" i="11"/>
  <c r="AJ554" i="11" s="1"/>
  <c r="P554" i="11"/>
  <c r="Q554" i="11"/>
  <c r="R554" i="11"/>
  <c r="S554" i="11"/>
  <c r="T554" i="11"/>
  <c r="U554" i="11"/>
  <c r="V554" i="11"/>
  <c r="W554" i="11"/>
  <c r="X554" i="11"/>
  <c r="Y554" i="11"/>
  <c r="Z554" i="11"/>
  <c r="AA554" i="11"/>
  <c r="AB554" i="11"/>
  <c r="AC554" i="11"/>
  <c r="AD554" i="11"/>
  <c r="AE554" i="11"/>
  <c r="AF554" i="11"/>
  <c r="AK554" i="11"/>
  <c r="L555" i="11"/>
  <c r="M555" i="11"/>
  <c r="AH555" i="11" s="1"/>
  <c r="N555" i="11"/>
  <c r="Q555" i="11" s="1"/>
  <c r="O555" i="11"/>
  <c r="P555" i="11"/>
  <c r="R555" i="11"/>
  <c r="S555" i="11"/>
  <c r="T555" i="11"/>
  <c r="U555" i="11"/>
  <c r="V555" i="11"/>
  <c r="W555" i="11"/>
  <c r="X555" i="11"/>
  <c r="Y555" i="11"/>
  <c r="Z555" i="11"/>
  <c r="AA555" i="11"/>
  <c r="AB555" i="11"/>
  <c r="AC555" i="11"/>
  <c r="AD555" i="11"/>
  <c r="AE555" i="11"/>
  <c r="AF555" i="11"/>
  <c r="AI555" i="11"/>
  <c r="AJ555" i="11"/>
  <c r="AK555" i="11"/>
  <c r="L556" i="11"/>
  <c r="M556" i="11"/>
  <c r="N556" i="11"/>
  <c r="O556" i="11"/>
  <c r="P556" i="11"/>
  <c r="Q556" i="11"/>
  <c r="AH556" i="11" s="1"/>
  <c r="R556" i="11"/>
  <c r="S556" i="11"/>
  <c r="T556" i="11"/>
  <c r="U556" i="11"/>
  <c r="V556" i="11"/>
  <c r="W556" i="11"/>
  <c r="X556" i="11"/>
  <c r="Y556" i="11"/>
  <c r="Z556" i="11"/>
  <c r="AA556" i="11"/>
  <c r="AB556" i="11"/>
  <c r="AC556" i="11"/>
  <c r="AD556" i="11"/>
  <c r="AE556" i="11"/>
  <c r="AF556" i="11"/>
  <c r="AG556" i="11"/>
  <c r="L557" i="11"/>
  <c r="M557" i="11"/>
  <c r="N557" i="11"/>
  <c r="V557" i="11" s="1"/>
  <c r="O557" i="11"/>
  <c r="P557" i="11"/>
  <c r="R557" i="11"/>
  <c r="T557" i="11"/>
  <c r="U557" i="11"/>
  <c r="W557" i="11"/>
  <c r="X557" i="11"/>
  <c r="Y557" i="11"/>
  <c r="Z557" i="11"/>
  <c r="AA557" i="11"/>
  <c r="AB557" i="11"/>
  <c r="AC557" i="11"/>
  <c r="AD557" i="11"/>
  <c r="AE557" i="11"/>
  <c r="L558" i="11"/>
  <c r="M558" i="11"/>
  <c r="T558" i="11" s="1"/>
  <c r="N558" i="11"/>
  <c r="V558" i="11" s="1"/>
  <c r="AF558" i="11" s="1"/>
  <c r="O558" i="11"/>
  <c r="P558" i="11"/>
  <c r="AB558" i="11" s="1"/>
  <c r="R558" i="11"/>
  <c r="S558" i="11"/>
  <c r="U558" i="11"/>
  <c r="W558" i="11"/>
  <c r="X558" i="11"/>
  <c r="Y558" i="11"/>
  <c r="Z558" i="11"/>
  <c r="AA558" i="11"/>
  <c r="AC558" i="11"/>
  <c r="AD558" i="11"/>
  <c r="AE558" i="11"/>
  <c r="L559" i="11"/>
  <c r="M559" i="11"/>
  <c r="N559" i="11"/>
  <c r="Q559" i="11" s="1"/>
  <c r="O559" i="11"/>
  <c r="P559" i="11"/>
  <c r="R559" i="11"/>
  <c r="S559" i="11"/>
  <c r="T559" i="11"/>
  <c r="U559" i="11"/>
  <c r="V559" i="11"/>
  <c r="W559" i="11"/>
  <c r="X559" i="11"/>
  <c r="Y559" i="11"/>
  <c r="Z559" i="11"/>
  <c r="AA559" i="11"/>
  <c r="AB559" i="11"/>
  <c r="AC559" i="11"/>
  <c r="AD559" i="11"/>
  <c r="AE559" i="11"/>
  <c r="AJ559" i="11"/>
  <c r="L560" i="11"/>
  <c r="M560" i="11"/>
  <c r="T560" i="11" s="1"/>
  <c r="N560" i="11"/>
  <c r="Q560" i="11" s="1"/>
  <c r="O560" i="11"/>
  <c r="P560" i="11"/>
  <c r="R560" i="11"/>
  <c r="S560" i="11"/>
  <c r="U560" i="11"/>
  <c r="V560" i="11"/>
  <c r="W560" i="11"/>
  <c r="X560" i="11"/>
  <c r="Y560" i="11"/>
  <c r="Z560" i="11"/>
  <c r="AA560" i="11"/>
  <c r="AB560" i="11"/>
  <c r="AC560" i="11"/>
  <c r="AD560" i="11"/>
  <c r="AE560" i="11"/>
  <c r="AH560" i="11"/>
  <c r="L561" i="11"/>
  <c r="S561" i="11" s="1"/>
  <c r="M561" i="11"/>
  <c r="N561" i="11"/>
  <c r="Q561" i="11" s="1"/>
  <c r="O561" i="11"/>
  <c r="P561" i="11"/>
  <c r="R561" i="11"/>
  <c r="T561" i="11"/>
  <c r="U561" i="11"/>
  <c r="V561" i="11"/>
  <c r="W561" i="11"/>
  <c r="X561" i="11"/>
  <c r="Y561" i="11"/>
  <c r="Z561" i="11"/>
  <c r="AA561" i="11"/>
  <c r="AB561" i="11"/>
  <c r="AC561" i="11"/>
  <c r="AD561" i="11"/>
  <c r="AE561" i="11"/>
  <c r="AG561" i="11"/>
  <c r="L562" i="11"/>
  <c r="M562" i="11"/>
  <c r="AH562" i="11" s="1"/>
  <c r="N562" i="11"/>
  <c r="O562" i="11"/>
  <c r="P562" i="11"/>
  <c r="Q562" i="11"/>
  <c r="AJ562" i="11" s="1"/>
  <c r="R562" i="11"/>
  <c r="S562" i="11"/>
  <c r="U562" i="11"/>
  <c r="V562" i="11"/>
  <c r="W562" i="11"/>
  <c r="X562" i="11"/>
  <c r="Y562" i="11"/>
  <c r="Z562" i="11"/>
  <c r="AA562" i="11"/>
  <c r="AB562" i="11"/>
  <c r="AC562" i="11"/>
  <c r="AD562" i="11"/>
  <c r="AE562" i="11"/>
  <c r="AG562" i="11"/>
  <c r="AI562" i="11"/>
  <c r="AK562" i="11"/>
  <c r="L563" i="11"/>
  <c r="S563" i="11" s="1"/>
  <c r="M563" i="11"/>
  <c r="N563" i="11"/>
  <c r="Q563" i="11" s="1"/>
  <c r="AK563" i="11" s="1"/>
  <c r="O563" i="11"/>
  <c r="P563" i="11"/>
  <c r="AB563" i="11" s="1"/>
  <c r="R563" i="11"/>
  <c r="T563" i="11"/>
  <c r="U563" i="11"/>
  <c r="W563" i="11"/>
  <c r="X563" i="11"/>
  <c r="Y563" i="11"/>
  <c r="Z563" i="11"/>
  <c r="AA563" i="11"/>
  <c r="AC563" i="11"/>
  <c r="AD563" i="11"/>
  <c r="AE563" i="11"/>
  <c r="AH563" i="11"/>
  <c r="AI563" i="11"/>
  <c r="L564" i="11"/>
  <c r="M564" i="11"/>
  <c r="N564" i="11"/>
  <c r="O564" i="11"/>
  <c r="P564" i="11"/>
  <c r="Q564" i="11"/>
  <c r="AJ564" i="11" s="1"/>
  <c r="R564" i="11"/>
  <c r="S564" i="11"/>
  <c r="T564" i="11"/>
  <c r="U564" i="11"/>
  <c r="V564" i="11"/>
  <c r="W564" i="11"/>
  <c r="X564" i="11"/>
  <c r="Y564" i="11"/>
  <c r="Z564" i="11"/>
  <c r="AA564" i="11"/>
  <c r="AB564" i="11"/>
  <c r="AC564" i="11"/>
  <c r="AD564" i="11"/>
  <c r="AE564" i="11"/>
  <c r="AF564" i="11"/>
  <c r="AG564" i="11"/>
  <c r="AH564" i="11"/>
  <c r="L565" i="11"/>
  <c r="M565" i="11"/>
  <c r="N565" i="11"/>
  <c r="Q565" i="11" s="1"/>
  <c r="O565" i="11"/>
  <c r="P565" i="11"/>
  <c r="R565" i="11"/>
  <c r="S565" i="11"/>
  <c r="T565" i="11"/>
  <c r="U565" i="11"/>
  <c r="V565" i="11"/>
  <c r="W565" i="11"/>
  <c r="X565" i="11"/>
  <c r="Y565" i="11"/>
  <c r="Z565" i="11"/>
  <c r="AA565" i="11"/>
  <c r="AB565" i="11"/>
  <c r="AC565" i="11"/>
  <c r="AD565" i="11"/>
  <c r="AE565" i="11"/>
  <c r="AF565" i="11"/>
  <c r="L566" i="11"/>
  <c r="M566" i="11"/>
  <c r="N566" i="11"/>
  <c r="O566" i="11"/>
  <c r="P566" i="11"/>
  <c r="Q566" i="11"/>
  <c r="AH566" i="11" s="1"/>
  <c r="R566" i="11"/>
  <c r="T566" i="11"/>
  <c r="U566" i="11"/>
  <c r="V566" i="11"/>
  <c r="W566" i="11"/>
  <c r="X566" i="11"/>
  <c r="Y566" i="11"/>
  <c r="Z566" i="11"/>
  <c r="AA566" i="11"/>
  <c r="AB566" i="11"/>
  <c r="AC566" i="11"/>
  <c r="AD566" i="11"/>
  <c r="AE566" i="11"/>
  <c r="AK566" i="11"/>
  <c r="L567" i="11"/>
  <c r="S567" i="11" s="1"/>
  <c r="AF567" i="11" s="1"/>
  <c r="M567" i="11"/>
  <c r="N567" i="11"/>
  <c r="Q567" i="11" s="1"/>
  <c r="O567" i="11"/>
  <c r="P567" i="11"/>
  <c r="AB567" i="11" s="1"/>
  <c r="R567" i="11"/>
  <c r="T567" i="11"/>
  <c r="U567" i="11"/>
  <c r="V567" i="11"/>
  <c r="W567" i="11"/>
  <c r="X567" i="11"/>
  <c r="Y567" i="11"/>
  <c r="Z567" i="11"/>
  <c r="AA567" i="11"/>
  <c r="AC567" i="11"/>
  <c r="AD567" i="11"/>
  <c r="AE567" i="11"/>
  <c r="L568" i="11"/>
  <c r="M568" i="11"/>
  <c r="N568" i="11"/>
  <c r="O568" i="11"/>
  <c r="P568" i="11"/>
  <c r="Q568" i="11"/>
  <c r="AK568" i="11" s="1"/>
  <c r="R568" i="11"/>
  <c r="S568" i="11"/>
  <c r="T568" i="11"/>
  <c r="U568" i="11"/>
  <c r="V568" i="11"/>
  <c r="W568" i="11"/>
  <c r="X568" i="11"/>
  <c r="Y568" i="11"/>
  <c r="Z568" i="11"/>
  <c r="AA568" i="11"/>
  <c r="AB568" i="11"/>
  <c r="AC568" i="11"/>
  <c r="AD568" i="11"/>
  <c r="AE568" i="11"/>
  <c r="AF568" i="11"/>
  <c r="AJ568" i="11"/>
  <c r="L569" i="11"/>
  <c r="M569" i="11"/>
  <c r="N569" i="11"/>
  <c r="Q569" i="11" s="1"/>
  <c r="O569" i="11"/>
  <c r="P569" i="11"/>
  <c r="R569" i="11"/>
  <c r="S569" i="11"/>
  <c r="T569" i="11"/>
  <c r="U569" i="11"/>
  <c r="V569" i="11"/>
  <c r="W569" i="11"/>
  <c r="X569" i="11"/>
  <c r="Y569" i="11"/>
  <c r="Z569" i="11"/>
  <c r="AA569" i="11"/>
  <c r="AB569" i="11"/>
  <c r="AC569" i="11"/>
  <c r="AD569" i="11"/>
  <c r="AE569" i="11"/>
  <c r="AF569" i="11"/>
  <c r="L570" i="11"/>
  <c r="M570" i="11"/>
  <c r="N570" i="11"/>
  <c r="O570" i="11"/>
  <c r="P570" i="11"/>
  <c r="Q570" i="11"/>
  <c r="AH570" i="11" s="1"/>
  <c r="R570" i="11"/>
  <c r="S570" i="11"/>
  <c r="T570" i="11"/>
  <c r="U570" i="11"/>
  <c r="V570" i="11"/>
  <c r="W570" i="11"/>
  <c r="X570" i="11"/>
  <c r="Y570" i="11"/>
  <c r="Z570" i="11"/>
  <c r="AA570" i="11"/>
  <c r="AB570" i="11"/>
  <c r="AC570" i="11"/>
  <c r="AD570" i="11"/>
  <c r="AE570" i="11"/>
  <c r="AF570" i="11"/>
  <c r="AJ570" i="11"/>
  <c r="L571" i="11"/>
  <c r="M571" i="11"/>
  <c r="N571" i="11"/>
  <c r="Q571" i="11" s="1"/>
  <c r="O571" i="11"/>
  <c r="AJ571" i="11" s="1"/>
  <c r="P571" i="11"/>
  <c r="R571" i="11"/>
  <c r="S571" i="11"/>
  <c r="T571" i="11"/>
  <c r="U571" i="11"/>
  <c r="V571" i="11"/>
  <c r="W571" i="11"/>
  <c r="X571" i="11"/>
  <c r="Y571" i="11"/>
  <c r="Z571" i="11"/>
  <c r="AA571" i="11"/>
  <c r="AB571" i="11"/>
  <c r="AC571" i="11"/>
  <c r="AD571" i="11"/>
  <c r="AE571" i="11"/>
  <c r="AF571" i="11"/>
  <c r="AH571" i="11"/>
  <c r="AK571" i="11"/>
  <c r="L572" i="11"/>
  <c r="M572" i="11"/>
  <c r="T572" i="11" s="1"/>
  <c r="N572" i="11"/>
  <c r="O572" i="11"/>
  <c r="P572" i="11"/>
  <c r="AB572" i="11" s="1"/>
  <c r="Q572" i="11"/>
  <c r="AJ572" i="11" s="1"/>
  <c r="R572" i="11"/>
  <c r="AF572" i="11" s="1"/>
  <c r="S572" i="11"/>
  <c r="U572" i="11"/>
  <c r="V572" i="11"/>
  <c r="W572" i="11"/>
  <c r="X572" i="11"/>
  <c r="Y572" i="11"/>
  <c r="Z572" i="11"/>
  <c r="AA572" i="11"/>
  <c r="AC572" i="11"/>
  <c r="AD572" i="11"/>
  <c r="AE572" i="11"/>
  <c r="AI572" i="11"/>
  <c r="AK572" i="11"/>
  <c r="L573" i="11"/>
  <c r="M573" i="11"/>
  <c r="T573" i="11" s="1"/>
  <c r="N573" i="11"/>
  <c r="Q573" i="11" s="1"/>
  <c r="O573" i="11"/>
  <c r="P573" i="11"/>
  <c r="AB573" i="11" s="1"/>
  <c r="R573" i="11"/>
  <c r="S573" i="11"/>
  <c r="AF573" i="11" s="1"/>
  <c r="U573" i="11"/>
  <c r="V573" i="11"/>
  <c r="W573" i="11"/>
  <c r="X573" i="11"/>
  <c r="Y573" i="11"/>
  <c r="Z573" i="11"/>
  <c r="AA573" i="11"/>
  <c r="AC573" i="11"/>
  <c r="AD573" i="11"/>
  <c r="AE573" i="11"/>
  <c r="L574" i="11"/>
  <c r="M574" i="11"/>
  <c r="T574" i="11" s="1"/>
  <c r="N574" i="11"/>
  <c r="O574" i="11"/>
  <c r="P574" i="11"/>
  <c r="AB574" i="11" s="1"/>
  <c r="R574" i="11"/>
  <c r="S574" i="11"/>
  <c r="U574" i="11"/>
  <c r="W574" i="11"/>
  <c r="X574" i="11"/>
  <c r="Y574" i="11"/>
  <c r="Z574" i="11"/>
  <c r="AA574" i="11"/>
  <c r="AC574" i="11"/>
  <c r="AD574" i="11"/>
  <c r="AE574" i="11"/>
  <c r="L575" i="11"/>
  <c r="S575" i="11" s="1"/>
  <c r="AF575" i="11" s="1"/>
  <c r="M575" i="11"/>
  <c r="T575" i="11" s="1"/>
  <c r="N575" i="11"/>
  <c r="O575" i="11"/>
  <c r="P575" i="11"/>
  <c r="AB575" i="11" s="1"/>
  <c r="Q575" i="11"/>
  <c r="AG575" i="11" s="1"/>
  <c r="R575" i="11"/>
  <c r="U575" i="11"/>
  <c r="V575" i="11"/>
  <c r="W575" i="11"/>
  <c r="X575" i="11"/>
  <c r="Y575" i="11"/>
  <c r="Z575" i="11"/>
  <c r="AA575" i="11"/>
  <c r="AC575" i="11"/>
  <c r="AD575" i="11"/>
  <c r="AE575" i="11"/>
  <c r="L576" i="11"/>
  <c r="M576" i="11"/>
  <c r="N576" i="11"/>
  <c r="O576" i="11"/>
  <c r="P576" i="11"/>
  <c r="Q576" i="11"/>
  <c r="AK576" i="11" s="1"/>
  <c r="R576" i="11"/>
  <c r="T576" i="11"/>
  <c r="U576" i="11"/>
  <c r="V576" i="11"/>
  <c r="W576" i="11"/>
  <c r="X576" i="11"/>
  <c r="Y576" i="11"/>
  <c r="Z576" i="11"/>
  <c r="AA576" i="11"/>
  <c r="AB576" i="11"/>
  <c r="AC576" i="11"/>
  <c r="AD576" i="11"/>
  <c r="AE576" i="11"/>
  <c r="AJ576" i="11"/>
  <c r="L577" i="11"/>
  <c r="M577" i="11"/>
  <c r="N577" i="11"/>
  <c r="Q577" i="11" s="1"/>
  <c r="O577" i="11"/>
  <c r="P577" i="11"/>
  <c r="R577" i="11"/>
  <c r="T577" i="11"/>
  <c r="U577" i="11"/>
  <c r="V577" i="11"/>
  <c r="W577" i="11"/>
  <c r="X577" i="11"/>
  <c r="Y577" i="11"/>
  <c r="Z577" i="11"/>
  <c r="AA577" i="11"/>
  <c r="AB577" i="11"/>
  <c r="AC577" i="11"/>
  <c r="AD577" i="11"/>
  <c r="AE577" i="11"/>
  <c r="L578" i="11"/>
  <c r="M578" i="11"/>
  <c r="T578" i="11" s="1"/>
  <c r="N578" i="11"/>
  <c r="O578" i="11"/>
  <c r="P578" i="11"/>
  <c r="AB578" i="11" s="1"/>
  <c r="Q578" i="11"/>
  <c r="AI578" i="11" s="1"/>
  <c r="R578" i="11"/>
  <c r="AF578" i="11" s="1"/>
  <c r="S578" i="11"/>
  <c r="U578" i="11"/>
  <c r="V578" i="11"/>
  <c r="W578" i="11"/>
  <c r="X578" i="11"/>
  <c r="Y578" i="11"/>
  <c r="Z578" i="11"/>
  <c r="AA578" i="11"/>
  <c r="AC578" i="11"/>
  <c r="AD578" i="11"/>
  <c r="AE578" i="11"/>
  <c r="AG578" i="11"/>
  <c r="AH578" i="11"/>
  <c r="L579" i="11"/>
  <c r="M579" i="11"/>
  <c r="AH579" i="11" s="1"/>
  <c r="N579" i="11"/>
  <c r="O579" i="11"/>
  <c r="P579" i="11"/>
  <c r="Q579" i="11"/>
  <c r="R579" i="11"/>
  <c r="S579" i="11"/>
  <c r="T579" i="11"/>
  <c r="U579" i="11"/>
  <c r="V579" i="11"/>
  <c r="W579" i="11"/>
  <c r="X579" i="11"/>
  <c r="Y579" i="11"/>
  <c r="Z579" i="11"/>
  <c r="AA579" i="11"/>
  <c r="AB579" i="11"/>
  <c r="AC579" i="11"/>
  <c r="AD579" i="11"/>
  <c r="AE579" i="11"/>
  <c r="AF579" i="11"/>
  <c r="AJ579" i="11"/>
  <c r="AK579" i="11"/>
  <c r="L580" i="11"/>
  <c r="M580" i="11"/>
  <c r="N580" i="11"/>
  <c r="Q580" i="11" s="1"/>
  <c r="O580" i="11"/>
  <c r="P580" i="11"/>
  <c r="R580" i="11"/>
  <c r="S580" i="11"/>
  <c r="T580" i="11"/>
  <c r="U580" i="11"/>
  <c r="V580" i="11"/>
  <c r="W580" i="11"/>
  <c r="X580" i="11"/>
  <c r="Y580" i="11"/>
  <c r="Z580" i="11"/>
  <c r="AA580" i="11"/>
  <c r="AB580" i="11"/>
  <c r="AC580" i="11"/>
  <c r="AD580" i="11"/>
  <c r="AE580" i="11"/>
  <c r="AF580" i="11"/>
  <c r="L581" i="11"/>
  <c r="M581" i="11"/>
  <c r="N581" i="11"/>
  <c r="Q581" i="11" s="1"/>
  <c r="O581" i="11"/>
  <c r="P581" i="11"/>
  <c r="R581" i="11"/>
  <c r="S581" i="11"/>
  <c r="T581" i="11"/>
  <c r="U581" i="11"/>
  <c r="V581" i="11"/>
  <c r="W581" i="11"/>
  <c r="X581" i="11"/>
  <c r="Y581" i="11"/>
  <c r="Z581" i="11"/>
  <c r="AA581" i="11"/>
  <c r="AB581" i="11"/>
  <c r="AC581" i="11"/>
  <c r="AD581" i="11"/>
  <c r="AE581" i="11"/>
  <c r="AF581" i="11"/>
  <c r="AI581" i="11"/>
  <c r="L582" i="11"/>
  <c r="M582" i="11"/>
  <c r="N582" i="11"/>
  <c r="Q582" i="11" s="1"/>
  <c r="O582" i="11"/>
  <c r="P582" i="11"/>
  <c r="R582" i="11"/>
  <c r="S582" i="11"/>
  <c r="T582" i="11"/>
  <c r="U582" i="11"/>
  <c r="V582" i="11"/>
  <c r="W582" i="11"/>
  <c r="X582" i="11"/>
  <c r="Y582" i="11"/>
  <c r="Z582" i="11"/>
  <c r="AA582" i="11"/>
  <c r="AB582" i="11"/>
  <c r="AC582" i="11"/>
  <c r="AD582" i="11"/>
  <c r="AE582" i="11"/>
  <c r="AF582" i="11"/>
  <c r="L583" i="11"/>
  <c r="M583" i="11"/>
  <c r="N583" i="11"/>
  <c r="O583" i="11"/>
  <c r="P583" i="11"/>
  <c r="Q583" i="11"/>
  <c r="R583" i="11"/>
  <c r="S583" i="11"/>
  <c r="T583" i="11"/>
  <c r="U583" i="11"/>
  <c r="V583" i="11"/>
  <c r="W583" i="11"/>
  <c r="X583" i="11"/>
  <c r="Y583" i="11"/>
  <c r="Z583" i="11"/>
  <c r="AA583" i="11"/>
  <c r="AB583" i="11"/>
  <c r="AC583" i="11"/>
  <c r="AD583" i="11"/>
  <c r="AE583" i="11"/>
  <c r="AF583" i="11"/>
  <c r="AG583" i="11"/>
  <c r="L584" i="11"/>
  <c r="M584" i="11"/>
  <c r="N584" i="11"/>
  <c r="O584" i="11"/>
  <c r="P584" i="11"/>
  <c r="Q584" i="11"/>
  <c r="AK584" i="11" s="1"/>
  <c r="R584" i="11"/>
  <c r="S584" i="11"/>
  <c r="T584" i="11"/>
  <c r="U584" i="11"/>
  <c r="V584" i="11"/>
  <c r="W584" i="11"/>
  <c r="X584" i="11"/>
  <c r="Y584" i="11"/>
  <c r="Z584" i="11"/>
  <c r="AA584" i="11"/>
  <c r="AB584" i="11"/>
  <c r="AC584" i="11"/>
  <c r="AD584" i="11"/>
  <c r="AE584" i="11"/>
  <c r="AF584" i="11"/>
  <c r="AJ584" i="11"/>
  <c r="L585" i="11"/>
  <c r="M585" i="11"/>
  <c r="N585" i="11"/>
  <c r="Q585" i="11" s="1"/>
  <c r="O585" i="11"/>
  <c r="P585" i="11"/>
  <c r="R585" i="11"/>
  <c r="S585" i="11"/>
  <c r="T585" i="11"/>
  <c r="U585" i="11"/>
  <c r="V585" i="11"/>
  <c r="W585" i="11"/>
  <c r="X585" i="11"/>
  <c r="Y585" i="11"/>
  <c r="Z585" i="11"/>
  <c r="AA585" i="11"/>
  <c r="AB585" i="11"/>
  <c r="AC585" i="11"/>
  <c r="AD585" i="11"/>
  <c r="AE585" i="11"/>
  <c r="AF585" i="11"/>
  <c r="L586" i="11"/>
  <c r="M586" i="11"/>
  <c r="N586" i="11"/>
  <c r="O586" i="11"/>
  <c r="P586" i="11"/>
  <c r="Q586" i="11"/>
  <c r="AI586" i="11" s="1"/>
  <c r="R586" i="11"/>
  <c r="S586" i="11"/>
  <c r="T586" i="11"/>
  <c r="U586" i="11"/>
  <c r="V586" i="11"/>
  <c r="W586" i="11"/>
  <c r="X586" i="11"/>
  <c r="Y586" i="11"/>
  <c r="Z586" i="11"/>
  <c r="AA586" i="11"/>
  <c r="AB586" i="11"/>
  <c r="AC586" i="11"/>
  <c r="AD586" i="11"/>
  <c r="AE586" i="11"/>
  <c r="AF586" i="11"/>
  <c r="AG586" i="11"/>
  <c r="AH586" i="11"/>
  <c r="L587" i="11"/>
  <c r="M587" i="11"/>
  <c r="AH587" i="11" s="1"/>
  <c r="N587" i="11"/>
  <c r="O587" i="11"/>
  <c r="P587" i="11"/>
  <c r="Q587" i="11"/>
  <c r="R587" i="11"/>
  <c r="S587" i="11"/>
  <c r="T587" i="11"/>
  <c r="U587" i="11"/>
  <c r="V587" i="11"/>
  <c r="W587" i="11"/>
  <c r="X587" i="11"/>
  <c r="Y587" i="11"/>
  <c r="Z587" i="11"/>
  <c r="AA587" i="11"/>
  <c r="AB587" i="11"/>
  <c r="AC587" i="11"/>
  <c r="AD587" i="11"/>
  <c r="AE587" i="11"/>
  <c r="AF587" i="11"/>
  <c r="AJ587" i="11"/>
  <c r="AK587" i="11"/>
  <c r="L588" i="11"/>
  <c r="M588" i="11"/>
  <c r="N588" i="11"/>
  <c r="Q588" i="11" s="1"/>
  <c r="O588" i="11"/>
  <c r="P588" i="11"/>
  <c r="R588" i="11"/>
  <c r="S588" i="11"/>
  <c r="T588" i="11"/>
  <c r="U588" i="11"/>
  <c r="V588" i="11"/>
  <c r="W588" i="11"/>
  <c r="X588" i="11"/>
  <c r="Y588" i="11"/>
  <c r="Z588" i="11"/>
  <c r="AA588" i="11"/>
  <c r="AB588" i="11"/>
  <c r="AC588" i="11"/>
  <c r="AD588" i="11"/>
  <c r="AE588" i="11"/>
  <c r="AF588" i="11"/>
  <c r="L589" i="11"/>
  <c r="M589" i="11"/>
  <c r="N589" i="11"/>
  <c r="Q589" i="11" s="1"/>
  <c r="O589" i="11"/>
  <c r="P589" i="11"/>
  <c r="R589" i="11"/>
  <c r="S589" i="11"/>
  <c r="T589" i="11"/>
  <c r="U589" i="11"/>
  <c r="V589" i="11"/>
  <c r="W589" i="11"/>
  <c r="X589" i="11"/>
  <c r="Y589" i="11"/>
  <c r="Z589" i="11"/>
  <c r="AA589" i="11"/>
  <c r="AB589" i="11"/>
  <c r="AC589" i="11"/>
  <c r="AD589" i="11"/>
  <c r="AE589" i="11"/>
  <c r="AF589" i="11"/>
  <c r="L590" i="11"/>
  <c r="M590" i="11"/>
  <c r="T590" i="11" s="1"/>
  <c r="N590" i="11"/>
  <c r="Q590" i="11" s="1"/>
  <c r="O590" i="11"/>
  <c r="P590" i="11"/>
  <c r="R590" i="11"/>
  <c r="S590" i="11"/>
  <c r="U590" i="11"/>
  <c r="W590" i="11"/>
  <c r="X590" i="11"/>
  <c r="Y590" i="11"/>
  <c r="Z590" i="11"/>
  <c r="AA590" i="11"/>
  <c r="AB590" i="11"/>
  <c r="AC590" i="11"/>
  <c r="AD590" i="11"/>
  <c r="AE590" i="11"/>
  <c r="L591" i="11"/>
  <c r="S591" i="11" s="1"/>
  <c r="M591" i="11"/>
  <c r="T591" i="11" s="1"/>
  <c r="N591" i="11"/>
  <c r="O591" i="11"/>
  <c r="P591" i="11"/>
  <c r="AB591" i="11" s="1"/>
  <c r="Q591" i="11"/>
  <c r="R591" i="11"/>
  <c r="U591" i="11"/>
  <c r="V591" i="11"/>
  <c r="W591" i="11"/>
  <c r="X591" i="11"/>
  <c r="Y591" i="11"/>
  <c r="Z591" i="11"/>
  <c r="AA591" i="11"/>
  <c r="AC591" i="11"/>
  <c r="AD591" i="11"/>
  <c r="AE591" i="11"/>
  <c r="L592" i="11"/>
  <c r="M592" i="11"/>
  <c r="N592" i="11"/>
  <c r="O592" i="11"/>
  <c r="P592" i="11"/>
  <c r="Q592" i="11"/>
  <c r="AK592" i="11" s="1"/>
  <c r="R592" i="11"/>
  <c r="T592" i="11"/>
  <c r="U592" i="11"/>
  <c r="V592" i="11"/>
  <c r="W592" i="11"/>
  <c r="X592" i="11"/>
  <c r="Y592" i="11"/>
  <c r="Z592" i="11"/>
  <c r="AA592" i="11"/>
  <c r="AB592" i="11"/>
  <c r="AC592" i="11"/>
  <c r="AD592" i="11"/>
  <c r="AE592" i="11"/>
  <c r="AJ592" i="11"/>
  <c r="L593" i="11"/>
  <c r="M593" i="11"/>
  <c r="N593" i="11"/>
  <c r="Q593" i="11" s="1"/>
  <c r="O593" i="11"/>
  <c r="AJ593" i="11" s="1"/>
  <c r="P593" i="11"/>
  <c r="R593" i="11"/>
  <c r="T593" i="11"/>
  <c r="U593" i="11"/>
  <c r="V593" i="11"/>
  <c r="W593" i="11"/>
  <c r="X593" i="11"/>
  <c r="Y593" i="11"/>
  <c r="Z593" i="11"/>
  <c r="AA593" i="11"/>
  <c r="AB593" i="11"/>
  <c r="AC593" i="11"/>
  <c r="AD593" i="11"/>
  <c r="AE593" i="11"/>
  <c r="L594" i="11"/>
  <c r="M594" i="11"/>
  <c r="T594" i="11" s="1"/>
  <c r="N594" i="11"/>
  <c r="O594" i="11"/>
  <c r="P594" i="11"/>
  <c r="AB594" i="11" s="1"/>
  <c r="Q594" i="11"/>
  <c r="AI594" i="11" s="1"/>
  <c r="R594" i="11"/>
  <c r="S594" i="11"/>
  <c r="U594" i="11"/>
  <c r="V594" i="11"/>
  <c r="W594" i="11"/>
  <c r="X594" i="11"/>
  <c r="Y594" i="11"/>
  <c r="Z594" i="11"/>
  <c r="AA594" i="11"/>
  <c r="AC594" i="11"/>
  <c r="AD594" i="11"/>
  <c r="AE594" i="11"/>
  <c r="AG594" i="11"/>
  <c r="AH594" i="11"/>
  <c r="L595" i="11"/>
  <c r="M595" i="11"/>
  <c r="T595" i="11" s="1"/>
  <c r="N595" i="11"/>
  <c r="O595" i="11"/>
  <c r="P595" i="11"/>
  <c r="Q595" i="11"/>
  <c r="R595" i="11"/>
  <c r="U595" i="11"/>
  <c r="V595" i="11"/>
  <c r="W595" i="11"/>
  <c r="X595" i="11"/>
  <c r="Y595" i="11"/>
  <c r="Z595" i="11"/>
  <c r="AA595" i="11"/>
  <c r="AB595" i="11"/>
  <c r="AC595" i="11"/>
  <c r="AD595" i="11"/>
  <c r="AE595" i="11"/>
  <c r="AH595" i="11"/>
  <c r="AJ595" i="11"/>
  <c r="AK595" i="11"/>
  <c r="L596" i="11"/>
  <c r="M596" i="11"/>
  <c r="T596" i="11" s="1"/>
  <c r="N596" i="11"/>
  <c r="Q596" i="11" s="1"/>
  <c r="O596" i="11"/>
  <c r="P596" i="11"/>
  <c r="AB596" i="11" s="1"/>
  <c r="R596" i="11"/>
  <c r="S596" i="11"/>
  <c r="U596" i="11"/>
  <c r="V596" i="11"/>
  <c r="W596" i="11"/>
  <c r="X596" i="11"/>
  <c r="AF596" i="11" s="1"/>
  <c r="Y596" i="11"/>
  <c r="Z596" i="11"/>
  <c r="AA596" i="11"/>
  <c r="AC596" i="11"/>
  <c r="AD596" i="11"/>
  <c r="AE596" i="11"/>
  <c r="AK596" i="11"/>
  <c r="L597" i="11"/>
  <c r="M597" i="11"/>
  <c r="N597" i="11"/>
  <c r="Q597" i="11" s="1"/>
  <c r="O597" i="11"/>
  <c r="P597" i="11"/>
  <c r="R597" i="11"/>
  <c r="S597" i="11"/>
  <c r="T597" i="11"/>
  <c r="U597" i="11"/>
  <c r="V597" i="11"/>
  <c r="W597" i="11"/>
  <c r="X597" i="11"/>
  <c r="Y597" i="11"/>
  <c r="Z597" i="11"/>
  <c r="AA597" i="11"/>
  <c r="AB597" i="11"/>
  <c r="AC597" i="11"/>
  <c r="AD597" i="11"/>
  <c r="AE597" i="11"/>
  <c r="AF597" i="11"/>
  <c r="AI597" i="11"/>
  <c r="L598" i="11"/>
  <c r="M598" i="11"/>
  <c r="N598" i="11"/>
  <c r="Q598" i="11" s="1"/>
  <c r="O598" i="11"/>
  <c r="P598" i="11"/>
  <c r="R598" i="11"/>
  <c r="S598" i="11"/>
  <c r="T598" i="11"/>
  <c r="U598" i="11"/>
  <c r="V598" i="11"/>
  <c r="W598" i="11"/>
  <c r="X598" i="11"/>
  <c r="Y598" i="11"/>
  <c r="Z598" i="11"/>
  <c r="AA598" i="11"/>
  <c r="AB598" i="11"/>
  <c r="AC598" i="11"/>
  <c r="AD598" i="11"/>
  <c r="AE598" i="11"/>
  <c r="AF598" i="11"/>
  <c r="AI598" i="11"/>
  <c r="L599" i="11"/>
  <c r="M599" i="11"/>
  <c r="N599" i="11"/>
  <c r="O599" i="11"/>
  <c r="P599" i="11"/>
  <c r="Q599" i="11"/>
  <c r="R599" i="11"/>
  <c r="S599" i="11"/>
  <c r="T599" i="11"/>
  <c r="U599" i="11"/>
  <c r="V599" i="11"/>
  <c r="W599" i="11"/>
  <c r="X599" i="11"/>
  <c r="Y599" i="11"/>
  <c r="Z599" i="11"/>
  <c r="AA599" i="11"/>
  <c r="AB599" i="11"/>
  <c r="AC599" i="11"/>
  <c r="AD599" i="11"/>
  <c r="AE599" i="11"/>
  <c r="AF599" i="11"/>
  <c r="AG599" i="11"/>
  <c r="L600" i="11"/>
  <c r="M600" i="11"/>
  <c r="N600" i="11"/>
  <c r="O600" i="11"/>
  <c r="P600" i="11"/>
  <c r="Q600" i="11"/>
  <c r="R600" i="11"/>
  <c r="S600" i="11"/>
  <c r="T600" i="11"/>
  <c r="U600" i="11"/>
  <c r="V600" i="11"/>
  <c r="W600" i="11"/>
  <c r="X600" i="11"/>
  <c r="Y600" i="11"/>
  <c r="Z600" i="11"/>
  <c r="AA600" i="11"/>
  <c r="AB600" i="11"/>
  <c r="AC600" i="11"/>
  <c r="AD600" i="11"/>
  <c r="AE600" i="11"/>
  <c r="AF600" i="11"/>
  <c r="AJ600" i="11"/>
  <c r="L601" i="11"/>
  <c r="M601" i="11"/>
  <c r="N601" i="11"/>
  <c r="Q601" i="11" s="1"/>
  <c r="O601" i="11"/>
  <c r="P601" i="11"/>
  <c r="R601" i="11"/>
  <c r="S601" i="11"/>
  <c r="T601" i="11"/>
  <c r="U601" i="11"/>
  <c r="V601" i="11"/>
  <c r="W601" i="11"/>
  <c r="X601" i="11"/>
  <c r="Y601" i="11"/>
  <c r="Z601" i="11"/>
  <c r="AA601" i="11"/>
  <c r="AB601" i="11"/>
  <c r="AC601" i="11"/>
  <c r="AD601" i="11"/>
  <c r="AE601" i="11"/>
  <c r="AF601" i="11"/>
  <c r="L602" i="11"/>
  <c r="M602" i="11"/>
  <c r="N602" i="11"/>
  <c r="O602" i="11"/>
  <c r="P602" i="11"/>
  <c r="Q602" i="11"/>
  <c r="AI602" i="11" s="1"/>
  <c r="R602" i="11"/>
  <c r="S602" i="11"/>
  <c r="T602" i="11"/>
  <c r="U602" i="11"/>
  <c r="V602" i="11"/>
  <c r="W602" i="11"/>
  <c r="X602" i="11"/>
  <c r="Y602" i="11"/>
  <c r="Z602" i="11"/>
  <c r="AA602" i="11"/>
  <c r="AB602" i="11"/>
  <c r="AC602" i="11"/>
  <c r="AD602" i="11"/>
  <c r="AE602" i="11"/>
  <c r="AF602" i="11"/>
  <c r="AG602" i="11"/>
  <c r="AH602" i="11"/>
  <c r="L603" i="11"/>
  <c r="M603" i="11"/>
  <c r="T603" i="11" s="1"/>
  <c r="N603" i="11"/>
  <c r="O603" i="11"/>
  <c r="P603" i="11"/>
  <c r="Q603" i="11"/>
  <c r="R603" i="11"/>
  <c r="U603" i="11"/>
  <c r="V603" i="11"/>
  <c r="W603" i="11"/>
  <c r="X603" i="11"/>
  <c r="Y603" i="11"/>
  <c r="Z603" i="11"/>
  <c r="AA603" i="11"/>
  <c r="AB603" i="11"/>
  <c r="AC603" i="11"/>
  <c r="AD603" i="11"/>
  <c r="AE603" i="11"/>
  <c r="AH603" i="11"/>
  <c r="AJ603" i="11"/>
  <c r="AK603" i="11"/>
  <c r="L604" i="11"/>
  <c r="M604" i="11"/>
  <c r="T604" i="11" s="1"/>
  <c r="N604" i="11"/>
  <c r="Q604" i="11" s="1"/>
  <c r="O604" i="11"/>
  <c r="P604" i="11"/>
  <c r="AB604" i="11" s="1"/>
  <c r="R604" i="11"/>
  <c r="S604" i="11"/>
  <c r="U604" i="11"/>
  <c r="AF604" i="11" s="1"/>
  <c r="V604" i="11"/>
  <c r="W604" i="11"/>
  <c r="X604" i="11"/>
  <c r="Y604" i="11"/>
  <c r="Z604" i="11"/>
  <c r="AA604" i="11"/>
  <c r="AC604" i="11"/>
  <c r="AD604" i="11"/>
  <c r="AE604" i="11"/>
  <c r="AK604" i="11"/>
  <c r="L605" i="11"/>
  <c r="M605" i="11"/>
  <c r="T605" i="11" s="1"/>
  <c r="N605" i="11"/>
  <c r="Q605" i="11" s="1"/>
  <c r="AI605" i="11" s="1"/>
  <c r="O605" i="11"/>
  <c r="P605" i="11"/>
  <c r="AB605" i="11" s="1"/>
  <c r="R605" i="11"/>
  <c r="S605" i="11"/>
  <c r="U605" i="11"/>
  <c r="V605" i="11"/>
  <c r="W605" i="11"/>
  <c r="X605" i="11"/>
  <c r="AF605" i="11" s="1"/>
  <c r="Y605" i="11"/>
  <c r="Z605" i="11"/>
  <c r="AA605" i="11"/>
  <c r="AC605" i="11"/>
  <c r="AD605" i="11"/>
  <c r="AE605" i="11"/>
  <c r="AH605" i="11"/>
  <c r="L606" i="11"/>
  <c r="M606" i="11"/>
  <c r="T606" i="11" s="1"/>
  <c r="N606" i="11"/>
  <c r="O606" i="11"/>
  <c r="P606" i="11"/>
  <c r="AB606" i="11" s="1"/>
  <c r="R606" i="11"/>
  <c r="S606" i="11"/>
  <c r="U606" i="11"/>
  <c r="W606" i="11"/>
  <c r="X606" i="11"/>
  <c r="Y606" i="11"/>
  <c r="Z606" i="11"/>
  <c r="AA606" i="11"/>
  <c r="AC606" i="11"/>
  <c r="AD606" i="11"/>
  <c r="AE606" i="11"/>
  <c r="L607" i="11"/>
  <c r="M607" i="11"/>
  <c r="T607" i="11" s="1"/>
  <c r="N607" i="11"/>
  <c r="V607" i="11" s="1"/>
  <c r="AF607" i="11" s="1"/>
  <c r="O607" i="11"/>
  <c r="P607" i="11"/>
  <c r="AB607" i="11" s="1"/>
  <c r="Q607" i="11"/>
  <c r="R607" i="11"/>
  <c r="S607" i="11"/>
  <c r="U607" i="11"/>
  <c r="W607" i="11"/>
  <c r="X607" i="11"/>
  <c r="Y607" i="11"/>
  <c r="Z607" i="11"/>
  <c r="AA607" i="11"/>
  <c r="AC607" i="11"/>
  <c r="AD607" i="11"/>
  <c r="AE607" i="11"/>
  <c r="L608" i="11"/>
  <c r="M608" i="11"/>
  <c r="N608" i="11"/>
  <c r="O608" i="11"/>
  <c r="P608" i="11"/>
  <c r="Q608" i="11"/>
  <c r="R608" i="11"/>
  <c r="T608" i="11"/>
  <c r="U608" i="11"/>
  <c r="V608" i="11"/>
  <c r="W608" i="11"/>
  <c r="X608" i="11"/>
  <c r="Y608" i="11"/>
  <c r="Z608" i="11"/>
  <c r="AA608" i="11"/>
  <c r="AB608" i="11"/>
  <c r="AC608" i="11"/>
  <c r="AD608" i="11"/>
  <c r="AE608" i="11"/>
  <c r="AI608" i="11"/>
  <c r="AJ608" i="11"/>
  <c r="L609" i="11"/>
  <c r="M609" i="11"/>
  <c r="N609" i="11"/>
  <c r="Q609" i="11" s="1"/>
  <c r="O609" i="11"/>
  <c r="P609" i="11"/>
  <c r="R609" i="11"/>
  <c r="T609" i="11"/>
  <c r="U609" i="11"/>
  <c r="W609" i="11"/>
  <c r="X609" i="11"/>
  <c r="Y609" i="11"/>
  <c r="Z609" i="11"/>
  <c r="AA609" i="11"/>
  <c r="AB609" i="11"/>
  <c r="AC609" i="11"/>
  <c r="AD609" i="11"/>
  <c r="AE609" i="11"/>
  <c r="AJ609" i="11"/>
  <c r="L610" i="11"/>
  <c r="M610" i="11"/>
  <c r="N610" i="11"/>
  <c r="O610" i="11"/>
  <c r="P610" i="11"/>
  <c r="Q610" i="11"/>
  <c r="R610" i="11"/>
  <c r="S610" i="11"/>
  <c r="T610" i="11"/>
  <c r="U610" i="11"/>
  <c r="V610" i="11"/>
  <c r="W610" i="11"/>
  <c r="X610" i="11"/>
  <c r="Y610" i="11"/>
  <c r="Z610" i="11"/>
  <c r="AA610" i="11"/>
  <c r="AB610" i="11"/>
  <c r="AC610" i="11"/>
  <c r="AD610" i="11"/>
  <c r="AE610" i="11"/>
  <c r="AF610" i="11"/>
  <c r="AG610" i="11"/>
  <c r="L611" i="11"/>
  <c r="M611" i="11"/>
  <c r="T611" i="11" s="1"/>
  <c r="N611" i="11"/>
  <c r="O611" i="11"/>
  <c r="P611" i="11"/>
  <c r="Q611" i="11"/>
  <c r="R611" i="11"/>
  <c r="U611" i="11"/>
  <c r="V611" i="11"/>
  <c r="W611" i="11"/>
  <c r="X611" i="11"/>
  <c r="Y611" i="11"/>
  <c r="Z611" i="11"/>
  <c r="AA611" i="11"/>
  <c r="AB611" i="11"/>
  <c r="AC611" i="11"/>
  <c r="AD611" i="11"/>
  <c r="AE611" i="11"/>
  <c r="AH611" i="11"/>
  <c r="AJ611" i="11"/>
  <c r="AK611" i="11"/>
  <c r="L612" i="11"/>
  <c r="S612" i="11" s="1"/>
  <c r="M612" i="11"/>
  <c r="T612" i="11" s="1"/>
  <c r="N612" i="11"/>
  <c r="Q612" i="11" s="1"/>
  <c r="O612" i="11"/>
  <c r="P612" i="11"/>
  <c r="AB612" i="11" s="1"/>
  <c r="R612" i="11"/>
  <c r="U612" i="11"/>
  <c r="AF612" i="11" s="1"/>
  <c r="V612" i="11"/>
  <c r="W612" i="11"/>
  <c r="X612" i="11"/>
  <c r="Y612" i="11"/>
  <c r="Z612" i="11"/>
  <c r="AA612" i="11"/>
  <c r="AC612" i="11"/>
  <c r="AD612" i="11"/>
  <c r="AE612" i="11"/>
  <c r="AK612" i="11"/>
  <c r="L613" i="11"/>
  <c r="M613" i="11"/>
  <c r="T613" i="11" s="1"/>
  <c r="N613" i="11"/>
  <c r="Q613" i="11" s="1"/>
  <c r="AI613" i="11" s="1"/>
  <c r="O613" i="11"/>
  <c r="P613" i="11"/>
  <c r="AB613" i="11" s="1"/>
  <c r="R613" i="11"/>
  <c r="S613" i="11"/>
  <c r="U613" i="11"/>
  <c r="V613" i="11"/>
  <c r="W613" i="11"/>
  <c r="X613" i="11"/>
  <c r="AF613" i="11" s="1"/>
  <c r="Y613" i="11"/>
  <c r="Z613" i="11"/>
  <c r="AA613" i="11"/>
  <c r="AC613" i="11"/>
  <c r="AD613" i="11"/>
  <c r="AE613" i="11"/>
  <c r="AH613" i="11"/>
  <c r="L614" i="11"/>
  <c r="M614" i="11"/>
  <c r="T614" i="11" s="1"/>
  <c r="N614" i="11"/>
  <c r="O614" i="11"/>
  <c r="P614" i="11"/>
  <c r="AB614" i="11" s="1"/>
  <c r="R614" i="11"/>
  <c r="S614" i="11"/>
  <c r="U614" i="11"/>
  <c r="W614" i="11"/>
  <c r="X614" i="11"/>
  <c r="Y614" i="11"/>
  <c r="Z614" i="11"/>
  <c r="AA614" i="11"/>
  <c r="AC614" i="11"/>
  <c r="AD614" i="11"/>
  <c r="AE614" i="11"/>
  <c r="L615" i="11"/>
  <c r="S615" i="11" s="1"/>
  <c r="M615" i="11"/>
  <c r="T615" i="11" s="1"/>
  <c r="N615" i="11"/>
  <c r="O615" i="11"/>
  <c r="P615" i="11"/>
  <c r="AB615" i="11" s="1"/>
  <c r="Q615" i="11"/>
  <c r="R615" i="11"/>
  <c r="U615" i="11"/>
  <c r="V615" i="11"/>
  <c r="W615" i="11"/>
  <c r="X615" i="11"/>
  <c r="Y615" i="11"/>
  <c r="Z615" i="11"/>
  <c r="AA615" i="11"/>
  <c r="AC615" i="11"/>
  <c r="AD615" i="11"/>
  <c r="AF615" i="11" s="1"/>
  <c r="AE615" i="11"/>
  <c r="L616" i="11"/>
  <c r="M616" i="11"/>
  <c r="N616" i="11"/>
  <c r="O616" i="11"/>
  <c r="P616" i="11"/>
  <c r="Q616" i="11"/>
  <c r="R616" i="11"/>
  <c r="S616" i="11"/>
  <c r="T616" i="11"/>
  <c r="U616" i="11"/>
  <c r="V616" i="11"/>
  <c r="W616" i="11"/>
  <c r="X616" i="11"/>
  <c r="Y616" i="11"/>
  <c r="Z616" i="11"/>
  <c r="AA616" i="11"/>
  <c r="AB616" i="11"/>
  <c r="AC616" i="11"/>
  <c r="AD616" i="11"/>
  <c r="AE616" i="11"/>
  <c r="AI616" i="11"/>
  <c r="AJ616" i="11"/>
  <c r="L617" i="11"/>
  <c r="M617" i="11"/>
  <c r="N617" i="11"/>
  <c r="Q617" i="11" s="1"/>
  <c r="O617" i="11"/>
  <c r="P617" i="11"/>
  <c r="R617" i="11"/>
  <c r="T617" i="11"/>
  <c r="U617" i="11"/>
  <c r="W617" i="11"/>
  <c r="X617" i="11"/>
  <c r="Y617" i="11"/>
  <c r="Z617" i="11"/>
  <c r="AA617" i="11"/>
  <c r="AB617" i="11"/>
  <c r="AC617" i="11"/>
  <c r="AD617" i="11"/>
  <c r="AE617" i="11"/>
  <c r="AJ617" i="11"/>
  <c r="L618" i="11"/>
  <c r="M618" i="11"/>
  <c r="T618" i="11" s="1"/>
  <c r="N618" i="11"/>
  <c r="O618" i="11"/>
  <c r="P618" i="11"/>
  <c r="AB618" i="11" s="1"/>
  <c r="Q618" i="11"/>
  <c r="R618" i="11"/>
  <c r="S618" i="11"/>
  <c r="U618" i="11"/>
  <c r="V618" i="11"/>
  <c r="W618" i="11"/>
  <c r="X618" i="11"/>
  <c r="Y618" i="11"/>
  <c r="Z618" i="11"/>
  <c r="AA618" i="11"/>
  <c r="AC618" i="11"/>
  <c r="AD618" i="11"/>
  <c r="AE618" i="11"/>
  <c r="L619" i="11"/>
  <c r="M619" i="11"/>
  <c r="AH619" i="11" s="1"/>
  <c r="N619" i="11"/>
  <c r="O619" i="11"/>
  <c r="P619" i="11"/>
  <c r="Q619" i="11"/>
  <c r="R619" i="11"/>
  <c r="T619" i="11"/>
  <c r="U619" i="11"/>
  <c r="V619" i="11"/>
  <c r="W619" i="11"/>
  <c r="X619" i="11"/>
  <c r="Y619" i="11"/>
  <c r="Z619" i="11"/>
  <c r="AA619" i="11"/>
  <c r="AB619" i="11"/>
  <c r="AC619" i="11"/>
  <c r="AD619" i="11"/>
  <c r="AE619" i="11"/>
  <c r="AJ619" i="11"/>
  <c r="AK619" i="11"/>
  <c r="L620" i="11"/>
  <c r="S620" i="11" s="1"/>
  <c r="M620" i="11"/>
  <c r="T620" i="11" s="1"/>
  <c r="AF620" i="11" s="1"/>
  <c r="N620" i="11"/>
  <c r="Q620" i="11" s="1"/>
  <c r="AJ620" i="11" s="1"/>
  <c r="O620" i="11"/>
  <c r="P620" i="11"/>
  <c r="AB620" i="11" s="1"/>
  <c r="R620" i="11"/>
  <c r="U620" i="11"/>
  <c r="V620" i="11"/>
  <c r="W620" i="11"/>
  <c r="X620" i="11"/>
  <c r="Y620" i="11"/>
  <c r="Z620" i="11"/>
  <c r="AA620" i="11"/>
  <c r="AC620" i="11"/>
  <c r="AD620" i="11"/>
  <c r="AE620" i="11"/>
  <c r="L621" i="11"/>
  <c r="M621" i="11"/>
  <c r="T621" i="11" s="1"/>
  <c r="N621" i="11"/>
  <c r="Q621" i="11" s="1"/>
  <c r="O621" i="11"/>
  <c r="P621" i="11"/>
  <c r="AB621" i="11" s="1"/>
  <c r="R621" i="11"/>
  <c r="S621" i="11"/>
  <c r="U621" i="11"/>
  <c r="V621" i="11"/>
  <c r="W621" i="11"/>
  <c r="X621" i="11"/>
  <c r="AF621" i="11" s="1"/>
  <c r="Y621" i="11"/>
  <c r="Z621" i="11"/>
  <c r="AA621" i="11"/>
  <c r="AC621" i="11"/>
  <c r="AD621" i="11"/>
  <c r="AE621" i="11"/>
  <c r="AH621" i="11"/>
  <c r="AI621" i="11"/>
  <c r="L622" i="11"/>
  <c r="M622" i="11"/>
  <c r="T622" i="11" s="1"/>
  <c r="N622" i="11"/>
  <c r="O622" i="11"/>
  <c r="P622" i="11"/>
  <c r="AB622" i="11" s="1"/>
  <c r="R622" i="11"/>
  <c r="S622" i="11"/>
  <c r="U622" i="11"/>
  <c r="W622" i="11"/>
  <c r="X622" i="11"/>
  <c r="Y622" i="11"/>
  <c r="Z622" i="11"/>
  <c r="AA622" i="11"/>
  <c r="AC622" i="11"/>
  <c r="AD622" i="11"/>
  <c r="AE622" i="11"/>
  <c r="L623" i="11"/>
  <c r="S623" i="11" s="1"/>
  <c r="M623" i="11"/>
  <c r="T623" i="11" s="1"/>
  <c r="N623" i="11"/>
  <c r="O623" i="11"/>
  <c r="P623" i="11"/>
  <c r="AB623" i="11" s="1"/>
  <c r="Q623" i="11"/>
  <c r="R623" i="11"/>
  <c r="U623" i="11"/>
  <c r="AF623" i="11" s="1"/>
  <c r="V623" i="11"/>
  <c r="W623" i="11"/>
  <c r="X623" i="11"/>
  <c r="Y623" i="11"/>
  <c r="Z623" i="11"/>
  <c r="AA623" i="11"/>
  <c r="AC623" i="11"/>
  <c r="AD623" i="11"/>
  <c r="AE623" i="11"/>
  <c r="L624" i="11"/>
  <c r="M624" i="11"/>
  <c r="N624" i="11"/>
  <c r="O624" i="11"/>
  <c r="P624" i="11"/>
  <c r="Q624" i="11"/>
  <c r="R624" i="11"/>
  <c r="T624" i="11"/>
  <c r="U624" i="11"/>
  <c r="V624" i="11"/>
  <c r="W624" i="11"/>
  <c r="X624" i="11"/>
  <c r="Y624" i="11"/>
  <c r="Z624" i="11"/>
  <c r="AA624" i="11"/>
  <c r="AB624" i="11"/>
  <c r="AC624" i="11"/>
  <c r="AD624" i="11"/>
  <c r="AE624" i="11"/>
  <c r="AI624" i="11"/>
  <c r="AJ624" i="11"/>
  <c r="L625" i="11"/>
  <c r="M625" i="11"/>
  <c r="N625" i="11"/>
  <c r="Q625" i="11" s="1"/>
  <c r="O625" i="11"/>
  <c r="P625" i="11"/>
  <c r="R625" i="11"/>
  <c r="S625" i="11"/>
  <c r="T625" i="11"/>
  <c r="U625" i="11"/>
  <c r="V625" i="11"/>
  <c r="W625" i="11"/>
  <c r="X625" i="11"/>
  <c r="Y625" i="11"/>
  <c r="Z625" i="11"/>
  <c r="AA625" i="11"/>
  <c r="AB625" i="11"/>
  <c r="AC625" i="11"/>
  <c r="AD625" i="11"/>
  <c r="AE625" i="11"/>
  <c r="AF625" i="11"/>
  <c r="AI625" i="11"/>
  <c r="AJ625" i="11"/>
  <c r="L626" i="11"/>
  <c r="M626" i="11"/>
  <c r="T626" i="11" s="1"/>
  <c r="N626" i="11"/>
  <c r="O626" i="11"/>
  <c r="P626" i="11"/>
  <c r="AB626" i="11" s="1"/>
  <c r="Q626" i="11"/>
  <c r="R626" i="11"/>
  <c r="AF626" i="11" s="1"/>
  <c r="S626" i="11"/>
  <c r="U626" i="11"/>
  <c r="V626" i="11"/>
  <c r="W626" i="11"/>
  <c r="X626" i="11"/>
  <c r="Y626" i="11"/>
  <c r="Z626" i="11"/>
  <c r="AA626" i="11"/>
  <c r="AC626" i="11"/>
  <c r="AD626" i="11"/>
  <c r="AE626" i="11"/>
  <c r="L627" i="11"/>
  <c r="M627" i="11"/>
  <c r="AH627" i="11" s="1"/>
  <c r="N627" i="11"/>
  <c r="O627" i="11"/>
  <c r="P627" i="11"/>
  <c r="Q627" i="11"/>
  <c r="R627" i="11"/>
  <c r="U627" i="11"/>
  <c r="V627" i="11"/>
  <c r="W627" i="11"/>
  <c r="X627" i="11"/>
  <c r="Y627" i="11"/>
  <c r="Z627" i="11"/>
  <c r="AA627" i="11"/>
  <c r="AB627" i="11"/>
  <c r="AC627" i="11"/>
  <c r="AD627" i="11"/>
  <c r="AE627" i="11"/>
  <c r="AJ627" i="11"/>
  <c r="AK627" i="11"/>
  <c r="L628" i="11"/>
  <c r="S628" i="11" s="1"/>
  <c r="M628" i="11"/>
  <c r="T628" i="11" s="1"/>
  <c r="N628" i="11"/>
  <c r="Q628" i="11" s="1"/>
  <c r="AJ628" i="11" s="1"/>
  <c r="O628" i="11"/>
  <c r="P628" i="11"/>
  <c r="AB628" i="11" s="1"/>
  <c r="R628" i="11"/>
  <c r="U628" i="11"/>
  <c r="V628" i="11"/>
  <c r="W628" i="11"/>
  <c r="X628" i="11"/>
  <c r="Y628" i="11"/>
  <c r="Z628" i="11"/>
  <c r="AA628" i="11"/>
  <c r="AC628" i="11"/>
  <c r="AD628" i="11"/>
  <c r="AE628" i="11"/>
  <c r="L629" i="11"/>
  <c r="M629" i="11"/>
  <c r="N629" i="11"/>
  <c r="O629" i="11"/>
  <c r="P629" i="11"/>
  <c r="Q629" i="11"/>
  <c r="R629" i="11"/>
  <c r="S629" i="11"/>
  <c r="T629" i="11"/>
  <c r="U629" i="11"/>
  <c r="V629" i="11"/>
  <c r="W629" i="11"/>
  <c r="X629" i="11"/>
  <c r="Y629" i="11"/>
  <c r="Z629" i="11"/>
  <c r="AA629" i="11"/>
  <c r="AB629" i="11"/>
  <c r="AC629" i="11"/>
  <c r="AD629" i="11"/>
  <c r="AE629" i="11"/>
  <c r="AF629" i="11"/>
  <c r="AG629" i="11"/>
  <c r="AH629" i="11"/>
  <c r="AI629" i="11"/>
  <c r="L630" i="11"/>
  <c r="M630" i="11"/>
  <c r="N630" i="11"/>
  <c r="Q630" i="11" s="1"/>
  <c r="O630" i="11"/>
  <c r="P630" i="11"/>
  <c r="R630" i="11"/>
  <c r="S630" i="11"/>
  <c r="T630" i="11"/>
  <c r="U630" i="11"/>
  <c r="V630" i="11"/>
  <c r="W630" i="11"/>
  <c r="X630" i="11"/>
  <c r="Y630" i="11"/>
  <c r="Z630" i="11"/>
  <c r="AA630" i="11"/>
  <c r="AB630" i="11"/>
  <c r="AC630" i="11"/>
  <c r="AD630" i="11"/>
  <c r="AE630" i="11"/>
  <c r="AF630" i="11"/>
  <c r="AK630" i="11"/>
  <c r="L631" i="11"/>
  <c r="M631" i="11"/>
  <c r="N631" i="11"/>
  <c r="Q631" i="11" s="1"/>
  <c r="O631" i="11"/>
  <c r="P631" i="11"/>
  <c r="R631" i="11"/>
  <c r="S631" i="11"/>
  <c r="T631" i="11"/>
  <c r="U631" i="11"/>
  <c r="V631" i="11"/>
  <c r="W631" i="11"/>
  <c r="X631" i="11"/>
  <c r="Y631" i="11"/>
  <c r="Z631" i="11"/>
  <c r="AA631" i="11"/>
  <c r="AB631" i="11"/>
  <c r="AC631" i="11"/>
  <c r="AD631" i="11"/>
  <c r="AE631" i="11"/>
  <c r="AF631" i="11"/>
  <c r="L632" i="11"/>
  <c r="M632" i="11"/>
  <c r="N632" i="11"/>
  <c r="O632" i="11"/>
  <c r="P632" i="11"/>
  <c r="Q632" i="11"/>
  <c r="R632" i="11"/>
  <c r="S632" i="11"/>
  <c r="T632" i="11"/>
  <c r="U632" i="11"/>
  <c r="V632" i="11"/>
  <c r="W632" i="11"/>
  <c r="X632" i="11"/>
  <c r="Y632" i="11"/>
  <c r="Z632" i="11"/>
  <c r="AA632" i="11"/>
  <c r="AB632" i="11"/>
  <c r="AC632" i="11"/>
  <c r="AD632" i="11"/>
  <c r="AE632" i="11"/>
  <c r="AF632" i="11"/>
  <c r="AG632" i="11"/>
  <c r="AI632" i="11"/>
  <c r="AJ632" i="11"/>
  <c r="L633" i="11"/>
  <c r="M633" i="11"/>
  <c r="N633" i="11"/>
  <c r="Q633" i="11" s="1"/>
  <c r="O633" i="11"/>
  <c r="P633" i="11"/>
  <c r="R633" i="11"/>
  <c r="S633" i="11"/>
  <c r="T633" i="11"/>
  <c r="U633" i="11"/>
  <c r="V633" i="11"/>
  <c r="W633" i="11"/>
  <c r="X633" i="11"/>
  <c r="Y633" i="11"/>
  <c r="Z633" i="11"/>
  <c r="AA633" i="11"/>
  <c r="AB633" i="11"/>
  <c r="AC633" i="11"/>
  <c r="AD633" i="11"/>
  <c r="AE633" i="11"/>
  <c r="AI633" i="11"/>
  <c r="AJ633" i="11"/>
  <c r="L634" i="11"/>
  <c r="S634" i="11" s="1"/>
  <c r="M634" i="11"/>
  <c r="N634" i="11"/>
  <c r="O634" i="11"/>
  <c r="P634" i="11"/>
  <c r="AB634" i="11" s="1"/>
  <c r="Q634" i="11"/>
  <c r="R634" i="11"/>
  <c r="AF634" i="11" s="1"/>
  <c r="T634" i="11"/>
  <c r="U634" i="11"/>
  <c r="V634" i="11"/>
  <c r="W634" i="11"/>
  <c r="X634" i="11"/>
  <c r="Y634" i="11"/>
  <c r="Z634" i="11"/>
  <c r="AA634" i="11"/>
  <c r="AC634" i="11"/>
  <c r="AD634" i="11"/>
  <c r="AE634" i="11"/>
  <c r="L635" i="11"/>
  <c r="M635" i="11"/>
  <c r="AH635" i="11" s="1"/>
  <c r="N635" i="11"/>
  <c r="O635" i="11"/>
  <c r="P635" i="11"/>
  <c r="Q635" i="11"/>
  <c r="R635" i="11"/>
  <c r="U635" i="11"/>
  <c r="V635" i="11"/>
  <c r="W635" i="11"/>
  <c r="X635" i="11"/>
  <c r="Y635" i="11"/>
  <c r="Z635" i="11"/>
  <c r="AA635" i="11"/>
  <c r="AB635" i="11"/>
  <c r="AC635" i="11"/>
  <c r="AD635" i="11"/>
  <c r="AE635" i="11"/>
  <c r="AJ635" i="11"/>
  <c r="AK635" i="11"/>
  <c r="L636" i="11"/>
  <c r="S636" i="11" s="1"/>
  <c r="M636" i="11"/>
  <c r="AH636" i="11" s="1"/>
  <c r="N636" i="11"/>
  <c r="Q636" i="11" s="1"/>
  <c r="O636" i="11"/>
  <c r="P636" i="11"/>
  <c r="R636" i="11"/>
  <c r="U636" i="11"/>
  <c r="V636" i="11"/>
  <c r="W636" i="11"/>
  <c r="X636" i="11"/>
  <c r="Y636" i="11"/>
  <c r="Z636" i="11"/>
  <c r="AA636" i="11"/>
  <c r="AB636" i="11"/>
  <c r="AC636" i="11"/>
  <c r="AD636" i="11"/>
  <c r="AE636" i="11"/>
  <c r="AJ636" i="11"/>
  <c r="L637" i="11"/>
  <c r="M637" i="11"/>
  <c r="T637" i="11" s="1"/>
  <c r="N637" i="11"/>
  <c r="O637" i="11"/>
  <c r="P637" i="11"/>
  <c r="AB637" i="11" s="1"/>
  <c r="Q637" i="11"/>
  <c r="R637" i="11"/>
  <c r="AF637" i="11" s="1"/>
  <c r="S637" i="11"/>
  <c r="U637" i="11"/>
  <c r="V637" i="11"/>
  <c r="W637" i="11"/>
  <c r="X637" i="11"/>
  <c r="Y637" i="11"/>
  <c r="Z637" i="11"/>
  <c r="AA637" i="11"/>
  <c r="AC637" i="11"/>
  <c r="AD637" i="11"/>
  <c r="AE637" i="11"/>
  <c r="AG637" i="11"/>
  <c r="AI637" i="11"/>
  <c r="AK637" i="11"/>
  <c r="L638" i="11"/>
  <c r="M638" i="11"/>
  <c r="N638" i="11"/>
  <c r="Q638" i="11" s="1"/>
  <c r="AH638" i="11" s="1"/>
  <c r="O638" i="11"/>
  <c r="P638" i="11"/>
  <c r="R638" i="11"/>
  <c r="S638" i="11"/>
  <c r="T638" i="11"/>
  <c r="U638" i="11"/>
  <c r="V638" i="11"/>
  <c r="W638" i="11"/>
  <c r="X638" i="11"/>
  <c r="Y638" i="11"/>
  <c r="Z638" i="11"/>
  <c r="AA638" i="11"/>
  <c r="AB638" i="11"/>
  <c r="AC638" i="11"/>
  <c r="AD638" i="11"/>
  <c r="AE638" i="11"/>
  <c r="AF638" i="11"/>
  <c r="AI638" i="11"/>
  <c r="AK638" i="11"/>
  <c r="L639" i="11"/>
  <c r="M639" i="11"/>
  <c r="N639" i="11"/>
  <c r="O639" i="11"/>
  <c r="P639" i="11"/>
  <c r="Q639" i="11"/>
  <c r="R639" i="11"/>
  <c r="S639" i="11"/>
  <c r="T639" i="11"/>
  <c r="U639" i="11"/>
  <c r="V639" i="11"/>
  <c r="W639" i="11"/>
  <c r="X639" i="11"/>
  <c r="Y639" i="11"/>
  <c r="Z639" i="11"/>
  <c r="AA639" i="11"/>
  <c r="AB639" i="11"/>
  <c r="AC639" i="11"/>
  <c r="AD639" i="11"/>
  <c r="AE639" i="11"/>
  <c r="AF639" i="11"/>
  <c r="AG639" i="11"/>
  <c r="AI639" i="11"/>
  <c r="AK639" i="11"/>
  <c r="L640" i="11"/>
  <c r="M640" i="11"/>
  <c r="N640" i="11"/>
  <c r="Q640" i="11" s="1"/>
  <c r="O640" i="11"/>
  <c r="P640" i="11"/>
  <c r="AB640" i="11" s="1"/>
  <c r="R640" i="11"/>
  <c r="S640" i="11"/>
  <c r="T640" i="11"/>
  <c r="U640" i="11"/>
  <c r="V640" i="11"/>
  <c r="W640" i="11"/>
  <c r="X640" i="11"/>
  <c r="AF640" i="11" s="1"/>
  <c r="Y640" i="11"/>
  <c r="Z640" i="11"/>
  <c r="AA640" i="11"/>
  <c r="AC640" i="11"/>
  <c r="AD640" i="11"/>
  <c r="AE640" i="11"/>
  <c r="L641" i="11"/>
  <c r="M641" i="11"/>
  <c r="N641" i="11"/>
  <c r="Q641" i="11" s="1"/>
  <c r="O641" i="11"/>
  <c r="P641" i="11"/>
  <c r="R641" i="11"/>
  <c r="T641" i="11"/>
  <c r="U641" i="11"/>
  <c r="V641" i="11"/>
  <c r="W641" i="11"/>
  <c r="X641" i="11"/>
  <c r="Y641" i="11"/>
  <c r="Z641" i="11"/>
  <c r="AA641" i="11"/>
  <c r="AB641" i="11"/>
  <c r="AC641" i="11"/>
  <c r="AD641" i="11"/>
  <c r="AE641" i="11"/>
  <c r="L642" i="11"/>
  <c r="M642" i="11"/>
  <c r="N642" i="11"/>
  <c r="O642" i="11"/>
  <c r="P642" i="11"/>
  <c r="Q642" i="11"/>
  <c r="AI642" i="11" s="1"/>
  <c r="R642" i="11"/>
  <c r="T642" i="11"/>
  <c r="U642" i="11"/>
  <c r="V642" i="11"/>
  <c r="W642" i="11"/>
  <c r="X642" i="11"/>
  <c r="Y642" i="11"/>
  <c r="Z642" i="11"/>
  <c r="AA642" i="11"/>
  <c r="AB642" i="11"/>
  <c r="AC642" i="11"/>
  <c r="AD642" i="11"/>
  <c r="AE642" i="11"/>
  <c r="AJ642" i="11"/>
  <c r="AK642" i="11"/>
  <c r="L643" i="11"/>
  <c r="S643" i="11" s="1"/>
  <c r="M643" i="11"/>
  <c r="T643" i="11" s="1"/>
  <c r="N643" i="11"/>
  <c r="O643" i="11"/>
  <c r="P643" i="11"/>
  <c r="AB643" i="11" s="1"/>
  <c r="Q643" i="11"/>
  <c r="AK643" i="11" s="1"/>
  <c r="R643" i="11"/>
  <c r="U643" i="11"/>
  <c r="V643" i="11"/>
  <c r="W643" i="11"/>
  <c r="X643" i="11"/>
  <c r="Y643" i="11"/>
  <c r="Z643" i="11"/>
  <c r="AA643" i="11"/>
  <c r="AC643" i="11"/>
  <c r="AD643" i="11"/>
  <c r="AE643" i="11"/>
  <c r="AH643" i="11"/>
  <c r="AJ643" i="11"/>
  <c r="L644" i="11"/>
  <c r="M644" i="11"/>
  <c r="N644" i="11"/>
  <c r="Q644" i="11" s="1"/>
  <c r="AG644" i="11" s="1"/>
  <c r="O644" i="11"/>
  <c r="P644" i="11"/>
  <c r="AB644" i="11" s="1"/>
  <c r="AF644" i="11" s="1"/>
  <c r="R644" i="11"/>
  <c r="S644" i="11"/>
  <c r="T644" i="11"/>
  <c r="U644" i="11"/>
  <c r="V644" i="11"/>
  <c r="W644" i="11"/>
  <c r="X644" i="11"/>
  <c r="Y644" i="11"/>
  <c r="Z644" i="11"/>
  <c r="AA644" i="11"/>
  <c r="AC644" i="11"/>
  <c r="AD644" i="11"/>
  <c r="AE644" i="11"/>
  <c r="AH644" i="11"/>
  <c r="L645" i="11"/>
  <c r="M645" i="11"/>
  <c r="N645" i="11"/>
  <c r="Q645" i="11" s="1"/>
  <c r="O645" i="11"/>
  <c r="P645" i="11"/>
  <c r="R645" i="11"/>
  <c r="S645" i="11"/>
  <c r="T645" i="11"/>
  <c r="U645" i="11"/>
  <c r="V645" i="11"/>
  <c r="W645" i="11"/>
  <c r="X645" i="11"/>
  <c r="Y645" i="11"/>
  <c r="Z645" i="11"/>
  <c r="AA645" i="11"/>
  <c r="AB645" i="11"/>
  <c r="AC645" i="11"/>
  <c r="AD645" i="11"/>
  <c r="AE645" i="11"/>
  <c r="AF645" i="11"/>
  <c r="L646" i="11"/>
  <c r="S646" i="11" s="1"/>
  <c r="AF646" i="11" s="1"/>
  <c r="M646" i="11"/>
  <c r="N646" i="11"/>
  <c r="O646" i="11"/>
  <c r="P646" i="11"/>
  <c r="AB646" i="11" s="1"/>
  <c r="Q646" i="11"/>
  <c r="R646" i="11"/>
  <c r="T646" i="11"/>
  <c r="U646" i="11"/>
  <c r="V646" i="11"/>
  <c r="W646" i="11"/>
  <c r="X646" i="11"/>
  <c r="Y646" i="11"/>
  <c r="Z646" i="11"/>
  <c r="AA646" i="11"/>
  <c r="AC646" i="11"/>
  <c r="AD646" i="11"/>
  <c r="AE646" i="11"/>
  <c r="L647" i="11"/>
  <c r="M647" i="11"/>
  <c r="N647" i="11"/>
  <c r="O647" i="11"/>
  <c r="P647" i="11"/>
  <c r="Q647" i="11"/>
  <c r="R647" i="11"/>
  <c r="S647" i="11"/>
  <c r="T647" i="11"/>
  <c r="U647" i="11"/>
  <c r="V647" i="11"/>
  <c r="W647" i="11"/>
  <c r="X647" i="11"/>
  <c r="Y647" i="11"/>
  <c r="Z647" i="11"/>
  <c r="AA647" i="11"/>
  <c r="AB647" i="11"/>
  <c r="AC647" i="11"/>
  <c r="AD647" i="11"/>
  <c r="AE647" i="11"/>
  <c r="AF647" i="11"/>
  <c r="AH647" i="11"/>
  <c r="AI647" i="11"/>
  <c r="AJ647" i="11"/>
  <c r="L648" i="11"/>
  <c r="S648" i="11" s="1"/>
  <c r="M648" i="11"/>
  <c r="T648" i="11" s="1"/>
  <c r="N648" i="11"/>
  <c r="Q648" i="11" s="1"/>
  <c r="O648" i="11"/>
  <c r="P648" i="11"/>
  <c r="R648" i="11"/>
  <c r="U648" i="11"/>
  <c r="V648" i="11"/>
  <c r="W648" i="11"/>
  <c r="X648" i="11"/>
  <c r="Y648" i="11"/>
  <c r="Z648" i="11"/>
  <c r="AA648" i="11"/>
  <c r="AB648" i="11"/>
  <c r="AC648" i="11"/>
  <c r="AD648" i="11"/>
  <c r="AE648" i="11"/>
  <c r="L649" i="11"/>
  <c r="M649" i="11"/>
  <c r="T649" i="11" s="1"/>
  <c r="N649" i="11"/>
  <c r="O649" i="11"/>
  <c r="P649" i="11"/>
  <c r="AB649" i="11" s="1"/>
  <c r="Q649" i="11"/>
  <c r="AJ649" i="11" s="1"/>
  <c r="R649" i="11"/>
  <c r="S649" i="11"/>
  <c r="U649" i="11"/>
  <c r="V649" i="11"/>
  <c r="W649" i="11"/>
  <c r="X649" i="11"/>
  <c r="Y649" i="11"/>
  <c r="Z649" i="11"/>
  <c r="AA649" i="11"/>
  <c r="AC649" i="11"/>
  <c r="AD649" i="11"/>
  <c r="AE649" i="11"/>
  <c r="AG649" i="11"/>
  <c r="AH649" i="11"/>
  <c r="L650" i="11"/>
  <c r="M650" i="11"/>
  <c r="T650" i="11" s="1"/>
  <c r="N650" i="11"/>
  <c r="Q650" i="11" s="1"/>
  <c r="O650" i="11"/>
  <c r="P650" i="11"/>
  <c r="R650" i="11"/>
  <c r="U650" i="11"/>
  <c r="V650" i="11"/>
  <c r="W650" i="11"/>
  <c r="X650" i="11"/>
  <c r="Y650" i="11"/>
  <c r="Z650" i="11"/>
  <c r="AA650" i="11"/>
  <c r="AB650" i="11"/>
  <c r="AC650" i="11"/>
  <c r="AD650" i="11"/>
  <c r="AE650" i="11"/>
  <c r="L651" i="11"/>
  <c r="M651" i="11"/>
  <c r="T651" i="11" s="1"/>
  <c r="N651" i="11"/>
  <c r="Q651" i="11" s="1"/>
  <c r="O651" i="11"/>
  <c r="P651" i="11"/>
  <c r="AB651" i="11" s="1"/>
  <c r="R651" i="11"/>
  <c r="S651" i="11"/>
  <c r="U651" i="11"/>
  <c r="V651" i="11"/>
  <c r="W651" i="11"/>
  <c r="X651" i="11"/>
  <c r="Y651" i="11"/>
  <c r="Z651" i="11"/>
  <c r="AA651" i="11"/>
  <c r="AC651" i="11"/>
  <c r="AD651" i="11"/>
  <c r="AE651" i="11"/>
  <c r="AF651" i="11"/>
  <c r="L652" i="11"/>
  <c r="M652" i="11"/>
  <c r="T652" i="11" s="1"/>
  <c r="N652" i="11"/>
  <c r="O652" i="11"/>
  <c r="P652" i="11"/>
  <c r="AB652" i="11" s="1"/>
  <c r="Q652" i="11"/>
  <c r="R652" i="11"/>
  <c r="S652" i="11"/>
  <c r="U652" i="11"/>
  <c r="V652" i="11"/>
  <c r="W652" i="11"/>
  <c r="X652" i="11"/>
  <c r="Y652" i="11"/>
  <c r="Z652" i="11"/>
  <c r="AA652" i="11"/>
  <c r="AC652" i="11"/>
  <c r="AD652" i="11"/>
  <c r="AE652" i="11"/>
  <c r="AG652" i="11"/>
  <c r="AH652" i="11"/>
  <c r="AI652" i="11"/>
  <c r="L653" i="11"/>
  <c r="M653" i="11"/>
  <c r="N653" i="11"/>
  <c r="Q653" i="11" s="1"/>
  <c r="AK653" i="11" s="1"/>
  <c r="O653" i="11"/>
  <c r="P653" i="11"/>
  <c r="R653" i="11"/>
  <c r="T653" i="11"/>
  <c r="U653" i="11"/>
  <c r="W653" i="11"/>
  <c r="X653" i="11"/>
  <c r="Y653" i="11"/>
  <c r="Z653" i="11"/>
  <c r="AA653" i="11"/>
  <c r="AB653" i="11"/>
  <c r="AC653" i="11"/>
  <c r="AD653" i="11"/>
  <c r="AE653" i="11"/>
  <c r="AJ653" i="11"/>
  <c r="L654" i="11"/>
  <c r="M654" i="11"/>
  <c r="N654" i="11"/>
  <c r="O654" i="11"/>
  <c r="P654" i="11"/>
  <c r="Q654" i="11"/>
  <c r="R654" i="11"/>
  <c r="S654" i="11"/>
  <c r="T654" i="11"/>
  <c r="U654" i="11"/>
  <c r="V654" i="11"/>
  <c r="W654" i="11"/>
  <c r="X654" i="11"/>
  <c r="Y654" i="11"/>
  <c r="Z654" i="11"/>
  <c r="AA654" i="11"/>
  <c r="AB654" i="11"/>
  <c r="AC654" i="11"/>
  <c r="AD654" i="11"/>
  <c r="AE654" i="11"/>
  <c r="AF654" i="11"/>
  <c r="AG654" i="11"/>
  <c r="L655" i="11"/>
  <c r="M655" i="11"/>
  <c r="N655" i="11"/>
  <c r="O655" i="11"/>
  <c r="P655" i="11"/>
  <c r="Q655" i="11"/>
  <c r="R655" i="11"/>
  <c r="S655" i="11"/>
  <c r="T655" i="11"/>
  <c r="U655" i="11"/>
  <c r="V655" i="11"/>
  <c r="W655" i="11"/>
  <c r="X655" i="11"/>
  <c r="Y655" i="11"/>
  <c r="Z655" i="11"/>
  <c r="AA655" i="11"/>
  <c r="AB655" i="11"/>
  <c r="AC655" i="11"/>
  <c r="AD655" i="11"/>
  <c r="AE655" i="11"/>
  <c r="AF655" i="11"/>
  <c r="AH655" i="11"/>
  <c r="AI655" i="11"/>
  <c r="AJ655" i="11"/>
  <c r="L656" i="11"/>
  <c r="M656" i="11"/>
  <c r="N656" i="11"/>
  <c r="Q656" i="11" s="1"/>
  <c r="AK656" i="11" s="1"/>
  <c r="O656" i="11"/>
  <c r="P656" i="11"/>
  <c r="R656" i="11"/>
  <c r="S656" i="11"/>
  <c r="T656" i="11"/>
  <c r="U656" i="11"/>
  <c r="V656" i="11"/>
  <c r="W656" i="11"/>
  <c r="X656" i="11"/>
  <c r="Y656" i="11"/>
  <c r="Z656" i="11"/>
  <c r="AA656" i="11"/>
  <c r="AB656" i="11"/>
  <c r="AC656" i="11"/>
  <c r="AD656" i="11"/>
  <c r="AE656" i="11"/>
  <c r="AF656" i="11"/>
  <c r="L657" i="11"/>
  <c r="M657" i="11"/>
  <c r="N657" i="11"/>
  <c r="O657" i="11"/>
  <c r="P657" i="11"/>
  <c r="Q657" i="11"/>
  <c r="R657" i="11"/>
  <c r="S657" i="11"/>
  <c r="T657" i="11"/>
  <c r="U657" i="11"/>
  <c r="V657" i="11"/>
  <c r="W657" i="11"/>
  <c r="X657" i="11"/>
  <c r="Y657" i="11"/>
  <c r="Z657" i="11"/>
  <c r="AA657" i="11"/>
  <c r="AB657" i="11"/>
  <c r="AC657" i="11"/>
  <c r="AD657" i="11"/>
  <c r="AE657" i="11"/>
  <c r="AF657" i="11"/>
  <c r="AG657" i="11"/>
  <c r="AH657" i="11"/>
  <c r="L658" i="11"/>
  <c r="M658" i="11"/>
  <c r="N658" i="11"/>
  <c r="Q658" i="11" s="1"/>
  <c r="AI658" i="11" s="1"/>
  <c r="O658" i="11"/>
  <c r="P658" i="11"/>
  <c r="R658" i="11"/>
  <c r="S658" i="11"/>
  <c r="T658" i="11"/>
  <c r="U658" i="11"/>
  <c r="V658" i="11"/>
  <c r="W658" i="11"/>
  <c r="X658" i="11"/>
  <c r="Y658" i="11"/>
  <c r="Z658" i="11"/>
  <c r="AA658" i="11"/>
  <c r="AB658" i="11"/>
  <c r="AC658" i="11"/>
  <c r="AD658" i="11"/>
  <c r="AE658" i="11"/>
  <c r="AF658" i="11"/>
  <c r="AJ658" i="11"/>
  <c r="AK658" i="11"/>
  <c r="L659" i="11"/>
  <c r="M659" i="11"/>
  <c r="N659" i="11"/>
  <c r="Q659" i="11" s="1"/>
  <c r="O659" i="11"/>
  <c r="P659" i="11"/>
  <c r="R659" i="11"/>
  <c r="S659" i="11"/>
  <c r="T659" i="11"/>
  <c r="U659" i="11"/>
  <c r="V659" i="11"/>
  <c r="W659" i="11"/>
  <c r="X659" i="11"/>
  <c r="Y659" i="11"/>
  <c r="Z659" i="11"/>
  <c r="AA659" i="11"/>
  <c r="AB659" i="11"/>
  <c r="AC659" i="11"/>
  <c r="AD659" i="11"/>
  <c r="AE659" i="11"/>
  <c r="AF659" i="11"/>
  <c r="L660" i="11"/>
  <c r="M660" i="11"/>
  <c r="N660" i="11"/>
  <c r="O660" i="11"/>
  <c r="P660" i="11"/>
  <c r="Q660" i="11"/>
  <c r="AH660" i="11" s="1"/>
  <c r="R660" i="11"/>
  <c r="S660" i="11"/>
  <c r="T660" i="11"/>
  <c r="U660" i="11"/>
  <c r="V660" i="11"/>
  <c r="W660" i="11"/>
  <c r="X660" i="11"/>
  <c r="Y660" i="11"/>
  <c r="Z660" i="11"/>
  <c r="AA660" i="11"/>
  <c r="AB660" i="11"/>
  <c r="AC660" i="11"/>
  <c r="AD660" i="11"/>
  <c r="AE660" i="11"/>
  <c r="AF660" i="11"/>
  <c r="AG660" i="11"/>
  <c r="AI660" i="11"/>
  <c r="L661" i="11"/>
  <c r="M661" i="11"/>
  <c r="T661" i="11" s="1"/>
  <c r="N661" i="11"/>
  <c r="Q661" i="11" s="1"/>
  <c r="O661" i="11"/>
  <c r="P661" i="11"/>
  <c r="R661" i="11"/>
  <c r="U661" i="11"/>
  <c r="V661" i="11"/>
  <c r="W661" i="11"/>
  <c r="X661" i="11"/>
  <c r="Y661" i="11"/>
  <c r="Z661" i="11"/>
  <c r="AA661" i="11"/>
  <c r="AB661" i="11"/>
  <c r="AC661" i="11"/>
  <c r="AD661" i="11"/>
  <c r="AE661" i="11"/>
  <c r="AJ661" i="11"/>
  <c r="L662" i="11"/>
  <c r="S662" i="11" s="1"/>
  <c r="M662" i="11"/>
  <c r="N662" i="11"/>
  <c r="O662" i="11"/>
  <c r="P662" i="11"/>
  <c r="AB662" i="11" s="1"/>
  <c r="Q662" i="11"/>
  <c r="R662" i="11"/>
  <c r="T662" i="11"/>
  <c r="U662" i="11"/>
  <c r="V662" i="11"/>
  <c r="W662" i="11"/>
  <c r="X662" i="11"/>
  <c r="Y662" i="11"/>
  <c r="AF662" i="11" s="1"/>
  <c r="Z662" i="11"/>
  <c r="AA662" i="11"/>
  <c r="AC662" i="11"/>
  <c r="AD662" i="11"/>
  <c r="AE662" i="11"/>
  <c r="AG662" i="11"/>
  <c r="L663" i="11"/>
  <c r="M663" i="11"/>
  <c r="N663" i="11"/>
  <c r="O663" i="11"/>
  <c r="P663" i="11"/>
  <c r="Q663" i="11"/>
  <c r="R663" i="11"/>
  <c r="S663" i="11"/>
  <c r="T663" i="11"/>
  <c r="U663" i="11"/>
  <c r="V663" i="11"/>
  <c r="W663" i="11"/>
  <c r="X663" i="11"/>
  <c r="Y663" i="11"/>
  <c r="Z663" i="11"/>
  <c r="AA663" i="11"/>
  <c r="AB663" i="11"/>
  <c r="AC663" i="11"/>
  <c r="AD663" i="11"/>
  <c r="AE663" i="11"/>
  <c r="AH663" i="11"/>
  <c r="AI663" i="11"/>
  <c r="AJ663" i="11"/>
  <c r="L664" i="11"/>
  <c r="S664" i="11" s="1"/>
  <c r="M664" i="11"/>
  <c r="T664" i="11" s="1"/>
  <c r="N664" i="11"/>
  <c r="Q664" i="11" s="1"/>
  <c r="O664" i="11"/>
  <c r="P664" i="11"/>
  <c r="R664" i="11"/>
  <c r="U664" i="11"/>
  <c r="V664" i="11"/>
  <c r="W664" i="11"/>
  <c r="X664" i="11"/>
  <c r="Y664" i="11"/>
  <c r="Z664" i="11"/>
  <c r="AA664" i="11"/>
  <c r="AB664" i="11"/>
  <c r="AC664" i="11"/>
  <c r="AD664" i="11"/>
  <c r="AE664" i="11"/>
  <c r="L665" i="11"/>
  <c r="M665" i="11"/>
  <c r="T665" i="11" s="1"/>
  <c r="AF665" i="11" s="1"/>
  <c r="N665" i="11"/>
  <c r="O665" i="11"/>
  <c r="P665" i="11"/>
  <c r="AB665" i="11" s="1"/>
  <c r="Q665" i="11"/>
  <c r="R665" i="11"/>
  <c r="S665" i="11"/>
  <c r="U665" i="11"/>
  <c r="V665" i="11"/>
  <c r="W665" i="11"/>
  <c r="X665" i="11"/>
  <c r="Y665" i="11"/>
  <c r="Z665" i="11"/>
  <c r="AA665" i="11"/>
  <c r="AC665" i="11"/>
  <c r="AD665" i="11"/>
  <c r="AE665" i="11"/>
  <c r="AG665" i="11"/>
  <c r="AH665" i="11"/>
  <c r="L666" i="11"/>
  <c r="M666" i="11"/>
  <c r="T666" i="11" s="1"/>
  <c r="N666" i="11"/>
  <c r="Q666" i="11" s="1"/>
  <c r="AI666" i="11" s="1"/>
  <c r="O666" i="11"/>
  <c r="P666" i="11"/>
  <c r="R666" i="11"/>
  <c r="U666" i="11"/>
  <c r="V666" i="11"/>
  <c r="W666" i="11"/>
  <c r="X666" i="11"/>
  <c r="Y666" i="11"/>
  <c r="Z666" i="11"/>
  <c r="AA666" i="11"/>
  <c r="AB666" i="11"/>
  <c r="AC666" i="11"/>
  <c r="AD666" i="11"/>
  <c r="AE666" i="11"/>
  <c r="AJ666" i="11"/>
  <c r="L667" i="11"/>
  <c r="M667" i="11"/>
  <c r="T667" i="11" s="1"/>
  <c r="N667" i="11"/>
  <c r="Q667" i="11" s="1"/>
  <c r="O667" i="11"/>
  <c r="P667" i="11"/>
  <c r="AB667" i="11" s="1"/>
  <c r="R667" i="11"/>
  <c r="S667" i="11"/>
  <c r="U667" i="11"/>
  <c r="W667" i="11"/>
  <c r="X667" i="11"/>
  <c r="Y667" i="11"/>
  <c r="Z667" i="11"/>
  <c r="AA667" i="11"/>
  <c r="AC667" i="11"/>
  <c r="AD667" i="11"/>
  <c r="AE667" i="11"/>
  <c r="AK667" i="11"/>
  <c r="L668" i="11"/>
  <c r="M668" i="11"/>
  <c r="N668" i="11"/>
  <c r="O668" i="11"/>
  <c r="P668" i="11"/>
  <c r="AB668" i="11" s="1"/>
  <c r="Q668" i="11"/>
  <c r="AI668" i="11" s="1"/>
  <c r="R668" i="11"/>
  <c r="AF668" i="11" s="1"/>
  <c r="S668" i="11"/>
  <c r="T668" i="11"/>
  <c r="U668" i="11"/>
  <c r="V668" i="11"/>
  <c r="W668" i="11"/>
  <c r="X668" i="11"/>
  <c r="Y668" i="11"/>
  <c r="Z668" i="11"/>
  <c r="AA668" i="11"/>
  <c r="AC668" i="11"/>
  <c r="AD668" i="11"/>
  <c r="AE668" i="11"/>
  <c r="AH668" i="11"/>
  <c r="L669" i="11"/>
  <c r="M669" i="11"/>
  <c r="T669" i="11" s="1"/>
  <c r="N669" i="11"/>
  <c r="Q669" i="11" s="1"/>
  <c r="O669" i="11"/>
  <c r="P669" i="11"/>
  <c r="R669" i="11"/>
  <c r="U669" i="11"/>
  <c r="V669" i="11"/>
  <c r="W669" i="11"/>
  <c r="X669" i="11"/>
  <c r="Y669" i="11"/>
  <c r="Z669" i="11"/>
  <c r="AA669" i="11"/>
  <c r="AB669" i="11"/>
  <c r="AC669" i="11"/>
  <c r="AD669" i="11"/>
  <c r="AE669" i="11"/>
  <c r="AI669" i="11"/>
  <c r="AJ669" i="11"/>
  <c r="AK669" i="11"/>
  <c r="L670" i="11"/>
  <c r="M670" i="11"/>
  <c r="N670" i="11"/>
  <c r="Q670" i="11" s="1"/>
  <c r="O670" i="11"/>
  <c r="P670" i="11"/>
  <c r="R670" i="11"/>
  <c r="S670" i="11"/>
  <c r="T670" i="11"/>
  <c r="U670" i="11"/>
  <c r="V670" i="11"/>
  <c r="W670" i="11"/>
  <c r="X670" i="11"/>
  <c r="Y670" i="11"/>
  <c r="Z670" i="11"/>
  <c r="AA670" i="11"/>
  <c r="AB670" i="11"/>
  <c r="AC670" i="11"/>
  <c r="AD670" i="11"/>
  <c r="AE670" i="11"/>
  <c r="AF670" i="11"/>
  <c r="L671" i="11"/>
  <c r="M671" i="11"/>
  <c r="N671" i="11"/>
  <c r="O671" i="11"/>
  <c r="P671" i="11"/>
  <c r="Q671" i="11"/>
  <c r="AI671" i="11" s="1"/>
  <c r="R671" i="11"/>
  <c r="T671" i="11"/>
  <c r="U671" i="11"/>
  <c r="V671" i="11"/>
  <c r="W671" i="11"/>
  <c r="X671" i="11"/>
  <c r="Y671" i="11"/>
  <c r="Z671" i="11"/>
  <c r="AA671" i="11"/>
  <c r="AB671" i="11"/>
  <c r="AC671" i="11"/>
  <c r="AD671" i="11"/>
  <c r="AE671" i="11"/>
  <c r="AH671" i="11"/>
  <c r="L672" i="11"/>
  <c r="M672" i="11"/>
  <c r="N672" i="11"/>
  <c r="Q672" i="11" s="1"/>
  <c r="O672" i="11"/>
  <c r="AJ672" i="11" s="1"/>
  <c r="P672" i="11"/>
  <c r="R672" i="11"/>
  <c r="S672" i="11"/>
  <c r="T672" i="11"/>
  <c r="U672" i="11"/>
  <c r="V672" i="11"/>
  <c r="W672" i="11"/>
  <c r="X672" i="11"/>
  <c r="Y672" i="11"/>
  <c r="Z672" i="11"/>
  <c r="AA672" i="11"/>
  <c r="AB672" i="11"/>
  <c r="AC672" i="11"/>
  <c r="AD672" i="11"/>
  <c r="AE672" i="11"/>
  <c r="AF672" i="11"/>
  <c r="AK672" i="11"/>
  <c r="L673" i="11"/>
  <c r="M673" i="11"/>
  <c r="T673" i="11" s="1"/>
  <c r="N673" i="11"/>
  <c r="O673" i="11"/>
  <c r="P673" i="11"/>
  <c r="AB673" i="11" s="1"/>
  <c r="Q673" i="11"/>
  <c r="R673" i="11"/>
  <c r="AF673" i="11" s="1"/>
  <c r="S673" i="11"/>
  <c r="U673" i="11"/>
  <c r="V673" i="11"/>
  <c r="W673" i="11"/>
  <c r="X673" i="11"/>
  <c r="Y673" i="11"/>
  <c r="Z673" i="11"/>
  <c r="AA673" i="11"/>
  <c r="AC673" i="11"/>
  <c r="AD673" i="11"/>
  <c r="AE673" i="11"/>
  <c r="L674" i="11"/>
  <c r="M674" i="11"/>
  <c r="T674" i="11" s="1"/>
  <c r="N674" i="11"/>
  <c r="Q674" i="11" s="1"/>
  <c r="O674" i="11"/>
  <c r="P674" i="11"/>
  <c r="R674" i="11"/>
  <c r="S674" i="11"/>
  <c r="U674" i="11"/>
  <c r="V674" i="11"/>
  <c r="W674" i="11"/>
  <c r="X674" i="11"/>
  <c r="Y674" i="11"/>
  <c r="Z674" i="11"/>
  <c r="AA674" i="11"/>
  <c r="AB674" i="11"/>
  <c r="AC674" i="11"/>
  <c r="AD674" i="11"/>
  <c r="AE674" i="11"/>
  <c r="AK674" i="11"/>
  <c r="L675" i="11"/>
  <c r="M675" i="11"/>
  <c r="T675" i="11" s="1"/>
  <c r="N675" i="11"/>
  <c r="Q675" i="11" s="1"/>
  <c r="O675" i="11"/>
  <c r="P675" i="11"/>
  <c r="AB675" i="11" s="1"/>
  <c r="R675" i="11"/>
  <c r="S675" i="11"/>
  <c r="U675" i="11"/>
  <c r="W675" i="11"/>
  <c r="X675" i="11"/>
  <c r="Y675" i="11"/>
  <c r="Z675" i="11"/>
  <c r="AA675" i="11"/>
  <c r="AC675" i="11"/>
  <c r="AD675" i="11"/>
  <c r="AE675" i="11"/>
  <c r="AK675" i="11"/>
  <c r="L676" i="11"/>
  <c r="M676" i="11"/>
  <c r="N676" i="11"/>
  <c r="O676" i="11"/>
  <c r="P676" i="11"/>
  <c r="AB676" i="11" s="1"/>
  <c r="Q676" i="11"/>
  <c r="R676" i="11"/>
  <c r="S676" i="11"/>
  <c r="T676" i="11"/>
  <c r="U676" i="11"/>
  <c r="V676" i="11"/>
  <c r="W676" i="11"/>
  <c r="X676" i="11"/>
  <c r="AF676" i="11" s="1"/>
  <c r="Y676" i="11"/>
  <c r="Z676" i="11"/>
  <c r="AA676" i="11"/>
  <c r="AC676" i="11"/>
  <c r="AD676" i="11"/>
  <c r="AE676" i="11"/>
  <c r="AG676" i="11"/>
  <c r="AH676" i="11"/>
  <c r="L677" i="11"/>
  <c r="M677" i="11"/>
  <c r="N677" i="11"/>
  <c r="Q677" i="11" s="1"/>
  <c r="AJ677" i="11" s="1"/>
  <c r="O677" i="11"/>
  <c r="P677" i="11"/>
  <c r="R677" i="11"/>
  <c r="S677" i="11"/>
  <c r="T677" i="11"/>
  <c r="U677" i="11"/>
  <c r="V677" i="11"/>
  <c r="W677" i="11"/>
  <c r="X677" i="11"/>
  <c r="Y677" i="11"/>
  <c r="Z677" i="11"/>
  <c r="AA677" i="11"/>
  <c r="AB677" i="11"/>
  <c r="AC677" i="11"/>
  <c r="AD677" i="11"/>
  <c r="AE677" i="11"/>
  <c r="AF677" i="11"/>
  <c r="AI677" i="11"/>
  <c r="L678" i="11"/>
  <c r="M678" i="11"/>
  <c r="N678" i="11"/>
  <c r="O678" i="11"/>
  <c r="P678" i="11"/>
  <c r="R678" i="11"/>
  <c r="S678" i="11"/>
  <c r="T678" i="11"/>
  <c r="U678" i="11"/>
  <c r="V678" i="11"/>
  <c r="W678" i="11"/>
  <c r="X678" i="11"/>
  <c r="Y678" i="11"/>
  <c r="Z678" i="11"/>
  <c r="AA678" i="11"/>
  <c r="AB678" i="11"/>
  <c r="AC678" i="11"/>
  <c r="AD678" i="11"/>
  <c r="AE678" i="11"/>
  <c r="AF678" i="11"/>
  <c r="L679" i="11"/>
  <c r="M679" i="11"/>
  <c r="N679" i="11"/>
  <c r="O679" i="11"/>
  <c r="P679" i="11"/>
  <c r="Q679" i="11"/>
  <c r="AI679" i="11" s="1"/>
  <c r="R679" i="11"/>
  <c r="S679" i="11"/>
  <c r="T679" i="11"/>
  <c r="U679" i="11"/>
  <c r="V679" i="11"/>
  <c r="W679" i="11"/>
  <c r="X679" i="11"/>
  <c r="Y679" i="11"/>
  <c r="Z679" i="11"/>
  <c r="AA679" i="11"/>
  <c r="AB679" i="11"/>
  <c r="AC679" i="11"/>
  <c r="AD679" i="11"/>
  <c r="AE679" i="11"/>
  <c r="AF679" i="11"/>
  <c r="AH679" i="11"/>
  <c r="AJ679" i="11"/>
  <c r="L680" i="11"/>
  <c r="M680" i="11"/>
  <c r="N680" i="11"/>
  <c r="Q680" i="11" s="1"/>
  <c r="O680" i="11"/>
  <c r="P680" i="11"/>
  <c r="R680" i="11"/>
  <c r="S680" i="11"/>
  <c r="T680" i="11"/>
  <c r="U680" i="11"/>
  <c r="V680" i="11"/>
  <c r="W680" i="11"/>
  <c r="X680" i="11"/>
  <c r="Y680" i="11"/>
  <c r="Z680" i="11"/>
  <c r="AA680" i="11"/>
  <c r="AB680" i="11"/>
  <c r="AC680" i="11"/>
  <c r="AD680" i="11"/>
  <c r="AE680" i="11"/>
  <c r="AF680" i="11"/>
  <c r="L681" i="11"/>
  <c r="M681" i="11"/>
  <c r="T681" i="11" s="1"/>
  <c r="N681" i="11"/>
  <c r="O681" i="11"/>
  <c r="P681" i="11"/>
  <c r="AB681" i="11" s="1"/>
  <c r="Q681" i="11"/>
  <c r="R681" i="11"/>
  <c r="S681" i="11"/>
  <c r="U681" i="11"/>
  <c r="V681" i="11"/>
  <c r="W681" i="11"/>
  <c r="X681" i="11"/>
  <c r="Y681" i="11"/>
  <c r="Z681" i="11"/>
  <c r="AA681" i="11"/>
  <c r="AC681" i="11"/>
  <c r="AD681" i="11"/>
  <c r="AE681" i="11"/>
  <c r="AF681" i="11"/>
  <c r="AG681" i="11"/>
  <c r="L682" i="11"/>
  <c r="M682" i="11"/>
  <c r="T682" i="11" s="1"/>
  <c r="N682" i="11"/>
  <c r="Q682" i="11" s="1"/>
  <c r="AI682" i="11" s="1"/>
  <c r="O682" i="11"/>
  <c r="P682" i="11"/>
  <c r="R682" i="11"/>
  <c r="U682" i="11"/>
  <c r="V682" i="11"/>
  <c r="W682" i="11"/>
  <c r="X682" i="11"/>
  <c r="Y682" i="11"/>
  <c r="Z682" i="11"/>
  <c r="AA682" i="11"/>
  <c r="AB682" i="11"/>
  <c r="AC682" i="11"/>
  <c r="AD682" i="11"/>
  <c r="AE682" i="11"/>
  <c r="AH682" i="11"/>
  <c r="L683" i="11"/>
  <c r="M683" i="11"/>
  <c r="T683" i="11" s="1"/>
  <c r="N683" i="11"/>
  <c r="Q683" i="11" s="1"/>
  <c r="O683" i="11"/>
  <c r="P683" i="11"/>
  <c r="AB683" i="11" s="1"/>
  <c r="R683" i="11"/>
  <c r="S683" i="11"/>
  <c r="U683" i="11"/>
  <c r="W683" i="11"/>
  <c r="X683" i="11"/>
  <c r="Y683" i="11"/>
  <c r="Z683" i="11"/>
  <c r="AA683" i="11"/>
  <c r="AC683" i="11"/>
  <c r="AD683" i="11"/>
  <c r="AE683" i="11"/>
  <c r="AK683" i="11"/>
  <c r="L684" i="11"/>
  <c r="M684" i="11"/>
  <c r="T684" i="11" s="1"/>
  <c r="N684" i="11"/>
  <c r="O684" i="11"/>
  <c r="P684" i="11"/>
  <c r="AB684" i="11" s="1"/>
  <c r="Q684" i="11"/>
  <c r="R684" i="11"/>
  <c r="AF684" i="11" s="1"/>
  <c r="S684" i="11"/>
  <c r="U684" i="11"/>
  <c r="V684" i="11"/>
  <c r="W684" i="11"/>
  <c r="X684" i="11"/>
  <c r="Y684" i="11"/>
  <c r="Z684" i="11"/>
  <c r="AA684" i="11"/>
  <c r="AC684" i="11"/>
  <c r="AD684" i="11"/>
  <c r="AE684" i="11"/>
  <c r="AG684" i="11"/>
  <c r="AI684" i="11"/>
  <c r="L685" i="11"/>
  <c r="M685" i="11"/>
  <c r="N685" i="11"/>
  <c r="Q685" i="11" s="1"/>
  <c r="O685" i="11"/>
  <c r="P685" i="11"/>
  <c r="R685" i="11"/>
  <c r="S685" i="11"/>
  <c r="T685" i="11"/>
  <c r="U685" i="11"/>
  <c r="V685" i="11"/>
  <c r="W685" i="11"/>
  <c r="X685" i="11"/>
  <c r="Y685" i="11"/>
  <c r="Z685" i="11"/>
  <c r="AA685" i="11"/>
  <c r="AB685" i="11"/>
  <c r="AC685" i="11"/>
  <c r="AD685" i="11"/>
  <c r="AE685" i="11"/>
  <c r="AI685" i="11"/>
  <c r="AJ685" i="11"/>
  <c r="AK685" i="11"/>
  <c r="L686" i="11"/>
  <c r="M686" i="11"/>
  <c r="N686" i="11"/>
  <c r="O686" i="11"/>
  <c r="P686" i="11"/>
  <c r="Q686" i="11"/>
  <c r="R686" i="11"/>
  <c r="S686" i="11"/>
  <c r="T686" i="11"/>
  <c r="U686" i="11"/>
  <c r="V686" i="11"/>
  <c r="W686" i="11"/>
  <c r="X686" i="11"/>
  <c r="Y686" i="11"/>
  <c r="Z686" i="11"/>
  <c r="AA686" i="11"/>
  <c r="AB686" i="11"/>
  <c r="AC686" i="11"/>
  <c r="AD686" i="11"/>
  <c r="AE686" i="11"/>
  <c r="AF686" i="11"/>
  <c r="AG686" i="11"/>
  <c r="L687" i="11"/>
  <c r="M687" i="11"/>
  <c r="N687" i="11"/>
  <c r="O687" i="11"/>
  <c r="P687" i="11"/>
  <c r="Q687" i="11"/>
  <c r="AJ687" i="11" s="1"/>
  <c r="R687" i="11"/>
  <c r="S687" i="11"/>
  <c r="T687" i="11"/>
  <c r="U687" i="11"/>
  <c r="V687" i="11"/>
  <c r="W687" i="11"/>
  <c r="X687" i="11"/>
  <c r="Y687" i="11"/>
  <c r="Z687" i="11"/>
  <c r="AA687" i="11"/>
  <c r="AB687" i="11"/>
  <c r="AC687" i="11"/>
  <c r="AD687" i="11"/>
  <c r="AE687" i="11"/>
  <c r="AH687" i="11"/>
  <c r="AI687" i="11"/>
  <c r="L688" i="11"/>
  <c r="M688" i="11"/>
  <c r="N688" i="11"/>
  <c r="Q688" i="11" s="1"/>
  <c r="O688" i="11"/>
  <c r="AJ688" i="11" s="1"/>
  <c r="P688" i="11"/>
  <c r="R688" i="11"/>
  <c r="S688" i="11"/>
  <c r="T688" i="11"/>
  <c r="U688" i="11"/>
  <c r="V688" i="11"/>
  <c r="W688" i="11"/>
  <c r="X688" i="11"/>
  <c r="Y688" i="11"/>
  <c r="Z688" i="11"/>
  <c r="AA688" i="11"/>
  <c r="AB688" i="11"/>
  <c r="AC688" i="11"/>
  <c r="AD688" i="11"/>
  <c r="AE688" i="11"/>
  <c r="AF688" i="11"/>
  <c r="AK688" i="11"/>
  <c r="L689" i="11"/>
  <c r="M689" i="11"/>
  <c r="T689" i="11" s="1"/>
  <c r="N689" i="11"/>
  <c r="O689" i="11"/>
  <c r="P689" i="11"/>
  <c r="AB689" i="11" s="1"/>
  <c r="Q689" i="11"/>
  <c r="R689" i="11"/>
  <c r="AF689" i="11" s="1"/>
  <c r="S689" i="11"/>
  <c r="U689" i="11"/>
  <c r="V689" i="11"/>
  <c r="W689" i="11"/>
  <c r="X689" i="11"/>
  <c r="Y689" i="11"/>
  <c r="Z689" i="11"/>
  <c r="AA689" i="11"/>
  <c r="AC689" i="11"/>
  <c r="AD689" i="11"/>
  <c r="AE689" i="11"/>
  <c r="AG689" i="11"/>
  <c r="L690" i="11"/>
  <c r="M690" i="11"/>
  <c r="N690" i="11"/>
  <c r="Q690" i="11" s="1"/>
  <c r="AH690" i="11" s="1"/>
  <c r="O690" i="11"/>
  <c r="P690" i="11"/>
  <c r="R690" i="11"/>
  <c r="S690" i="11"/>
  <c r="T690" i="11"/>
  <c r="U690" i="11"/>
  <c r="V690" i="11"/>
  <c r="W690" i="11"/>
  <c r="X690" i="11"/>
  <c r="Y690" i="11"/>
  <c r="Z690" i="11"/>
  <c r="AA690" i="11"/>
  <c r="AB690" i="11"/>
  <c r="AC690" i="11"/>
  <c r="AD690" i="11"/>
  <c r="AE690" i="11"/>
  <c r="AI690" i="11"/>
  <c r="AJ690" i="11"/>
  <c r="AK690" i="11"/>
  <c r="L691" i="11"/>
  <c r="M691" i="11"/>
  <c r="T691" i="11" s="1"/>
  <c r="N691" i="11"/>
  <c r="Q691" i="11" s="1"/>
  <c r="AK691" i="11" s="1"/>
  <c r="O691" i="11"/>
  <c r="P691" i="11"/>
  <c r="AB691" i="11" s="1"/>
  <c r="R691" i="11"/>
  <c r="AF691" i="11" s="1"/>
  <c r="S691" i="11"/>
  <c r="U691" i="11"/>
  <c r="V691" i="11"/>
  <c r="W691" i="11"/>
  <c r="X691" i="11"/>
  <c r="Y691" i="11"/>
  <c r="Z691" i="11"/>
  <c r="AA691" i="11"/>
  <c r="AC691" i="11"/>
  <c r="AD691" i="11"/>
  <c r="AE691" i="11"/>
  <c r="AH691" i="11"/>
  <c r="L692" i="11"/>
  <c r="M692" i="11"/>
  <c r="N692" i="11"/>
  <c r="O692" i="11"/>
  <c r="P692" i="11"/>
  <c r="Q692" i="11"/>
  <c r="R692" i="11"/>
  <c r="S692" i="11"/>
  <c r="T692" i="11"/>
  <c r="U692" i="11"/>
  <c r="V692" i="11"/>
  <c r="W692" i="11"/>
  <c r="X692" i="11"/>
  <c r="Y692" i="11"/>
  <c r="Z692" i="11"/>
  <c r="AA692" i="11"/>
  <c r="AB692" i="11"/>
  <c r="AC692" i="11"/>
  <c r="AD692" i="11"/>
  <c r="AE692" i="11"/>
  <c r="AF692" i="11"/>
  <c r="AJ692" i="11"/>
  <c r="L693" i="11"/>
  <c r="M693" i="11"/>
  <c r="N693" i="11"/>
  <c r="Q693" i="11" s="1"/>
  <c r="O693" i="11"/>
  <c r="P693" i="11"/>
  <c r="R693" i="11"/>
  <c r="S693" i="11"/>
  <c r="T693" i="11"/>
  <c r="U693" i="11"/>
  <c r="V693" i="11"/>
  <c r="W693" i="11"/>
  <c r="X693" i="11"/>
  <c r="Y693" i="11"/>
  <c r="Z693" i="11"/>
  <c r="AA693" i="11"/>
  <c r="AB693" i="11"/>
  <c r="AC693" i="11"/>
  <c r="AD693" i="11"/>
  <c r="AE693" i="11"/>
  <c r="AF693" i="11"/>
  <c r="L694" i="11"/>
  <c r="M694" i="11"/>
  <c r="N694" i="11"/>
  <c r="O694" i="11"/>
  <c r="P694" i="11"/>
  <c r="Q694" i="11"/>
  <c r="AK694" i="11" s="1"/>
  <c r="R694" i="11"/>
  <c r="S694" i="11"/>
  <c r="T694" i="11"/>
  <c r="U694" i="11"/>
  <c r="V694" i="11"/>
  <c r="W694" i="11"/>
  <c r="X694" i="11"/>
  <c r="Y694" i="11"/>
  <c r="Z694" i="11"/>
  <c r="AA694" i="11"/>
  <c r="AB694" i="11"/>
  <c r="AC694" i="11"/>
  <c r="AD694" i="11"/>
  <c r="AE694" i="11"/>
  <c r="AF694" i="11"/>
  <c r="AJ694" i="11"/>
  <c r="L695" i="11"/>
  <c r="M695" i="11"/>
  <c r="T695" i="11" s="1"/>
  <c r="N695" i="11"/>
  <c r="Q695" i="11" s="1"/>
  <c r="O695" i="11"/>
  <c r="P695" i="11"/>
  <c r="R695" i="11"/>
  <c r="S695" i="11"/>
  <c r="U695" i="11"/>
  <c r="V695" i="11"/>
  <c r="W695" i="11"/>
  <c r="X695" i="11"/>
  <c r="Y695" i="11"/>
  <c r="Z695" i="11"/>
  <c r="AA695" i="11"/>
  <c r="AB695" i="11"/>
  <c r="AC695" i="11"/>
  <c r="AD695" i="11"/>
  <c r="AE695" i="11"/>
  <c r="L696" i="11"/>
  <c r="S696" i="11" s="1"/>
  <c r="M696" i="11"/>
  <c r="T696" i="11" s="1"/>
  <c r="N696" i="11"/>
  <c r="Q696" i="11" s="1"/>
  <c r="O696" i="11"/>
  <c r="P696" i="11"/>
  <c r="R696" i="11"/>
  <c r="U696" i="11"/>
  <c r="V696" i="11"/>
  <c r="W696" i="11"/>
  <c r="X696" i="11"/>
  <c r="Y696" i="11"/>
  <c r="Z696" i="11"/>
  <c r="AA696" i="11"/>
  <c r="AB696" i="11"/>
  <c r="AC696" i="11"/>
  <c r="AD696" i="11"/>
  <c r="AE696" i="11"/>
  <c r="L697" i="11"/>
  <c r="M697" i="11"/>
  <c r="N697" i="11"/>
  <c r="O697" i="11"/>
  <c r="P697" i="11"/>
  <c r="AB697" i="11" s="1"/>
  <c r="Q697" i="11"/>
  <c r="AI697" i="11" s="1"/>
  <c r="R697" i="11"/>
  <c r="AF697" i="11" s="1"/>
  <c r="S697" i="11"/>
  <c r="T697" i="11"/>
  <c r="U697" i="11"/>
  <c r="V697" i="11"/>
  <c r="W697" i="11"/>
  <c r="X697" i="11"/>
  <c r="Y697" i="11"/>
  <c r="Z697" i="11"/>
  <c r="AA697" i="11"/>
  <c r="AC697" i="11"/>
  <c r="AD697" i="11"/>
  <c r="AE697" i="11"/>
  <c r="AG697" i="11"/>
  <c r="AH697" i="11"/>
  <c r="L698" i="11"/>
  <c r="S698" i="11" s="1"/>
  <c r="M698" i="11"/>
  <c r="N698" i="11"/>
  <c r="Q698" i="11" s="1"/>
  <c r="AG698" i="11" s="1"/>
  <c r="O698" i="11"/>
  <c r="P698" i="11"/>
  <c r="R698" i="11"/>
  <c r="T698" i="11"/>
  <c r="U698" i="11"/>
  <c r="W698" i="11"/>
  <c r="X698" i="11"/>
  <c r="Y698" i="11"/>
  <c r="Z698" i="11"/>
  <c r="AA698" i="11"/>
  <c r="AB698" i="11"/>
  <c r="AC698" i="11"/>
  <c r="AD698" i="11"/>
  <c r="AE698" i="11"/>
  <c r="L699" i="11"/>
  <c r="M699" i="11"/>
  <c r="T699" i="11" s="1"/>
  <c r="N699" i="11"/>
  <c r="O699" i="11"/>
  <c r="P699" i="11"/>
  <c r="AB699" i="11" s="1"/>
  <c r="Q699" i="11"/>
  <c r="AJ699" i="11" s="1"/>
  <c r="R699" i="11"/>
  <c r="AF699" i="11" s="1"/>
  <c r="S699" i="11"/>
  <c r="U699" i="11"/>
  <c r="V699" i="11"/>
  <c r="W699" i="11"/>
  <c r="X699" i="11"/>
  <c r="Y699" i="11"/>
  <c r="Z699" i="11"/>
  <c r="AA699" i="11"/>
  <c r="AC699" i="11"/>
  <c r="AD699" i="11"/>
  <c r="AE699" i="11"/>
  <c r="AH699" i="11"/>
  <c r="AI699" i="11"/>
  <c r="AK699" i="11"/>
  <c r="L700" i="11"/>
  <c r="S700" i="11" s="1"/>
  <c r="AF700" i="11" s="1"/>
  <c r="M700" i="11"/>
  <c r="N700" i="11"/>
  <c r="O700" i="11"/>
  <c r="P700" i="11"/>
  <c r="AB700" i="11" s="1"/>
  <c r="Q700" i="11"/>
  <c r="AI700" i="11" s="1"/>
  <c r="R700" i="11"/>
  <c r="T700" i="11"/>
  <c r="U700" i="11"/>
  <c r="V700" i="11"/>
  <c r="W700" i="11"/>
  <c r="X700" i="11"/>
  <c r="Y700" i="11"/>
  <c r="Z700" i="11"/>
  <c r="AA700" i="11"/>
  <c r="AC700" i="11"/>
  <c r="AD700" i="11"/>
  <c r="AE700" i="11"/>
  <c r="AG700" i="11"/>
  <c r="L701" i="11"/>
  <c r="M701" i="11"/>
  <c r="N701" i="11"/>
  <c r="O701" i="11"/>
  <c r="P701" i="11"/>
  <c r="Q701" i="11"/>
  <c r="R701" i="11"/>
  <c r="T701" i="11"/>
  <c r="U701" i="11"/>
  <c r="V701" i="11"/>
  <c r="W701" i="11"/>
  <c r="X701" i="11"/>
  <c r="Y701" i="11"/>
  <c r="Z701" i="11"/>
  <c r="AA701" i="11"/>
  <c r="AB701" i="11"/>
  <c r="AC701" i="11"/>
  <c r="AD701" i="11"/>
  <c r="AE701" i="11"/>
  <c r="AJ701" i="11"/>
  <c r="L702" i="11"/>
  <c r="S702" i="11" s="1"/>
  <c r="M702" i="11"/>
  <c r="N702" i="11"/>
  <c r="Q702" i="11" s="1"/>
  <c r="O702" i="11"/>
  <c r="P702" i="11"/>
  <c r="R702" i="11"/>
  <c r="T702" i="11"/>
  <c r="U702" i="11"/>
  <c r="V702" i="11"/>
  <c r="W702" i="11"/>
  <c r="X702" i="11"/>
  <c r="Y702" i="11"/>
  <c r="Z702" i="11"/>
  <c r="AA702" i="11"/>
  <c r="AB702" i="11"/>
  <c r="AC702" i="11"/>
  <c r="AD702" i="11"/>
  <c r="AE702" i="11"/>
  <c r="L703" i="11"/>
  <c r="M703" i="11"/>
  <c r="N703" i="11"/>
  <c r="O703" i="11"/>
  <c r="P703" i="11"/>
  <c r="Q703" i="11"/>
  <c r="AJ703" i="11" s="1"/>
  <c r="R703" i="11"/>
  <c r="S703" i="11"/>
  <c r="T703" i="11"/>
  <c r="U703" i="11"/>
  <c r="V703" i="11"/>
  <c r="W703" i="11"/>
  <c r="X703" i="11"/>
  <c r="Y703" i="11"/>
  <c r="Z703" i="11"/>
  <c r="AA703" i="11"/>
  <c r="AB703" i="11"/>
  <c r="AC703" i="11"/>
  <c r="AD703" i="11"/>
  <c r="AE703" i="11"/>
  <c r="AF703" i="11"/>
  <c r="AG703" i="11"/>
  <c r="AH703" i="11"/>
  <c r="L704" i="11"/>
  <c r="M704" i="11"/>
  <c r="T704" i="11" s="1"/>
  <c r="N704" i="11"/>
  <c r="Q704" i="11" s="1"/>
  <c r="O704" i="11"/>
  <c r="P704" i="11"/>
  <c r="R704" i="11"/>
  <c r="U704" i="11"/>
  <c r="V704" i="11"/>
  <c r="W704" i="11"/>
  <c r="X704" i="11"/>
  <c r="Y704" i="11"/>
  <c r="Z704" i="11"/>
  <c r="AA704" i="11"/>
  <c r="AB704" i="11"/>
  <c r="AC704" i="11"/>
  <c r="AD704" i="11"/>
  <c r="AE704" i="11"/>
  <c r="L705" i="11"/>
  <c r="M705" i="11"/>
  <c r="T705" i="11" s="1"/>
  <c r="N705" i="11"/>
  <c r="Q705" i="11" s="1"/>
  <c r="O705" i="11"/>
  <c r="P705" i="11"/>
  <c r="AB705" i="11" s="1"/>
  <c r="R705" i="11"/>
  <c r="S705" i="11"/>
  <c r="U705" i="11"/>
  <c r="V705" i="11"/>
  <c r="W705" i="11"/>
  <c r="X705" i="11"/>
  <c r="AF705" i="11" s="1"/>
  <c r="Y705" i="11"/>
  <c r="Z705" i="11"/>
  <c r="AA705" i="11"/>
  <c r="AC705" i="11"/>
  <c r="AD705" i="11"/>
  <c r="AE705" i="11"/>
  <c r="L706" i="11"/>
  <c r="M706" i="11"/>
  <c r="T706" i="11" s="1"/>
  <c r="N706" i="11"/>
  <c r="Q706" i="11" s="1"/>
  <c r="O706" i="11"/>
  <c r="P706" i="11"/>
  <c r="AB706" i="11" s="1"/>
  <c r="R706" i="11"/>
  <c r="S706" i="11"/>
  <c r="U706" i="11"/>
  <c r="V706" i="11"/>
  <c r="W706" i="11"/>
  <c r="X706" i="11"/>
  <c r="Y706" i="11"/>
  <c r="Z706" i="11"/>
  <c r="AA706" i="11"/>
  <c r="AC706" i="11"/>
  <c r="AD706" i="11"/>
  <c r="AE706" i="11"/>
  <c r="L707" i="11"/>
  <c r="M707" i="11"/>
  <c r="T707" i="11" s="1"/>
  <c r="N707" i="11"/>
  <c r="O707" i="11"/>
  <c r="P707" i="11"/>
  <c r="AB707" i="11" s="1"/>
  <c r="R707" i="11"/>
  <c r="S707" i="11"/>
  <c r="U707" i="11"/>
  <c r="W707" i="11"/>
  <c r="X707" i="11"/>
  <c r="Y707" i="11"/>
  <c r="Z707" i="11"/>
  <c r="AA707" i="11"/>
  <c r="AC707" i="11"/>
  <c r="AD707" i="11"/>
  <c r="AE707" i="11"/>
  <c r="L708" i="11"/>
  <c r="M708" i="11"/>
  <c r="N708" i="11"/>
  <c r="O708" i="11"/>
  <c r="P708" i="11"/>
  <c r="Q708" i="11"/>
  <c r="R708" i="11"/>
  <c r="S708" i="11"/>
  <c r="T708" i="11"/>
  <c r="U708" i="11"/>
  <c r="V708" i="11"/>
  <c r="W708" i="11"/>
  <c r="X708" i="11"/>
  <c r="Y708" i="11"/>
  <c r="Z708" i="11"/>
  <c r="AA708" i="11"/>
  <c r="AB708" i="11"/>
  <c r="AC708" i="11"/>
  <c r="AD708" i="11"/>
  <c r="AE708" i="11"/>
  <c r="AF708" i="11"/>
  <c r="AG708" i="11"/>
  <c r="L709" i="11"/>
  <c r="M709" i="11"/>
  <c r="N709" i="11"/>
  <c r="O709" i="11"/>
  <c r="P709" i="11"/>
  <c r="Q709" i="11"/>
  <c r="R709" i="11"/>
  <c r="S709" i="11"/>
  <c r="T709" i="11"/>
  <c r="U709" i="11"/>
  <c r="V709" i="11"/>
  <c r="W709" i="11"/>
  <c r="X709" i="11"/>
  <c r="Y709" i="11"/>
  <c r="Z709" i="11"/>
  <c r="AA709" i="11"/>
  <c r="AB709" i="11"/>
  <c r="AC709" i="11"/>
  <c r="AD709" i="11"/>
  <c r="AE709" i="11"/>
  <c r="AF709" i="11"/>
  <c r="AI709" i="11"/>
  <c r="AJ709" i="11"/>
  <c r="L710" i="11"/>
  <c r="M710" i="11"/>
  <c r="N710" i="11"/>
  <c r="Q710" i="11" s="1"/>
  <c r="O710" i="11"/>
  <c r="P710" i="11"/>
  <c r="R710" i="11"/>
  <c r="S710" i="11"/>
  <c r="T710" i="11"/>
  <c r="U710" i="11"/>
  <c r="V710" i="11"/>
  <c r="W710" i="11"/>
  <c r="X710" i="11"/>
  <c r="Y710" i="11"/>
  <c r="Z710" i="11"/>
  <c r="AA710" i="11"/>
  <c r="AB710" i="11"/>
  <c r="AC710" i="11"/>
  <c r="AD710" i="11"/>
  <c r="AE710" i="11"/>
  <c r="AF710" i="11"/>
  <c r="L711" i="11"/>
  <c r="M711" i="11"/>
  <c r="N711" i="11"/>
  <c r="O711" i="11"/>
  <c r="P711" i="11"/>
  <c r="Q711" i="11"/>
  <c r="AJ711" i="11" s="1"/>
  <c r="R711" i="11"/>
  <c r="S711" i="11"/>
  <c r="T711" i="11"/>
  <c r="U711" i="11"/>
  <c r="V711" i="11"/>
  <c r="W711" i="11"/>
  <c r="X711" i="11"/>
  <c r="Y711" i="11"/>
  <c r="Z711" i="11"/>
  <c r="AA711" i="11"/>
  <c r="AB711" i="11"/>
  <c r="AC711" i="11"/>
  <c r="AD711" i="11"/>
  <c r="AE711" i="11"/>
  <c r="AF711" i="11"/>
  <c r="AG711" i="11"/>
  <c r="AH711" i="11"/>
  <c r="L712" i="11"/>
  <c r="M712" i="11"/>
  <c r="T712" i="11" s="1"/>
  <c r="N712" i="11"/>
  <c r="Q712" i="11" s="1"/>
  <c r="O712" i="11"/>
  <c r="P712" i="11"/>
  <c r="R712" i="11"/>
  <c r="U712" i="11"/>
  <c r="V712" i="11"/>
  <c r="W712" i="11"/>
  <c r="X712" i="11"/>
  <c r="Y712" i="11"/>
  <c r="Z712" i="11"/>
  <c r="AA712" i="11"/>
  <c r="AB712" i="11"/>
  <c r="AC712" i="11"/>
  <c r="AD712" i="11"/>
  <c r="AE712" i="11"/>
  <c r="L713" i="11"/>
  <c r="M713" i="11"/>
  <c r="T713" i="11" s="1"/>
  <c r="N713" i="11"/>
  <c r="O713" i="11"/>
  <c r="P713" i="11"/>
  <c r="AB713" i="11" s="1"/>
  <c r="Q713" i="11"/>
  <c r="AH713" i="11" s="1"/>
  <c r="R713" i="11"/>
  <c r="S713" i="11"/>
  <c r="U713" i="11"/>
  <c r="V713" i="11"/>
  <c r="W713" i="11"/>
  <c r="X713" i="11"/>
  <c r="AF713" i="11" s="1"/>
  <c r="Y713" i="11"/>
  <c r="Z713" i="11"/>
  <c r="AA713" i="11"/>
  <c r="AC713" i="11"/>
  <c r="AD713" i="11"/>
  <c r="AE713" i="11"/>
  <c r="AG713" i="11"/>
  <c r="AK713" i="11"/>
  <c r="L714" i="11"/>
  <c r="M714" i="11"/>
  <c r="N714" i="11"/>
  <c r="Q714" i="11" s="1"/>
  <c r="O714" i="11"/>
  <c r="P714" i="11"/>
  <c r="AB714" i="11" s="1"/>
  <c r="R714" i="11"/>
  <c r="S714" i="11"/>
  <c r="T714" i="11"/>
  <c r="U714" i="11"/>
  <c r="V714" i="11"/>
  <c r="W714" i="11"/>
  <c r="X714" i="11"/>
  <c r="Y714" i="11"/>
  <c r="Z714" i="11"/>
  <c r="AA714" i="11"/>
  <c r="AC714" i="11"/>
  <c r="AD714" i="11"/>
  <c r="AE714" i="11"/>
  <c r="AI714" i="11"/>
  <c r="L715" i="11"/>
  <c r="M715" i="11"/>
  <c r="T715" i="11" s="1"/>
  <c r="N715" i="11"/>
  <c r="O715" i="11"/>
  <c r="P715" i="11"/>
  <c r="AB715" i="11" s="1"/>
  <c r="R715" i="11"/>
  <c r="S715" i="11"/>
  <c r="U715" i="11"/>
  <c r="V715" i="11"/>
  <c r="W715" i="11"/>
  <c r="X715" i="11"/>
  <c r="Y715" i="11"/>
  <c r="Z715" i="11"/>
  <c r="AA715" i="11"/>
  <c r="AC715" i="11"/>
  <c r="AD715" i="11"/>
  <c r="AE715" i="11"/>
  <c r="L716" i="11"/>
  <c r="M716" i="11"/>
  <c r="N716" i="11"/>
  <c r="O716" i="11"/>
  <c r="P716" i="11"/>
  <c r="AB716" i="11" s="1"/>
  <c r="Q716" i="11"/>
  <c r="R716" i="11"/>
  <c r="S716" i="11"/>
  <c r="T716" i="11"/>
  <c r="U716" i="11"/>
  <c r="V716" i="11"/>
  <c r="W716" i="11"/>
  <c r="X716" i="11"/>
  <c r="Y716" i="11"/>
  <c r="AF716" i="11" s="1"/>
  <c r="Z716" i="11"/>
  <c r="AA716" i="11"/>
  <c r="AC716" i="11"/>
  <c r="AD716" i="11"/>
  <c r="AE716" i="11"/>
  <c r="L717" i="11"/>
  <c r="M717" i="11"/>
  <c r="N717" i="11"/>
  <c r="O717" i="11"/>
  <c r="P717" i="11"/>
  <c r="Q717" i="11"/>
  <c r="R717" i="11"/>
  <c r="T717" i="11"/>
  <c r="U717" i="11"/>
  <c r="V717" i="11"/>
  <c r="W717" i="11"/>
  <c r="X717" i="11"/>
  <c r="Y717" i="11"/>
  <c r="Z717" i="11"/>
  <c r="AA717" i="11"/>
  <c r="AB717" i="11"/>
  <c r="AC717" i="11"/>
  <c r="AD717" i="11"/>
  <c r="AE717" i="11"/>
  <c r="AI717" i="11"/>
  <c r="AJ717" i="11"/>
  <c r="L718" i="11"/>
  <c r="S718" i="11" s="1"/>
  <c r="M718" i="11"/>
  <c r="N718" i="11"/>
  <c r="Q718" i="11" s="1"/>
  <c r="O718" i="11"/>
  <c r="P718" i="11"/>
  <c r="R718" i="11"/>
  <c r="T718" i="11"/>
  <c r="U718" i="11"/>
  <c r="V718" i="11"/>
  <c r="W718" i="11"/>
  <c r="X718" i="11"/>
  <c r="Y718" i="11"/>
  <c r="Z718" i="11"/>
  <c r="AA718" i="11"/>
  <c r="AB718" i="11"/>
  <c r="AC718" i="11"/>
  <c r="AD718" i="11"/>
  <c r="AE718" i="11"/>
  <c r="L719" i="11"/>
  <c r="M719" i="11"/>
  <c r="T719" i="11" s="1"/>
  <c r="N719" i="11"/>
  <c r="O719" i="11"/>
  <c r="P719" i="11"/>
  <c r="AB719" i="11" s="1"/>
  <c r="Q719" i="11"/>
  <c r="AJ719" i="11" s="1"/>
  <c r="R719" i="11"/>
  <c r="AF719" i="11" s="1"/>
  <c r="S719" i="11"/>
  <c r="U719" i="11"/>
  <c r="V719" i="11"/>
  <c r="W719" i="11"/>
  <c r="X719" i="11"/>
  <c r="Y719" i="11"/>
  <c r="Z719" i="11"/>
  <c r="AA719" i="11"/>
  <c r="AC719" i="11"/>
  <c r="AD719" i="11"/>
  <c r="AE719" i="11"/>
  <c r="AG719" i="11"/>
  <c r="AH719" i="11"/>
  <c r="L720" i="11"/>
  <c r="M720" i="11"/>
  <c r="N720" i="11"/>
  <c r="Q720" i="11" s="1"/>
  <c r="O720" i="11"/>
  <c r="P720" i="11"/>
  <c r="R720" i="11"/>
  <c r="S720" i="11"/>
  <c r="T720" i="11"/>
  <c r="U720" i="11"/>
  <c r="V720" i="11"/>
  <c r="W720" i="11"/>
  <c r="X720" i="11"/>
  <c r="Y720" i="11"/>
  <c r="Z720" i="11"/>
  <c r="AA720" i="11"/>
  <c r="AB720" i="11"/>
  <c r="AC720" i="11"/>
  <c r="AD720" i="11"/>
  <c r="AE720" i="11"/>
  <c r="AF720" i="11"/>
  <c r="AK720" i="11"/>
  <c r="L721" i="11"/>
  <c r="M721" i="11"/>
  <c r="N721" i="11"/>
  <c r="O721" i="11"/>
  <c r="P721" i="11"/>
  <c r="Q721" i="11"/>
  <c r="AH721" i="11" s="1"/>
  <c r="R721" i="11"/>
  <c r="S721" i="11"/>
  <c r="T721" i="11"/>
  <c r="U721" i="11"/>
  <c r="V721" i="11"/>
  <c r="W721" i="11"/>
  <c r="X721" i="11"/>
  <c r="Y721" i="11"/>
  <c r="Z721" i="11"/>
  <c r="AA721" i="11"/>
  <c r="AB721" i="11"/>
  <c r="AC721" i="11"/>
  <c r="AD721" i="11"/>
  <c r="AE721" i="11"/>
  <c r="AF721" i="11"/>
  <c r="AG721" i="11"/>
  <c r="AK721" i="11"/>
  <c r="L722" i="11"/>
  <c r="M722" i="11"/>
  <c r="N722" i="11"/>
  <c r="O722" i="11"/>
  <c r="P722" i="11"/>
  <c r="AB722" i="11" s="1"/>
  <c r="Q722" i="11"/>
  <c r="AK722" i="11" s="1"/>
  <c r="R722" i="11"/>
  <c r="S722" i="11"/>
  <c r="T722" i="11"/>
  <c r="U722" i="11"/>
  <c r="V722" i="11"/>
  <c r="W722" i="11"/>
  <c r="X722" i="11"/>
  <c r="Y722" i="11"/>
  <c r="Z722" i="11"/>
  <c r="AA722" i="11"/>
  <c r="AC722" i="11"/>
  <c r="AD722" i="11"/>
  <c r="AE722" i="11"/>
  <c r="AH722" i="11"/>
  <c r="AI722" i="11"/>
  <c r="AJ722" i="11"/>
  <c r="L723" i="11"/>
  <c r="M723" i="11"/>
  <c r="T723" i="11" s="1"/>
  <c r="N723" i="11"/>
  <c r="Q723" i="11" s="1"/>
  <c r="O723" i="11"/>
  <c r="P723" i="11"/>
  <c r="R723" i="11"/>
  <c r="S723" i="11"/>
  <c r="U723" i="11"/>
  <c r="V723" i="11"/>
  <c r="W723" i="11"/>
  <c r="X723" i="11"/>
  <c r="Y723" i="11"/>
  <c r="Z723" i="11"/>
  <c r="AA723" i="11"/>
  <c r="AB723" i="11"/>
  <c r="AC723" i="11"/>
  <c r="AD723" i="11"/>
  <c r="AE723" i="11"/>
  <c r="L724" i="11"/>
  <c r="S724" i="11" s="1"/>
  <c r="AF724" i="11" s="1"/>
  <c r="M724" i="11"/>
  <c r="N724" i="11"/>
  <c r="O724" i="11"/>
  <c r="P724" i="11"/>
  <c r="AB724" i="11" s="1"/>
  <c r="Q724" i="11"/>
  <c r="R724" i="11"/>
  <c r="T724" i="11"/>
  <c r="U724" i="11"/>
  <c r="V724" i="11"/>
  <c r="W724" i="11"/>
  <c r="X724" i="11"/>
  <c r="Y724" i="11"/>
  <c r="Z724" i="11"/>
  <c r="AA724" i="11"/>
  <c r="AC724" i="11"/>
  <c r="AD724" i="11"/>
  <c r="AE724" i="11"/>
  <c r="AG724" i="11"/>
  <c r="L725" i="11"/>
  <c r="M725" i="11"/>
  <c r="N725" i="11"/>
  <c r="O725" i="11"/>
  <c r="P725" i="11"/>
  <c r="Q725" i="11"/>
  <c r="R725" i="11"/>
  <c r="S725" i="11"/>
  <c r="T725" i="11"/>
  <c r="U725" i="11"/>
  <c r="V725" i="11"/>
  <c r="W725" i="11"/>
  <c r="X725" i="11"/>
  <c r="Y725" i="11"/>
  <c r="Z725" i="11"/>
  <c r="AA725" i="11"/>
  <c r="AB725" i="11"/>
  <c r="AC725" i="11"/>
  <c r="AD725" i="11"/>
  <c r="AE725" i="11"/>
  <c r="AF725" i="11"/>
  <c r="AI725" i="11"/>
  <c r="AJ725" i="11"/>
  <c r="L726" i="11"/>
  <c r="M726" i="11"/>
  <c r="N726" i="11"/>
  <c r="Q726" i="11" s="1"/>
  <c r="O726" i="11"/>
  <c r="P726" i="11"/>
  <c r="R726" i="11"/>
  <c r="S726" i="11"/>
  <c r="T726" i="11"/>
  <c r="U726" i="11"/>
  <c r="V726" i="11"/>
  <c r="W726" i="11"/>
  <c r="X726" i="11"/>
  <c r="Y726" i="11"/>
  <c r="Z726" i="11"/>
  <c r="AA726" i="11"/>
  <c r="AB726" i="11"/>
  <c r="AC726" i="11"/>
  <c r="AD726" i="11"/>
  <c r="AE726" i="11"/>
  <c r="AF726" i="11"/>
  <c r="L727" i="11"/>
  <c r="M727" i="11"/>
  <c r="N727" i="11"/>
  <c r="O727" i="11"/>
  <c r="P727" i="11"/>
  <c r="Q727" i="11"/>
  <c r="AJ727" i="11" s="1"/>
  <c r="R727" i="11"/>
  <c r="S727" i="11"/>
  <c r="T727" i="11"/>
  <c r="U727" i="11"/>
  <c r="V727" i="11"/>
  <c r="W727" i="11"/>
  <c r="X727" i="11"/>
  <c r="Y727" i="11"/>
  <c r="Z727" i="11"/>
  <c r="AA727" i="11"/>
  <c r="AB727" i="11"/>
  <c r="AC727" i="11"/>
  <c r="AD727" i="11"/>
  <c r="AE727" i="11"/>
  <c r="AF727" i="11"/>
  <c r="AG727" i="11"/>
  <c r="AH727" i="11"/>
  <c r="L728" i="11"/>
  <c r="M728" i="11"/>
  <c r="T728" i="11" s="1"/>
  <c r="N728" i="11"/>
  <c r="Q728" i="11" s="1"/>
  <c r="O728" i="11"/>
  <c r="P728" i="11"/>
  <c r="R728" i="11"/>
  <c r="U728" i="11"/>
  <c r="V728" i="11"/>
  <c r="W728" i="11"/>
  <c r="X728" i="11"/>
  <c r="Y728" i="11"/>
  <c r="Z728" i="11"/>
  <c r="AA728" i="11"/>
  <c r="AB728" i="11"/>
  <c r="AC728" i="11"/>
  <c r="AD728" i="11"/>
  <c r="AE728" i="11"/>
  <c r="L729" i="11"/>
  <c r="M729" i="11"/>
  <c r="T729" i="11" s="1"/>
  <c r="N729" i="11"/>
  <c r="O729" i="11"/>
  <c r="P729" i="11"/>
  <c r="AB729" i="11" s="1"/>
  <c r="Q729" i="11"/>
  <c r="AH729" i="11" s="1"/>
  <c r="R729" i="11"/>
  <c r="S729" i="11"/>
  <c r="U729" i="11"/>
  <c r="V729" i="11"/>
  <c r="W729" i="11"/>
  <c r="X729" i="11"/>
  <c r="AF729" i="11" s="1"/>
  <c r="Y729" i="11"/>
  <c r="Z729" i="11"/>
  <c r="AA729" i="11"/>
  <c r="AC729" i="11"/>
  <c r="AD729" i="11"/>
  <c r="AE729" i="11"/>
  <c r="AG729" i="11"/>
  <c r="AK729" i="11"/>
  <c r="L730" i="11"/>
  <c r="M730" i="11"/>
  <c r="N730" i="11"/>
  <c r="O730" i="11"/>
  <c r="P730" i="11"/>
  <c r="AB730" i="11" s="1"/>
  <c r="Q730" i="11"/>
  <c r="AK730" i="11" s="1"/>
  <c r="R730" i="11"/>
  <c r="S730" i="11"/>
  <c r="T730" i="11"/>
  <c r="U730" i="11"/>
  <c r="V730" i="11"/>
  <c r="W730" i="11"/>
  <c r="X730" i="11"/>
  <c r="Y730" i="11"/>
  <c r="Z730" i="11"/>
  <c r="AA730" i="11"/>
  <c r="AC730" i="11"/>
  <c r="AD730" i="11"/>
  <c r="AE730" i="11"/>
  <c r="AH730" i="11"/>
  <c r="AI730" i="11"/>
  <c r="AJ730" i="11"/>
  <c r="L731" i="11"/>
  <c r="M731" i="11"/>
  <c r="N731" i="11"/>
  <c r="Q731" i="11" s="1"/>
  <c r="AK731" i="11" s="1"/>
  <c r="O731" i="11"/>
  <c r="P731" i="11"/>
  <c r="R731" i="11"/>
  <c r="S731" i="11"/>
  <c r="T731" i="11"/>
  <c r="U731" i="11"/>
  <c r="V731" i="11"/>
  <c r="W731" i="11"/>
  <c r="X731" i="11"/>
  <c r="Y731" i="11"/>
  <c r="Z731" i="11"/>
  <c r="AA731" i="11"/>
  <c r="AB731" i="11"/>
  <c r="AC731" i="11"/>
  <c r="AD731" i="11"/>
  <c r="AE731" i="11"/>
  <c r="AF731" i="11"/>
  <c r="L732" i="11"/>
  <c r="M732" i="11"/>
  <c r="T732" i="11" s="1"/>
  <c r="AF732" i="11" s="1"/>
  <c r="N732" i="11"/>
  <c r="O732" i="11"/>
  <c r="P732" i="11"/>
  <c r="AB732" i="11" s="1"/>
  <c r="Q732" i="11"/>
  <c r="R732" i="11"/>
  <c r="S732" i="11"/>
  <c r="U732" i="11"/>
  <c r="V732" i="11"/>
  <c r="W732" i="11"/>
  <c r="X732" i="11"/>
  <c r="Y732" i="11"/>
  <c r="Z732" i="11"/>
  <c r="AA732" i="11"/>
  <c r="AC732" i="11"/>
  <c r="AD732" i="11"/>
  <c r="AE732" i="11"/>
  <c r="AG732" i="11"/>
  <c r="L733" i="11"/>
  <c r="M733" i="11"/>
  <c r="N733" i="11"/>
  <c r="O733" i="11"/>
  <c r="P733" i="11"/>
  <c r="Q733" i="11"/>
  <c r="R733" i="11"/>
  <c r="S733" i="11"/>
  <c r="T733" i="11"/>
  <c r="U733" i="11"/>
  <c r="V733" i="11"/>
  <c r="W733" i="11"/>
  <c r="X733" i="11"/>
  <c r="Y733" i="11"/>
  <c r="Z733" i="11"/>
  <c r="AA733" i="11"/>
  <c r="AB733" i="11"/>
  <c r="AC733" i="11"/>
  <c r="AD733" i="11"/>
  <c r="AE733" i="11"/>
  <c r="AF733" i="11"/>
  <c r="AI733" i="11"/>
  <c r="AJ733" i="11"/>
  <c r="L734" i="11"/>
  <c r="S734" i="11" s="1"/>
  <c r="M734" i="11"/>
  <c r="N734" i="11"/>
  <c r="Q734" i="11" s="1"/>
  <c r="O734" i="11"/>
  <c r="P734" i="11"/>
  <c r="R734" i="11"/>
  <c r="T734" i="11"/>
  <c r="U734" i="11"/>
  <c r="W734" i="11"/>
  <c r="X734" i="11"/>
  <c r="Y734" i="11"/>
  <c r="Z734" i="11"/>
  <c r="AA734" i="11"/>
  <c r="AB734" i="11"/>
  <c r="AC734" i="11"/>
  <c r="AD734" i="11"/>
  <c r="AE734" i="11"/>
  <c r="L735" i="11"/>
  <c r="M735" i="11"/>
  <c r="N735" i="11"/>
  <c r="O735" i="11"/>
  <c r="P735" i="11"/>
  <c r="AB735" i="11" s="1"/>
  <c r="Q735" i="11"/>
  <c r="R735" i="11"/>
  <c r="S735" i="11"/>
  <c r="T735" i="11"/>
  <c r="U735" i="11"/>
  <c r="V735" i="11"/>
  <c r="W735" i="11"/>
  <c r="X735" i="11"/>
  <c r="Y735" i="11"/>
  <c r="Z735" i="11"/>
  <c r="AA735" i="11"/>
  <c r="AC735" i="11"/>
  <c r="AD735" i="11"/>
  <c r="AE735" i="11"/>
  <c r="L736" i="11"/>
  <c r="M736" i="11"/>
  <c r="AH736" i="11" s="1"/>
  <c r="N736" i="11"/>
  <c r="Q736" i="11" s="1"/>
  <c r="O736" i="11"/>
  <c r="P736" i="11"/>
  <c r="R736" i="11"/>
  <c r="T736" i="11"/>
  <c r="U736" i="11"/>
  <c r="V736" i="11"/>
  <c r="W736" i="11"/>
  <c r="X736" i="11"/>
  <c r="Y736" i="11"/>
  <c r="Z736" i="11"/>
  <c r="AA736" i="11"/>
  <c r="AB736" i="11"/>
  <c r="AC736" i="11"/>
  <c r="AD736" i="11"/>
  <c r="AE736" i="11"/>
  <c r="AJ736" i="11"/>
  <c r="AK736" i="11"/>
  <c r="L737" i="11"/>
  <c r="S737" i="11" s="1"/>
  <c r="M737" i="11"/>
  <c r="T737" i="11" s="1"/>
  <c r="AF737" i="11" s="1"/>
  <c r="N737" i="11"/>
  <c r="Q737" i="11" s="1"/>
  <c r="O737" i="11"/>
  <c r="P737" i="11"/>
  <c r="AB737" i="11" s="1"/>
  <c r="R737" i="11"/>
  <c r="U737" i="11"/>
  <c r="V737" i="11"/>
  <c r="W737" i="11"/>
  <c r="X737" i="11"/>
  <c r="Y737" i="11"/>
  <c r="Z737" i="11"/>
  <c r="AA737" i="11"/>
  <c r="AC737" i="11"/>
  <c r="AD737" i="11"/>
  <c r="AE737" i="11"/>
  <c r="AK737" i="11"/>
  <c r="L738" i="11"/>
  <c r="M738" i="11"/>
  <c r="N738" i="11"/>
  <c r="O738" i="11"/>
  <c r="P738" i="11"/>
  <c r="AB738" i="11" s="1"/>
  <c r="Q738" i="11"/>
  <c r="AK738" i="11" s="1"/>
  <c r="R738" i="11"/>
  <c r="AF738" i="11" s="1"/>
  <c r="S738" i="11"/>
  <c r="T738" i="11"/>
  <c r="U738" i="11"/>
  <c r="V738" i="11"/>
  <c r="W738" i="11"/>
  <c r="X738" i="11"/>
  <c r="Y738" i="11"/>
  <c r="Z738" i="11"/>
  <c r="AA738" i="11"/>
  <c r="AC738" i="11"/>
  <c r="AD738" i="11"/>
  <c r="AE738" i="11"/>
  <c r="AG738" i="11"/>
  <c r="AH738" i="11"/>
  <c r="AI738" i="11"/>
  <c r="L739" i="11"/>
  <c r="M739" i="11"/>
  <c r="N739" i="11"/>
  <c r="Q739" i="11" s="1"/>
  <c r="O739" i="11"/>
  <c r="P739" i="11"/>
  <c r="R739" i="11"/>
  <c r="S739" i="11"/>
  <c r="T739" i="11"/>
  <c r="U739" i="11"/>
  <c r="V739" i="11"/>
  <c r="W739" i="11"/>
  <c r="X739" i="11"/>
  <c r="Y739" i="11"/>
  <c r="Z739" i="11"/>
  <c r="AA739" i="11"/>
  <c r="AB739" i="11"/>
  <c r="AC739" i="11"/>
  <c r="AD739" i="11"/>
  <c r="AE739" i="11"/>
  <c r="AF739" i="11"/>
  <c r="AI739" i="11"/>
  <c r="AK739" i="11"/>
  <c r="L740" i="11"/>
  <c r="M740" i="11"/>
  <c r="N740" i="11"/>
  <c r="O740" i="11"/>
  <c r="P740" i="11"/>
  <c r="Q740" i="11"/>
  <c r="R740" i="11"/>
  <c r="S740" i="11"/>
  <c r="T740" i="11"/>
  <c r="U740" i="11"/>
  <c r="V740" i="11"/>
  <c r="W740" i="11"/>
  <c r="X740" i="11"/>
  <c r="Y740" i="11"/>
  <c r="Z740" i="11"/>
  <c r="AA740" i="11"/>
  <c r="AB740" i="11"/>
  <c r="AC740" i="11"/>
  <c r="AD740" i="11"/>
  <c r="AE740" i="11"/>
  <c r="AF740" i="11"/>
  <c r="AG740" i="11"/>
  <c r="L741" i="11"/>
  <c r="M741" i="11"/>
  <c r="N741" i="11"/>
  <c r="O741" i="11"/>
  <c r="P741" i="11"/>
  <c r="Q741" i="11"/>
  <c r="AI741" i="11" s="1"/>
  <c r="R741" i="11"/>
  <c r="S741" i="11"/>
  <c r="T741" i="11"/>
  <c r="U741" i="11"/>
  <c r="V741" i="11"/>
  <c r="W741" i="11"/>
  <c r="X741" i="11"/>
  <c r="Y741" i="11"/>
  <c r="Z741" i="11"/>
  <c r="AA741" i="11"/>
  <c r="AB741" i="11"/>
  <c r="AC741" i="11"/>
  <c r="AD741" i="11"/>
  <c r="AE741" i="11"/>
  <c r="AF741" i="11"/>
  <c r="AG741" i="11"/>
  <c r="L742" i="11"/>
  <c r="M742" i="11"/>
  <c r="N742" i="11"/>
  <c r="Q742" i="11" s="1"/>
  <c r="O742" i="11"/>
  <c r="P742" i="11"/>
  <c r="R742" i="11"/>
  <c r="S742" i="11"/>
  <c r="T742" i="11"/>
  <c r="U742" i="11"/>
  <c r="V742" i="11"/>
  <c r="W742" i="11"/>
  <c r="X742" i="11"/>
  <c r="Y742" i="11"/>
  <c r="Z742" i="11"/>
  <c r="AA742" i="11"/>
  <c r="AB742" i="11"/>
  <c r="AC742" i="11"/>
  <c r="AD742" i="11"/>
  <c r="AE742" i="11"/>
  <c r="AF742" i="11"/>
  <c r="AJ742" i="11"/>
  <c r="L743" i="11"/>
  <c r="M743" i="11"/>
  <c r="N743" i="11"/>
  <c r="O743" i="11"/>
  <c r="P743" i="11"/>
  <c r="Q743" i="11"/>
  <c r="R743" i="11"/>
  <c r="S743" i="11"/>
  <c r="T743" i="11"/>
  <c r="U743" i="11"/>
  <c r="V743" i="11"/>
  <c r="W743" i="11"/>
  <c r="X743" i="11"/>
  <c r="Y743" i="11"/>
  <c r="Z743" i="11"/>
  <c r="AA743" i="11"/>
  <c r="AB743" i="11"/>
  <c r="AC743" i="11"/>
  <c r="AD743" i="11"/>
  <c r="AE743" i="11"/>
  <c r="AF743" i="11"/>
  <c r="AG743" i="11"/>
  <c r="AH743" i="11"/>
  <c r="L744" i="11"/>
  <c r="M744" i="11"/>
  <c r="N744" i="11"/>
  <c r="Q744" i="11" s="1"/>
  <c r="O744" i="11"/>
  <c r="P744" i="11"/>
  <c r="R744" i="11"/>
  <c r="S744" i="11"/>
  <c r="T744" i="11"/>
  <c r="U744" i="11"/>
  <c r="V744" i="11"/>
  <c r="W744" i="11"/>
  <c r="X744" i="11"/>
  <c r="Y744" i="11"/>
  <c r="Z744" i="11"/>
  <c r="AA744" i="11"/>
  <c r="AB744" i="11"/>
  <c r="AC744" i="11"/>
  <c r="AD744" i="11"/>
  <c r="AE744" i="11"/>
  <c r="AF744" i="11"/>
  <c r="AH744" i="11"/>
  <c r="AJ744" i="11"/>
  <c r="AK744" i="11"/>
  <c r="L745" i="11"/>
  <c r="S745" i="11" s="1"/>
  <c r="M745" i="11"/>
  <c r="T745" i="11" s="1"/>
  <c r="N745" i="11"/>
  <c r="Q745" i="11" s="1"/>
  <c r="O745" i="11"/>
  <c r="P745" i="11"/>
  <c r="AB745" i="11" s="1"/>
  <c r="R745" i="11"/>
  <c r="U745" i="11"/>
  <c r="AF745" i="11" s="1"/>
  <c r="V745" i="11"/>
  <c r="W745" i="11"/>
  <c r="X745" i="11"/>
  <c r="Y745" i="11"/>
  <c r="Z745" i="11"/>
  <c r="AA745" i="11"/>
  <c r="AC745" i="11"/>
  <c r="AD745" i="11"/>
  <c r="AE745" i="11"/>
  <c r="AK745" i="11"/>
  <c r="L746" i="11"/>
  <c r="M746" i="11"/>
  <c r="N746" i="11"/>
  <c r="O746" i="11"/>
  <c r="P746" i="11"/>
  <c r="AB746" i="11" s="1"/>
  <c r="Q746" i="11"/>
  <c r="AK746" i="11" s="1"/>
  <c r="R746" i="11"/>
  <c r="S746" i="11"/>
  <c r="T746" i="11"/>
  <c r="U746" i="11"/>
  <c r="V746" i="11"/>
  <c r="W746" i="11"/>
  <c r="X746" i="11"/>
  <c r="Y746" i="11"/>
  <c r="Z746" i="11"/>
  <c r="AA746" i="11"/>
  <c r="AC746" i="11"/>
  <c r="AD746" i="11"/>
  <c r="AE746" i="11"/>
  <c r="AF746" i="11"/>
  <c r="AG746" i="11"/>
  <c r="AH746" i="11"/>
  <c r="AI746" i="11"/>
  <c r="L747" i="11"/>
  <c r="M747" i="11"/>
  <c r="T747" i="11" s="1"/>
  <c r="N747" i="11"/>
  <c r="Q747" i="11" s="1"/>
  <c r="O747" i="11"/>
  <c r="P747" i="11"/>
  <c r="R747" i="11"/>
  <c r="S747" i="11"/>
  <c r="U747" i="11"/>
  <c r="W747" i="11"/>
  <c r="X747" i="11"/>
  <c r="Y747" i="11"/>
  <c r="Z747" i="11"/>
  <c r="AA747" i="11"/>
  <c r="AB747" i="11"/>
  <c r="AC747" i="11"/>
  <c r="AD747" i="11"/>
  <c r="AE747" i="11"/>
  <c r="AI747" i="11"/>
  <c r="L748" i="11"/>
  <c r="M748" i="11"/>
  <c r="T748" i="11" s="1"/>
  <c r="N748" i="11"/>
  <c r="Q748" i="11" s="1"/>
  <c r="O748" i="11"/>
  <c r="P748" i="11"/>
  <c r="AB748" i="11" s="1"/>
  <c r="R748" i="11"/>
  <c r="S748" i="11"/>
  <c r="U748" i="11"/>
  <c r="W748" i="11"/>
  <c r="X748" i="11"/>
  <c r="Y748" i="11"/>
  <c r="Z748" i="11"/>
  <c r="AA748" i="11"/>
  <c r="AC748" i="11"/>
  <c r="AD748" i="11"/>
  <c r="AE748" i="11"/>
  <c r="L749" i="11"/>
  <c r="M749" i="11"/>
  <c r="N749" i="11"/>
  <c r="O749" i="11"/>
  <c r="P749" i="11"/>
  <c r="Q749" i="11"/>
  <c r="R749" i="11"/>
  <c r="S749" i="11"/>
  <c r="T749" i="11"/>
  <c r="U749" i="11"/>
  <c r="V749" i="11"/>
  <c r="W749" i="11"/>
  <c r="X749" i="11"/>
  <c r="Y749" i="11"/>
  <c r="Z749" i="11"/>
  <c r="AA749" i="11"/>
  <c r="AB749" i="11"/>
  <c r="AC749" i="11"/>
  <c r="AD749" i="11"/>
  <c r="AE749" i="11"/>
  <c r="AG749" i="11"/>
  <c r="AI749" i="11"/>
  <c r="L750" i="11"/>
  <c r="M750" i="11"/>
  <c r="N750" i="11"/>
  <c r="Q750" i="11" s="1"/>
  <c r="O750" i="11"/>
  <c r="P750" i="11"/>
  <c r="R750" i="11"/>
  <c r="S750" i="11"/>
  <c r="T750" i="11"/>
  <c r="U750" i="11"/>
  <c r="V750" i="11"/>
  <c r="W750" i="11"/>
  <c r="X750" i="11"/>
  <c r="Y750" i="11"/>
  <c r="Z750" i="11"/>
  <c r="AA750" i="11"/>
  <c r="AB750" i="11"/>
  <c r="AC750" i="11"/>
  <c r="AD750" i="11"/>
  <c r="AE750" i="11"/>
  <c r="AF750" i="11"/>
  <c r="AJ750" i="11"/>
  <c r="L751" i="11"/>
  <c r="M751" i="11"/>
  <c r="N751" i="11"/>
  <c r="O751" i="11"/>
  <c r="P751" i="11"/>
  <c r="AB751" i="11" s="1"/>
  <c r="Q751" i="11"/>
  <c r="R751" i="11"/>
  <c r="S751" i="11"/>
  <c r="T751" i="11"/>
  <c r="U751" i="11"/>
  <c r="V751" i="11"/>
  <c r="W751" i="11"/>
  <c r="X751" i="11"/>
  <c r="Y751" i="11"/>
  <c r="Z751" i="11"/>
  <c r="AA751" i="11"/>
  <c r="AC751" i="11"/>
  <c r="AD751" i="11"/>
  <c r="AE751" i="11"/>
  <c r="AG751" i="11"/>
  <c r="L752" i="11"/>
  <c r="M752" i="11"/>
  <c r="AH752" i="11" s="1"/>
  <c r="N752" i="11"/>
  <c r="O752" i="11"/>
  <c r="P752" i="11"/>
  <c r="Q752" i="11"/>
  <c r="R752" i="11"/>
  <c r="T752" i="11"/>
  <c r="U752" i="11"/>
  <c r="V752" i="11"/>
  <c r="W752" i="11"/>
  <c r="X752" i="11"/>
  <c r="Y752" i="11"/>
  <c r="Z752" i="11"/>
  <c r="AA752" i="11"/>
  <c r="AB752" i="11"/>
  <c r="AC752" i="11"/>
  <c r="AD752" i="11"/>
  <c r="AE752" i="11"/>
  <c r="AI752" i="11"/>
  <c r="AJ752" i="11"/>
  <c r="AK752" i="11"/>
  <c r="L753" i="11"/>
  <c r="S753" i="11" s="1"/>
  <c r="M753" i="11"/>
  <c r="T753" i="11" s="1"/>
  <c r="N753" i="11"/>
  <c r="Q753" i="11" s="1"/>
  <c r="O753" i="11"/>
  <c r="P753" i="11"/>
  <c r="AB753" i="11" s="1"/>
  <c r="R753" i="11"/>
  <c r="U753" i="11"/>
  <c r="V753" i="11"/>
  <c r="W753" i="11"/>
  <c r="X753" i="11"/>
  <c r="Y753" i="11"/>
  <c r="Z753" i="11"/>
  <c r="AA753" i="11"/>
  <c r="AC753" i="11"/>
  <c r="AD753" i="11"/>
  <c r="AE753" i="11"/>
  <c r="AF753" i="11"/>
  <c r="AK753" i="11"/>
  <c r="L754" i="11"/>
  <c r="M754" i="11"/>
  <c r="N754" i="11"/>
  <c r="O754" i="11"/>
  <c r="P754" i="11"/>
  <c r="AB754" i="11" s="1"/>
  <c r="Q754" i="11"/>
  <c r="AI754" i="11" s="1"/>
  <c r="R754" i="11"/>
  <c r="S754" i="11"/>
  <c r="T754" i="11"/>
  <c r="U754" i="11"/>
  <c r="V754" i="11"/>
  <c r="W754" i="11"/>
  <c r="X754" i="11"/>
  <c r="Y754" i="11"/>
  <c r="Z754" i="11"/>
  <c r="AA754" i="11"/>
  <c r="AC754" i="11"/>
  <c r="AD754" i="11"/>
  <c r="AE754" i="11"/>
  <c r="AF754" i="11"/>
  <c r="AG754" i="11"/>
  <c r="AH754" i="11"/>
  <c r="L755" i="11"/>
  <c r="M755" i="11"/>
  <c r="N755" i="11"/>
  <c r="Q755" i="11" s="1"/>
  <c r="AG755" i="11" s="1"/>
  <c r="O755" i="11"/>
  <c r="P755" i="11"/>
  <c r="R755" i="11"/>
  <c r="T755" i="11"/>
  <c r="U755" i="11"/>
  <c r="W755" i="11"/>
  <c r="X755" i="11"/>
  <c r="Y755" i="11"/>
  <c r="Z755" i="11"/>
  <c r="AA755" i="11"/>
  <c r="AB755" i="11"/>
  <c r="AC755" i="11"/>
  <c r="AD755" i="11"/>
  <c r="AE755" i="11"/>
  <c r="L756" i="11"/>
  <c r="M756" i="11"/>
  <c r="T756" i="11" s="1"/>
  <c r="AF756" i="11" s="1"/>
  <c r="N756" i="11"/>
  <c r="Q756" i="11" s="1"/>
  <c r="O756" i="11"/>
  <c r="P756" i="11"/>
  <c r="AB756" i="11" s="1"/>
  <c r="R756" i="11"/>
  <c r="S756" i="11"/>
  <c r="U756" i="11"/>
  <c r="V756" i="11"/>
  <c r="W756" i="11"/>
  <c r="X756" i="11"/>
  <c r="Y756" i="11"/>
  <c r="Z756" i="11"/>
  <c r="AA756" i="11"/>
  <c r="AC756" i="11"/>
  <c r="AD756" i="11"/>
  <c r="AE756" i="11"/>
  <c r="L757" i="11"/>
  <c r="M757" i="11"/>
  <c r="N757" i="11"/>
  <c r="O757" i="11"/>
  <c r="P757" i="11"/>
  <c r="Q757" i="11"/>
  <c r="AH757" i="11" s="1"/>
  <c r="R757" i="11"/>
  <c r="T757" i="11"/>
  <c r="U757" i="11"/>
  <c r="V757" i="11"/>
  <c r="W757" i="11"/>
  <c r="X757" i="11"/>
  <c r="Y757" i="11"/>
  <c r="Z757" i="11"/>
  <c r="AA757" i="11"/>
  <c r="AB757" i="11"/>
  <c r="AC757" i="11"/>
  <c r="AD757" i="11"/>
  <c r="AE757" i="11"/>
  <c r="AJ757" i="11"/>
  <c r="AK757" i="11"/>
  <c r="L758" i="11"/>
  <c r="M758" i="11"/>
  <c r="N758" i="11"/>
  <c r="Q758" i="11" s="1"/>
  <c r="AI758" i="11" s="1"/>
  <c r="O758" i="11"/>
  <c r="P758" i="11"/>
  <c r="AB758" i="11" s="1"/>
  <c r="R758" i="11"/>
  <c r="S758" i="11"/>
  <c r="T758" i="11"/>
  <c r="U758" i="11"/>
  <c r="W758" i="11"/>
  <c r="X758" i="11"/>
  <c r="Y758" i="11"/>
  <c r="Z758" i="11"/>
  <c r="AA758" i="11"/>
  <c r="AC758" i="11"/>
  <c r="AD758" i="11"/>
  <c r="AE758" i="11"/>
  <c r="AJ758" i="11"/>
  <c r="AK758" i="11"/>
  <c r="L759" i="11"/>
  <c r="M759" i="11"/>
  <c r="N759" i="11"/>
  <c r="Q759" i="11" s="1"/>
  <c r="O759" i="11"/>
  <c r="P759" i="11"/>
  <c r="AB759" i="11" s="1"/>
  <c r="R759" i="11"/>
  <c r="S759" i="11"/>
  <c r="T759" i="11"/>
  <c r="U759" i="11"/>
  <c r="V759" i="11"/>
  <c r="W759" i="11"/>
  <c r="X759" i="11"/>
  <c r="Y759" i="11"/>
  <c r="Z759" i="11"/>
  <c r="AA759" i="11"/>
  <c r="AC759" i="11"/>
  <c r="AD759" i="11"/>
  <c r="AE759" i="11"/>
  <c r="AF759" i="11"/>
  <c r="L760" i="11"/>
  <c r="M760" i="11"/>
  <c r="T760" i="11" s="1"/>
  <c r="N760" i="11"/>
  <c r="Q760" i="11" s="1"/>
  <c r="O760" i="11"/>
  <c r="P760" i="11"/>
  <c r="R760" i="11"/>
  <c r="U760" i="11"/>
  <c r="V760" i="11"/>
  <c r="W760" i="11"/>
  <c r="X760" i="11"/>
  <c r="Y760" i="11"/>
  <c r="Z760" i="11"/>
  <c r="AA760" i="11"/>
  <c r="AB760" i="11"/>
  <c r="AC760" i="11"/>
  <c r="AD760" i="11"/>
  <c r="AE760" i="11"/>
  <c r="L761" i="11"/>
  <c r="S761" i="11" s="1"/>
  <c r="AF761" i="11" s="1"/>
  <c r="M761" i="11"/>
  <c r="N761" i="11"/>
  <c r="O761" i="11"/>
  <c r="P761" i="11"/>
  <c r="Q761" i="11"/>
  <c r="R761" i="11"/>
  <c r="T761" i="11"/>
  <c r="U761" i="11"/>
  <c r="V761" i="11"/>
  <c r="W761" i="11"/>
  <c r="X761" i="11"/>
  <c r="Y761" i="11"/>
  <c r="Z761" i="11"/>
  <c r="AA761" i="11"/>
  <c r="AB761" i="11"/>
  <c r="AC761" i="11"/>
  <c r="AD761" i="11"/>
  <c r="AE761" i="11"/>
  <c r="AG761" i="11"/>
  <c r="AJ761" i="11"/>
  <c r="AK761" i="11"/>
  <c r="L762" i="11"/>
  <c r="S762" i="11" s="1"/>
  <c r="M762" i="11"/>
  <c r="N762" i="11"/>
  <c r="O762" i="11"/>
  <c r="P762" i="11"/>
  <c r="Q762" i="11"/>
  <c r="AH762" i="11" s="1"/>
  <c r="R762" i="11"/>
  <c r="AF762" i="11" s="1"/>
  <c r="T762" i="11"/>
  <c r="U762" i="11"/>
  <c r="V762" i="11"/>
  <c r="W762" i="11"/>
  <c r="X762" i="11"/>
  <c r="Y762" i="11"/>
  <c r="Z762" i="11"/>
  <c r="AA762" i="11"/>
  <c r="AB762" i="11"/>
  <c r="AC762" i="11"/>
  <c r="AD762" i="11"/>
  <c r="AE762" i="11"/>
  <c r="AG762" i="11"/>
  <c r="L763" i="11"/>
  <c r="M763" i="11"/>
  <c r="N763" i="11"/>
  <c r="Q763" i="11" s="1"/>
  <c r="AG763" i="11" s="1"/>
  <c r="O763" i="11"/>
  <c r="P763" i="11"/>
  <c r="R763" i="11"/>
  <c r="T763" i="11"/>
  <c r="U763" i="11"/>
  <c r="W763" i="11"/>
  <c r="X763" i="11"/>
  <c r="Y763" i="11"/>
  <c r="Z763" i="11"/>
  <c r="AA763" i="11"/>
  <c r="AB763" i="11"/>
  <c r="AC763" i="11"/>
  <c r="AD763" i="11"/>
  <c r="AE763" i="11"/>
  <c r="L764" i="11"/>
  <c r="M764" i="11"/>
  <c r="T764" i="11" s="1"/>
  <c r="AF764" i="11" s="1"/>
  <c r="N764" i="11"/>
  <c r="Q764" i="11" s="1"/>
  <c r="O764" i="11"/>
  <c r="P764" i="11"/>
  <c r="AB764" i="11" s="1"/>
  <c r="R764" i="11"/>
  <c r="S764" i="11"/>
  <c r="U764" i="11"/>
  <c r="V764" i="11"/>
  <c r="W764" i="11"/>
  <c r="X764" i="11"/>
  <c r="Y764" i="11"/>
  <c r="Z764" i="11"/>
  <c r="AA764" i="11"/>
  <c r="AC764" i="11"/>
  <c r="AD764" i="11"/>
  <c r="AE764" i="11"/>
  <c r="L765" i="11"/>
  <c r="M765" i="11"/>
  <c r="N765" i="11"/>
  <c r="O765" i="11"/>
  <c r="P765" i="11"/>
  <c r="Q765" i="11"/>
  <c r="AH765" i="11" s="1"/>
  <c r="R765" i="11"/>
  <c r="T765" i="11"/>
  <c r="U765" i="11"/>
  <c r="V765" i="11"/>
  <c r="W765" i="11"/>
  <c r="X765" i="11"/>
  <c r="Y765" i="11"/>
  <c r="Z765" i="11"/>
  <c r="AA765" i="11"/>
  <c r="AB765" i="11"/>
  <c r="AC765" i="11"/>
  <c r="AD765" i="11"/>
  <c r="AE765" i="11"/>
  <c r="AJ765" i="11"/>
  <c r="AK765" i="11"/>
  <c r="L766" i="11"/>
  <c r="M766" i="11"/>
  <c r="N766" i="11"/>
  <c r="Q766" i="11" s="1"/>
  <c r="AI766" i="11" s="1"/>
  <c r="O766" i="11"/>
  <c r="P766" i="11"/>
  <c r="AB766" i="11" s="1"/>
  <c r="R766" i="11"/>
  <c r="S766" i="11"/>
  <c r="T766" i="11"/>
  <c r="U766" i="11"/>
  <c r="W766" i="11"/>
  <c r="X766" i="11"/>
  <c r="Y766" i="11"/>
  <c r="Z766" i="11"/>
  <c r="AA766" i="11"/>
  <c r="AC766" i="11"/>
  <c r="AD766" i="11"/>
  <c r="AE766" i="11"/>
  <c r="AJ766" i="11"/>
  <c r="AK766" i="11"/>
  <c r="L767" i="11"/>
  <c r="M767" i="11"/>
  <c r="N767" i="11"/>
  <c r="Q767" i="11" s="1"/>
  <c r="O767" i="11"/>
  <c r="P767" i="11"/>
  <c r="AB767" i="11" s="1"/>
  <c r="R767" i="11"/>
  <c r="S767" i="11"/>
  <c r="T767" i="11"/>
  <c r="U767" i="11"/>
  <c r="V767" i="11"/>
  <c r="W767" i="11"/>
  <c r="X767" i="11"/>
  <c r="Y767" i="11"/>
  <c r="Z767" i="11"/>
  <c r="AA767" i="11"/>
  <c r="AC767" i="11"/>
  <c r="AD767" i="11"/>
  <c r="AE767" i="11"/>
  <c r="AF767" i="11"/>
  <c r="L768" i="11"/>
  <c r="M768" i="11"/>
  <c r="N768" i="11"/>
  <c r="Q768" i="11" s="1"/>
  <c r="O768" i="11"/>
  <c r="P768" i="11"/>
  <c r="R768" i="11"/>
  <c r="S768" i="11"/>
  <c r="T768" i="11"/>
  <c r="U768" i="11"/>
  <c r="V768" i="11"/>
  <c r="W768" i="11"/>
  <c r="X768" i="11"/>
  <c r="Y768" i="11"/>
  <c r="Z768" i="11"/>
  <c r="AA768" i="11"/>
  <c r="AB768" i="11"/>
  <c r="AC768" i="11"/>
  <c r="AD768" i="11"/>
  <c r="AE768" i="11"/>
  <c r="AF768" i="11"/>
  <c r="L769" i="11"/>
  <c r="M769" i="11"/>
  <c r="N769" i="11"/>
  <c r="O769" i="11"/>
  <c r="P769" i="11"/>
  <c r="Q769" i="11"/>
  <c r="R769" i="11"/>
  <c r="S769" i="11"/>
  <c r="T769" i="11"/>
  <c r="U769" i="11"/>
  <c r="V769" i="11"/>
  <c r="W769" i="11"/>
  <c r="X769" i="11"/>
  <c r="Y769" i="11"/>
  <c r="Z769" i="11"/>
  <c r="AA769" i="11"/>
  <c r="AB769" i="11"/>
  <c r="AC769" i="11"/>
  <c r="AD769" i="11"/>
  <c r="AE769" i="11"/>
  <c r="AF769" i="11"/>
  <c r="AG769" i="11"/>
  <c r="AJ769" i="11"/>
  <c r="AK769" i="11"/>
  <c r="L770" i="11"/>
  <c r="AG770" i="11" s="1"/>
  <c r="M770" i="11"/>
  <c r="N770" i="11"/>
  <c r="O770" i="11"/>
  <c r="AJ770" i="11" s="1"/>
  <c r="P770" i="11"/>
  <c r="Q770" i="11"/>
  <c r="AI770" i="11" s="1"/>
  <c r="R770" i="11"/>
  <c r="S770" i="11"/>
  <c r="T770" i="11"/>
  <c r="U770" i="11"/>
  <c r="V770" i="11"/>
  <c r="W770" i="11"/>
  <c r="X770" i="11"/>
  <c r="Y770" i="11"/>
  <c r="Z770" i="11"/>
  <c r="AA770" i="11"/>
  <c r="AB770" i="11"/>
  <c r="AC770" i="11"/>
  <c r="AD770" i="11"/>
  <c r="AE770" i="11"/>
  <c r="AF770" i="11"/>
  <c r="AH770" i="11"/>
  <c r="L771" i="11"/>
  <c r="M771" i="11"/>
  <c r="N771" i="11"/>
  <c r="Q771" i="11" s="1"/>
  <c r="AH771" i="11" s="1"/>
  <c r="O771" i="11"/>
  <c r="P771" i="11"/>
  <c r="R771" i="11"/>
  <c r="S771" i="11"/>
  <c r="T771" i="11"/>
  <c r="U771" i="11"/>
  <c r="V771" i="11"/>
  <c r="W771" i="11"/>
  <c r="X771" i="11"/>
  <c r="Y771" i="11"/>
  <c r="Z771" i="11"/>
  <c r="AA771" i="11"/>
  <c r="AB771" i="11"/>
  <c r="AC771" i="11"/>
  <c r="AD771" i="11"/>
  <c r="AE771" i="11"/>
  <c r="AF771" i="11"/>
  <c r="AI771" i="11"/>
  <c r="AJ771" i="11"/>
  <c r="AK771" i="11"/>
  <c r="L772" i="11"/>
  <c r="M772" i="11"/>
  <c r="N772" i="11"/>
  <c r="O772" i="11"/>
  <c r="P772" i="11"/>
  <c r="Q772" i="11"/>
  <c r="R772" i="11"/>
  <c r="S772" i="11"/>
  <c r="T772" i="11"/>
  <c r="U772" i="11"/>
  <c r="V772" i="11"/>
  <c r="W772" i="11"/>
  <c r="X772" i="11"/>
  <c r="Y772" i="11"/>
  <c r="Z772" i="11"/>
  <c r="AA772" i="11"/>
  <c r="AB772" i="11"/>
  <c r="AC772" i="11"/>
  <c r="AD772" i="11"/>
  <c r="AE772" i="11"/>
  <c r="AF772" i="11"/>
  <c r="AG772" i="11"/>
  <c r="AH772" i="11"/>
  <c r="AK772" i="11"/>
  <c r="L773" i="11"/>
  <c r="M773" i="11"/>
  <c r="AH773" i="11" s="1"/>
  <c r="N773" i="11"/>
  <c r="O773" i="11"/>
  <c r="P773" i="11"/>
  <c r="Q773" i="11"/>
  <c r="AI773" i="11" s="1"/>
  <c r="R773" i="11"/>
  <c r="S773" i="11"/>
  <c r="T773" i="11"/>
  <c r="U773" i="11"/>
  <c r="V773" i="11"/>
  <c r="W773" i="11"/>
  <c r="X773" i="11"/>
  <c r="Y773" i="11"/>
  <c r="Z773" i="11"/>
  <c r="AA773" i="11"/>
  <c r="AB773" i="11"/>
  <c r="AC773" i="11"/>
  <c r="AD773" i="11"/>
  <c r="AE773" i="11"/>
  <c r="AF773" i="11"/>
  <c r="AJ773" i="11"/>
  <c r="AK773" i="11"/>
  <c r="L774" i="11"/>
  <c r="M774" i="11"/>
  <c r="N774" i="11"/>
  <c r="Q774" i="11" s="1"/>
  <c r="AI774" i="11" s="1"/>
  <c r="O774" i="11"/>
  <c r="P774" i="11"/>
  <c r="R774" i="11"/>
  <c r="S774" i="11"/>
  <c r="T774" i="11"/>
  <c r="U774" i="11"/>
  <c r="V774" i="11"/>
  <c r="W774" i="11"/>
  <c r="X774" i="11"/>
  <c r="Y774" i="11"/>
  <c r="Z774" i="11"/>
  <c r="AA774" i="11"/>
  <c r="AB774" i="11"/>
  <c r="AC774" i="11"/>
  <c r="AD774" i="11"/>
  <c r="AE774" i="11"/>
  <c r="AF774" i="11"/>
  <c r="AJ774" i="11"/>
  <c r="AK774" i="11"/>
  <c r="L775" i="11"/>
  <c r="M775" i="11"/>
  <c r="N775" i="11"/>
  <c r="O775" i="11"/>
  <c r="P775" i="11"/>
  <c r="Q775" i="11"/>
  <c r="R775" i="11"/>
  <c r="S775" i="11"/>
  <c r="T775" i="11"/>
  <c r="U775" i="11"/>
  <c r="V775" i="11"/>
  <c r="W775" i="11"/>
  <c r="X775" i="11"/>
  <c r="Y775" i="11"/>
  <c r="Z775" i="11"/>
  <c r="AA775" i="11"/>
  <c r="AB775" i="11"/>
  <c r="AC775" i="11"/>
  <c r="AD775" i="11"/>
  <c r="AE775" i="11"/>
  <c r="AF775" i="11"/>
  <c r="AG775" i="11"/>
  <c r="AH775" i="11"/>
  <c r="AI775" i="11"/>
  <c r="L776" i="11"/>
  <c r="M776" i="11"/>
  <c r="N776" i="11"/>
  <c r="Q776" i="11" s="1"/>
  <c r="O776" i="11"/>
  <c r="P776" i="11"/>
  <c r="R776" i="11"/>
  <c r="S776" i="11"/>
  <c r="T776" i="11"/>
  <c r="U776" i="11"/>
  <c r="V776" i="11"/>
  <c r="W776" i="11"/>
  <c r="X776" i="11"/>
  <c r="Y776" i="11"/>
  <c r="Z776" i="11"/>
  <c r="AA776" i="11"/>
  <c r="AB776" i="11"/>
  <c r="AC776" i="11"/>
  <c r="AD776" i="11"/>
  <c r="AE776" i="11"/>
  <c r="AF776" i="11"/>
  <c r="L777" i="11"/>
  <c r="M777" i="11"/>
  <c r="N777" i="11"/>
  <c r="O777" i="11"/>
  <c r="P777" i="11"/>
  <c r="Q777" i="11"/>
  <c r="AJ777" i="11" s="1"/>
  <c r="R777" i="11"/>
  <c r="S777" i="11"/>
  <c r="T777" i="11"/>
  <c r="U777" i="11"/>
  <c r="V777" i="11"/>
  <c r="W777" i="11"/>
  <c r="X777" i="11"/>
  <c r="Y777" i="11"/>
  <c r="Z777" i="11"/>
  <c r="AA777" i="11"/>
  <c r="AB777" i="11"/>
  <c r="AC777" i="11"/>
  <c r="AD777" i="11"/>
  <c r="AE777" i="11"/>
  <c r="AF777" i="11"/>
  <c r="L778" i="11"/>
  <c r="M778" i="11"/>
  <c r="N778" i="11"/>
  <c r="O778" i="11"/>
  <c r="P778" i="11"/>
  <c r="Q778" i="11"/>
  <c r="AH778" i="11" s="1"/>
  <c r="R778" i="11"/>
  <c r="S778" i="11"/>
  <c r="T778" i="11"/>
  <c r="U778" i="11"/>
  <c r="V778" i="11"/>
  <c r="W778" i="11"/>
  <c r="X778" i="11"/>
  <c r="Y778" i="11"/>
  <c r="Z778" i="11"/>
  <c r="AA778" i="11"/>
  <c r="AB778" i="11"/>
  <c r="AC778" i="11"/>
  <c r="AD778" i="11"/>
  <c r="AE778" i="11"/>
  <c r="AF778" i="11"/>
  <c r="AG778" i="11"/>
  <c r="L779" i="11"/>
  <c r="M779" i="11"/>
  <c r="N779" i="11"/>
  <c r="Q779" i="11" s="1"/>
  <c r="AG779" i="11" s="1"/>
  <c r="O779" i="11"/>
  <c r="P779" i="11"/>
  <c r="R779" i="11"/>
  <c r="S779" i="11"/>
  <c r="T779" i="11"/>
  <c r="U779" i="11"/>
  <c r="V779" i="11"/>
  <c r="W779" i="11"/>
  <c r="X779" i="11"/>
  <c r="Y779" i="11"/>
  <c r="Z779" i="11"/>
  <c r="AA779" i="11"/>
  <c r="AB779" i="11"/>
  <c r="AC779" i="11"/>
  <c r="AD779" i="11"/>
  <c r="AE779" i="11"/>
  <c r="AF779" i="11"/>
  <c r="L780" i="11"/>
  <c r="M780" i="11"/>
  <c r="N780" i="11"/>
  <c r="O780" i="11"/>
  <c r="P780" i="11"/>
  <c r="Q780" i="11"/>
  <c r="AJ780" i="11" s="1"/>
  <c r="R780" i="11"/>
  <c r="S780" i="11"/>
  <c r="T780" i="11"/>
  <c r="U780" i="11"/>
  <c r="V780" i="11"/>
  <c r="W780" i="11"/>
  <c r="X780" i="11"/>
  <c r="Y780" i="11"/>
  <c r="Z780" i="11"/>
  <c r="AA780" i="11"/>
  <c r="AB780" i="11"/>
  <c r="AC780" i="11"/>
  <c r="AD780" i="11"/>
  <c r="AE780" i="11"/>
  <c r="AF780" i="11"/>
  <c r="AG780" i="11"/>
  <c r="AI780" i="11"/>
  <c r="AK780" i="11"/>
  <c r="L781" i="11"/>
  <c r="M781" i="11"/>
  <c r="N781" i="11"/>
  <c r="Q781" i="11" s="1"/>
  <c r="O781" i="11"/>
  <c r="P781" i="11"/>
  <c r="R781" i="11"/>
  <c r="S781" i="11"/>
  <c r="T781" i="11"/>
  <c r="U781" i="11"/>
  <c r="V781" i="11"/>
  <c r="W781" i="11"/>
  <c r="X781" i="11"/>
  <c r="Y781" i="11"/>
  <c r="Z781" i="11"/>
  <c r="AA781" i="11"/>
  <c r="AB781" i="11"/>
  <c r="AC781" i="11"/>
  <c r="AD781" i="11"/>
  <c r="AE781" i="11"/>
  <c r="AF781" i="11"/>
  <c r="L782" i="11"/>
  <c r="M782" i="11"/>
  <c r="N782" i="11"/>
  <c r="O782" i="11"/>
  <c r="P782" i="11"/>
  <c r="Q782" i="11"/>
  <c r="AH782" i="11" s="1"/>
  <c r="R782" i="11"/>
  <c r="S782" i="11"/>
  <c r="T782" i="11"/>
  <c r="U782" i="11"/>
  <c r="V782" i="11"/>
  <c r="W782" i="11"/>
  <c r="X782" i="11"/>
  <c r="Y782" i="11"/>
  <c r="Z782" i="11"/>
  <c r="AA782" i="11"/>
  <c r="AB782" i="11"/>
  <c r="AC782" i="11"/>
  <c r="AD782" i="11"/>
  <c r="AE782" i="11"/>
  <c r="AF782" i="11"/>
  <c r="AJ782" i="11"/>
  <c r="AK782" i="11"/>
  <c r="L783" i="11"/>
  <c r="M783" i="11"/>
  <c r="N783" i="11"/>
  <c r="Q783" i="11" s="1"/>
  <c r="O783" i="11"/>
  <c r="P783" i="11"/>
  <c r="R783" i="11"/>
  <c r="S783" i="11"/>
  <c r="T783" i="11"/>
  <c r="U783" i="11"/>
  <c r="V783" i="11"/>
  <c r="W783" i="11"/>
  <c r="X783" i="11"/>
  <c r="Y783" i="11"/>
  <c r="Z783" i="11"/>
  <c r="AA783" i="11"/>
  <c r="AB783" i="11"/>
  <c r="AC783" i="11"/>
  <c r="AD783" i="11"/>
  <c r="AE783" i="11"/>
  <c r="AF783" i="11"/>
  <c r="L784" i="11"/>
  <c r="M784" i="11"/>
  <c r="N784" i="11"/>
  <c r="O784" i="11"/>
  <c r="P784" i="11"/>
  <c r="Q784" i="11"/>
  <c r="AK784" i="11" s="1"/>
  <c r="R784" i="11"/>
  <c r="S784" i="11"/>
  <c r="T784" i="11"/>
  <c r="U784" i="11"/>
  <c r="V784" i="11"/>
  <c r="W784" i="11"/>
  <c r="X784" i="11"/>
  <c r="Y784" i="11"/>
  <c r="Z784" i="11"/>
  <c r="AA784" i="11"/>
  <c r="AB784" i="11"/>
  <c r="AC784" i="11"/>
  <c r="AD784" i="11"/>
  <c r="AE784" i="11"/>
  <c r="AF784" i="11"/>
  <c r="AI784" i="11"/>
  <c r="AJ784" i="11"/>
  <c r="L785" i="11"/>
  <c r="M785" i="11"/>
  <c r="N785" i="11"/>
  <c r="Q785" i="11" s="1"/>
  <c r="O785" i="11"/>
  <c r="P785" i="11"/>
  <c r="R785" i="11"/>
  <c r="S785" i="11"/>
  <c r="T785" i="11"/>
  <c r="U785" i="11"/>
  <c r="V785" i="11"/>
  <c r="W785" i="11"/>
  <c r="X785" i="11"/>
  <c r="Y785" i="11"/>
  <c r="Z785" i="11"/>
  <c r="AA785" i="11"/>
  <c r="AB785" i="11"/>
  <c r="AC785" i="11"/>
  <c r="AD785" i="11"/>
  <c r="AE785" i="11"/>
  <c r="AF785" i="11"/>
  <c r="L786" i="11"/>
  <c r="M786" i="11"/>
  <c r="N786" i="11"/>
  <c r="O786" i="11"/>
  <c r="P786" i="11"/>
  <c r="Q786" i="11"/>
  <c r="AH786" i="11" s="1"/>
  <c r="R786" i="11"/>
  <c r="S786" i="11"/>
  <c r="T786" i="11"/>
  <c r="U786" i="11"/>
  <c r="V786" i="11"/>
  <c r="W786" i="11"/>
  <c r="X786" i="11"/>
  <c r="Y786" i="11"/>
  <c r="Z786" i="11"/>
  <c r="AA786" i="11"/>
  <c r="AB786" i="11"/>
  <c r="AC786" i="11"/>
  <c r="AD786" i="11"/>
  <c r="AE786" i="11"/>
  <c r="AF786" i="11"/>
  <c r="AI786" i="11"/>
  <c r="AJ786" i="11"/>
  <c r="L787" i="11"/>
  <c r="M787" i="11"/>
  <c r="N787" i="11"/>
  <c r="Q787" i="11" s="1"/>
  <c r="O787" i="11"/>
  <c r="AJ787" i="11" s="1"/>
  <c r="P787" i="11"/>
  <c r="R787" i="11"/>
  <c r="S787" i="11"/>
  <c r="T787" i="11"/>
  <c r="U787" i="11"/>
  <c r="V787" i="11"/>
  <c r="W787" i="11"/>
  <c r="X787" i="11"/>
  <c r="Y787" i="11"/>
  <c r="Z787" i="11"/>
  <c r="AA787" i="11"/>
  <c r="AB787" i="11"/>
  <c r="AC787" i="11"/>
  <c r="AD787" i="11"/>
  <c r="AE787" i="11"/>
  <c r="AF787" i="11"/>
  <c r="AH787" i="11"/>
  <c r="L788" i="11"/>
  <c r="M788" i="11"/>
  <c r="N788" i="11"/>
  <c r="O788" i="11"/>
  <c r="P788" i="11"/>
  <c r="Q788" i="11"/>
  <c r="AJ788" i="11" s="1"/>
  <c r="R788" i="11"/>
  <c r="S788" i="11"/>
  <c r="T788" i="11"/>
  <c r="U788" i="11"/>
  <c r="V788" i="11"/>
  <c r="W788" i="11"/>
  <c r="X788" i="11"/>
  <c r="Y788" i="11"/>
  <c r="Z788" i="11"/>
  <c r="AA788" i="11"/>
  <c r="AB788" i="11"/>
  <c r="AC788" i="11"/>
  <c r="AD788" i="11"/>
  <c r="AE788" i="11"/>
  <c r="AF788" i="11"/>
  <c r="AG788" i="11"/>
  <c r="AK788" i="11"/>
  <c r="L789" i="11"/>
  <c r="M789" i="11"/>
  <c r="N789" i="11"/>
  <c r="O789" i="11"/>
  <c r="P789" i="11"/>
  <c r="Q789" i="11"/>
  <c r="AH789" i="11" s="1"/>
  <c r="R789" i="11"/>
  <c r="S789" i="11"/>
  <c r="T789" i="11"/>
  <c r="U789" i="11"/>
  <c r="V789" i="11"/>
  <c r="W789" i="11"/>
  <c r="X789" i="11"/>
  <c r="Y789" i="11"/>
  <c r="Z789" i="11"/>
  <c r="AA789" i="11"/>
  <c r="AB789" i="11"/>
  <c r="AC789" i="11"/>
  <c r="AD789" i="11"/>
  <c r="AE789" i="11"/>
  <c r="AF789" i="11"/>
  <c r="AG789" i="11"/>
  <c r="L790" i="11"/>
  <c r="M790" i="11"/>
  <c r="N790" i="11"/>
  <c r="O790" i="11"/>
  <c r="P790" i="11"/>
  <c r="Q790" i="11"/>
  <c r="AI790" i="11" s="1"/>
  <c r="R790" i="11"/>
  <c r="S790" i="11"/>
  <c r="T790" i="11"/>
  <c r="U790" i="11"/>
  <c r="V790" i="11"/>
  <c r="W790" i="11"/>
  <c r="X790" i="11"/>
  <c r="Y790" i="11"/>
  <c r="Z790" i="11"/>
  <c r="AA790" i="11"/>
  <c r="AB790" i="11"/>
  <c r="AC790" i="11"/>
  <c r="AD790" i="11"/>
  <c r="AE790" i="11"/>
  <c r="AF790" i="11"/>
  <c r="AK790" i="11"/>
  <c r="L791" i="11"/>
  <c r="M791" i="11"/>
  <c r="N791" i="11"/>
  <c r="O791" i="11"/>
  <c r="P791" i="11"/>
  <c r="Q791" i="11"/>
  <c r="AK791" i="11" s="1"/>
  <c r="R791" i="11"/>
  <c r="S791" i="11"/>
  <c r="T791" i="11"/>
  <c r="U791" i="11"/>
  <c r="V791" i="11"/>
  <c r="W791" i="11"/>
  <c r="X791" i="11"/>
  <c r="Y791" i="11"/>
  <c r="Z791" i="11"/>
  <c r="AA791" i="11"/>
  <c r="AB791" i="11"/>
  <c r="AC791" i="11"/>
  <c r="AD791" i="11"/>
  <c r="AE791" i="11"/>
  <c r="AF791" i="11"/>
  <c r="AG791" i="11"/>
  <c r="L792" i="11"/>
  <c r="M792" i="11"/>
  <c r="N792" i="11"/>
  <c r="O792" i="11"/>
  <c r="P792" i="11"/>
  <c r="Q792" i="11"/>
  <c r="R792" i="11"/>
  <c r="S792" i="11"/>
  <c r="T792" i="11"/>
  <c r="U792" i="11"/>
  <c r="V792" i="11"/>
  <c r="W792" i="11"/>
  <c r="X792" i="11"/>
  <c r="Y792" i="11"/>
  <c r="Z792" i="11"/>
  <c r="AA792" i="11"/>
  <c r="AB792" i="11"/>
  <c r="AC792" i="11"/>
  <c r="AD792" i="11"/>
  <c r="AE792" i="11"/>
  <c r="AF792" i="11"/>
  <c r="AJ792" i="11"/>
  <c r="AK792" i="11"/>
  <c r="L793" i="11"/>
  <c r="M793" i="11"/>
  <c r="N793" i="11"/>
  <c r="O793" i="11"/>
  <c r="P793" i="11"/>
  <c r="Q793" i="11"/>
  <c r="AI793" i="11" s="1"/>
  <c r="R793" i="11"/>
  <c r="S793" i="11"/>
  <c r="T793" i="11"/>
  <c r="U793" i="11"/>
  <c r="V793" i="11"/>
  <c r="W793" i="11"/>
  <c r="X793" i="11"/>
  <c r="Y793" i="11"/>
  <c r="Z793" i="11"/>
  <c r="AA793" i="11"/>
  <c r="AB793" i="11"/>
  <c r="AC793" i="11"/>
  <c r="AD793" i="11"/>
  <c r="AE793" i="11"/>
  <c r="AF793" i="11"/>
  <c r="AG793" i="11"/>
  <c r="L794" i="11"/>
  <c r="M794" i="11"/>
  <c r="N794" i="11"/>
  <c r="O794" i="11"/>
  <c r="P794" i="11"/>
  <c r="Q794" i="11"/>
  <c r="AH794" i="11" s="1"/>
  <c r="R794" i="11"/>
  <c r="S794" i="11"/>
  <c r="T794" i="11"/>
  <c r="U794" i="11"/>
  <c r="V794" i="11"/>
  <c r="W794" i="11"/>
  <c r="X794" i="11"/>
  <c r="Y794" i="11"/>
  <c r="Z794" i="11"/>
  <c r="AA794" i="11"/>
  <c r="AB794" i="11"/>
  <c r="AC794" i="11"/>
  <c r="AD794" i="11"/>
  <c r="AE794" i="11"/>
  <c r="AF794" i="11"/>
  <c r="AJ794" i="11"/>
  <c r="AK794" i="11"/>
  <c r="L795" i="11"/>
  <c r="M795" i="11"/>
  <c r="N795" i="11"/>
  <c r="Q795" i="11" s="1"/>
  <c r="AG795" i="11" s="1"/>
  <c r="O795" i="11"/>
  <c r="P795" i="11"/>
  <c r="R795" i="11"/>
  <c r="S795" i="11"/>
  <c r="T795" i="11"/>
  <c r="U795" i="11"/>
  <c r="V795" i="11"/>
  <c r="W795" i="11"/>
  <c r="X795" i="11"/>
  <c r="Y795" i="11"/>
  <c r="Z795" i="11"/>
  <c r="AA795" i="11"/>
  <c r="AB795" i="11"/>
  <c r="AC795" i="11"/>
  <c r="AD795" i="11"/>
  <c r="AE795" i="11"/>
  <c r="AF795" i="11"/>
  <c r="AH795" i="11"/>
  <c r="AI795" i="11"/>
  <c r="L796" i="11"/>
  <c r="M796" i="11"/>
  <c r="N796" i="11"/>
  <c r="O796" i="11"/>
  <c r="P796" i="11"/>
  <c r="R796" i="11"/>
  <c r="S796" i="11"/>
  <c r="T796" i="11"/>
  <c r="U796" i="11"/>
  <c r="V796" i="11"/>
  <c r="W796" i="11"/>
  <c r="X796" i="11"/>
  <c r="Y796" i="11"/>
  <c r="Z796" i="11"/>
  <c r="AA796" i="11"/>
  <c r="AB796" i="11"/>
  <c r="AC796" i="11"/>
  <c r="AD796" i="11"/>
  <c r="AE796" i="11"/>
  <c r="AF796" i="11"/>
  <c r="L797" i="11"/>
  <c r="M797" i="11"/>
  <c r="N797" i="11"/>
  <c r="O797" i="11"/>
  <c r="P797" i="11"/>
  <c r="Q797" i="11"/>
  <c r="AI797" i="11" s="1"/>
  <c r="R797" i="11"/>
  <c r="S797" i="11"/>
  <c r="T797" i="11"/>
  <c r="U797" i="11"/>
  <c r="V797" i="11"/>
  <c r="W797" i="11"/>
  <c r="X797" i="11"/>
  <c r="Y797" i="11"/>
  <c r="Z797" i="11"/>
  <c r="AA797" i="11"/>
  <c r="AB797" i="11"/>
  <c r="AC797" i="11"/>
  <c r="AD797" i="11"/>
  <c r="AE797" i="11"/>
  <c r="AF797" i="11"/>
  <c r="AG797" i="11"/>
  <c r="L798" i="11"/>
  <c r="M798" i="11"/>
  <c r="N798" i="11"/>
  <c r="Q798" i="11" s="1"/>
  <c r="O798" i="11"/>
  <c r="P798" i="11"/>
  <c r="R798" i="11"/>
  <c r="S798" i="11"/>
  <c r="T798" i="11"/>
  <c r="U798" i="11"/>
  <c r="V798" i="11"/>
  <c r="W798" i="11"/>
  <c r="X798" i="11"/>
  <c r="Y798" i="11"/>
  <c r="Z798" i="11"/>
  <c r="AA798" i="11"/>
  <c r="AB798" i="11"/>
  <c r="AC798" i="11"/>
  <c r="AD798" i="11"/>
  <c r="AE798" i="11"/>
  <c r="AF798" i="11"/>
  <c r="L799" i="11"/>
  <c r="M799" i="11"/>
  <c r="N799" i="11"/>
  <c r="O799" i="11"/>
  <c r="P799" i="11"/>
  <c r="Q799" i="11"/>
  <c r="AK799" i="11" s="1"/>
  <c r="R799" i="11"/>
  <c r="S799" i="11"/>
  <c r="T799" i="11"/>
  <c r="U799" i="11"/>
  <c r="V799" i="11"/>
  <c r="W799" i="11"/>
  <c r="X799" i="11"/>
  <c r="Y799" i="11"/>
  <c r="Z799" i="11"/>
  <c r="AA799" i="11"/>
  <c r="AB799" i="11"/>
  <c r="AC799" i="11"/>
  <c r="AD799" i="11"/>
  <c r="AE799" i="11"/>
  <c r="AF799" i="11"/>
  <c r="AG799" i="11"/>
  <c r="L800" i="11"/>
  <c r="M800" i="11"/>
  <c r="N800" i="11"/>
  <c r="Q800" i="11" s="1"/>
  <c r="O800" i="11"/>
  <c r="P800" i="11"/>
  <c r="R800" i="11"/>
  <c r="S800" i="11"/>
  <c r="T800" i="11"/>
  <c r="U800" i="11"/>
  <c r="V800" i="11"/>
  <c r="W800" i="11"/>
  <c r="X800" i="11"/>
  <c r="Y800" i="11"/>
  <c r="Z800" i="11"/>
  <c r="AA800" i="11"/>
  <c r="AB800" i="11"/>
  <c r="AC800" i="11"/>
  <c r="AD800" i="11"/>
  <c r="AE800" i="11"/>
  <c r="AF800" i="11"/>
  <c r="L801" i="11"/>
  <c r="M801" i="11"/>
  <c r="N801" i="11"/>
  <c r="O801" i="11"/>
  <c r="P801" i="11"/>
  <c r="Q801" i="11"/>
  <c r="AI801" i="11" s="1"/>
  <c r="R801" i="11"/>
  <c r="S801" i="11"/>
  <c r="T801" i="11"/>
  <c r="U801" i="11"/>
  <c r="V801" i="11"/>
  <c r="W801" i="11"/>
  <c r="X801" i="11"/>
  <c r="Y801" i="11"/>
  <c r="Z801" i="11"/>
  <c r="AA801" i="11"/>
  <c r="AB801" i="11"/>
  <c r="AC801" i="11"/>
  <c r="AD801" i="11"/>
  <c r="AE801" i="11"/>
  <c r="AF801" i="11"/>
  <c r="AG801" i="11"/>
  <c r="L802" i="11"/>
  <c r="M802" i="11"/>
  <c r="AH802" i="11" s="1"/>
  <c r="N802" i="11"/>
  <c r="O802" i="11"/>
  <c r="P802" i="11"/>
  <c r="Q802" i="11"/>
  <c r="R802" i="11"/>
  <c r="S802" i="11"/>
  <c r="T802" i="11"/>
  <c r="U802" i="11"/>
  <c r="V802" i="11"/>
  <c r="W802" i="11"/>
  <c r="X802" i="11"/>
  <c r="Y802" i="11"/>
  <c r="Z802" i="11"/>
  <c r="AA802" i="11"/>
  <c r="AB802" i="11"/>
  <c r="AC802" i="11"/>
  <c r="AD802" i="11"/>
  <c r="AE802" i="11"/>
  <c r="AF802" i="11"/>
  <c r="AI802" i="11"/>
  <c r="AJ802" i="11"/>
  <c r="AK802" i="11"/>
  <c r="L803" i="11"/>
  <c r="M803" i="11"/>
  <c r="N803" i="11"/>
  <c r="Q803" i="11" s="1"/>
  <c r="AG803" i="11" s="1"/>
  <c r="O803" i="11"/>
  <c r="P803" i="11"/>
  <c r="R803" i="11"/>
  <c r="S803" i="11"/>
  <c r="T803" i="11"/>
  <c r="U803" i="11"/>
  <c r="V803" i="11"/>
  <c r="W803" i="11"/>
  <c r="X803" i="11"/>
  <c r="Y803" i="11"/>
  <c r="Z803" i="11"/>
  <c r="AA803" i="11"/>
  <c r="AB803" i="11"/>
  <c r="AC803" i="11"/>
  <c r="AD803" i="11"/>
  <c r="AE803" i="11"/>
  <c r="AF803" i="11"/>
  <c r="AI803" i="11"/>
  <c r="AJ803" i="11"/>
  <c r="L804" i="11"/>
  <c r="M804" i="11"/>
  <c r="N804" i="11"/>
  <c r="Q804" i="11" s="1"/>
  <c r="O804" i="11"/>
  <c r="P804" i="11"/>
  <c r="R804" i="11"/>
  <c r="S804" i="11"/>
  <c r="T804" i="11"/>
  <c r="U804" i="11"/>
  <c r="V804" i="11"/>
  <c r="W804" i="11"/>
  <c r="X804" i="11"/>
  <c r="Y804" i="11"/>
  <c r="Z804" i="11"/>
  <c r="AA804" i="11"/>
  <c r="AB804" i="11"/>
  <c r="AC804" i="11"/>
  <c r="AD804" i="11"/>
  <c r="AE804" i="11"/>
  <c r="AF804" i="11"/>
  <c r="L805" i="11"/>
  <c r="M805" i="11"/>
  <c r="N805" i="11"/>
  <c r="O805" i="11"/>
  <c r="P805" i="11"/>
  <c r="Q805" i="11"/>
  <c r="AJ805" i="11" s="1"/>
  <c r="R805" i="11"/>
  <c r="S805" i="11"/>
  <c r="T805" i="11"/>
  <c r="U805" i="11"/>
  <c r="V805" i="11"/>
  <c r="W805" i="11"/>
  <c r="X805" i="11"/>
  <c r="Y805" i="11"/>
  <c r="Z805" i="11"/>
  <c r="AA805" i="11"/>
  <c r="AB805" i="11"/>
  <c r="AC805" i="11"/>
  <c r="AD805" i="11"/>
  <c r="AE805" i="11"/>
  <c r="AF805" i="11"/>
  <c r="AG805" i="11"/>
  <c r="AH805" i="11"/>
  <c r="AI805" i="11"/>
  <c r="AK805" i="11"/>
  <c r="L806" i="11"/>
  <c r="M806" i="11"/>
  <c r="N806" i="11"/>
  <c r="Q806" i="11" s="1"/>
  <c r="O806" i="11"/>
  <c r="P806" i="11"/>
  <c r="R806" i="11"/>
  <c r="S806" i="11"/>
  <c r="T806" i="11"/>
  <c r="U806" i="11"/>
  <c r="V806" i="11"/>
  <c r="W806" i="11"/>
  <c r="X806" i="11"/>
  <c r="Y806" i="11"/>
  <c r="Z806" i="11"/>
  <c r="AA806" i="11"/>
  <c r="AB806" i="11"/>
  <c r="AC806" i="11"/>
  <c r="AD806" i="11"/>
  <c r="AE806" i="11"/>
  <c r="AF806" i="11"/>
  <c r="L807" i="11"/>
  <c r="M807" i="11"/>
  <c r="N807" i="11"/>
  <c r="O807" i="11"/>
  <c r="P807" i="11"/>
  <c r="Q807" i="11"/>
  <c r="AK807" i="11" s="1"/>
  <c r="R807" i="11"/>
  <c r="S807" i="11"/>
  <c r="T807" i="11"/>
  <c r="U807" i="11"/>
  <c r="V807" i="11"/>
  <c r="W807" i="11"/>
  <c r="X807" i="11"/>
  <c r="Y807" i="11"/>
  <c r="Z807" i="11"/>
  <c r="AA807" i="11"/>
  <c r="AB807" i="11"/>
  <c r="AC807" i="11"/>
  <c r="AD807" i="11"/>
  <c r="AE807" i="11"/>
  <c r="AF807" i="11"/>
  <c r="AG807" i="11"/>
  <c r="AH807" i="11"/>
  <c r="AI807" i="11"/>
  <c r="L808" i="11"/>
  <c r="M808" i="11"/>
  <c r="N808" i="11"/>
  <c r="Q808" i="11" s="1"/>
  <c r="O808" i="11"/>
  <c r="P808" i="11"/>
  <c r="R808" i="11"/>
  <c r="S808" i="11"/>
  <c r="T808" i="11"/>
  <c r="U808" i="11"/>
  <c r="V808" i="11"/>
  <c r="W808" i="11"/>
  <c r="X808" i="11"/>
  <c r="Y808" i="11"/>
  <c r="Z808" i="11"/>
  <c r="AA808" i="11"/>
  <c r="AB808" i="11"/>
  <c r="AC808" i="11"/>
  <c r="AD808" i="11"/>
  <c r="AE808" i="11"/>
  <c r="AF808" i="11"/>
  <c r="L809" i="11"/>
  <c r="M809" i="11"/>
  <c r="N809" i="11"/>
  <c r="O809" i="11"/>
  <c r="P809" i="11"/>
  <c r="Q809" i="11"/>
  <c r="AI809" i="11" s="1"/>
  <c r="R809" i="11"/>
  <c r="S809" i="11"/>
  <c r="T809" i="11"/>
  <c r="U809" i="11"/>
  <c r="V809" i="11"/>
  <c r="W809" i="11"/>
  <c r="X809" i="11"/>
  <c r="Y809" i="11"/>
  <c r="Z809" i="11"/>
  <c r="AA809" i="11"/>
  <c r="AB809" i="11"/>
  <c r="AC809" i="11"/>
  <c r="AD809" i="11"/>
  <c r="AE809" i="11"/>
  <c r="AF809" i="11"/>
  <c r="AG809" i="11"/>
  <c r="AH809" i="11"/>
  <c r="AJ809" i="11"/>
  <c r="L810" i="11"/>
  <c r="AG810" i="11" s="1"/>
  <c r="M810" i="11"/>
  <c r="N810" i="11"/>
  <c r="O810" i="11"/>
  <c r="AJ810" i="11" s="1"/>
  <c r="P810" i="11"/>
  <c r="Q810" i="11"/>
  <c r="AH810" i="11" s="1"/>
  <c r="R810" i="11"/>
  <c r="S810" i="11"/>
  <c r="T810" i="11"/>
  <c r="U810" i="11"/>
  <c r="V810" i="11"/>
  <c r="W810" i="11"/>
  <c r="X810" i="11"/>
  <c r="Y810" i="11"/>
  <c r="Z810" i="11"/>
  <c r="AA810" i="11"/>
  <c r="AB810" i="11"/>
  <c r="AC810" i="11"/>
  <c r="AD810" i="11"/>
  <c r="AE810" i="11"/>
  <c r="AF810" i="11"/>
  <c r="AI810" i="11"/>
  <c r="L811" i="11"/>
  <c r="M811" i="11"/>
  <c r="N811" i="11"/>
  <c r="O811" i="11"/>
  <c r="P811" i="11"/>
  <c r="Q811" i="11"/>
  <c r="AJ811" i="11" s="1"/>
  <c r="R811" i="11"/>
  <c r="S811" i="11"/>
  <c r="T811" i="11"/>
  <c r="U811" i="11"/>
  <c r="V811" i="11"/>
  <c r="W811" i="11"/>
  <c r="X811" i="11"/>
  <c r="Y811" i="11"/>
  <c r="Z811" i="11"/>
  <c r="AA811" i="11"/>
  <c r="AB811" i="11"/>
  <c r="AC811" i="11"/>
  <c r="AD811" i="11"/>
  <c r="AE811" i="11"/>
  <c r="AF811" i="11"/>
  <c r="AG811" i="11"/>
  <c r="AH811" i="11"/>
  <c r="AI811" i="11"/>
  <c r="AK811" i="11"/>
  <c r="L812" i="11"/>
  <c r="M812" i="11"/>
  <c r="N812" i="11"/>
  <c r="O812" i="11"/>
  <c r="P812" i="11"/>
  <c r="R812" i="11"/>
  <c r="S812" i="11"/>
  <c r="T812" i="11"/>
  <c r="U812" i="11"/>
  <c r="V812" i="11"/>
  <c r="W812" i="11"/>
  <c r="X812" i="11"/>
  <c r="Y812" i="11"/>
  <c r="Z812" i="11"/>
  <c r="AA812" i="11"/>
  <c r="AB812" i="11"/>
  <c r="AC812" i="11"/>
  <c r="AD812" i="11"/>
  <c r="AE812" i="11"/>
  <c r="AF812" i="11"/>
  <c r="L813" i="11"/>
  <c r="M813" i="11"/>
  <c r="N813" i="11"/>
  <c r="O813" i="11"/>
  <c r="P813" i="11"/>
  <c r="Q813" i="11"/>
  <c r="AH813" i="11" s="1"/>
  <c r="R813" i="11"/>
  <c r="S813" i="11"/>
  <c r="T813" i="11"/>
  <c r="U813" i="11"/>
  <c r="V813" i="11"/>
  <c r="W813" i="11"/>
  <c r="X813" i="11"/>
  <c r="Y813" i="11"/>
  <c r="Z813" i="11"/>
  <c r="AA813" i="11"/>
  <c r="AB813" i="11"/>
  <c r="AC813" i="11"/>
  <c r="AD813" i="11"/>
  <c r="AE813" i="11"/>
  <c r="AF813" i="11"/>
  <c r="AG813" i="11"/>
  <c r="L814" i="11"/>
  <c r="M814" i="11"/>
  <c r="N814" i="11"/>
  <c r="O814" i="11"/>
  <c r="P814" i="11"/>
  <c r="Q814" i="11"/>
  <c r="AK814" i="11" s="1"/>
  <c r="R814" i="11"/>
  <c r="S814" i="11"/>
  <c r="T814" i="11"/>
  <c r="U814" i="11"/>
  <c r="V814" i="11"/>
  <c r="W814" i="11"/>
  <c r="X814" i="11"/>
  <c r="Y814" i="11"/>
  <c r="Z814" i="11"/>
  <c r="AA814" i="11"/>
  <c r="AB814" i="11"/>
  <c r="AC814" i="11"/>
  <c r="AD814" i="11"/>
  <c r="AE814" i="11"/>
  <c r="AF814" i="11"/>
  <c r="AI814" i="11"/>
  <c r="AJ814" i="11"/>
  <c r="L815" i="11"/>
  <c r="M815" i="11"/>
  <c r="N815" i="11"/>
  <c r="Q815" i="11" s="1"/>
  <c r="O815" i="11"/>
  <c r="P815" i="11"/>
  <c r="R815" i="11"/>
  <c r="S815" i="11"/>
  <c r="T815" i="11"/>
  <c r="U815" i="11"/>
  <c r="V815" i="11"/>
  <c r="W815" i="11"/>
  <c r="X815" i="11"/>
  <c r="Y815" i="11"/>
  <c r="Z815" i="11"/>
  <c r="AA815" i="11"/>
  <c r="AB815" i="11"/>
  <c r="AC815" i="11"/>
  <c r="AD815" i="11"/>
  <c r="AE815" i="11"/>
  <c r="AF815" i="11"/>
  <c r="L816" i="11"/>
  <c r="M816" i="11"/>
  <c r="N816" i="11"/>
  <c r="O816" i="11"/>
  <c r="P816" i="11"/>
  <c r="Q816" i="11"/>
  <c r="AI816" i="11" s="1"/>
  <c r="R816" i="11"/>
  <c r="S816" i="11"/>
  <c r="T816" i="11"/>
  <c r="U816" i="11"/>
  <c r="V816" i="11"/>
  <c r="W816" i="11"/>
  <c r="X816" i="11"/>
  <c r="Y816" i="11"/>
  <c r="Z816" i="11"/>
  <c r="AA816" i="11"/>
  <c r="AB816" i="11"/>
  <c r="AC816" i="11"/>
  <c r="AD816" i="11"/>
  <c r="AE816" i="11"/>
  <c r="AF816" i="11"/>
  <c r="AG816" i="11"/>
  <c r="L817" i="11"/>
  <c r="M817" i="11"/>
  <c r="N817" i="11"/>
  <c r="O817" i="11"/>
  <c r="P817" i="11"/>
  <c r="Q817" i="11"/>
  <c r="R817" i="11"/>
  <c r="S817" i="11"/>
  <c r="T817" i="11"/>
  <c r="U817" i="11"/>
  <c r="V817" i="11"/>
  <c r="W817" i="11"/>
  <c r="X817" i="11"/>
  <c r="Y817" i="11"/>
  <c r="Z817" i="11"/>
  <c r="AA817" i="11"/>
  <c r="AB817" i="11"/>
  <c r="AC817" i="11"/>
  <c r="AD817" i="11"/>
  <c r="AE817" i="11"/>
  <c r="AF817" i="11"/>
  <c r="AJ817" i="11"/>
  <c r="AK817" i="11"/>
  <c r="L818" i="11"/>
  <c r="M818" i="11"/>
  <c r="N818" i="11"/>
  <c r="Q818" i="11" s="1"/>
  <c r="O818" i="11"/>
  <c r="P818" i="11"/>
  <c r="R818" i="11"/>
  <c r="S818" i="11"/>
  <c r="T818" i="11"/>
  <c r="U818" i="11"/>
  <c r="V818" i="11"/>
  <c r="W818" i="11"/>
  <c r="X818" i="11"/>
  <c r="Y818" i="11"/>
  <c r="Z818" i="11"/>
  <c r="AA818" i="11"/>
  <c r="AB818" i="11"/>
  <c r="AC818" i="11"/>
  <c r="AD818" i="11"/>
  <c r="AE818" i="11"/>
  <c r="AF818" i="11"/>
  <c r="L819" i="11"/>
  <c r="M819" i="11"/>
  <c r="N819" i="11"/>
  <c r="O819" i="11"/>
  <c r="P819" i="11"/>
  <c r="Q819" i="11"/>
  <c r="AJ819" i="11" s="1"/>
  <c r="R819" i="11"/>
  <c r="S819" i="11"/>
  <c r="T819" i="11"/>
  <c r="U819" i="11"/>
  <c r="V819" i="11"/>
  <c r="W819" i="11"/>
  <c r="X819" i="11"/>
  <c r="Y819" i="11"/>
  <c r="Z819" i="11"/>
  <c r="AA819" i="11"/>
  <c r="AB819" i="11"/>
  <c r="AC819" i="11"/>
  <c r="AD819" i="11"/>
  <c r="AE819" i="11"/>
  <c r="AF819" i="11"/>
  <c r="AG819" i="11"/>
  <c r="AH819" i="11"/>
  <c r="AI819" i="11"/>
  <c r="AK819" i="11"/>
  <c r="L820" i="11"/>
  <c r="M820" i="11"/>
  <c r="N820" i="11"/>
  <c r="O820" i="11"/>
  <c r="P820" i="11"/>
  <c r="R820" i="11"/>
  <c r="S820" i="11"/>
  <c r="T820" i="11"/>
  <c r="U820" i="11"/>
  <c r="V820" i="11"/>
  <c r="W820" i="11"/>
  <c r="X820" i="11"/>
  <c r="Y820" i="11"/>
  <c r="Z820" i="11"/>
  <c r="AA820" i="11"/>
  <c r="AB820" i="11"/>
  <c r="AC820" i="11"/>
  <c r="AD820" i="11"/>
  <c r="AE820" i="11"/>
  <c r="AF820" i="11"/>
  <c r="L821" i="11"/>
  <c r="M821" i="11"/>
  <c r="N821" i="11"/>
  <c r="O821" i="11"/>
  <c r="P821" i="11"/>
  <c r="Q821" i="11"/>
  <c r="AH821" i="11" s="1"/>
  <c r="R821" i="11"/>
  <c r="S821" i="11"/>
  <c r="T821" i="11"/>
  <c r="U821" i="11"/>
  <c r="V821" i="11"/>
  <c r="W821" i="11"/>
  <c r="X821" i="11"/>
  <c r="Y821" i="11"/>
  <c r="Z821" i="11"/>
  <c r="AA821" i="11"/>
  <c r="AB821" i="11"/>
  <c r="AC821" i="11"/>
  <c r="AD821" i="11"/>
  <c r="AE821" i="11"/>
  <c r="AF821" i="11"/>
  <c r="AG821" i="11"/>
  <c r="L822" i="11"/>
  <c r="M822" i="11"/>
  <c r="N822" i="11"/>
  <c r="O822" i="11"/>
  <c r="P822" i="11"/>
  <c r="Q822" i="11"/>
  <c r="AK822" i="11" s="1"/>
  <c r="R822" i="11"/>
  <c r="S822" i="11"/>
  <c r="T822" i="11"/>
  <c r="U822" i="11"/>
  <c r="V822" i="11"/>
  <c r="W822" i="11"/>
  <c r="X822" i="11"/>
  <c r="Y822" i="11"/>
  <c r="Z822" i="11"/>
  <c r="AA822" i="11"/>
  <c r="AB822" i="11"/>
  <c r="AC822" i="11"/>
  <c r="AD822" i="11"/>
  <c r="AE822" i="11"/>
  <c r="AF822" i="11"/>
  <c r="AI822" i="11"/>
  <c r="AJ822" i="11"/>
  <c r="L823" i="11"/>
  <c r="M823" i="11"/>
  <c r="N823" i="11"/>
  <c r="Q823" i="11" s="1"/>
  <c r="O823" i="11"/>
  <c r="P823" i="11"/>
  <c r="R823" i="11"/>
  <c r="S823" i="11"/>
  <c r="T823" i="11"/>
  <c r="U823" i="11"/>
  <c r="V823" i="11"/>
  <c r="W823" i="11"/>
  <c r="X823" i="11"/>
  <c r="Y823" i="11"/>
  <c r="Z823" i="11"/>
  <c r="AA823" i="11"/>
  <c r="AB823" i="11"/>
  <c r="AC823" i="11"/>
  <c r="AD823" i="11"/>
  <c r="AE823" i="11"/>
  <c r="AF823" i="11"/>
  <c r="AI823" i="11"/>
  <c r="L824" i="11"/>
  <c r="M824" i="11"/>
  <c r="N824" i="11"/>
  <c r="Q824" i="11" s="1"/>
  <c r="O824" i="11"/>
  <c r="P824" i="11"/>
  <c r="R824" i="11"/>
  <c r="S824" i="11"/>
  <c r="T824" i="11"/>
  <c r="U824" i="11"/>
  <c r="V824" i="11"/>
  <c r="W824" i="11"/>
  <c r="X824" i="11"/>
  <c r="Y824" i="11"/>
  <c r="Z824" i="11"/>
  <c r="AA824" i="11"/>
  <c r="AB824" i="11"/>
  <c r="AC824" i="11"/>
  <c r="AD824" i="11"/>
  <c r="AE824" i="11"/>
  <c r="AF824" i="11"/>
  <c r="L825" i="11"/>
  <c r="M825" i="11"/>
  <c r="N825" i="11"/>
  <c r="O825" i="11"/>
  <c r="P825" i="11"/>
  <c r="Q825" i="11"/>
  <c r="R825" i="11"/>
  <c r="S825" i="11"/>
  <c r="T825" i="11"/>
  <c r="U825" i="11"/>
  <c r="V825" i="11"/>
  <c r="W825" i="11"/>
  <c r="X825" i="11"/>
  <c r="Y825" i="11"/>
  <c r="Z825" i="11"/>
  <c r="AA825" i="11"/>
  <c r="AB825" i="11"/>
  <c r="AC825" i="11"/>
  <c r="AD825" i="11"/>
  <c r="AE825" i="11"/>
  <c r="AF825" i="11"/>
  <c r="AG825" i="11"/>
  <c r="L826" i="11"/>
  <c r="M826" i="11"/>
  <c r="N826" i="11"/>
  <c r="Q826" i="11" s="1"/>
  <c r="O826" i="11"/>
  <c r="P826" i="11"/>
  <c r="R826" i="11"/>
  <c r="S826" i="11"/>
  <c r="T826" i="11"/>
  <c r="U826" i="11"/>
  <c r="V826" i="11"/>
  <c r="W826" i="11"/>
  <c r="X826" i="11"/>
  <c r="Y826" i="11"/>
  <c r="Z826" i="11"/>
  <c r="AA826" i="11"/>
  <c r="AB826" i="11"/>
  <c r="AC826" i="11"/>
  <c r="AD826" i="11"/>
  <c r="AE826" i="11"/>
  <c r="AF826" i="11"/>
  <c r="AJ826" i="11"/>
  <c r="L827" i="11"/>
  <c r="M827" i="11"/>
  <c r="N827" i="11"/>
  <c r="O827" i="11"/>
  <c r="P827" i="11"/>
  <c r="Q827" i="11"/>
  <c r="AJ827" i="11" s="1"/>
  <c r="R827" i="11"/>
  <c r="S827" i="11"/>
  <c r="T827" i="11"/>
  <c r="U827" i="11"/>
  <c r="V827" i="11"/>
  <c r="W827" i="11"/>
  <c r="X827" i="11"/>
  <c r="Y827" i="11"/>
  <c r="Z827" i="11"/>
  <c r="AA827" i="11"/>
  <c r="AB827" i="11"/>
  <c r="AC827" i="11"/>
  <c r="AD827" i="11"/>
  <c r="AE827" i="11"/>
  <c r="AF827" i="11"/>
  <c r="AG827" i="11"/>
  <c r="AH827" i="11"/>
  <c r="AI827" i="11"/>
  <c r="AK827" i="11"/>
  <c r="L828" i="11"/>
  <c r="M828" i="11"/>
  <c r="N828" i="11"/>
  <c r="O828" i="11"/>
  <c r="P828" i="11"/>
  <c r="R828" i="11"/>
  <c r="S828" i="11"/>
  <c r="T828" i="11"/>
  <c r="U828" i="11"/>
  <c r="V828" i="11"/>
  <c r="W828" i="11"/>
  <c r="X828" i="11"/>
  <c r="Y828" i="11"/>
  <c r="Z828" i="11"/>
  <c r="AA828" i="11"/>
  <c r="AB828" i="11"/>
  <c r="AC828" i="11"/>
  <c r="AD828" i="11"/>
  <c r="AE828" i="11"/>
  <c r="AF828" i="11"/>
  <c r="L829" i="11"/>
  <c r="M829" i="11"/>
  <c r="N829" i="11"/>
  <c r="O829" i="11"/>
  <c r="P829" i="11"/>
  <c r="Q829" i="11"/>
  <c r="AH829" i="11" s="1"/>
  <c r="R829" i="11"/>
  <c r="S829" i="11"/>
  <c r="T829" i="11"/>
  <c r="U829" i="11"/>
  <c r="V829" i="11"/>
  <c r="W829" i="11"/>
  <c r="X829" i="11"/>
  <c r="Y829" i="11"/>
  <c r="Z829" i="11"/>
  <c r="AA829" i="11"/>
  <c r="AB829" i="11"/>
  <c r="AC829" i="11"/>
  <c r="AD829" i="11"/>
  <c r="AE829" i="11"/>
  <c r="AF829" i="11"/>
  <c r="AG829" i="11"/>
  <c r="AK829" i="11"/>
  <c r="L830" i="11"/>
  <c r="M830" i="11"/>
  <c r="N830" i="11"/>
  <c r="O830" i="11"/>
  <c r="P830" i="11"/>
  <c r="Q830" i="11"/>
  <c r="AK830" i="11" s="1"/>
  <c r="R830" i="11"/>
  <c r="S830" i="11"/>
  <c r="T830" i="11"/>
  <c r="U830" i="11"/>
  <c r="V830" i="11"/>
  <c r="W830" i="11"/>
  <c r="X830" i="11"/>
  <c r="Y830" i="11"/>
  <c r="Z830" i="11"/>
  <c r="AA830" i="11"/>
  <c r="AB830" i="11"/>
  <c r="AC830" i="11"/>
  <c r="AD830" i="11"/>
  <c r="AE830" i="11"/>
  <c r="AF830" i="11"/>
  <c r="AI830" i="11"/>
  <c r="AJ830" i="11"/>
  <c r="L831" i="11"/>
  <c r="M831" i="11"/>
  <c r="N831" i="11"/>
  <c r="Q831" i="11" s="1"/>
  <c r="O831" i="11"/>
  <c r="P831" i="11"/>
  <c r="R831" i="11"/>
  <c r="S831" i="11"/>
  <c r="T831" i="11"/>
  <c r="U831" i="11"/>
  <c r="V831" i="11"/>
  <c r="W831" i="11"/>
  <c r="X831" i="11"/>
  <c r="Y831" i="11"/>
  <c r="Z831" i="11"/>
  <c r="AA831" i="11"/>
  <c r="AB831" i="11"/>
  <c r="AC831" i="11"/>
  <c r="AD831" i="11"/>
  <c r="AE831" i="11"/>
  <c r="AF831" i="11"/>
  <c r="AI831" i="11"/>
  <c r="L832" i="11"/>
  <c r="M832" i="11"/>
  <c r="N832" i="11"/>
  <c r="Q832" i="11" s="1"/>
  <c r="O832" i="11"/>
  <c r="P832" i="11"/>
  <c r="R832" i="11"/>
  <c r="S832" i="11"/>
  <c r="T832" i="11"/>
  <c r="U832" i="11"/>
  <c r="V832" i="11"/>
  <c r="W832" i="11"/>
  <c r="X832" i="11"/>
  <c r="Y832" i="11"/>
  <c r="Z832" i="11"/>
  <c r="AA832" i="11"/>
  <c r="AB832" i="11"/>
  <c r="AC832" i="11"/>
  <c r="AD832" i="11"/>
  <c r="AE832" i="11"/>
  <c r="AF832" i="11"/>
  <c r="L833" i="11"/>
  <c r="M833" i="11"/>
  <c r="N833" i="11"/>
  <c r="O833" i="11"/>
  <c r="P833" i="11"/>
  <c r="Q833" i="11"/>
  <c r="R833" i="11"/>
  <c r="S833" i="11"/>
  <c r="T833" i="11"/>
  <c r="U833" i="11"/>
  <c r="V833" i="11"/>
  <c r="W833" i="11"/>
  <c r="X833" i="11"/>
  <c r="Y833" i="11"/>
  <c r="Z833" i="11"/>
  <c r="AA833" i="11"/>
  <c r="AB833" i="11"/>
  <c r="AC833" i="11"/>
  <c r="AD833" i="11"/>
  <c r="AE833" i="11"/>
  <c r="AF833" i="11"/>
  <c r="AG833" i="11"/>
  <c r="L834" i="11"/>
  <c r="M834" i="11"/>
  <c r="N834" i="11"/>
  <c r="Q834" i="11" s="1"/>
  <c r="O834" i="11"/>
  <c r="P834" i="11"/>
  <c r="R834" i="11"/>
  <c r="S834" i="11"/>
  <c r="T834" i="11"/>
  <c r="U834" i="11"/>
  <c r="V834" i="11"/>
  <c r="W834" i="11"/>
  <c r="X834" i="11"/>
  <c r="Y834" i="11"/>
  <c r="Z834" i="11"/>
  <c r="AA834" i="11"/>
  <c r="AB834" i="11"/>
  <c r="AC834" i="11"/>
  <c r="AD834" i="11"/>
  <c r="AE834" i="11"/>
  <c r="AF834" i="11"/>
  <c r="AJ834" i="11"/>
  <c r="L835" i="11"/>
  <c r="M835" i="11"/>
  <c r="N835" i="11"/>
  <c r="O835" i="11"/>
  <c r="P835" i="11"/>
  <c r="Q835" i="11"/>
  <c r="AJ835" i="11" s="1"/>
  <c r="R835" i="11"/>
  <c r="S835" i="11"/>
  <c r="T835" i="11"/>
  <c r="U835" i="11"/>
  <c r="V835" i="11"/>
  <c r="W835" i="11"/>
  <c r="X835" i="11"/>
  <c r="Y835" i="11"/>
  <c r="Z835" i="11"/>
  <c r="AA835" i="11"/>
  <c r="AB835" i="11"/>
  <c r="AC835" i="11"/>
  <c r="AD835" i="11"/>
  <c r="AE835" i="11"/>
  <c r="AF835" i="11"/>
  <c r="AG835" i="11"/>
  <c r="AH835" i="11"/>
  <c r="AI835" i="11"/>
  <c r="AK835" i="11"/>
  <c r="L836" i="11"/>
  <c r="M836" i="11"/>
  <c r="T836" i="11" s="1"/>
  <c r="N836" i="11"/>
  <c r="O836" i="11"/>
  <c r="P836" i="11"/>
  <c r="AB836" i="11" s="1"/>
  <c r="R836" i="11"/>
  <c r="S836" i="11"/>
  <c r="U836" i="11"/>
  <c r="V836" i="11"/>
  <c r="W836" i="11"/>
  <c r="X836" i="11"/>
  <c r="Y836" i="11"/>
  <c r="Z836" i="11"/>
  <c r="AA836" i="11"/>
  <c r="AC836" i="11"/>
  <c r="AD836" i="11"/>
  <c r="AE836" i="11"/>
  <c r="L837" i="11"/>
  <c r="M837" i="11"/>
  <c r="T837" i="11" s="1"/>
  <c r="AF837" i="11" s="1"/>
  <c r="N837" i="11"/>
  <c r="O837" i="11"/>
  <c r="P837" i="11"/>
  <c r="AB837" i="11" s="1"/>
  <c r="Q837" i="11"/>
  <c r="R837" i="11"/>
  <c r="S837" i="11"/>
  <c r="U837" i="11"/>
  <c r="V837" i="11"/>
  <c r="W837" i="11"/>
  <c r="X837" i="11"/>
  <c r="Y837" i="11"/>
  <c r="Z837" i="11"/>
  <c r="AA837" i="11"/>
  <c r="AC837" i="11"/>
  <c r="AD837" i="11"/>
  <c r="AE837" i="11"/>
  <c r="AG837" i="11"/>
  <c r="AK837" i="11"/>
  <c r="L838" i="11"/>
  <c r="M838" i="11"/>
  <c r="N838" i="11"/>
  <c r="O838" i="11"/>
  <c r="P838" i="11"/>
  <c r="AB838" i="11" s="1"/>
  <c r="Q838" i="11"/>
  <c r="AK838" i="11" s="1"/>
  <c r="R838" i="11"/>
  <c r="S838" i="11"/>
  <c r="T838" i="11"/>
  <c r="U838" i="11"/>
  <c r="V838" i="11"/>
  <c r="W838" i="11"/>
  <c r="X838" i="11"/>
  <c r="Y838" i="11"/>
  <c r="Z838" i="11"/>
  <c r="AA838" i="11"/>
  <c r="AC838" i="11"/>
  <c r="AD838" i="11"/>
  <c r="AE838" i="11"/>
  <c r="AF838" i="11"/>
  <c r="AI838" i="11"/>
  <c r="AJ838" i="11"/>
  <c r="L839" i="11"/>
  <c r="M839" i="11"/>
  <c r="N839" i="11"/>
  <c r="Q839" i="11" s="1"/>
  <c r="AI839" i="11" s="1"/>
  <c r="O839" i="11"/>
  <c r="P839" i="11"/>
  <c r="R839" i="11"/>
  <c r="AF839" i="11" s="1"/>
  <c r="S839" i="11"/>
  <c r="T839" i="11"/>
  <c r="U839" i="11"/>
  <c r="V839" i="11"/>
  <c r="W839" i="11"/>
  <c r="X839" i="11"/>
  <c r="Y839" i="11"/>
  <c r="Z839" i="11"/>
  <c r="AA839" i="11"/>
  <c r="AB839" i="11"/>
  <c r="AC839" i="11"/>
  <c r="AD839" i="11"/>
  <c r="AE839" i="11"/>
  <c r="L840" i="11"/>
  <c r="M840" i="11"/>
  <c r="T840" i="11" s="1"/>
  <c r="N840" i="11"/>
  <c r="O840" i="11"/>
  <c r="P840" i="11"/>
  <c r="AB840" i="11" s="1"/>
  <c r="R840" i="11"/>
  <c r="S840" i="11"/>
  <c r="U840" i="11"/>
  <c r="V840" i="11"/>
  <c r="W840" i="11"/>
  <c r="X840" i="11"/>
  <c r="Y840" i="11"/>
  <c r="Z840" i="11"/>
  <c r="AA840" i="11"/>
  <c r="AC840" i="11"/>
  <c r="AD840" i="11"/>
  <c r="AE840" i="11"/>
  <c r="L841" i="11"/>
  <c r="M841" i="11"/>
  <c r="N841" i="11"/>
  <c r="O841" i="11"/>
  <c r="P841" i="11"/>
  <c r="Q841" i="11"/>
  <c r="R841" i="11"/>
  <c r="T841" i="11"/>
  <c r="U841" i="11"/>
  <c r="V841" i="11"/>
  <c r="W841" i="11"/>
  <c r="X841" i="11"/>
  <c r="Y841" i="11"/>
  <c r="Z841" i="11"/>
  <c r="AA841" i="11"/>
  <c r="AB841" i="11"/>
  <c r="AC841" i="11"/>
  <c r="AD841" i="11"/>
  <c r="AE841" i="11"/>
  <c r="L842" i="11"/>
  <c r="M842" i="11"/>
  <c r="N842" i="11"/>
  <c r="Q842" i="11" s="1"/>
  <c r="O842" i="11"/>
  <c r="P842" i="11"/>
  <c r="R842" i="11"/>
  <c r="T842" i="11"/>
  <c r="U842" i="11"/>
  <c r="V842" i="11"/>
  <c r="W842" i="11"/>
  <c r="X842" i="11"/>
  <c r="Y842" i="11"/>
  <c r="Z842" i="11"/>
  <c r="AA842" i="11"/>
  <c r="AB842" i="11"/>
  <c r="AC842" i="11"/>
  <c r="AD842" i="11"/>
  <c r="AE842" i="11"/>
  <c r="AJ842" i="11"/>
  <c r="L843" i="11"/>
  <c r="M843" i="11"/>
  <c r="T843" i="11" s="1"/>
  <c r="N843" i="11"/>
  <c r="O843" i="11"/>
  <c r="P843" i="11"/>
  <c r="AB843" i="11" s="1"/>
  <c r="Q843" i="11"/>
  <c r="AJ843" i="11" s="1"/>
  <c r="R843" i="11"/>
  <c r="S843" i="11"/>
  <c r="U843" i="11"/>
  <c r="V843" i="11"/>
  <c r="W843" i="11"/>
  <c r="X843" i="11"/>
  <c r="Y843" i="11"/>
  <c r="Z843" i="11"/>
  <c r="AA843" i="11"/>
  <c r="AC843" i="11"/>
  <c r="AD843" i="11"/>
  <c r="AE843" i="11"/>
  <c r="AG843" i="11"/>
  <c r="AH843" i="11"/>
  <c r="AI843" i="11"/>
  <c r="AK843" i="11"/>
  <c r="L844" i="11"/>
  <c r="M844" i="11"/>
  <c r="T844" i="11" s="1"/>
  <c r="N844" i="11"/>
  <c r="O844" i="11"/>
  <c r="P844" i="11"/>
  <c r="AB844" i="11" s="1"/>
  <c r="R844" i="11"/>
  <c r="AF844" i="11" s="1"/>
  <c r="S844" i="11"/>
  <c r="U844" i="11"/>
  <c r="V844" i="11"/>
  <c r="W844" i="11"/>
  <c r="X844" i="11"/>
  <c r="Y844" i="11"/>
  <c r="Z844" i="11"/>
  <c r="AA844" i="11"/>
  <c r="AC844" i="11"/>
  <c r="AD844" i="11"/>
  <c r="AE844" i="11"/>
  <c r="L845" i="11"/>
  <c r="M845" i="11"/>
  <c r="T845" i="11" s="1"/>
  <c r="N845" i="11"/>
  <c r="O845" i="11"/>
  <c r="P845" i="11"/>
  <c r="AB845" i="11" s="1"/>
  <c r="Q845" i="11"/>
  <c r="R845" i="11"/>
  <c r="S845" i="11"/>
  <c r="U845" i="11"/>
  <c r="V845" i="11"/>
  <c r="W845" i="11"/>
  <c r="X845" i="11"/>
  <c r="Y845" i="11"/>
  <c r="Z845" i="11"/>
  <c r="AA845" i="11"/>
  <c r="AC845" i="11"/>
  <c r="AD845" i="11"/>
  <c r="AE845" i="11"/>
  <c r="AG845" i="11"/>
  <c r="AK845" i="11"/>
  <c r="L846" i="11"/>
  <c r="M846" i="11"/>
  <c r="N846" i="11"/>
  <c r="O846" i="11"/>
  <c r="P846" i="11"/>
  <c r="Q846" i="11"/>
  <c r="AK846" i="11" s="1"/>
  <c r="R846" i="11"/>
  <c r="S846" i="11"/>
  <c r="T846" i="11"/>
  <c r="U846" i="11"/>
  <c r="V846" i="11"/>
  <c r="W846" i="11"/>
  <c r="X846" i="11"/>
  <c r="Y846" i="11"/>
  <c r="Z846" i="11"/>
  <c r="AA846" i="11"/>
  <c r="AB846" i="11"/>
  <c r="AC846" i="11"/>
  <c r="AD846" i="11"/>
  <c r="AE846" i="11"/>
  <c r="AF846" i="11"/>
  <c r="AI846" i="11"/>
  <c r="AJ846" i="11"/>
  <c r="L847" i="11"/>
  <c r="M847" i="11"/>
  <c r="N847" i="11"/>
  <c r="Q847" i="11" s="1"/>
  <c r="O847" i="11"/>
  <c r="P847" i="11"/>
  <c r="R847" i="11"/>
  <c r="S847" i="11"/>
  <c r="T847" i="11"/>
  <c r="U847" i="11"/>
  <c r="V847" i="11"/>
  <c r="W847" i="11"/>
  <c r="X847" i="11"/>
  <c r="Y847" i="11"/>
  <c r="Z847" i="11"/>
  <c r="AA847" i="11"/>
  <c r="AB847" i="11"/>
  <c r="AC847" i="11"/>
  <c r="AD847" i="11"/>
  <c r="AE847" i="11"/>
  <c r="AF847" i="11"/>
  <c r="AI847" i="11"/>
  <c r="L848" i="11"/>
  <c r="M848" i="11"/>
  <c r="N848" i="11"/>
  <c r="O848" i="11"/>
  <c r="P848" i="11"/>
  <c r="AB848" i="11" s="1"/>
  <c r="R848" i="11"/>
  <c r="S848" i="11"/>
  <c r="T848" i="11"/>
  <c r="U848" i="11"/>
  <c r="W848" i="11"/>
  <c r="X848" i="11"/>
  <c r="Y848" i="11"/>
  <c r="Z848" i="11"/>
  <c r="AA848" i="11"/>
  <c r="AC848" i="11"/>
  <c r="AD848" i="11"/>
  <c r="AE848" i="11"/>
  <c r="L849" i="11"/>
  <c r="M849" i="11"/>
  <c r="N849" i="11"/>
  <c r="O849" i="11"/>
  <c r="P849" i="11"/>
  <c r="Q849" i="11"/>
  <c r="R849" i="11"/>
  <c r="S849" i="11"/>
  <c r="T849" i="11"/>
  <c r="U849" i="11"/>
  <c r="V849" i="11"/>
  <c r="W849" i="11"/>
  <c r="X849" i="11"/>
  <c r="Y849" i="11"/>
  <c r="Z849" i="11"/>
  <c r="AA849" i="11"/>
  <c r="AB849" i="11"/>
  <c r="AC849" i="11"/>
  <c r="AD849" i="11"/>
  <c r="AE849" i="11"/>
  <c r="AF849" i="11"/>
  <c r="AG849" i="11"/>
  <c r="L850" i="11"/>
  <c r="M850" i="11"/>
  <c r="N850" i="11"/>
  <c r="Q850" i="11" s="1"/>
  <c r="O850" i="11"/>
  <c r="P850" i="11"/>
  <c r="R850" i="11"/>
  <c r="T850" i="11"/>
  <c r="U850" i="11"/>
  <c r="V850" i="11"/>
  <c r="W850" i="11"/>
  <c r="X850" i="11"/>
  <c r="Y850" i="11"/>
  <c r="Z850" i="11"/>
  <c r="AA850" i="11"/>
  <c r="AB850" i="11"/>
  <c r="AC850" i="11"/>
  <c r="AD850" i="11"/>
  <c r="AE850" i="11"/>
  <c r="AJ850" i="11"/>
  <c r="L851" i="11"/>
  <c r="M851" i="11"/>
  <c r="N851" i="11"/>
  <c r="O851" i="11"/>
  <c r="P851" i="11"/>
  <c r="AB851" i="11" s="1"/>
  <c r="Q851" i="11"/>
  <c r="AJ851" i="11" s="1"/>
  <c r="R851" i="11"/>
  <c r="AF851" i="11" s="1"/>
  <c r="S851" i="11"/>
  <c r="T851" i="11"/>
  <c r="U851" i="11"/>
  <c r="V851" i="11"/>
  <c r="W851" i="11"/>
  <c r="X851" i="11"/>
  <c r="Y851" i="11"/>
  <c r="Z851" i="11"/>
  <c r="AA851" i="11"/>
  <c r="AC851" i="11"/>
  <c r="AD851" i="11"/>
  <c r="AE851" i="11"/>
  <c r="AG851" i="11"/>
  <c r="AH851" i="11"/>
  <c r="AI851" i="11"/>
  <c r="L852" i="11"/>
  <c r="M852" i="11"/>
  <c r="T852" i="11" s="1"/>
  <c r="N852" i="11"/>
  <c r="Q852" i="11" s="1"/>
  <c r="O852" i="11"/>
  <c r="P852" i="11"/>
  <c r="R852" i="11"/>
  <c r="S852" i="11"/>
  <c r="U852" i="11"/>
  <c r="V852" i="11"/>
  <c r="W852" i="11"/>
  <c r="X852" i="11"/>
  <c r="Y852" i="11"/>
  <c r="Z852" i="11"/>
  <c r="AA852" i="11"/>
  <c r="AB852" i="11"/>
  <c r="AC852" i="11"/>
  <c r="AD852" i="11"/>
  <c r="AE852" i="11"/>
  <c r="AH852" i="11"/>
  <c r="L853" i="11"/>
  <c r="M853" i="11"/>
  <c r="T853" i="11" s="1"/>
  <c r="N853" i="11"/>
  <c r="O853" i="11"/>
  <c r="P853" i="11"/>
  <c r="AB853" i="11" s="1"/>
  <c r="Q853" i="11"/>
  <c r="AH853" i="11" s="1"/>
  <c r="R853" i="11"/>
  <c r="S853" i="11"/>
  <c r="U853" i="11"/>
  <c r="V853" i="11"/>
  <c r="W853" i="11"/>
  <c r="X853" i="11"/>
  <c r="Y853" i="11"/>
  <c r="Z853" i="11"/>
  <c r="AA853" i="11"/>
  <c r="AC853" i="11"/>
  <c r="AD853" i="11"/>
  <c r="AE853" i="11"/>
  <c r="AG853" i="11"/>
  <c r="AK853" i="11"/>
  <c r="L854" i="11"/>
  <c r="M854" i="11"/>
  <c r="N854" i="11"/>
  <c r="O854" i="11"/>
  <c r="P854" i="11"/>
  <c r="AB854" i="11" s="1"/>
  <c r="Q854" i="11"/>
  <c r="AK854" i="11" s="1"/>
  <c r="R854" i="11"/>
  <c r="S854" i="11"/>
  <c r="T854" i="11"/>
  <c r="U854" i="11"/>
  <c r="V854" i="11"/>
  <c r="W854" i="11"/>
  <c r="X854" i="11"/>
  <c r="Y854" i="11"/>
  <c r="Z854" i="11"/>
  <c r="AA854" i="11"/>
  <c r="AC854" i="11"/>
  <c r="AD854" i="11"/>
  <c r="AE854" i="11"/>
  <c r="AI854" i="11"/>
  <c r="AJ854" i="11"/>
  <c r="L855" i="11"/>
  <c r="M855" i="11"/>
  <c r="N855" i="11"/>
  <c r="Q855" i="11" s="1"/>
  <c r="AI855" i="11" s="1"/>
  <c r="O855" i="11"/>
  <c r="P855" i="11"/>
  <c r="R855" i="11"/>
  <c r="S855" i="11"/>
  <c r="T855" i="11"/>
  <c r="U855" i="11"/>
  <c r="V855" i="11"/>
  <c r="W855" i="11"/>
  <c r="X855" i="11"/>
  <c r="Y855" i="11"/>
  <c r="Z855" i="11"/>
  <c r="AA855" i="11"/>
  <c r="AB855" i="11"/>
  <c r="AC855" i="11"/>
  <c r="AD855" i="11"/>
  <c r="AE855" i="11"/>
  <c r="L856" i="11"/>
  <c r="M856" i="11"/>
  <c r="N856" i="11"/>
  <c r="O856" i="11"/>
  <c r="P856" i="11"/>
  <c r="R856" i="11"/>
  <c r="S856" i="11"/>
  <c r="T856" i="11"/>
  <c r="U856" i="11"/>
  <c r="V856" i="11"/>
  <c r="W856" i="11"/>
  <c r="X856" i="11"/>
  <c r="Y856" i="11"/>
  <c r="Z856" i="11"/>
  <c r="AA856" i="11"/>
  <c r="AB856" i="11"/>
  <c r="AC856" i="11"/>
  <c r="AD856" i="11"/>
  <c r="AE856" i="11"/>
  <c r="AF856" i="11"/>
  <c r="L857" i="11"/>
  <c r="M857" i="11"/>
  <c r="N857" i="11"/>
  <c r="O857" i="11"/>
  <c r="P857" i="11"/>
  <c r="Q857" i="11"/>
  <c r="R857" i="11"/>
  <c r="S857" i="11"/>
  <c r="T857" i="11"/>
  <c r="U857" i="11"/>
  <c r="V857" i="11"/>
  <c r="W857" i="11"/>
  <c r="X857" i="11"/>
  <c r="Y857" i="11"/>
  <c r="Z857" i="11"/>
  <c r="AA857" i="11"/>
  <c r="AB857" i="11"/>
  <c r="AC857" i="11"/>
  <c r="AD857" i="11"/>
  <c r="AE857" i="11"/>
  <c r="AF857" i="11"/>
  <c r="AG857" i="11"/>
  <c r="L858" i="11"/>
  <c r="M858" i="11"/>
  <c r="N858" i="11"/>
  <c r="Q858" i="11" s="1"/>
  <c r="O858" i="11"/>
  <c r="P858" i="11"/>
  <c r="R858" i="11"/>
  <c r="S858" i="11"/>
  <c r="T858" i="11"/>
  <c r="U858" i="11"/>
  <c r="V858" i="11"/>
  <c r="W858" i="11"/>
  <c r="X858" i="11"/>
  <c r="Y858" i="11"/>
  <c r="Z858" i="11"/>
  <c r="AA858" i="11"/>
  <c r="AB858" i="11"/>
  <c r="AC858" i="11"/>
  <c r="AD858" i="11"/>
  <c r="AE858" i="11"/>
  <c r="AF858" i="11"/>
  <c r="AJ858" i="11"/>
  <c r="L859" i="11"/>
  <c r="M859" i="11"/>
  <c r="N859" i="11"/>
  <c r="O859" i="11"/>
  <c r="P859" i="11"/>
  <c r="Q859" i="11"/>
  <c r="R859" i="11"/>
  <c r="S859" i="11"/>
  <c r="T859" i="11"/>
  <c r="U859" i="11"/>
  <c r="V859" i="11"/>
  <c r="W859" i="11"/>
  <c r="X859" i="11"/>
  <c r="Y859" i="11"/>
  <c r="Z859" i="11"/>
  <c r="AA859" i="11"/>
  <c r="AB859" i="11"/>
  <c r="AC859" i="11"/>
  <c r="AD859" i="11"/>
  <c r="AE859" i="11"/>
  <c r="AF859" i="11"/>
  <c r="AG859" i="11"/>
  <c r="AH859" i="11"/>
  <c r="AI859" i="11"/>
  <c r="L860" i="11"/>
  <c r="M860" i="11"/>
  <c r="T860" i="11" s="1"/>
  <c r="N860" i="11"/>
  <c r="Q860" i="11" s="1"/>
  <c r="O860" i="11"/>
  <c r="P860" i="11"/>
  <c r="R860" i="11"/>
  <c r="AF860" i="11" s="1"/>
  <c r="S860" i="11"/>
  <c r="U860" i="11"/>
  <c r="V860" i="11"/>
  <c r="W860" i="11"/>
  <c r="X860" i="11"/>
  <c r="Y860" i="11"/>
  <c r="Z860" i="11"/>
  <c r="AA860" i="11"/>
  <c r="AB860" i="11"/>
  <c r="AC860" i="11"/>
  <c r="AD860" i="11"/>
  <c r="AE860" i="11"/>
  <c r="AH860" i="11"/>
  <c r="L861" i="11"/>
  <c r="S861" i="11" s="1"/>
  <c r="M861" i="11"/>
  <c r="T861" i="11" s="1"/>
  <c r="N861" i="11"/>
  <c r="O861" i="11"/>
  <c r="P861" i="11"/>
  <c r="AB861" i="11" s="1"/>
  <c r="Q861" i="11"/>
  <c r="R861" i="11"/>
  <c r="U861" i="11"/>
  <c r="V861" i="11"/>
  <c r="W861" i="11"/>
  <c r="X861" i="11"/>
  <c r="Y861" i="11"/>
  <c r="Z861" i="11"/>
  <c r="AA861" i="11"/>
  <c r="AC861" i="11"/>
  <c r="AD861" i="11"/>
  <c r="AE861" i="11"/>
  <c r="AG861" i="11"/>
  <c r="AK861" i="11"/>
  <c r="L862" i="11"/>
  <c r="M862" i="11"/>
  <c r="N862" i="11"/>
  <c r="O862" i="11"/>
  <c r="P862" i="11"/>
  <c r="AB862" i="11" s="1"/>
  <c r="Q862" i="11"/>
  <c r="AK862" i="11" s="1"/>
  <c r="R862" i="11"/>
  <c r="S862" i="11"/>
  <c r="T862" i="11"/>
  <c r="U862" i="11"/>
  <c r="V862" i="11"/>
  <c r="W862" i="11"/>
  <c r="X862" i="11"/>
  <c r="AF862" i="11" s="1"/>
  <c r="Y862" i="11"/>
  <c r="Z862" i="11"/>
  <c r="AA862" i="11"/>
  <c r="AC862" i="11"/>
  <c r="AD862" i="11"/>
  <c r="AE862" i="11"/>
  <c r="AI862" i="11"/>
  <c r="AJ862" i="11"/>
  <c r="L863" i="11"/>
  <c r="M863" i="11"/>
  <c r="N863" i="11"/>
  <c r="Q863" i="11" s="1"/>
  <c r="AI863" i="11" s="1"/>
  <c r="O863" i="11"/>
  <c r="P863" i="11"/>
  <c r="R863" i="11"/>
  <c r="S863" i="11"/>
  <c r="T863" i="11"/>
  <c r="U863" i="11"/>
  <c r="V863" i="11"/>
  <c r="W863" i="11"/>
  <c r="X863" i="11"/>
  <c r="Y863" i="11"/>
  <c r="Z863" i="11"/>
  <c r="AA863" i="11"/>
  <c r="AB863" i="11"/>
  <c r="AC863" i="11"/>
  <c r="AD863" i="11"/>
  <c r="AE863" i="11"/>
  <c r="L864" i="11"/>
  <c r="M864" i="11"/>
  <c r="T864" i="11" s="1"/>
  <c r="N864" i="11"/>
  <c r="O864" i="11"/>
  <c r="P864" i="11"/>
  <c r="AB864" i="11" s="1"/>
  <c r="R864" i="11"/>
  <c r="S864" i="11"/>
  <c r="U864" i="11"/>
  <c r="V864" i="11"/>
  <c r="W864" i="11"/>
  <c r="X864" i="11"/>
  <c r="Y864" i="11"/>
  <c r="Z864" i="11"/>
  <c r="AA864" i="11"/>
  <c r="AC864" i="11"/>
  <c r="AD864" i="11"/>
  <c r="AE864" i="11"/>
  <c r="L865" i="11"/>
  <c r="M865" i="11"/>
  <c r="N865" i="11"/>
  <c r="O865" i="11"/>
  <c r="P865" i="11"/>
  <c r="Q865" i="11"/>
  <c r="R865" i="11"/>
  <c r="T865" i="11"/>
  <c r="U865" i="11"/>
  <c r="V865" i="11"/>
  <c r="W865" i="11"/>
  <c r="X865" i="11"/>
  <c r="Y865" i="11"/>
  <c r="Z865" i="11"/>
  <c r="AA865" i="11"/>
  <c r="AB865" i="11"/>
  <c r="AC865" i="11"/>
  <c r="AD865" i="11"/>
  <c r="AE865" i="11"/>
  <c r="L866" i="11"/>
  <c r="M866" i="11"/>
  <c r="N866" i="11"/>
  <c r="Q866" i="11" s="1"/>
  <c r="O866" i="11"/>
  <c r="P866" i="11"/>
  <c r="R866" i="11"/>
  <c r="T866" i="11"/>
  <c r="U866" i="11"/>
  <c r="V866" i="11"/>
  <c r="W866" i="11"/>
  <c r="X866" i="11"/>
  <c r="Y866" i="11"/>
  <c r="Z866" i="11"/>
  <c r="AA866" i="11"/>
  <c r="AB866" i="11"/>
  <c r="AC866" i="11"/>
  <c r="AD866" i="11"/>
  <c r="AE866" i="11"/>
  <c r="AJ866" i="11"/>
  <c r="L867" i="11"/>
  <c r="M867" i="11"/>
  <c r="N867" i="11"/>
  <c r="O867" i="11"/>
  <c r="P867" i="11"/>
  <c r="Q867" i="11"/>
  <c r="AJ867" i="11" s="1"/>
  <c r="R867" i="11"/>
  <c r="S867" i="11"/>
  <c r="T867" i="11"/>
  <c r="U867" i="11"/>
  <c r="V867" i="11"/>
  <c r="W867" i="11"/>
  <c r="X867" i="11"/>
  <c r="Y867" i="11"/>
  <c r="Z867" i="11"/>
  <c r="AA867" i="11"/>
  <c r="AB867" i="11"/>
  <c r="AC867" i="11"/>
  <c r="AD867" i="11"/>
  <c r="AE867" i="11"/>
  <c r="AF867" i="11"/>
  <c r="AG867" i="11"/>
  <c r="AH867" i="11"/>
  <c r="AI867" i="11"/>
  <c r="L868" i="11"/>
  <c r="M868" i="11"/>
  <c r="N868" i="11"/>
  <c r="Q868" i="11" s="1"/>
  <c r="AK868" i="11" s="1"/>
  <c r="O868" i="11"/>
  <c r="P868" i="11"/>
  <c r="R868" i="11"/>
  <c r="S868" i="11"/>
  <c r="T868" i="11"/>
  <c r="U868" i="11"/>
  <c r="V868" i="11"/>
  <c r="W868" i="11"/>
  <c r="X868" i="11"/>
  <c r="Y868" i="11"/>
  <c r="Z868" i="11"/>
  <c r="AA868" i="11"/>
  <c r="AB868" i="11"/>
  <c r="AC868" i="11"/>
  <c r="AD868" i="11"/>
  <c r="AE868" i="11"/>
  <c r="AF868" i="11"/>
  <c r="AH868" i="11"/>
  <c r="L869" i="11"/>
  <c r="M869" i="11"/>
  <c r="N869" i="11"/>
  <c r="O869" i="11"/>
  <c r="P869" i="11"/>
  <c r="Q869" i="11"/>
  <c r="AH869" i="11" s="1"/>
  <c r="R869" i="11"/>
  <c r="S869" i="11"/>
  <c r="T869" i="11"/>
  <c r="U869" i="11"/>
  <c r="V869" i="11"/>
  <c r="W869" i="11"/>
  <c r="X869" i="11"/>
  <c r="Y869" i="11"/>
  <c r="Z869" i="11"/>
  <c r="AA869" i="11"/>
  <c r="AB869" i="11"/>
  <c r="AC869" i="11"/>
  <c r="AD869" i="11"/>
  <c r="AE869" i="11"/>
  <c r="AF869" i="11"/>
  <c r="AG869" i="11"/>
  <c r="AK869" i="11"/>
  <c r="L870" i="11"/>
  <c r="M870" i="11"/>
  <c r="N870" i="11"/>
  <c r="O870" i="11"/>
  <c r="P870" i="11"/>
  <c r="Q870" i="11"/>
  <c r="AK870" i="11" s="1"/>
  <c r="R870" i="11"/>
  <c r="S870" i="11"/>
  <c r="T870" i="11"/>
  <c r="U870" i="11"/>
  <c r="V870" i="11"/>
  <c r="W870" i="11"/>
  <c r="X870" i="11"/>
  <c r="Y870" i="11"/>
  <c r="Z870" i="11"/>
  <c r="AA870" i="11"/>
  <c r="AB870" i="11"/>
  <c r="AC870" i="11"/>
  <c r="AD870" i="11"/>
  <c r="AE870" i="11"/>
  <c r="AF870" i="11"/>
  <c r="AI870" i="11"/>
  <c r="AJ870" i="11"/>
  <c r="L871" i="11"/>
  <c r="M871" i="11"/>
  <c r="N871" i="11"/>
  <c r="Q871" i="11" s="1"/>
  <c r="O871" i="11"/>
  <c r="P871" i="11"/>
  <c r="R871" i="11"/>
  <c r="S871" i="11"/>
  <c r="T871" i="11"/>
  <c r="U871" i="11"/>
  <c r="V871" i="11"/>
  <c r="W871" i="11"/>
  <c r="X871" i="11"/>
  <c r="Y871" i="11"/>
  <c r="Z871" i="11"/>
  <c r="AA871" i="11"/>
  <c r="AB871" i="11"/>
  <c r="AC871" i="11"/>
  <c r="AD871" i="11"/>
  <c r="AE871" i="11"/>
  <c r="AF871" i="11"/>
  <c r="AI871" i="11"/>
  <c r="L872" i="11"/>
  <c r="M872" i="11"/>
  <c r="N872" i="11"/>
  <c r="O872" i="11"/>
  <c r="P872" i="11"/>
  <c r="Q872" i="11"/>
  <c r="R872" i="11"/>
  <c r="S872" i="11"/>
  <c r="T872" i="11"/>
  <c r="U872" i="11"/>
  <c r="V872" i="11"/>
  <c r="W872" i="11"/>
  <c r="X872" i="11"/>
  <c r="Y872" i="11"/>
  <c r="Z872" i="11"/>
  <c r="AA872" i="11"/>
  <c r="AB872" i="11"/>
  <c r="AC872" i="11"/>
  <c r="AD872" i="11"/>
  <c r="AE872" i="11"/>
  <c r="AF872" i="11"/>
  <c r="AG872" i="11"/>
  <c r="L873" i="11"/>
  <c r="M873" i="11"/>
  <c r="N873" i="11"/>
  <c r="O873" i="11"/>
  <c r="P873" i="11"/>
  <c r="Q873" i="11"/>
  <c r="AJ873" i="11" s="1"/>
  <c r="R873" i="11"/>
  <c r="S873" i="11"/>
  <c r="T873" i="11"/>
  <c r="U873" i="11"/>
  <c r="V873" i="11"/>
  <c r="W873" i="11"/>
  <c r="X873" i="11"/>
  <c r="Y873" i="11"/>
  <c r="Z873" i="11"/>
  <c r="AA873" i="11"/>
  <c r="AB873" i="11"/>
  <c r="AC873" i="11"/>
  <c r="AD873" i="11"/>
  <c r="AE873" i="11"/>
  <c r="AF873" i="11"/>
  <c r="AG873" i="11"/>
  <c r="L874" i="11"/>
  <c r="M874" i="11"/>
  <c r="N874" i="11"/>
  <c r="Q874" i="11" s="1"/>
  <c r="O874" i="11"/>
  <c r="P874" i="11"/>
  <c r="R874" i="11"/>
  <c r="S874" i="11"/>
  <c r="T874" i="11"/>
  <c r="U874" i="11"/>
  <c r="V874" i="11"/>
  <c r="W874" i="11"/>
  <c r="X874" i="11"/>
  <c r="Y874" i="11"/>
  <c r="Z874" i="11"/>
  <c r="AA874" i="11"/>
  <c r="AB874" i="11"/>
  <c r="AC874" i="11"/>
  <c r="AD874" i="11"/>
  <c r="AE874" i="11"/>
  <c r="AF874" i="11"/>
  <c r="L875" i="11"/>
  <c r="M875" i="11"/>
  <c r="N875" i="11"/>
  <c r="O875" i="11"/>
  <c r="P875" i="11"/>
  <c r="Q875" i="11"/>
  <c r="R875" i="11"/>
  <c r="S875" i="11"/>
  <c r="T875" i="11"/>
  <c r="U875" i="11"/>
  <c r="V875" i="11"/>
  <c r="W875" i="11"/>
  <c r="X875" i="11"/>
  <c r="Y875" i="11"/>
  <c r="Z875" i="11"/>
  <c r="AA875" i="11"/>
  <c r="AB875" i="11"/>
  <c r="AC875" i="11"/>
  <c r="AD875" i="11"/>
  <c r="AE875" i="11"/>
  <c r="AF875" i="11"/>
  <c r="AG875" i="11"/>
  <c r="AH875" i="11"/>
  <c r="AI875" i="11"/>
  <c r="L876" i="11"/>
  <c r="M876" i="11"/>
  <c r="N876" i="11"/>
  <c r="Q876" i="11" s="1"/>
  <c r="O876" i="11"/>
  <c r="P876" i="11"/>
  <c r="R876" i="11"/>
  <c r="S876" i="11"/>
  <c r="T876" i="11"/>
  <c r="U876" i="11"/>
  <c r="V876" i="11"/>
  <c r="W876" i="11"/>
  <c r="X876" i="11"/>
  <c r="Y876" i="11"/>
  <c r="Z876" i="11"/>
  <c r="AA876" i="11"/>
  <c r="AB876" i="11"/>
  <c r="AC876" i="11"/>
  <c r="AD876" i="11"/>
  <c r="AE876" i="11"/>
  <c r="AF876" i="11"/>
  <c r="L877" i="11"/>
  <c r="M877" i="11"/>
  <c r="N877" i="11"/>
  <c r="O877" i="11"/>
  <c r="P877" i="11"/>
  <c r="Q877" i="11"/>
  <c r="AH877" i="11" s="1"/>
  <c r="R877" i="11"/>
  <c r="S877" i="11"/>
  <c r="T877" i="11"/>
  <c r="U877" i="11"/>
  <c r="V877" i="11"/>
  <c r="W877" i="11"/>
  <c r="X877" i="11"/>
  <c r="Y877" i="11"/>
  <c r="Z877" i="11"/>
  <c r="AA877" i="11"/>
  <c r="AB877" i="11"/>
  <c r="AC877" i="11"/>
  <c r="AD877" i="11"/>
  <c r="AE877" i="11"/>
  <c r="AF877" i="11"/>
  <c r="AG877" i="11"/>
  <c r="AK877" i="11"/>
  <c r="L878" i="11"/>
  <c r="M878" i="11"/>
  <c r="N878" i="11"/>
  <c r="O878" i="11"/>
  <c r="P878" i="11"/>
  <c r="Q878" i="11"/>
  <c r="AK878" i="11" s="1"/>
  <c r="R878" i="11"/>
  <c r="S878" i="11"/>
  <c r="T878" i="11"/>
  <c r="U878" i="11"/>
  <c r="V878" i="11"/>
  <c r="W878" i="11"/>
  <c r="X878" i="11"/>
  <c r="Y878" i="11"/>
  <c r="Z878" i="11"/>
  <c r="AA878" i="11"/>
  <c r="AB878" i="11"/>
  <c r="AC878" i="11"/>
  <c r="AD878" i="11"/>
  <c r="AE878" i="11"/>
  <c r="AF878" i="11"/>
  <c r="AI878" i="11"/>
  <c r="AJ878" i="11"/>
  <c r="L879" i="11"/>
  <c r="M879" i="11"/>
  <c r="N879" i="11"/>
  <c r="Q879" i="11" s="1"/>
  <c r="O879" i="11"/>
  <c r="P879" i="11"/>
  <c r="R879" i="11"/>
  <c r="S879" i="11"/>
  <c r="T879" i="11"/>
  <c r="U879" i="11"/>
  <c r="V879" i="11"/>
  <c r="W879" i="11"/>
  <c r="X879" i="11"/>
  <c r="Y879" i="11"/>
  <c r="Z879" i="11"/>
  <c r="AA879" i="11"/>
  <c r="AB879" i="11"/>
  <c r="AC879" i="11"/>
  <c r="AD879" i="11"/>
  <c r="AE879" i="11"/>
  <c r="AF879" i="11"/>
  <c r="L880" i="11"/>
  <c r="M880" i="11"/>
  <c r="N880" i="11"/>
  <c r="O880" i="11"/>
  <c r="P880" i="11"/>
  <c r="Q880" i="11"/>
  <c r="R880" i="11"/>
  <c r="S880" i="11"/>
  <c r="T880" i="11"/>
  <c r="U880" i="11"/>
  <c r="V880" i="11"/>
  <c r="W880" i="11"/>
  <c r="X880" i="11"/>
  <c r="Y880" i="11"/>
  <c r="Z880" i="11"/>
  <c r="AA880" i="11"/>
  <c r="AB880" i="11"/>
  <c r="AC880" i="11"/>
  <c r="AD880" i="11"/>
  <c r="AE880" i="11"/>
  <c r="AF880" i="11"/>
  <c r="AG880" i="11"/>
  <c r="L881" i="11"/>
  <c r="M881" i="11"/>
  <c r="N881" i="11"/>
  <c r="O881" i="11"/>
  <c r="P881" i="11"/>
  <c r="Q881" i="11"/>
  <c r="AJ881" i="11" s="1"/>
  <c r="R881" i="11"/>
  <c r="S881" i="11"/>
  <c r="T881" i="11"/>
  <c r="U881" i="11"/>
  <c r="V881" i="11"/>
  <c r="W881" i="11"/>
  <c r="X881" i="11"/>
  <c r="Y881" i="11"/>
  <c r="Z881" i="11"/>
  <c r="AA881" i="11"/>
  <c r="AB881" i="11"/>
  <c r="AC881" i="11"/>
  <c r="AD881" i="11"/>
  <c r="AE881" i="11"/>
  <c r="AF881" i="11"/>
  <c r="L882" i="11"/>
  <c r="M882" i="11"/>
  <c r="N882" i="11"/>
  <c r="Q882" i="11" s="1"/>
  <c r="O882" i="11"/>
  <c r="P882" i="11"/>
  <c r="R882" i="11"/>
  <c r="S882" i="11"/>
  <c r="T882" i="11"/>
  <c r="U882" i="11"/>
  <c r="V882" i="11"/>
  <c r="W882" i="11"/>
  <c r="X882" i="11"/>
  <c r="Y882" i="11"/>
  <c r="Z882" i="11"/>
  <c r="AA882" i="11"/>
  <c r="AB882" i="11"/>
  <c r="AC882" i="11"/>
  <c r="AD882" i="11"/>
  <c r="AE882" i="11"/>
  <c r="AF882" i="11"/>
  <c r="AJ882" i="11"/>
  <c r="L883" i="11"/>
  <c r="M883" i="11"/>
  <c r="N883" i="11"/>
  <c r="O883" i="11"/>
  <c r="P883" i="11"/>
  <c r="Q883" i="11"/>
  <c r="R883" i="11"/>
  <c r="S883" i="11"/>
  <c r="T883" i="11"/>
  <c r="U883" i="11"/>
  <c r="V883" i="11"/>
  <c r="W883" i="11"/>
  <c r="X883" i="11"/>
  <c r="Y883" i="11"/>
  <c r="Z883" i="11"/>
  <c r="AA883" i="11"/>
  <c r="AB883" i="11"/>
  <c r="AC883" i="11"/>
  <c r="AD883" i="11"/>
  <c r="AE883" i="11"/>
  <c r="AF883" i="11"/>
  <c r="AG883" i="11"/>
  <c r="AH883" i="11"/>
  <c r="AI883" i="11"/>
  <c r="L884" i="11"/>
  <c r="M884" i="11"/>
  <c r="AH884" i="11" s="1"/>
  <c r="N884" i="11"/>
  <c r="Q884" i="11" s="1"/>
  <c r="O884" i="11"/>
  <c r="P884" i="11"/>
  <c r="R884" i="11"/>
  <c r="S884" i="11"/>
  <c r="T884" i="11"/>
  <c r="U884" i="11"/>
  <c r="V884" i="11"/>
  <c r="W884" i="11"/>
  <c r="X884" i="11"/>
  <c r="Y884" i="11"/>
  <c r="Z884" i="11"/>
  <c r="AA884" i="11"/>
  <c r="AB884" i="11"/>
  <c r="AC884" i="11"/>
  <c r="AD884" i="11"/>
  <c r="AE884" i="11"/>
  <c r="AF884" i="11"/>
  <c r="AK884" i="11"/>
  <c r="L885" i="11"/>
  <c r="M885" i="11"/>
  <c r="N885" i="11"/>
  <c r="O885" i="11"/>
  <c r="P885" i="11"/>
  <c r="Q885" i="11"/>
  <c r="AH885" i="11" s="1"/>
  <c r="R885" i="11"/>
  <c r="S885" i="11"/>
  <c r="T885" i="11"/>
  <c r="U885" i="11"/>
  <c r="V885" i="11"/>
  <c r="W885" i="11"/>
  <c r="X885" i="11"/>
  <c r="Y885" i="11"/>
  <c r="Z885" i="11"/>
  <c r="AA885" i="11"/>
  <c r="AB885" i="11"/>
  <c r="AC885" i="11"/>
  <c r="AD885" i="11"/>
  <c r="AE885" i="11"/>
  <c r="AF885" i="11"/>
  <c r="AG885" i="11"/>
  <c r="AK885" i="11"/>
  <c r="L886" i="11"/>
  <c r="M886" i="11"/>
  <c r="N886" i="11"/>
  <c r="O886" i="11"/>
  <c r="P886" i="11"/>
  <c r="Q886" i="11"/>
  <c r="AK886" i="11" s="1"/>
  <c r="R886" i="11"/>
  <c r="S886" i="11"/>
  <c r="T886" i="11"/>
  <c r="U886" i="11"/>
  <c r="V886" i="11"/>
  <c r="W886" i="11"/>
  <c r="X886" i="11"/>
  <c r="Y886" i="11"/>
  <c r="Z886" i="11"/>
  <c r="AA886" i="11"/>
  <c r="AB886" i="11"/>
  <c r="AC886" i="11"/>
  <c r="AD886" i="11"/>
  <c r="AE886" i="11"/>
  <c r="AF886" i="11"/>
  <c r="AI886" i="11"/>
  <c r="AJ886" i="11"/>
  <c r="L887" i="11"/>
  <c r="M887" i="11"/>
  <c r="N887" i="11"/>
  <c r="Q887" i="11" s="1"/>
  <c r="AI887" i="11" s="1"/>
  <c r="O887" i="11"/>
  <c r="P887" i="11"/>
  <c r="R887" i="11"/>
  <c r="S887" i="11"/>
  <c r="T887" i="11"/>
  <c r="U887" i="11"/>
  <c r="W887" i="11"/>
  <c r="X887" i="11"/>
  <c r="Y887" i="11"/>
  <c r="Z887" i="11"/>
  <c r="AA887" i="11"/>
  <c r="AB887" i="11"/>
  <c r="AC887" i="11"/>
  <c r="AD887" i="11"/>
  <c r="AE887" i="11"/>
  <c r="L888" i="11"/>
  <c r="M888" i="11"/>
  <c r="T888" i="11" s="1"/>
  <c r="N888" i="11"/>
  <c r="O888" i="11"/>
  <c r="P888" i="11"/>
  <c r="AB888" i="11" s="1"/>
  <c r="Q888" i="11"/>
  <c r="R888" i="11"/>
  <c r="S888" i="11"/>
  <c r="U888" i="11"/>
  <c r="V888" i="11"/>
  <c r="W888" i="11"/>
  <c r="X888" i="11"/>
  <c r="Y888" i="11"/>
  <c r="Z888" i="11"/>
  <c r="AA888" i="11"/>
  <c r="AC888" i="11"/>
  <c r="AD888" i="11"/>
  <c r="AE888" i="11"/>
  <c r="L889" i="11"/>
  <c r="M889" i="11"/>
  <c r="N889" i="11"/>
  <c r="O889" i="11"/>
  <c r="P889" i="11"/>
  <c r="Q889" i="11"/>
  <c r="R889" i="11"/>
  <c r="T889" i="11"/>
  <c r="U889" i="11"/>
  <c r="V889" i="11"/>
  <c r="W889" i="11"/>
  <c r="X889" i="11"/>
  <c r="Y889" i="11"/>
  <c r="Z889" i="11"/>
  <c r="AA889" i="11"/>
  <c r="AB889" i="11"/>
  <c r="AC889" i="11"/>
  <c r="AD889" i="11"/>
  <c r="AE889" i="11"/>
  <c r="AG889" i="11"/>
  <c r="AJ889" i="11"/>
  <c r="L890" i="11"/>
  <c r="M890" i="11"/>
  <c r="N890" i="11"/>
  <c r="Q890" i="11" s="1"/>
  <c r="O890" i="11"/>
  <c r="P890" i="11"/>
  <c r="R890" i="11"/>
  <c r="T890" i="11"/>
  <c r="U890" i="11"/>
  <c r="V890" i="11"/>
  <c r="W890" i="11"/>
  <c r="X890" i="11"/>
  <c r="Y890" i="11"/>
  <c r="Z890" i="11"/>
  <c r="AA890" i="11"/>
  <c r="AB890" i="11"/>
  <c r="AC890" i="11"/>
  <c r="AD890" i="11"/>
  <c r="AE890" i="11"/>
  <c r="AJ890" i="11"/>
  <c r="L891" i="11"/>
  <c r="M891" i="11"/>
  <c r="N891" i="11"/>
  <c r="O891" i="11"/>
  <c r="P891" i="11"/>
  <c r="AB891" i="11" s="1"/>
  <c r="Q891" i="11"/>
  <c r="AJ891" i="11" s="1"/>
  <c r="R891" i="11"/>
  <c r="S891" i="11"/>
  <c r="T891" i="11"/>
  <c r="U891" i="11"/>
  <c r="V891" i="11"/>
  <c r="W891" i="11"/>
  <c r="X891" i="11"/>
  <c r="Y891" i="11"/>
  <c r="Z891" i="11"/>
  <c r="AA891" i="11"/>
  <c r="AC891" i="11"/>
  <c r="AD891" i="11"/>
  <c r="AE891" i="11"/>
  <c r="AG891" i="11"/>
  <c r="AH891" i="11"/>
  <c r="AI891" i="11"/>
  <c r="L892" i="11"/>
  <c r="M892" i="11"/>
  <c r="N892" i="11"/>
  <c r="Q892" i="11" s="1"/>
  <c r="O892" i="11"/>
  <c r="P892" i="11"/>
  <c r="R892" i="11"/>
  <c r="S892" i="11"/>
  <c r="T892" i="11"/>
  <c r="U892" i="11"/>
  <c r="V892" i="11"/>
  <c r="W892" i="11"/>
  <c r="X892" i="11"/>
  <c r="Y892" i="11"/>
  <c r="Z892" i="11"/>
  <c r="AA892" i="11"/>
  <c r="AB892" i="11"/>
  <c r="AC892" i="11"/>
  <c r="AD892" i="11"/>
  <c r="AE892" i="11"/>
  <c r="AF892" i="11"/>
  <c r="AK892" i="11"/>
  <c r="L893" i="11"/>
  <c r="M893" i="11"/>
  <c r="N893" i="11"/>
  <c r="O893" i="11"/>
  <c r="P893" i="11"/>
  <c r="Q893" i="11"/>
  <c r="AH893" i="11" s="1"/>
  <c r="R893" i="11"/>
  <c r="S893" i="11"/>
  <c r="T893" i="11"/>
  <c r="U893" i="11"/>
  <c r="V893" i="11"/>
  <c r="W893" i="11"/>
  <c r="X893" i="11"/>
  <c r="Y893" i="11"/>
  <c r="Z893" i="11"/>
  <c r="AA893" i="11"/>
  <c r="AB893" i="11"/>
  <c r="AC893" i="11"/>
  <c r="AD893" i="11"/>
  <c r="AE893" i="11"/>
  <c r="AF893" i="11"/>
  <c r="AG893" i="11"/>
  <c r="AK893" i="11"/>
  <c r="L894" i="11"/>
  <c r="M894" i="11"/>
  <c r="N894" i="11"/>
  <c r="O894" i="11"/>
  <c r="P894" i="11"/>
  <c r="Q894" i="11"/>
  <c r="AK894" i="11" s="1"/>
  <c r="R894" i="11"/>
  <c r="S894" i="11"/>
  <c r="T894" i="11"/>
  <c r="U894" i="11"/>
  <c r="V894" i="11"/>
  <c r="W894" i="11"/>
  <c r="X894" i="11"/>
  <c r="Y894" i="11"/>
  <c r="Z894" i="11"/>
  <c r="AA894" i="11"/>
  <c r="AB894" i="11"/>
  <c r="AC894" i="11"/>
  <c r="AD894" i="11"/>
  <c r="AE894" i="11"/>
  <c r="AF894" i="11"/>
  <c r="AI894" i="11"/>
  <c r="AJ894" i="11"/>
  <c r="L895" i="11"/>
  <c r="M895" i="11"/>
  <c r="N895" i="11"/>
  <c r="Q895" i="11" s="1"/>
  <c r="O895" i="11"/>
  <c r="P895" i="11"/>
  <c r="R895" i="11"/>
  <c r="S895" i="11"/>
  <c r="T895" i="11"/>
  <c r="U895" i="11"/>
  <c r="V895" i="11"/>
  <c r="W895" i="11"/>
  <c r="X895" i="11"/>
  <c r="Y895" i="11"/>
  <c r="Z895" i="11"/>
  <c r="AA895" i="11"/>
  <c r="AB895" i="11"/>
  <c r="AC895" i="11"/>
  <c r="AD895" i="11"/>
  <c r="AE895" i="11"/>
  <c r="AF895" i="11"/>
  <c r="AI895" i="11"/>
  <c r="L896" i="11"/>
  <c r="M896" i="11"/>
  <c r="N896" i="11"/>
  <c r="O896" i="11"/>
  <c r="P896" i="11"/>
  <c r="Q896" i="11"/>
  <c r="R896" i="11"/>
  <c r="S896" i="11"/>
  <c r="T896" i="11"/>
  <c r="U896" i="11"/>
  <c r="V896" i="11"/>
  <c r="W896" i="11"/>
  <c r="X896" i="11"/>
  <c r="Y896" i="11"/>
  <c r="Z896" i="11"/>
  <c r="AA896" i="11"/>
  <c r="AB896" i="11"/>
  <c r="AC896" i="11"/>
  <c r="AD896" i="11"/>
  <c r="AE896" i="11"/>
  <c r="AF896" i="11"/>
  <c r="AG896" i="11"/>
  <c r="L897" i="11"/>
  <c r="M897" i="11"/>
  <c r="N897" i="11"/>
  <c r="O897" i="11"/>
  <c r="P897" i="11"/>
  <c r="Q897" i="11"/>
  <c r="AJ897" i="11" s="1"/>
  <c r="R897" i="11"/>
  <c r="S897" i="11"/>
  <c r="T897" i="11"/>
  <c r="U897" i="11"/>
  <c r="V897" i="11"/>
  <c r="W897" i="11"/>
  <c r="X897" i="11"/>
  <c r="Y897" i="11"/>
  <c r="Z897" i="11"/>
  <c r="AA897" i="11"/>
  <c r="AB897" i="11"/>
  <c r="AC897" i="11"/>
  <c r="AD897" i="11"/>
  <c r="AE897" i="11"/>
  <c r="AF897" i="11"/>
  <c r="L898" i="11"/>
  <c r="M898" i="11"/>
  <c r="N898" i="11"/>
  <c r="Q898" i="11" s="1"/>
  <c r="O898" i="11"/>
  <c r="P898" i="11"/>
  <c r="R898" i="11"/>
  <c r="S898" i="11"/>
  <c r="T898" i="11"/>
  <c r="U898" i="11"/>
  <c r="V898" i="11"/>
  <c r="W898" i="11"/>
  <c r="X898" i="11"/>
  <c r="Y898" i="11"/>
  <c r="Z898" i="11"/>
  <c r="AA898" i="11"/>
  <c r="AB898" i="11"/>
  <c r="AC898" i="11"/>
  <c r="AD898" i="11"/>
  <c r="AE898" i="11"/>
  <c r="AF898" i="11"/>
  <c r="AJ898" i="11"/>
  <c r="L899" i="11"/>
  <c r="M899" i="11"/>
  <c r="N899" i="11"/>
  <c r="O899" i="11"/>
  <c r="P899" i="11"/>
  <c r="Q899" i="11"/>
  <c r="R899" i="11"/>
  <c r="S899" i="11"/>
  <c r="T899" i="11"/>
  <c r="U899" i="11"/>
  <c r="V899" i="11"/>
  <c r="W899" i="11"/>
  <c r="X899" i="11"/>
  <c r="Y899" i="11"/>
  <c r="Z899" i="11"/>
  <c r="AA899" i="11"/>
  <c r="AB899" i="11"/>
  <c r="AC899" i="11"/>
  <c r="AD899" i="11"/>
  <c r="AE899" i="11"/>
  <c r="AF899" i="11"/>
  <c r="AG899" i="11"/>
  <c r="AH899" i="11"/>
  <c r="AI899" i="11"/>
  <c r="L900" i="11"/>
  <c r="M900" i="11"/>
  <c r="T900" i="11" s="1"/>
  <c r="N900" i="11"/>
  <c r="Q900" i="11" s="1"/>
  <c r="AK900" i="11" s="1"/>
  <c r="O900" i="11"/>
  <c r="P900" i="11"/>
  <c r="R900" i="11"/>
  <c r="S900" i="11"/>
  <c r="U900" i="11"/>
  <c r="V900" i="11"/>
  <c r="W900" i="11"/>
  <c r="X900" i="11"/>
  <c r="Y900" i="11"/>
  <c r="Z900" i="11"/>
  <c r="AA900" i="11"/>
  <c r="AB900" i="11"/>
  <c r="AC900" i="11"/>
  <c r="AD900" i="11"/>
  <c r="AE900" i="11"/>
  <c r="L901" i="11"/>
  <c r="M901" i="11"/>
  <c r="T901" i="11" s="1"/>
  <c r="AF901" i="11" s="1"/>
  <c r="N901" i="11"/>
  <c r="O901" i="11"/>
  <c r="P901" i="11"/>
  <c r="AB901" i="11" s="1"/>
  <c r="Q901" i="11"/>
  <c r="R901" i="11"/>
  <c r="S901" i="11"/>
  <c r="U901" i="11"/>
  <c r="V901" i="11"/>
  <c r="W901" i="11"/>
  <c r="X901" i="11"/>
  <c r="Y901" i="11"/>
  <c r="Z901" i="11"/>
  <c r="AA901" i="11"/>
  <c r="AC901" i="11"/>
  <c r="AD901" i="11"/>
  <c r="AE901" i="11"/>
  <c r="AG901" i="11"/>
  <c r="AK901" i="11"/>
  <c r="L902" i="11"/>
  <c r="M902" i="11"/>
  <c r="N902" i="11"/>
  <c r="O902" i="11"/>
  <c r="P902" i="11"/>
  <c r="Q902" i="11"/>
  <c r="AK902" i="11" s="1"/>
  <c r="R902" i="11"/>
  <c r="S902" i="11"/>
  <c r="T902" i="11"/>
  <c r="U902" i="11"/>
  <c r="V902" i="11"/>
  <c r="W902" i="11"/>
  <c r="X902" i="11"/>
  <c r="Y902" i="11"/>
  <c r="Z902" i="11"/>
  <c r="AA902" i="11"/>
  <c r="AB902" i="11"/>
  <c r="AC902" i="11"/>
  <c r="AD902" i="11"/>
  <c r="AE902" i="11"/>
  <c r="AF902" i="11"/>
  <c r="AI902" i="11"/>
  <c r="AJ902" i="11"/>
  <c r="L903" i="11"/>
  <c r="M903" i="11"/>
  <c r="N903" i="11"/>
  <c r="Q903" i="11" s="1"/>
  <c r="AI903" i="11" s="1"/>
  <c r="O903" i="11"/>
  <c r="P903" i="11"/>
  <c r="R903" i="11"/>
  <c r="S903" i="11"/>
  <c r="T903" i="11"/>
  <c r="U903" i="11"/>
  <c r="W903" i="11"/>
  <c r="X903" i="11"/>
  <c r="Y903" i="11"/>
  <c r="Z903" i="11"/>
  <c r="AA903" i="11"/>
  <c r="AB903" i="11"/>
  <c r="AC903" i="11"/>
  <c r="AD903" i="11"/>
  <c r="AE903" i="11"/>
  <c r="L904" i="11"/>
  <c r="M904" i="11"/>
  <c r="N904" i="11"/>
  <c r="O904" i="11"/>
  <c r="P904" i="11"/>
  <c r="R904" i="11"/>
  <c r="S904" i="11"/>
  <c r="T904" i="11"/>
  <c r="U904" i="11"/>
  <c r="V904" i="11"/>
  <c r="W904" i="11"/>
  <c r="X904" i="11"/>
  <c r="Y904" i="11"/>
  <c r="Z904" i="11"/>
  <c r="AA904" i="11"/>
  <c r="AB904" i="11"/>
  <c r="AC904" i="11"/>
  <c r="AD904" i="11"/>
  <c r="AE904" i="11"/>
  <c r="AF904" i="11"/>
  <c r="L905" i="11"/>
  <c r="M905" i="11"/>
  <c r="N905" i="11"/>
  <c r="O905" i="11"/>
  <c r="P905" i="11"/>
  <c r="Q905" i="11"/>
  <c r="AK905" i="11" s="1"/>
  <c r="R905" i="11"/>
  <c r="S905" i="11"/>
  <c r="T905" i="11"/>
  <c r="U905" i="11"/>
  <c r="V905" i="11"/>
  <c r="W905" i="11"/>
  <c r="X905" i="11"/>
  <c r="Y905" i="11"/>
  <c r="Z905" i="11"/>
  <c r="AA905" i="11"/>
  <c r="AB905" i="11"/>
  <c r="AC905" i="11"/>
  <c r="AD905" i="11"/>
  <c r="AE905" i="11"/>
  <c r="AF905" i="11"/>
  <c r="AG905" i="11"/>
  <c r="AJ905" i="11"/>
  <c r="L906" i="11"/>
  <c r="M906" i="11"/>
  <c r="N906" i="11"/>
  <c r="Q906" i="11" s="1"/>
  <c r="O906" i="11"/>
  <c r="P906" i="11"/>
  <c r="R906" i="11"/>
  <c r="S906" i="11"/>
  <c r="T906" i="11"/>
  <c r="U906" i="11"/>
  <c r="V906" i="11"/>
  <c r="W906" i="11"/>
  <c r="X906" i="11"/>
  <c r="Y906" i="11"/>
  <c r="Z906" i="11"/>
  <c r="AA906" i="11"/>
  <c r="AB906" i="11"/>
  <c r="AC906" i="11"/>
  <c r="AD906" i="11"/>
  <c r="AE906" i="11"/>
  <c r="AF906" i="11"/>
  <c r="L907" i="11"/>
  <c r="M907" i="11"/>
  <c r="N907" i="11"/>
  <c r="O907" i="11"/>
  <c r="P907" i="11"/>
  <c r="Q907" i="11"/>
  <c r="R907" i="11"/>
  <c r="S907" i="11"/>
  <c r="T907" i="11"/>
  <c r="U907" i="11"/>
  <c r="V907" i="11"/>
  <c r="W907" i="11"/>
  <c r="X907" i="11"/>
  <c r="Y907" i="11"/>
  <c r="Z907" i="11"/>
  <c r="AA907" i="11"/>
  <c r="AB907" i="11"/>
  <c r="AC907" i="11"/>
  <c r="AD907" i="11"/>
  <c r="AE907" i="11"/>
  <c r="AF907" i="11"/>
  <c r="AG907" i="11"/>
  <c r="AH907" i="11"/>
  <c r="AI907" i="11"/>
  <c r="L908" i="11"/>
  <c r="M908" i="11"/>
  <c r="N908" i="11"/>
  <c r="Q908" i="11" s="1"/>
  <c r="AH908" i="11" s="1"/>
  <c r="O908" i="11"/>
  <c r="P908" i="11"/>
  <c r="R908" i="11"/>
  <c r="S908" i="11"/>
  <c r="T908" i="11"/>
  <c r="U908" i="11"/>
  <c r="V908" i="11"/>
  <c r="W908" i="11"/>
  <c r="X908" i="11"/>
  <c r="Y908" i="11"/>
  <c r="Z908" i="11"/>
  <c r="AA908" i="11"/>
  <c r="AB908" i="11"/>
  <c r="AC908" i="11"/>
  <c r="AD908" i="11"/>
  <c r="AE908" i="11"/>
  <c r="AF908" i="11"/>
  <c r="AK908" i="11"/>
  <c r="L909" i="11"/>
  <c r="M909" i="11"/>
  <c r="N909" i="11"/>
  <c r="O909" i="11"/>
  <c r="P909" i="11"/>
  <c r="Q909" i="11"/>
  <c r="R909" i="11"/>
  <c r="S909" i="11"/>
  <c r="T909" i="11"/>
  <c r="U909" i="11"/>
  <c r="V909" i="11"/>
  <c r="W909" i="11"/>
  <c r="X909" i="11"/>
  <c r="Y909" i="11"/>
  <c r="Z909" i="11"/>
  <c r="AA909" i="11"/>
  <c r="AB909" i="11"/>
  <c r="AC909" i="11"/>
  <c r="AD909" i="11"/>
  <c r="AE909" i="11"/>
  <c r="AF909" i="11"/>
  <c r="AG909" i="11"/>
  <c r="AK909" i="11"/>
  <c r="L910" i="11"/>
  <c r="M910" i="11"/>
  <c r="N910" i="11"/>
  <c r="O910" i="11"/>
  <c r="P910" i="11"/>
  <c r="Q910" i="11"/>
  <c r="AK910" i="11" s="1"/>
  <c r="R910" i="11"/>
  <c r="S910" i="11"/>
  <c r="T910" i="11"/>
  <c r="U910" i="11"/>
  <c r="V910" i="11"/>
  <c r="W910" i="11"/>
  <c r="X910" i="11"/>
  <c r="Y910" i="11"/>
  <c r="Z910" i="11"/>
  <c r="AA910" i="11"/>
  <c r="AB910" i="11"/>
  <c r="AC910" i="11"/>
  <c r="AD910" i="11"/>
  <c r="AE910" i="11"/>
  <c r="AF910" i="11"/>
  <c r="AI910" i="11"/>
  <c r="AJ910" i="11"/>
  <c r="L911" i="11"/>
  <c r="M911" i="11"/>
  <c r="N911" i="11"/>
  <c r="Q911" i="11" s="1"/>
  <c r="AI911" i="11" s="1"/>
  <c r="O911" i="11"/>
  <c r="P911" i="11"/>
  <c r="R911" i="11"/>
  <c r="S911" i="11"/>
  <c r="T911" i="11"/>
  <c r="U911" i="11"/>
  <c r="V911" i="11"/>
  <c r="W911" i="11"/>
  <c r="X911" i="11"/>
  <c r="Y911" i="11"/>
  <c r="Z911" i="11"/>
  <c r="AA911" i="11"/>
  <c r="AB911" i="11"/>
  <c r="AC911" i="11"/>
  <c r="AD911" i="11"/>
  <c r="AE911" i="11"/>
  <c r="AF911" i="11"/>
  <c r="L912" i="11"/>
  <c r="M912" i="11"/>
  <c r="N912" i="11"/>
  <c r="O912" i="11"/>
  <c r="P912" i="11"/>
  <c r="Q912" i="11"/>
  <c r="R912" i="11"/>
  <c r="S912" i="11"/>
  <c r="T912" i="11"/>
  <c r="U912" i="11"/>
  <c r="V912" i="11"/>
  <c r="W912" i="11"/>
  <c r="X912" i="11"/>
  <c r="Y912" i="11"/>
  <c r="Z912" i="11"/>
  <c r="AA912" i="11"/>
  <c r="AB912" i="11"/>
  <c r="AC912" i="11"/>
  <c r="AD912" i="11"/>
  <c r="AE912" i="11"/>
  <c r="AF912" i="11"/>
  <c r="AG912" i="11"/>
  <c r="AH912" i="11"/>
  <c r="L913" i="11"/>
  <c r="M913" i="11"/>
  <c r="N913" i="11"/>
  <c r="O913" i="11"/>
  <c r="P913" i="11"/>
  <c r="Q913" i="11"/>
  <c r="AJ913" i="11" s="1"/>
  <c r="R913" i="11"/>
  <c r="S913" i="11"/>
  <c r="T913" i="11"/>
  <c r="U913" i="11"/>
  <c r="V913" i="11"/>
  <c r="W913" i="11"/>
  <c r="X913" i="11"/>
  <c r="Y913" i="11"/>
  <c r="Z913" i="11"/>
  <c r="AA913" i="11"/>
  <c r="AB913" i="11"/>
  <c r="AC913" i="11"/>
  <c r="AD913" i="11"/>
  <c r="AE913" i="11"/>
  <c r="AF913" i="11"/>
  <c r="AG913" i="11"/>
  <c r="L914" i="11"/>
  <c r="M914" i="11"/>
  <c r="N914" i="11"/>
  <c r="Q914" i="11" s="1"/>
  <c r="AJ914" i="11" s="1"/>
  <c r="O914" i="11"/>
  <c r="P914" i="11"/>
  <c r="R914" i="11"/>
  <c r="S914" i="11"/>
  <c r="T914" i="11"/>
  <c r="U914" i="11"/>
  <c r="V914" i="11"/>
  <c r="W914" i="11"/>
  <c r="X914" i="11"/>
  <c r="Y914" i="11"/>
  <c r="Z914" i="11"/>
  <c r="AA914" i="11"/>
  <c r="AB914" i="11"/>
  <c r="AC914" i="11"/>
  <c r="AD914" i="11"/>
  <c r="AE914" i="11"/>
  <c r="AF914" i="11"/>
  <c r="L915" i="11"/>
  <c r="M915" i="11"/>
  <c r="N915" i="11"/>
  <c r="O915" i="11"/>
  <c r="P915" i="11"/>
  <c r="Q915" i="11"/>
  <c r="R915" i="11"/>
  <c r="S915" i="11"/>
  <c r="T915" i="11"/>
  <c r="U915" i="11"/>
  <c r="V915" i="11"/>
  <c r="W915" i="11"/>
  <c r="X915" i="11"/>
  <c r="Y915" i="11"/>
  <c r="Z915" i="11"/>
  <c r="AA915" i="11"/>
  <c r="AB915" i="11"/>
  <c r="AC915" i="11"/>
  <c r="AD915" i="11"/>
  <c r="AE915" i="11"/>
  <c r="AF915" i="11"/>
  <c r="AG915" i="11"/>
  <c r="AH915" i="11"/>
  <c r="AI915" i="11"/>
  <c r="L916" i="11"/>
  <c r="M916" i="11"/>
  <c r="N916" i="11"/>
  <c r="Q916" i="11" s="1"/>
  <c r="O916" i="11"/>
  <c r="P916" i="11"/>
  <c r="R916" i="11"/>
  <c r="S916" i="11"/>
  <c r="T916" i="11"/>
  <c r="U916" i="11"/>
  <c r="V916" i="11"/>
  <c r="W916" i="11"/>
  <c r="X916" i="11"/>
  <c r="Y916" i="11"/>
  <c r="Z916" i="11"/>
  <c r="AA916" i="11"/>
  <c r="AB916" i="11"/>
  <c r="AC916" i="11"/>
  <c r="AD916" i="11"/>
  <c r="AE916" i="11"/>
  <c r="AF916" i="11"/>
  <c r="AH916" i="11"/>
  <c r="AK916" i="11"/>
  <c r="L917" i="11"/>
  <c r="M917" i="11"/>
  <c r="T917" i="11" s="1"/>
  <c r="N917" i="11"/>
  <c r="O917" i="11"/>
  <c r="P917" i="11"/>
  <c r="AB917" i="11" s="1"/>
  <c r="Q917" i="11"/>
  <c r="R917" i="11"/>
  <c r="S917" i="11"/>
  <c r="U917" i="11"/>
  <c r="V917" i="11"/>
  <c r="W917" i="11"/>
  <c r="X917" i="11"/>
  <c r="Y917" i="11"/>
  <c r="Z917" i="11"/>
  <c r="AA917" i="11"/>
  <c r="AC917" i="11"/>
  <c r="AD917" i="11"/>
  <c r="AE917" i="11"/>
  <c r="AF917" i="11"/>
  <c r="L918" i="11"/>
  <c r="M918" i="11"/>
  <c r="N918" i="11"/>
  <c r="O918" i="11"/>
  <c r="P918" i="11"/>
  <c r="Q918" i="11"/>
  <c r="AK918" i="11" s="1"/>
  <c r="R918" i="11"/>
  <c r="S918" i="11"/>
  <c r="AF918" i="11" s="1"/>
  <c r="T918" i="11"/>
  <c r="U918" i="11"/>
  <c r="V918" i="11"/>
  <c r="W918" i="11"/>
  <c r="X918" i="11"/>
  <c r="Y918" i="11"/>
  <c r="Z918" i="11"/>
  <c r="AA918" i="11"/>
  <c r="AB918" i="11"/>
  <c r="AC918" i="11"/>
  <c r="AD918" i="11"/>
  <c r="AE918" i="11"/>
  <c r="AI918" i="11"/>
  <c r="AJ918" i="11"/>
  <c r="L919" i="11"/>
  <c r="M919" i="11"/>
  <c r="N919" i="11"/>
  <c r="Q919" i="11" s="1"/>
  <c r="O919" i="11"/>
  <c r="P919" i="11"/>
  <c r="R919" i="11"/>
  <c r="S919" i="11"/>
  <c r="T919" i="11"/>
  <c r="U919" i="11"/>
  <c r="V919" i="11"/>
  <c r="W919" i="11"/>
  <c r="X919" i="11"/>
  <c r="Y919" i="11"/>
  <c r="Z919" i="11"/>
  <c r="AA919" i="11"/>
  <c r="AB919" i="11"/>
  <c r="AC919" i="11"/>
  <c r="AD919" i="11"/>
  <c r="AE919" i="11"/>
  <c r="AI919" i="11"/>
  <c r="L920" i="11"/>
  <c r="M920" i="11"/>
  <c r="T920" i="11" s="1"/>
  <c r="N920" i="11"/>
  <c r="O920" i="11"/>
  <c r="P920" i="11"/>
  <c r="AB920" i="11" s="1"/>
  <c r="Q920" i="11"/>
  <c r="AG920" i="11" s="1"/>
  <c r="R920" i="11"/>
  <c r="S920" i="11"/>
  <c r="U920" i="11"/>
  <c r="V920" i="11"/>
  <c r="W920" i="11"/>
  <c r="X920" i="11"/>
  <c r="Y920" i="11"/>
  <c r="Z920" i="11"/>
  <c r="AA920" i="11"/>
  <c r="AC920" i="11"/>
  <c r="AD920" i="11"/>
  <c r="AE920" i="11"/>
  <c r="L921" i="11"/>
  <c r="M921" i="11"/>
  <c r="N921" i="11"/>
  <c r="O921" i="11"/>
  <c r="P921" i="11"/>
  <c r="Q921" i="11"/>
  <c r="R921" i="11"/>
  <c r="T921" i="11"/>
  <c r="U921" i="11"/>
  <c r="V921" i="11"/>
  <c r="W921" i="11"/>
  <c r="X921" i="11"/>
  <c r="Y921" i="11"/>
  <c r="Z921" i="11"/>
  <c r="AA921" i="11"/>
  <c r="AB921" i="11"/>
  <c r="AC921" i="11"/>
  <c r="AD921" i="11"/>
  <c r="AE921" i="11"/>
  <c r="AK921" i="11"/>
  <c r="L922" i="11"/>
  <c r="S922" i="11" s="1"/>
  <c r="AF922" i="11" s="1"/>
  <c r="M922" i="11"/>
  <c r="N922" i="11"/>
  <c r="Q922" i="11" s="1"/>
  <c r="O922" i="11"/>
  <c r="P922" i="11"/>
  <c r="AB922" i="11" s="1"/>
  <c r="R922" i="11"/>
  <c r="T922" i="11"/>
  <c r="U922" i="11"/>
  <c r="V922" i="11"/>
  <c r="W922" i="11"/>
  <c r="X922" i="11"/>
  <c r="Y922" i="11"/>
  <c r="Z922" i="11"/>
  <c r="AA922" i="11"/>
  <c r="AC922" i="11"/>
  <c r="AD922" i="11"/>
  <c r="AE922" i="11"/>
  <c r="AJ922" i="11"/>
  <c r="L923" i="11"/>
  <c r="M923" i="11"/>
  <c r="N923" i="11"/>
  <c r="O923" i="11"/>
  <c r="P923" i="11"/>
  <c r="Q923" i="11"/>
  <c r="R923" i="11"/>
  <c r="S923" i="11"/>
  <c r="T923" i="11"/>
  <c r="U923" i="11"/>
  <c r="V923" i="11"/>
  <c r="W923" i="11"/>
  <c r="X923" i="11"/>
  <c r="Y923" i="11"/>
  <c r="Z923" i="11"/>
  <c r="AA923" i="11"/>
  <c r="AB923" i="11"/>
  <c r="AC923" i="11"/>
  <c r="AD923" i="11"/>
  <c r="AE923" i="11"/>
  <c r="AF923" i="11"/>
  <c r="AG923" i="11"/>
  <c r="AH923" i="11"/>
  <c r="AI923" i="11"/>
  <c r="L924" i="11"/>
  <c r="M924" i="11"/>
  <c r="AH924" i="11" s="1"/>
  <c r="N924" i="11"/>
  <c r="Q924" i="11" s="1"/>
  <c r="O924" i="11"/>
  <c r="P924" i="11"/>
  <c r="R924" i="11"/>
  <c r="S924" i="11"/>
  <c r="T924" i="11"/>
  <c r="U924" i="11"/>
  <c r="V924" i="11"/>
  <c r="W924" i="11"/>
  <c r="X924" i="11"/>
  <c r="Y924" i="11"/>
  <c r="Z924" i="11"/>
  <c r="AA924" i="11"/>
  <c r="AB924" i="11"/>
  <c r="AC924" i="11"/>
  <c r="AD924" i="11"/>
  <c r="AE924" i="11"/>
  <c r="AF924" i="11"/>
  <c r="AK924" i="11"/>
  <c r="L925" i="11"/>
  <c r="M925" i="11"/>
  <c r="N925" i="11"/>
  <c r="O925" i="11"/>
  <c r="P925" i="11"/>
  <c r="Q925" i="11"/>
  <c r="AK925" i="11" s="1"/>
  <c r="R925" i="11"/>
  <c r="S925" i="11"/>
  <c r="T925" i="11"/>
  <c r="U925" i="11"/>
  <c r="V925" i="11"/>
  <c r="W925" i="11"/>
  <c r="X925" i="11"/>
  <c r="Y925" i="11"/>
  <c r="Z925" i="11"/>
  <c r="AA925" i="11"/>
  <c r="AB925" i="11"/>
  <c r="AC925" i="11"/>
  <c r="AD925" i="11"/>
  <c r="AE925" i="11"/>
  <c r="AF925" i="11"/>
  <c r="AG925" i="11"/>
  <c r="L926" i="11"/>
  <c r="M926" i="11"/>
  <c r="N926" i="11"/>
  <c r="O926" i="11"/>
  <c r="P926" i="11"/>
  <c r="Q926" i="11"/>
  <c r="AK926" i="11" s="1"/>
  <c r="R926" i="11"/>
  <c r="S926" i="11"/>
  <c r="T926" i="11"/>
  <c r="U926" i="11"/>
  <c r="V926" i="11"/>
  <c r="W926" i="11"/>
  <c r="X926" i="11"/>
  <c r="Y926" i="11"/>
  <c r="Z926" i="11"/>
  <c r="AA926" i="11"/>
  <c r="AB926" i="11"/>
  <c r="AC926" i="11"/>
  <c r="AD926" i="11"/>
  <c r="AE926" i="11"/>
  <c r="AF926" i="11"/>
  <c r="AI926" i="11"/>
  <c r="AJ926" i="11"/>
  <c r="L927" i="11"/>
  <c r="M927" i="11"/>
  <c r="N927" i="11"/>
  <c r="Q927" i="11" s="1"/>
  <c r="O927" i="11"/>
  <c r="P927" i="11"/>
  <c r="R927" i="11"/>
  <c r="S927" i="11"/>
  <c r="T927" i="11"/>
  <c r="U927" i="11"/>
  <c r="V927" i="11"/>
  <c r="W927" i="11"/>
  <c r="X927" i="11"/>
  <c r="Y927" i="11"/>
  <c r="Z927" i="11"/>
  <c r="AA927" i="11"/>
  <c r="AB927" i="11"/>
  <c r="AC927" i="11"/>
  <c r="AD927" i="11"/>
  <c r="AE927" i="11"/>
  <c r="AF927" i="11"/>
  <c r="AI927" i="11"/>
  <c r="L928" i="11"/>
  <c r="M928" i="11"/>
  <c r="N928" i="11"/>
  <c r="O928" i="11"/>
  <c r="P928" i="11"/>
  <c r="R928" i="11"/>
  <c r="S928" i="11"/>
  <c r="T928" i="11"/>
  <c r="U928" i="11"/>
  <c r="V928" i="11"/>
  <c r="W928" i="11"/>
  <c r="X928" i="11"/>
  <c r="Y928" i="11"/>
  <c r="Z928" i="11"/>
  <c r="AA928" i="11"/>
  <c r="AB928" i="11"/>
  <c r="AC928" i="11"/>
  <c r="AD928" i="11"/>
  <c r="AE928" i="11"/>
  <c r="AF928" i="11"/>
  <c r="L929" i="11"/>
  <c r="M929" i="11"/>
  <c r="N929" i="11"/>
  <c r="O929" i="11"/>
  <c r="P929" i="11"/>
  <c r="Q929" i="11"/>
  <c r="AJ929" i="11" s="1"/>
  <c r="R929" i="11"/>
  <c r="S929" i="11"/>
  <c r="T929" i="11"/>
  <c r="U929" i="11"/>
  <c r="V929" i="11"/>
  <c r="W929" i="11"/>
  <c r="X929" i="11"/>
  <c r="Y929" i="11"/>
  <c r="Z929" i="11"/>
  <c r="AA929" i="11"/>
  <c r="AB929" i="11"/>
  <c r="AC929" i="11"/>
  <c r="AD929" i="11"/>
  <c r="AE929" i="11"/>
  <c r="AF929" i="11"/>
  <c r="AK929" i="11"/>
  <c r="L930" i="11"/>
  <c r="M930" i="11"/>
  <c r="N930" i="11"/>
  <c r="Q930" i="11" s="1"/>
  <c r="O930" i="11"/>
  <c r="P930" i="11"/>
  <c r="R930" i="11"/>
  <c r="S930" i="11"/>
  <c r="T930" i="11"/>
  <c r="U930" i="11"/>
  <c r="V930" i="11"/>
  <c r="W930" i="11"/>
  <c r="X930" i="11"/>
  <c r="Y930" i="11"/>
  <c r="Z930" i="11"/>
  <c r="AA930" i="11"/>
  <c r="AB930" i="11"/>
  <c r="AC930" i="11"/>
  <c r="AD930" i="11"/>
  <c r="AE930" i="11"/>
  <c r="AF930" i="11"/>
  <c r="AJ930" i="11"/>
  <c r="L931" i="11"/>
  <c r="M931" i="11"/>
  <c r="N931" i="11"/>
  <c r="O931" i="11"/>
  <c r="P931" i="11"/>
  <c r="Q931" i="11"/>
  <c r="AJ931" i="11" s="1"/>
  <c r="R931" i="11"/>
  <c r="S931" i="11"/>
  <c r="T931" i="11"/>
  <c r="U931" i="11"/>
  <c r="V931" i="11"/>
  <c r="W931" i="11"/>
  <c r="X931" i="11"/>
  <c r="Y931" i="11"/>
  <c r="Z931" i="11"/>
  <c r="AA931" i="11"/>
  <c r="AB931" i="11"/>
  <c r="AC931" i="11"/>
  <c r="AD931" i="11"/>
  <c r="AE931" i="11"/>
  <c r="AF931" i="11"/>
  <c r="AG931" i="11"/>
  <c r="AH931" i="11"/>
  <c r="AI931" i="11"/>
  <c r="L932" i="11"/>
  <c r="M932" i="11"/>
  <c r="T932" i="11" s="1"/>
  <c r="N932" i="11"/>
  <c r="Q932" i="11" s="1"/>
  <c r="AK932" i="11" s="1"/>
  <c r="O932" i="11"/>
  <c r="P932" i="11"/>
  <c r="R932" i="11"/>
  <c r="S932" i="11"/>
  <c r="U932" i="11"/>
  <c r="V932" i="11"/>
  <c r="W932" i="11"/>
  <c r="X932" i="11"/>
  <c r="Y932" i="11"/>
  <c r="Z932" i="11"/>
  <c r="AA932" i="11"/>
  <c r="AB932" i="11"/>
  <c r="AC932" i="11"/>
  <c r="AD932" i="11"/>
  <c r="AE932" i="11"/>
  <c r="AH932" i="11"/>
  <c r="AI932" i="11"/>
  <c r="L933" i="11"/>
  <c r="M933" i="11"/>
  <c r="T933" i="11" s="1"/>
  <c r="N933" i="11"/>
  <c r="Q933" i="11" s="1"/>
  <c r="O933" i="11"/>
  <c r="P933" i="11"/>
  <c r="AB933" i="11" s="1"/>
  <c r="R933" i="11"/>
  <c r="S933" i="11"/>
  <c r="U933" i="11"/>
  <c r="W933" i="11"/>
  <c r="X933" i="11"/>
  <c r="Y933" i="11"/>
  <c r="Z933" i="11"/>
  <c r="AA933" i="11"/>
  <c r="AC933" i="11"/>
  <c r="AD933" i="11"/>
  <c r="AE933" i="11"/>
  <c r="L934" i="11"/>
  <c r="M934" i="11"/>
  <c r="N934" i="11"/>
  <c r="O934" i="11"/>
  <c r="P934" i="11"/>
  <c r="Q934" i="11"/>
  <c r="AI934" i="11" s="1"/>
  <c r="R934" i="11"/>
  <c r="T934" i="11"/>
  <c r="U934" i="11"/>
  <c r="V934" i="11"/>
  <c r="W934" i="11"/>
  <c r="X934" i="11"/>
  <c r="Y934" i="11"/>
  <c r="Z934" i="11"/>
  <c r="AA934" i="11"/>
  <c r="AB934" i="11"/>
  <c r="AC934" i="11"/>
  <c r="AD934" i="11"/>
  <c r="AE934" i="11"/>
  <c r="AG934" i="11"/>
  <c r="L935" i="11"/>
  <c r="M935" i="11"/>
  <c r="N935" i="11"/>
  <c r="Q935" i="11" s="1"/>
  <c r="O935" i="11"/>
  <c r="P935" i="11"/>
  <c r="R935" i="11"/>
  <c r="T935" i="11"/>
  <c r="U935" i="11"/>
  <c r="V935" i="11"/>
  <c r="W935" i="11"/>
  <c r="X935" i="11"/>
  <c r="Y935" i="11"/>
  <c r="Z935" i="11"/>
  <c r="AA935" i="11"/>
  <c r="AB935" i="11"/>
  <c r="AC935" i="11"/>
  <c r="AD935" i="11"/>
  <c r="AE935" i="11"/>
  <c r="AI935" i="11"/>
  <c r="AJ935" i="11"/>
  <c r="L936" i="11"/>
  <c r="M936" i="11"/>
  <c r="T936" i="11" s="1"/>
  <c r="N936" i="11"/>
  <c r="O936" i="11"/>
  <c r="P936" i="11"/>
  <c r="AB936" i="11" s="1"/>
  <c r="R936" i="11"/>
  <c r="S936" i="11"/>
  <c r="U936" i="11"/>
  <c r="W936" i="11"/>
  <c r="X936" i="11"/>
  <c r="Y936" i="11"/>
  <c r="Z936" i="11"/>
  <c r="AA936" i="11"/>
  <c r="AC936" i="11"/>
  <c r="AD936" i="11"/>
  <c r="AE936" i="11"/>
  <c r="L937" i="11"/>
  <c r="M937" i="11"/>
  <c r="N937" i="11"/>
  <c r="O937" i="11"/>
  <c r="P937" i="11"/>
  <c r="Q937" i="11"/>
  <c r="R937" i="11"/>
  <c r="T937" i="11"/>
  <c r="U937" i="11"/>
  <c r="V937" i="11"/>
  <c r="W937" i="11"/>
  <c r="X937" i="11"/>
  <c r="Y937" i="11"/>
  <c r="Z937" i="11"/>
  <c r="AA937" i="11"/>
  <c r="AB937" i="11"/>
  <c r="AC937" i="11"/>
  <c r="AD937" i="11"/>
  <c r="AE937" i="11"/>
  <c r="AG937" i="11"/>
  <c r="AH937" i="11"/>
  <c r="AJ937" i="11"/>
  <c r="AK937" i="11"/>
  <c r="L938" i="11"/>
  <c r="S938" i="11" s="1"/>
  <c r="M938" i="11"/>
  <c r="T938" i="11" s="1"/>
  <c r="N938" i="11"/>
  <c r="Q938" i="11" s="1"/>
  <c r="O938" i="11"/>
  <c r="P938" i="11"/>
  <c r="AB938" i="11" s="1"/>
  <c r="R938" i="11"/>
  <c r="U938" i="11"/>
  <c r="V938" i="11"/>
  <c r="W938" i="11"/>
  <c r="X938" i="11"/>
  <c r="Y938" i="11"/>
  <c r="Z938" i="11"/>
  <c r="AA938" i="11"/>
  <c r="AC938" i="11"/>
  <c r="AD938" i="11"/>
  <c r="AE938" i="11"/>
  <c r="AJ938" i="11"/>
  <c r="AK938" i="11"/>
  <c r="L939" i="11"/>
  <c r="M939" i="11"/>
  <c r="N939" i="11"/>
  <c r="O939" i="11"/>
  <c r="P939" i="11"/>
  <c r="Q939" i="11"/>
  <c r="AJ939" i="11" s="1"/>
  <c r="R939" i="11"/>
  <c r="S939" i="11"/>
  <c r="T939" i="11"/>
  <c r="U939" i="11"/>
  <c r="V939" i="11"/>
  <c r="W939" i="11"/>
  <c r="X939" i="11"/>
  <c r="Y939" i="11"/>
  <c r="Z939" i="11"/>
  <c r="AA939" i="11"/>
  <c r="AB939" i="11"/>
  <c r="AC939" i="11"/>
  <c r="AD939" i="11"/>
  <c r="AE939" i="11"/>
  <c r="AF939" i="11"/>
  <c r="AG939" i="11"/>
  <c r="AH939" i="11"/>
  <c r="AI939" i="11"/>
  <c r="L940" i="11"/>
  <c r="M940" i="11"/>
  <c r="N940" i="11"/>
  <c r="Q940" i="11" s="1"/>
  <c r="O940" i="11"/>
  <c r="P940" i="11"/>
  <c r="R940" i="11"/>
  <c r="S940" i="11"/>
  <c r="T940" i="11"/>
  <c r="U940" i="11"/>
  <c r="V940" i="11"/>
  <c r="W940" i="11"/>
  <c r="X940" i="11"/>
  <c r="Y940" i="11"/>
  <c r="Z940" i="11"/>
  <c r="AA940" i="11"/>
  <c r="AB940" i="11"/>
  <c r="AC940" i="11"/>
  <c r="AD940" i="11"/>
  <c r="AE940" i="11"/>
  <c r="AF940" i="11"/>
  <c r="AH940" i="11"/>
  <c r="L941" i="11"/>
  <c r="M941" i="11"/>
  <c r="N941" i="11"/>
  <c r="Q941" i="11" s="1"/>
  <c r="O941" i="11"/>
  <c r="P941" i="11"/>
  <c r="R941" i="11"/>
  <c r="S941" i="11"/>
  <c r="T941" i="11"/>
  <c r="U941" i="11"/>
  <c r="V941" i="11"/>
  <c r="W941" i="11"/>
  <c r="X941" i="11"/>
  <c r="Y941" i="11"/>
  <c r="Z941" i="11"/>
  <c r="AA941" i="11"/>
  <c r="AB941" i="11"/>
  <c r="AC941" i="11"/>
  <c r="AD941" i="11"/>
  <c r="AE941" i="11"/>
  <c r="AF941" i="11"/>
  <c r="L942" i="11"/>
  <c r="M942" i="11"/>
  <c r="N942" i="11"/>
  <c r="O942" i="11"/>
  <c r="P942" i="11"/>
  <c r="Q942" i="11"/>
  <c r="AI942" i="11" s="1"/>
  <c r="R942" i="11"/>
  <c r="S942" i="11"/>
  <c r="T942" i="11"/>
  <c r="U942" i="11"/>
  <c r="V942" i="11"/>
  <c r="W942" i="11"/>
  <c r="X942" i="11"/>
  <c r="Y942" i="11"/>
  <c r="Z942" i="11"/>
  <c r="AA942" i="11"/>
  <c r="AB942" i="11"/>
  <c r="AC942" i="11"/>
  <c r="AD942" i="11"/>
  <c r="AE942" i="11"/>
  <c r="AF942" i="11"/>
  <c r="AG942" i="11"/>
  <c r="L943" i="11"/>
  <c r="M943" i="11"/>
  <c r="N943" i="11"/>
  <c r="Q943" i="11" s="1"/>
  <c r="O943" i="11"/>
  <c r="P943" i="11"/>
  <c r="R943" i="11"/>
  <c r="S943" i="11"/>
  <c r="T943" i="11"/>
  <c r="U943" i="11"/>
  <c r="V943" i="11"/>
  <c r="W943" i="11"/>
  <c r="X943" i="11"/>
  <c r="Y943" i="11"/>
  <c r="Z943" i="11"/>
  <c r="AA943" i="11"/>
  <c r="AB943" i="11"/>
  <c r="AC943" i="11"/>
  <c r="AD943" i="11"/>
  <c r="AE943" i="11"/>
  <c r="AF943" i="11"/>
  <c r="AI943" i="11"/>
  <c r="AJ943" i="11"/>
  <c r="L944" i="11"/>
  <c r="M944" i="11"/>
  <c r="N944" i="11"/>
  <c r="O944" i="11"/>
  <c r="P944" i="11"/>
  <c r="AB944" i="11" s="1"/>
  <c r="Q944" i="11"/>
  <c r="R944" i="11"/>
  <c r="S944" i="11"/>
  <c r="T944" i="11"/>
  <c r="U944" i="11"/>
  <c r="V944" i="11"/>
  <c r="W944" i="11"/>
  <c r="X944" i="11"/>
  <c r="Y944" i="11"/>
  <c r="Z944" i="11"/>
  <c r="AA944" i="11"/>
  <c r="AC944" i="11"/>
  <c r="AD944" i="11"/>
  <c r="AE944" i="11"/>
  <c r="AH944" i="11"/>
  <c r="L945" i="11"/>
  <c r="M945" i="11"/>
  <c r="T945" i="11" s="1"/>
  <c r="N945" i="11"/>
  <c r="O945" i="11"/>
  <c r="P945" i="11"/>
  <c r="Q945" i="11"/>
  <c r="AK945" i="11" s="1"/>
  <c r="R945" i="11"/>
  <c r="U945" i="11"/>
  <c r="V945" i="11"/>
  <c r="W945" i="11"/>
  <c r="X945" i="11"/>
  <c r="Y945" i="11"/>
  <c r="Z945" i="11"/>
  <c r="AA945" i="11"/>
  <c r="AB945" i="11"/>
  <c r="AC945" i="11"/>
  <c r="AD945" i="11"/>
  <c r="AE945" i="11"/>
  <c r="AJ945" i="11"/>
  <c r="L946" i="11"/>
  <c r="M946" i="11"/>
  <c r="N946" i="11"/>
  <c r="Q946" i="11" s="1"/>
  <c r="O946" i="11"/>
  <c r="P946" i="11"/>
  <c r="R946" i="11"/>
  <c r="S946" i="11"/>
  <c r="T946" i="11"/>
  <c r="U946" i="11"/>
  <c r="V946" i="11"/>
  <c r="W946" i="11"/>
  <c r="X946" i="11"/>
  <c r="Y946" i="11"/>
  <c r="Z946" i="11"/>
  <c r="AA946" i="11"/>
  <c r="AB946" i="11"/>
  <c r="AC946" i="11"/>
  <c r="AD946" i="11"/>
  <c r="AE946" i="11"/>
  <c r="AF946" i="11"/>
  <c r="L947" i="11"/>
  <c r="M947" i="11"/>
  <c r="N947" i="11"/>
  <c r="O947" i="11"/>
  <c r="P947" i="11"/>
  <c r="Q947" i="11"/>
  <c r="R947" i="11"/>
  <c r="S947" i="11"/>
  <c r="T947" i="11"/>
  <c r="U947" i="11"/>
  <c r="V947" i="11"/>
  <c r="W947" i="11"/>
  <c r="X947" i="11"/>
  <c r="Y947" i="11"/>
  <c r="Z947" i="11"/>
  <c r="AA947" i="11"/>
  <c r="AB947" i="11"/>
  <c r="AC947" i="11"/>
  <c r="AD947" i="11"/>
  <c r="AE947" i="11"/>
  <c r="AF947" i="11"/>
  <c r="AG947" i="11"/>
  <c r="AH947" i="11"/>
  <c r="AI947" i="11"/>
  <c r="L948" i="11"/>
  <c r="M948" i="11"/>
  <c r="AH948" i="11" s="1"/>
  <c r="N948" i="11"/>
  <c r="Q948" i="11" s="1"/>
  <c r="AK948" i="11" s="1"/>
  <c r="O948" i="11"/>
  <c r="P948" i="11"/>
  <c r="R948" i="11"/>
  <c r="S948" i="11"/>
  <c r="T948" i="11"/>
  <c r="U948" i="11"/>
  <c r="V948" i="11"/>
  <c r="W948" i="11"/>
  <c r="X948" i="11"/>
  <c r="Y948" i="11"/>
  <c r="Z948" i="11"/>
  <c r="AA948" i="11"/>
  <c r="AB948" i="11"/>
  <c r="AC948" i="11"/>
  <c r="AD948" i="11"/>
  <c r="AE948" i="11"/>
  <c r="AF948" i="11"/>
  <c r="AI948" i="11"/>
  <c r="L949" i="11"/>
  <c r="M949" i="11"/>
  <c r="N949" i="11"/>
  <c r="O949" i="11"/>
  <c r="P949" i="11"/>
  <c r="Q949" i="11"/>
  <c r="AK949" i="11" s="1"/>
  <c r="R949" i="11"/>
  <c r="S949" i="11"/>
  <c r="T949" i="11"/>
  <c r="U949" i="11"/>
  <c r="V949" i="11"/>
  <c r="W949" i="11"/>
  <c r="X949" i="11"/>
  <c r="Y949" i="11"/>
  <c r="Z949" i="11"/>
  <c r="AA949" i="11"/>
  <c r="AB949" i="11"/>
  <c r="AC949" i="11"/>
  <c r="AD949" i="11"/>
  <c r="AE949" i="11"/>
  <c r="AF949" i="11"/>
  <c r="AG949" i="11"/>
  <c r="L950" i="11"/>
  <c r="M950" i="11"/>
  <c r="N950" i="11"/>
  <c r="O950" i="11"/>
  <c r="P950" i="11"/>
  <c r="Q950" i="11"/>
  <c r="R950" i="11"/>
  <c r="S950" i="11"/>
  <c r="T950" i="11"/>
  <c r="U950" i="11"/>
  <c r="V950" i="11"/>
  <c r="W950" i="11"/>
  <c r="X950" i="11"/>
  <c r="Y950" i="11"/>
  <c r="Z950" i="11"/>
  <c r="AA950" i="11"/>
  <c r="AB950" i="11"/>
  <c r="AC950" i="11"/>
  <c r="AD950" i="11"/>
  <c r="AE950" i="11"/>
  <c r="AF950" i="11"/>
  <c r="AG950" i="11"/>
  <c r="AI950" i="11"/>
  <c r="AJ950" i="11"/>
  <c r="L951" i="11"/>
  <c r="M951" i="11"/>
  <c r="N951" i="11"/>
  <c r="Q951" i="11" s="1"/>
  <c r="AI951" i="11" s="1"/>
  <c r="O951" i="11"/>
  <c r="P951" i="11"/>
  <c r="R951" i="11"/>
  <c r="S951" i="11"/>
  <c r="T951" i="11"/>
  <c r="U951" i="11"/>
  <c r="V951" i="11"/>
  <c r="W951" i="11"/>
  <c r="X951" i="11"/>
  <c r="Y951" i="11"/>
  <c r="Z951" i="11"/>
  <c r="AA951" i="11"/>
  <c r="AB951" i="11"/>
  <c r="AC951" i="11"/>
  <c r="AD951" i="11"/>
  <c r="AE951" i="11"/>
  <c r="L952" i="11"/>
  <c r="S952" i="11" s="1"/>
  <c r="M952" i="11"/>
  <c r="N952" i="11"/>
  <c r="O952" i="11"/>
  <c r="P952" i="11"/>
  <c r="AB952" i="11" s="1"/>
  <c r="R952" i="11"/>
  <c r="T952" i="11"/>
  <c r="U952" i="11"/>
  <c r="W952" i="11"/>
  <c r="X952" i="11"/>
  <c r="Y952" i="11"/>
  <c r="Z952" i="11"/>
  <c r="AA952" i="11"/>
  <c r="AC952" i="11"/>
  <c r="AD952" i="11"/>
  <c r="AE952" i="11"/>
  <c r="L953" i="11"/>
  <c r="M953" i="11"/>
  <c r="T953" i="11" s="1"/>
  <c r="N953" i="11"/>
  <c r="O953" i="11"/>
  <c r="P953" i="11"/>
  <c r="Q953" i="11"/>
  <c r="AK953" i="11" s="1"/>
  <c r="R953" i="11"/>
  <c r="U953" i="11"/>
  <c r="V953" i="11"/>
  <c r="W953" i="11"/>
  <c r="X953" i="11"/>
  <c r="Y953" i="11"/>
  <c r="Z953" i="11"/>
  <c r="AA953" i="11"/>
  <c r="AB953" i="11"/>
  <c r="AC953" i="11"/>
  <c r="AD953" i="11"/>
  <c r="AE953" i="11"/>
  <c r="AH953" i="11"/>
  <c r="AJ953" i="11"/>
  <c r="L954" i="11"/>
  <c r="S954" i="11" s="1"/>
  <c r="M954" i="11"/>
  <c r="N954" i="11"/>
  <c r="Q954" i="11" s="1"/>
  <c r="AJ954" i="11" s="1"/>
  <c r="O954" i="11"/>
  <c r="P954" i="11"/>
  <c r="R954" i="11"/>
  <c r="T954" i="11"/>
  <c r="AF954" i="11" s="1"/>
  <c r="U954" i="11"/>
  <c r="V954" i="11"/>
  <c r="W954" i="11"/>
  <c r="X954" i="11"/>
  <c r="Y954" i="11"/>
  <c r="Z954" i="11"/>
  <c r="AA954" i="11"/>
  <c r="AB954" i="11"/>
  <c r="AC954" i="11"/>
  <c r="AD954" i="11"/>
  <c r="AE954" i="11"/>
  <c r="L955" i="11"/>
  <c r="M955" i="11"/>
  <c r="T955" i="11" s="1"/>
  <c r="N955" i="11"/>
  <c r="O955" i="11"/>
  <c r="P955" i="11"/>
  <c r="AB955" i="11" s="1"/>
  <c r="Q955" i="11"/>
  <c r="R955" i="11"/>
  <c r="S955" i="11"/>
  <c r="U955" i="11"/>
  <c r="V955" i="11"/>
  <c r="W955" i="11"/>
  <c r="X955" i="11"/>
  <c r="Y955" i="11"/>
  <c r="Z955" i="11"/>
  <c r="AA955" i="11"/>
  <c r="AC955" i="11"/>
  <c r="AD955" i="11"/>
  <c r="AE955" i="11"/>
  <c r="AF955" i="11"/>
  <c r="AG955" i="11"/>
  <c r="AH955" i="11"/>
  <c r="AI955" i="11"/>
  <c r="AK955" i="11"/>
  <c r="L956" i="11"/>
  <c r="M956" i="11"/>
  <c r="T956" i="11" s="1"/>
  <c r="N956" i="11"/>
  <c r="V956" i="11" s="1"/>
  <c r="O956" i="11"/>
  <c r="P956" i="11"/>
  <c r="AB956" i="11" s="1"/>
  <c r="R956" i="11"/>
  <c r="S956" i="11"/>
  <c r="U956" i="11"/>
  <c r="W956" i="11"/>
  <c r="X956" i="11"/>
  <c r="Y956" i="11"/>
  <c r="Z956" i="11"/>
  <c r="AA956" i="11"/>
  <c r="AC956" i="11"/>
  <c r="AD956" i="11"/>
  <c r="AE956" i="11"/>
  <c r="L957" i="11"/>
  <c r="M957" i="11"/>
  <c r="T957" i="11" s="1"/>
  <c r="AF957" i="11" s="1"/>
  <c r="N957" i="11"/>
  <c r="O957" i="11"/>
  <c r="P957" i="11"/>
  <c r="AB957" i="11" s="1"/>
  <c r="Q957" i="11"/>
  <c r="AG957" i="11" s="1"/>
  <c r="R957" i="11"/>
  <c r="S957" i="11"/>
  <c r="U957" i="11"/>
  <c r="V957" i="11"/>
  <c r="W957" i="11"/>
  <c r="X957" i="11"/>
  <c r="Y957" i="11"/>
  <c r="Z957" i="11"/>
  <c r="AA957" i="11"/>
  <c r="AC957" i="11"/>
  <c r="AD957" i="11"/>
  <c r="AE957" i="11"/>
  <c r="AK957" i="11"/>
  <c r="L958" i="11"/>
  <c r="M958" i="11"/>
  <c r="N958" i="11"/>
  <c r="O958" i="11"/>
  <c r="P958" i="11"/>
  <c r="AB958" i="11" s="1"/>
  <c r="Q958" i="11"/>
  <c r="AI958" i="11" s="1"/>
  <c r="R958" i="11"/>
  <c r="T958" i="11"/>
  <c r="U958" i="11"/>
  <c r="V958" i="11"/>
  <c r="W958" i="11"/>
  <c r="X958" i="11"/>
  <c r="Y958" i="11"/>
  <c r="Z958" i="11"/>
  <c r="AA958" i="11"/>
  <c r="AC958" i="11"/>
  <c r="AD958" i="11"/>
  <c r="AE958" i="11"/>
  <c r="L959" i="11"/>
  <c r="M959" i="11"/>
  <c r="N959" i="11"/>
  <c r="Q959" i="11" s="1"/>
  <c r="O959" i="11"/>
  <c r="AJ959" i="11" s="1"/>
  <c r="P959" i="11"/>
  <c r="R959" i="11"/>
  <c r="T959" i="11"/>
  <c r="U959" i="11"/>
  <c r="W959" i="11"/>
  <c r="X959" i="11"/>
  <c r="Y959" i="11"/>
  <c r="Z959" i="11"/>
  <c r="AA959" i="11"/>
  <c r="AB959" i="11"/>
  <c r="AC959" i="11"/>
  <c r="AD959" i="11"/>
  <c r="AE959" i="11"/>
  <c r="AI959" i="11"/>
  <c r="L960" i="11"/>
  <c r="M960" i="11"/>
  <c r="N960" i="11"/>
  <c r="O960" i="11"/>
  <c r="P960" i="11"/>
  <c r="Q960" i="11"/>
  <c r="AH960" i="11" s="1"/>
  <c r="R960" i="11"/>
  <c r="S960" i="11"/>
  <c r="T960" i="11"/>
  <c r="U960" i="11"/>
  <c r="V960" i="11"/>
  <c r="W960" i="11"/>
  <c r="X960" i="11"/>
  <c r="Y960" i="11"/>
  <c r="Z960" i="11"/>
  <c r="AA960" i="11"/>
  <c r="AB960" i="11"/>
  <c r="AC960" i="11"/>
  <c r="AD960" i="11"/>
  <c r="AE960" i="11"/>
  <c r="AF960" i="11"/>
  <c r="AG960" i="11"/>
  <c r="L961" i="11"/>
  <c r="M961" i="11"/>
  <c r="N961" i="11"/>
  <c r="O961" i="11"/>
  <c r="P961" i="11"/>
  <c r="Q961" i="11"/>
  <c r="R961" i="11"/>
  <c r="S961" i="11"/>
  <c r="T961" i="11"/>
  <c r="U961" i="11"/>
  <c r="V961" i="11"/>
  <c r="W961" i="11"/>
  <c r="X961" i="11"/>
  <c r="Y961" i="11"/>
  <c r="Z961" i="11"/>
  <c r="AA961" i="11"/>
  <c r="AB961" i="11"/>
  <c r="AC961" i="11"/>
  <c r="AD961" i="11"/>
  <c r="AE961" i="11"/>
  <c r="AF961" i="11"/>
  <c r="AH961" i="11"/>
  <c r="AJ961" i="11"/>
  <c r="AK961" i="11"/>
  <c r="L962" i="11"/>
  <c r="M962" i="11"/>
  <c r="N962" i="11"/>
  <c r="Q962" i="11" s="1"/>
  <c r="O962" i="11"/>
  <c r="P962" i="11"/>
  <c r="R962" i="11"/>
  <c r="S962" i="11"/>
  <c r="T962" i="11"/>
  <c r="U962" i="11"/>
  <c r="V962" i="11"/>
  <c r="W962" i="11"/>
  <c r="X962" i="11"/>
  <c r="Y962" i="11"/>
  <c r="Z962" i="11"/>
  <c r="AA962" i="11"/>
  <c r="AB962" i="11"/>
  <c r="AC962" i="11"/>
  <c r="AD962" i="11"/>
  <c r="AE962" i="11"/>
  <c r="AF962" i="11"/>
  <c r="L963" i="11"/>
  <c r="M963" i="11"/>
  <c r="N963" i="11"/>
  <c r="O963" i="11"/>
  <c r="P963" i="11"/>
  <c r="Q963" i="11"/>
  <c r="R963" i="11"/>
  <c r="S963" i="11"/>
  <c r="T963" i="11"/>
  <c r="U963" i="11"/>
  <c r="V963" i="11"/>
  <c r="W963" i="11"/>
  <c r="X963" i="11"/>
  <c r="Y963" i="11"/>
  <c r="Z963" i="11"/>
  <c r="AA963" i="11"/>
  <c r="AB963" i="11"/>
  <c r="AC963" i="11"/>
  <c r="AD963" i="11"/>
  <c r="AE963" i="11"/>
  <c r="AF963" i="11"/>
  <c r="AG963" i="11"/>
  <c r="AH963" i="11"/>
  <c r="AI963" i="11"/>
  <c r="L964" i="11"/>
  <c r="M964" i="11"/>
  <c r="N964" i="11"/>
  <c r="Q964" i="11" s="1"/>
  <c r="AK964" i="11" s="1"/>
  <c r="O964" i="11"/>
  <c r="P964" i="11"/>
  <c r="R964" i="11"/>
  <c r="S964" i="11"/>
  <c r="T964" i="11"/>
  <c r="U964" i="11"/>
  <c r="V964" i="11"/>
  <c r="W964" i="11"/>
  <c r="X964" i="11"/>
  <c r="Y964" i="11"/>
  <c r="Z964" i="11"/>
  <c r="AA964" i="11"/>
  <c r="AB964" i="11"/>
  <c r="AC964" i="11"/>
  <c r="AD964" i="11"/>
  <c r="AE964" i="11"/>
  <c r="AF964" i="11"/>
  <c r="AH964" i="11"/>
  <c r="AI964" i="11"/>
  <c r="L965" i="11"/>
  <c r="M965" i="11"/>
  <c r="N965" i="11"/>
  <c r="O965" i="11"/>
  <c r="P965" i="11"/>
  <c r="Q965" i="11"/>
  <c r="AK965" i="11" s="1"/>
  <c r="R965" i="11"/>
  <c r="S965" i="11"/>
  <c r="T965" i="11"/>
  <c r="U965" i="11"/>
  <c r="V965" i="11"/>
  <c r="W965" i="11"/>
  <c r="X965" i="11"/>
  <c r="Y965" i="11"/>
  <c r="Z965" i="11"/>
  <c r="AA965" i="11"/>
  <c r="AB965" i="11"/>
  <c r="AC965" i="11"/>
  <c r="AD965" i="11"/>
  <c r="AE965" i="11"/>
  <c r="AF965" i="11"/>
  <c r="AG965" i="11"/>
  <c r="L966" i="11"/>
  <c r="M966" i="11"/>
  <c r="N966" i="11"/>
  <c r="O966" i="11"/>
  <c r="P966" i="11"/>
  <c r="Q966" i="11"/>
  <c r="R966" i="11"/>
  <c r="S966" i="11"/>
  <c r="T966" i="11"/>
  <c r="U966" i="11"/>
  <c r="V966" i="11"/>
  <c r="W966" i="11"/>
  <c r="X966" i="11"/>
  <c r="Y966" i="11"/>
  <c r="Z966" i="11"/>
  <c r="AA966" i="11"/>
  <c r="AB966" i="11"/>
  <c r="AC966" i="11"/>
  <c r="AD966" i="11"/>
  <c r="AE966" i="11"/>
  <c r="AF966" i="11"/>
  <c r="AG966" i="11"/>
  <c r="AI966" i="11"/>
  <c r="AJ966" i="11"/>
  <c r="L967" i="11"/>
  <c r="M967" i="11"/>
  <c r="N967" i="11"/>
  <c r="Q967" i="11" s="1"/>
  <c r="AI967" i="11" s="1"/>
  <c r="O967" i="11"/>
  <c r="P967" i="11"/>
  <c r="R967" i="11"/>
  <c r="S967" i="11"/>
  <c r="T967" i="11"/>
  <c r="U967" i="11"/>
  <c r="V967" i="11"/>
  <c r="W967" i="11"/>
  <c r="X967" i="11"/>
  <c r="Y967" i="11"/>
  <c r="Z967" i="11"/>
  <c r="AA967" i="11"/>
  <c r="AB967" i="11"/>
  <c r="AC967" i="11"/>
  <c r="AD967" i="11"/>
  <c r="AE967" i="11"/>
  <c r="AF967" i="11"/>
  <c r="AJ967" i="11"/>
  <c r="L968" i="11"/>
  <c r="S968" i="11" s="1"/>
  <c r="M968" i="11"/>
  <c r="N968" i="11"/>
  <c r="O968" i="11"/>
  <c r="P968" i="11"/>
  <c r="AB968" i="11" s="1"/>
  <c r="Q968" i="11"/>
  <c r="R968" i="11"/>
  <c r="T968" i="11"/>
  <c r="U968" i="11"/>
  <c r="V968" i="11"/>
  <c r="W968" i="11"/>
  <c r="X968" i="11"/>
  <c r="Y968" i="11"/>
  <c r="Z968" i="11"/>
  <c r="AA968" i="11"/>
  <c r="AC968" i="11"/>
  <c r="AD968" i="11"/>
  <c r="AE968" i="11"/>
  <c r="L969" i="11"/>
  <c r="M969" i="11"/>
  <c r="N969" i="11"/>
  <c r="O969" i="11"/>
  <c r="P969" i="11"/>
  <c r="Q969" i="11"/>
  <c r="R969" i="11"/>
  <c r="T969" i="11"/>
  <c r="U969" i="11"/>
  <c r="V969" i="11"/>
  <c r="W969" i="11"/>
  <c r="X969" i="11"/>
  <c r="Y969" i="11"/>
  <c r="Z969" i="11"/>
  <c r="AA969" i="11"/>
  <c r="AB969" i="11"/>
  <c r="AC969" i="11"/>
  <c r="AD969" i="11"/>
  <c r="AE969" i="11"/>
  <c r="AG969" i="11"/>
  <c r="AH969" i="11"/>
  <c r="AJ969" i="11"/>
  <c r="AK969" i="11"/>
  <c r="L970" i="11"/>
  <c r="S970" i="11" s="1"/>
  <c r="M970" i="11"/>
  <c r="T970" i="11" s="1"/>
  <c r="N970" i="11"/>
  <c r="Q970" i="11" s="1"/>
  <c r="O970" i="11"/>
  <c r="P970" i="11"/>
  <c r="AB970" i="11" s="1"/>
  <c r="R970" i="11"/>
  <c r="U970" i="11"/>
  <c r="V970" i="11"/>
  <c r="W970" i="11"/>
  <c r="X970" i="11"/>
  <c r="Y970" i="11"/>
  <c r="Z970" i="11"/>
  <c r="AA970" i="11"/>
  <c r="AC970" i="11"/>
  <c r="AD970" i="11"/>
  <c r="AE970" i="11"/>
  <c r="AJ970" i="11"/>
  <c r="AK970" i="11"/>
  <c r="L971" i="11"/>
  <c r="M971" i="11"/>
  <c r="T971" i="11" s="1"/>
  <c r="N971" i="11"/>
  <c r="O971" i="11"/>
  <c r="P971" i="11"/>
  <c r="AB971" i="11" s="1"/>
  <c r="Q971" i="11"/>
  <c r="AJ971" i="11" s="1"/>
  <c r="R971" i="11"/>
  <c r="AF971" i="11" s="1"/>
  <c r="S971" i="11"/>
  <c r="U971" i="11"/>
  <c r="V971" i="11"/>
  <c r="W971" i="11"/>
  <c r="X971" i="11"/>
  <c r="Y971" i="11"/>
  <c r="Z971" i="11"/>
  <c r="AA971" i="11"/>
  <c r="AC971" i="11"/>
  <c r="AD971" i="11"/>
  <c r="AE971" i="11"/>
  <c r="AG971" i="11"/>
  <c r="AH971" i="11"/>
  <c r="AI971" i="11"/>
  <c r="L972" i="11"/>
  <c r="M972" i="11"/>
  <c r="T972" i="11" s="1"/>
  <c r="N972" i="11"/>
  <c r="Q972" i="11" s="1"/>
  <c r="AI972" i="11" s="1"/>
  <c r="O972" i="11"/>
  <c r="P972" i="11"/>
  <c r="R972" i="11"/>
  <c r="S972" i="11"/>
  <c r="U972" i="11"/>
  <c r="W972" i="11"/>
  <c r="X972" i="11"/>
  <c r="Y972" i="11"/>
  <c r="Z972" i="11"/>
  <c r="AA972" i="11"/>
  <c r="AB972" i="11"/>
  <c r="AC972" i="11"/>
  <c r="AD972" i="11"/>
  <c r="AE972" i="11"/>
  <c r="L973" i="11"/>
  <c r="M973" i="11"/>
  <c r="T973" i="11" s="1"/>
  <c r="N973" i="11"/>
  <c r="Q973" i="11" s="1"/>
  <c r="O973" i="11"/>
  <c r="P973" i="11"/>
  <c r="AB973" i="11" s="1"/>
  <c r="R973" i="11"/>
  <c r="S973" i="11"/>
  <c r="U973" i="11"/>
  <c r="W973" i="11"/>
  <c r="X973" i="11"/>
  <c r="Y973" i="11"/>
  <c r="Z973" i="11"/>
  <c r="AA973" i="11"/>
  <c r="AC973" i="11"/>
  <c r="AD973" i="11"/>
  <c r="AE973" i="11"/>
  <c r="L974" i="11"/>
  <c r="M974" i="11"/>
  <c r="N974" i="11"/>
  <c r="O974" i="11"/>
  <c r="P974" i="11"/>
  <c r="Q974" i="11"/>
  <c r="R974" i="11"/>
  <c r="T974" i="11"/>
  <c r="U974" i="11"/>
  <c r="V974" i="11"/>
  <c r="W974" i="11"/>
  <c r="X974" i="11"/>
  <c r="Y974" i="11"/>
  <c r="Z974" i="11"/>
  <c r="AA974" i="11"/>
  <c r="AB974" i="11"/>
  <c r="AC974" i="11"/>
  <c r="AD974" i="11"/>
  <c r="AE974" i="11"/>
  <c r="AI974" i="11"/>
  <c r="AJ974" i="11"/>
  <c r="L975" i="11"/>
  <c r="M975" i="11"/>
  <c r="N975" i="11"/>
  <c r="Q975" i="11" s="1"/>
  <c r="O975" i="11"/>
  <c r="P975" i="11"/>
  <c r="R975" i="11"/>
  <c r="S975" i="11"/>
  <c r="T975" i="11"/>
  <c r="U975" i="11"/>
  <c r="W975" i="11"/>
  <c r="X975" i="11"/>
  <c r="Y975" i="11"/>
  <c r="Z975" i="11"/>
  <c r="AA975" i="11"/>
  <c r="AB975" i="11"/>
  <c r="AC975" i="11"/>
  <c r="AD975" i="11"/>
  <c r="AE975" i="11"/>
  <c r="L976" i="11"/>
  <c r="S976" i="11" s="1"/>
  <c r="M976" i="11"/>
  <c r="N976" i="11"/>
  <c r="O976" i="11"/>
  <c r="P976" i="11"/>
  <c r="AB976" i="11" s="1"/>
  <c r="R976" i="11"/>
  <c r="T976" i="11"/>
  <c r="U976" i="11"/>
  <c r="W976" i="11"/>
  <c r="X976" i="11"/>
  <c r="Y976" i="11"/>
  <c r="Z976" i="11"/>
  <c r="AA976" i="11"/>
  <c r="AC976" i="11"/>
  <c r="AD976" i="11"/>
  <c r="AE976" i="11"/>
  <c r="L977" i="11"/>
  <c r="M977" i="11"/>
  <c r="N977" i="11"/>
  <c r="O977" i="11"/>
  <c r="P977" i="11"/>
  <c r="Q977" i="11"/>
  <c r="R977" i="11"/>
  <c r="S977" i="11"/>
  <c r="T977" i="11"/>
  <c r="U977" i="11"/>
  <c r="V977" i="11"/>
  <c r="W977" i="11"/>
  <c r="X977" i="11"/>
  <c r="Y977" i="11"/>
  <c r="Z977" i="11"/>
  <c r="AA977" i="11"/>
  <c r="AB977" i="11"/>
  <c r="AC977" i="11"/>
  <c r="AD977" i="11"/>
  <c r="AE977" i="11"/>
  <c r="AF977" i="11"/>
  <c r="AG977" i="11"/>
  <c r="L978" i="11"/>
  <c r="M978" i="11"/>
  <c r="N978" i="11"/>
  <c r="Q978" i="11" s="1"/>
  <c r="O978" i="11"/>
  <c r="P978" i="11"/>
  <c r="R978" i="11"/>
  <c r="S978" i="11"/>
  <c r="T978" i="11"/>
  <c r="U978" i="11"/>
  <c r="V978" i="11"/>
  <c r="W978" i="11"/>
  <c r="X978" i="11"/>
  <c r="Y978" i="11"/>
  <c r="Z978" i="11"/>
  <c r="AA978" i="11"/>
  <c r="AB978" i="11"/>
  <c r="AC978" i="11"/>
  <c r="AD978" i="11"/>
  <c r="AE978" i="11"/>
  <c r="AF978" i="11"/>
  <c r="AJ978" i="11"/>
  <c r="AK978" i="11"/>
  <c r="L979" i="11"/>
  <c r="M979" i="11"/>
  <c r="N979" i="11"/>
  <c r="O979" i="11"/>
  <c r="P979" i="11"/>
  <c r="Q979" i="11"/>
  <c r="AJ979" i="11" s="1"/>
  <c r="R979" i="11"/>
  <c r="S979" i="11"/>
  <c r="T979" i="11"/>
  <c r="U979" i="11"/>
  <c r="V979" i="11"/>
  <c r="W979" i="11"/>
  <c r="X979" i="11"/>
  <c r="Y979" i="11"/>
  <c r="Z979" i="11"/>
  <c r="AA979" i="11"/>
  <c r="AB979" i="11"/>
  <c r="AC979" i="11"/>
  <c r="AD979" i="11"/>
  <c r="AE979" i="11"/>
  <c r="AF979" i="11"/>
  <c r="AG979" i="11"/>
  <c r="AH979" i="11"/>
  <c r="AI979" i="11"/>
  <c r="L980" i="11"/>
  <c r="M980" i="11"/>
  <c r="N980" i="11"/>
  <c r="Q980" i="11" s="1"/>
  <c r="O980" i="11"/>
  <c r="P980" i="11"/>
  <c r="R980" i="11"/>
  <c r="S980" i="11"/>
  <c r="T980" i="11"/>
  <c r="U980" i="11"/>
  <c r="V980" i="11"/>
  <c r="W980" i="11"/>
  <c r="X980" i="11"/>
  <c r="Y980" i="11"/>
  <c r="Z980" i="11"/>
  <c r="AA980" i="11"/>
  <c r="AB980" i="11"/>
  <c r="AC980" i="11"/>
  <c r="AD980" i="11"/>
  <c r="AE980" i="11"/>
  <c r="AF980" i="11"/>
  <c r="L981" i="11"/>
  <c r="M981" i="11"/>
  <c r="N981" i="11"/>
  <c r="Q981" i="11" s="1"/>
  <c r="O981" i="11"/>
  <c r="P981" i="11"/>
  <c r="R981" i="11"/>
  <c r="S981" i="11"/>
  <c r="T981" i="11"/>
  <c r="U981" i="11"/>
  <c r="V981" i="11"/>
  <c r="W981" i="11"/>
  <c r="X981" i="11"/>
  <c r="Y981" i="11"/>
  <c r="Z981" i="11"/>
  <c r="AA981" i="11"/>
  <c r="AB981" i="11"/>
  <c r="AC981" i="11"/>
  <c r="AD981" i="11"/>
  <c r="AE981" i="11"/>
  <c r="AF981" i="11"/>
  <c r="L982" i="11"/>
  <c r="M982" i="11"/>
  <c r="N982" i="11"/>
  <c r="O982" i="11"/>
  <c r="P982" i="11"/>
  <c r="Q982" i="11"/>
  <c r="AI982" i="11" s="1"/>
  <c r="R982" i="11"/>
  <c r="S982" i="11"/>
  <c r="T982" i="11"/>
  <c r="U982" i="11"/>
  <c r="V982" i="11"/>
  <c r="W982" i="11"/>
  <c r="X982" i="11"/>
  <c r="Y982" i="11"/>
  <c r="Z982" i="11"/>
  <c r="AA982" i="11"/>
  <c r="AB982" i="11"/>
  <c r="AC982" i="11"/>
  <c r="AD982" i="11"/>
  <c r="AE982" i="11"/>
  <c r="AF982" i="11"/>
  <c r="L983" i="11"/>
  <c r="M983" i="11"/>
  <c r="N983" i="11"/>
  <c r="Q983" i="11" s="1"/>
  <c r="O983" i="11"/>
  <c r="P983" i="11"/>
  <c r="R983" i="11"/>
  <c r="T983" i="11"/>
  <c r="U983" i="11"/>
  <c r="W983" i="11"/>
  <c r="X983" i="11"/>
  <c r="Y983" i="11"/>
  <c r="Z983" i="11"/>
  <c r="AA983" i="11"/>
  <c r="AB983" i="11"/>
  <c r="AC983" i="11"/>
  <c r="AD983" i="11"/>
  <c r="AE983" i="11"/>
  <c r="AI983" i="11"/>
  <c r="AJ983" i="11"/>
  <c r="L984" i="11"/>
  <c r="S984" i="11" s="1"/>
  <c r="M984" i="11"/>
  <c r="N984" i="11"/>
  <c r="O984" i="11"/>
  <c r="P984" i="11"/>
  <c r="AB984" i="11" s="1"/>
  <c r="Q984" i="11"/>
  <c r="R984" i="11"/>
  <c r="T984" i="11"/>
  <c r="U984" i="11"/>
  <c r="V984" i="11"/>
  <c r="W984" i="11"/>
  <c r="X984" i="11"/>
  <c r="Y984" i="11"/>
  <c r="Z984" i="11"/>
  <c r="AA984" i="11"/>
  <c r="AC984" i="11"/>
  <c r="AD984" i="11"/>
  <c r="AE984" i="11"/>
  <c r="L985" i="11"/>
  <c r="M985" i="11"/>
  <c r="AH985" i="11" s="1"/>
  <c r="N985" i="11"/>
  <c r="O985" i="11"/>
  <c r="P985" i="11"/>
  <c r="Q985" i="11"/>
  <c r="AK985" i="11" s="1"/>
  <c r="R985" i="11"/>
  <c r="S985" i="11"/>
  <c r="T985" i="11"/>
  <c r="U985" i="11"/>
  <c r="V985" i="11"/>
  <c r="W985" i="11"/>
  <c r="X985" i="11"/>
  <c r="Y985" i="11"/>
  <c r="Z985" i="11"/>
  <c r="AA985" i="11"/>
  <c r="AB985" i="11"/>
  <c r="AC985" i="11"/>
  <c r="AD985" i="11"/>
  <c r="AE985" i="11"/>
  <c r="AF985" i="11"/>
  <c r="AG985" i="11"/>
  <c r="AJ985" i="11"/>
  <c r="L986" i="11"/>
  <c r="M986" i="11"/>
  <c r="N986" i="11"/>
  <c r="Q986" i="11" s="1"/>
  <c r="AJ986" i="11" s="1"/>
  <c r="O986" i="11"/>
  <c r="P986" i="11"/>
  <c r="R986" i="11"/>
  <c r="S986" i="11"/>
  <c r="T986" i="11"/>
  <c r="U986" i="11"/>
  <c r="V986" i="11"/>
  <c r="W986" i="11"/>
  <c r="X986" i="11"/>
  <c r="Y986" i="11"/>
  <c r="Z986" i="11"/>
  <c r="AA986" i="11"/>
  <c r="AB986" i="11"/>
  <c r="AC986" i="11"/>
  <c r="AD986" i="11"/>
  <c r="AE986" i="11"/>
  <c r="AF986" i="11"/>
  <c r="L987" i="11"/>
  <c r="M987" i="11"/>
  <c r="N987" i="11"/>
  <c r="O987" i="11"/>
  <c r="P987" i="11"/>
  <c r="Q987" i="11"/>
  <c r="AJ987" i="11" s="1"/>
  <c r="R987" i="11"/>
  <c r="S987" i="11"/>
  <c r="T987" i="11"/>
  <c r="U987" i="11"/>
  <c r="V987" i="11"/>
  <c r="W987" i="11"/>
  <c r="X987" i="11"/>
  <c r="Y987" i="11"/>
  <c r="Z987" i="11"/>
  <c r="AA987" i="11"/>
  <c r="AB987" i="11"/>
  <c r="AC987" i="11"/>
  <c r="AD987" i="11"/>
  <c r="AE987" i="11"/>
  <c r="AF987" i="11"/>
  <c r="AG987" i="11"/>
  <c r="AH987" i="11"/>
  <c r="AI987" i="11"/>
  <c r="L988" i="11"/>
  <c r="M988" i="11"/>
  <c r="N988" i="11"/>
  <c r="Q988" i="11" s="1"/>
  <c r="AI988" i="11" s="1"/>
  <c r="O988" i="11"/>
  <c r="P988" i="11"/>
  <c r="R988" i="11"/>
  <c r="S988" i="11"/>
  <c r="T988" i="11"/>
  <c r="U988" i="11"/>
  <c r="V988" i="11"/>
  <c r="W988" i="11"/>
  <c r="X988" i="11"/>
  <c r="Y988" i="11"/>
  <c r="Z988" i="11"/>
  <c r="AA988" i="11"/>
  <c r="AB988" i="11"/>
  <c r="AC988" i="11"/>
  <c r="AD988" i="11"/>
  <c r="AE988" i="11"/>
  <c r="AF988" i="11"/>
  <c r="AH988" i="11"/>
  <c r="AK988" i="11"/>
  <c r="L989" i="11"/>
  <c r="M989" i="11"/>
  <c r="N989" i="11"/>
  <c r="O989" i="11"/>
  <c r="P989" i="11"/>
  <c r="R989" i="11"/>
  <c r="S989" i="11"/>
  <c r="T989" i="11"/>
  <c r="U989" i="11"/>
  <c r="V989" i="11"/>
  <c r="W989" i="11"/>
  <c r="X989" i="11"/>
  <c r="Y989" i="11"/>
  <c r="Z989" i="11"/>
  <c r="AA989" i="11"/>
  <c r="AB989" i="11"/>
  <c r="AC989" i="11"/>
  <c r="AD989" i="11"/>
  <c r="AE989" i="11"/>
  <c r="AF989" i="11"/>
  <c r="L990" i="11"/>
  <c r="M990" i="11"/>
  <c r="N990" i="11"/>
  <c r="O990" i="11"/>
  <c r="P990" i="11"/>
  <c r="AB990" i="11" s="1"/>
  <c r="Q990" i="11"/>
  <c r="R990" i="11"/>
  <c r="T990" i="11"/>
  <c r="U990" i="11"/>
  <c r="V990" i="11"/>
  <c r="W990" i="11"/>
  <c r="X990" i="11"/>
  <c r="Y990" i="11"/>
  <c r="Z990" i="11"/>
  <c r="AA990" i="11"/>
  <c r="AC990" i="11"/>
  <c r="AD990" i="11"/>
  <c r="AE990" i="11"/>
  <c r="AG990" i="11"/>
  <c r="L991" i="11"/>
  <c r="M991" i="11"/>
  <c r="N991" i="11"/>
  <c r="Q991" i="11" s="1"/>
  <c r="O991" i="11"/>
  <c r="P991" i="11"/>
  <c r="R991" i="11"/>
  <c r="T991" i="11"/>
  <c r="U991" i="11"/>
  <c r="V991" i="11"/>
  <c r="W991" i="11"/>
  <c r="X991" i="11"/>
  <c r="Y991" i="11"/>
  <c r="Z991" i="11"/>
  <c r="AA991" i="11"/>
  <c r="AB991" i="11"/>
  <c r="AC991" i="11"/>
  <c r="AD991" i="11"/>
  <c r="AE991" i="11"/>
  <c r="AI991" i="11"/>
  <c r="AJ991" i="11"/>
  <c r="L992" i="11"/>
  <c r="S992" i="11" s="1"/>
  <c r="M992" i="11"/>
  <c r="N992" i="11"/>
  <c r="O992" i="11"/>
  <c r="P992" i="11"/>
  <c r="AB992" i="11" s="1"/>
  <c r="Q992" i="11"/>
  <c r="R992" i="11"/>
  <c r="T992" i="11"/>
  <c r="U992" i="11"/>
  <c r="W992" i="11"/>
  <c r="X992" i="11"/>
  <c r="Y992" i="11"/>
  <c r="Z992" i="11"/>
  <c r="AA992" i="11"/>
  <c r="AC992" i="11"/>
  <c r="AD992" i="11"/>
  <c r="AE992" i="11"/>
  <c r="L993" i="11"/>
  <c r="AG993" i="11" s="1"/>
  <c r="M993" i="11"/>
  <c r="N993" i="11"/>
  <c r="O993" i="11"/>
  <c r="P993" i="11"/>
  <c r="Q993" i="11"/>
  <c r="R993" i="11"/>
  <c r="T993" i="11"/>
  <c r="U993" i="11"/>
  <c r="V993" i="11"/>
  <c r="W993" i="11"/>
  <c r="X993" i="11"/>
  <c r="Y993" i="11"/>
  <c r="Z993" i="11"/>
  <c r="AA993" i="11"/>
  <c r="AB993" i="11"/>
  <c r="AC993" i="11"/>
  <c r="AD993" i="11"/>
  <c r="AE993" i="11"/>
  <c r="AH993" i="11"/>
  <c r="AJ993" i="11"/>
  <c r="AK993" i="11"/>
  <c r="L994" i="11"/>
  <c r="S994" i="11" s="1"/>
  <c r="AF994" i="11" s="1"/>
  <c r="M994" i="11"/>
  <c r="T994" i="11" s="1"/>
  <c r="N994" i="11"/>
  <c r="Q994" i="11" s="1"/>
  <c r="O994" i="11"/>
  <c r="P994" i="11"/>
  <c r="AB994" i="11" s="1"/>
  <c r="R994" i="11"/>
  <c r="U994" i="11"/>
  <c r="V994" i="11"/>
  <c r="W994" i="11"/>
  <c r="X994" i="11"/>
  <c r="Y994" i="11"/>
  <c r="Z994" i="11"/>
  <c r="AA994" i="11"/>
  <c r="AC994" i="11"/>
  <c r="AD994" i="11"/>
  <c r="AE994" i="11"/>
  <c r="AJ994" i="11"/>
  <c r="AK994" i="11"/>
  <c r="L995" i="11"/>
  <c r="M995" i="11"/>
  <c r="T995" i="11" s="1"/>
  <c r="N995" i="11"/>
  <c r="O995" i="11"/>
  <c r="P995" i="11"/>
  <c r="AB995" i="11" s="1"/>
  <c r="Q995" i="11"/>
  <c r="AJ995" i="11" s="1"/>
  <c r="R995" i="11"/>
  <c r="AF995" i="11" s="1"/>
  <c r="S995" i="11"/>
  <c r="U995" i="11"/>
  <c r="V995" i="11"/>
  <c r="W995" i="11"/>
  <c r="X995" i="11"/>
  <c r="Y995" i="11"/>
  <c r="Z995" i="11"/>
  <c r="AA995" i="11"/>
  <c r="AC995" i="11"/>
  <c r="AD995" i="11"/>
  <c r="AE995" i="11"/>
  <c r="AG995" i="11"/>
  <c r="AH995" i="11"/>
  <c r="AI995" i="11"/>
  <c r="L996" i="11"/>
  <c r="M996" i="11"/>
  <c r="T996" i="11" s="1"/>
  <c r="N996" i="11"/>
  <c r="Q996" i="11" s="1"/>
  <c r="AI996" i="11" s="1"/>
  <c r="O996" i="11"/>
  <c r="P996" i="11"/>
  <c r="R996" i="11"/>
  <c r="S996" i="11"/>
  <c r="U996" i="11"/>
  <c r="W996" i="11"/>
  <c r="X996" i="11"/>
  <c r="Y996" i="11"/>
  <c r="Z996" i="11"/>
  <c r="AA996" i="11"/>
  <c r="AB996" i="11"/>
  <c r="AC996" i="11"/>
  <c r="AD996" i="11"/>
  <c r="AE996" i="11"/>
  <c r="L997" i="11"/>
  <c r="M997" i="11"/>
  <c r="T997" i="11" s="1"/>
  <c r="N997" i="11"/>
  <c r="Q997" i="11" s="1"/>
  <c r="O997" i="11"/>
  <c r="P997" i="11"/>
  <c r="AB997" i="11" s="1"/>
  <c r="R997" i="11"/>
  <c r="S997" i="11"/>
  <c r="U997" i="11"/>
  <c r="W997" i="11"/>
  <c r="X997" i="11"/>
  <c r="Y997" i="11"/>
  <c r="Z997" i="11"/>
  <c r="AA997" i="11"/>
  <c r="AC997" i="11"/>
  <c r="AD997" i="11"/>
  <c r="AE997" i="11"/>
  <c r="L998" i="11"/>
  <c r="M998" i="11"/>
  <c r="N998" i="11"/>
  <c r="O998" i="11"/>
  <c r="P998" i="11"/>
  <c r="Q998" i="11"/>
  <c r="R998" i="11"/>
  <c r="T998" i="11"/>
  <c r="U998" i="11"/>
  <c r="V998" i="11"/>
  <c r="W998" i="11"/>
  <c r="X998" i="11"/>
  <c r="Y998" i="11"/>
  <c r="Z998" i="11"/>
  <c r="AA998" i="11"/>
  <c r="AB998" i="11"/>
  <c r="AC998" i="11"/>
  <c r="AD998" i="11"/>
  <c r="AE998" i="11"/>
  <c r="AH998" i="11"/>
  <c r="AI998" i="11"/>
  <c r="AJ998" i="11"/>
  <c r="L999" i="11"/>
  <c r="M999" i="11"/>
  <c r="T999" i="11" s="1"/>
  <c r="N999" i="11"/>
  <c r="Q999" i="11" s="1"/>
  <c r="AI999" i="11" s="1"/>
  <c r="O999" i="11"/>
  <c r="P999" i="11"/>
  <c r="R999" i="11"/>
  <c r="S999" i="11"/>
  <c r="U999" i="11"/>
  <c r="V999" i="11"/>
  <c r="W999" i="11"/>
  <c r="X999" i="11"/>
  <c r="Y999" i="11"/>
  <c r="Z999" i="11"/>
  <c r="AA999" i="11"/>
  <c r="AB999" i="11"/>
  <c r="AC999" i="11"/>
  <c r="AD999" i="11"/>
  <c r="AE999" i="11"/>
  <c r="L1000" i="11"/>
  <c r="S1000" i="11" s="1"/>
  <c r="M1000" i="11"/>
  <c r="N1000" i="11"/>
  <c r="Q1000" i="11" s="1"/>
  <c r="O1000" i="11"/>
  <c r="P1000" i="11"/>
  <c r="AB1000" i="11" s="1"/>
  <c r="R1000" i="11"/>
  <c r="T1000" i="11"/>
  <c r="U1000" i="11"/>
  <c r="V1000" i="11"/>
  <c r="W1000" i="11"/>
  <c r="X1000" i="11"/>
  <c r="Y1000" i="11"/>
  <c r="Z1000" i="11"/>
  <c r="AA1000" i="11"/>
  <c r="AC1000" i="11"/>
  <c r="AD1000" i="11"/>
  <c r="AE1000" i="11"/>
  <c r="AF1000" i="11"/>
  <c r="L1001" i="11"/>
  <c r="M1001" i="11"/>
  <c r="AH1001" i="11" s="1"/>
  <c r="N1001" i="11"/>
  <c r="O1001" i="11"/>
  <c r="P1001" i="11"/>
  <c r="Q1001" i="11"/>
  <c r="AI1001" i="11" s="1"/>
  <c r="R1001" i="11"/>
  <c r="S1001" i="11"/>
  <c r="T1001" i="11"/>
  <c r="U1001" i="11"/>
  <c r="V1001" i="11"/>
  <c r="W1001" i="11"/>
  <c r="X1001" i="11"/>
  <c r="Y1001" i="11"/>
  <c r="Z1001" i="11"/>
  <c r="AA1001" i="11"/>
  <c r="AB1001" i="11"/>
  <c r="AC1001" i="11"/>
  <c r="AD1001" i="11"/>
  <c r="AE1001" i="11"/>
  <c r="AF1001" i="11"/>
  <c r="AJ1001" i="11"/>
  <c r="AK1001" i="11"/>
  <c r="L1002" i="11"/>
  <c r="M1002" i="11"/>
  <c r="N1002" i="11"/>
  <c r="Q1002" i="11" s="1"/>
  <c r="AK1002" i="11" s="1"/>
  <c r="O1002" i="11"/>
  <c r="P1002" i="11"/>
  <c r="R1002" i="11"/>
  <c r="S1002" i="11"/>
  <c r="T1002" i="11"/>
  <c r="U1002" i="11"/>
  <c r="V1002" i="11"/>
  <c r="W1002" i="11"/>
  <c r="X1002" i="11"/>
  <c r="Y1002" i="11"/>
  <c r="Z1002" i="11"/>
  <c r="AA1002" i="11"/>
  <c r="AB1002" i="11"/>
  <c r="AC1002" i="11"/>
  <c r="AD1002" i="11"/>
  <c r="AE1002" i="11"/>
  <c r="AF1002" i="11"/>
  <c r="AJ1002" i="11"/>
  <c r="L1003" i="11"/>
  <c r="M1003" i="11"/>
  <c r="N1003" i="11"/>
  <c r="O1003" i="11"/>
  <c r="P1003" i="11"/>
  <c r="Q1003" i="11"/>
  <c r="R1003" i="11"/>
  <c r="S1003" i="11"/>
  <c r="T1003" i="11"/>
  <c r="U1003" i="11"/>
  <c r="V1003" i="11"/>
  <c r="W1003" i="11"/>
  <c r="X1003" i="11"/>
  <c r="Y1003" i="11"/>
  <c r="Z1003" i="11"/>
  <c r="AA1003" i="11"/>
  <c r="AB1003" i="11"/>
  <c r="AC1003" i="11"/>
  <c r="AD1003" i="11"/>
  <c r="AE1003" i="11"/>
  <c r="AF1003" i="11"/>
  <c r="AG1003" i="11"/>
  <c r="AH1003" i="11"/>
  <c r="AI1003" i="11"/>
  <c r="L1004" i="11"/>
  <c r="M1004" i="11"/>
  <c r="N1004" i="11"/>
  <c r="Q1004" i="11" s="1"/>
  <c r="O1004" i="11"/>
  <c r="P1004" i="11"/>
  <c r="R1004" i="11"/>
  <c r="S1004" i="11"/>
  <c r="T1004" i="11"/>
  <c r="U1004" i="11"/>
  <c r="V1004" i="11"/>
  <c r="W1004" i="11"/>
  <c r="X1004" i="11"/>
  <c r="Y1004" i="11"/>
  <c r="Z1004" i="11"/>
  <c r="AA1004" i="11"/>
  <c r="AB1004" i="11"/>
  <c r="AC1004" i="11"/>
  <c r="AD1004" i="11"/>
  <c r="AE1004" i="11"/>
  <c r="AF1004" i="11"/>
  <c r="AH1004" i="11"/>
  <c r="AI1004" i="11"/>
  <c r="AJ1004" i="11"/>
  <c r="AK1004" i="11"/>
  <c r="L1005" i="11"/>
  <c r="M1005" i="11"/>
  <c r="N1005" i="11"/>
  <c r="Q1005" i="11" s="1"/>
  <c r="O1005" i="11"/>
  <c r="P1005" i="11"/>
  <c r="R1005" i="11"/>
  <c r="S1005" i="11"/>
  <c r="T1005" i="11"/>
  <c r="U1005" i="11"/>
  <c r="V1005" i="11"/>
  <c r="W1005" i="11"/>
  <c r="X1005" i="11"/>
  <c r="Y1005" i="11"/>
  <c r="Z1005" i="11"/>
  <c r="AA1005" i="11"/>
  <c r="AB1005" i="11"/>
  <c r="AC1005" i="11"/>
  <c r="AD1005" i="11"/>
  <c r="AE1005" i="11"/>
  <c r="AF1005" i="11"/>
  <c r="L1006" i="11"/>
  <c r="M1006" i="11"/>
  <c r="N1006" i="11"/>
  <c r="O1006" i="11"/>
  <c r="P1006" i="11"/>
  <c r="Q1006" i="11"/>
  <c r="AI1006" i="11" s="1"/>
  <c r="R1006" i="11"/>
  <c r="S1006" i="11"/>
  <c r="T1006" i="11"/>
  <c r="U1006" i="11"/>
  <c r="V1006" i="11"/>
  <c r="W1006" i="11"/>
  <c r="X1006" i="11"/>
  <c r="Y1006" i="11"/>
  <c r="Z1006" i="11"/>
  <c r="AA1006" i="11"/>
  <c r="AB1006" i="11"/>
  <c r="AC1006" i="11"/>
  <c r="AD1006" i="11"/>
  <c r="AE1006" i="11"/>
  <c r="AF1006" i="11"/>
  <c r="AH1006" i="11"/>
  <c r="AJ1006" i="11"/>
  <c r="L1007" i="11"/>
  <c r="M1007" i="11"/>
  <c r="N1007" i="11"/>
  <c r="Q1007" i="11" s="1"/>
  <c r="AJ1007" i="11" s="1"/>
  <c r="O1007" i="11"/>
  <c r="P1007" i="11"/>
  <c r="R1007" i="11"/>
  <c r="S1007" i="11"/>
  <c r="T1007" i="11"/>
  <c r="U1007" i="11"/>
  <c r="V1007" i="11"/>
  <c r="W1007" i="11"/>
  <c r="X1007" i="11"/>
  <c r="Y1007" i="11"/>
  <c r="Z1007" i="11"/>
  <c r="AA1007" i="11"/>
  <c r="AB1007" i="11"/>
  <c r="AC1007" i="11"/>
  <c r="AD1007" i="11"/>
  <c r="AE1007" i="11"/>
  <c r="AF1007" i="11"/>
  <c r="AI1007" i="11"/>
  <c r="AK1007" i="11"/>
  <c r="L1008" i="11"/>
  <c r="M1008" i="11"/>
  <c r="N1008" i="11"/>
  <c r="O1008" i="11"/>
  <c r="P1008" i="11"/>
  <c r="Q1008" i="11"/>
  <c r="R1008" i="11"/>
  <c r="S1008" i="11"/>
  <c r="T1008" i="11"/>
  <c r="U1008" i="11"/>
  <c r="V1008" i="11"/>
  <c r="W1008" i="11"/>
  <c r="X1008" i="11"/>
  <c r="Y1008" i="11"/>
  <c r="Z1008" i="11"/>
  <c r="AA1008" i="11"/>
  <c r="AB1008" i="11"/>
  <c r="AC1008" i="11"/>
  <c r="AD1008" i="11"/>
  <c r="AE1008" i="11"/>
  <c r="AF1008" i="11"/>
  <c r="AG1008" i="11"/>
  <c r="AH1008" i="11"/>
  <c r="L1009" i="11"/>
  <c r="M1009" i="11"/>
  <c r="N1009" i="11"/>
  <c r="O1009" i="11"/>
  <c r="P1009" i="11"/>
  <c r="Q1009" i="11"/>
  <c r="AH1009" i="11" s="1"/>
  <c r="R1009" i="11"/>
  <c r="S1009" i="11"/>
  <c r="T1009" i="11"/>
  <c r="U1009" i="11"/>
  <c r="V1009" i="11"/>
  <c r="W1009" i="11"/>
  <c r="X1009" i="11"/>
  <c r="Y1009" i="11"/>
  <c r="Z1009" i="11"/>
  <c r="AA1009" i="11"/>
  <c r="AB1009" i="11"/>
  <c r="AC1009" i="11"/>
  <c r="AD1009" i="11"/>
  <c r="AE1009" i="11"/>
  <c r="AF1009" i="11"/>
  <c r="AG1009" i="11"/>
  <c r="L1010" i="11"/>
  <c r="M1010" i="11"/>
  <c r="N1010" i="11"/>
  <c r="Q1010" i="11" s="1"/>
  <c r="O1010" i="11"/>
  <c r="P1010" i="11"/>
  <c r="R1010" i="11"/>
  <c r="S1010" i="11"/>
  <c r="T1010" i="11"/>
  <c r="U1010" i="11"/>
  <c r="V1010" i="11"/>
  <c r="W1010" i="11"/>
  <c r="X1010" i="11"/>
  <c r="Y1010" i="11"/>
  <c r="Z1010" i="11"/>
  <c r="AA1010" i="11"/>
  <c r="AB1010" i="11"/>
  <c r="AC1010" i="11"/>
  <c r="AD1010" i="11"/>
  <c r="AE1010" i="11"/>
  <c r="AF1010" i="11"/>
  <c r="L1011" i="11"/>
  <c r="M1011" i="11"/>
  <c r="T1011" i="11" s="1"/>
  <c r="N1011" i="11"/>
  <c r="O1011" i="11"/>
  <c r="P1011" i="11"/>
  <c r="AB1011" i="11" s="1"/>
  <c r="Q1011" i="11"/>
  <c r="R1011" i="11"/>
  <c r="S1011" i="11"/>
  <c r="U1011" i="11"/>
  <c r="V1011" i="11"/>
  <c r="W1011" i="11"/>
  <c r="X1011" i="11"/>
  <c r="Y1011" i="11"/>
  <c r="Z1011" i="11"/>
  <c r="AA1011" i="11"/>
  <c r="AC1011" i="11"/>
  <c r="AD1011" i="11"/>
  <c r="AE1011" i="11"/>
  <c r="AF1011" i="11"/>
  <c r="AI1011" i="11"/>
  <c r="L1012" i="11"/>
  <c r="M1012" i="11"/>
  <c r="T1012" i="11" s="1"/>
  <c r="N1012" i="11"/>
  <c r="Q1012" i="11" s="1"/>
  <c r="AG1012" i="11" s="1"/>
  <c r="O1012" i="11"/>
  <c r="P1012" i="11"/>
  <c r="R1012" i="11"/>
  <c r="S1012" i="11"/>
  <c r="U1012" i="11"/>
  <c r="W1012" i="11"/>
  <c r="X1012" i="11"/>
  <c r="Y1012" i="11"/>
  <c r="Z1012" i="11"/>
  <c r="AA1012" i="11"/>
  <c r="AB1012" i="11"/>
  <c r="AC1012" i="11"/>
  <c r="AD1012" i="11"/>
  <c r="AE1012" i="11"/>
  <c r="L1013" i="11"/>
  <c r="M1013" i="11"/>
  <c r="T1013" i="11" s="1"/>
  <c r="N1013" i="11"/>
  <c r="Q1013" i="11" s="1"/>
  <c r="O1013" i="11"/>
  <c r="P1013" i="11"/>
  <c r="AB1013" i="11" s="1"/>
  <c r="R1013" i="11"/>
  <c r="S1013" i="11"/>
  <c r="U1013" i="11"/>
  <c r="W1013" i="11"/>
  <c r="X1013" i="11"/>
  <c r="Y1013" i="11"/>
  <c r="Z1013" i="11"/>
  <c r="AA1013" i="11"/>
  <c r="AC1013" i="11"/>
  <c r="AD1013" i="11"/>
  <c r="AE1013" i="11"/>
  <c r="L1014" i="11"/>
  <c r="M1014" i="11"/>
  <c r="N1014" i="11"/>
  <c r="O1014" i="11"/>
  <c r="P1014" i="11"/>
  <c r="Q1014" i="11"/>
  <c r="AI1014" i="11" s="1"/>
  <c r="R1014" i="11"/>
  <c r="T1014" i="11"/>
  <c r="U1014" i="11"/>
  <c r="V1014" i="11"/>
  <c r="W1014" i="11"/>
  <c r="X1014" i="11"/>
  <c r="Y1014" i="11"/>
  <c r="Z1014" i="11"/>
  <c r="AA1014" i="11"/>
  <c r="AB1014" i="11"/>
  <c r="AC1014" i="11"/>
  <c r="AD1014" i="11"/>
  <c r="AE1014" i="11"/>
  <c r="AH1014" i="11"/>
  <c r="AJ1014" i="11"/>
  <c r="L1015" i="11"/>
  <c r="M1015" i="11"/>
  <c r="N1015" i="11"/>
  <c r="Q1015" i="11" s="1"/>
  <c r="AJ1015" i="11" s="1"/>
  <c r="O1015" i="11"/>
  <c r="P1015" i="11"/>
  <c r="R1015" i="11"/>
  <c r="T1015" i="11"/>
  <c r="U1015" i="11"/>
  <c r="W1015" i="11"/>
  <c r="X1015" i="11"/>
  <c r="Y1015" i="11"/>
  <c r="Z1015" i="11"/>
  <c r="AA1015" i="11"/>
  <c r="AB1015" i="11"/>
  <c r="AC1015" i="11"/>
  <c r="AD1015" i="11"/>
  <c r="AE1015" i="11"/>
  <c r="AH1015" i="11"/>
  <c r="AI1015" i="11"/>
  <c r="AK1015" i="11"/>
  <c r="L1016" i="11"/>
  <c r="M1016" i="11"/>
  <c r="T1016" i="11" s="1"/>
  <c r="N1016" i="11"/>
  <c r="O1016" i="11"/>
  <c r="P1016" i="11"/>
  <c r="AB1016" i="11" s="1"/>
  <c r="Q1016" i="11"/>
  <c r="R1016" i="11"/>
  <c r="S1016" i="11"/>
  <c r="U1016" i="11"/>
  <c r="W1016" i="11"/>
  <c r="X1016" i="11"/>
  <c r="Y1016" i="11"/>
  <c r="Z1016" i="11"/>
  <c r="AA1016" i="11"/>
  <c r="AC1016" i="11"/>
  <c r="AD1016" i="11"/>
  <c r="AE1016" i="11"/>
  <c r="AG1016" i="11"/>
  <c r="AK1016" i="11"/>
  <c r="L1017" i="11"/>
  <c r="S1017" i="11" s="1"/>
  <c r="M1017" i="11"/>
  <c r="T1017" i="11" s="1"/>
  <c r="N1017" i="11"/>
  <c r="O1017" i="11"/>
  <c r="P1017" i="11"/>
  <c r="AB1017" i="11" s="1"/>
  <c r="Q1017" i="11"/>
  <c r="R1017" i="11"/>
  <c r="U1017" i="11"/>
  <c r="V1017" i="11"/>
  <c r="W1017" i="11"/>
  <c r="X1017" i="11"/>
  <c r="Y1017" i="11"/>
  <c r="Z1017" i="11"/>
  <c r="AA1017" i="11"/>
  <c r="AC1017" i="11"/>
  <c r="AD1017" i="11"/>
  <c r="AE1017" i="11"/>
  <c r="AG1017" i="11"/>
  <c r="AH1017" i="11"/>
  <c r="L1018" i="11"/>
  <c r="M1018" i="11"/>
  <c r="T1018" i="11" s="1"/>
  <c r="N1018" i="11"/>
  <c r="Q1018" i="11" s="1"/>
  <c r="AG1018" i="11" s="1"/>
  <c r="O1018" i="11"/>
  <c r="P1018" i="11"/>
  <c r="AB1018" i="11" s="1"/>
  <c r="R1018" i="11"/>
  <c r="S1018" i="11"/>
  <c r="U1018" i="11"/>
  <c r="W1018" i="11"/>
  <c r="X1018" i="11"/>
  <c r="Y1018" i="11"/>
  <c r="Z1018" i="11"/>
  <c r="AA1018" i="11"/>
  <c r="AC1018" i="11"/>
  <c r="AD1018" i="11"/>
  <c r="AE1018" i="11"/>
  <c r="L1019" i="11"/>
  <c r="M1019" i="11"/>
  <c r="T1019" i="11" s="1"/>
  <c r="N1019" i="11"/>
  <c r="O1019" i="11"/>
  <c r="P1019" i="11"/>
  <c r="R1019" i="11"/>
  <c r="S1019" i="11"/>
  <c r="U1019" i="11"/>
  <c r="V1019" i="11"/>
  <c r="W1019" i="11"/>
  <c r="X1019" i="11"/>
  <c r="Y1019" i="11"/>
  <c r="Z1019" i="11"/>
  <c r="AA1019" i="11"/>
  <c r="AB1019" i="11"/>
  <c r="AC1019" i="11"/>
  <c r="AD1019" i="11"/>
  <c r="AE1019" i="11"/>
  <c r="L1020" i="11"/>
  <c r="M1020" i="11"/>
  <c r="T1020" i="11" s="1"/>
  <c r="N1020" i="11"/>
  <c r="Q1020" i="11" s="1"/>
  <c r="O1020" i="11"/>
  <c r="P1020" i="11"/>
  <c r="R1020" i="11"/>
  <c r="U1020" i="11"/>
  <c r="V1020" i="11"/>
  <c r="W1020" i="11"/>
  <c r="X1020" i="11"/>
  <c r="Y1020" i="11"/>
  <c r="Z1020" i="11"/>
  <c r="AA1020" i="11"/>
  <c r="AB1020" i="11"/>
  <c r="AC1020" i="11"/>
  <c r="AD1020" i="11"/>
  <c r="AE1020" i="11"/>
  <c r="L1021" i="11"/>
  <c r="S1021" i="11" s="1"/>
  <c r="M1021" i="11"/>
  <c r="T1021" i="11" s="1"/>
  <c r="N1021" i="11"/>
  <c r="O1021" i="11"/>
  <c r="P1021" i="11"/>
  <c r="AB1021" i="11" s="1"/>
  <c r="Q1021" i="11"/>
  <c r="AH1021" i="11" s="1"/>
  <c r="R1021" i="11"/>
  <c r="U1021" i="11"/>
  <c r="V1021" i="11"/>
  <c r="W1021" i="11"/>
  <c r="X1021" i="11"/>
  <c r="Y1021" i="11"/>
  <c r="Z1021" i="11"/>
  <c r="AA1021" i="11"/>
  <c r="AC1021" i="11"/>
  <c r="AD1021" i="11"/>
  <c r="AE1021" i="11"/>
  <c r="AG1021" i="11"/>
  <c r="L1022" i="11"/>
  <c r="M1022" i="11"/>
  <c r="N1022" i="11"/>
  <c r="Q1022" i="11" s="1"/>
  <c r="O1022" i="11"/>
  <c r="P1022" i="11"/>
  <c r="R1022" i="11"/>
  <c r="T1022" i="11"/>
  <c r="U1022" i="11"/>
  <c r="V1022" i="11"/>
  <c r="W1022" i="11"/>
  <c r="X1022" i="11"/>
  <c r="Y1022" i="11"/>
  <c r="Z1022" i="11"/>
  <c r="AA1022" i="11"/>
  <c r="AB1022" i="11"/>
  <c r="AC1022" i="11"/>
  <c r="AD1022" i="11"/>
  <c r="AE1022" i="11"/>
  <c r="L1023" i="11"/>
  <c r="M1023" i="11"/>
  <c r="N1023" i="11"/>
  <c r="O1023" i="11"/>
  <c r="P1023" i="11"/>
  <c r="R1023" i="11"/>
  <c r="S1023" i="11"/>
  <c r="T1023" i="11"/>
  <c r="U1023" i="11"/>
  <c r="V1023" i="11"/>
  <c r="W1023" i="11"/>
  <c r="X1023" i="11"/>
  <c r="Y1023" i="11"/>
  <c r="Z1023" i="11"/>
  <c r="AA1023" i="11"/>
  <c r="AB1023" i="11"/>
  <c r="AC1023" i="11"/>
  <c r="AD1023" i="11"/>
  <c r="AE1023" i="11"/>
  <c r="AF1023" i="11"/>
  <c r="L1024" i="11"/>
  <c r="M1024" i="11"/>
  <c r="N1024" i="11"/>
  <c r="O1024" i="11"/>
  <c r="P1024" i="11"/>
  <c r="R1024" i="11"/>
  <c r="S1024" i="11"/>
  <c r="T1024" i="11"/>
  <c r="U1024" i="11"/>
  <c r="V1024" i="11"/>
  <c r="W1024" i="11"/>
  <c r="X1024" i="11"/>
  <c r="Y1024" i="11"/>
  <c r="Z1024" i="11"/>
  <c r="AA1024" i="11"/>
  <c r="AB1024" i="11"/>
  <c r="AC1024" i="11"/>
  <c r="AD1024" i="11"/>
  <c r="AE1024" i="11"/>
  <c r="AF1024" i="11"/>
  <c r="L1025" i="11"/>
  <c r="M1025" i="11"/>
  <c r="N1025" i="11"/>
  <c r="O1025" i="11"/>
  <c r="P1025" i="11"/>
  <c r="Q1025" i="11"/>
  <c r="R1025" i="11"/>
  <c r="S1025" i="11"/>
  <c r="T1025" i="11"/>
  <c r="U1025" i="11"/>
  <c r="V1025" i="11"/>
  <c r="W1025" i="11"/>
  <c r="X1025" i="11"/>
  <c r="Y1025" i="11"/>
  <c r="Z1025" i="11"/>
  <c r="AA1025" i="11"/>
  <c r="AB1025" i="11"/>
  <c r="AC1025" i="11"/>
  <c r="AD1025" i="11"/>
  <c r="AE1025" i="11"/>
  <c r="AF1025" i="11"/>
  <c r="AG1025" i="11"/>
  <c r="AK1025" i="11"/>
  <c r="L1026" i="11"/>
  <c r="M1026" i="11"/>
  <c r="N1026" i="11"/>
  <c r="Q1026" i="11" s="1"/>
  <c r="O1026" i="11"/>
  <c r="P1026" i="11"/>
  <c r="R1026" i="11"/>
  <c r="S1026" i="11"/>
  <c r="T1026" i="11"/>
  <c r="U1026" i="11"/>
  <c r="V1026" i="11"/>
  <c r="W1026" i="11"/>
  <c r="X1026" i="11"/>
  <c r="Y1026" i="11"/>
  <c r="Z1026" i="11"/>
  <c r="AA1026" i="11"/>
  <c r="AB1026" i="11"/>
  <c r="AC1026" i="11"/>
  <c r="AD1026" i="11"/>
  <c r="AE1026" i="11"/>
  <c r="AF1026" i="11"/>
  <c r="L1027" i="11"/>
  <c r="M1027" i="11"/>
  <c r="N1027" i="11"/>
  <c r="Q1027" i="11" s="1"/>
  <c r="O1027" i="11"/>
  <c r="P1027" i="11"/>
  <c r="R1027" i="11"/>
  <c r="S1027" i="11"/>
  <c r="T1027" i="11"/>
  <c r="U1027" i="11"/>
  <c r="V1027" i="11"/>
  <c r="W1027" i="11"/>
  <c r="X1027" i="11"/>
  <c r="Y1027" i="11"/>
  <c r="Z1027" i="11"/>
  <c r="AA1027" i="11"/>
  <c r="AB1027" i="11"/>
  <c r="AC1027" i="11"/>
  <c r="AD1027" i="11"/>
  <c r="AE1027" i="11"/>
  <c r="AF1027" i="11"/>
  <c r="L1028" i="11"/>
  <c r="M1028" i="11"/>
  <c r="N1028" i="11"/>
  <c r="Q1028" i="11" s="1"/>
  <c r="O1028" i="11"/>
  <c r="P1028" i="11"/>
  <c r="R1028" i="11"/>
  <c r="S1028" i="11"/>
  <c r="T1028" i="11"/>
  <c r="U1028" i="11"/>
  <c r="V1028" i="11"/>
  <c r="W1028" i="11"/>
  <c r="X1028" i="11"/>
  <c r="Y1028" i="11"/>
  <c r="Z1028" i="11"/>
  <c r="AA1028" i="11"/>
  <c r="AB1028" i="11"/>
  <c r="AC1028" i="11"/>
  <c r="AD1028" i="11"/>
  <c r="AE1028" i="11"/>
  <c r="AF1028" i="11"/>
  <c r="L1029" i="11"/>
  <c r="S1029" i="11" s="1"/>
  <c r="M1029" i="11"/>
  <c r="T1029" i="11" s="1"/>
  <c r="N1029" i="11"/>
  <c r="O1029" i="11"/>
  <c r="P1029" i="11"/>
  <c r="AB1029" i="11" s="1"/>
  <c r="Q1029" i="11"/>
  <c r="AH1029" i="11" s="1"/>
  <c r="R1029" i="11"/>
  <c r="U1029" i="11"/>
  <c r="V1029" i="11"/>
  <c r="W1029" i="11"/>
  <c r="X1029" i="11"/>
  <c r="Y1029" i="11"/>
  <c r="Z1029" i="11"/>
  <c r="AA1029" i="11"/>
  <c r="AC1029" i="11"/>
  <c r="AD1029" i="11"/>
  <c r="AE1029" i="11"/>
  <c r="AG1029" i="11"/>
  <c r="L1030" i="11"/>
  <c r="M1030" i="11"/>
  <c r="N1030" i="11"/>
  <c r="Q1030" i="11" s="1"/>
  <c r="O1030" i="11"/>
  <c r="P1030" i="11"/>
  <c r="R1030" i="11"/>
  <c r="T1030" i="11"/>
  <c r="U1030" i="11"/>
  <c r="V1030" i="11"/>
  <c r="W1030" i="11"/>
  <c r="X1030" i="11"/>
  <c r="Y1030" i="11"/>
  <c r="Z1030" i="11"/>
  <c r="AA1030" i="11"/>
  <c r="AB1030" i="11"/>
  <c r="AC1030" i="11"/>
  <c r="AD1030" i="11"/>
  <c r="AE1030" i="11"/>
  <c r="L1031" i="11"/>
  <c r="M1031" i="11"/>
  <c r="N1031" i="11"/>
  <c r="O1031" i="11"/>
  <c r="P1031" i="11"/>
  <c r="R1031" i="11"/>
  <c r="S1031" i="11"/>
  <c r="T1031" i="11"/>
  <c r="U1031" i="11"/>
  <c r="V1031" i="11"/>
  <c r="W1031" i="11"/>
  <c r="X1031" i="11"/>
  <c r="Y1031" i="11"/>
  <c r="Z1031" i="11"/>
  <c r="AA1031" i="11"/>
  <c r="AB1031" i="11"/>
  <c r="AC1031" i="11"/>
  <c r="AD1031" i="11"/>
  <c r="AE1031" i="11"/>
  <c r="AF1031" i="11"/>
  <c r="L1032" i="11"/>
  <c r="M1032" i="11"/>
  <c r="N1032" i="11"/>
  <c r="O1032" i="11"/>
  <c r="P1032" i="11"/>
  <c r="R1032" i="11"/>
  <c r="S1032" i="11"/>
  <c r="T1032" i="11"/>
  <c r="U1032" i="11"/>
  <c r="V1032" i="11"/>
  <c r="W1032" i="11"/>
  <c r="X1032" i="11"/>
  <c r="Y1032" i="11"/>
  <c r="Z1032" i="11"/>
  <c r="AA1032" i="11"/>
  <c r="AB1032" i="11"/>
  <c r="AC1032" i="11"/>
  <c r="AD1032" i="11"/>
  <c r="AE1032" i="11"/>
  <c r="AF1032" i="11"/>
  <c r="L1033" i="11"/>
  <c r="M1033" i="11"/>
  <c r="T1033" i="11" s="1"/>
  <c r="N1033" i="11"/>
  <c r="O1033" i="11"/>
  <c r="P1033" i="11"/>
  <c r="AB1033" i="11" s="1"/>
  <c r="Q1033" i="11"/>
  <c r="R1033" i="11"/>
  <c r="U1033" i="11"/>
  <c r="V1033" i="11"/>
  <c r="W1033" i="11"/>
  <c r="X1033" i="11"/>
  <c r="Y1033" i="11"/>
  <c r="Z1033" i="11"/>
  <c r="AA1033" i="11"/>
  <c r="AC1033" i="11"/>
  <c r="AD1033" i="11"/>
  <c r="AE1033" i="11"/>
  <c r="AG1033" i="11"/>
  <c r="AK1033" i="11"/>
  <c r="L1034" i="11"/>
  <c r="S1034" i="11" s="1"/>
  <c r="M1034" i="11"/>
  <c r="N1034" i="11"/>
  <c r="Q1034" i="11" s="1"/>
  <c r="O1034" i="11"/>
  <c r="P1034" i="11"/>
  <c r="AB1034" i="11" s="1"/>
  <c r="R1034" i="11"/>
  <c r="T1034" i="11"/>
  <c r="U1034" i="11"/>
  <c r="V1034" i="11"/>
  <c r="W1034" i="11"/>
  <c r="X1034" i="11"/>
  <c r="Y1034" i="11"/>
  <c r="Z1034" i="11"/>
  <c r="AA1034" i="11"/>
  <c r="AC1034" i="11"/>
  <c r="AD1034" i="11"/>
  <c r="AE1034" i="11"/>
  <c r="L1035" i="11"/>
  <c r="M1035" i="11"/>
  <c r="N1035" i="11"/>
  <c r="Q1035" i="11" s="1"/>
  <c r="O1035" i="11"/>
  <c r="P1035" i="11"/>
  <c r="R1035" i="11"/>
  <c r="S1035" i="11"/>
  <c r="T1035" i="11"/>
  <c r="U1035" i="11"/>
  <c r="V1035" i="11"/>
  <c r="W1035" i="11"/>
  <c r="X1035" i="11"/>
  <c r="Y1035" i="11"/>
  <c r="Z1035" i="11"/>
  <c r="AA1035" i="11"/>
  <c r="AB1035" i="11"/>
  <c r="AC1035" i="11"/>
  <c r="AD1035" i="11"/>
  <c r="AE1035" i="11"/>
  <c r="AF1035" i="11"/>
  <c r="L1036" i="11"/>
  <c r="M1036" i="11"/>
  <c r="N1036" i="11"/>
  <c r="Q1036" i="11" s="1"/>
  <c r="O1036" i="11"/>
  <c r="P1036" i="11"/>
  <c r="R1036" i="11"/>
  <c r="S1036" i="11"/>
  <c r="T1036" i="11"/>
  <c r="U1036" i="11"/>
  <c r="V1036" i="11"/>
  <c r="W1036" i="11"/>
  <c r="X1036" i="11"/>
  <c r="Y1036" i="11"/>
  <c r="Z1036" i="11"/>
  <c r="AA1036" i="11"/>
  <c r="AB1036" i="11"/>
  <c r="AC1036" i="11"/>
  <c r="AD1036" i="11"/>
  <c r="AE1036" i="11"/>
  <c r="AF1036" i="11"/>
  <c r="L1037" i="11"/>
  <c r="M1037" i="11"/>
  <c r="N1037" i="11"/>
  <c r="O1037" i="11"/>
  <c r="P1037" i="11"/>
  <c r="Q1037" i="11"/>
  <c r="AH1037" i="11" s="1"/>
  <c r="R1037" i="11"/>
  <c r="S1037" i="11"/>
  <c r="T1037" i="11"/>
  <c r="U1037" i="11"/>
  <c r="V1037" i="11"/>
  <c r="W1037" i="11"/>
  <c r="X1037" i="11"/>
  <c r="Y1037" i="11"/>
  <c r="Z1037" i="11"/>
  <c r="AA1037" i="11"/>
  <c r="AB1037" i="11"/>
  <c r="AC1037" i="11"/>
  <c r="AD1037" i="11"/>
  <c r="AE1037" i="11"/>
  <c r="AF1037" i="11"/>
  <c r="AG1037" i="11"/>
  <c r="L1038" i="11"/>
  <c r="M1038" i="11"/>
  <c r="N1038" i="11"/>
  <c r="Q1038" i="11" s="1"/>
  <c r="O1038" i="11"/>
  <c r="P1038" i="11"/>
  <c r="R1038" i="11"/>
  <c r="T1038" i="11"/>
  <c r="U1038" i="11"/>
  <c r="V1038" i="11"/>
  <c r="W1038" i="11"/>
  <c r="X1038" i="11"/>
  <c r="Y1038" i="11"/>
  <c r="Z1038" i="11"/>
  <c r="AA1038" i="11"/>
  <c r="AB1038" i="11"/>
  <c r="AC1038" i="11"/>
  <c r="AD1038" i="11"/>
  <c r="AE1038" i="11"/>
  <c r="L1039" i="11"/>
  <c r="M1039" i="11"/>
  <c r="T1039" i="11" s="1"/>
  <c r="N1039" i="11"/>
  <c r="O1039" i="11"/>
  <c r="P1039" i="11"/>
  <c r="AB1039" i="11" s="1"/>
  <c r="R1039" i="11"/>
  <c r="S1039" i="11"/>
  <c r="U1039" i="11"/>
  <c r="V1039" i="11"/>
  <c r="W1039" i="11"/>
  <c r="X1039" i="11"/>
  <c r="Y1039" i="11"/>
  <c r="Z1039" i="11"/>
  <c r="AA1039" i="11"/>
  <c r="AC1039" i="11"/>
  <c r="AD1039" i="11"/>
  <c r="AE1039" i="11"/>
  <c r="L1040" i="11"/>
  <c r="S1040" i="11" s="1"/>
  <c r="M1040" i="11"/>
  <c r="T1040" i="11" s="1"/>
  <c r="N1040" i="11"/>
  <c r="O1040" i="11"/>
  <c r="P1040" i="11"/>
  <c r="AB1040" i="11" s="1"/>
  <c r="Q1040" i="11"/>
  <c r="AI1040" i="11" s="1"/>
  <c r="R1040" i="11"/>
  <c r="U1040" i="11"/>
  <c r="V1040" i="11"/>
  <c r="W1040" i="11"/>
  <c r="X1040" i="11"/>
  <c r="Y1040" i="11"/>
  <c r="Z1040" i="11"/>
  <c r="AA1040" i="11"/>
  <c r="AC1040" i="11"/>
  <c r="AD1040" i="11"/>
  <c r="AE1040" i="11"/>
  <c r="AG1040" i="11"/>
  <c r="AH1040" i="11"/>
  <c r="AK1040" i="11"/>
  <c r="L1041" i="11"/>
  <c r="M1041" i="11"/>
  <c r="T1041" i="11" s="1"/>
  <c r="N1041" i="11"/>
  <c r="O1041" i="11"/>
  <c r="P1041" i="11"/>
  <c r="AB1041" i="11" s="1"/>
  <c r="Q1041" i="11"/>
  <c r="R1041" i="11"/>
  <c r="U1041" i="11"/>
  <c r="V1041" i="11"/>
  <c r="W1041" i="11"/>
  <c r="X1041" i="11"/>
  <c r="Y1041" i="11"/>
  <c r="Z1041" i="11"/>
  <c r="AA1041" i="11"/>
  <c r="AC1041" i="11"/>
  <c r="AD1041" i="11"/>
  <c r="AE1041" i="11"/>
  <c r="AJ1041" i="11"/>
  <c r="AK1041" i="11"/>
  <c r="L1042" i="11"/>
  <c r="M1042" i="11"/>
  <c r="N1042" i="11"/>
  <c r="Q1042" i="11" s="1"/>
  <c r="O1042" i="11"/>
  <c r="P1042" i="11"/>
  <c r="AB1042" i="11" s="1"/>
  <c r="AF1042" i="11" s="1"/>
  <c r="R1042" i="11"/>
  <c r="S1042" i="11"/>
  <c r="T1042" i="11"/>
  <c r="U1042" i="11"/>
  <c r="V1042" i="11"/>
  <c r="W1042" i="11"/>
  <c r="X1042" i="11"/>
  <c r="Y1042" i="11"/>
  <c r="Z1042" i="11"/>
  <c r="AA1042" i="11"/>
  <c r="AC1042" i="11"/>
  <c r="AD1042" i="11"/>
  <c r="AE1042" i="11"/>
  <c r="L1043" i="11"/>
  <c r="M1043" i="11"/>
  <c r="T1043" i="11" s="1"/>
  <c r="N1043" i="11"/>
  <c r="Q1043" i="11" s="1"/>
  <c r="O1043" i="11"/>
  <c r="P1043" i="11"/>
  <c r="R1043" i="11"/>
  <c r="S1043" i="11"/>
  <c r="U1043" i="11"/>
  <c r="V1043" i="11"/>
  <c r="W1043" i="11"/>
  <c r="X1043" i="11"/>
  <c r="Y1043" i="11"/>
  <c r="Z1043" i="11"/>
  <c r="AA1043" i="11"/>
  <c r="AB1043" i="11"/>
  <c r="AC1043" i="11"/>
  <c r="AD1043" i="11"/>
  <c r="AE1043" i="11"/>
  <c r="L1044" i="11"/>
  <c r="M1044" i="11"/>
  <c r="T1044" i="11" s="1"/>
  <c r="N1044" i="11"/>
  <c r="Q1044" i="11" s="1"/>
  <c r="O1044" i="11"/>
  <c r="P1044" i="11"/>
  <c r="R1044" i="11"/>
  <c r="U1044" i="11"/>
  <c r="V1044" i="11"/>
  <c r="W1044" i="11"/>
  <c r="X1044" i="11"/>
  <c r="Y1044" i="11"/>
  <c r="Z1044" i="11"/>
  <c r="AA1044" i="11"/>
  <c r="AB1044" i="11"/>
  <c r="AC1044" i="11"/>
  <c r="AD1044" i="11"/>
  <c r="AE1044" i="11"/>
  <c r="L1045" i="11"/>
  <c r="S1045" i="11" s="1"/>
  <c r="M1045" i="11"/>
  <c r="T1045" i="11" s="1"/>
  <c r="N1045" i="11"/>
  <c r="O1045" i="11"/>
  <c r="P1045" i="11"/>
  <c r="Q1045" i="11"/>
  <c r="AH1045" i="11" s="1"/>
  <c r="R1045" i="11"/>
  <c r="U1045" i="11"/>
  <c r="V1045" i="11"/>
  <c r="W1045" i="11"/>
  <c r="X1045" i="11"/>
  <c r="Y1045" i="11"/>
  <c r="Z1045" i="11"/>
  <c r="AA1045" i="11"/>
  <c r="AB1045" i="11"/>
  <c r="AC1045" i="11"/>
  <c r="AD1045" i="11"/>
  <c r="AE1045" i="11"/>
  <c r="AG1045" i="11"/>
  <c r="L1046" i="11"/>
  <c r="M1046" i="11"/>
  <c r="N1046" i="11"/>
  <c r="Q1046" i="11" s="1"/>
  <c r="O1046" i="11"/>
  <c r="P1046" i="11"/>
  <c r="R1046" i="11"/>
  <c r="S1046" i="11"/>
  <c r="T1046" i="11"/>
  <c r="U1046" i="11"/>
  <c r="V1046" i="11"/>
  <c r="W1046" i="11"/>
  <c r="X1046" i="11"/>
  <c r="Y1046" i="11"/>
  <c r="Z1046" i="11"/>
  <c r="AA1046" i="11"/>
  <c r="AB1046" i="11"/>
  <c r="AC1046" i="11"/>
  <c r="AD1046" i="11"/>
  <c r="AE1046" i="11"/>
  <c r="AF1046" i="11"/>
  <c r="L1047" i="11"/>
  <c r="M1047" i="11"/>
  <c r="N1047" i="11"/>
  <c r="O1047" i="11"/>
  <c r="P1047" i="11"/>
  <c r="R1047" i="11"/>
  <c r="S1047" i="11"/>
  <c r="T1047" i="11"/>
  <c r="U1047" i="11"/>
  <c r="V1047" i="11"/>
  <c r="W1047" i="11"/>
  <c r="X1047" i="11"/>
  <c r="Y1047" i="11"/>
  <c r="Z1047" i="11"/>
  <c r="AA1047" i="11"/>
  <c r="AB1047" i="11"/>
  <c r="AC1047" i="11"/>
  <c r="AD1047" i="11"/>
  <c r="AE1047" i="11"/>
  <c r="AF1047" i="11"/>
  <c r="L1048" i="11"/>
  <c r="M1048" i="11"/>
  <c r="N1048" i="11"/>
  <c r="O1048" i="11"/>
  <c r="P1048" i="11"/>
  <c r="R1048" i="11"/>
  <c r="S1048" i="11"/>
  <c r="T1048" i="11"/>
  <c r="U1048" i="11"/>
  <c r="V1048" i="11"/>
  <c r="W1048" i="11"/>
  <c r="X1048" i="11"/>
  <c r="Y1048" i="11"/>
  <c r="Z1048" i="11"/>
  <c r="AA1048" i="11"/>
  <c r="AB1048" i="11"/>
  <c r="AC1048" i="11"/>
  <c r="AD1048" i="11"/>
  <c r="AE1048" i="11"/>
  <c r="AF1048" i="11"/>
  <c r="L1049" i="11"/>
  <c r="M1049" i="11"/>
  <c r="N1049" i="11"/>
  <c r="O1049" i="11"/>
  <c r="P1049" i="11"/>
  <c r="Q1049" i="11"/>
  <c r="R1049" i="11"/>
  <c r="S1049" i="11"/>
  <c r="T1049" i="11"/>
  <c r="U1049" i="11"/>
  <c r="V1049" i="11"/>
  <c r="W1049" i="11"/>
  <c r="X1049" i="11"/>
  <c r="Y1049" i="11"/>
  <c r="Z1049" i="11"/>
  <c r="AA1049" i="11"/>
  <c r="AB1049" i="11"/>
  <c r="AC1049" i="11"/>
  <c r="AD1049" i="11"/>
  <c r="AE1049" i="11"/>
  <c r="AF1049" i="11"/>
  <c r="AG1049" i="11"/>
  <c r="AK1049" i="11"/>
  <c r="L1050" i="11"/>
  <c r="M1050" i="11"/>
  <c r="N1050" i="11"/>
  <c r="Q1050" i="11" s="1"/>
  <c r="O1050" i="11"/>
  <c r="P1050" i="11"/>
  <c r="R1050" i="11"/>
  <c r="S1050" i="11"/>
  <c r="T1050" i="11"/>
  <c r="U1050" i="11"/>
  <c r="V1050" i="11"/>
  <c r="W1050" i="11"/>
  <c r="X1050" i="11"/>
  <c r="Y1050" i="11"/>
  <c r="Z1050" i="11"/>
  <c r="AA1050" i="11"/>
  <c r="AB1050" i="11"/>
  <c r="AC1050" i="11"/>
  <c r="AD1050" i="11"/>
  <c r="AE1050" i="11"/>
  <c r="AF1050" i="11"/>
  <c r="L1051" i="11"/>
  <c r="M1051" i="11"/>
  <c r="N1051" i="11"/>
  <c r="Q1051" i="11" s="1"/>
  <c r="O1051" i="11"/>
  <c r="P1051" i="11"/>
  <c r="R1051" i="11"/>
  <c r="S1051" i="11"/>
  <c r="T1051" i="11"/>
  <c r="U1051" i="11"/>
  <c r="V1051" i="11"/>
  <c r="W1051" i="11"/>
  <c r="X1051" i="11"/>
  <c r="Y1051" i="11"/>
  <c r="Z1051" i="11"/>
  <c r="AA1051" i="11"/>
  <c r="AB1051" i="11"/>
  <c r="AC1051" i="11"/>
  <c r="AD1051" i="11"/>
  <c r="AE1051" i="11"/>
  <c r="AF1051" i="11"/>
  <c r="L1052" i="11"/>
  <c r="M1052" i="11"/>
  <c r="N1052" i="11"/>
  <c r="Q1052" i="11" s="1"/>
  <c r="O1052" i="11"/>
  <c r="P1052" i="11"/>
  <c r="R1052" i="11"/>
  <c r="S1052" i="11"/>
  <c r="T1052" i="11"/>
  <c r="U1052" i="11"/>
  <c r="V1052" i="11"/>
  <c r="W1052" i="11"/>
  <c r="X1052" i="11"/>
  <c r="Y1052" i="11"/>
  <c r="Z1052" i="11"/>
  <c r="AA1052" i="11"/>
  <c r="AB1052" i="11"/>
  <c r="AC1052" i="11"/>
  <c r="AD1052" i="11"/>
  <c r="AE1052" i="11"/>
  <c r="AF1052" i="11"/>
  <c r="L1053" i="11"/>
  <c r="S1053" i="11" s="1"/>
  <c r="M1053" i="11"/>
  <c r="T1053" i="11" s="1"/>
  <c r="N1053" i="11"/>
  <c r="O1053" i="11"/>
  <c r="P1053" i="11"/>
  <c r="Q1053" i="11"/>
  <c r="AH1053" i="11" s="1"/>
  <c r="R1053" i="11"/>
  <c r="U1053" i="11"/>
  <c r="V1053" i="11"/>
  <c r="W1053" i="11"/>
  <c r="X1053" i="11"/>
  <c r="Y1053" i="11"/>
  <c r="Z1053" i="11"/>
  <c r="AA1053" i="11"/>
  <c r="AB1053" i="11"/>
  <c r="AC1053" i="11"/>
  <c r="AD1053" i="11"/>
  <c r="AE1053" i="11"/>
  <c r="AG1053" i="11"/>
  <c r="L1054" i="11"/>
  <c r="M1054" i="11"/>
  <c r="N1054" i="11"/>
  <c r="Q1054" i="11" s="1"/>
  <c r="O1054" i="11"/>
  <c r="P1054" i="11"/>
  <c r="R1054" i="11"/>
  <c r="T1054" i="11"/>
  <c r="U1054" i="11"/>
  <c r="V1054" i="11"/>
  <c r="W1054" i="11"/>
  <c r="X1054" i="11"/>
  <c r="Y1054" i="11"/>
  <c r="Z1054" i="11"/>
  <c r="AA1054" i="11"/>
  <c r="AB1054" i="11"/>
  <c r="AC1054" i="11"/>
  <c r="AD1054" i="11"/>
  <c r="AE1054" i="11"/>
  <c r="L1055" i="11"/>
  <c r="M1055" i="11"/>
  <c r="T1055" i="11" s="1"/>
  <c r="N1055" i="11"/>
  <c r="O1055" i="11"/>
  <c r="P1055" i="11"/>
  <c r="AB1055" i="11" s="1"/>
  <c r="R1055" i="11"/>
  <c r="S1055" i="11"/>
  <c r="U1055" i="11"/>
  <c r="V1055" i="11"/>
  <c r="W1055" i="11"/>
  <c r="X1055" i="11"/>
  <c r="Y1055" i="11"/>
  <c r="Z1055" i="11"/>
  <c r="AA1055" i="11"/>
  <c r="AC1055" i="11"/>
  <c r="AD1055" i="11"/>
  <c r="AE1055" i="11"/>
  <c r="L1056" i="11"/>
  <c r="S1056" i="11" s="1"/>
  <c r="M1056" i="11"/>
  <c r="T1056" i="11" s="1"/>
  <c r="N1056" i="11"/>
  <c r="O1056" i="11"/>
  <c r="P1056" i="11"/>
  <c r="AB1056" i="11" s="1"/>
  <c r="R1056" i="11"/>
  <c r="U1056" i="11"/>
  <c r="V1056" i="11"/>
  <c r="W1056" i="11"/>
  <c r="X1056" i="11"/>
  <c r="Y1056" i="11"/>
  <c r="Z1056" i="11"/>
  <c r="AA1056" i="11"/>
  <c r="AC1056" i="11"/>
  <c r="AD1056" i="11"/>
  <c r="AE1056" i="11"/>
  <c r="L1057" i="11"/>
  <c r="M1057" i="11"/>
  <c r="T1057" i="11" s="1"/>
  <c r="AF1057" i="11" s="1"/>
  <c r="N1057" i="11"/>
  <c r="O1057" i="11"/>
  <c r="P1057" i="11"/>
  <c r="AB1057" i="11" s="1"/>
  <c r="Q1057" i="11"/>
  <c r="R1057" i="11"/>
  <c r="S1057" i="11"/>
  <c r="U1057" i="11"/>
  <c r="V1057" i="11"/>
  <c r="W1057" i="11"/>
  <c r="X1057" i="11"/>
  <c r="Y1057" i="11"/>
  <c r="Z1057" i="11"/>
  <c r="AA1057" i="11"/>
  <c r="AC1057" i="11"/>
  <c r="AD1057" i="11"/>
  <c r="AE1057" i="11"/>
  <c r="AG1057" i="11"/>
  <c r="AK1057" i="11"/>
  <c r="L1058" i="11"/>
  <c r="S1058" i="11" s="1"/>
  <c r="M1058" i="11"/>
  <c r="N1058" i="11"/>
  <c r="Q1058" i="11" s="1"/>
  <c r="O1058" i="11"/>
  <c r="P1058" i="11"/>
  <c r="AB1058" i="11" s="1"/>
  <c r="R1058" i="11"/>
  <c r="T1058" i="11"/>
  <c r="U1058" i="11"/>
  <c r="V1058" i="11"/>
  <c r="W1058" i="11"/>
  <c r="X1058" i="11"/>
  <c r="Y1058" i="11"/>
  <c r="Z1058" i="11"/>
  <c r="AA1058" i="11"/>
  <c r="AC1058" i="11"/>
  <c r="AD1058" i="11"/>
  <c r="AE1058" i="11"/>
  <c r="L1059" i="11"/>
  <c r="M1059" i="11"/>
  <c r="T1059" i="11" s="1"/>
  <c r="N1059" i="11"/>
  <c r="Q1059" i="11" s="1"/>
  <c r="O1059" i="11"/>
  <c r="P1059" i="11"/>
  <c r="R1059" i="11"/>
  <c r="S1059" i="11"/>
  <c r="U1059" i="11"/>
  <c r="V1059" i="11"/>
  <c r="W1059" i="11"/>
  <c r="X1059" i="11"/>
  <c r="Y1059" i="11"/>
  <c r="Z1059" i="11"/>
  <c r="AA1059" i="11"/>
  <c r="AB1059" i="11"/>
  <c r="AC1059" i="11"/>
  <c r="AD1059" i="11"/>
  <c r="AE1059" i="11"/>
  <c r="L1060" i="11"/>
  <c r="M1060" i="11"/>
  <c r="T1060" i="11" s="1"/>
  <c r="N1060" i="11"/>
  <c r="Q1060" i="11" s="1"/>
  <c r="O1060" i="11"/>
  <c r="P1060" i="11"/>
  <c r="R1060" i="11"/>
  <c r="U1060" i="11"/>
  <c r="V1060" i="11"/>
  <c r="W1060" i="11"/>
  <c r="X1060" i="11"/>
  <c r="Y1060" i="11"/>
  <c r="Z1060" i="11"/>
  <c r="AA1060" i="11"/>
  <c r="AB1060" i="11"/>
  <c r="AC1060" i="11"/>
  <c r="AD1060" i="11"/>
  <c r="AE1060" i="11"/>
  <c r="L1061" i="11"/>
  <c r="S1061" i="11" s="1"/>
  <c r="M1061" i="11"/>
  <c r="T1061" i="11" s="1"/>
  <c r="N1061" i="11"/>
  <c r="O1061" i="11"/>
  <c r="P1061" i="11"/>
  <c r="Q1061" i="11"/>
  <c r="AH1061" i="11" s="1"/>
  <c r="R1061" i="11"/>
  <c r="U1061" i="11"/>
  <c r="V1061" i="11"/>
  <c r="W1061" i="11"/>
  <c r="X1061" i="11"/>
  <c r="Y1061" i="11"/>
  <c r="Z1061" i="11"/>
  <c r="AA1061" i="11"/>
  <c r="AB1061" i="11"/>
  <c r="AC1061" i="11"/>
  <c r="AD1061" i="11"/>
  <c r="AE1061" i="11"/>
  <c r="AG1061" i="11"/>
  <c r="AK1061" i="11"/>
  <c r="L1062" i="11"/>
  <c r="M1062" i="11"/>
  <c r="N1062" i="11"/>
  <c r="Q1062" i="11" s="1"/>
  <c r="O1062" i="11"/>
  <c r="P1062" i="11"/>
  <c r="AB1062" i="11" s="1"/>
  <c r="R1062" i="11"/>
  <c r="T1062" i="11"/>
  <c r="U1062" i="11"/>
  <c r="V1062" i="11"/>
  <c r="W1062" i="11"/>
  <c r="X1062" i="11"/>
  <c r="Y1062" i="11"/>
  <c r="Z1062" i="11"/>
  <c r="AA1062" i="11"/>
  <c r="AC1062" i="11"/>
  <c r="AD1062" i="11"/>
  <c r="AE1062" i="11"/>
  <c r="L1063" i="11"/>
  <c r="M1063" i="11"/>
  <c r="N1063" i="11"/>
  <c r="O1063" i="11"/>
  <c r="P1063" i="11"/>
  <c r="R1063" i="11"/>
  <c r="S1063" i="11"/>
  <c r="T1063" i="11"/>
  <c r="U1063" i="11"/>
  <c r="V1063" i="11"/>
  <c r="W1063" i="11"/>
  <c r="X1063" i="11"/>
  <c r="Y1063" i="11"/>
  <c r="Z1063" i="11"/>
  <c r="AA1063" i="11"/>
  <c r="AB1063" i="11"/>
  <c r="AC1063" i="11"/>
  <c r="AD1063" i="11"/>
  <c r="AE1063" i="11"/>
  <c r="AF1063" i="11"/>
  <c r="L1064" i="11"/>
  <c r="S1064" i="11" s="1"/>
  <c r="M1064" i="11"/>
  <c r="T1064" i="11" s="1"/>
  <c r="N1064" i="11"/>
  <c r="O1064" i="11"/>
  <c r="P1064" i="11"/>
  <c r="AB1064" i="11" s="1"/>
  <c r="R1064" i="11"/>
  <c r="U1064" i="11"/>
  <c r="V1064" i="11"/>
  <c r="W1064" i="11"/>
  <c r="X1064" i="11"/>
  <c r="Y1064" i="11"/>
  <c r="Z1064" i="11"/>
  <c r="AA1064" i="11"/>
  <c r="AC1064" i="11"/>
  <c r="AD1064" i="11"/>
  <c r="AE1064" i="11"/>
  <c r="L1065" i="11"/>
  <c r="M1065" i="11"/>
  <c r="T1065" i="11" s="1"/>
  <c r="AF1065" i="11" s="1"/>
  <c r="N1065" i="11"/>
  <c r="O1065" i="11"/>
  <c r="P1065" i="11"/>
  <c r="AB1065" i="11" s="1"/>
  <c r="Q1065" i="11"/>
  <c r="AK1065" i="11" s="1"/>
  <c r="R1065" i="11"/>
  <c r="S1065" i="11"/>
  <c r="U1065" i="11"/>
  <c r="V1065" i="11"/>
  <c r="W1065" i="11"/>
  <c r="X1065" i="11"/>
  <c r="Y1065" i="11"/>
  <c r="Z1065" i="11"/>
  <c r="AA1065" i="11"/>
  <c r="AC1065" i="11"/>
  <c r="AD1065" i="11"/>
  <c r="AE1065" i="11"/>
  <c r="AG1065" i="11"/>
  <c r="L1066" i="11"/>
  <c r="M1066" i="11"/>
  <c r="N1066" i="11"/>
  <c r="Q1066" i="11" s="1"/>
  <c r="O1066" i="11"/>
  <c r="P1066" i="11"/>
  <c r="R1066" i="11"/>
  <c r="T1066" i="11"/>
  <c r="U1066" i="11"/>
  <c r="V1066" i="11"/>
  <c r="W1066" i="11"/>
  <c r="X1066" i="11"/>
  <c r="Y1066" i="11"/>
  <c r="Z1066" i="11"/>
  <c r="AA1066" i="11"/>
  <c r="AB1066" i="11"/>
  <c r="AC1066" i="11"/>
  <c r="AD1066" i="11"/>
  <c r="AE1066" i="11"/>
  <c r="L1067" i="11"/>
  <c r="M1067" i="11"/>
  <c r="T1067" i="11" s="1"/>
  <c r="N1067" i="11"/>
  <c r="Q1067" i="11" s="1"/>
  <c r="O1067" i="11"/>
  <c r="P1067" i="11"/>
  <c r="R1067" i="11"/>
  <c r="AF1067" i="11" s="1"/>
  <c r="S1067" i="11"/>
  <c r="U1067" i="11"/>
  <c r="V1067" i="11"/>
  <c r="W1067" i="11"/>
  <c r="X1067" i="11"/>
  <c r="Y1067" i="11"/>
  <c r="Z1067" i="11"/>
  <c r="AA1067" i="11"/>
  <c r="AB1067" i="11"/>
  <c r="AC1067" i="11"/>
  <c r="AD1067" i="11"/>
  <c r="AE1067" i="11"/>
  <c r="L1068" i="11"/>
  <c r="M1068" i="11"/>
  <c r="T1068" i="11" s="1"/>
  <c r="N1068" i="11"/>
  <c r="Q1068" i="11" s="1"/>
  <c r="O1068" i="11"/>
  <c r="P1068" i="11"/>
  <c r="R1068" i="11"/>
  <c r="U1068" i="11"/>
  <c r="V1068" i="11"/>
  <c r="W1068" i="11"/>
  <c r="X1068" i="11"/>
  <c r="Y1068" i="11"/>
  <c r="Z1068" i="11"/>
  <c r="AA1068" i="11"/>
  <c r="AB1068" i="11"/>
  <c r="AC1068" i="11"/>
  <c r="AD1068" i="11"/>
  <c r="AE1068" i="11"/>
  <c r="L1069" i="11"/>
  <c r="S1069" i="11" s="1"/>
  <c r="AF1069" i="11" s="1"/>
  <c r="M1069" i="11"/>
  <c r="T1069" i="11" s="1"/>
  <c r="N1069" i="11"/>
  <c r="O1069" i="11"/>
  <c r="P1069" i="11"/>
  <c r="Q1069" i="11"/>
  <c r="AH1069" i="11" s="1"/>
  <c r="R1069" i="11"/>
  <c r="U1069" i="11"/>
  <c r="V1069" i="11"/>
  <c r="W1069" i="11"/>
  <c r="X1069" i="11"/>
  <c r="Y1069" i="11"/>
  <c r="Z1069" i="11"/>
  <c r="AA1069" i="11"/>
  <c r="AB1069" i="11"/>
  <c r="AC1069" i="11"/>
  <c r="AD1069" i="11"/>
  <c r="AE1069" i="11"/>
  <c r="AG1069" i="11"/>
  <c r="AK1069" i="11"/>
  <c r="L1070" i="11"/>
  <c r="S1070" i="11" s="1"/>
  <c r="M1070" i="11"/>
  <c r="N1070" i="11"/>
  <c r="Q1070" i="11" s="1"/>
  <c r="O1070" i="11"/>
  <c r="P1070" i="11"/>
  <c r="AB1070" i="11" s="1"/>
  <c r="R1070" i="11"/>
  <c r="T1070" i="11"/>
  <c r="U1070" i="11"/>
  <c r="V1070" i="11"/>
  <c r="W1070" i="11"/>
  <c r="X1070" i="11"/>
  <c r="AF1070" i="11" s="1"/>
  <c r="Y1070" i="11"/>
  <c r="Z1070" i="11"/>
  <c r="AA1070" i="11"/>
  <c r="AC1070" i="11"/>
  <c r="AD1070" i="11"/>
  <c r="AE1070" i="11"/>
  <c r="L1071" i="11"/>
  <c r="M1071" i="11"/>
  <c r="T1071" i="11" s="1"/>
  <c r="N1071" i="11"/>
  <c r="O1071" i="11"/>
  <c r="P1071" i="11"/>
  <c r="AB1071" i="11" s="1"/>
  <c r="R1071" i="11"/>
  <c r="S1071" i="11"/>
  <c r="U1071" i="11"/>
  <c r="V1071" i="11"/>
  <c r="W1071" i="11"/>
  <c r="X1071" i="11"/>
  <c r="Y1071" i="11"/>
  <c r="Z1071" i="11"/>
  <c r="AA1071" i="11"/>
  <c r="AC1071" i="11"/>
  <c r="AD1071" i="11"/>
  <c r="AE1071" i="11"/>
  <c r="L1072" i="11"/>
  <c r="M1072" i="11"/>
  <c r="N1072" i="11"/>
  <c r="O1072" i="11"/>
  <c r="P1072" i="11"/>
  <c r="R1072" i="11"/>
  <c r="S1072" i="11"/>
  <c r="T1072" i="11"/>
  <c r="U1072" i="11"/>
  <c r="V1072" i="11"/>
  <c r="W1072" i="11"/>
  <c r="X1072" i="11"/>
  <c r="Y1072" i="11"/>
  <c r="Z1072" i="11"/>
  <c r="AA1072" i="11"/>
  <c r="AB1072" i="11"/>
  <c r="AC1072" i="11"/>
  <c r="AD1072" i="11"/>
  <c r="AE1072" i="11"/>
  <c r="AF1072" i="11"/>
  <c r="L1073" i="11"/>
  <c r="M1073" i="11"/>
  <c r="N1073" i="11"/>
  <c r="O1073" i="11"/>
  <c r="P1073" i="11"/>
  <c r="Q1073" i="11"/>
  <c r="R1073" i="11"/>
  <c r="S1073" i="11"/>
  <c r="T1073" i="11"/>
  <c r="U1073" i="11"/>
  <c r="V1073" i="11"/>
  <c r="W1073" i="11"/>
  <c r="X1073" i="11"/>
  <c r="Y1073" i="11"/>
  <c r="Z1073" i="11"/>
  <c r="AA1073" i="11"/>
  <c r="AB1073" i="11"/>
  <c r="AC1073" i="11"/>
  <c r="AD1073" i="11"/>
  <c r="AE1073" i="11"/>
  <c r="AF1073" i="11"/>
  <c r="AG1073" i="11"/>
  <c r="L1074" i="11"/>
  <c r="M1074" i="11"/>
  <c r="N1074" i="11"/>
  <c r="Q1074" i="11" s="1"/>
  <c r="AI1074" i="11" s="1"/>
  <c r="O1074" i="11"/>
  <c r="P1074" i="11"/>
  <c r="R1074" i="11"/>
  <c r="S1074" i="11"/>
  <c r="T1074" i="11"/>
  <c r="U1074" i="11"/>
  <c r="V1074" i="11"/>
  <c r="W1074" i="11"/>
  <c r="X1074" i="11"/>
  <c r="Y1074" i="11"/>
  <c r="Z1074" i="11"/>
  <c r="AA1074" i="11"/>
  <c r="AB1074" i="11"/>
  <c r="AC1074" i="11"/>
  <c r="AD1074" i="11"/>
  <c r="AE1074" i="11"/>
  <c r="AF1074" i="11"/>
  <c r="AJ1074" i="11"/>
  <c r="L1075" i="11"/>
  <c r="M1075" i="11"/>
  <c r="T1075" i="11" s="1"/>
  <c r="N1075" i="11"/>
  <c r="Q1075" i="11" s="1"/>
  <c r="O1075" i="11"/>
  <c r="P1075" i="11"/>
  <c r="R1075" i="11"/>
  <c r="S1075" i="11"/>
  <c r="U1075" i="11"/>
  <c r="W1075" i="11"/>
  <c r="X1075" i="11"/>
  <c r="Y1075" i="11"/>
  <c r="Z1075" i="11"/>
  <c r="AA1075" i="11"/>
  <c r="AB1075" i="11"/>
  <c r="AC1075" i="11"/>
  <c r="AD1075" i="11"/>
  <c r="AE1075" i="11"/>
  <c r="AI1075" i="11"/>
  <c r="L1076" i="11"/>
  <c r="M1076" i="11"/>
  <c r="N1076" i="11"/>
  <c r="O1076" i="11"/>
  <c r="P1076" i="11"/>
  <c r="Q1076" i="11"/>
  <c r="R1076" i="11"/>
  <c r="T1076" i="11"/>
  <c r="U1076" i="11"/>
  <c r="V1076" i="11"/>
  <c r="W1076" i="11"/>
  <c r="X1076" i="11"/>
  <c r="Y1076" i="11"/>
  <c r="Z1076" i="11"/>
  <c r="AA1076" i="11"/>
  <c r="AB1076" i="11"/>
  <c r="AC1076" i="11"/>
  <c r="AD1076" i="11"/>
  <c r="AE1076" i="11"/>
  <c r="AH1076" i="11"/>
  <c r="L1077" i="11"/>
  <c r="M1077" i="11"/>
  <c r="T1077" i="11" s="1"/>
  <c r="N1077" i="11"/>
  <c r="O1077" i="11"/>
  <c r="P1077" i="11"/>
  <c r="Q1077" i="11"/>
  <c r="R1077" i="11"/>
  <c r="U1077" i="11"/>
  <c r="V1077" i="11"/>
  <c r="W1077" i="11"/>
  <c r="X1077" i="11"/>
  <c r="Y1077" i="11"/>
  <c r="Z1077" i="11"/>
  <c r="AA1077" i="11"/>
  <c r="AB1077" i="11"/>
  <c r="AC1077" i="11"/>
  <c r="AD1077" i="11"/>
  <c r="AE1077" i="11"/>
  <c r="AG1077" i="11"/>
  <c r="AK1077" i="11"/>
  <c r="L1078" i="11"/>
  <c r="S1078" i="11" s="1"/>
  <c r="AF1078" i="11" s="1"/>
  <c r="M1078" i="11"/>
  <c r="N1078" i="11"/>
  <c r="Q1078" i="11" s="1"/>
  <c r="O1078" i="11"/>
  <c r="P1078" i="11"/>
  <c r="AB1078" i="11" s="1"/>
  <c r="R1078" i="11"/>
  <c r="T1078" i="11"/>
  <c r="U1078" i="11"/>
  <c r="V1078" i="11"/>
  <c r="W1078" i="11"/>
  <c r="X1078" i="11"/>
  <c r="Y1078" i="11"/>
  <c r="Z1078" i="11"/>
  <c r="AA1078" i="11"/>
  <c r="AC1078" i="11"/>
  <c r="AD1078" i="11"/>
  <c r="AE1078" i="11"/>
  <c r="AJ1078" i="11"/>
  <c r="L1079" i="11"/>
  <c r="M1079" i="11"/>
  <c r="T1079" i="11" s="1"/>
  <c r="N1079" i="11"/>
  <c r="O1079" i="11"/>
  <c r="P1079" i="11"/>
  <c r="AB1079" i="11" s="1"/>
  <c r="R1079" i="11"/>
  <c r="S1079" i="11"/>
  <c r="U1079" i="11"/>
  <c r="V1079" i="11"/>
  <c r="W1079" i="11"/>
  <c r="X1079" i="11"/>
  <c r="Y1079" i="11"/>
  <c r="Z1079" i="11"/>
  <c r="AA1079" i="11"/>
  <c r="AC1079" i="11"/>
  <c r="AD1079" i="11"/>
  <c r="AE1079" i="11"/>
  <c r="L1080" i="11"/>
  <c r="M1080" i="11"/>
  <c r="T1080" i="11" s="1"/>
  <c r="N1080" i="11"/>
  <c r="O1080" i="11"/>
  <c r="P1080" i="11"/>
  <c r="AB1080" i="11" s="1"/>
  <c r="R1080" i="11"/>
  <c r="S1080" i="11"/>
  <c r="U1080" i="11"/>
  <c r="V1080" i="11"/>
  <c r="W1080" i="11"/>
  <c r="X1080" i="11"/>
  <c r="Y1080" i="11"/>
  <c r="Z1080" i="11"/>
  <c r="AA1080" i="11"/>
  <c r="AC1080" i="11"/>
  <c r="AD1080" i="11"/>
  <c r="AE1080" i="11"/>
  <c r="L1081" i="11"/>
  <c r="M1081" i="11"/>
  <c r="T1081" i="11" s="1"/>
  <c r="N1081" i="11"/>
  <c r="O1081" i="11"/>
  <c r="P1081" i="11"/>
  <c r="AB1081" i="11" s="1"/>
  <c r="Q1081" i="11"/>
  <c r="R1081" i="11"/>
  <c r="S1081" i="11"/>
  <c r="U1081" i="11"/>
  <c r="V1081" i="11"/>
  <c r="W1081" i="11"/>
  <c r="X1081" i="11"/>
  <c r="AF1081" i="11" s="1"/>
  <c r="Y1081" i="11"/>
  <c r="Z1081" i="11"/>
  <c r="AA1081" i="11"/>
  <c r="AC1081" i="11"/>
  <c r="AD1081" i="11"/>
  <c r="AE1081" i="11"/>
  <c r="AG1081" i="11"/>
  <c r="L1082" i="11"/>
  <c r="M1082" i="11"/>
  <c r="N1082" i="11"/>
  <c r="Q1082" i="11" s="1"/>
  <c r="O1082" i="11"/>
  <c r="P1082" i="11"/>
  <c r="R1082" i="11"/>
  <c r="S1082" i="11"/>
  <c r="T1082" i="11"/>
  <c r="AF1082" i="11" s="1"/>
  <c r="U1082" i="11"/>
  <c r="V1082" i="11"/>
  <c r="W1082" i="11"/>
  <c r="X1082" i="11"/>
  <c r="Y1082" i="11"/>
  <c r="Z1082" i="11"/>
  <c r="AA1082" i="11"/>
  <c r="AB1082" i="11"/>
  <c r="AC1082" i="11"/>
  <c r="AD1082" i="11"/>
  <c r="AE1082" i="11"/>
  <c r="AI1082" i="11"/>
  <c r="AJ1082" i="11"/>
  <c r="L1083" i="11"/>
  <c r="M1083" i="11"/>
  <c r="N1083" i="11"/>
  <c r="Q1083" i="11" s="1"/>
  <c r="O1083" i="11"/>
  <c r="P1083" i="11"/>
  <c r="R1083" i="11"/>
  <c r="S1083" i="11"/>
  <c r="T1083" i="11"/>
  <c r="U1083" i="11"/>
  <c r="V1083" i="11"/>
  <c r="W1083" i="11"/>
  <c r="X1083" i="11"/>
  <c r="Y1083" i="11"/>
  <c r="Z1083" i="11"/>
  <c r="AA1083" i="11"/>
  <c r="AB1083" i="11"/>
  <c r="AC1083" i="11"/>
  <c r="AD1083" i="11"/>
  <c r="AE1083" i="11"/>
  <c r="AF1083" i="11"/>
  <c r="AI1083" i="11"/>
  <c r="L1084" i="11"/>
  <c r="M1084" i="11"/>
  <c r="N1084" i="11"/>
  <c r="O1084" i="11"/>
  <c r="P1084" i="11"/>
  <c r="Q1084" i="11"/>
  <c r="R1084" i="11"/>
  <c r="S1084" i="11"/>
  <c r="T1084" i="11"/>
  <c r="U1084" i="11"/>
  <c r="V1084" i="11"/>
  <c r="W1084" i="11"/>
  <c r="X1084" i="11"/>
  <c r="Y1084" i="11"/>
  <c r="Z1084" i="11"/>
  <c r="AA1084" i="11"/>
  <c r="AB1084" i="11"/>
  <c r="AC1084" i="11"/>
  <c r="AD1084" i="11"/>
  <c r="AE1084" i="11"/>
  <c r="AF1084" i="11"/>
  <c r="AG1084" i="11"/>
  <c r="AH1084" i="11"/>
  <c r="L1085" i="11"/>
  <c r="M1085" i="11"/>
  <c r="N1085" i="11"/>
  <c r="O1085" i="11"/>
  <c r="P1085" i="11"/>
  <c r="Q1085" i="11"/>
  <c r="R1085" i="11"/>
  <c r="S1085" i="11"/>
  <c r="T1085" i="11"/>
  <c r="U1085" i="11"/>
  <c r="V1085" i="11"/>
  <c r="W1085" i="11"/>
  <c r="X1085" i="11"/>
  <c r="Y1085" i="11"/>
  <c r="Z1085" i="11"/>
  <c r="AA1085" i="11"/>
  <c r="AB1085" i="11"/>
  <c r="AC1085" i="11"/>
  <c r="AD1085" i="11"/>
  <c r="AE1085" i="11"/>
  <c r="AF1085" i="11"/>
  <c r="AG1085" i="11"/>
  <c r="AJ1085" i="11"/>
  <c r="AK1085" i="11"/>
  <c r="L1086" i="11"/>
  <c r="M1086" i="11"/>
  <c r="N1086" i="11"/>
  <c r="Q1086" i="11" s="1"/>
  <c r="O1086" i="11"/>
  <c r="P1086" i="11"/>
  <c r="R1086" i="11"/>
  <c r="S1086" i="11"/>
  <c r="T1086" i="11"/>
  <c r="U1086" i="11"/>
  <c r="V1086" i="11"/>
  <c r="W1086" i="11"/>
  <c r="X1086" i="11"/>
  <c r="Y1086" i="11"/>
  <c r="Z1086" i="11"/>
  <c r="AA1086" i="11"/>
  <c r="AB1086" i="11"/>
  <c r="AC1086" i="11"/>
  <c r="AD1086" i="11"/>
  <c r="AE1086" i="11"/>
  <c r="AF1086" i="11"/>
  <c r="L1087" i="11"/>
  <c r="M1087" i="11"/>
  <c r="N1087" i="11"/>
  <c r="O1087" i="11"/>
  <c r="P1087" i="11"/>
  <c r="R1087" i="11"/>
  <c r="S1087" i="11"/>
  <c r="T1087" i="11"/>
  <c r="U1087" i="11"/>
  <c r="V1087" i="11"/>
  <c r="W1087" i="11"/>
  <c r="X1087" i="11"/>
  <c r="Y1087" i="11"/>
  <c r="Z1087" i="11"/>
  <c r="AA1087" i="11"/>
  <c r="AB1087" i="11"/>
  <c r="AC1087" i="11"/>
  <c r="AD1087" i="11"/>
  <c r="AE1087" i="11"/>
  <c r="AF1087" i="11"/>
  <c r="L1088" i="11"/>
  <c r="M1088" i="11"/>
  <c r="N1088" i="11"/>
  <c r="O1088" i="11"/>
  <c r="P1088" i="11"/>
  <c r="R1088" i="11"/>
  <c r="S1088" i="11"/>
  <c r="T1088" i="11"/>
  <c r="U1088" i="11"/>
  <c r="V1088" i="11"/>
  <c r="W1088" i="11"/>
  <c r="X1088" i="11"/>
  <c r="Y1088" i="11"/>
  <c r="Z1088" i="11"/>
  <c r="AA1088" i="11"/>
  <c r="AB1088" i="11"/>
  <c r="AC1088" i="11"/>
  <c r="AD1088" i="11"/>
  <c r="AE1088" i="11"/>
  <c r="AF1088" i="11"/>
  <c r="L1089" i="11"/>
  <c r="M1089" i="11"/>
  <c r="N1089" i="11"/>
  <c r="O1089" i="11"/>
  <c r="P1089" i="11"/>
  <c r="Q1089" i="11"/>
  <c r="R1089" i="11"/>
  <c r="S1089" i="11"/>
  <c r="T1089" i="11"/>
  <c r="U1089" i="11"/>
  <c r="V1089" i="11"/>
  <c r="W1089" i="11"/>
  <c r="X1089" i="11"/>
  <c r="Y1089" i="11"/>
  <c r="Z1089" i="11"/>
  <c r="AA1089" i="11"/>
  <c r="AB1089" i="11"/>
  <c r="AC1089" i="11"/>
  <c r="AD1089" i="11"/>
  <c r="AE1089" i="11"/>
  <c r="AF1089" i="11"/>
  <c r="AG1089" i="11"/>
  <c r="AK1089" i="11"/>
  <c r="L1090" i="11"/>
  <c r="M1090" i="11"/>
  <c r="N1090" i="11"/>
  <c r="Q1090" i="11" s="1"/>
  <c r="AI1090" i="11" s="1"/>
  <c r="O1090" i="11"/>
  <c r="P1090" i="11"/>
  <c r="R1090" i="11"/>
  <c r="S1090" i="11"/>
  <c r="T1090" i="11"/>
  <c r="U1090" i="11"/>
  <c r="V1090" i="11"/>
  <c r="W1090" i="11"/>
  <c r="X1090" i="11"/>
  <c r="Y1090" i="11"/>
  <c r="Z1090" i="11"/>
  <c r="AA1090" i="11"/>
  <c r="AB1090" i="11"/>
  <c r="AC1090" i="11"/>
  <c r="AD1090" i="11"/>
  <c r="AE1090" i="11"/>
  <c r="AF1090" i="11"/>
  <c r="L1091" i="11"/>
  <c r="M1091" i="11"/>
  <c r="N1091" i="11"/>
  <c r="Q1091" i="11" s="1"/>
  <c r="AI1091" i="11" s="1"/>
  <c r="O1091" i="11"/>
  <c r="P1091" i="11"/>
  <c r="R1091" i="11"/>
  <c r="S1091" i="11"/>
  <c r="T1091" i="11"/>
  <c r="U1091" i="11"/>
  <c r="V1091" i="11"/>
  <c r="W1091" i="11"/>
  <c r="X1091" i="11"/>
  <c r="Y1091" i="11"/>
  <c r="Z1091" i="11"/>
  <c r="AA1091" i="11"/>
  <c r="AB1091" i="11"/>
  <c r="AC1091" i="11"/>
  <c r="AD1091" i="11"/>
  <c r="AE1091" i="11"/>
  <c r="AF1091" i="11"/>
  <c r="L1092" i="11"/>
  <c r="M1092" i="11"/>
  <c r="N1092" i="11"/>
  <c r="Q1092" i="11" s="1"/>
  <c r="O1092" i="11"/>
  <c r="P1092" i="11"/>
  <c r="R1092" i="11"/>
  <c r="S1092" i="11"/>
  <c r="T1092" i="11"/>
  <c r="U1092" i="11"/>
  <c r="V1092" i="11"/>
  <c r="W1092" i="11"/>
  <c r="X1092" i="11"/>
  <c r="Y1092" i="11"/>
  <c r="Z1092" i="11"/>
  <c r="AA1092" i="11"/>
  <c r="AB1092" i="11"/>
  <c r="AC1092" i="11"/>
  <c r="AD1092" i="11"/>
  <c r="AE1092" i="11"/>
  <c r="AF1092" i="11"/>
  <c r="L1093" i="11"/>
  <c r="M1093" i="11"/>
  <c r="N1093" i="11"/>
  <c r="O1093" i="11"/>
  <c r="P1093" i="11"/>
  <c r="Q1093" i="11"/>
  <c r="AK1093" i="11" s="1"/>
  <c r="R1093" i="11"/>
  <c r="S1093" i="11"/>
  <c r="T1093" i="11"/>
  <c r="U1093" i="11"/>
  <c r="V1093" i="11"/>
  <c r="W1093" i="11"/>
  <c r="X1093" i="11"/>
  <c r="Y1093" i="11"/>
  <c r="Z1093" i="11"/>
  <c r="AA1093" i="11"/>
  <c r="AB1093" i="11"/>
  <c r="AC1093" i="11"/>
  <c r="AD1093" i="11"/>
  <c r="AE1093" i="11"/>
  <c r="AF1093" i="11"/>
  <c r="AG1093" i="11"/>
  <c r="AJ1093" i="11"/>
  <c r="L1094" i="11"/>
  <c r="M1094" i="11"/>
  <c r="N1094" i="11"/>
  <c r="Q1094" i="11" s="1"/>
  <c r="O1094" i="11"/>
  <c r="P1094" i="11"/>
  <c r="R1094" i="11"/>
  <c r="S1094" i="11"/>
  <c r="T1094" i="11"/>
  <c r="U1094" i="11"/>
  <c r="V1094" i="11"/>
  <c r="W1094" i="11"/>
  <c r="X1094" i="11"/>
  <c r="Y1094" i="11"/>
  <c r="Z1094" i="11"/>
  <c r="AA1094" i="11"/>
  <c r="AB1094" i="11"/>
  <c r="AC1094" i="11"/>
  <c r="AD1094" i="11"/>
  <c r="AE1094" i="11"/>
  <c r="AF1094" i="11"/>
  <c r="AJ1094" i="11"/>
  <c r="L1095" i="11"/>
  <c r="M1095" i="11"/>
  <c r="N1095" i="11"/>
  <c r="O1095" i="11"/>
  <c r="P1095" i="11"/>
  <c r="R1095" i="11"/>
  <c r="S1095" i="11"/>
  <c r="T1095" i="11"/>
  <c r="U1095" i="11"/>
  <c r="V1095" i="11"/>
  <c r="W1095" i="11"/>
  <c r="X1095" i="11"/>
  <c r="Y1095" i="11"/>
  <c r="Z1095" i="11"/>
  <c r="AA1095" i="11"/>
  <c r="AB1095" i="11"/>
  <c r="AC1095" i="11"/>
  <c r="AD1095" i="11"/>
  <c r="AE1095" i="11"/>
  <c r="AF1095" i="11"/>
  <c r="L1096" i="11"/>
  <c r="S1096" i="11" s="1"/>
  <c r="M1096" i="11"/>
  <c r="T1096" i="11" s="1"/>
  <c r="N1096" i="11"/>
  <c r="O1096" i="11"/>
  <c r="P1096" i="11"/>
  <c r="AB1096" i="11" s="1"/>
  <c r="R1096" i="11"/>
  <c r="U1096" i="11"/>
  <c r="V1096" i="11"/>
  <c r="W1096" i="11"/>
  <c r="X1096" i="11"/>
  <c r="Y1096" i="11"/>
  <c r="Z1096" i="11"/>
  <c r="AA1096" i="11"/>
  <c r="AC1096" i="11"/>
  <c r="AD1096" i="11"/>
  <c r="AE1096" i="11"/>
  <c r="L1097" i="11"/>
  <c r="M1097" i="11"/>
  <c r="T1097" i="11" s="1"/>
  <c r="N1097" i="11"/>
  <c r="O1097" i="11"/>
  <c r="P1097" i="11"/>
  <c r="AB1097" i="11" s="1"/>
  <c r="Q1097" i="11"/>
  <c r="R1097" i="11"/>
  <c r="S1097" i="11"/>
  <c r="U1097" i="11"/>
  <c r="V1097" i="11"/>
  <c r="W1097" i="11"/>
  <c r="X1097" i="11"/>
  <c r="AF1097" i="11" s="1"/>
  <c r="Y1097" i="11"/>
  <c r="Z1097" i="11"/>
  <c r="AA1097" i="11"/>
  <c r="AC1097" i="11"/>
  <c r="AD1097" i="11"/>
  <c r="AE1097" i="11"/>
  <c r="AG1097" i="11"/>
  <c r="L1098" i="11"/>
  <c r="M1098" i="11"/>
  <c r="N1098" i="11"/>
  <c r="Q1098" i="11" s="1"/>
  <c r="O1098" i="11"/>
  <c r="P1098" i="11"/>
  <c r="R1098" i="11"/>
  <c r="S1098" i="11"/>
  <c r="T1098" i="11"/>
  <c r="AF1098" i="11" s="1"/>
  <c r="U1098" i="11"/>
  <c r="V1098" i="11"/>
  <c r="W1098" i="11"/>
  <c r="X1098" i="11"/>
  <c r="Y1098" i="11"/>
  <c r="Z1098" i="11"/>
  <c r="AA1098" i="11"/>
  <c r="AB1098" i="11"/>
  <c r="AC1098" i="11"/>
  <c r="AD1098" i="11"/>
  <c r="AE1098" i="11"/>
  <c r="AI1098" i="11"/>
  <c r="AJ1098" i="11"/>
  <c r="L1099" i="11"/>
  <c r="M1099" i="11"/>
  <c r="T1099" i="11" s="1"/>
  <c r="N1099" i="11"/>
  <c r="Q1099" i="11" s="1"/>
  <c r="O1099" i="11"/>
  <c r="P1099" i="11"/>
  <c r="R1099" i="11"/>
  <c r="S1099" i="11"/>
  <c r="U1099" i="11"/>
  <c r="V1099" i="11"/>
  <c r="W1099" i="11"/>
  <c r="X1099" i="11"/>
  <c r="Y1099" i="11"/>
  <c r="Z1099" i="11"/>
  <c r="AA1099" i="11"/>
  <c r="AB1099" i="11"/>
  <c r="AC1099" i="11"/>
  <c r="AD1099" i="11"/>
  <c r="AE1099" i="11"/>
  <c r="AH1099" i="11"/>
  <c r="AI1099" i="11"/>
  <c r="L1100" i="11"/>
  <c r="M1100" i="11"/>
  <c r="T1100" i="11" s="1"/>
  <c r="N1100" i="11"/>
  <c r="O1100" i="11"/>
  <c r="P1100" i="11"/>
  <c r="Q1100" i="11"/>
  <c r="AG1100" i="11" s="1"/>
  <c r="R1100" i="11"/>
  <c r="U1100" i="11"/>
  <c r="V1100" i="11"/>
  <c r="W1100" i="11"/>
  <c r="X1100" i="11"/>
  <c r="Y1100" i="11"/>
  <c r="Z1100" i="11"/>
  <c r="AA1100" i="11"/>
  <c r="AB1100" i="11"/>
  <c r="AC1100" i="11"/>
  <c r="AD1100" i="11"/>
  <c r="AE1100" i="11"/>
  <c r="AH1100" i="11"/>
  <c r="L1101" i="11"/>
  <c r="S1101" i="11" s="1"/>
  <c r="M1101" i="11"/>
  <c r="T1101" i="11" s="1"/>
  <c r="AF1101" i="11" s="1"/>
  <c r="N1101" i="11"/>
  <c r="O1101" i="11"/>
  <c r="P1101" i="11"/>
  <c r="Q1101" i="11"/>
  <c r="R1101" i="11"/>
  <c r="U1101" i="11"/>
  <c r="V1101" i="11"/>
  <c r="W1101" i="11"/>
  <c r="X1101" i="11"/>
  <c r="Y1101" i="11"/>
  <c r="Z1101" i="11"/>
  <c r="AA1101" i="11"/>
  <c r="AB1101" i="11"/>
  <c r="AC1101" i="11"/>
  <c r="AD1101" i="11"/>
  <c r="AE1101" i="11"/>
  <c r="AJ1101" i="11"/>
  <c r="L1102" i="11"/>
  <c r="S1102" i="11" s="1"/>
  <c r="AF1102" i="11" s="1"/>
  <c r="M1102" i="11"/>
  <c r="N1102" i="11"/>
  <c r="Q1102" i="11" s="1"/>
  <c r="O1102" i="11"/>
  <c r="P1102" i="11"/>
  <c r="AB1102" i="11" s="1"/>
  <c r="R1102" i="11"/>
  <c r="T1102" i="11"/>
  <c r="U1102" i="11"/>
  <c r="V1102" i="11"/>
  <c r="W1102" i="11"/>
  <c r="X1102" i="11"/>
  <c r="Y1102" i="11"/>
  <c r="Z1102" i="11"/>
  <c r="AA1102" i="11"/>
  <c r="AC1102" i="11"/>
  <c r="AD1102" i="11"/>
  <c r="AE1102" i="11"/>
  <c r="AH1102" i="11"/>
  <c r="L1103" i="11"/>
  <c r="M1103" i="11"/>
  <c r="T1103" i="11" s="1"/>
  <c r="N1103" i="11"/>
  <c r="O1103" i="11"/>
  <c r="P1103" i="11"/>
  <c r="AB1103" i="11" s="1"/>
  <c r="R1103" i="11"/>
  <c r="S1103" i="11"/>
  <c r="U1103" i="11"/>
  <c r="V1103" i="11"/>
  <c r="W1103" i="11"/>
  <c r="X1103" i="11"/>
  <c r="Y1103" i="11"/>
  <c r="Z1103" i="11"/>
  <c r="AA1103" i="11"/>
  <c r="AC1103" i="11"/>
  <c r="AD1103" i="11"/>
  <c r="AE1103" i="11"/>
  <c r="L1104" i="11"/>
  <c r="M1104" i="11"/>
  <c r="N1104" i="11"/>
  <c r="O1104" i="11"/>
  <c r="P1104" i="11"/>
  <c r="Q1104" i="11"/>
  <c r="R1104" i="11"/>
  <c r="S1104" i="11"/>
  <c r="T1104" i="11"/>
  <c r="U1104" i="11"/>
  <c r="V1104" i="11"/>
  <c r="W1104" i="11"/>
  <c r="X1104" i="11"/>
  <c r="Y1104" i="11"/>
  <c r="Z1104" i="11"/>
  <c r="AA1104" i="11"/>
  <c r="AB1104" i="11"/>
  <c r="AC1104" i="11"/>
  <c r="AD1104" i="11"/>
  <c r="AE1104" i="11"/>
  <c r="AF1104" i="11"/>
  <c r="AG1104" i="11"/>
  <c r="L1105" i="11"/>
  <c r="M1105" i="11"/>
  <c r="N1105" i="11"/>
  <c r="O1105" i="11"/>
  <c r="P1105" i="11"/>
  <c r="Q1105" i="11"/>
  <c r="AK1105" i="11" s="1"/>
  <c r="R1105" i="11"/>
  <c r="S1105" i="11"/>
  <c r="T1105" i="11"/>
  <c r="U1105" i="11"/>
  <c r="V1105" i="11"/>
  <c r="W1105" i="11"/>
  <c r="X1105" i="11"/>
  <c r="Y1105" i="11"/>
  <c r="Z1105" i="11"/>
  <c r="AA1105" i="11"/>
  <c r="AB1105" i="11"/>
  <c r="AC1105" i="11"/>
  <c r="AD1105" i="11"/>
  <c r="AE1105" i="11"/>
  <c r="AF1105" i="11"/>
  <c r="AG1105" i="11"/>
  <c r="AI1105" i="11"/>
  <c r="AJ1105" i="11"/>
  <c r="L1106" i="11"/>
  <c r="M1106" i="11"/>
  <c r="N1106" i="11"/>
  <c r="Q1106" i="11" s="1"/>
  <c r="O1106" i="11"/>
  <c r="P1106" i="11"/>
  <c r="R1106" i="11"/>
  <c r="S1106" i="11"/>
  <c r="T1106" i="11"/>
  <c r="U1106" i="11"/>
  <c r="V1106" i="11"/>
  <c r="W1106" i="11"/>
  <c r="X1106" i="11"/>
  <c r="Y1106" i="11"/>
  <c r="Z1106" i="11"/>
  <c r="AA1106" i="11"/>
  <c r="AB1106" i="11"/>
  <c r="AC1106" i="11"/>
  <c r="AD1106" i="11"/>
  <c r="AE1106" i="11"/>
  <c r="AF1106" i="11"/>
  <c r="AI1106" i="11"/>
  <c r="AJ1106" i="11"/>
  <c r="L1107" i="11"/>
  <c r="M1107" i="11"/>
  <c r="N1107" i="11"/>
  <c r="Q1107" i="11" s="1"/>
  <c r="O1107" i="11"/>
  <c r="P1107" i="11"/>
  <c r="R1107" i="11"/>
  <c r="S1107" i="11"/>
  <c r="T1107" i="11"/>
  <c r="U1107" i="11"/>
  <c r="V1107" i="11"/>
  <c r="W1107" i="11"/>
  <c r="X1107" i="11"/>
  <c r="Y1107" i="11"/>
  <c r="Z1107" i="11"/>
  <c r="AA1107" i="11"/>
  <c r="AB1107" i="11"/>
  <c r="AC1107" i="11"/>
  <c r="AD1107" i="11"/>
  <c r="AE1107" i="11"/>
  <c r="AF1107" i="11"/>
  <c r="L1108" i="11"/>
  <c r="M1108" i="11"/>
  <c r="N1108" i="11"/>
  <c r="Q1108" i="11" s="1"/>
  <c r="O1108" i="11"/>
  <c r="P1108" i="11"/>
  <c r="R1108" i="11"/>
  <c r="S1108" i="11"/>
  <c r="T1108" i="11"/>
  <c r="U1108" i="11"/>
  <c r="V1108" i="11"/>
  <c r="W1108" i="11"/>
  <c r="X1108" i="11"/>
  <c r="Y1108" i="11"/>
  <c r="Z1108" i="11"/>
  <c r="AA1108" i="11"/>
  <c r="AB1108" i="11"/>
  <c r="AC1108" i="11"/>
  <c r="AD1108" i="11"/>
  <c r="AE1108" i="11"/>
  <c r="AF1108" i="11"/>
  <c r="L1109" i="11"/>
  <c r="AG1109" i="11" s="1"/>
  <c r="M1109" i="11"/>
  <c r="N1109" i="11"/>
  <c r="O1109" i="11"/>
  <c r="P1109" i="11"/>
  <c r="Q1109" i="11"/>
  <c r="R1109" i="11"/>
  <c r="S1109" i="11"/>
  <c r="T1109" i="11"/>
  <c r="U1109" i="11"/>
  <c r="V1109" i="11"/>
  <c r="W1109" i="11"/>
  <c r="X1109" i="11"/>
  <c r="Y1109" i="11"/>
  <c r="Z1109" i="11"/>
  <c r="AA1109" i="11"/>
  <c r="AB1109" i="11"/>
  <c r="AC1109" i="11"/>
  <c r="AD1109" i="11"/>
  <c r="AE1109" i="11"/>
  <c r="AF1109" i="11"/>
  <c r="AJ1109" i="11"/>
  <c r="AK1109" i="11"/>
  <c r="L1110" i="11"/>
  <c r="S1110" i="11" s="1"/>
  <c r="M1110" i="11"/>
  <c r="N1110" i="11"/>
  <c r="Q1110" i="11" s="1"/>
  <c r="O1110" i="11"/>
  <c r="P1110" i="11"/>
  <c r="AB1110" i="11" s="1"/>
  <c r="R1110" i="11"/>
  <c r="T1110" i="11"/>
  <c r="U1110" i="11"/>
  <c r="V1110" i="11"/>
  <c r="W1110" i="11"/>
  <c r="X1110" i="11"/>
  <c r="Y1110" i="11"/>
  <c r="Z1110" i="11"/>
  <c r="AA1110" i="11"/>
  <c r="AC1110" i="11"/>
  <c r="AD1110" i="11"/>
  <c r="AE1110" i="11"/>
  <c r="AJ1110" i="11"/>
  <c r="L1111" i="11"/>
  <c r="M1111" i="11"/>
  <c r="T1111" i="11" s="1"/>
  <c r="N1111" i="11"/>
  <c r="O1111" i="11"/>
  <c r="P1111" i="11"/>
  <c r="AB1111" i="11" s="1"/>
  <c r="R1111" i="11"/>
  <c r="S1111" i="11"/>
  <c r="U1111" i="11"/>
  <c r="V1111" i="11"/>
  <c r="W1111" i="11"/>
  <c r="X1111" i="11"/>
  <c r="Y1111" i="11"/>
  <c r="Z1111" i="11"/>
  <c r="AA1111" i="11"/>
  <c r="AC1111" i="11"/>
  <c r="AD1111" i="11"/>
  <c r="AE1111" i="11"/>
  <c r="L1112" i="11"/>
  <c r="S1112" i="11" s="1"/>
  <c r="M1112" i="11"/>
  <c r="T1112" i="11" s="1"/>
  <c r="N1112" i="11"/>
  <c r="O1112" i="11"/>
  <c r="P1112" i="11"/>
  <c r="AB1112" i="11" s="1"/>
  <c r="Q1112" i="11"/>
  <c r="AG1112" i="11" s="1"/>
  <c r="R1112" i="11"/>
  <c r="U1112" i="11"/>
  <c r="V1112" i="11"/>
  <c r="W1112" i="11"/>
  <c r="X1112" i="11"/>
  <c r="Y1112" i="11"/>
  <c r="AF1112" i="11" s="1"/>
  <c r="Z1112" i="11"/>
  <c r="AA1112" i="11"/>
  <c r="AC1112" i="11"/>
  <c r="AD1112" i="11"/>
  <c r="AE1112" i="11"/>
  <c r="AH1112" i="11"/>
  <c r="L1113" i="11"/>
  <c r="M1113" i="11"/>
  <c r="N1113" i="11"/>
  <c r="O1113" i="11"/>
  <c r="P1113" i="11"/>
  <c r="AB1113" i="11" s="1"/>
  <c r="Q1113" i="11"/>
  <c r="R1113" i="11"/>
  <c r="T1113" i="11"/>
  <c r="U1113" i="11"/>
  <c r="V1113" i="11"/>
  <c r="W1113" i="11"/>
  <c r="X1113" i="11"/>
  <c r="Y1113" i="11"/>
  <c r="Z1113" i="11"/>
  <c r="AA1113" i="11"/>
  <c r="AC1113" i="11"/>
  <c r="AD1113" i="11"/>
  <c r="AE1113" i="11"/>
  <c r="AI1113" i="11"/>
  <c r="AJ1113" i="11"/>
  <c r="AK1113" i="11"/>
  <c r="L1114" i="11"/>
  <c r="M1114" i="11"/>
  <c r="N1114" i="11"/>
  <c r="Q1114" i="11" s="1"/>
  <c r="O1114" i="11"/>
  <c r="P1114" i="11"/>
  <c r="R1114" i="11"/>
  <c r="S1114" i="11"/>
  <c r="T1114" i="11"/>
  <c r="U1114" i="11"/>
  <c r="V1114" i="11"/>
  <c r="W1114" i="11"/>
  <c r="X1114" i="11"/>
  <c r="Y1114" i="11"/>
  <c r="Z1114" i="11"/>
  <c r="AA1114" i="11"/>
  <c r="AB1114" i="11"/>
  <c r="AC1114" i="11"/>
  <c r="AD1114" i="11"/>
  <c r="AE1114" i="11"/>
  <c r="AF1114" i="11"/>
  <c r="L1115" i="11"/>
  <c r="M1115" i="11"/>
  <c r="N1115" i="11"/>
  <c r="O1115" i="11"/>
  <c r="P1115" i="11"/>
  <c r="Q1115" i="11"/>
  <c r="AH1115" i="11" s="1"/>
  <c r="R1115" i="11"/>
  <c r="S1115" i="11"/>
  <c r="T1115" i="11"/>
  <c r="U1115" i="11"/>
  <c r="V1115" i="11"/>
  <c r="W1115" i="11"/>
  <c r="X1115" i="11"/>
  <c r="Y1115" i="11"/>
  <c r="Z1115" i="11"/>
  <c r="AA1115" i="11"/>
  <c r="AB1115" i="11"/>
  <c r="AC1115" i="11"/>
  <c r="AD1115" i="11"/>
  <c r="AE1115" i="11"/>
  <c r="AF1115" i="11"/>
  <c r="AG1115" i="11"/>
  <c r="AI1115" i="11"/>
  <c r="L1116" i="11"/>
  <c r="M1116" i="11"/>
  <c r="N1116" i="11"/>
  <c r="O1116" i="11"/>
  <c r="P1116" i="11"/>
  <c r="Q1116" i="11"/>
  <c r="AI1116" i="11" s="1"/>
  <c r="R1116" i="11"/>
  <c r="S1116" i="11"/>
  <c r="T1116" i="11"/>
  <c r="U1116" i="11"/>
  <c r="V1116" i="11"/>
  <c r="W1116" i="11"/>
  <c r="X1116" i="11"/>
  <c r="Y1116" i="11"/>
  <c r="Z1116" i="11"/>
  <c r="AA1116" i="11"/>
  <c r="AB1116" i="11"/>
  <c r="AC1116" i="11"/>
  <c r="AD1116" i="11"/>
  <c r="AE1116" i="11"/>
  <c r="AF1116" i="11"/>
  <c r="AG1116" i="11"/>
  <c r="AJ1116" i="11"/>
  <c r="L1117" i="11"/>
  <c r="M1117" i="11"/>
  <c r="N1117" i="11"/>
  <c r="O1117" i="11"/>
  <c r="P1117" i="11"/>
  <c r="Q1117" i="11"/>
  <c r="R1117" i="11"/>
  <c r="S1117" i="11"/>
  <c r="T1117" i="11"/>
  <c r="U1117" i="11"/>
  <c r="V1117" i="11"/>
  <c r="W1117" i="11"/>
  <c r="X1117" i="11"/>
  <c r="Y1117" i="11"/>
  <c r="Z1117" i="11"/>
  <c r="AA1117" i="11"/>
  <c r="AB1117" i="11"/>
  <c r="AC1117" i="11"/>
  <c r="AD1117" i="11"/>
  <c r="AE1117" i="11"/>
  <c r="AF1117" i="11"/>
  <c r="AG1117" i="11"/>
  <c r="L1118" i="11"/>
  <c r="M1118" i="11"/>
  <c r="N1118" i="11"/>
  <c r="Q1118" i="11" s="1"/>
  <c r="O1118" i="11"/>
  <c r="AJ1118" i="11" s="1"/>
  <c r="P1118" i="11"/>
  <c r="R1118" i="11"/>
  <c r="S1118" i="11"/>
  <c r="T1118" i="11"/>
  <c r="U1118" i="11"/>
  <c r="V1118" i="11"/>
  <c r="W1118" i="11"/>
  <c r="X1118" i="11"/>
  <c r="Y1118" i="11"/>
  <c r="Z1118" i="11"/>
  <c r="AA1118" i="11"/>
  <c r="AB1118" i="11"/>
  <c r="AC1118" i="11"/>
  <c r="AD1118" i="11"/>
  <c r="AE1118" i="11"/>
  <c r="AF1118" i="11"/>
  <c r="AI1118" i="11"/>
  <c r="L1119" i="11"/>
  <c r="M1119" i="11"/>
  <c r="N1119" i="11"/>
  <c r="O1119" i="11"/>
  <c r="P1119" i="11"/>
  <c r="R1119" i="11"/>
  <c r="S1119" i="11"/>
  <c r="T1119" i="11"/>
  <c r="U1119" i="11"/>
  <c r="V1119" i="11"/>
  <c r="W1119" i="11"/>
  <c r="X1119" i="11"/>
  <c r="Y1119" i="11"/>
  <c r="Z1119" i="11"/>
  <c r="AA1119" i="11"/>
  <c r="AB1119" i="11"/>
  <c r="AC1119" i="11"/>
  <c r="AD1119" i="11"/>
  <c r="AE1119" i="11"/>
  <c r="AF1119" i="11"/>
  <c r="L1120" i="11"/>
  <c r="M1120" i="11"/>
  <c r="N1120" i="11"/>
  <c r="O1120" i="11"/>
  <c r="P1120" i="11"/>
  <c r="Q1120" i="11"/>
  <c r="AH1120" i="11" s="1"/>
  <c r="R1120" i="11"/>
  <c r="S1120" i="11"/>
  <c r="T1120" i="11"/>
  <c r="U1120" i="11"/>
  <c r="V1120" i="11"/>
  <c r="W1120" i="11"/>
  <c r="X1120" i="11"/>
  <c r="Y1120" i="11"/>
  <c r="Z1120" i="11"/>
  <c r="AA1120" i="11"/>
  <c r="AB1120" i="11"/>
  <c r="AC1120" i="11"/>
  <c r="AD1120" i="11"/>
  <c r="AE1120" i="11"/>
  <c r="AF1120" i="11"/>
  <c r="AG1120" i="11"/>
  <c r="AK1120" i="11"/>
  <c r="L1121" i="11"/>
  <c r="M1121" i="11"/>
  <c r="N1121" i="11"/>
  <c r="O1121" i="11"/>
  <c r="P1121" i="11"/>
  <c r="Q1121" i="11"/>
  <c r="AI1121" i="11" s="1"/>
  <c r="R1121" i="11"/>
  <c r="S1121" i="11"/>
  <c r="T1121" i="11"/>
  <c r="U1121" i="11"/>
  <c r="V1121" i="11"/>
  <c r="W1121" i="11"/>
  <c r="X1121" i="11"/>
  <c r="Y1121" i="11"/>
  <c r="Z1121" i="11"/>
  <c r="AA1121" i="11"/>
  <c r="AB1121" i="11"/>
  <c r="AC1121" i="11"/>
  <c r="AD1121" i="11"/>
  <c r="AE1121" i="11"/>
  <c r="AF1121" i="11"/>
  <c r="AG1121" i="11"/>
  <c r="AJ1121" i="11"/>
  <c r="L1122" i="11"/>
  <c r="M1122" i="11"/>
  <c r="N1122" i="11"/>
  <c r="Q1122" i="11" s="1"/>
  <c r="AI1122" i="11" s="1"/>
  <c r="O1122" i="11"/>
  <c r="P1122" i="11"/>
  <c r="R1122" i="11"/>
  <c r="S1122" i="11"/>
  <c r="T1122" i="11"/>
  <c r="U1122" i="11"/>
  <c r="V1122" i="11"/>
  <c r="W1122" i="11"/>
  <c r="X1122" i="11"/>
  <c r="Y1122" i="11"/>
  <c r="Z1122" i="11"/>
  <c r="AA1122" i="11"/>
  <c r="AB1122" i="11"/>
  <c r="AC1122" i="11"/>
  <c r="AD1122" i="11"/>
  <c r="AE1122" i="11"/>
  <c r="AF1122" i="11"/>
  <c r="AJ1122" i="11"/>
  <c r="L1123" i="11"/>
  <c r="M1123" i="11"/>
  <c r="N1123" i="11"/>
  <c r="Q1123" i="11" s="1"/>
  <c r="O1123" i="11"/>
  <c r="P1123" i="11"/>
  <c r="R1123" i="11"/>
  <c r="S1123" i="11"/>
  <c r="T1123" i="11"/>
  <c r="U1123" i="11"/>
  <c r="V1123" i="11"/>
  <c r="W1123" i="11"/>
  <c r="X1123" i="11"/>
  <c r="Y1123" i="11"/>
  <c r="Z1123" i="11"/>
  <c r="AA1123" i="11"/>
  <c r="AB1123" i="11"/>
  <c r="AC1123" i="11"/>
  <c r="AD1123" i="11"/>
  <c r="AE1123" i="11"/>
  <c r="AF1123" i="11"/>
  <c r="L1124" i="11"/>
  <c r="M1124" i="11"/>
  <c r="N1124" i="11"/>
  <c r="Q1124" i="11" s="1"/>
  <c r="O1124" i="11"/>
  <c r="P1124" i="11"/>
  <c r="R1124" i="11"/>
  <c r="T1124" i="11"/>
  <c r="U1124" i="11"/>
  <c r="W1124" i="11"/>
  <c r="X1124" i="11"/>
  <c r="Y1124" i="11"/>
  <c r="Z1124" i="11"/>
  <c r="AA1124" i="11"/>
  <c r="AB1124" i="11"/>
  <c r="AC1124" i="11"/>
  <c r="AD1124" i="11"/>
  <c r="AE1124" i="11"/>
  <c r="L1125" i="11"/>
  <c r="S1125" i="11" s="1"/>
  <c r="AF1125" i="11" s="1"/>
  <c r="M1125" i="11"/>
  <c r="N1125" i="11"/>
  <c r="O1125" i="11"/>
  <c r="P1125" i="11"/>
  <c r="AB1125" i="11" s="1"/>
  <c r="Q1125" i="11"/>
  <c r="R1125" i="11"/>
  <c r="T1125" i="11"/>
  <c r="U1125" i="11"/>
  <c r="V1125" i="11"/>
  <c r="W1125" i="11"/>
  <c r="X1125" i="11"/>
  <c r="Y1125" i="11"/>
  <c r="Z1125" i="11"/>
  <c r="AA1125" i="11"/>
  <c r="AC1125" i="11"/>
  <c r="AD1125" i="11"/>
  <c r="AE1125" i="11"/>
  <c r="AJ1125" i="11"/>
  <c r="AK1125" i="11"/>
  <c r="L1126" i="11"/>
  <c r="M1126" i="11"/>
  <c r="N1126" i="11"/>
  <c r="Q1126" i="11" s="1"/>
  <c r="O1126" i="11"/>
  <c r="AJ1126" i="11" s="1"/>
  <c r="P1126" i="11"/>
  <c r="R1126" i="11"/>
  <c r="AF1126" i="11" s="1"/>
  <c r="S1126" i="11"/>
  <c r="T1126" i="11"/>
  <c r="U1126" i="11"/>
  <c r="V1126" i="11"/>
  <c r="W1126" i="11"/>
  <c r="X1126" i="11"/>
  <c r="Y1126" i="11"/>
  <c r="Z1126" i="11"/>
  <c r="AA1126" i="11"/>
  <c r="AB1126" i="11"/>
  <c r="AC1126" i="11"/>
  <c r="AD1126" i="11"/>
  <c r="AE1126" i="11"/>
  <c r="AH1126" i="11"/>
  <c r="AI1126" i="11"/>
  <c r="L1127" i="11"/>
  <c r="M1127" i="11"/>
  <c r="T1127" i="11" s="1"/>
  <c r="N1127" i="11"/>
  <c r="O1127" i="11"/>
  <c r="P1127" i="11"/>
  <c r="AB1127" i="11" s="1"/>
  <c r="R1127" i="11"/>
  <c r="S1127" i="11"/>
  <c r="U1127" i="11"/>
  <c r="V1127" i="11"/>
  <c r="W1127" i="11"/>
  <c r="X1127" i="11"/>
  <c r="Y1127" i="11"/>
  <c r="Z1127" i="11"/>
  <c r="AA1127" i="11"/>
  <c r="AC1127" i="11"/>
  <c r="AD1127" i="11"/>
  <c r="AE1127" i="11"/>
  <c r="L1128" i="11"/>
  <c r="S1128" i="11" s="1"/>
  <c r="M1128" i="11"/>
  <c r="T1128" i="11" s="1"/>
  <c r="N1128" i="11"/>
  <c r="O1128" i="11"/>
  <c r="P1128" i="11"/>
  <c r="AB1128" i="11" s="1"/>
  <c r="R1128" i="11"/>
  <c r="U1128" i="11"/>
  <c r="W1128" i="11"/>
  <c r="X1128" i="11"/>
  <c r="Y1128" i="11"/>
  <c r="Z1128" i="11"/>
  <c r="AA1128" i="11"/>
  <c r="AC1128" i="11"/>
  <c r="AD1128" i="11"/>
  <c r="AE1128" i="11"/>
  <c r="L1129" i="11"/>
  <c r="M1129" i="11"/>
  <c r="T1129" i="11" s="1"/>
  <c r="N1129" i="11"/>
  <c r="O1129" i="11"/>
  <c r="P1129" i="11"/>
  <c r="AB1129" i="11" s="1"/>
  <c r="Q1129" i="11"/>
  <c r="AK1129" i="11" s="1"/>
  <c r="R1129" i="11"/>
  <c r="S1129" i="11"/>
  <c r="U1129" i="11"/>
  <c r="V1129" i="11"/>
  <c r="W1129" i="11"/>
  <c r="X1129" i="11"/>
  <c r="Y1129" i="11"/>
  <c r="Z1129" i="11"/>
  <c r="AA1129" i="11"/>
  <c r="AC1129" i="11"/>
  <c r="AD1129" i="11"/>
  <c r="AE1129" i="11"/>
  <c r="AG1129" i="11"/>
  <c r="AI1129" i="11"/>
  <c r="AJ1129" i="11"/>
  <c r="L1130" i="11"/>
  <c r="M1130" i="11"/>
  <c r="N1130" i="11"/>
  <c r="Q1130" i="11" s="1"/>
  <c r="AI1130" i="11" s="1"/>
  <c r="O1130" i="11"/>
  <c r="P1130" i="11"/>
  <c r="R1130" i="11"/>
  <c r="S1130" i="11"/>
  <c r="T1130" i="11"/>
  <c r="AF1130" i="11" s="1"/>
  <c r="U1130" i="11"/>
  <c r="V1130" i="11"/>
  <c r="W1130" i="11"/>
  <c r="X1130" i="11"/>
  <c r="Y1130" i="11"/>
  <c r="Z1130" i="11"/>
  <c r="AA1130" i="11"/>
  <c r="AB1130" i="11"/>
  <c r="AC1130" i="11"/>
  <c r="AD1130" i="11"/>
  <c r="AE1130" i="11"/>
  <c r="AJ1130" i="11"/>
  <c r="L1131" i="11"/>
  <c r="M1131" i="11"/>
  <c r="T1131" i="11" s="1"/>
  <c r="N1131" i="11"/>
  <c r="Q1131" i="11" s="1"/>
  <c r="O1131" i="11"/>
  <c r="P1131" i="11"/>
  <c r="R1131" i="11"/>
  <c r="S1131" i="11"/>
  <c r="U1131" i="11"/>
  <c r="V1131" i="11"/>
  <c r="W1131" i="11"/>
  <c r="X1131" i="11"/>
  <c r="Y1131" i="11"/>
  <c r="Z1131" i="11"/>
  <c r="AA1131" i="11"/>
  <c r="AB1131" i="11"/>
  <c r="AC1131" i="11"/>
  <c r="AD1131" i="11"/>
  <c r="AE1131" i="11"/>
  <c r="L1132" i="11"/>
  <c r="M1132" i="11"/>
  <c r="N1132" i="11"/>
  <c r="Q1132" i="11" s="1"/>
  <c r="O1132" i="11"/>
  <c r="P1132" i="11"/>
  <c r="R1132" i="11"/>
  <c r="S1132" i="11"/>
  <c r="T1132" i="11"/>
  <c r="U1132" i="11"/>
  <c r="V1132" i="11"/>
  <c r="W1132" i="11"/>
  <c r="X1132" i="11"/>
  <c r="Y1132" i="11"/>
  <c r="Z1132" i="11"/>
  <c r="AA1132" i="11"/>
  <c r="AB1132" i="11"/>
  <c r="AC1132" i="11"/>
  <c r="AD1132" i="11"/>
  <c r="AE1132" i="11"/>
  <c r="AF1132" i="11"/>
  <c r="AK1132" i="11"/>
  <c r="L1133" i="11"/>
  <c r="M1133" i="11"/>
  <c r="N1133" i="11"/>
  <c r="O1133" i="11"/>
  <c r="P1133" i="11"/>
  <c r="Q1133" i="11"/>
  <c r="R1133" i="11"/>
  <c r="S1133" i="11"/>
  <c r="T1133" i="11"/>
  <c r="U1133" i="11"/>
  <c r="V1133" i="11"/>
  <c r="W1133" i="11"/>
  <c r="X1133" i="11"/>
  <c r="Y1133" i="11"/>
  <c r="Z1133" i="11"/>
  <c r="AA1133" i="11"/>
  <c r="AB1133" i="11"/>
  <c r="AC1133" i="11"/>
  <c r="AD1133" i="11"/>
  <c r="AE1133" i="11"/>
  <c r="AF1133" i="11"/>
  <c r="AJ1133" i="11"/>
  <c r="AK1133" i="11"/>
  <c r="L1134" i="11"/>
  <c r="M1134" i="11"/>
  <c r="N1134" i="11"/>
  <c r="Q1134" i="11" s="1"/>
  <c r="O1134" i="11"/>
  <c r="P1134" i="11"/>
  <c r="R1134" i="11"/>
  <c r="S1134" i="11"/>
  <c r="T1134" i="11"/>
  <c r="U1134" i="11"/>
  <c r="V1134" i="11"/>
  <c r="W1134" i="11"/>
  <c r="X1134" i="11"/>
  <c r="Y1134" i="11"/>
  <c r="Z1134" i="11"/>
  <c r="AA1134" i="11"/>
  <c r="AB1134" i="11"/>
  <c r="AC1134" i="11"/>
  <c r="AD1134" i="11"/>
  <c r="AE1134" i="11"/>
  <c r="AF1134" i="11"/>
  <c r="AH1134" i="11"/>
  <c r="L1135" i="11"/>
  <c r="M1135" i="11"/>
  <c r="N1135" i="11"/>
  <c r="O1135" i="11"/>
  <c r="P1135" i="11"/>
  <c r="R1135" i="11"/>
  <c r="S1135" i="11"/>
  <c r="T1135" i="11"/>
  <c r="U1135" i="11"/>
  <c r="V1135" i="11"/>
  <c r="W1135" i="11"/>
  <c r="X1135" i="11"/>
  <c r="Y1135" i="11"/>
  <c r="Z1135" i="11"/>
  <c r="AA1135" i="11"/>
  <c r="AB1135" i="11"/>
  <c r="AC1135" i="11"/>
  <c r="AD1135" i="11"/>
  <c r="AE1135" i="11"/>
  <c r="AF1135" i="11"/>
  <c r="L1136" i="11"/>
  <c r="S1136" i="11" s="1"/>
  <c r="M1136" i="11"/>
  <c r="T1136" i="11" s="1"/>
  <c r="N1136" i="11"/>
  <c r="O1136" i="11"/>
  <c r="P1136" i="11"/>
  <c r="AB1136" i="11" s="1"/>
  <c r="R1136" i="11"/>
  <c r="U1136" i="11"/>
  <c r="W1136" i="11"/>
  <c r="X1136" i="11"/>
  <c r="Y1136" i="11"/>
  <c r="Z1136" i="11"/>
  <c r="AA1136" i="11"/>
  <c r="AC1136" i="11"/>
  <c r="AD1136" i="11"/>
  <c r="AE1136" i="11"/>
  <c r="L1137" i="11"/>
  <c r="M1137" i="11"/>
  <c r="T1137" i="11" s="1"/>
  <c r="N1137" i="11"/>
  <c r="O1137" i="11"/>
  <c r="P1137" i="11"/>
  <c r="AB1137" i="11" s="1"/>
  <c r="Q1137" i="11"/>
  <c r="AI1137" i="11" s="1"/>
  <c r="R1137" i="11"/>
  <c r="S1137" i="11"/>
  <c r="U1137" i="11"/>
  <c r="V1137" i="11"/>
  <c r="W1137" i="11"/>
  <c r="X1137" i="11"/>
  <c r="Y1137" i="11"/>
  <c r="Z1137" i="11"/>
  <c r="AA1137" i="11"/>
  <c r="AC1137" i="11"/>
  <c r="AD1137" i="11"/>
  <c r="AE1137" i="11"/>
  <c r="AG1137" i="11"/>
  <c r="AJ1137" i="11"/>
  <c r="L1138" i="11"/>
  <c r="M1138" i="11"/>
  <c r="N1138" i="11"/>
  <c r="Q1138" i="11" s="1"/>
  <c r="AI1138" i="11" s="1"/>
  <c r="O1138" i="11"/>
  <c r="P1138" i="11"/>
  <c r="AB1138" i="11" s="1"/>
  <c r="R1138" i="11"/>
  <c r="T1138" i="11"/>
  <c r="U1138" i="11"/>
  <c r="V1138" i="11"/>
  <c r="W1138" i="11"/>
  <c r="X1138" i="11"/>
  <c r="Y1138" i="11"/>
  <c r="Z1138" i="11"/>
  <c r="AA1138" i="11"/>
  <c r="AC1138" i="11"/>
  <c r="AD1138" i="11"/>
  <c r="AE1138" i="11"/>
  <c r="AH1138" i="11"/>
  <c r="AJ1138" i="11"/>
  <c r="L1139" i="11"/>
  <c r="M1139" i="11"/>
  <c r="T1139" i="11" s="1"/>
  <c r="N1139" i="11"/>
  <c r="V1139" i="11" s="1"/>
  <c r="O1139" i="11"/>
  <c r="P1139" i="11"/>
  <c r="R1139" i="11"/>
  <c r="S1139" i="11"/>
  <c r="U1139" i="11"/>
  <c r="W1139" i="11"/>
  <c r="X1139" i="11"/>
  <c r="Y1139" i="11"/>
  <c r="Z1139" i="11"/>
  <c r="AA1139" i="11"/>
  <c r="AB1139" i="11"/>
  <c r="AC1139" i="11"/>
  <c r="AD1139" i="11"/>
  <c r="AE1139" i="11"/>
  <c r="L1140" i="11"/>
  <c r="M1140" i="11"/>
  <c r="T1140" i="11" s="1"/>
  <c r="N1140" i="11"/>
  <c r="O1140" i="11"/>
  <c r="P1140" i="11"/>
  <c r="Q1140" i="11"/>
  <c r="R1140" i="11"/>
  <c r="U1140" i="11"/>
  <c r="V1140" i="11"/>
  <c r="W1140" i="11"/>
  <c r="X1140" i="11"/>
  <c r="Y1140" i="11"/>
  <c r="Z1140" i="11"/>
  <c r="AA1140" i="11"/>
  <c r="AB1140" i="11"/>
  <c r="AC1140" i="11"/>
  <c r="AD1140" i="11"/>
  <c r="AE1140" i="11"/>
  <c r="AH1140" i="11"/>
  <c r="L1141" i="11"/>
  <c r="M1141" i="11"/>
  <c r="T1141" i="11" s="1"/>
  <c r="N1141" i="11"/>
  <c r="O1141" i="11"/>
  <c r="AJ1141" i="11" s="1"/>
  <c r="P1141" i="11"/>
  <c r="AB1141" i="11" s="1"/>
  <c r="Q1141" i="11"/>
  <c r="AI1141" i="11" s="1"/>
  <c r="R1141" i="11"/>
  <c r="S1141" i="11"/>
  <c r="U1141" i="11"/>
  <c r="V1141" i="11"/>
  <c r="W1141" i="11"/>
  <c r="X1141" i="11"/>
  <c r="Y1141" i="11"/>
  <c r="Z1141" i="11"/>
  <c r="AA1141" i="11"/>
  <c r="AC1141" i="11"/>
  <c r="AD1141" i="11"/>
  <c r="AE1141" i="11"/>
  <c r="AG1141" i="11"/>
  <c r="L1142" i="11"/>
  <c r="M1142" i="11"/>
  <c r="N1142" i="11"/>
  <c r="Q1142" i="11" s="1"/>
  <c r="AI1142" i="11" s="1"/>
  <c r="O1142" i="11"/>
  <c r="P1142" i="11"/>
  <c r="AB1142" i="11" s="1"/>
  <c r="R1142" i="11"/>
  <c r="T1142" i="11"/>
  <c r="U1142" i="11"/>
  <c r="W1142" i="11"/>
  <c r="X1142" i="11"/>
  <c r="Y1142" i="11"/>
  <c r="Z1142" i="11"/>
  <c r="AA1142" i="11"/>
  <c r="AC1142" i="11"/>
  <c r="AD1142" i="11"/>
  <c r="AE1142" i="11"/>
  <c r="AH1142" i="11"/>
  <c r="AJ1142" i="11"/>
  <c r="L1143" i="11"/>
  <c r="M1143" i="11"/>
  <c r="N1143" i="11"/>
  <c r="O1143" i="11"/>
  <c r="P1143" i="11"/>
  <c r="R1143" i="11"/>
  <c r="S1143" i="11"/>
  <c r="T1143" i="11"/>
  <c r="U1143" i="11"/>
  <c r="V1143" i="11"/>
  <c r="W1143" i="11"/>
  <c r="X1143" i="11"/>
  <c r="Y1143" i="11"/>
  <c r="Z1143" i="11"/>
  <c r="AA1143" i="11"/>
  <c r="AB1143" i="11"/>
  <c r="AC1143" i="11"/>
  <c r="AD1143" i="11"/>
  <c r="AE1143" i="11"/>
  <c r="AF1143" i="11"/>
  <c r="L1144" i="11"/>
  <c r="M1144" i="11"/>
  <c r="AH1144" i="11" s="1"/>
  <c r="N1144" i="11"/>
  <c r="O1144" i="11"/>
  <c r="P1144" i="11"/>
  <c r="Q1144" i="11"/>
  <c r="AI1144" i="11" s="1"/>
  <c r="R1144" i="11"/>
  <c r="U1144" i="11"/>
  <c r="V1144" i="11"/>
  <c r="W1144" i="11"/>
  <c r="X1144" i="11"/>
  <c r="Y1144" i="11"/>
  <c r="Z1144" i="11"/>
  <c r="AA1144" i="11"/>
  <c r="AB1144" i="11"/>
  <c r="AC1144" i="11"/>
  <c r="AD1144" i="11"/>
  <c r="AE1144" i="11"/>
  <c r="L1145" i="11"/>
  <c r="M1145" i="11"/>
  <c r="T1145" i="11" s="1"/>
  <c r="N1145" i="11"/>
  <c r="O1145" i="11"/>
  <c r="P1145" i="11"/>
  <c r="AB1145" i="11" s="1"/>
  <c r="Q1145" i="11"/>
  <c r="AI1145" i="11" s="1"/>
  <c r="R1145" i="11"/>
  <c r="S1145" i="11"/>
  <c r="U1145" i="11"/>
  <c r="V1145" i="11"/>
  <c r="W1145" i="11"/>
  <c r="X1145" i="11"/>
  <c r="Y1145" i="11"/>
  <c r="Z1145" i="11"/>
  <c r="AA1145" i="11"/>
  <c r="AC1145" i="11"/>
  <c r="AD1145" i="11"/>
  <c r="AE1145" i="11"/>
  <c r="AG1145" i="11"/>
  <c r="AJ1145" i="11"/>
  <c r="L1146" i="11"/>
  <c r="M1146" i="11"/>
  <c r="N1146" i="11"/>
  <c r="Q1146" i="11" s="1"/>
  <c r="AI1146" i="11" s="1"/>
  <c r="O1146" i="11"/>
  <c r="P1146" i="11"/>
  <c r="AB1146" i="11" s="1"/>
  <c r="R1146" i="11"/>
  <c r="S1146" i="11"/>
  <c r="T1146" i="11"/>
  <c r="U1146" i="11"/>
  <c r="W1146" i="11"/>
  <c r="X1146" i="11"/>
  <c r="Y1146" i="11"/>
  <c r="Z1146" i="11"/>
  <c r="AA1146" i="11"/>
  <c r="AC1146" i="11"/>
  <c r="AD1146" i="11"/>
  <c r="AE1146" i="11"/>
  <c r="AH1146" i="11"/>
  <c r="AJ1146" i="11"/>
  <c r="L1147" i="11"/>
  <c r="M1147" i="11"/>
  <c r="T1147" i="11" s="1"/>
  <c r="N1147" i="11"/>
  <c r="Q1147" i="11" s="1"/>
  <c r="O1147" i="11"/>
  <c r="P1147" i="11"/>
  <c r="R1147" i="11"/>
  <c r="S1147" i="11"/>
  <c r="U1147" i="11"/>
  <c r="W1147" i="11"/>
  <c r="X1147" i="11"/>
  <c r="Y1147" i="11"/>
  <c r="Z1147" i="11"/>
  <c r="AA1147" i="11"/>
  <c r="AB1147" i="11"/>
  <c r="AC1147" i="11"/>
  <c r="AD1147" i="11"/>
  <c r="AE1147" i="11"/>
  <c r="AH1147" i="11"/>
  <c r="L1148" i="11"/>
  <c r="M1148" i="11"/>
  <c r="N1148" i="11"/>
  <c r="O1148" i="11"/>
  <c r="P1148" i="11"/>
  <c r="Q1148" i="11"/>
  <c r="AI1148" i="11" s="1"/>
  <c r="R1148" i="11"/>
  <c r="S1148" i="11"/>
  <c r="T1148" i="11"/>
  <c r="U1148" i="11"/>
  <c r="V1148" i="11"/>
  <c r="W1148" i="11"/>
  <c r="X1148" i="11"/>
  <c r="Y1148" i="11"/>
  <c r="Z1148" i="11"/>
  <c r="AA1148" i="11"/>
  <c r="AB1148" i="11"/>
  <c r="AC1148" i="11"/>
  <c r="AD1148" i="11"/>
  <c r="AE1148" i="11"/>
  <c r="AF1148" i="11"/>
  <c r="AG1148" i="11"/>
  <c r="AJ1148" i="11"/>
  <c r="L1149" i="11"/>
  <c r="M1149" i="11"/>
  <c r="N1149" i="11"/>
  <c r="O1149" i="11"/>
  <c r="P1149" i="11"/>
  <c r="Q1149" i="11"/>
  <c r="AJ1149" i="11" s="1"/>
  <c r="R1149" i="11"/>
  <c r="S1149" i="11"/>
  <c r="T1149" i="11"/>
  <c r="U1149" i="11"/>
  <c r="V1149" i="11"/>
  <c r="W1149" i="11"/>
  <c r="X1149" i="11"/>
  <c r="Y1149" i="11"/>
  <c r="Z1149" i="11"/>
  <c r="AA1149" i="11"/>
  <c r="AB1149" i="11"/>
  <c r="AC1149" i="11"/>
  <c r="AD1149" i="11"/>
  <c r="AE1149" i="11"/>
  <c r="AF1149" i="11"/>
  <c r="AI1149" i="11"/>
  <c r="AK1149" i="11"/>
  <c r="L1150" i="11"/>
  <c r="M1150" i="11"/>
  <c r="N1150" i="11"/>
  <c r="Q1150" i="11" s="1"/>
  <c r="AG1150" i="11" s="1"/>
  <c r="O1150" i="11"/>
  <c r="AJ1150" i="11" s="1"/>
  <c r="P1150" i="11"/>
  <c r="R1150" i="11"/>
  <c r="S1150" i="11"/>
  <c r="T1150" i="11"/>
  <c r="U1150" i="11"/>
  <c r="V1150" i="11"/>
  <c r="W1150" i="11"/>
  <c r="X1150" i="11"/>
  <c r="Y1150" i="11"/>
  <c r="Z1150" i="11"/>
  <c r="AA1150" i="11"/>
  <c r="AB1150" i="11"/>
  <c r="AC1150" i="11"/>
  <c r="AD1150" i="11"/>
  <c r="AE1150" i="11"/>
  <c r="AF1150" i="11"/>
  <c r="AI1150" i="11"/>
  <c r="AK1150" i="11"/>
  <c r="L1151" i="11"/>
  <c r="M1151" i="11"/>
  <c r="N1151" i="11"/>
  <c r="O1151" i="11"/>
  <c r="P1151" i="11"/>
  <c r="R1151" i="11"/>
  <c r="S1151" i="11"/>
  <c r="T1151" i="11"/>
  <c r="U1151" i="11"/>
  <c r="V1151" i="11"/>
  <c r="W1151" i="11"/>
  <c r="X1151" i="11"/>
  <c r="Y1151" i="11"/>
  <c r="Z1151" i="11"/>
  <c r="AA1151" i="11"/>
  <c r="AB1151" i="11"/>
  <c r="AC1151" i="11"/>
  <c r="AD1151" i="11"/>
  <c r="AE1151" i="11"/>
  <c r="AF1151" i="11"/>
  <c r="L1152" i="11"/>
  <c r="M1152" i="11"/>
  <c r="N1152" i="11"/>
  <c r="Q1152" i="11" s="1"/>
  <c r="AH1152" i="11" s="1"/>
  <c r="O1152" i="11"/>
  <c r="P1152" i="11"/>
  <c r="R1152" i="11"/>
  <c r="S1152" i="11"/>
  <c r="T1152" i="11"/>
  <c r="U1152" i="11"/>
  <c r="V1152" i="11"/>
  <c r="W1152" i="11"/>
  <c r="X1152" i="11"/>
  <c r="Y1152" i="11"/>
  <c r="Z1152" i="11"/>
  <c r="AA1152" i="11"/>
  <c r="AB1152" i="11"/>
  <c r="AC1152" i="11"/>
  <c r="AD1152" i="11"/>
  <c r="AE1152" i="11"/>
  <c r="AF1152" i="11"/>
  <c r="L1153" i="11"/>
  <c r="M1153" i="11"/>
  <c r="N1153" i="11"/>
  <c r="Q1153" i="11" s="1"/>
  <c r="AK1153" i="11" s="1"/>
  <c r="O1153" i="11"/>
  <c r="P1153" i="11"/>
  <c r="R1153" i="11"/>
  <c r="S1153" i="11"/>
  <c r="T1153" i="11"/>
  <c r="U1153" i="11"/>
  <c r="V1153" i="11"/>
  <c r="W1153" i="11"/>
  <c r="X1153" i="11"/>
  <c r="Y1153" i="11"/>
  <c r="Z1153" i="11"/>
  <c r="AA1153" i="11"/>
  <c r="AB1153" i="11"/>
  <c r="AC1153" i="11"/>
  <c r="AD1153" i="11"/>
  <c r="AE1153" i="11"/>
  <c r="AF1153" i="11"/>
  <c r="L1154" i="11"/>
  <c r="M1154" i="11"/>
  <c r="N1154" i="11"/>
  <c r="Q1154" i="11" s="1"/>
  <c r="O1154" i="11"/>
  <c r="P1154" i="11"/>
  <c r="R1154" i="11"/>
  <c r="S1154" i="11"/>
  <c r="T1154" i="11"/>
  <c r="U1154" i="11"/>
  <c r="V1154" i="11"/>
  <c r="W1154" i="11"/>
  <c r="X1154" i="11"/>
  <c r="Y1154" i="11"/>
  <c r="Z1154" i="11"/>
  <c r="AA1154" i="11"/>
  <c r="AB1154" i="11"/>
  <c r="AC1154" i="11"/>
  <c r="AD1154" i="11"/>
  <c r="AE1154" i="11"/>
  <c r="AF1154" i="11"/>
  <c r="AH1154" i="11"/>
  <c r="L1155" i="11"/>
  <c r="M1155" i="11"/>
  <c r="N1155" i="11"/>
  <c r="Q1155" i="11" s="1"/>
  <c r="O1155" i="11"/>
  <c r="P1155" i="11"/>
  <c r="R1155" i="11"/>
  <c r="T1155" i="11"/>
  <c r="U1155" i="11"/>
  <c r="V1155" i="11"/>
  <c r="W1155" i="11"/>
  <c r="X1155" i="11"/>
  <c r="Y1155" i="11"/>
  <c r="Z1155" i="11"/>
  <c r="AA1155" i="11"/>
  <c r="AB1155" i="11"/>
  <c r="AC1155" i="11"/>
  <c r="AD1155" i="11"/>
  <c r="AE1155" i="11"/>
  <c r="AK1155" i="11"/>
  <c r="L1156" i="11"/>
  <c r="S1156" i="11" s="1"/>
  <c r="M1156" i="11"/>
  <c r="N1156" i="11"/>
  <c r="O1156" i="11"/>
  <c r="P1156" i="11"/>
  <c r="Q1156" i="11"/>
  <c r="R1156" i="11"/>
  <c r="T1156" i="11"/>
  <c r="U1156" i="11"/>
  <c r="V1156" i="11"/>
  <c r="W1156" i="11"/>
  <c r="X1156" i="11"/>
  <c r="Y1156" i="11"/>
  <c r="Z1156" i="11"/>
  <c r="AA1156" i="11"/>
  <c r="AB1156" i="11"/>
  <c r="AC1156" i="11"/>
  <c r="AD1156" i="11"/>
  <c r="AE1156" i="11"/>
  <c r="AK1156" i="11"/>
  <c r="L1157" i="11"/>
  <c r="AG1157" i="11" s="1"/>
  <c r="M1157" i="11"/>
  <c r="N1157" i="11"/>
  <c r="O1157" i="11"/>
  <c r="P1157" i="11"/>
  <c r="AB1157" i="11" s="1"/>
  <c r="Q1157" i="11"/>
  <c r="AI1157" i="11" s="1"/>
  <c r="R1157" i="11"/>
  <c r="T1157" i="11"/>
  <c r="U1157" i="11"/>
  <c r="V1157" i="11"/>
  <c r="W1157" i="11"/>
  <c r="X1157" i="11"/>
  <c r="Y1157" i="11"/>
  <c r="Z1157" i="11"/>
  <c r="AA1157" i="11"/>
  <c r="AC1157" i="11"/>
  <c r="AD1157" i="11"/>
  <c r="AE1157" i="11"/>
  <c r="AH1157" i="11"/>
  <c r="AJ1157" i="11"/>
  <c r="L1158" i="11"/>
  <c r="M1158" i="11"/>
  <c r="T1158" i="11" s="1"/>
  <c r="N1158" i="11"/>
  <c r="Q1158" i="11" s="1"/>
  <c r="AI1158" i="11" s="1"/>
  <c r="O1158" i="11"/>
  <c r="P1158" i="11"/>
  <c r="AB1158" i="11" s="1"/>
  <c r="R1158" i="11"/>
  <c r="S1158" i="11"/>
  <c r="U1158" i="11"/>
  <c r="W1158" i="11"/>
  <c r="X1158" i="11"/>
  <c r="Y1158" i="11"/>
  <c r="Z1158" i="11"/>
  <c r="AA1158" i="11"/>
  <c r="AC1158" i="11"/>
  <c r="AD1158" i="11"/>
  <c r="AE1158" i="11"/>
  <c r="AH1158" i="11"/>
  <c r="AJ1158" i="11"/>
  <c r="L1159" i="11"/>
  <c r="M1159" i="11"/>
  <c r="N1159" i="11"/>
  <c r="O1159" i="11"/>
  <c r="P1159" i="11"/>
  <c r="Q1159" i="11"/>
  <c r="AI1159" i="11" s="1"/>
  <c r="R1159" i="11"/>
  <c r="S1159" i="11"/>
  <c r="T1159" i="11"/>
  <c r="U1159" i="11"/>
  <c r="V1159" i="11"/>
  <c r="W1159" i="11"/>
  <c r="X1159" i="11"/>
  <c r="Y1159" i="11"/>
  <c r="Z1159" i="11"/>
  <c r="AA1159" i="11"/>
  <c r="AB1159" i="11"/>
  <c r="AC1159" i="11"/>
  <c r="AD1159" i="11"/>
  <c r="AE1159" i="11"/>
  <c r="AF1159" i="11"/>
  <c r="AG1159" i="11"/>
  <c r="L1160" i="11"/>
  <c r="M1160" i="11"/>
  <c r="N1160" i="11"/>
  <c r="O1160" i="11"/>
  <c r="P1160" i="11"/>
  <c r="Q1160" i="11"/>
  <c r="AK1160" i="11" s="1"/>
  <c r="R1160" i="11"/>
  <c r="S1160" i="11"/>
  <c r="T1160" i="11"/>
  <c r="U1160" i="11"/>
  <c r="V1160" i="11"/>
  <c r="W1160" i="11"/>
  <c r="X1160" i="11"/>
  <c r="Y1160" i="11"/>
  <c r="Z1160" i="11"/>
  <c r="AA1160" i="11"/>
  <c r="AB1160" i="11"/>
  <c r="AC1160" i="11"/>
  <c r="AD1160" i="11"/>
  <c r="AE1160" i="11"/>
  <c r="AF1160" i="11"/>
  <c r="AG1160" i="11"/>
  <c r="AI1160" i="11"/>
  <c r="L1161" i="11"/>
  <c r="M1161" i="11"/>
  <c r="N1161" i="11"/>
  <c r="O1161" i="11"/>
  <c r="P1161" i="11"/>
  <c r="Q1161" i="11"/>
  <c r="AJ1161" i="11" s="1"/>
  <c r="R1161" i="11"/>
  <c r="S1161" i="11"/>
  <c r="T1161" i="11"/>
  <c r="U1161" i="11"/>
  <c r="V1161" i="11"/>
  <c r="W1161" i="11"/>
  <c r="X1161" i="11"/>
  <c r="Y1161" i="11"/>
  <c r="Z1161" i="11"/>
  <c r="AA1161" i="11"/>
  <c r="AB1161" i="11"/>
  <c r="AC1161" i="11"/>
  <c r="AD1161" i="11"/>
  <c r="AE1161" i="11"/>
  <c r="AF1161" i="11"/>
  <c r="AG1161" i="11"/>
  <c r="L1162" i="11"/>
  <c r="M1162" i="11"/>
  <c r="N1162" i="11"/>
  <c r="O1162" i="11"/>
  <c r="P1162" i="11"/>
  <c r="AB1162" i="11" s="1"/>
  <c r="Q1162" i="11"/>
  <c r="R1162" i="11"/>
  <c r="S1162" i="11"/>
  <c r="T1162" i="11"/>
  <c r="U1162" i="11"/>
  <c r="V1162" i="11"/>
  <c r="W1162" i="11"/>
  <c r="X1162" i="11"/>
  <c r="Y1162" i="11"/>
  <c r="Z1162" i="11"/>
  <c r="AA1162" i="11"/>
  <c r="AC1162" i="11"/>
  <c r="AD1162" i="11"/>
  <c r="AE1162" i="11"/>
  <c r="AG1162" i="11"/>
  <c r="AI1162" i="11"/>
  <c r="L1163" i="11"/>
  <c r="M1163" i="11"/>
  <c r="N1163" i="11"/>
  <c r="O1163" i="11"/>
  <c r="P1163" i="11"/>
  <c r="Q1163" i="11"/>
  <c r="R1163" i="11"/>
  <c r="S1163" i="11"/>
  <c r="T1163" i="11"/>
  <c r="U1163" i="11"/>
  <c r="V1163" i="11"/>
  <c r="W1163" i="11"/>
  <c r="X1163" i="11"/>
  <c r="Y1163" i="11"/>
  <c r="Z1163" i="11"/>
  <c r="AA1163" i="11"/>
  <c r="AB1163" i="11"/>
  <c r="AC1163" i="11"/>
  <c r="AD1163" i="11"/>
  <c r="AE1163" i="11"/>
  <c r="AF1163" i="11"/>
  <c r="AG1163" i="11"/>
  <c r="AI1163" i="11"/>
  <c r="L1164" i="11"/>
  <c r="S1164" i="11" s="1"/>
  <c r="M1164" i="11"/>
  <c r="N1164" i="11"/>
  <c r="O1164" i="11"/>
  <c r="P1164" i="11"/>
  <c r="Q1164" i="11"/>
  <c r="AH1164" i="11" s="1"/>
  <c r="R1164" i="11"/>
  <c r="T1164" i="11"/>
  <c r="U1164" i="11"/>
  <c r="V1164" i="11"/>
  <c r="W1164" i="11"/>
  <c r="X1164" i="11"/>
  <c r="Y1164" i="11"/>
  <c r="Z1164" i="11"/>
  <c r="AF1164" i="11" s="1"/>
  <c r="AA1164" i="11"/>
  <c r="AB1164" i="11"/>
  <c r="AC1164" i="11"/>
  <c r="AD1164" i="11"/>
  <c r="AE1164" i="11"/>
  <c r="AK1164" i="11"/>
  <c r="L1165" i="11"/>
  <c r="M1165" i="11"/>
  <c r="N1165" i="11"/>
  <c r="O1165" i="11"/>
  <c r="P1165" i="11"/>
  <c r="Q1165" i="11"/>
  <c r="R1165" i="11"/>
  <c r="T1165" i="11"/>
  <c r="U1165" i="11"/>
  <c r="V1165" i="11"/>
  <c r="W1165" i="11"/>
  <c r="X1165" i="11"/>
  <c r="Y1165" i="11"/>
  <c r="Z1165" i="11"/>
  <c r="AA1165" i="11"/>
  <c r="AB1165" i="11"/>
  <c r="AC1165" i="11"/>
  <c r="AD1165" i="11"/>
  <c r="AE1165" i="11"/>
  <c r="AH1165" i="11"/>
  <c r="AI1165" i="11"/>
  <c r="AJ1165" i="11"/>
  <c r="AK1165" i="11"/>
  <c r="L1166" i="11"/>
  <c r="M1166" i="11"/>
  <c r="N1166" i="11"/>
  <c r="O1166" i="11"/>
  <c r="P1166" i="11"/>
  <c r="AB1166" i="11" s="1"/>
  <c r="R1166" i="11"/>
  <c r="S1166" i="11"/>
  <c r="T1166" i="11"/>
  <c r="U1166" i="11"/>
  <c r="W1166" i="11"/>
  <c r="X1166" i="11"/>
  <c r="Y1166" i="11"/>
  <c r="Z1166" i="11"/>
  <c r="AA1166" i="11"/>
  <c r="AC1166" i="11"/>
  <c r="AD1166" i="11"/>
  <c r="AE1166" i="11"/>
  <c r="L1167" i="11"/>
  <c r="M1167" i="11"/>
  <c r="T1167" i="11" s="1"/>
  <c r="N1167" i="11"/>
  <c r="O1167" i="11"/>
  <c r="P1167" i="11"/>
  <c r="AB1167" i="11" s="1"/>
  <c r="Q1167" i="11"/>
  <c r="R1167" i="11"/>
  <c r="S1167" i="11"/>
  <c r="U1167" i="11"/>
  <c r="V1167" i="11"/>
  <c r="W1167" i="11"/>
  <c r="X1167" i="11"/>
  <c r="Y1167" i="11"/>
  <c r="Z1167" i="11"/>
  <c r="AA1167" i="11"/>
  <c r="AC1167" i="11"/>
  <c r="AD1167" i="11"/>
  <c r="AE1167" i="11"/>
  <c r="L1168" i="11"/>
  <c r="M1168" i="11"/>
  <c r="T1168" i="11" s="1"/>
  <c r="N1168" i="11"/>
  <c r="O1168" i="11"/>
  <c r="P1168" i="11"/>
  <c r="Q1168" i="11"/>
  <c r="R1168" i="11"/>
  <c r="S1168" i="11"/>
  <c r="U1168" i="11"/>
  <c r="V1168" i="11"/>
  <c r="W1168" i="11"/>
  <c r="X1168" i="11"/>
  <c r="Y1168" i="11"/>
  <c r="Z1168" i="11"/>
  <c r="AA1168" i="11"/>
  <c r="AB1168" i="11"/>
  <c r="AC1168" i="11"/>
  <c r="AD1168" i="11"/>
  <c r="AE1168" i="11"/>
  <c r="AK1168" i="11"/>
  <c r="L1169" i="11"/>
  <c r="M1169" i="11"/>
  <c r="T1169" i="11" s="1"/>
  <c r="N1169" i="11"/>
  <c r="O1169" i="11"/>
  <c r="P1169" i="11"/>
  <c r="AB1169" i="11" s="1"/>
  <c r="Q1169" i="11"/>
  <c r="R1169" i="11"/>
  <c r="S1169" i="11"/>
  <c r="U1169" i="11"/>
  <c r="V1169" i="11"/>
  <c r="W1169" i="11"/>
  <c r="X1169" i="11"/>
  <c r="Y1169" i="11"/>
  <c r="Z1169" i="11"/>
  <c r="AA1169" i="11"/>
  <c r="AC1169" i="11"/>
  <c r="AD1169" i="11"/>
  <c r="AE1169" i="11"/>
  <c r="AG1169" i="11"/>
  <c r="AJ1169" i="11"/>
  <c r="L1170" i="11"/>
  <c r="M1170" i="11"/>
  <c r="N1170" i="11"/>
  <c r="O1170" i="11"/>
  <c r="P1170" i="11"/>
  <c r="Q1170" i="11"/>
  <c r="R1170" i="11"/>
  <c r="S1170" i="11"/>
  <c r="T1170" i="11"/>
  <c r="U1170" i="11"/>
  <c r="V1170" i="11"/>
  <c r="W1170" i="11"/>
  <c r="X1170" i="11"/>
  <c r="Y1170" i="11"/>
  <c r="Z1170" i="11"/>
  <c r="AA1170" i="11"/>
  <c r="AB1170" i="11"/>
  <c r="AC1170" i="11"/>
  <c r="AD1170" i="11"/>
  <c r="AE1170" i="11"/>
  <c r="AG1170" i="11"/>
  <c r="AI1170" i="11"/>
  <c r="L1171" i="11"/>
  <c r="M1171" i="11"/>
  <c r="N1171" i="11"/>
  <c r="O1171" i="11"/>
  <c r="P1171" i="11"/>
  <c r="Q1171" i="11"/>
  <c r="AI1171" i="11" s="1"/>
  <c r="R1171" i="11"/>
  <c r="S1171" i="11"/>
  <c r="T1171" i="11"/>
  <c r="U1171" i="11"/>
  <c r="V1171" i="11"/>
  <c r="W1171" i="11"/>
  <c r="X1171" i="11"/>
  <c r="Y1171" i="11"/>
  <c r="Z1171" i="11"/>
  <c r="AA1171" i="11"/>
  <c r="AB1171" i="11"/>
  <c r="AC1171" i="11"/>
  <c r="AD1171" i="11"/>
  <c r="AE1171" i="11"/>
  <c r="AF1171" i="11"/>
  <c r="AG1171" i="11"/>
  <c r="AK1171" i="11"/>
  <c r="L1172" i="11"/>
  <c r="M1172" i="11"/>
  <c r="N1172" i="11"/>
  <c r="O1172" i="11"/>
  <c r="P1172" i="11"/>
  <c r="Q1172" i="11"/>
  <c r="R1172" i="11"/>
  <c r="S1172" i="11"/>
  <c r="T1172" i="11"/>
  <c r="U1172" i="11"/>
  <c r="V1172" i="11"/>
  <c r="W1172" i="11"/>
  <c r="X1172" i="11"/>
  <c r="Y1172" i="11"/>
  <c r="Z1172" i="11"/>
  <c r="AA1172" i="11"/>
  <c r="AB1172" i="11"/>
  <c r="AC1172" i="11"/>
  <c r="AD1172" i="11"/>
  <c r="AE1172" i="11"/>
  <c r="AF1172" i="11"/>
  <c r="AG1172" i="11"/>
  <c r="AJ1172" i="11"/>
  <c r="L1173" i="11"/>
  <c r="M1173" i="11"/>
  <c r="N1173" i="11"/>
  <c r="O1173" i="11"/>
  <c r="P1173" i="11"/>
  <c r="Q1173" i="11"/>
  <c r="AI1173" i="11" s="1"/>
  <c r="R1173" i="11"/>
  <c r="S1173" i="11"/>
  <c r="T1173" i="11"/>
  <c r="U1173" i="11"/>
  <c r="V1173" i="11"/>
  <c r="W1173" i="11"/>
  <c r="X1173" i="11"/>
  <c r="Y1173" i="11"/>
  <c r="Z1173" i="11"/>
  <c r="AA1173" i="11"/>
  <c r="AB1173" i="11"/>
  <c r="AC1173" i="11"/>
  <c r="AD1173" i="11"/>
  <c r="AE1173" i="11"/>
  <c r="AF1173" i="11"/>
  <c r="AG1173" i="11"/>
  <c r="L1174" i="11"/>
  <c r="M1174" i="11"/>
  <c r="N1174" i="11"/>
  <c r="Q1174" i="11" s="1"/>
  <c r="O1174" i="11"/>
  <c r="AJ1174" i="11" s="1"/>
  <c r="P1174" i="11"/>
  <c r="R1174" i="11"/>
  <c r="S1174" i="11"/>
  <c r="T1174" i="11"/>
  <c r="U1174" i="11"/>
  <c r="V1174" i="11"/>
  <c r="W1174" i="11"/>
  <c r="X1174" i="11"/>
  <c r="Y1174" i="11"/>
  <c r="Z1174" i="11"/>
  <c r="AA1174" i="11"/>
  <c r="AB1174" i="11"/>
  <c r="AC1174" i="11"/>
  <c r="AD1174" i="11"/>
  <c r="AE1174" i="11"/>
  <c r="AF1174" i="11"/>
  <c r="AI1174" i="11"/>
  <c r="AK1174" i="11"/>
  <c r="L1175" i="11"/>
  <c r="M1175" i="11"/>
  <c r="N1175" i="11"/>
  <c r="O1175" i="11"/>
  <c r="P1175" i="11"/>
  <c r="R1175" i="11"/>
  <c r="S1175" i="11"/>
  <c r="T1175" i="11"/>
  <c r="U1175" i="11"/>
  <c r="V1175" i="11"/>
  <c r="W1175" i="11"/>
  <c r="X1175" i="11"/>
  <c r="Y1175" i="11"/>
  <c r="Z1175" i="11"/>
  <c r="AA1175" i="11"/>
  <c r="AB1175" i="11"/>
  <c r="AC1175" i="11"/>
  <c r="AD1175" i="11"/>
  <c r="AE1175" i="11"/>
  <c r="AF1175" i="11"/>
  <c r="L1176" i="11"/>
  <c r="M1176" i="11"/>
  <c r="N1176" i="11"/>
  <c r="Q1176" i="11" s="1"/>
  <c r="AH1176" i="11" s="1"/>
  <c r="O1176" i="11"/>
  <c r="P1176" i="11"/>
  <c r="R1176" i="11"/>
  <c r="S1176" i="11"/>
  <c r="T1176" i="11"/>
  <c r="U1176" i="11"/>
  <c r="V1176" i="11"/>
  <c r="W1176" i="11"/>
  <c r="X1176" i="11"/>
  <c r="Y1176" i="11"/>
  <c r="Z1176" i="11"/>
  <c r="AA1176" i="11"/>
  <c r="AB1176" i="11"/>
  <c r="AC1176" i="11"/>
  <c r="AD1176" i="11"/>
  <c r="AE1176" i="11"/>
  <c r="AF1176" i="11"/>
  <c r="AJ1176" i="11"/>
  <c r="L1177" i="11"/>
  <c r="M1177" i="11"/>
  <c r="N1177" i="11"/>
  <c r="Q1177" i="11" s="1"/>
  <c r="AI1177" i="11" s="1"/>
  <c r="O1177" i="11"/>
  <c r="P1177" i="11"/>
  <c r="R1177" i="11"/>
  <c r="S1177" i="11"/>
  <c r="T1177" i="11"/>
  <c r="U1177" i="11"/>
  <c r="V1177" i="11"/>
  <c r="W1177" i="11"/>
  <c r="X1177" i="11"/>
  <c r="Y1177" i="11"/>
  <c r="Z1177" i="11"/>
  <c r="AA1177" i="11"/>
  <c r="AB1177" i="11"/>
  <c r="AC1177" i="11"/>
  <c r="AD1177" i="11"/>
  <c r="AE1177" i="11"/>
  <c r="AF1177" i="11"/>
  <c r="L1178" i="11"/>
  <c r="M1178" i="11"/>
  <c r="N1178" i="11"/>
  <c r="Q1178" i="11" s="1"/>
  <c r="AH1178" i="11" s="1"/>
  <c r="O1178" i="11"/>
  <c r="P1178" i="11"/>
  <c r="R1178" i="11"/>
  <c r="S1178" i="11"/>
  <c r="T1178" i="11"/>
  <c r="U1178" i="11"/>
  <c r="V1178" i="11"/>
  <c r="W1178" i="11"/>
  <c r="X1178" i="11"/>
  <c r="Y1178" i="11"/>
  <c r="Z1178" i="11"/>
  <c r="AA1178" i="11"/>
  <c r="AB1178" i="11"/>
  <c r="AC1178" i="11"/>
  <c r="AD1178" i="11"/>
  <c r="AE1178" i="11"/>
  <c r="AF1178" i="11"/>
  <c r="L1179" i="11"/>
  <c r="M1179" i="11"/>
  <c r="N1179" i="11"/>
  <c r="Q1179" i="11" s="1"/>
  <c r="O1179" i="11"/>
  <c r="P1179" i="11"/>
  <c r="R1179" i="11"/>
  <c r="S1179" i="11"/>
  <c r="T1179" i="11"/>
  <c r="U1179" i="11"/>
  <c r="V1179" i="11"/>
  <c r="W1179" i="11"/>
  <c r="X1179" i="11"/>
  <c r="Y1179" i="11"/>
  <c r="Z1179" i="11"/>
  <c r="AA1179" i="11"/>
  <c r="AB1179" i="11"/>
  <c r="AC1179" i="11"/>
  <c r="AD1179" i="11"/>
  <c r="AE1179" i="11"/>
  <c r="AF1179" i="11"/>
  <c r="AH1179" i="11"/>
  <c r="AJ1179" i="11"/>
  <c r="L1180" i="11"/>
  <c r="M1180" i="11"/>
  <c r="N1180" i="11"/>
  <c r="Q1180" i="11" s="1"/>
  <c r="O1180" i="11"/>
  <c r="P1180" i="11"/>
  <c r="R1180" i="11"/>
  <c r="S1180" i="11"/>
  <c r="T1180" i="11"/>
  <c r="U1180" i="11"/>
  <c r="V1180" i="11"/>
  <c r="W1180" i="11"/>
  <c r="X1180" i="11"/>
  <c r="Y1180" i="11"/>
  <c r="Z1180" i="11"/>
  <c r="AA1180" i="11"/>
  <c r="AB1180" i="11"/>
  <c r="AC1180" i="11"/>
  <c r="AD1180" i="11"/>
  <c r="AE1180" i="11"/>
  <c r="AF1180" i="11"/>
  <c r="AH1180" i="11"/>
  <c r="AK1180" i="11"/>
  <c r="L1181" i="11"/>
  <c r="M1181" i="11"/>
  <c r="N1181" i="11"/>
  <c r="O1181" i="11"/>
  <c r="P1181" i="11"/>
  <c r="Q1181" i="11"/>
  <c r="AI1181" i="11" s="1"/>
  <c r="R1181" i="11"/>
  <c r="S1181" i="11"/>
  <c r="T1181" i="11"/>
  <c r="U1181" i="11"/>
  <c r="V1181" i="11"/>
  <c r="W1181" i="11"/>
  <c r="X1181" i="11"/>
  <c r="Y1181" i="11"/>
  <c r="Z1181" i="11"/>
  <c r="AA1181" i="11"/>
  <c r="AB1181" i="11"/>
  <c r="AC1181" i="11"/>
  <c r="AD1181" i="11"/>
  <c r="AE1181" i="11"/>
  <c r="AF1181" i="11"/>
  <c r="AH1181" i="11"/>
  <c r="AJ1181" i="11"/>
  <c r="L1182" i="11"/>
  <c r="M1182" i="11"/>
  <c r="N1182" i="11"/>
  <c r="Q1182" i="11" s="1"/>
  <c r="AH1182" i="11" s="1"/>
  <c r="O1182" i="11"/>
  <c r="P1182" i="11"/>
  <c r="R1182" i="11"/>
  <c r="S1182" i="11"/>
  <c r="T1182" i="11"/>
  <c r="U1182" i="11"/>
  <c r="V1182" i="11"/>
  <c r="W1182" i="11"/>
  <c r="X1182" i="11"/>
  <c r="Y1182" i="11"/>
  <c r="Z1182" i="11"/>
  <c r="AA1182" i="11"/>
  <c r="AB1182" i="11"/>
  <c r="AC1182" i="11"/>
  <c r="AD1182" i="11"/>
  <c r="AE1182" i="11"/>
  <c r="AF1182" i="11"/>
  <c r="L1183" i="11"/>
  <c r="M1183" i="11"/>
  <c r="T1183" i="11" s="1"/>
  <c r="N1183" i="11"/>
  <c r="O1183" i="11"/>
  <c r="P1183" i="11"/>
  <c r="AB1183" i="11" s="1"/>
  <c r="Q1183" i="11"/>
  <c r="AI1183" i="11" s="1"/>
  <c r="R1183" i="11"/>
  <c r="AF1183" i="11" s="1"/>
  <c r="S1183" i="11"/>
  <c r="U1183" i="11"/>
  <c r="V1183" i="11"/>
  <c r="W1183" i="11"/>
  <c r="X1183" i="11"/>
  <c r="Y1183" i="11"/>
  <c r="Z1183" i="11"/>
  <c r="AA1183" i="11"/>
  <c r="AC1183" i="11"/>
  <c r="AD1183" i="11"/>
  <c r="AE1183" i="11"/>
  <c r="AG1183" i="11"/>
  <c r="L1184" i="11"/>
  <c r="M1184" i="11"/>
  <c r="T1184" i="11" s="1"/>
  <c r="N1184" i="11"/>
  <c r="O1184" i="11"/>
  <c r="P1184" i="11"/>
  <c r="AB1184" i="11" s="1"/>
  <c r="Q1184" i="11"/>
  <c r="R1184" i="11"/>
  <c r="S1184" i="11"/>
  <c r="U1184" i="11"/>
  <c r="V1184" i="11"/>
  <c r="W1184" i="11"/>
  <c r="X1184" i="11"/>
  <c r="Y1184" i="11"/>
  <c r="Z1184" i="11"/>
  <c r="AA1184" i="11"/>
  <c r="AC1184" i="11"/>
  <c r="AD1184" i="11"/>
  <c r="AE1184" i="11"/>
  <c r="AG1184" i="11"/>
  <c r="AI1184" i="11"/>
  <c r="AK1184" i="11"/>
  <c r="L1185" i="11"/>
  <c r="M1185" i="11"/>
  <c r="T1185" i="11" s="1"/>
  <c r="N1185" i="11"/>
  <c r="O1185" i="11"/>
  <c r="P1185" i="11"/>
  <c r="Q1185" i="11"/>
  <c r="R1185" i="11"/>
  <c r="S1185" i="11"/>
  <c r="U1185" i="11"/>
  <c r="V1185" i="11"/>
  <c r="W1185" i="11"/>
  <c r="X1185" i="11"/>
  <c r="Y1185" i="11"/>
  <c r="Z1185" i="11"/>
  <c r="AA1185" i="11"/>
  <c r="AB1185" i="11"/>
  <c r="AC1185" i="11"/>
  <c r="AD1185" i="11"/>
  <c r="AE1185" i="11"/>
  <c r="L1186" i="11"/>
  <c r="M1186" i="11"/>
  <c r="N1186" i="11"/>
  <c r="O1186" i="11"/>
  <c r="P1186" i="11"/>
  <c r="AB1186" i="11" s="1"/>
  <c r="Q1186" i="11"/>
  <c r="R1186" i="11"/>
  <c r="S1186" i="11"/>
  <c r="T1186" i="11"/>
  <c r="U1186" i="11"/>
  <c r="V1186" i="11"/>
  <c r="W1186" i="11"/>
  <c r="X1186" i="11"/>
  <c r="Y1186" i="11"/>
  <c r="Z1186" i="11"/>
  <c r="AA1186" i="11"/>
  <c r="AC1186" i="11"/>
  <c r="AD1186" i="11"/>
  <c r="AE1186" i="11"/>
  <c r="AG1186" i="11"/>
  <c r="AI1186" i="11"/>
  <c r="L1187" i="11"/>
  <c r="M1187" i="11"/>
  <c r="T1187" i="11" s="1"/>
  <c r="N1187" i="11"/>
  <c r="O1187" i="11"/>
  <c r="AJ1187" i="11" s="1"/>
  <c r="P1187" i="11"/>
  <c r="Q1187" i="11"/>
  <c r="R1187" i="11"/>
  <c r="S1187" i="11"/>
  <c r="U1187" i="11"/>
  <c r="V1187" i="11"/>
  <c r="W1187" i="11"/>
  <c r="X1187" i="11"/>
  <c r="Y1187" i="11"/>
  <c r="Z1187" i="11"/>
  <c r="AA1187" i="11"/>
  <c r="AB1187" i="11"/>
  <c r="AC1187" i="11"/>
  <c r="AD1187" i="11"/>
  <c r="AE1187" i="11"/>
  <c r="AH1187" i="11"/>
  <c r="L1188" i="11"/>
  <c r="M1188" i="11"/>
  <c r="N1188" i="11"/>
  <c r="O1188" i="11"/>
  <c r="P1188" i="11"/>
  <c r="AB1188" i="11" s="1"/>
  <c r="R1188" i="11"/>
  <c r="T1188" i="11"/>
  <c r="U1188" i="11"/>
  <c r="W1188" i="11"/>
  <c r="X1188" i="11"/>
  <c r="Y1188" i="11"/>
  <c r="Z1188" i="11"/>
  <c r="AA1188" i="11"/>
  <c r="AC1188" i="11"/>
  <c r="AD1188" i="11"/>
  <c r="AE1188" i="11"/>
  <c r="L1189" i="11"/>
  <c r="M1189" i="11"/>
  <c r="N1189" i="11"/>
  <c r="O1189" i="11"/>
  <c r="P1189" i="11"/>
  <c r="Q1189" i="11"/>
  <c r="AI1189" i="11" s="1"/>
  <c r="R1189" i="11"/>
  <c r="S1189" i="11"/>
  <c r="T1189" i="11"/>
  <c r="U1189" i="11"/>
  <c r="V1189" i="11"/>
  <c r="W1189" i="11"/>
  <c r="X1189" i="11"/>
  <c r="Y1189" i="11"/>
  <c r="Z1189" i="11"/>
  <c r="AA1189" i="11"/>
  <c r="AB1189" i="11"/>
  <c r="AC1189" i="11"/>
  <c r="AD1189" i="11"/>
  <c r="AE1189" i="11"/>
  <c r="AF1189" i="11"/>
  <c r="AG1189" i="11"/>
  <c r="L1190" i="11"/>
  <c r="M1190" i="11"/>
  <c r="AH1190" i="11" s="1"/>
  <c r="N1190" i="11"/>
  <c r="Q1190" i="11" s="1"/>
  <c r="O1190" i="11"/>
  <c r="AJ1190" i="11" s="1"/>
  <c r="P1190" i="11"/>
  <c r="R1190" i="11"/>
  <c r="S1190" i="11"/>
  <c r="T1190" i="11"/>
  <c r="U1190" i="11"/>
  <c r="V1190" i="11"/>
  <c r="W1190" i="11"/>
  <c r="X1190" i="11"/>
  <c r="Y1190" i="11"/>
  <c r="Z1190" i="11"/>
  <c r="AA1190" i="11"/>
  <c r="AB1190" i="11"/>
  <c r="AC1190" i="11"/>
  <c r="AD1190" i="11"/>
  <c r="AE1190" i="11"/>
  <c r="AF1190" i="11"/>
  <c r="AI1190" i="11"/>
  <c r="AK1190" i="11"/>
  <c r="L1191" i="11"/>
  <c r="M1191" i="11"/>
  <c r="N1191" i="11"/>
  <c r="O1191" i="11"/>
  <c r="P1191" i="11"/>
  <c r="R1191" i="11"/>
  <c r="S1191" i="11"/>
  <c r="T1191" i="11"/>
  <c r="U1191" i="11"/>
  <c r="V1191" i="11"/>
  <c r="W1191" i="11"/>
  <c r="X1191" i="11"/>
  <c r="Y1191" i="11"/>
  <c r="Z1191" i="11"/>
  <c r="AA1191" i="11"/>
  <c r="AB1191" i="11"/>
  <c r="AC1191" i="11"/>
  <c r="AD1191" i="11"/>
  <c r="AE1191" i="11"/>
  <c r="AF1191" i="11"/>
  <c r="L1192" i="11"/>
  <c r="M1192" i="11"/>
  <c r="N1192" i="11"/>
  <c r="Q1192" i="11" s="1"/>
  <c r="AH1192" i="11" s="1"/>
  <c r="O1192" i="11"/>
  <c r="P1192" i="11"/>
  <c r="R1192" i="11"/>
  <c r="S1192" i="11"/>
  <c r="T1192" i="11"/>
  <c r="U1192" i="11"/>
  <c r="V1192" i="11"/>
  <c r="W1192" i="11"/>
  <c r="X1192" i="11"/>
  <c r="Y1192" i="11"/>
  <c r="Z1192" i="11"/>
  <c r="AA1192" i="11"/>
  <c r="AB1192" i="11"/>
  <c r="AC1192" i="11"/>
  <c r="AD1192" i="11"/>
  <c r="AE1192" i="11"/>
  <c r="AF1192" i="11"/>
  <c r="AJ1192" i="11"/>
  <c r="L1193" i="11"/>
  <c r="M1193" i="11"/>
  <c r="N1193" i="11"/>
  <c r="Q1193" i="11" s="1"/>
  <c r="AI1193" i="11" s="1"/>
  <c r="O1193" i="11"/>
  <c r="P1193" i="11"/>
  <c r="R1193" i="11"/>
  <c r="S1193" i="11"/>
  <c r="T1193" i="11"/>
  <c r="U1193" i="11"/>
  <c r="V1193" i="11"/>
  <c r="W1193" i="11"/>
  <c r="X1193" i="11"/>
  <c r="Y1193" i="11"/>
  <c r="Z1193" i="11"/>
  <c r="AA1193" i="11"/>
  <c r="AB1193" i="11"/>
  <c r="AC1193" i="11"/>
  <c r="AD1193" i="11"/>
  <c r="AE1193" i="11"/>
  <c r="AF1193" i="11"/>
  <c r="L1194" i="11"/>
  <c r="M1194" i="11"/>
  <c r="N1194" i="11"/>
  <c r="Q1194" i="11" s="1"/>
  <c r="O1194" i="11"/>
  <c r="P1194" i="11"/>
  <c r="AB1194" i="11" s="1"/>
  <c r="R1194" i="11"/>
  <c r="T1194" i="11"/>
  <c r="U1194" i="11"/>
  <c r="V1194" i="11"/>
  <c r="W1194" i="11"/>
  <c r="X1194" i="11"/>
  <c r="Y1194" i="11"/>
  <c r="Z1194" i="11"/>
  <c r="AA1194" i="11"/>
  <c r="AC1194" i="11"/>
  <c r="AD1194" i="11"/>
  <c r="AE1194" i="11"/>
  <c r="AH1194" i="11"/>
  <c r="AJ1194" i="11"/>
  <c r="L1195" i="11"/>
  <c r="M1195" i="11"/>
  <c r="N1195" i="11"/>
  <c r="Q1195" i="11" s="1"/>
  <c r="O1195" i="11"/>
  <c r="P1195" i="11"/>
  <c r="R1195" i="11"/>
  <c r="S1195" i="11"/>
  <c r="T1195" i="11"/>
  <c r="U1195" i="11"/>
  <c r="V1195" i="11"/>
  <c r="W1195" i="11"/>
  <c r="X1195" i="11"/>
  <c r="Y1195" i="11"/>
  <c r="Z1195" i="11"/>
  <c r="AA1195" i="11"/>
  <c r="AB1195" i="11"/>
  <c r="AC1195" i="11"/>
  <c r="AD1195" i="11"/>
  <c r="AE1195" i="11"/>
  <c r="AF1195" i="11"/>
  <c r="AJ1195" i="11"/>
  <c r="L1196" i="11"/>
  <c r="M1196" i="11"/>
  <c r="N1196" i="11"/>
  <c r="O1196" i="11"/>
  <c r="P1196" i="11"/>
  <c r="AB1196" i="11" s="1"/>
  <c r="R1196" i="11"/>
  <c r="T1196" i="11"/>
  <c r="U1196" i="11"/>
  <c r="W1196" i="11"/>
  <c r="X1196" i="11"/>
  <c r="Y1196" i="11"/>
  <c r="Z1196" i="11"/>
  <c r="AA1196" i="11"/>
  <c r="AC1196" i="11"/>
  <c r="AD1196" i="11"/>
  <c r="AE1196" i="11"/>
  <c r="L1197" i="11"/>
  <c r="M1197" i="11"/>
  <c r="T1197" i="11" s="1"/>
  <c r="N1197" i="11"/>
  <c r="O1197" i="11"/>
  <c r="P1197" i="11"/>
  <c r="Q1197" i="11"/>
  <c r="R1197" i="11"/>
  <c r="S1197" i="11"/>
  <c r="U1197" i="11"/>
  <c r="V1197" i="11"/>
  <c r="W1197" i="11"/>
  <c r="X1197" i="11"/>
  <c r="Y1197" i="11"/>
  <c r="Z1197" i="11"/>
  <c r="AA1197" i="11"/>
  <c r="AB1197" i="11"/>
  <c r="AC1197" i="11"/>
  <c r="AD1197" i="11"/>
  <c r="AE1197" i="11"/>
  <c r="AG1197" i="11"/>
  <c r="AI1197" i="11"/>
  <c r="AK1197" i="11"/>
  <c r="L1198" i="11"/>
  <c r="M1198" i="11"/>
  <c r="AH1198" i="11" s="1"/>
  <c r="N1198" i="11"/>
  <c r="Q1198" i="11" s="1"/>
  <c r="O1198" i="11"/>
  <c r="AJ1198" i="11" s="1"/>
  <c r="P1198" i="11"/>
  <c r="R1198" i="11"/>
  <c r="S1198" i="11"/>
  <c r="T1198" i="11"/>
  <c r="U1198" i="11"/>
  <c r="V1198" i="11"/>
  <c r="W1198" i="11"/>
  <c r="X1198" i="11"/>
  <c r="Y1198" i="11"/>
  <c r="Z1198" i="11"/>
  <c r="AA1198" i="11"/>
  <c r="AB1198" i="11"/>
  <c r="AC1198" i="11"/>
  <c r="AD1198" i="11"/>
  <c r="AE1198" i="11"/>
  <c r="AF1198" i="11"/>
  <c r="AI1198" i="11"/>
  <c r="AK1198" i="11"/>
  <c r="L1199" i="11"/>
  <c r="M1199" i="11"/>
  <c r="T1199" i="11" s="1"/>
  <c r="N1199" i="11"/>
  <c r="O1199" i="11"/>
  <c r="P1199" i="11"/>
  <c r="AB1199" i="11" s="1"/>
  <c r="R1199" i="11"/>
  <c r="S1199" i="11"/>
  <c r="U1199" i="11"/>
  <c r="W1199" i="11"/>
  <c r="X1199" i="11"/>
  <c r="Y1199" i="11"/>
  <c r="Z1199" i="11"/>
  <c r="AA1199" i="11"/>
  <c r="AC1199" i="11"/>
  <c r="AD1199" i="11"/>
  <c r="AE1199" i="11"/>
  <c r="L1200" i="11"/>
  <c r="M1200" i="11"/>
  <c r="N1200" i="11"/>
  <c r="Q1200" i="11" s="1"/>
  <c r="AH1200" i="11" s="1"/>
  <c r="O1200" i="11"/>
  <c r="P1200" i="11"/>
  <c r="R1200" i="11"/>
  <c r="S1200" i="11"/>
  <c r="T1200" i="11"/>
  <c r="U1200" i="11"/>
  <c r="V1200" i="11"/>
  <c r="W1200" i="11"/>
  <c r="X1200" i="11"/>
  <c r="Y1200" i="11"/>
  <c r="Z1200" i="11"/>
  <c r="AA1200" i="11"/>
  <c r="AB1200" i="11"/>
  <c r="AC1200" i="11"/>
  <c r="AD1200" i="11"/>
  <c r="AE1200" i="11"/>
  <c r="AF1200" i="11"/>
  <c r="L1201" i="11"/>
  <c r="M1201" i="11"/>
  <c r="N1201" i="11"/>
  <c r="Q1201" i="11" s="1"/>
  <c r="O1201" i="11"/>
  <c r="P1201" i="11"/>
  <c r="R1201" i="11"/>
  <c r="S1201" i="11"/>
  <c r="T1201" i="11"/>
  <c r="U1201" i="11"/>
  <c r="V1201" i="11"/>
  <c r="W1201" i="11"/>
  <c r="X1201" i="11"/>
  <c r="Y1201" i="11"/>
  <c r="Z1201" i="11"/>
  <c r="AA1201" i="11"/>
  <c r="AB1201" i="11"/>
  <c r="AC1201" i="11"/>
  <c r="AD1201" i="11"/>
  <c r="AE1201" i="11"/>
  <c r="AF1201" i="11"/>
  <c r="AH1201" i="11"/>
  <c r="AJ1201" i="11"/>
  <c r="L1202" i="11"/>
  <c r="M1202" i="11"/>
  <c r="N1202" i="11"/>
  <c r="O1202" i="11"/>
  <c r="P1202" i="11"/>
  <c r="Q1202" i="11"/>
  <c r="R1202" i="11"/>
  <c r="S1202" i="11"/>
  <c r="T1202" i="11"/>
  <c r="U1202" i="11"/>
  <c r="V1202" i="11"/>
  <c r="W1202" i="11"/>
  <c r="X1202" i="11"/>
  <c r="Y1202" i="11"/>
  <c r="Z1202" i="11"/>
  <c r="AA1202" i="11"/>
  <c r="AB1202" i="11"/>
  <c r="AC1202" i="11"/>
  <c r="AD1202" i="11"/>
  <c r="AE1202" i="11"/>
  <c r="AF1202" i="11"/>
  <c r="AG1202" i="11"/>
  <c r="AK1202" i="11"/>
  <c r="L1203" i="11"/>
  <c r="M1203" i="11"/>
  <c r="N1203" i="11"/>
  <c r="Q1203" i="11" s="1"/>
  <c r="AH1203" i="11" s="1"/>
  <c r="O1203" i="11"/>
  <c r="P1203" i="11"/>
  <c r="R1203" i="11"/>
  <c r="S1203" i="11"/>
  <c r="T1203" i="11"/>
  <c r="U1203" i="11"/>
  <c r="V1203" i="11"/>
  <c r="W1203" i="11"/>
  <c r="X1203" i="11"/>
  <c r="Y1203" i="11"/>
  <c r="Z1203" i="11"/>
  <c r="AA1203" i="11"/>
  <c r="AB1203" i="11"/>
  <c r="AC1203" i="11"/>
  <c r="AD1203" i="11"/>
  <c r="AE1203" i="11"/>
  <c r="AF1203" i="11"/>
  <c r="L1204" i="11"/>
  <c r="M1204" i="11"/>
  <c r="N1204" i="11"/>
  <c r="O1204" i="11"/>
  <c r="P1204" i="11"/>
  <c r="Q1204" i="11"/>
  <c r="R1204" i="11"/>
  <c r="S1204" i="11"/>
  <c r="T1204" i="11"/>
  <c r="U1204" i="11"/>
  <c r="V1204" i="11"/>
  <c r="W1204" i="11"/>
  <c r="X1204" i="11"/>
  <c r="Y1204" i="11"/>
  <c r="Z1204" i="11"/>
  <c r="AA1204" i="11"/>
  <c r="AB1204" i="11"/>
  <c r="AC1204" i="11"/>
  <c r="AD1204" i="11"/>
  <c r="AE1204" i="11"/>
  <c r="AF1204" i="11"/>
  <c r="AG1204" i="11"/>
  <c r="AI1204" i="11"/>
  <c r="AK1204" i="11"/>
  <c r="L1205" i="11"/>
  <c r="M1205" i="11"/>
  <c r="N1205" i="11"/>
  <c r="Q1205" i="11" s="1"/>
  <c r="O1205" i="11"/>
  <c r="P1205" i="11"/>
  <c r="R1205" i="11"/>
  <c r="S1205" i="11"/>
  <c r="T1205" i="11"/>
  <c r="U1205" i="11"/>
  <c r="V1205" i="11"/>
  <c r="W1205" i="11"/>
  <c r="X1205" i="11"/>
  <c r="Y1205" i="11"/>
  <c r="Z1205" i="11"/>
  <c r="AA1205" i="11"/>
  <c r="AB1205" i="11"/>
  <c r="AC1205" i="11"/>
  <c r="AD1205" i="11"/>
  <c r="AE1205" i="11"/>
  <c r="AF1205" i="11"/>
  <c r="AJ1205" i="11"/>
  <c r="L1206" i="11"/>
  <c r="M1206" i="11"/>
  <c r="N1206" i="11"/>
  <c r="O1206" i="11"/>
  <c r="P1206" i="11"/>
  <c r="Q1206" i="11"/>
  <c r="AI1206" i="11" s="1"/>
  <c r="R1206" i="11"/>
  <c r="S1206" i="11"/>
  <c r="T1206" i="11"/>
  <c r="U1206" i="11"/>
  <c r="V1206" i="11"/>
  <c r="W1206" i="11"/>
  <c r="X1206" i="11"/>
  <c r="Y1206" i="11"/>
  <c r="Z1206" i="11"/>
  <c r="AA1206" i="11"/>
  <c r="AB1206" i="11"/>
  <c r="AC1206" i="11"/>
  <c r="AD1206" i="11"/>
  <c r="AE1206" i="11"/>
  <c r="AF1206" i="11"/>
  <c r="AG1206" i="11"/>
  <c r="L1207" i="11"/>
  <c r="S1207" i="11" s="1"/>
  <c r="M1207" i="11"/>
  <c r="N1207" i="11"/>
  <c r="Q1207" i="11" s="1"/>
  <c r="O1207" i="11"/>
  <c r="P1207" i="11"/>
  <c r="AB1207" i="11" s="1"/>
  <c r="R1207" i="11"/>
  <c r="AF1207" i="11" s="1"/>
  <c r="T1207" i="11"/>
  <c r="U1207" i="11"/>
  <c r="V1207" i="11"/>
  <c r="W1207" i="11"/>
  <c r="X1207" i="11"/>
  <c r="Y1207" i="11"/>
  <c r="Z1207" i="11"/>
  <c r="AA1207" i="11"/>
  <c r="AC1207" i="11"/>
  <c r="AD1207" i="11"/>
  <c r="AE1207" i="11"/>
  <c r="AH1207" i="11"/>
  <c r="AI1207" i="11"/>
  <c r="AJ1207" i="11"/>
  <c r="L1208" i="11"/>
  <c r="M1208" i="11"/>
  <c r="T1208" i="11" s="1"/>
  <c r="N1208" i="11"/>
  <c r="V1208" i="11" s="1"/>
  <c r="O1208" i="11"/>
  <c r="P1208" i="11"/>
  <c r="R1208" i="11"/>
  <c r="S1208" i="11"/>
  <c r="U1208" i="11"/>
  <c r="W1208" i="11"/>
  <c r="X1208" i="11"/>
  <c r="Y1208" i="11"/>
  <c r="Z1208" i="11"/>
  <c r="AA1208" i="11"/>
  <c r="AB1208" i="11"/>
  <c r="AC1208" i="11"/>
  <c r="AD1208" i="11"/>
  <c r="AE1208" i="11"/>
  <c r="L1209" i="11"/>
  <c r="M1209" i="11"/>
  <c r="T1209" i="11" s="1"/>
  <c r="N1209" i="11"/>
  <c r="O1209" i="11"/>
  <c r="P1209" i="11"/>
  <c r="Q1209" i="11"/>
  <c r="AI1209" i="11" s="1"/>
  <c r="R1209" i="11"/>
  <c r="U1209" i="11"/>
  <c r="V1209" i="11"/>
  <c r="W1209" i="11"/>
  <c r="X1209" i="11"/>
  <c r="Y1209" i="11"/>
  <c r="Z1209" i="11"/>
  <c r="AA1209" i="11"/>
  <c r="AB1209" i="11"/>
  <c r="AC1209" i="11"/>
  <c r="AD1209" i="11"/>
  <c r="AE1209" i="11"/>
  <c r="AH1209" i="11"/>
  <c r="L1210" i="11"/>
  <c r="M1210" i="11"/>
  <c r="N1210" i="11"/>
  <c r="O1210" i="11"/>
  <c r="AJ1210" i="11" s="1"/>
  <c r="P1210" i="11"/>
  <c r="Q1210" i="11"/>
  <c r="R1210" i="11"/>
  <c r="S1210" i="11"/>
  <c r="AF1210" i="11" s="1"/>
  <c r="T1210" i="11"/>
  <c r="U1210" i="11"/>
  <c r="V1210" i="11"/>
  <c r="W1210" i="11"/>
  <c r="X1210" i="11"/>
  <c r="Y1210" i="11"/>
  <c r="Z1210" i="11"/>
  <c r="AA1210" i="11"/>
  <c r="AB1210" i="11"/>
  <c r="AC1210" i="11"/>
  <c r="AD1210" i="11"/>
  <c r="AE1210" i="11"/>
  <c r="AK1210" i="11"/>
  <c r="L1211" i="11"/>
  <c r="S1211" i="11" s="1"/>
  <c r="M1211" i="11"/>
  <c r="N1211" i="11"/>
  <c r="Q1211" i="11" s="1"/>
  <c r="O1211" i="11"/>
  <c r="P1211" i="11"/>
  <c r="AB1211" i="11" s="1"/>
  <c r="R1211" i="11"/>
  <c r="T1211" i="11"/>
  <c r="U1211" i="11"/>
  <c r="W1211" i="11"/>
  <c r="X1211" i="11"/>
  <c r="Y1211" i="11"/>
  <c r="Z1211" i="11"/>
  <c r="AA1211" i="11"/>
  <c r="AC1211" i="11"/>
  <c r="AD1211" i="11"/>
  <c r="AE1211" i="11"/>
  <c r="AH1211" i="11"/>
  <c r="AI1211" i="11"/>
  <c r="AJ1211" i="11"/>
  <c r="L1212" i="11"/>
  <c r="M1212" i="11"/>
  <c r="T1212" i="11" s="1"/>
  <c r="N1212" i="11"/>
  <c r="O1212" i="11"/>
  <c r="P1212" i="11"/>
  <c r="AB1212" i="11" s="1"/>
  <c r="R1212" i="11"/>
  <c r="S1212" i="11"/>
  <c r="U1212" i="11"/>
  <c r="W1212" i="11"/>
  <c r="X1212" i="11"/>
  <c r="Y1212" i="11"/>
  <c r="Z1212" i="11"/>
  <c r="AA1212" i="11"/>
  <c r="AC1212" i="11"/>
  <c r="AD1212" i="11"/>
  <c r="AE1212" i="11"/>
  <c r="L1213" i="11"/>
  <c r="M1213" i="11"/>
  <c r="N1213" i="11"/>
  <c r="V1213" i="11" s="1"/>
  <c r="O1213" i="11"/>
  <c r="P1213" i="11"/>
  <c r="AB1213" i="11" s="1"/>
  <c r="R1213" i="11"/>
  <c r="T1213" i="11"/>
  <c r="U1213" i="11"/>
  <c r="W1213" i="11"/>
  <c r="X1213" i="11"/>
  <c r="Y1213" i="11"/>
  <c r="Z1213" i="11"/>
  <c r="AA1213" i="11"/>
  <c r="AC1213" i="11"/>
  <c r="AD1213" i="11"/>
  <c r="AE1213" i="11"/>
  <c r="L1214" i="11"/>
  <c r="M1214" i="11"/>
  <c r="N1214" i="11"/>
  <c r="O1214" i="11"/>
  <c r="P1214" i="11"/>
  <c r="Q1214" i="11"/>
  <c r="R1214" i="11"/>
  <c r="S1214" i="11"/>
  <c r="T1214" i="11"/>
  <c r="U1214" i="11"/>
  <c r="V1214" i="11"/>
  <c r="W1214" i="11"/>
  <c r="X1214" i="11"/>
  <c r="Y1214" i="11"/>
  <c r="Z1214" i="11"/>
  <c r="AA1214" i="11"/>
  <c r="AB1214" i="11"/>
  <c r="AC1214" i="11"/>
  <c r="AD1214" i="11"/>
  <c r="AE1214" i="11"/>
  <c r="AF1214" i="11"/>
  <c r="AI1214" i="11"/>
  <c r="AK1214" i="11"/>
  <c r="L1215" i="11"/>
  <c r="M1215" i="11"/>
  <c r="N1215" i="11"/>
  <c r="Q1215" i="11" s="1"/>
  <c r="O1215" i="11"/>
  <c r="P1215" i="11"/>
  <c r="R1215" i="11"/>
  <c r="S1215" i="11"/>
  <c r="T1215" i="11"/>
  <c r="U1215" i="11"/>
  <c r="V1215" i="11"/>
  <c r="W1215" i="11"/>
  <c r="X1215" i="11"/>
  <c r="Y1215" i="11"/>
  <c r="Z1215" i="11"/>
  <c r="AA1215" i="11"/>
  <c r="AB1215" i="11"/>
  <c r="AC1215" i="11"/>
  <c r="AD1215" i="11"/>
  <c r="AE1215" i="11"/>
  <c r="AF1215" i="11"/>
  <c r="AI1215" i="11"/>
  <c r="AJ1215" i="11"/>
  <c r="L1216" i="11"/>
  <c r="M1216" i="11"/>
  <c r="N1216" i="11"/>
  <c r="O1216" i="11"/>
  <c r="P1216" i="11"/>
  <c r="Q1216" i="11"/>
  <c r="AH1216" i="11" s="1"/>
  <c r="R1216" i="11"/>
  <c r="S1216" i="11"/>
  <c r="T1216" i="11"/>
  <c r="U1216" i="11"/>
  <c r="V1216" i="11"/>
  <c r="W1216" i="11"/>
  <c r="X1216" i="11"/>
  <c r="Y1216" i="11"/>
  <c r="Z1216" i="11"/>
  <c r="AA1216" i="11"/>
  <c r="AB1216" i="11"/>
  <c r="AC1216" i="11"/>
  <c r="AD1216" i="11"/>
  <c r="AE1216" i="11"/>
  <c r="AF1216" i="11"/>
  <c r="AG1216" i="11"/>
  <c r="AI1216" i="11"/>
  <c r="L1217" i="11"/>
  <c r="M1217" i="11"/>
  <c r="N1217" i="11"/>
  <c r="Q1217" i="11" s="1"/>
  <c r="O1217" i="11"/>
  <c r="P1217" i="11"/>
  <c r="R1217" i="11"/>
  <c r="S1217" i="11"/>
  <c r="T1217" i="11"/>
  <c r="U1217" i="11"/>
  <c r="V1217" i="11"/>
  <c r="W1217" i="11"/>
  <c r="X1217" i="11"/>
  <c r="Y1217" i="11"/>
  <c r="Z1217" i="11"/>
  <c r="AA1217" i="11"/>
  <c r="AB1217" i="11"/>
  <c r="AC1217" i="11"/>
  <c r="AD1217" i="11"/>
  <c r="AE1217" i="11"/>
  <c r="AF1217" i="11"/>
  <c r="L1218" i="11"/>
  <c r="M1218" i="11"/>
  <c r="N1218" i="11"/>
  <c r="O1218" i="11"/>
  <c r="P1218" i="11"/>
  <c r="Q1218" i="11"/>
  <c r="AI1218" i="11" s="1"/>
  <c r="R1218" i="11"/>
  <c r="S1218" i="11"/>
  <c r="T1218" i="11"/>
  <c r="U1218" i="11"/>
  <c r="V1218" i="11"/>
  <c r="W1218" i="11"/>
  <c r="X1218" i="11"/>
  <c r="Y1218" i="11"/>
  <c r="Z1218" i="11"/>
  <c r="AA1218" i="11"/>
  <c r="AB1218" i="11"/>
  <c r="AC1218" i="11"/>
  <c r="AD1218" i="11"/>
  <c r="AE1218" i="11"/>
  <c r="AF1218" i="11"/>
  <c r="AG1218" i="11"/>
  <c r="L1219" i="11"/>
  <c r="M1219" i="11"/>
  <c r="N1219" i="11"/>
  <c r="Q1219" i="11" s="1"/>
  <c r="AH1219" i="11" s="1"/>
  <c r="O1219" i="11"/>
  <c r="P1219" i="11"/>
  <c r="R1219" i="11"/>
  <c r="S1219" i="11"/>
  <c r="T1219" i="11"/>
  <c r="U1219" i="11"/>
  <c r="V1219" i="11"/>
  <c r="W1219" i="11"/>
  <c r="X1219" i="11"/>
  <c r="Y1219" i="11"/>
  <c r="Z1219" i="11"/>
  <c r="AA1219" i="11"/>
  <c r="AB1219" i="11"/>
  <c r="AC1219" i="11"/>
  <c r="AD1219" i="11"/>
  <c r="AE1219" i="11"/>
  <c r="AF1219" i="11"/>
  <c r="AJ1219" i="11"/>
  <c r="L1220" i="11"/>
  <c r="M1220" i="11"/>
  <c r="T1220" i="11" s="1"/>
  <c r="N1220" i="11"/>
  <c r="O1220" i="11"/>
  <c r="P1220" i="11"/>
  <c r="AB1220" i="11" s="1"/>
  <c r="R1220" i="11"/>
  <c r="S1220" i="11"/>
  <c r="U1220" i="11"/>
  <c r="V1220" i="11"/>
  <c r="W1220" i="11"/>
  <c r="X1220" i="11"/>
  <c r="Y1220" i="11"/>
  <c r="Z1220" i="11"/>
  <c r="AA1220" i="11"/>
  <c r="AC1220" i="11"/>
  <c r="AD1220" i="11"/>
  <c r="AE1220" i="11"/>
  <c r="L1221" i="11"/>
  <c r="S1221" i="11" s="1"/>
  <c r="M1221" i="11"/>
  <c r="T1221" i="11" s="1"/>
  <c r="N1221" i="11"/>
  <c r="V1221" i="11" s="1"/>
  <c r="O1221" i="11"/>
  <c r="P1221" i="11"/>
  <c r="AB1221" i="11" s="1"/>
  <c r="R1221" i="11"/>
  <c r="U1221" i="11"/>
  <c r="W1221" i="11"/>
  <c r="X1221" i="11"/>
  <c r="Y1221" i="11"/>
  <c r="Z1221" i="11"/>
  <c r="AA1221" i="11"/>
  <c r="AC1221" i="11"/>
  <c r="AD1221" i="11"/>
  <c r="AE1221" i="11"/>
  <c r="L1222" i="11"/>
  <c r="M1222" i="11"/>
  <c r="T1222" i="11" s="1"/>
  <c r="N1222" i="11"/>
  <c r="O1222" i="11"/>
  <c r="P1222" i="11"/>
  <c r="AB1222" i="11" s="1"/>
  <c r="Q1222" i="11"/>
  <c r="AH1222" i="11" s="1"/>
  <c r="R1222" i="11"/>
  <c r="S1222" i="11"/>
  <c r="U1222" i="11"/>
  <c r="V1222" i="11"/>
  <c r="W1222" i="11"/>
  <c r="X1222" i="11"/>
  <c r="Y1222" i="11"/>
  <c r="Z1222" i="11"/>
  <c r="AA1222" i="11"/>
  <c r="AC1222" i="11"/>
  <c r="AD1222" i="11"/>
  <c r="AE1222" i="11"/>
  <c r="AG1222" i="11"/>
  <c r="AK1222" i="11"/>
  <c r="L1223" i="11"/>
  <c r="M1223" i="11"/>
  <c r="T1223" i="11" s="1"/>
  <c r="N1223" i="11"/>
  <c r="Q1223" i="11" s="1"/>
  <c r="AG1223" i="11" s="1"/>
  <c r="O1223" i="11"/>
  <c r="P1223" i="11"/>
  <c r="R1223" i="11"/>
  <c r="AF1223" i="11" s="1"/>
  <c r="S1223" i="11"/>
  <c r="U1223" i="11"/>
  <c r="V1223" i="11"/>
  <c r="W1223" i="11"/>
  <c r="X1223" i="11"/>
  <c r="Y1223" i="11"/>
  <c r="Z1223" i="11"/>
  <c r="AA1223" i="11"/>
  <c r="AB1223" i="11"/>
  <c r="AC1223" i="11"/>
  <c r="AD1223" i="11"/>
  <c r="AE1223" i="11"/>
  <c r="AI1223" i="11"/>
  <c r="AK1223" i="11"/>
  <c r="L1224" i="11"/>
  <c r="M1224" i="11"/>
  <c r="N1224" i="11"/>
  <c r="Q1224" i="11" s="1"/>
  <c r="O1224" i="11"/>
  <c r="P1224" i="11"/>
  <c r="R1224" i="11"/>
  <c r="S1224" i="11"/>
  <c r="T1224" i="11"/>
  <c r="U1224" i="11"/>
  <c r="V1224" i="11"/>
  <c r="W1224" i="11"/>
  <c r="X1224" i="11"/>
  <c r="Y1224" i="11"/>
  <c r="Z1224" i="11"/>
  <c r="AA1224" i="11"/>
  <c r="AB1224" i="11"/>
  <c r="AC1224" i="11"/>
  <c r="AD1224" i="11"/>
  <c r="AE1224" i="11"/>
  <c r="AF1224" i="11"/>
  <c r="L1225" i="11"/>
  <c r="M1225" i="11"/>
  <c r="N1225" i="11"/>
  <c r="Q1225" i="11" s="1"/>
  <c r="O1225" i="11"/>
  <c r="P1225" i="11"/>
  <c r="R1225" i="11"/>
  <c r="S1225" i="11"/>
  <c r="T1225" i="11"/>
  <c r="U1225" i="11"/>
  <c r="V1225" i="11"/>
  <c r="W1225" i="11"/>
  <c r="X1225" i="11"/>
  <c r="Y1225" i="11"/>
  <c r="Z1225" i="11"/>
  <c r="AA1225" i="11"/>
  <c r="AB1225" i="11"/>
  <c r="AC1225" i="11"/>
  <c r="AD1225" i="11"/>
  <c r="AE1225" i="11"/>
  <c r="AF1225" i="11"/>
  <c r="L1226" i="11"/>
  <c r="M1226" i="11"/>
  <c r="N1226" i="11"/>
  <c r="Q1226" i="11" s="1"/>
  <c r="O1226" i="11"/>
  <c r="P1226" i="11"/>
  <c r="R1226" i="11"/>
  <c r="S1226" i="11"/>
  <c r="T1226" i="11"/>
  <c r="U1226" i="11"/>
  <c r="V1226" i="11"/>
  <c r="W1226" i="11"/>
  <c r="X1226" i="11"/>
  <c r="Y1226" i="11"/>
  <c r="Z1226" i="11"/>
  <c r="AA1226" i="11"/>
  <c r="AB1226" i="11"/>
  <c r="AC1226" i="11"/>
  <c r="AD1226" i="11"/>
  <c r="AE1226" i="11"/>
  <c r="AF1226" i="11"/>
  <c r="L1227" i="11"/>
  <c r="M1227" i="11"/>
  <c r="N1227" i="11"/>
  <c r="Q1227" i="11" s="1"/>
  <c r="O1227" i="11"/>
  <c r="P1227" i="11"/>
  <c r="R1227" i="11"/>
  <c r="S1227" i="11"/>
  <c r="T1227" i="11"/>
  <c r="U1227" i="11"/>
  <c r="V1227" i="11"/>
  <c r="W1227" i="11"/>
  <c r="X1227" i="11"/>
  <c r="Y1227" i="11"/>
  <c r="Z1227" i="11"/>
  <c r="AA1227" i="11"/>
  <c r="AB1227" i="11"/>
  <c r="AC1227" i="11"/>
  <c r="AD1227" i="11"/>
  <c r="AE1227" i="11"/>
  <c r="AF1227" i="11"/>
  <c r="L1228" i="11"/>
  <c r="M1228" i="11"/>
  <c r="N1228" i="11"/>
  <c r="Q1228" i="11" s="1"/>
  <c r="O1228" i="11"/>
  <c r="P1228" i="11"/>
  <c r="R1228" i="11"/>
  <c r="S1228" i="11"/>
  <c r="T1228" i="11"/>
  <c r="U1228" i="11"/>
  <c r="V1228" i="11"/>
  <c r="W1228" i="11"/>
  <c r="X1228" i="11"/>
  <c r="Y1228" i="11"/>
  <c r="Z1228" i="11"/>
  <c r="AA1228" i="11"/>
  <c r="AB1228" i="11"/>
  <c r="AC1228" i="11"/>
  <c r="AD1228" i="11"/>
  <c r="AE1228" i="11"/>
  <c r="L1229" i="11"/>
  <c r="S1229" i="11" s="1"/>
  <c r="M1229" i="11"/>
  <c r="N1229" i="11"/>
  <c r="O1229" i="11"/>
  <c r="P1229" i="11"/>
  <c r="Q1229" i="11"/>
  <c r="AI1229" i="11" s="1"/>
  <c r="R1229" i="11"/>
  <c r="T1229" i="11"/>
  <c r="AF1229" i="11" s="1"/>
  <c r="U1229" i="11"/>
  <c r="V1229" i="11"/>
  <c r="W1229" i="11"/>
  <c r="X1229" i="11"/>
  <c r="Y1229" i="11"/>
  <c r="Z1229" i="11"/>
  <c r="AA1229" i="11"/>
  <c r="AB1229" i="11"/>
  <c r="AC1229" i="11"/>
  <c r="AD1229" i="11"/>
  <c r="AE1229" i="11"/>
  <c r="AG1229" i="11"/>
  <c r="AH1229" i="11"/>
  <c r="AK1229" i="11"/>
  <c r="L1230" i="11"/>
  <c r="S1230" i="11" s="1"/>
  <c r="M1230" i="11"/>
  <c r="T1230" i="11" s="1"/>
  <c r="N1230" i="11"/>
  <c r="O1230" i="11"/>
  <c r="P1230" i="11"/>
  <c r="AB1230" i="11" s="1"/>
  <c r="Q1230" i="11"/>
  <c r="R1230" i="11"/>
  <c r="U1230" i="11"/>
  <c r="V1230" i="11"/>
  <c r="W1230" i="11"/>
  <c r="X1230" i="11"/>
  <c r="Y1230" i="11"/>
  <c r="Z1230" i="11"/>
  <c r="AA1230" i="11"/>
  <c r="AC1230" i="11"/>
  <c r="AD1230" i="11"/>
  <c r="AE1230" i="11"/>
  <c r="AJ1230" i="11"/>
  <c r="AK1230" i="11"/>
  <c r="L1231" i="11"/>
  <c r="S1231" i="11" s="1"/>
  <c r="M1231" i="11"/>
  <c r="T1231" i="11" s="1"/>
  <c r="N1231" i="11"/>
  <c r="Q1231" i="11" s="1"/>
  <c r="O1231" i="11"/>
  <c r="P1231" i="11"/>
  <c r="AB1231" i="11" s="1"/>
  <c r="R1231" i="11"/>
  <c r="U1231" i="11"/>
  <c r="W1231" i="11"/>
  <c r="X1231" i="11"/>
  <c r="Y1231" i="11"/>
  <c r="Z1231" i="11"/>
  <c r="AA1231" i="11"/>
  <c r="AC1231" i="11"/>
  <c r="AD1231" i="11"/>
  <c r="AE1231" i="11"/>
  <c r="AH1231" i="11"/>
  <c r="AI1231" i="11"/>
  <c r="AJ1231" i="11"/>
  <c r="L1232" i="11"/>
  <c r="M1232" i="11"/>
  <c r="T1232" i="11" s="1"/>
  <c r="N1232" i="11"/>
  <c r="V1232" i="11" s="1"/>
  <c r="AF1232" i="11" s="1"/>
  <c r="O1232" i="11"/>
  <c r="P1232" i="11"/>
  <c r="AB1232" i="11" s="1"/>
  <c r="Q1232" i="11"/>
  <c r="AJ1232" i="11" s="1"/>
  <c r="R1232" i="11"/>
  <c r="S1232" i="11"/>
  <c r="U1232" i="11"/>
  <c r="W1232" i="11"/>
  <c r="X1232" i="11"/>
  <c r="Y1232" i="11"/>
  <c r="Z1232" i="11"/>
  <c r="AA1232" i="11"/>
  <c r="AC1232" i="11"/>
  <c r="AD1232" i="11"/>
  <c r="AE1232" i="11"/>
  <c r="AI1232" i="11"/>
  <c r="L1233" i="11"/>
  <c r="M1233" i="11"/>
  <c r="N1233" i="11"/>
  <c r="O1233" i="11"/>
  <c r="P1233" i="11"/>
  <c r="Q1233" i="11"/>
  <c r="AH1233" i="11" s="1"/>
  <c r="R1233" i="11"/>
  <c r="S1233" i="11"/>
  <c r="T1233" i="11"/>
  <c r="U1233" i="11"/>
  <c r="V1233" i="11"/>
  <c r="W1233" i="11"/>
  <c r="X1233" i="11"/>
  <c r="Y1233" i="11"/>
  <c r="Z1233" i="11"/>
  <c r="AA1233" i="11"/>
  <c r="AB1233" i="11"/>
  <c r="AC1233" i="11"/>
  <c r="AD1233" i="11"/>
  <c r="AE1233" i="11"/>
  <c r="AF1233" i="11"/>
  <c r="AI1233" i="11"/>
  <c r="AJ1233" i="11"/>
  <c r="L1234" i="11"/>
  <c r="M1234" i="11"/>
  <c r="N1234" i="11"/>
  <c r="O1234" i="11"/>
  <c r="P1234" i="11"/>
  <c r="Q1234" i="11"/>
  <c r="R1234" i="11"/>
  <c r="S1234" i="11"/>
  <c r="T1234" i="11"/>
  <c r="U1234" i="11"/>
  <c r="V1234" i="11"/>
  <c r="W1234" i="11"/>
  <c r="X1234" i="11"/>
  <c r="Y1234" i="11"/>
  <c r="Z1234" i="11"/>
  <c r="AA1234" i="11"/>
  <c r="AB1234" i="11"/>
  <c r="AC1234" i="11"/>
  <c r="AD1234" i="11"/>
  <c r="AE1234" i="11"/>
  <c r="AF1234" i="11"/>
  <c r="AG1234" i="11"/>
  <c r="AI1234" i="11"/>
  <c r="AK1234" i="11"/>
  <c r="L1235" i="11"/>
  <c r="M1235" i="11"/>
  <c r="N1235" i="11"/>
  <c r="Q1235" i="11" s="1"/>
  <c r="O1235" i="11"/>
  <c r="P1235" i="11"/>
  <c r="R1235" i="11"/>
  <c r="S1235" i="11"/>
  <c r="T1235" i="11"/>
  <c r="U1235" i="11"/>
  <c r="V1235" i="11"/>
  <c r="W1235" i="11"/>
  <c r="X1235" i="11"/>
  <c r="Y1235" i="11"/>
  <c r="Z1235" i="11"/>
  <c r="AA1235" i="11"/>
  <c r="AB1235" i="11"/>
  <c r="AC1235" i="11"/>
  <c r="AD1235" i="11"/>
  <c r="AE1235" i="11"/>
  <c r="AF1235" i="11"/>
  <c r="L1236" i="11"/>
  <c r="M1236" i="11"/>
  <c r="N1236" i="11"/>
  <c r="O1236" i="11"/>
  <c r="P1236" i="11"/>
  <c r="R1236" i="11"/>
  <c r="S1236" i="11"/>
  <c r="T1236" i="11"/>
  <c r="U1236" i="11"/>
  <c r="V1236" i="11"/>
  <c r="W1236" i="11"/>
  <c r="X1236" i="11"/>
  <c r="Y1236" i="11"/>
  <c r="Z1236" i="11"/>
  <c r="AA1236" i="11"/>
  <c r="AB1236" i="11"/>
  <c r="AC1236" i="11"/>
  <c r="AD1236" i="11"/>
  <c r="AE1236" i="11"/>
  <c r="AF1236" i="11"/>
  <c r="L1237" i="11"/>
  <c r="M1237" i="11"/>
  <c r="N1237" i="11"/>
  <c r="O1237" i="11"/>
  <c r="P1237" i="11"/>
  <c r="Q1237" i="11"/>
  <c r="AH1237" i="11" s="1"/>
  <c r="R1237" i="11"/>
  <c r="S1237" i="11"/>
  <c r="T1237" i="11"/>
  <c r="U1237" i="11"/>
  <c r="V1237" i="11"/>
  <c r="W1237" i="11"/>
  <c r="X1237" i="11"/>
  <c r="Y1237" i="11"/>
  <c r="Z1237" i="11"/>
  <c r="AA1237" i="11"/>
  <c r="AB1237" i="11"/>
  <c r="AC1237" i="11"/>
  <c r="AD1237" i="11"/>
  <c r="AE1237" i="11"/>
  <c r="AF1237" i="11"/>
  <c r="AG1237" i="11"/>
  <c r="L1238" i="11"/>
  <c r="M1238" i="11"/>
  <c r="N1238" i="11"/>
  <c r="O1238" i="11"/>
  <c r="P1238" i="11"/>
  <c r="Q1238" i="11"/>
  <c r="AH1238" i="11" s="1"/>
  <c r="R1238" i="11"/>
  <c r="S1238" i="11"/>
  <c r="T1238" i="11"/>
  <c r="U1238" i="11"/>
  <c r="V1238" i="11"/>
  <c r="W1238" i="11"/>
  <c r="X1238" i="11"/>
  <c r="Y1238" i="11"/>
  <c r="Z1238" i="11"/>
  <c r="AA1238" i="11"/>
  <c r="AB1238" i="11"/>
  <c r="AC1238" i="11"/>
  <c r="AD1238" i="11"/>
  <c r="AE1238" i="11"/>
  <c r="AF1238" i="11"/>
  <c r="AI1238" i="11"/>
  <c r="AJ1238" i="11"/>
  <c r="AK1238" i="11"/>
  <c r="L1239" i="11"/>
  <c r="M1239" i="11"/>
  <c r="N1239" i="11"/>
  <c r="O1239" i="11"/>
  <c r="P1239" i="11"/>
  <c r="R1239" i="11"/>
  <c r="S1239" i="11"/>
  <c r="T1239" i="11"/>
  <c r="U1239" i="11"/>
  <c r="V1239" i="11"/>
  <c r="W1239" i="11"/>
  <c r="X1239" i="11"/>
  <c r="Y1239" i="11"/>
  <c r="Z1239" i="11"/>
  <c r="AA1239" i="11"/>
  <c r="AB1239" i="11"/>
  <c r="AC1239" i="11"/>
  <c r="AD1239" i="11"/>
  <c r="AE1239" i="11"/>
  <c r="AF1239" i="11"/>
  <c r="L1240" i="11"/>
  <c r="M1240" i="11"/>
  <c r="N1240" i="11"/>
  <c r="O1240" i="11"/>
  <c r="P1240" i="11"/>
  <c r="Q1240" i="11"/>
  <c r="AI1240" i="11" s="1"/>
  <c r="R1240" i="11"/>
  <c r="S1240" i="11"/>
  <c r="T1240" i="11"/>
  <c r="U1240" i="11"/>
  <c r="V1240" i="11"/>
  <c r="W1240" i="11"/>
  <c r="X1240" i="11"/>
  <c r="Y1240" i="11"/>
  <c r="Z1240" i="11"/>
  <c r="AA1240" i="11"/>
  <c r="AB1240" i="11"/>
  <c r="AC1240" i="11"/>
  <c r="AD1240" i="11"/>
  <c r="AE1240" i="11"/>
  <c r="AF1240" i="11"/>
  <c r="AG1240" i="11"/>
  <c r="AH1240" i="11"/>
  <c r="AK1240" i="11"/>
  <c r="L1241" i="11"/>
  <c r="S1241" i="11" s="1"/>
  <c r="M1241" i="11"/>
  <c r="T1241" i="11" s="1"/>
  <c r="N1241" i="11"/>
  <c r="Q1241" i="11" s="1"/>
  <c r="O1241" i="11"/>
  <c r="P1241" i="11"/>
  <c r="AB1241" i="11" s="1"/>
  <c r="R1241" i="11"/>
  <c r="U1241" i="11"/>
  <c r="V1241" i="11"/>
  <c r="W1241" i="11"/>
  <c r="X1241" i="11"/>
  <c r="Y1241" i="11"/>
  <c r="Z1241" i="11"/>
  <c r="AA1241" i="11"/>
  <c r="AC1241" i="11"/>
  <c r="AD1241" i="11"/>
  <c r="AE1241" i="11"/>
  <c r="L1242" i="11"/>
  <c r="M1242" i="11"/>
  <c r="T1242" i="11" s="1"/>
  <c r="AF1242" i="11" s="1"/>
  <c r="N1242" i="11"/>
  <c r="O1242" i="11"/>
  <c r="P1242" i="11"/>
  <c r="AB1242" i="11" s="1"/>
  <c r="Q1242" i="11"/>
  <c r="R1242" i="11"/>
  <c r="S1242" i="11"/>
  <c r="U1242" i="11"/>
  <c r="V1242" i="11"/>
  <c r="W1242" i="11"/>
  <c r="X1242" i="11"/>
  <c r="Y1242" i="11"/>
  <c r="Z1242" i="11"/>
  <c r="AA1242" i="11"/>
  <c r="AC1242" i="11"/>
  <c r="AD1242" i="11"/>
  <c r="AE1242" i="11"/>
  <c r="AG1242" i="11"/>
  <c r="AI1242" i="11"/>
  <c r="AK1242" i="11"/>
  <c r="L1243" i="11"/>
  <c r="M1243" i="11"/>
  <c r="N1243" i="11"/>
  <c r="Q1243" i="11" s="1"/>
  <c r="O1243" i="11"/>
  <c r="P1243" i="11"/>
  <c r="R1243" i="11"/>
  <c r="S1243" i="11"/>
  <c r="T1243" i="11"/>
  <c r="U1243" i="11"/>
  <c r="V1243" i="11"/>
  <c r="W1243" i="11"/>
  <c r="X1243" i="11"/>
  <c r="Y1243" i="11"/>
  <c r="Z1243" i="11"/>
  <c r="AA1243" i="11"/>
  <c r="AB1243" i="11"/>
  <c r="AC1243" i="11"/>
  <c r="AD1243" i="11"/>
  <c r="AE1243" i="11"/>
  <c r="AF1243" i="11"/>
  <c r="L1244" i="11"/>
  <c r="M1244" i="11"/>
  <c r="N1244" i="11"/>
  <c r="O1244" i="11"/>
  <c r="P1244" i="11"/>
  <c r="R1244" i="11"/>
  <c r="S1244" i="11"/>
  <c r="T1244" i="11"/>
  <c r="U1244" i="11"/>
  <c r="V1244" i="11"/>
  <c r="W1244" i="11"/>
  <c r="X1244" i="11"/>
  <c r="Y1244" i="11"/>
  <c r="Z1244" i="11"/>
  <c r="AA1244" i="11"/>
  <c r="AB1244" i="11"/>
  <c r="AC1244" i="11"/>
  <c r="AD1244" i="11"/>
  <c r="AE1244" i="11"/>
  <c r="AF1244" i="11"/>
  <c r="L1245" i="11"/>
  <c r="M1245" i="11"/>
  <c r="N1245" i="11"/>
  <c r="O1245" i="11"/>
  <c r="P1245" i="11"/>
  <c r="AB1245" i="11" s="1"/>
  <c r="Q1245" i="11"/>
  <c r="AH1245" i="11" s="1"/>
  <c r="R1245" i="11"/>
  <c r="T1245" i="11"/>
  <c r="U1245" i="11"/>
  <c r="V1245" i="11"/>
  <c r="W1245" i="11"/>
  <c r="X1245" i="11"/>
  <c r="Y1245" i="11"/>
  <c r="Z1245" i="11"/>
  <c r="AA1245" i="11"/>
  <c r="AC1245" i="11"/>
  <c r="AD1245" i="11"/>
  <c r="AE1245" i="11"/>
  <c r="AG1245" i="11"/>
  <c r="L1246" i="11"/>
  <c r="S1246" i="11" s="1"/>
  <c r="M1246" i="11"/>
  <c r="N1246" i="11"/>
  <c r="O1246" i="11"/>
  <c r="P1246" i="11"/>
  <c r="Q1246" i="11"/>
  <c r="AH1246" i="11" s="1"/>
  <c r="R1246" i="11"/>
  <c r="AF1246" i="11" s="1"/>
  <c r="T1246" i="11"/>
  <c r="U1246" i="11"/>
  <c r="V1246" i="11"/>
  <c r="W1246" i="11"/>
  <c r="X1246" i="11"/>
  <c r="Y1246" i="11"/>
  <c r="Z1246" i="11"/>
  <c r="AA1246" i="11"/>
  <c r="AB1246" i="11"/>
  <c r="AC1246" i="11"/>
  <c r="AD1246" i="11"/>
  <c r="AE1246" i="11"/>
  <c r="AI1246" i="11"/>
  <c r="AJ1246" i="11"/>
  <c r="AK1246" i="11"/>
  <c r="L1247" i="11"/>
  <c r="M1247" i="11"/>
  <c r="N1247" i="11"/>
  <c r="O1247" i="11"/>
  <c r="P1247" i="11"/>
  <c r="R1247" i="11"/>
  <c r="S1247" i="11"/>
  <c r="T1247" i="11"/>
  <c r="U1247" i="11"/>
  <c r="V1247" i="11"/>
  <c r="W1247" i="11"/>
  <c r="X1247" i="11"/>
  <c r="Y1247" i="11"/>
  <c r="Z1247" i="11"/>
  <c r="AA1247" i="11"/>
  <c r="AB1247" i="11"/>
  <c r="AC1247" i="11"/>
  <c r="AD1247" i="11"/>
  <c r="AE1247" i="11"/>
  <c r="AF1247" i="11"/>
  <c r="L1248" i="11"/>
  <c r="M1248" i="11"/>
  <c r="AH1248" i="11" s="1"/>
  <c r="N1248" i="11"/>
  <c r="O1248" i="11"/>
  <c r="P1248" i="11"/>
  <c r="Q1248" i="11"/>
  <c r="AI1248" i="11" s="1"/>
  <c r="R1248" i="11"/>
  <c r="S1248" i="11"/>
  <c r="U1248" i="11"/>
  <c r="V1248" i="11"/>
  <c r="W1248" i="11"/>
  <c r="X1248" i="11"/>
  <c r="Y1248" i="11"/>
  <c r="Z1248" i="11"/>
  <c r="AA1248" i="11"/>
  <c r="AB1248" i="11"/>
  <c r="AC1248" i="11"/>
  <c r="AD1248" i="11"/>
  <c r="AE1248" i="11"/>
  <c r="AG1248" i="11"/>
  <c r="AK1248" i="11"/>
  <c r="L1249" i="11"/>
  <c r="S1249" i="11" s="1"/>
  <c r="M1249" i="11"/>
  <c r="T1249" i="11" s="1"/>
  <c r="N1249" i="11"/>
  <c r="Q1249" i="11" s="1"/>
  <c r="O1249" i="11"/>
  <c r="P1249" i="11"/>
  <c r="AB1249" i="11" s="1"/>
  <c r="R1249" i="11"/>
  <c r="U1249" i="11"/>
  <c r="V1249" i="11"/>
  <c r="W1249" i="11"/>
  <c r="X1249" i="11"/>
  <c r="Y1249" i="11"/>
  <c r="Z1249" i="11"/>
  <c r="AA1249" i="11"/>
  <c r="AC1249" i="11"/>
  <c r="AD1249" i="11"/>
  <c r="AE1249" i="11"/>
  <c r="L1250" i="11"/>
  <c r="M1250" i="11"/>
  <c r="AH1250" i="11" s="1"/>
  <c r="N1250" i="11"/>
  <c r="O1250" i="11"/>
  <c r="P1250" i="11"/>
  <c r="AB1250" i="11" s="1"/>
  <c r="Q1250" i="11"/>
  <c r="R1250" i="11"/>
  <c r="S1250" i="11"/>
  <c r="U1250" i="11"/>
  <c r="V1250" i="11"/>
  <c r="W1250" i="11"/>
  <c r="X1250" i="11"/>
  <c r="Y1250" i="11"/>
  <c r="Z1250" i="11"/>
  <c r="AA1250" i="11"/>
  <c r="AC1250" i="11"/>
  <c r="AD1250" i="11"/>
  <c r="AE1250" i="11"/>
  <c r="AG1250" i="11"/>
  <c r="AI1250" i="11"/>
  <c r="AK1250" i="11"/>
  <c r="L1251" i="11"/>
  <c r="M1251" i="11"/>
  <c r="T1251" i="11" s="1"/>
  <c r="N1251" i="11"/>
  <c r="Q1251" i="11" s="1"/>
  <c r="O1251" i="11"/>
  <c r="P1251" i="11"/>
  <c r="AB1251" i="11" s="1"/>
  <c r="R1251" i="11"/>
  <c r="S1251" i="11"/>
  <c r="U1251" i="11"/>
  <c r="V1251" i="11"/>
  <c r="W1251" i="11"/>
  <c r="X1251" i="11"/>
  <c r="Y1251" i="11"/>
  <c r="Z1251" i="11"/>
  <c r="AA1251" i="11"/>
  <c r="AC1251" i="11"/>
  <c r="AD1251" i="11"/>
  <c r="AE1251" i="11"/>
  <c r="L1252" i="11"/>
  <c r="M1252" i="11"/>
  <c r="T1252" i="11" s="1"/>
  <c r="N1252" i="11"/>
  <c r="O1252" i="11"/>
  <c r="P1252" i="11"/>
  <c r="AB1252" i="11" s="1"/>
  <c r="Q1252" i="11"/>
  <c r="AJ1252" i="11" s="1"/>
  <c r="R1252" i="11"/>
  <c r="S1252" i="11"/>
  <c r="AF1252" i="11" s="1"/>
  <c r="U1252" i="11"/>
  <c r="V1252" i="11"/>
  <c r="W1252" i="11"/>
  <c r="X1252" i="11"/>
  <c r="Y1252" i="11"/>
  <c r="Z1252" i="11"/>
  <c r="AA1252" i="11"/>
  <c r="AC1252" i="11"/>
  <c r="AD1252" i="11"/>
  <c r="AE1252" i="11"/>
  <c r="AG1252" i="11"/>
  <c r="L1253" i="11"/>
  <c r="M1253" i="11"/>
  <c r="N1253" i="11"/>
  <c r="O1253" i="11"/>
  <c r="P1253" i="11"/>
  <c r="Q1253" i="11"/>
  <c r="AH1253" i="11" s="1"/>
  <c r="R1253" i="11"/>
  <c r="T1253" i="11"/>
  <c r="U1253" i="11"/>
  <c r="V1253" i="11"/>
  <c r="W1253" i="11"/>
  <c r="X1253" i="11"/>
  <c r="Y1253" i="11"/>
  <c r="Z1253" i="11"/>
  <c r="AA1253" i="11"/>
  <c r="AB1253" i="11"/>
  <c r="AC1253" i="11"/>
  <c r="AD1253" i="11"/>
  <c r="AE1253" i="11"/>
  <c r="AJ1253" i="11"/>
  <c r="L1254" i="11"/>
  <c r="M1254" i="11"/>
  <c r="N1254" i="11"/>
  <c r="O1254" i="11"/>
  <c r="AJ1254" i="11" s="1"/>
  <c r="P1254" i="11"/>
  <c r="Q1254" i="11"/>
  <c r="AH1254" i="11" s="1"/>
  <c r="R1254" i="11"/>
  <c r="S1254" i="11"/>
  <c r="T1254" i="11"/>
  <c r="U1254" i="11"/>
  <c r="V1254" i="11"/>
  <c r="W1254" i="11"/>
  <c r="X1254" i="11"/>
  <c r="Y1254" i="11"/>
  <c r="Z1254" i="11"/>
  <c r="AA1254" i="11"/>
  <c r="AB1254" i="11"/>
  <c r="AC1254" i="11"/>
  <c r="AD1254" i="11"/>
  <c r="AE1254" i="11"/>
  <c r="AF1254" i="11"/>
  <c r="AI1254" i="11"/>
  <c r="L1255" i="11"/>
  <c r="M1255" i="11"/>
  <c r="N1255" i="11"/>
  <c r="Q1255" i="11" s="1"/>
  <c r="O1255" i="11"/>
  <c r="P1255" i="11"/>
  <c r="R1255" i="11"/>
  <c r="S1255" i="11"/>
  <c r="T1255" i="11"/>
  <c r="U1255" i="11"/>
  <c r="V1255" i="11"/>
  <c r="W1255" i="11"/>
  <c r="X1255" i="11"/>
  <c r="Y1255" i="11"/>
  <c r="Z1255" i="11"/>
  <c r="AA1255" i="11"/>
  <c r="AB1255" i="11"/>
  <c r="AC1255" i="11"/>
  <c r="AD1255" i="11"/>
  <c r="AE1255" i="11"/>
  <c r="AF1255" i="11"/>
  <c r="L1256" i="11"/>
  <c r="M1256" i="11"/>
  <c r="N1256" i="11"/>
  <c r="O1256" i="11"/>
  <c r="P1256" i="11"/>
  <c r="Q1256" i="11"/>
  <c r="AH1256" i="11" s="1"/>
  <c r="R1256" i="11"/>
  <c r="S1256" i="11"/>
  <c r="T1256" i="11"/>
  <c r="U1256" i="11"/>
  <c r="V1256" i="11"/>
  <c r="W1256" i="11"/>
  <c r="X1256" i="11"/>
  <c r="Y1256" i="11"/>
  <c r="Z1256" i="11"/>
  <c r="AA1256" i="11"/>
  <c r="AB1256" i="11"/>
  <c r="AC1256" i="11"/>
  <c r="AD1256" i="11"/>
  <c r="AE1256" i="11"/>
  <c r="AF1256" i="11"/>
  <c r="AG1256" i="11"/>
  <c r="AK1256" i="11"/>
  <c r="L1257" i="11"/>
  <c r="M1257" i="11"/>
  <c r="N1257" i="11"/>
  <c r="Q1257" i="11" s="1"/>
  <c r="O1257" i="11"/>
  <c r="P1257" i="11"/>
  <c r="R1257" i="11"/>
  <c r="S1257" i="11"/>
  <c r="T1257" i="11"/>
  <c r="U1257" i="11"/>
  <c r="V1257" i="11"/>
  <c r="W1257" i="11"/>
  <c r="X1257" i="11"/>
  <c r="Y1257" i="11"/>
  <c r="Z1257" i="11"/>
  <c r="AA1257" i="11"/>
  <c r="AB1257" i="11"/>
  <c r="AC1257" i="11"/>
  <c r="AD1257" i="11"/>
  <c r="AE1257" i="11"/>
  <c r="AF1257" i="11"/>
  <c r="L1258" i="11"/>
  <c r="M1258" i="11"/>
  <c r="N1258" i="11"/>
  <c r="O1258" i="11"/>
  <c r="P1258" i="11"/>
  <c r="Q1258" i="11"/>
  <c r="R1258" i="11"/>
  <c r="S1258" i="11"/>
  <c r="T1258" i="11"/>
  <c r="U1258" i="11"/>
  <c r="V1258" i="11"/>
  <c r="W1258" i="11"/>
  <c r="X1258" i="11"/>
  <c r="Y1258" i="11"/>
  <c r="Z1258" i="11"/>
  <c r="AA1258" i="11"/>
  <c r="AB1258" i="11"/>
  <c r="AC1258" i="11"/>
  <c r="AD1258" i="11"/>
  <c r="AE1258" i="11"/>
  <c r="AF1258" i="11"/>
  <c r="AG1258" i="11"/>
  <c r="AI1258" i="11"/>
  <c r="AK1258" i="11"/>
  <c r="L1259" i="11"/>
  <c r="M1259" i="11"/>
  <c r="N1259" i="11"/>
  <c r="Q1259" i="11" s="1"/>
  <c r="O1259" i="11"/>
  <c r="P1259" i="11"/>
  <c r="R1259" i="11"/>
  <c r="S1259" i="11"/>
  <c r="T1259" i="11"/>
  <c r="U1259" i="11"/>
  <c r="V1259" i="11"/>
  <c r="W1259" i="11"/>
  <c r="X1259" i="11"/>
  <c r="Y1259" i="11"/>
  <c r="Z1259" i="11"/>
  <c r="AA1259" i="11"/>
  <c r="AB1259" i="11"/>
  <c r="AC1259" i="11"/>
  <c r="AD1259" i="11"/>
  <c r="AE1259" i="11"/>
  <c r="AF1259" i="11"/>
  <c r="L1260" i="11"/>
  <c r="M1260" i="11"/>
  <c r="N1260" i="11"/>
  <c r="O1260" i="11"/>
  <c r="P1260" i="11"/>
  <c r="Q1260" i="11"/>
  <c r="AJ1260" i="11" s="1"/>
  <c r="R1260" i="11"/>
  <c r="S1260" i="11"/>
  <c r="T1260" i="11"/>
  <c r="U1260" i="11"/>
  <c r="V1260" i="11"/>
  <c r="W1260" i="11"/>
  <c r="X1260" i="11"/>
  <c r="Y1260" i="11"/>
  <c r="Z1260" i="11"/>
  <c r="AA1260" i="11"/>
  <c r="AB1260" i="11"/>
  <c r="AC1260" i="11"/>
  <c r="AD1260" i="11"/>
  <c r="AE1260" i="11"/>
  <c r="AF1260" i="11"/>
  <c r="AG1260" i="11"/>
  <c r="L1261" i="11"/>
  <c r="M1261" i="11"/>
  <c r="N1261" i="11"/>
  <c r="O1261" i="11"/>
  <c r="P1261" i="11"/>
  <c r="Q1261" i="11"/>
  <c r="AH1261" i="11" s="1"/>
  <c r="R1261" i="11"/>
  <c r="S1261" i="11"/>
  <c r="T1261" i="11"/>
  <c r="U1261" i="11"/>
  <c r="V1261" i="11"/>
  <c r="W1261" i="11"/>
  <c r="X1261" i="11"/>
  <c r="Y1261" i="11"/>
  <c r="Z1261" i="11"/>
  <c r="AA1261" i="11"/>
  <c r="AB1261" i="11"/>
  <c r="AC1261" i="11"/>
  <c r="AD1261" i="11"/>
  <c r="AE1261" i="11"/>
  <c r="AF1261" i="11"/>
  <c r="AJ1261" i="11"/>
  <c r="L1262" i="11"/>
  <c r="M1262" i="11"/>
  <c r="N1262" i="11"/>
  <c r="O1262" i="11"/>
  <c r="AJ1262" i="11" s="1"/>
  <c r="P1262" i="11"/>
  <c r="Q1262" i="11"/>
  <c r="AH1262" i="11" s="1"/>
  <c r="R1262" i="11"/>
  <c r="S1262" i="11"/>
  <c r="T1262" i="11"/>
  <c r="U1262" i="11"/>
  <c r="V1262" i="11"/>
  <c r="W1262" i="11"/>
  <c r="X1262" i="11"/>
  <c r="Y1262" i="11"/>
  <c r="Z1262" i="11"/>
  <c r="AA1262" i="11"/>
  <c r="AB1262" i="11"/>
  <c r="AC1262" i="11"/>
  <c r="AD1262" i="11"/>
  <c r="AE1262" i="11"/>
  <c r="AF1262" i="11"/>
  <c r="AI1262" i="11"/>
  <c r="L1263" i="11"/>
  <c r="M1263" i="11"/>
  <c r="N1263" i="11"/>
  <c r="Q1263" i="11" s="1"/>
  <c r="O1263" i="11"/>
  <c r="P1263" i="11"/>
  <c r="R1263" i="11"/>
  <c r="S1263" i="11"/>
  <c r="T1263" i="11"/>
  <c r="U1263" i="11"/>
  <c r="V1263" i="11"/>
  <c r="W1263" i="11"/>
  <c r="X1263" i="11"/>
  <c r="Y1263" i="11"/>
  <c r="Z1263" i="11"/>
  <c r="AA1263" i="11"/>
  <c r="AB1263" i="11"/>
  <c r="AC1263" i="11"/>
  <c r="AD1263" i="11"/>
  <c r="AE1263" i="11"/>
  <c r="AF1263" i="11"/>
  <c r="AH1263" i="11"/>
  <c r="L1264" i="11"/>
  <c r="M1264" i="11"/>
  <c r="N1264" i="11"/>
  <c r="O1264" i="11"/>
  <c r="P1264" i="11"/>
  <c r="Q1264" i="11"/>
  <c r="R1264" i="11"/>
  <c r="S1264" i="11"/>
  <c r="T1264" i="11"/>
  <c r="U1264" i="11"/>
  <c r="V1264" i="11"/>
  <c r="W1264" i="11"/>
  <c r="X1264" i="11"/>
  <c r="Y1264" i="11"/>
  <c r="Z1264" i="11"/>
  <c r="AA1264" i="11"/>
  <c r="AB1264" i="11"/>
  <c r="AC1264" i="11"/>
  <c r="AD1264" i="11"/>
  <c r="AE1264" i="11"/>
  <c r="AF1264" i="11"/>
  <c r="AG1264" i="11"/>
  <c r="AK1264" i="11"/>
  <c r="L1265" i="11"/>
  <c r="M1265" i="11"/>
  <c r="N1265" i="11"/>
  <c r="Q1265" i="11" s="1"/>
  <c r="O1265" i="11"/>
  <c r="P1265" i="11"/>
  <c r="R1265" i="11"/>
  <c r="S1265" i="11"/>
  <c r="T1265" i="11"/>
  <c r="U1265" i="11"/>
  <c r="V1265" i="11"/>
  <c r="W1265" i="11"/>
  <c r="X1265" i="11"/>
  <c r="Y1265" i="11"/>
  <c r="Z1265" i="11"/>
  <c r="AA1265" i="11"/>
  <c r="AB1265" i="11"/>
  <c r="AC1265" i="11"/>
  <c r="AD1265" i="11"/>
  <c r="AE1265" i="11"/>
  <c r="AF1265" i="11"/>
  <c r="L1266" i="11"/>
  <c r="M1266" i="11"/>
  <c r="N1266" i="11"/>
  <c r="O1266" i="11"/>
  <c r="P1266" i="11"/>
  <c r="Q1266" i="11"/>
  <c r="R1266" i="11"/>
  <c r="S1266" i="11"/>
  <c r="T1266" i="11"/>
  <c r="U1266" i="11"/>
  <c r="V1266" i="11"/>
  <c r="W1266" i="11"/>
  <c r="X1266" i="11"/>
  <c r="Y1266" i="11"/>
  <c r="Z1266" i="11"/>
  <c r="AA1266" i="11"/>
  <c r="AB1266" i="11"/>
  <c r="AC1266" i="11"/>
  <c r="AD1266" i="11"/>
  <c r="AE1266" i="11"/>
  <c r="AF1266" i="11"/>
  <c r="AG1266" i="11"/>
  <c r="AI1266" i="11"/>
  <c r="AK1266" i="11"/>
  <c r="L1267" i="11"/>
  <c r="M1267" i="11"/>
  <c r="N1267" i="11"/>
  <c r="O1267" i="11"/>
  <c r="P1267" i="11"/>
  <c r="R1267" i="11"/>
  <c r="S1267" i="11"/>
  <c r="T1267" i="11"/>
  <c r="U1267" i="11"/>
  <c r="V1267" i="11"/>
  <c r="W1267" i="11"/>
  <c r="X1267" i="11"/>
  <c r="Y1267" i="11"/>
  <c r="Z1267" i="11"/>
  <c r="AA1267" i="11"/>
  <c r="AB1267" i="11"/>
  <c r="AC1267" i="11"/>
  <c r="AD1267" i="11"/>
  <c r="AE1267" i="11"/>
  <c r="AF1267" i="11"/>
  <c r="L1268" i="11"/>
  <c r="M1268" i="11"/>
  <c r="N1268" i="11"/>
  <c r="O1268" i="11"/>
  <c r="P1268" i="11"/>
  <c r="Q1268" i="11"/>
  <c r="R1268" i="11"/>
  <c r="S1268" i="11"/>
  <c r="T1268" i="11"/>
  <c r="U1268" i="11"/>
  <c r="V1268" i="11"/>
  <c r="W1268" i="11"/>
  <c r="X1268" i="11"/>
  <c r="Y1268" i="11"/>
  <c r="Z1268" i="11"/>
  <c r="AA1268" i="11"/>
  <c r="AB1268" i="11"/>
  <c r="AC1268" i="11"/>
  <c r="AD1268" i="11"/>
  <c r="AE1268" i="11"/>
  <c r="AF1268" i="11"/>
  <c r="AG1268" i="11"/>
  <c r="L1269" i="11"/>
  <c r="M1269" i="11"/>
  <c r="N1269" i="11"/>
  <c r="O1269" i="11"/>
  <c r="P1269" i="11"/>
  <c r="Q1269" i="11"/>
  <c r="AH1269" i="11" s="1"/>
  <c r="R1269" i="11"/>
  <c r="S1269" i="11"/>
  <c r="T1269" i="11"/>
  <c r="U1269" i="11"/>
  <c r="V1269" i="11"/>
  <c r="W1269" i="11"/>
  <c r="X1269" i="11"/>
  <c r="Y1269" i="11"/>
  <c r="Z1269" i="11"/>
  <c r="AA1269" i="11"/>
  <c r="AB1269" i="11"/>
  <c r="AC1269" i="11"/>
  <c r="AD1269" i="11"/>
  <c r="AE1269" i="11"/>
  <c r="AF1269" i="11"/>
  <c r="AJ1269" i="11"/>
  <c r="L1270" i="11"/>
  <c r="M1270" i="11"/>
  <c r="N1270" i="11"/>
  <c r="Q1270" i="11" s="1"/>
  <c r="O1270" i="11"/>
  <c r="P1270" i="11"/>
  <c r="R1270" i="11"/>
  <c r="S1270" i="11"/>
  <c r="T1270" i="11"/>
  <c r="U1270" i="11"/>
  <c r="V1270" i="11"/>
  <c r="W1270" i="11"/>
  <c r="X1270" i="11"/>
  <c r="Y1270" i="11"/>
  <c r="Z1270" i="11"/>
  <c r="AA1270" i="11"/>
  <c r="AB1270" i="11"/>
  <c r="AC1270" i="11"/>
  <c r="AD1270" i="11"/>
  <c r="AE1270" i="11"/>
  <c r="AF1270" i="11"/>
  <c r="L1271" i="11"/>
  <c r="M1271" i="11"/>
  <c r="N1271" i="11"/>
  <c r="Q1271" i="11" s="1"/>
  <c r="O1271" i="11"/>
  <c r="P1271" i="11"/>
  <c r="R1271" i="11"/>
  <c r="S1271" i="11"/>
  <c r="T1271" i="11"/>
  <c r="U1271" i="11"/>
  <c r="V1271" i="11"/>
  <c r="W1271" i="11"/>
  <c r="X1271" i="11"/>
  <c r="Y1271" i="11"/>
  <c r="Z1271" i="11"/>
  <c r="AA1271" i="11"/>
  <c r="AB1271" i="11"/>
  <c r="AC1271" i="11"/>
  <c r="AD1271" i="11"/>
  <c r="AE1271" i="11"/>
  <c r="AF1271" i="11"/>
  <c r="AH1271" i="11"/>
  <c r="L1272" i="11"/>
  <c r="M1272" i="11"/>
  <c r="N1272" i="11"/>
  <c r="O1272" i="11"/>
  <c r="P1272" i="11"/>
  <c r="Q1272" i="11"/>
  <c r="AH1272" i="11" s="1"/>
  <c r="R1272" i="11"/>
  <c r="S1272" i="11"/>
  <c r="T1272" i="11"/>
  <c r="U1272" i="11"/>
  <c r="V1272" i="11"/>
  <c r="W1272" i="11"/>
  <c r="X1272" i="11"/>
  <c r="Y1272" i="11"/>
  <c r="Z1272" i="11"/>
  <c r="AA1272" i="11"/>
  <c r="AB1272" i="11"/>
  <c r="AC1272" i="11"/>
  <c r="AD1272" i="11"/>
  <c r="AE1272" i="11"/>
  <c r="AF1272" i="11"/>
  <c r="AG1272" i="11"/>
  <c r="AK1272" i="11"/>
  <c r="L1273" i="11"/>
  <c r="M1273" i="11"/>
  <c r="N1273" i="11"/>
  <c r="Q1273" i="11" s="1"/>
  <c r="O1273" i="11"/>
  <c r="P1273" i="11"/>
  <c r="R1273" i="11"/>
  <c r="S1273" i="11"/>
  <c r="T1273" i="11"/>
  <c r="U1273" i="11"/>
  <c r="V1273" i="11"/>
  <c r="W1273" i="11"/>
  <c r="X1273" i="11"/>
  <c r="Y1273" i="11"/>
  <c r="Z1273" i="11"/>
  <c r="AA1273" i="11"/>
  <c r="AB1273" i="11"/>
  <c r="AC1273" i="11"/>
  <c r="AD1273" i="11"/>
  <c r="AE1273" i="11"/>
  <c r="AF1273" i="11"/>
  <c r="L1274" i="11"/>
  <c r="M1274" i="11"/>
  <c r="N1274" i="11"/>
  <c r="O1274" i="11"/>
  <c r="P1274" i="11"/>
  <c r="Q1274" i="11"/>
  <c r="R1274" i="11"/>
  <c r="S1274" i="11"/>
  <c r="T1274" i="11"/>
  <c r="U1274" i="11"/>
  <c r="V1274" i="11"/>
  <c r="W1274" i="11"/>
  <c r="X1274" i="11"/>
  <c r="Y1274" i="11"/>
  <c r="Z1274" i="11"/>
  <c r="AA1274" i="11"/>
  <c r="AB1274" i="11"/>
  <c r="AC1274" i="11"/>
  <c r="AD1274" i="11"/>
  <c r="AE1274" i="11"/>
  <c r="AF1274" i="11"/>
  <c r="AG1274" i="11"/>
  <c r="AH1274" i="11"/>
  <c r="AI1274" i="11"/>
  <c r="AK1274" i="11"/>
  <c r="L1275" i="11"/>
  <c r="M1275" i="11"/>
  <c r="N1275" i="11"/>
  <c r="O1275" i="11"/>
  <c r="P1275" i="11"/>
  <c r="R1275" i="11"/>
  <c r="S1275" i="11"/>
  <c r="T1275" i="11"/>
  <c r="U1275" i="11"/>
  <c r="V1275" i="11"/>
  <c r="W1275" i="11"/>
  <c r="X1275" i="11"/>
  <c r="Y1275" i="11"/>
  <c r="Z1275" i="11"/>
  <c r="AA1275" i="11"/>
  <c r="AB1275" i="11"/>
  <c r="AC1275" i="11"/>
  <c r="AD1275" i="11"/>
  <c r="AE1275" i="11"/>
  <c r="AF1275" i="11"/>
  <c r="L1276" i="11"/>
  <c r="M1276" i="11"/>
  <c r="N1276" i="11"/>
  <c r="O1276" i="11"/>
  <c r="P1276" i="11"/>
  <c r="Q1276" i="11"/>
  <c r="R1276" i="11"/>
  <c r="S1276" i="11"/>
  <c r="T1276" i="11"/>
  <c r="U1276" i="11"/>
  <c r="V1276" i="11"/>
  <c r="W1276" i="11"/>
  <c r="X1276" i="11"/>
  <c r="Y1276" i="11"/>
  <c r="Z1276" i="11"/>
  <c r="AA1276" i="11"/>
  <c r="AB1276" i="11"/>
  <c r="AC1276" i="11"/>
  <c r="AD1276" i="11"/>
  <c r="AE1276" i="11"/>
  <c r="AF1276" i="11"/>
  <c r="AG1276" i="11"/>
  <c r="L1277" i="11"/>
  <c r="M1277" i="11"/>
  <c r="N1277" i="11"/>
  <c r="O1277" i="11"/>
  <c r="P1277" i="11"/>
  <c r="Q1277" i="11"/>
  <c r="AH1277" i="11" s="1"/>
  <c r="R1277" i="11"/>
  <c r="S1277" i="11"/>
  <c r="T1277" i="11"/>
  <c r="U1277" i="11"/>
  <c r="V1277" i="11"/>
  <c r="W1277" i="11"/>
  <c r="X1277" i="11"/>
  <c r="Y1277" i="11"/>
  <c r="Z1277" i="11"/>
  <c r="AA1277" i="11"/>
  <c r="AB1277" i="11"/>
  <c r="AC1277" i="11"/>
  <c r="AD1277" i="11"/>
  <c r="AE1277" i="11"/>
  <c r="AF1277" i="11"/>
  <c r="AJ1277" i="11"/>
  <c r="L1278" i="11"/>
  <c r="M1278" i="11"/>
  <c r="N1278" i="11"/>
  <c r="Q1278" i="11" s="1"/>
  <c r="O1278" i="11"/>
  <c r="P1278" i="11"/>
  <c r="R1278" i="11"/>
  <c r="S1278" i="11"/>
  <c r="T1278" i="11"/>
  <c r="U1278" i="11"/>
  <c r="V1278" i="11"/>
  <c r="W1278" i="11"/>
  <c r="X1278" i="11"/>
  <c r="Y1278" i="11"/>
  <c r="Z1278" i="11"/>
  <c r="AA1278" i="11"/>
  <c r="AB1278" i="11"/>
  <c r="AC1278" i="11"/>
  <c r="AD1278" i="11"/>
  <c r="AE1278" i="11"/>
  <c r="AF1278" i="11"/>
  <c r="L1279" i="11"/>
  <c r="M1279" i="11"/>
  <c r="N1279" i="11"/>
  <c r="Q1279" i="11" s="1"/>
  <c r="O1279" i="11"/>
  <c r="P1279" i="11"/>
  <c r="R1279" i="11"/>
  <c r="S1279" i="11"/>
  <c r="T1279" i="11"/>
  <c r="U1279" i="11"/>
  <c r="V1279" i="11"/>
  <c r="W1279" i="11"/>
  <c r="X1279" i="11"/>
  <c r="Y1279" i="11"/>
  <c r="Z1279" i="11"/>
  <c r="AA1279" i="11"/>
  <c r="AB1279" i="11"/>
  <c r="AC1279" i="11"/>
  <c r="AD1279" i="11"/>
  <c r="AE1279" i="11"/>
  <c r="AF1279" i="11"/>
  <c r="AH1279" i="11"/>
  <c r="L1280" i="11"/>
  <c r="M1280" i="11"/>
  <c r="N1280" i="11"/>
  <c r="O1280" i="11"/>
  <c r="P1280" i="11"/>
  <c r="Q1280" i="11"/>
  <c r="R1280" i="11"/>
  <c r="S1280" i="11"/>
  <c r="T1280" i="11"/>
  <c r="U1280" i="11"/>
  <c r="V1280" i="11"/>
  <c r="W1280" i="11"/>
  <c r="X1280" i="11"/>
  <c r="Y1280" i="11"/>
  <c r="Z1280" i="11"/>
  <c r="AA1280" i="11"/>
  <c r="AB1280" i="11"/>
  <c r="AC1280" i="11"/>
  <c r="AD1280" i="11"/>
  <c r="AE1280" i="11"/>
  <c r="AF1280" i="11"/>
  <c r="AG1280" i="11"/>
  <c r="AK1280" i="11"/>
  <c r="L1281" i="11"/>
  <c r="M1281" i="11"/>
  <c r="N1281" i="11"/>
  <c r="Q1281" i="11" s="1"/>
  <c r="O1281" i="11"/>
  <c r="P1281" i="11"/>
  <c r="R1281" i="11"/>
  <c r="S1281" i="11"/>
  <c r="T1281" i="11"/>
  <c r="U1281" i="11"/>
  <c r="V1281" i="11"/>
  <c r="W1281" i="11"/>
  <c r="X1281" i="11"/>
  <c r="Y1281" i="11"/>
  <c r="Z1281" i="11"/>
  <c r="AA1281" i="11"/>
  <c r="AB1281" i="11"/>
  <c r="AC1281" i="11"/>
  <c r="AD1281" i="11"/>
  <c r="AE1281" i="11"/>
  <c r="AF1281" i="11"/>
  <c r="L1282" i="11"/>
  <c r="M1282" i="11"/>
  <c r="N1282" i="11"/>
  <c r="O1282" i="11"/>
  <c r="P1282" i="11"/>
  <c r="Q1282" i="11"/>
  <c r="R1282" i="11"/>
  <c r="S1282" i="11"/>
  <c r="T1282" i="11"/>
  <c r="U1282" i="11"/>
  <c r="V1282" i="11"/>
  <c r="W1282" i="11"/>
  <c r="X1282" i="11"/>
  <c r="Y1282" i="11"/>
  <c r="Z1282" i="11"/>
  <c r="AA1282" i="11"/>
  <c r="AB1282" i="11"/>
  <c r="AC1282" i="11"/>
  <c r="AD1282" i="11"/>
  <c r="AE1282" i="11"/>
  <c r="AF1282" i="11"/>
  <c r="AG1282" i="11"/>
  <c r="AH1282" i="11"/>
  <c r="AI1282" i="11"/>
  <c r="AK1282" i="11"/>
  <c r="L1283" i="11"/>
  <c r="M1283" i="11"/>
  <c r="N1283" i="11"/>
  <c r="O1283" i="11"/>
  <c r="P1283" i="11"/>
  <c r="R1283" i="11"/>
  <c r="S1283" i="11"/>
  <c r="T1283" i="11"/>
  <c r="U1283" i="11"/>
  <c r="V1283" i="11"/>
  <c r="W1283" i="11"/>
  <c r="X1283" i="11"/>
  <c r="Y1283" i="11"/>
  <c r="Z1283" i="11"/>
  <c r="AA1283" i="11"/>
  <c r="AB1283" i="11"/>
  <c r="AC1283" i="11"/>
  <c r="AD1283" i="11"/>
  <c r="AE1283" i="11"/>
  <c r="AF1283" i="11"/>
  <c r="L1284" i="11"/>
  <c r="M1284" i="11"/>
  <c r="N1284" i="11"/>
  <c r="O1284" i="11"/>
  <c r="P1284" i="11"/>
  <c r="Q1284" i="11"/>
  <c r="R1284" i="11"/>
  <c r="S1284" i="11"/>
  <c r="T1284" i="11"/>
  <c r="U1284" i="11"/>
  <c r="V1284" i="11"/>
  <c r="W1284" i="11"/>
  <c r="X1284" i="11"/>
  <c r="Y1284" i="11"/>
  <c r="Z1284" i="11"/>
  <c r="AA1284" i="11"/>
  <c r="AB1284" i="11"/>
  <c r="AC1284" i="11"/>
  <c r="AD1284" i="11"/>
  <c r="AE1284" i="11"/>
  <c r="AF1284" i="11"/>
  <c r="AG1284" i="11"/>
  <c r="L1285" i="11"/>
  <c r="M1285" i="11"/>
  <c r="N1285" i="11"/>
  <c r="O1285" i="11"/>
  <c r="P1285" i="11"/>
  <c r="Q1285" i="11"/>
  <c r="AH1285" i="11" s="1"/>
  <c r="R1285" i="11"/>
  <c r="S1285" i="11"/>
  <c r="T1285" i="11"/>
  <c r="U1285" i="11"/>
  <c r="V1285" i="11"/>
  <c r="W1285" i="11"/>
  <c r="X1285" i="11"/>
  <c r="Y1285" i="11"/>
  <c r="Z1285" i="11"/>
  <c r="AA1285" i="11"/>
  <c r="AB1285" i="11"/>
  <c r="AC1285" i="11"/>
  <c r="AD1285" i="11"/>
  <c r="AE1285" i="11"/>
  <c r="AF1285" i="11"/>
  <c r="AJ1285" i="11"/>
  <c r="L1286" i="11"/>
  <c r="M1286" i="11"/>
  <c r="N1286" i="11"/>
  <c r="Q1286" i="11" s="1"/>
  <c r="O1286" i="11"/>
  <c r="P1286" i="11"/>
  <c r="R1286" i="11"/>
  <c r="S1286" i="11"/>
  <c r="T1286" i="11"/>
  <c r="U1286" i="11"/>
  <c r="V1286" i="11"/>
  <c r="W1286" i="11"/>
  <c r="X1286" i="11"/>
  <c r="Y1286" i="11"/>
  <c r="Z1286" i="11"/>
  <c r="AA1286" i="11"/>
  <c r="AB1286" i="11"/>
  <c r="AC1286" i="11"/>
  <c r="AD1286" i="11"/>
  <c r="AE1286" i="11"/>
  <c r="AF1286" i="11"/>
  <c r="L1287" i="11"/>
  <c r="M1287" i="11"/>
  <c r="N1287" i="11"/>
  <c r="O1287" i="11"/>
  <c r="P1287" i="11"/>
  <c r="R1287" i="11"/>
  <c r="S1287" i="11"/>
  <c r="T1287" i="11"/>
  <c r="U1287" i="11"/>
  <c r="V1287" i="11"/>
  <c r="W1287" i="11"/>
  <c r="X1287" i="11"/>
  <c r="Y1287" i="11"/>
  <c r="Z1287" i="11"/>
  <c r="AA1287" i="11"/>
  <c r="AB1287" i="11"/>
  <c r="AC1287" i="11"/>
  <c r="AD1287" i="11"/>
  <c r="AE1287" i="11"/>
  <c r="AF1287" i="11"/>
  <c r="L1288" i="11"/>
  <c r="M1288" i="11"/>
  <c r="N1288" i="11"/>
  <c r="O1288" i="11"/>
  <c r="P1288" i="11"/>
  <c r="Q1288" i="11"/>
  <c r="AH1288" i="11" s="1"/>
  <c r="R1288" i="11"/>
  <c r="S1288" i="11"/>
  <c r="T1288" i="11"/>
  <c r="U1288" i="11"/>
  <c r="V1288" i="11"/>
  <c r="W1288" i="11"/>
  <c r="X1288" i="11"/>
  <c r="Y1288" i="11"/>
  <c r="Z1288" i="11"/>
  <c r="AA1288" i="11"/>
  <c r="AB1288" i="11"/>
  <c r="AC1288" i="11"/>
  <c r="AD1288" i="11"/>
  <c r="AE1288" i="11"/>
  <c r="AF1288" i="11"/>
  <c r="AG1288" i="11"/>
  <c r="AK1288" i="11"/>
  <c r="L1289" i="11"/>
  <c r="M1289" i="11"/>
  <c r="N1289" i="11"/>
  <c r="Q1289" i="11" s="1"/>
  <c r="O1289" i="11"/>
  <c r="P1289" i="11"/>
  <c r="R1289" i="11"/>
  <c r="S1289" i="11"/>
  <c r="T1289" i="11"/>
  <c r="U1289" i="11"/>
  <c r="V1289" i="11"/>
  <c r="W1289" i="11"/>
  <c r="X1289" i="11"/>
  <c r="Y1289" i="11"/>
  <c r="Z1289" i="11"/>
  <c r="AA1289" i="11"/>
  <c r="AB1289" i="11"/>
  <c r="AC1289" i="11"/>
  <c r="AD1289" i="11"/>
  <c r="AE1289" i="11"/>
  <c r="AF1289" i="11"/>
  <c r="L1290" i="11"/>
  <c r="M1290" i="11"/>
  <c r="N1290" i="11"/>
  <c r="O1290" i="11"/>
  <c r="P1290" i="11"/>
  <c r="Q1290" i="11"/>
  <c r="R1290" i="11"/>
  <c r="S1290" i="11"/>
  <c r="T1290" i="11"/>
  <c r="U1290" i="11"/>
  <c r="V1290" i="11"/>
  <c r="W1290" i="11"/>
  <c r="X1290" i="11"/>
  <c r="Y1290" i="11"/>
  <c r="Z1290" i="11"/>
  <c r="AA1290" i="11"/>
  <c r="AB1290" i="11"/>
  <c r="AC1290" i="11"/>
  <c r="AD1290" i="11"/>
  <c r="AE1290" i="11"/>
  <c r="AF1290" i="11"/>
  <c r="AG1290" i="11"/>
  <c r="AH1290" i="11"/>
  <c r="AI1290" i="11"/>
  <c r="L1291" i="11"/>
  <c r="M1291" i="11"/>
  <c r="N1291" i="11"/>
  <c r="Q1291" i="11" s="1"/>
  <c r="O1291" i="11"/>
  <c r="P1291" i="11"/>
  <c r="R1291" i="11"/>
  <c r="S1291" i="11"/>
  <c r="T1291" i="11"/>
  <c r="U1291" i="11"/>
  <c r="V1291" i="11"/>
  <c r="W1291" i="11"/>
  <c r="X1291" i="11"/>
  <c r="Y1291" i="11"/>
  <c r="Z1291" i="11"/>
  <c r="AA1291" i="11"/>
  <c r="AB1291" i="11"/>
  <c r="AC1291" i="11"/>
  <c r="AD1291" i="11"/>
  <c r="AE1291" i="11"/>
  <c r="AF1291" i="11"/>
  <c r="L1292" i="11"/>
  <c r="M1292" i="11"/>
  <c r="N1292" i="11"/>
  <c r="O1292" i="11"/>
  <c r="P1292" i="11"/>
  <c r="Q1292" i="11"/>
  <c r="R1292" i="11"/>
  <c r="S1292" i="11"/>
  <c r="T1292" i="11"/>
  <c r="U1292" i="11"/>
  <c r="V1292" i="11"/>
  <c r="W1292" i="11"/>
  <c r="X1292" i="11"/>
  <c r="Y1292" i="11"/>
  <c r="Z1292" i="11"/>
  <c r="AA1292" i="11"/>
  <c r="AB1292" i="11"/>
  <c r="AC1292" i="11"/>
  <c r="AD1292" i="11"/>
  <c r="AE1292" i="11"/>
  <c r="AF1292" i="11"/>
  <c r="AG1292" i="11"/>
  <c r="L1293" i="11"/>
  <c r="M1293" i="11"/>
  <c r="N1293" i="11"/>
  <c r="O1293" i="11"/>
  <c r="P1293" i="11"/>
  <c r="Q1293" i="11"/>
  <c r="AH1293" i="11" s="1"/>
  <c r="R1293" i="11"/>
  <c r="S1293" i="11"/>
  <c r="T1293" i="11"/>
  <c r="U1293" i="11"/>
  <c r="V1293" i="11"/>
  <c r="W1293" i="11"/>
  <c r="X1293" i="11"/>
  <c r="Y1293" i="11"/>
  <c r="Z1293" i="11"/>
  <c r="AA1293" i="11"/>
  <c r="AB1293" i="11"/>
  <c r="AC1293" i="11"/>
  <c r="AD1293" i="11"/>
  <c r="AE1293" i="11"/>
  <c r="AF1293" i="11"/>
  <c r="AJ1293" i="11"/>
  <c r="L1294" i="11"/>
  <c r="M1294" i="11"/>
  <c r="N1294" i="11"/>
  <c r="Q1294" i="11" s="1"/>
  <c r="O1294" i="11"/>
  <c r="P1294" i="11"/>
  <c r="R1294" i="11"/>
  <c r="S1294" i="11"/>
  <c r="T1294" i="11"/>
  <c r="U1294" i="11"/>
  <c r="V1294" i="11"/>
  <c r="W1294" i="11"/>
  <c r="X1294" i="11"/>
  <c r="Y1294" i="11"/>
  <c r="Z1294" i="11"/>
  <c r="AA1294" i="11"/>
  <c r="AB1294" i="11"/>
  <c r="AC1294" i="11"/>
  <c r="AD1294" i="11"/>
  <c r="AE1294" i="11"/>
  <c r="AF1294" i="11"/>
  <c r="L1295" i="11"/>
  <c r="M1295" i="11"/>
  <c r="N1295" i="11"/>
  <c r="O1295" i="11"/>
  <c r="P1295" i="11"/>
  <c r="R1295" i="11"/>
  <c r="S1295" i="11"/>
  <c r="T1295" i="11"/>
  <c r="U1295" i="11"/>
  <c r="V1295" i="11"/>
  <c r="W1295" i="11"/>
  <c r="X1295" i="11"/>
  <c r="Y1295" i="11"/>
  <c r="Z1295" i="11"/>
  <c r="AA1295" i="11"/>
  <c r="AB1295" i="11"/>
  <c r="AC1295" i="11"/>
  <c r="AD1295" i="11"/>
  <c r="AE1295" i="11"/>
  <c r="AF1295" i="11"/>
  <c r="L1296" i="11"/>
  <c r="M1296" i="11"/>
  <c r="N1296" i="11"/>
  <c r="O1296" i="11"/>
  <c r="P1296" i="11"/>
  <c r="Q1296" i="11"/>
  <c r="R1296" i="11"/>
  <c r="S1296" i="11"/>
  <c r="T1296" i="11"/>
  <c r="U1296" i="11"/>
  <c r="V1296" i="11"/>
  <c r="W1296" i="11"/>
  <c r="X1296" i="11"/>
  <c r="Y1296" i="11"/>
  <c r="Z1296" i="11"/>
  <c r="AA1296" i="11"/>
  <c r="AB1296" i="11"/>
  <c r="AC1296" i="11"/>
  <c r="AD1296" i="11"/>
  <c r="AE1296" i="11"/>
  <c r="AF1296" i="11"/>
  <c r="AG1296" i="11"/>
  <c r="AK1296" i="11"/>
  <c r="L1297" i="11"/>
  <c r="M1297" i="11"/>
  <c r="N1297" i="11"/>
  <c r="Q1297" i="11" s="1"/>
  <c r="O1297" i="11"/>
  <c r="P1297" i="11"/>
  <c r="R1297" i="11"/>
  <c r="S1297" i="11"/>
  <c r="T1297" i="11"/>
  <c r="U1297" i="11"/>
  <c r="V1297" i="11"/>
  <c r="W1297" i="11"/>
  <c r="X1297" i="11"/>
  <c r="Y1297" i="11"/>
  <c r="Z1297" i="11"/>
  <c r="AA1297" i="11"/>
  <c r="AB1297" i="11"/>
  <c r="AC1297" i="11"/>
  <c r="AD1297" i="11"/>
  <c r="AE1297" i="11"/>
  <c r="AF1297" i="11"/>
  <c r="L1298" i="11"/>
  <c r="M1298" i="11"/>
  <c r="N1298" i="11"/>
  <c r="O1298" i="11"/>
  <c r="P1298" i="11"/>
  <c r="Q1298" i="11"/>
  <c r="R1298" i="11"/>
  <c r="S1298" i="11"/>
  <c r="T1298" i="11"/>
  <c r="U1298" i="11"/>
  <c r="V1298" i="11"/>
  <c r="W1298" i="11"/>
  <c r="X1298" i="11"/>
  <c r="Y1298" i="11"/>
  <c r="Z1298" i="11"/>
  <c r="AA1298" i="11"/>
  <c r="AB1298" i="11"/>
  <c r="AC1298" i="11"/>
  <c r="AD1298" i="11"/>
  <c r="AE1298" i="11"/>
  <c r="AF1298" i="11"/>
  <c r="AG1298" i="11"/>
  <c r="AH1298" i="11"/>
  <c r="AI1298" i="11"/>
  <c r="L1299" i="11"/>
  <c r="M1299" i="11"/>
  <c r="N1299" i="11"/>
  <c r="Q1299" i="11" s="1"/>
  <c r="O1299" i="11"/>
  <c r="P1299" i="11"/>
  <c r="R1299" i="11"/>
  <c r="S1299" i="11"/>
  <c r="T1299" i="11"/>
  <c r="U1299" i="11"/>
  <c r="V1299" i="11"/>
  <c r="W1299" i="11"/>
  <c r="X1299" i="11"/>
  <c r="Y1299" i="11"/>
  <c r="Z1299" i="11"/>
  <c r="AA1299" i="11"/>
  <c r="AB1299" i="11"/>
  <c r="AC1299" i="11"/>
  <c r="AD1299" i="11"/>
  <c r="AE1299" i="11"/>
  <c r="AF1299" i="11"/>
  <c r="L1300" i="11"/>
  <c r="M1300" i="11"/>
  <c r="N1300" i="11"/>
  <c r="O1300" i="11"/>
  <c r="P1300" i="11"/>
  <c r="Q1300" i="11"/>
  <c r="R1300" i="11"/>
  <c r="S1300" i="11"/>
  <c r="T1300" i="11"/>
  <c r="U1300" i="11"/>
  <c r="V1300" i="11"/>
  <c r="W1300" i="11"/>
  <c r="X1300" i="11"/>
  <c r="Y1300" i="11"/>
  <c r="Z1300" i="11"/>
  <c r="AA1300" i="11"/>
  <c r="AB1300" i="11"/>
  <c r="AC1300" i="11"/>
  <c r="AD1300" i="11"/>
  <c r="AE1300" i="11"/>
  <c r="AF1300" i="11"/>
  <c r="AG1300" i="11"/>
  <c r="L1301" i="11"/>
  <c r="M1301" i="11"/>
  <c r="N1301" i="11"/>
  <c r="O1301" i="11"/>
  <c r="P1301" i="11"/>
  <c r="Q1301" i="11"/>
  <c r="AH1301" i="11" s="1"/>
  <c r="R1301" i="11"/>
  <c r="S1301" i="11"/>
  <c r="T1301" i="11"/>
  <c r="U1301" i="11"/>
  <c r="V1301" i="11"/>
  <c r="W1301" i="11"/>
  <c r="X1301" i="11"/>
  <c r="Y1301" i="11"/>
  <c r="Z1301" i="11"/>
  <c r="AA1301" i="11"/>
  <c r="AB1301" i="11"/>
  <c r="AC1301" i="11"/>
  <c r="AD1301" i="11"/>
  <c r="AE1301" i="11"/>
  <c r="AF1301" i="11"/>
  <c r="AJ1301" i="11"/>
  <c r="L1302" i="11"/>
  <c r="M1302" i="11"/>
  <c r="N1302" i="11"/>
  <c r="Q1302" i="11" s="1"/>
  <c r="O1302" i="11"/>
  <c r="P1302" i="11"/>
  <c r="R1302" i="11"/>
  <c r="S1302" i="11"/>
  <c r="T1302" i="11"/>
  <c r="U1302" i="11"/>
  <c r="V1302" i="11"/>
  <c r="W1302" i="11"/>
  <c r="X1302" i="11"/>
  <c r="Y1302" i="11"/>
  <c r="Z1302" i="11"/>
  <c r="AA1302" i="11"/>
  <c r="AB1302" i="11"/>
  <c r="AC1302" i="11"/>
  <c r="AD1302" i="11"/>
  <c r="AE1302" i="11"/>
  <c r="AF1302" i="11"/>
  <c r="L1303" i="11"/>
  <c r="M1303" i="11"/>
  <c r="N1303" i="11"/>
  <c r="O1303" i="11"/>
  <c r="P1303" i="11"/>
  <c r="R1303" i="11"/>
  <c r="S1303" i="11"/>
  <c r="T1303" i="11"/>
  <c r="U1303" i="11"/>
  <c r="V1303" i="11"/>
  <c r="W1303" i="11"/>
  <c r="X1303" i="11"/>
  <c r="Y1303" i="11"/>
  <c r="Z1303" i="11"/>
  <c r="AA1303" i="11"/>
  <c r="AB1303" i="11"/>
  <c r="AC1303" i="11"/>
  <c r="AD1303" i="11"/>
  <c r="AE1303" i="11"/>
  <c r="AF1303" i="11"/>
  <c r="L1304" i="11"/>
  <c r="M1304" i="11"/>
  <c r="N1304" i="11"/>
  <c r="O1304" i="11"/>
  <c r="P1304" i="11"/>
  <c r="Q1304" i="11"/>
  <c r="R1304" i="11"/>
  <c r="S1304" i="11"/>
  <c r="T1304" i="11"/>
  <c r="U1304" i="11"/>
  <c r="V1304" i="11"/>
  <c r="W1304" i="11"/>
  <c r="X1304" i="11"/>
  <c r="Y1304" i="11"/>
  <c r="Z1304" i="11"/>
  <c r="AA1304" i="11"/>
  <c r="AB1304" i="11"/>
  <c r="AC1304" i="11"/>
  <c r="AD1304" i="11"/>
  <c r="AE1304" i="11"/>
  <c r="AF1304" i="11"/>
  <c r="AG1304" i="11"/>
  <c r="AK1304" i="11"/>
  <c r="L1305" i="11"/>
  <c r="M1305" i="11"/>
  <c r="N1305" i="11"/>
  <c r="Q1305" i="11" s="1"/>
  <c r="O1305" i="11"/>
  <c r="P1305" i="11"/>
  <c r="R1305" i="11"/>
  <c r="S1305" i="11"/>
  <c r="T1305" i="11"/>
  <c r="U1305" i="11"/>
  <c r="V1305" i="11"/>
  <c r="W1305" i="11"/>
  <c r="X1305" i="11"/>
  <c r="Y1305" i="11"/>
  <c r="Z1305" i="11"/>
  <c r="AA1305" i="11"/>
  <c r="AB1305" i="11"/>
  <c r="AC1305" i="11"/>
  <c r="AD1305" i="11"/>
  <c r="AE1305" i="11"/>
  <c r="AF1305" i="11"/>
  <c r="L1306" i="11"/>
  <c r="M1306" i="11"/>
  <c r="N1306" i="11"/>
  <c r="O1306" i="11"/>
  <c r="P1306" i="11"/>
  <c r="Q1306" i="11"/>
  <c r="R1306" i="11"/>
  <c r="S1306" i="11"/>
  <c r="T1306" i="11"/>
  <c r="U1306" i="11"/>
  <c r="V1306" i="11"/>
  <c r="W1306" i="11"/>
  <c r="X1306" i="11"/>
  <c r="Y1306" i="11"/>
  <c r="Z1306" i="11"/>
  <c r="AA1306" i="11"/>
  <c r="AB1306" i="11"/>
  <c r="AC1306" i="11"/>
  <c r="AD1306" i="11"/>
  <c r="AE1306" i="11"/>
  <c r="AF1306" i="11"/>
  <c r="AG1306" i="11"/>
  <c r="AH1306" i="11"/>
  <c r="AI1306" i="11"/>
  <c r="L1307" i="11"/>
  <c r="M1307" i="11"/>
  <c r="N1307" i="11"/>
  <c r="Q1307" i="11" s="1"/>
  <c r="O1307" i="11"/>
  <c r="P1307" i="11"/>
  <c r="R1307" i="11"/>
  <c r="S1307" i="11"/>
  <c r="T1307" i="11"/>
  <c r="U1307" i="11"/>
  <c r="V1307" i="11"/>
  <c r="W1307" i="11"/>
  <c r="X1307" i="11"/>
  <c r="Y1307" i="11"/>
  <c r="Z1307" i="11"/>
  <c r="AA1307" i="11"/>
  <c r="AB1307" i="11"/>
  <c r="AC1307" i="11"/>
  <c r="AD1307" i="11"/>
  <c r="AE1307" i="11"/>
  <c r="AF1307" i="11"/>
  <c r="L1308" i="11"/>
  <c r="M1308" i="11"/>
  <c r="N1308" i="11"/>
  <c r="O1308" i="11"/>
  <c r="P1308" i="11"/>
  <c r="Q1308" i="11"/>
  <c r="R1308" i="11"/>
  <c r="S1308" i="11"/>
  <c r="T1308" i="11"/>
  <c r="U1308" i="11"/>
  <c r="V1308" i="11"/>
  <c r="W1308" i="11"/>
  <c r="X1308" i="11"/>
  <c r="Y1308" i="11"/>
  <c r="Z1308" i="11"/>
  <c r="AA1308" i="11"/>
  <c r="AB1308" i="11"/>
  <c r="AC1308" i="11"/>
  <c r="AD1308" i="11"/>
  <c r="AE1308" i="11"/>
  <c r="AF1308" i="11"/>
  <c r="AG1308" i="11"/>
  <c r="L1309" i="11"/>
  <c r="M1309" i="11"/>
  <c r="N1309" i="11"/>
  <c r="O1309" i="11"/>
  <c r="P1309" i="11"/>
  <c r="Q1309" i="11"/>
  <c r="AH1309" i="11" s="1"/>
  <c r="R1309" i="11"/>
  <c r="S1309" i="11"/>
  <c r="T1309" i="11"/>
  <c r="U1309" i="11"/>
  <c r="V1309" i="11"/>
  <c r="W1309" i="11"/>
  <c r="X1309" i="11"/>
  <c r="Y1309" i="11"/>
  <c r="Z1309" i="11"/>
  <c r="AA1309" i="11"/>
  <c r="AB1309" i="11"/>
  <c r="AC1309" i="11"/>
  <c r="AD1309" i="11"/>
  <c r="AE1309" i="11"/>
  <c r="AF1309" i="11"/>
  <c r="AJ1309" i="11"/>
  <c r="L1310" i="11"/>
  <c r="M1310" i="11"/>
  <c r="N1310" i="11"/>
  <c r="Q1310" i="11" s="1"/>
  <c r="O1310" i="11"/>
  <c r="P1310" i="11"/>
  <c r="R1310" i="11"/>
  <c r="S1310" i="11"/>
  <c r="T1310" i="11"/>
  <c r="U1310" i="11"/>
  <c r="V1310" i="11"/>
  <c r="W1310" i="11"/>
  <c r="X1310" i="11"/>
  <c r="Y1310" i="11"/>
  <c r="Z1310" i="11"/>
  <c r="AA1310" i="11"/>
  <c r="AB1310" i="11"/>
  <c r="AC1310" i="11"/>
  <c r="AD1310" i="11"/>
  <c r="AE1310" i="11"/>
  <c r="AF1310" i="11"/>
  <c r="L1311" i="11"/>
  <c r="M1311" i="11"/>
  <c r="N1311" i="11"/>
  <c r="O1311" i="11"/>
  <c r="P1311" i="11"/>
  <c r="R1311" i="11"/>
  <c r="S1311" i="11"/>
  <c r="T1311" i="11"/>
  <c r="U1311" i="11"/>
  <c r="V1311" i="11"/>
  <c r="W1311" i="11"/>
  <c r="X1311" i="11"/>
  <c r="Y1311" i="11"/>
  <c r="Z1311" i="11"/>
  <c r="AA1311" i="11"/>
  <c r="AB1311" i="11"/>
  <c r="AC1311" i="11"/>
  <c r="AD1311" i="11"/>
  <c r="AE1311" i="11"/>
  <c r="AF1311" i="11"/>
  <c r="L1312" i="11"/>
  <c r="M1312" i="11"/>
  <c r="N1312" i="11"/>
  <c r="O1312" i="11"/>
  <c r="P1312" i="11"/>
  <c r="Q1312" i="11"/>
  <c r="AH1312" i="11" s="1"/>
  <c r="R1312" i="11"/>
  <c r="S1312" i="11"/>
  <c r="T1312" i="11"/>
  <c r="U1312" i="11"/>
  <c r="V1312" i="11"/>
  <c r="W1312" i="11"/>
  <c r="X1312" i="11"/>
  <c r="Y1312" i="11"/>
  <c r="Z1312" i="11"/>
  <c r="AA1312" i="11"/>
  <c r="AB1312" i="11"/>
  <c r="AC1312" i="11"/>
  <c r="AD1312" i="11"/>
  <c r="AE1312" i="11"/>
  <c r="AF1312" i="11"/>
  <c r="AG1312" i="11"/>
  <c r="AK1312" i="11"/>
  <c r="L1313" i="11"/>
  <c r="M1313" i="11"/>
  <c r="N1313" i="11"/>
  <c r="Q1313" i="11" s="1"/>
  <c r="O1313" i="11"/>
  <c r="P1313" i="11"/>
  <c r="R1313" i="11"/>
  <c r="S1313" i="11"/>
  <c r="T1313" i="11"/>
  <c r="U1313" i="11"/>
  <c r="V1313" i="11"/>
  <c r="W1313" i="11"/>
  <c r="X1313" i="11"/>
  <c r="Y1313" i="11"/>
  <c r="Z1313" i="11"/>
  <c r="AA1313" i="11"/>
  <c r="AB1313" i="11"/>
  <c r="AC1313" i="11"/>
  <c r="AD1313" i="11"/>
  <c r="AE1313" i="11"/>
  <c r="AF1313" i="11"/>
  <c r="L1314" i="11"/>
  <c r="M1314" i="11"/>
  <c r="N1314" i="11"/>
  <c r="O1314" i="11"/>
  <c r="P1314" i="11"/>
  <c r="Q1314" i="11"/>
  <c r="R1314" i="11"/>
  <c r="S1314" i="11"/>
  <c r="T1314" i="11"/>
  <c r="U1314" i="11"/>
  <c r="V1314" i="11"/>
  <c r="W1314" i="11"/>
  <c r="X1314" i="11"/>
  <c r="Y1314" i="11"/>
  <c r="Z1314" i="11"/>
  <c r="AA1314" i="11"/>
  <c r="AB1314" i="11"/>
  <c r="AC1314" i="11"/>
  <c r="AD1314" i="11"/>
  <c r="AE1314" i="11"/>
  <c r="AF1314" i="11"/>
  <c r="AG1314" i="11"/>
  <c r="AI1314" i="11"/>
  <c r="L1315" i="11"/>
  <c r="M1315" i="11"/>
  <c r="N1315" i="11"/>
  <c r="Q1315" i="11" s="1"/>
  <c r="O1315" i="11"/>
  <c r="P1315" i="11"/>
  <c r="R1315" i="11"/>
  <c r="S1315" i="11"/>
  <c r="T1315" i="11"/>
  <c r="U1315" i="11"/>
  <c r="V1315" i="11"/>
  <c r="W1315" i="11"/>
  <c r="X1315" i="11"/>
  <c r="Y1315" i="11"/>
  <c r="Z1315" i="11"/>
  <c r="AA1315" i="11"/>
  <c r="AB1315" i="11"/>
  <c r="AC1315" i="11"/>
  <c r="AD1315" i="11"/>
  <c r="AE1315" i="11"/>
  <c r="AF1315" i="11"/>
  <c r="L1316" i="11"/>
  <c r="M1316" i="11"/>
  <c r="N1316" i="11"/>
  <c r="O1316" i="11"/>
  <c r="P1316" i="11"/>
  <c r="Q1316" i="11"/>
  <c r="R1316" i="11"/>
  <c r="S1316" i="11"/>
  <c r="T1316" i="11"/>
  <c r="U1316" i="11"/>
  <c r="V1316" i="11"/>
  <c r="W1316" i="11"/>
  <c r="X1316" i="11"/>
  <c r="Y1316" i="11"/>
  <c r="Z1316" i="11"/>
  <c r="AA1316" i="11"/>
  <c r="AB1316" i="11"/>
  <c r="AC1316" i="11"/>
  <c r="AD1316" i="11"/>
  <c r="AE1316" i="11"/>
  <c r="AF1316" i="11"/>
  <c r="AG1316" i="11"/>
  <c r="L1317" i="11"/>
  <c r="M1317" i="11"/>
  <c r="N1317" i="11"/>
  <c r="O1317" i="11"/>
  <c r="P1317" i="11"/>
  <c r="Q1317" i="11"/>
  <c r="AH1317" i="11" s="1"/>
  <c r="R1317" i="11"/>
  <c r="S1317" i="11"/>
  <c r="T1317" i="11"/>
  <c r="U1317" i="11"/>
  <c r="V1317" i="11"/>
  <c r="W1317" i="11"/>
  <c r="X1317" i="11"/>
  <c r="Y1317" i="11"/>
  <c r="Z1317" i="11"/>
  <c r="AA1317" i="11"/>
  <c r="AB1317" i="11"/>
  <c r="AC1317" i="11"/>
  <c r="AD1317" i="11"/>
  <c r="AE1317" i="11"/>
  <c r="AF1317" i="11"/>
  <c r="AJ1317" i="11"/>
  <c r="L1318" i="11"/>
  <c r="M1318" i="11"/>
  <c r="N1318" i="11"/>
  <c r="Q1318" i="11" s="1"/>
  <c r="O1318" i="11"/>
  <c r="P1318" i="11"/>
  <c r="R1318" i="11"/>
  <c r="S1318" i="11"/>
  <c r="T1318" i="11"/>
  <c r="U1318" i="11"/>
  <c r="V1318" i="11"/>
  <c r="W1318" i="11"/>
  <c r="X1318" i="11"/>
  <c r="Y1318" i="11"/>
  <c r="Z1318" i="11"/>
  <c r="AA1318" i="11"/>
  <c r="AB1318" i="11"/>
  <c r="AC1318" i="11"/>
  <c r="AD1318" i="11"/>
  <c r="AE1318" i="11"/>
  <c r="AF1318" i="11"/>
  <c r="L1319" i="11"/>
  <c r="M1319" i="11"/>
  <c r="N1319" i="11"/>
  <c r="O1319" i="11"/>
  <c r="P1319" i="11"/>
  <c r="R1319" i="11"/>
  <c r="S1319" i="11"/>
  <c r="T1319" i="11"/>
  <c r="U1319" i="11"/>
  <c r="V1319" i="11"/>
  <c r="W1319" i="11"/>
  <c r="X1319" i="11"/>
  <c r="Y1319" i="11"/>
  <c r="Z1319" i="11"/>
  <c r="AA1319" i="11"/>
  <c r="AB1319" i="11"/>
  <c r="AC1319" i="11"/>
  <c r="AD1319" i="11"/>
  <c r="AE1319" i="11"/>
  <c r="AF1319" i="11"/>
  <c r="L1320" i="11"/>
  <c r="M1320" i="11"/>
  <c r="N1320" i="11"/>
  <c r="O1320" i="11"/>
  <c r="P1320" i="11"/>
  <c r="Q1320" i="11"/>
  <c r="R1320" i="11"/>
  <c r="S1320" i="11"/>
  <c r="T1320" i="11"/>
  <c r="U1320" i="11"/>
  <c r="V1320" i="11"/>
  <c r="W1320" i="11"/>
  <c r="X1320" i="11"/>
  <c r="Y1320" i="11"/>
  <c r="Z1320" i="11"/>
  <c r="AA1320" i="11"/>
  <c r="AB1320" i="11"/>
  <c r="AC1320" i="11"/>
  <c r="AD1320" i="11"/>
  <c r="AE1320" i="11"/>
  <c r="AF1320" i="11"/>
  <c r="AG1320" i="11"/>
  <c r="AK1320" i="11"/>
  <c r="L1321" i="11"/>
  <c r="M1321" i="11"/>
  <c r="N1321" i="11"/>
  <c r="Q1321" i="11" s="1"/>
  <c r="O1321" i="11"/>
  <c r="P1321" i="11"/>
  <c r="R1321" i="11"/>
  <c r="S1321" i="11"/>
  <c r="T1321" i="11"/>
  <c r="U1321" i="11"/>
  <c r="V1321" i="11"/>
  <c r="W1321" i="11"/>
  <c r="X1321" i="11"/>
  <c r="Y1321" i="11"/>
  <c r="Z1321" i="11"/>
  <c r="AA1321" i="11"/>
  <c r="AB1321" i="11"/>
  <c r="AC1321" i="11"/>
  <c r="AD1321" i="11"/>
  <c r="AE1321" i="11"/>
  <c r="AF1321" i="11"/>
  <c r="L1322" i="11"/>
  <c r="M1322" i="11"/>
  <c r="N1322" i="11"/>
  <c r="O1322" i="11"/>
  <c r="P1322" i="11"/>
  <c r="Q1322" i="11"/>
  <c r="R1322" i="11"/>
  <c r="S1322" i="11"/>
  <c r="T1322" i="11"/>
  <c r="U1322" i="11"/>
  <c r="V1322" i="11"/>
  <c r="W1322" i="11"/>
  <c r="X1322" i="11"/>
  <c r="Y1322" i="11"/>
  <c r="Z1322" i="11"/>
  <c r="AA1322" i="11"/>
  <c r="AB1322" i="11"/>
  <c r="AC1322" i="11"/>
  <c r="AD1322" i="11"/>
  <c r="AE1322" i="11"/>
  <c r="AF1322" i="11"/>
  <c r="AG1322" i="11"/>
  <c r="AI1322" i="11"/>
  <c r="L1323" i="11"/>
  <c r="M1323" i="11"/>
  <c r="N1323" i="11"/>
  <c r="Q1323" i="11" s="1"/>
  <c r="O1323" i="11"/>
  <c r="P1323" i="11"/>
  <c r="R1323" i="11"/>
  <c r="S1323" i="11"/>
  <c r="T1323" i="11"/>
  <c r="U1323" i="11"/>
  <c r="V1323" i="11"/>
  <c r="W1323" i="11"/>
  <c r="X1323" i="11"/>
  <c r="Y1323" i="11"/>
  <c r="Z1323" i="11"/>
  <c r="AA1323" i="11"/>
  <c r="AB1323" i="11"/>
  <c r="AC1323" i="11"/>
  <c r="AD1323" i="11"/>
  <c r="AE1323" i="11"/>
  <c r="AF1323" i="11"/>
  <c r="L1324" i="11"/>
  <c r="M1324" i="11"/>
  <c r="T1324" i="11" s="1"/>
  <c r="AF1324" i="11" s="1"/>
  <c r="N1324" i="11"/>
  <c r="O1324" i="11"/>
  <c r="P1324" i="11"/>
  <c r="AB1324" i="11" s="1"/>
  <c r="Q1324" i="11"/>
  <c r="R1324" i="11"/>
  <c r="S1324" i="11"/>
  <c r="U1324" i="11"/>
  <c r="V1324" i="11"/>
  <c r="W1324" i="11"/>
  <c r="X1324" i="11"/>
  <c r="Y1324" i="11"/>
  <c r="Z1324" i="11"/>
  <c r="AA1324" i="11"/>
  <c r="AC1324" i="11"/>
  <c r="AD1324" i="11"/>
  <c r="AE1324" i="11"/>
  <c r="L1325" i="11"/>
  <c r="M1325" i="11"/>
  <c r="N1325" i="11"/>
  <c r="O1325" i="11"/>
  <c r="P1325" i="11"/>
  <c r="Q1325" i="11"/>
  <c r="AI1325" i="11" s="1"/>
  <c r="R1325" i="11"/>
  <c r="T1325" i="11"/>
  <c r="U1325" i="11"/>
  <c r="V1325" i="11"/>
  <c r="W1325" i="11"/>
  <c r="X1325" i="11"/>
  <c r="Y1325" i="11"/>
  <c r="Z1325" i="11"/>
  <c r="AA1325" i="11"/>
  <c r="AB1325" i="11"/>
  <c r="AC1325" i="11"/>
  <c r="AD1325" i="11"/>
  <c r="AE1325" i="11"/>
  <c r="AH1325" i="11"/>
  <c r="AJ1325" i="11"/>
  <c r="L1326" i="11"/>
  <c r="M1326" i="11"/>
  <c r="T1326" i="11" s="1"/>
  <c r="N1326" i="11"/>
  <c r="Q1326" i="11" s="1"/>
  <c r="O1326" i="11"/>
  <c r="P1326" i="11"/>
  <c r="R1326" i="11"/>
  <c r="S1326" i="11"/>
  <c r="U1326" i="11"/>
  <c r="V1326" i="11"/>
  <c r="W1326" i="11"/>
  <c r="X1326" i="11"/>
  <c r="Y1326" i="11"/>
  <c r="Z1326" i="11"/>
  <c r="AA1326" i="11"/>
  <c r="AB1326" i="11"/>
  <c r="AC1326" i="11"/>
  <c r="AD1326" i="11"/>
  <c r="AE1326" i="11"/>
  <c r="L1327" i="11"/>
  <c r="S1327" i="11" s="1"/>
  <c r="M1327" i="11"/>
  <c r="N1327" i="11"/>
  <c r="Q1327" i="11" s="1"/>
  <c r="O1327" i="11"/>
  <c r="P1327" i="11"/>
  <c r="AB1327" i="11" s="1"/>
  <c r="R1327" i="11"/>
  <c r="AF1327" i="11" s="1"/>
  <c r="T1327" i="11"/>
  <c r="U1327" i="11"/>
  <c r="V1327" i="11"/>
  <c r="W1327" i="11"/>
  <c r="X1327" i="11"/>
  <c r="Y1327" i="11"/>
  <c r="Z1327" i="11"/>
  <c r="AA1327" i="11"/>
  <c r="AC1327" i="11"/>
  <c r="AD1327" i="11"/>
  <c r="AE1327" i="11"/>
  <c r="AH1327" i="11"/>
  <c r="L1328" i="11"/>
  <c r="M1328" i="11"/>
  <c r="T1328" i="11" s="1"/>
  <c r="N1328" i="11"/>
  <c r="O1328" i="11"/>
  <c r="P1328" i="11"/>
  <c r="Q1328" i="11"/>
  <c r="AJ1328" i="11" s="1"/>
  <c r="R1328" i="11"/>
  <c r="S1328" i="11"/>
  <c r="U1328" i="11"/>
  <c r="V1328" i="11"/>
  <c r="W1328" i="11"/>
  <c r="X1328" i="11"/>
  <c r="Y1328" i="11"/>
  <c r="Z1328" i="11"/>
  <c r="AA1328" i="11"/>
  <c r="AB1328" i="11"/>
  <c r="AC1328" i="11"/>
  <c r="AD1328" i="11"/>
  <c r="AE1328" i="11"/>
  <c r="AG1328" i="11"/>
  <c r="AI1328" i="11"/>
  <c r="AK1328" i="11"/>
  <c r="L1329" i="11"/>
  <c r="S1329" i="11" s="1"/>
  <c r="M1329" i="11"/>
  <c r="T1329" i="11" s="1"/>
  <c r="N1329" i="11"/>
  <c r="Q1329" i="11" s="1"/>
  <c r="O1329" i="11"/>
  <c r="P1329" i="11"/>
  <c r="AB1329" i="11" s="1"/>
  <c r="R1329" i="11"/>
  <c r="U1329" i="11"/>
  <c r="W1329" i="11"/>
  <c r="X1329" i="11"/>
  <c r="Y1329" i="11"/>
  <c r="Z1329" i="11"/>
  <c r="AA1329" i="11"/>
  <c r="AC1329" i="11"/>
  <c r="AD1329" i="11"/>
  <c r="AE1329" i="11"/>
  <c r="AK1329" i="11"/>
  <c r="L1330" i="11"/>
  <c r="M1330" i="11"/>
  <c r="N1330" i="11"/>
  <c r="O1330" i="11"/>
  <c r="P1330" i="11"/>
  <c r="Q1330" i="11"/>
  <c r="AI1330" i="11" s="1"/>
  <c r="R1330" i="11"/>
  <c r="S1330" i="11"/>
  <c r="T1330" i="11"/>
  <c r="U1330" i="11"/>
  <c r="V1330" i="11"/>
  <c r="W1330" i="11"/>
  <c r="X1330" i="11"/>
  <c r="Y1330" i="11"/>
  <c r="Z1330" i="11"/>
  <c r="AA1330" i="11"/>
  <c r="AB1330" i="11"/>
  <c r="AC1330" i="11"/>
  <c r="AD1330" i="11"/>
  <c r="AE1330" i="11"/>
  <c r="AF1330" i="11"/>
  <c r="AG1330" i="11"/>
  <c r="L1331" i="11"/>
  <c r="M1331" i="11"/>
  <c r="N1331" i="11"/>
  <c r="Q1331" i="11" s="1"/>
  <c r="O1331" i="11"/>
  <c r="P1331" i="11"/>
  <c r="R1331" i="11"/>
  <c r="S1331" i="11"/>
  <c r="T1331" i="11"/>
  <c r="U1331" i="11"/>
  <c r="V1331" i="11"/>
  <c r="W1331" i="11"/>
  <c r="X1331" i="11"/>
  <c r="Y1331" i="11"/>
  <c r="Z1331" i="11"/>
  <c r="AA1331" i="11"/>
  <c r="AB1331" i="11"/>
  <c r="AC1331" i="11"/>
  <c r="AD1331" i="11"/>
  <c r="AE1331" i="11"/>
  <c r="AF1331" i="11"/>
  <c r="AI1331" i="11"/>
  <c r="L1332" i="11"/>
  <c r="M1332" i="11"/>
  <c r="N1332" i="11"/>
  <c r="Q1332" i="11" s="1"/>
  <c r="O1332" i="11"/>
  <c r="P1332" i="11"/>
  <c r="R1332" i="11"/>
  <c r="S1332" i="11"/>
  <c r="T1332" i="11"/>
  <c r="U1332" i="11"/>
  <c r="V1332" i="11"/>
  <c r="W1332" i="11"/>
  <c r="X1332" i="11"/>
  <c r="Y1332" i="11"/>
  <c r="Z1332" i="11"/>
  <c r="AA1332" i="11"/>
  <c r="AB1332" i="11"/>
  <c r="AC1332" i="11"/>
  <c r="AD1332" i="11"/>
  <c r="AE1332" i="11"/>
  <c r="AF1332" i="11"/>
  <c r="L1333" i="11"/>
  <c r="M1333" i="11"/>
  <c r="N1333" i="11"/>
  <c r="O1333" i="11"/>
  <c r="P1333" i="11"/>
  <c r="Q1333" i="11"/>
  <c r="R1333" i="11"/>
  <c r="T1333" i="11"/>
  <c r="U1333" i="11"/>
  <c r="V1333" i="11"/>
  <c r="W1333" i="11"/>
  <c r="X1333" i="11"/>
  <c r="Y1333" i="11"/>
  <c r="Z1333" i="11"/>
  <c r="AA1333" i="11"/>
  <c r="AB1333" i="11"/>
  <c r="AC1333" i="11"/>
  <c r="AD1333" i="11"/>
  <c r="AE1333" i="11"/>
  <c r="AH1333" i="11"/>
  <c r="AI1333" i="11"/>
  <c r="AJ1333" i="11"/>
  <c r="L1334" i="11"/>
  <c r="M1334" i="11"/>
  <c r="N1334" i="11"/>
  <c r="Q1334" i="11" s="1"/>
  <c r="O1334" i="11"/>
  <c r="P1334" i="11"/>
  <c r="R1334" i="11"/>
  <c r="T1334" i="11"/>
  <c r="U1334" i="11"/>
  <c r="W1334" i="11"/>
  <c r="X1334" i="11"/>
  <c r="Y1334" i="11"/>
  <c r="Z1334" i="11"/>
  <c r="AA1334" i="11"/>
  <c r="AB1334" i="11"/>
  <c r="AC1334" i="11"/>
  <c r="AD1334" i="11"/>
  <c r="AE1334" i="11"/>
  <c r="AJ1334" i="11"/>
  <c r="L1335" i="11"/>
  <c r="M1335" i="11"/>
  <c r="N1335" i="11"/>
  <c r="O1335" i="11"/>
  <c r="P1335" i="11"/>
  <c r="Q1335" i="11"/>
  <c r="AH1335" i="11" s="1"/>
  <c r="R1335" i="11"/>
  <c r="S1335" i="11"/>
  <c r="T1335" i="11"/>
  <c r="U1335" i="11"/>
  <c r="V1335" i="11"/>
  <c r="W1335" i="11"/>
  <c r="X1335" i="11"/>
  <c r="Y1335" i="11"/>
  <c r="Z1335" i="11"/>
  <c r="AA1335" i="11"/>
  <c r="AB1335" i="11"/>
  <c r="AC1335" i="11"/>
  <c r="AD1335" i="11"/>
  <c r="AE1335" i="11"/>
  <c r="AF1335" i="11"/>
  <c r="AG1335" i="11"/>
  <c r="L1336" i="11"/>
  <c r="M1336" i="11"/>
  <c r="AH1336" i="11" s="1"/>
  <c r="N1336" i="11"/>
  <c r="O1336" i="11"/>
  <c r="P1336" i="11"/>
  <c r="Q1336" i="11"/>
  <c r="R1336" i="11"/>
  <c r="S1336" i="11"/>
  <c r="T1336" i="11"/>
  <c r="U1336" i="11"/>
  <c r="V1336" i="11"/>
  <c r="W1336" i="11"/>
  <c r="X1336" i="11"/>
  <c r="Y1336" i="11"/>
  <c r="Z1336" i="11"/>
  <c r="AA1336" i="11"/>
  <c r="AB1336" i="11"/>
  <c r="AC1336" i="11"/>
  <c r="AD1336" i="11"/>
  <c r="AE1336" i="11"/>
  <c r="AF1336" i="11"/>
  <c r="AI1336" i="11"/>
  <c r="AJ1336" i="11"/>
  <c r="AK1336" i="11"/>
  <c r="L1337" i="11"/>
  <c r="S1337" i="11" s="1"/>
  <c r="M1337" i="11"/>
  <c r="T1337" i="11" s="1"/>
  <c r="N1337" i="11"/>
  <c r="Q1337" i="11" s="1"/>
  <c r="O1337" i="11"/>
  <c r="P1337" i="11"/>
  <c r="AB1337" i="11" s="1"/>
  <c r="R1337" i="11"/>
  <c r="U1337" i="11"/>
  <c r="W1337" i="11"/>
  <c r="X1337" i="11"/>
  <c r="Y1337" i="11"/>
  <c r="Z1337" i="11"/>
  <c r="AA1337" i="11"/>
  <c r="AC1337" i="11"/>
  <c r="AD1337" i="11"/>
  <c r="AE1337" i="11"/>
  <c r="AH1337" i="11"/>
  <c r="AK1337" i="11"/>
  <c r="L1338" i="11"/>
  <c r="M1338" i="11"/>
  <c r="T1338" i="11" s="1"/>
  <c r="N1338" i="11"/>
  <c r="O1338" i="11"/>
  <c r="P1338" i="11"/>
  <c r="AB1338" i="11" s="1"/>
  <c r="Q1338" i="11"/>
  <c r="R1338" i="11"/>
  <c r="S1338" i="11"/>
  <c r="U1338" i="11"/>
  <c r="V1338" i="11"/>
  <c r="W1338" i="11"/>
  <c r="X1338" i="11"/>
  <c r="AF1338" i="11" s="1"/>
  <c r="Y1338" i="11"/>
  <c r="Z1338" i="11"/>
  <c r="AA1338" i="11"/>
  <c r="AC1338" i="11"/>
  <c r="AD1338" i="11"/>
  <c r="AE1338" i="11"/>
  <c r="AG1338" i="11"/>
  <c r="AH1338" i="11"/>
  <c r="AI1338" i="11"/>
  <c r="AK1338" i="11"/>
  <c r="L1339" i="11"/>
  <c r="M1339" i="11"/>
  <c r="N1339" i="11"/>
  <c r="Q1339" i="11" s="1"/>
  <c r="AG1339" i="11" s="1"/>
  <c r="O1339" i="11"/>
  <c r="P1339" i="11"/>
  <c r="R1339" i="11"/>
  <c r="S1339" i="11"/>
  <c r="T1339" i="11"/>
  <c r="U1339" i="11"/>
  <c r="V1339" i="11"/>
  <c r="W1339" i="11"/>
  <c r="X1339" i="11"/>
  <c r="Y1339" i="11"/>
  <c r="Z1339" i="11"/>
  <c r="AA1339" i="11"/>
  <c r="AB1339" i="11"/>
  <c r="AC1339" i="11"/>
  <c r="AD1339" i="11"/>
  <c r="AE1339" i="11"/>
  <c r="AF1339" i="11"/>
  <c r="L1340" i="11"/>
  <c r="M1340" i="11"/>
  <c r="T1340" i="11" s="1"/>
  <c r="N1340" i="11"/>
  <c r="O1340" i="11"/>
  <c r="P1340" i="11"/>
  <c r="AB1340" i="11" s="1"/>
  <c r="Q1340" i="11"/>
  <c r="R1340" i="11"/>
  <c r="S1340" i="11"/>
  <c r="AF1340" i="11" s="1"/>
  <c r="U1340" i="11"/>
  <c r="V1340" i="11"/>
  <c r="W1340" i="11"/>
  <c r="X1340" i="11"/>
  <c r="Y1340" i="11"/>
  <c r="Z1340" i="11"/>
  <c r="AA1340" i="11"/>
  <c r="AC1340" i="11"/>
  <c r="AD1340" i="11"/>
  <c r="AE1340" i="11"/>
  <c r="AG1340" i="11"/>
  <c r="AI1340" i="11"/>
  <c r="AK1340" i="11"/>
  <c r="L1341" i="11"/>
  <c r="M1341" i="11"/>
  <c r="N1341" i="11"/>
  <c r="O1341" i="11"/>
  <c r="P1341" i="11"/>
  <c r="Q1341" i="11"/>
  <c r="AK1341" i="11" s="1"/>
  <c r="R1341" i="11"/>
  <c r="AF1341" i="11" s="1"/>
  <c r="S1341" i="11"/>
  <c r="T1341" i="11"/>
  <c r="U1341" i="11"/>
  <c r="V1341" i="11"/>
  <c r="W1341" i="11"/>
  <c r="X1341" i="11"/>
  <c r="Y1341" i="11"/>
  <c r="Z1341" i="11"/>
  <c r="AA1341" i="11"/>
  <c r="AB1341" i="11"/>
  <c r="AC1341" i="11"/>
  <c r="AD1341" i="11"/>
  <c r="AE1341" i="11"/>
  <c r="AH1341" i="11"/>
  <c r="AI1341" i="11"/>
  <c r="AJ1341" i="11"/>
  <c r="L1342" i="11"/>
  <c r="M1342" i="11"/>
  <c r="N1342" i="11"/>
  <c r="O1342" i="11"/>
  <c r="P1342" i="11"/>
  <c r="Q1342" i="11"/>
  <c r="AH1342" i="11" s="1"/>
  <c r="R1342" i="11"/>
  <c r="S1342" i="11"/>
  <c r="T1342" i="11"/>
  <c r="U1342" i="11"/>
  <c r="V1342" i="11"/>
  <c r="W1342" i="11"/>
  <c r="X1342" i="11"/>
  <c r="Y1342" i="11"/>
  <c r="Z1342" i="11"/>
  <c r="AA1342" i="11"/>
  <c r="AB1342" i="11"/>
  <c r="AC1342" i="11"/>
  <c r="AD1342" i="11"/>
  <c r="AE1342" i="11"/>
  <c r="AF1342" i="11"/>
  <c r="AG1342" i="11"/>
  <c r="L1343" i="11"/>
  <c r="M1343" i="11"/>
  <c r="N1343" i="11"/>
  <c r="Q1343" i="11" s="1"/>
  <c r="O1343" i="11"/>
  <c r="P1343" i="11"/>
  <c r="R1343" i="11"/>
  <c r="S1343" i="11"/>
  <c r="T1343" i="11"/>
  <c r="U1343" i="11"/>
  <c r="V1343" i="11"/>
  <c r="W1343" i="11"/>
  <c r="X1343" i="11"/>
  <c r="Y1343" i="11"/>
  <c r="Z1343" i="11"/>
  <c r="AA1343" i="11"/>
  <c r="AB1343" i="11"/>
  <c r="AC1343" i="11"/>
  <c r="AD1343" i="11"/>
  <c r="AE1343" i="11"/>
  <c r="AF1343" i="11"/>
  <c r="L1344" i="11"/>
  <c r="M1344" i="11"/>
  <c r="N1344" i="11"/>
  <c r="O1344" i="11"/>
  <c r="P1344" i="11"/>
  <c r="Q1344" i="11"/>
  <c r="R1344" i="11"/>
  <c r="S1344" i="11"/>
  <c r="T1344" i="11"/>
  <c r="U1344" i="11"/>
  <c r="V1344" i="11"/>
  <c r="W1344" i="11"/>
  <c r="X1344" i="11"/>
  <c r="Y1344" i="11"/>
  <c r="Z1344" i="11"/>
  <c r="AA1344" i="11"/>
  <c r="AB1344" i="11"/>
  <c r="AC1344" i="11"/>
  <c r="AD1344" i="11"/>
  <c r="AE1344" i="11"/>
  <c r="AH1344" i="11"/>
  <c r="AI1344" i="11"/>
  <c r="L1345" i="11"/>
  <c r="S1345" i="11" s="1"/>
  <c r="M1345" i="11"/>
  <c r="T1345" i="11" s="1"/>
  <c r="N1345" i="11"/>
  <c r="Q1345" i="11" s="1"/>
  <c r="O1345" i="11"/>
  <c r="P1345" i="11"/>
  <c r="AB1345" i="11" s="1"/>
  <c r="R1345" i="11"/>
  <c r="AF1345" i="11" s="1"/>
  <c r="U1345" i="11"/>
  <c r="V1345" i="11"/>
  <c r="W1345" i="11"/>
  <c r="X1345" i="11"/>
  <c r="Y1345" i="11"/>
  <c r="Z1345" i="11"/>
  <c r="AA1345" i="11"/>
  <c r="AC1345" i="11"/>
  <c r="AD1345" i="11"/>
  <c r="AE1345" i="11"/>
  <c r="AH1345" i="11"/>
  <c r="AJ1345" i="11"/>
  <c r="AK1345" i="11"/>
  <c r="L1346" i="11"/>
  <c r="M1346" i="11"/>
  <c r="T1346" i="11" s="1"/>
  <c r="N1346" i="11"/>
  <c r="O1346" i="11"/>
  <c r="P1346" i="11"/>
  <c r="AB1346" i="11" s="1"/>
  <c r="Q1346" i="11"/>
  <c r="AK1346" i="11" s="1"/>
  <c r="R1346" i="11"/>
  <c r="S1346" i="11"/>
  <c r="U1346" i="11"/>
  <c r="V1346" i="11"/>
  <c r="W1346" i="11"/>
  <c r="X1346" i="11"/>
  <c r="AF1346" i="11" s="1"/>
  <c r="Y1346" i="11"/>
  <c r="Z1346" i="11"/>
  <c r="AA1346" i="11"/>
  <c r="AC1346" i="11"/>
  <c r="AD1346" i="11"/>
  <c r="AE1346" i="11"/>
  <c r="AG1346" i="11"/>
  <c r="AH1346" i="11"/>
  <c r="AI1346" i="11"/>
  <c r="L1347" i="11"/>
  <c r="M1347" i="11"/>
  <c r="T1347" i="11" s="1"/>
  <c r="N1347" i="11"/>
  <c r="Q1347" i="11" s="1"/>
  <c r="AG1347" i="11" s="1"/>
  <c r="O1347" i="11"/>
  <c r="P1347" i="11"/>
  <c r="R1347" i="11"/>
  <c r="S1347" i="11"/>
  <c r="U1347" i="11"/>
  <c r="W1347" i="11"/>
  <c r="X1347" i="11"/>
  <c r="Y1347" i="11"/>
  <c r="Z1347" i="11"/>
  <c r="AA1347" i="11"/>
  <c r="AB1347" i="11"/>
  <c r="AC1347" i="11"/>
  <c r="AD1347" i="11"/>
  <c r="AE1347" i="11"/>
  <c r="L1348" i="11"/>
  <c r="M1348" i="11"/>
  <c r="T1348" i="11" s="1"/>
  <c r="N1348" i="11"/>
  <c r="O1348" i="11"/>
  <c r="P1348" i="11"/>
  <c r="AB1348" i="11" s="1"/>
  <c r="Q1348" i="11"/>
  <c r="R1348" i="11"/>
  <c r="S1348" i="11"/>
  <c r="AF1348" i="11" s="1"/>
  <c r="U1348" i="11"/>
  <c r="V1348" i="11"/>
  <c r="W1348" i="11"/>
  <c r="X1348" i="11"/>
  <c r="Y1348" i="11"/>
  <c r="Z1348" i="11"/>
  <c r="AA1348" i="11"/>
  <c r="AC1348" i="11"/>
  <c r="AD1348" i="11"/>
  <c r="AE1348" i="11"/>
  <c r="AK1348" i="11"/>
  <c r="L1349" i="11"/>
  <c r="M1349" i="11"/>
  <c r="N1349" i="11"/>
  <c r="O1349" i="11"/>
  <c r="P1349" i="11"/>
  <c r="Q1349" i="11"/>
  <c r="AK1349" i="11" s="1"/>
  <c r="R1349" i="11"/>
  <c r="S1349" i="11"/>
  <c r="T1349" i="11"/>
  <c r="U1349" i="11"/>
  <c r="V1349" i="11"/>
  <c r="W1349" i="11"/>
  <c r="X1349" i="11"/>
  <c r="Y1349" i="11"/>
  <c r="Z1349" i="11"/>
  <c r="AA1349" i="11"/>
  <c r="AB1349" i="11"/>
  <c r="AC1349" i="11"/>
  <c r="AD1349" i="11"/>
  <c r="AE1349" i="11"/>
  <c r="AF1349" i="11"/>
  <c r="AH1349" i="11"/>
  <c r="AI1349" i="11"/>
  <c r="AJ1349" i="11"/>
  <c r="L1350" i="11"/>
  <c r="M1350" i="11"/>
  <c r="N1350" i="11"/>
  <c r="O1350" i="11"/>
  <c r="P1350" i="11"/>
  <c r="Q1350" i="11"/>
  <c r="AJ1350" i="11" s="1"/>
  <c r="R1350" i="11"/>
  <c r="S1350" i="11"/>
  <c r="T1350" i="11"/>
  <c r="U1350" i="11"/>
  <c r="V1350" i="11"/>
  <c r="W1350" i="11"/>
  <c r="X1350" i="11"/>
  <c r="Y1350" i="11"/>
  <c r="Z1350" i="11"/>
  <c r="AA1350" i="11"/>
  <c r="AB1350" i="11"/>
  <c r="AC1350" i="11"/>
  <c r="AD1350" i="11"/>
  <c r="AE1350" i="11"/>
  <c r="AF1350" i="11"/>
  <c r="AG1350" i="11"/>
  <c r="AI1350" i="11"/>
  <c r="L1351" i="11"/>
  <c r="M1351" i="11"/>
  <c r="N1351" i="11"/>
  <c r="Q1351" i="11" s="1"/>
  <c r="O1351" i="11"/>
  <c r="P1351" i="11"/>
  <c r="R1351" i="11"/>
  <c r="S1351" i="11"/>
  <c r="T1351" i="11"/>
  <c r="U1351" i="11"/>
  <c r="V1351" i="11"/>
  <c r="W1351" i="11"/>
  <c r="X1351" i="11"/>
  <c r="Y1351" i="11"/>
  <c r="Z1351" i="11"/>
  <c r="AA1351" i="11"/>
  <c r="AB1351" i="11"/>
  <c r="AC1351" i="11"/>
  <c r="AD1351" i="11"/>
  <c r="AE1351" i="11"/>
  <c r="AF1351" i="11"/>
  <c r="L1352" i="11"/>
  <c r="M1352" i="11"/>
  <c r="N1352" i="11"/>
  <c r="O1352" i="11"/>
  <c r="P1352" i="11"/>
  <c r="Q1352" i="11"/>
  <c r="R1352" i="11"/>
  <c r="S1352" i="11"/>
  <c r="T1352" i="11"/>
  <c r="U1352" i="11"/>
  <c r="V1352" i="11"/>
  <c r="W1352" i="11"/>
  <c r="X1352" i="11"/>
  <c r="Y1352" i="11"/>
  <c r="Z1352" i="11"/>
  <c r="AA1352" i="11"/>
  <c r="AB1352" i="11"/>
  <c r="AC1352" i="11"/>
  <c r="AD1352" i="11"/>
  <c r="AE1352" i="11"/>
  <c r="AF1352" i="11"/>
  <c r="AG1352" i="11"/>
  <c r="AH1352" i="11"/>
  <c r="L1353" i="11"/>
  <c r="M1353" i="11"/>
  <c r="N1353" i="11"/>
  <c r="Q1353" i="11" s="1"/>
  <c r="O1353" i="11"/>
  <c r="P1353" i="11"/>
  <c r="R1353" i="11"/>
  <c r="S1353" i="11"/>
  <c r="T1353" i="11"/>
  <c r="U1353" i="11"/>
  <c r="V1353" i="11"/>
  <c r="W1353" i="11"/>
  <c r="X1353" i="11"/>
  <c r="Y1353" i="11"/>
  <c r="Z1353" i="11"/>
  <c r="AA1353" i="11"/>
  <c r="AB1353" i="11"/>
  <c r="AC1353" i="11"/>
  <c r="AD1353" i="11"/>
  <c r="AE1353" i="11"/>
  <c r="AF1353" i="11"/>
  <c r="L1354" i="11"/>
  <c r="M1354" i="11"/>
  <c r="AH1354" i="11" s="1"/>
  <c r="N1354" i="11"/>
  <c r="O1354" i="11"/>
  <c r="P1354" i="11"/>
  <c r="Q1354" i="11"/>
  <c r="AI1354" i="11" s="1"/>
  <c r="R1354" i="11"/>
  <c r="S1354" i="11"/>
  <c r="T1354" i="11"/>
  <c r="U1354" i="11"/>
  <c r="V1354" i="11"/>
  <c r="W1354" i="11"/>
  <c r="X1354" i="11"/>
  <c r="Y1354" i="11"/>
  <c r="Z1354" i="11"/>
  <c r="AA1354" i="11"/>
  <c r="AB1354" i="11"/>
  <c r="AC1354" i="11"/>
  <c r="AD1354" i="11"/>
  <c r="AE1354" i="11"/>
  <c r="AF1354" i="11"/>
  <c r="AG1354" i="11"/>
  <c r="AK1354" i="11"/>
  <c r="L1355" i="11"/>
  <c r="M1355" i="11"/>
  <c r="N1355" i="11"/>
  <c r="Q1355" i="11" s="1"/>
  <c r="AH1355" i="11" s="1"/>
  <c r="O1355" i="11"/>
  <c r="P1355" i="11"/>
  <c r="R1355" i="11"/>
  <c r="S1355" i="11"/>
  <c r="T1355" i="11"/>
  <c r="U1355" i="11"/>
  <c r="W1355" i="11"/>
  <c r="X1355" i="11"/>
  <c r="Y1355" i="11"/>
  <c r="Z1355" i="11"/>
  <c r="AA1355" i="11"/>
  <c r="AB1355" i="11"/>
  <c r="AC1355" i="11"/>
  <c r="AD1355" i="11"/>
  <c r="AE1355" i="11"/>
  <c r="AI1355" i="11"/>
  <c r="AJ1355" i="11"/>
  <c r="AK1355" i="11"/>
  <c r="L1356" i="11"/>
  <c r="M1356" i="11"/>
  <c r="T1356" i="11" s="1"/>
  <c r="N1356" i="11"/>
  <c r="O1356" i="11"/>
  <c r="P1356" i="11"/>
  <c r="AB1356" i="11" s="1"/>
  <c r="Q1356" i="11"/>
  <c r="R1356" i="11"/>
  <c r="S1356" i="11"/>
  <c r="U1356" i="11"/>
  <c r="V1356" i="11"/>
  <c r="W1356" i="11"/>
  <c r="X1356" i="11"/>
  <c r="AF1356" i="11" s="1"/>
  <c r="Y1356" i="11"/>
  <c r="Z1356" i="11"/>
  <c r="AA1356" i="11"/>
  <c r="AC1356" i="11"/>
  <c r="AD1356" i="11"/>
  <c r="AE1356" i="11"/>
  <c r="AG1356" i="11"/>
  <c r="AI1356" i="11"/>
  <c r="AK1356" i="11"/>
  <c r="L1357" i="11"/>
  <c r="S1357" i="11" s="1"/>
  <c r="AF1357" i="11" s="1"/>
  <c r="M1357" i="11"/>
  <c r="N1357" i="11"/>
  <c r="Q1357" i="11" s="1"/>
  <c r="O1357" i="11"/>
  <c r="P1357" i="11"/>
  <c r="R1357" i="11"/>
  <c r="T1357" i="11"/>
  <c r="U1357" i="11"/>
  <c r="V1357" i="11"/>
  <c r="W1357" i="11"/>
  <c r="X1357" i="11"/>
  <c r="Y1357" i="11"/>
  <c r="Z1357" i="11"/>
  <c r="AA1357" i="11"/>
  <c r="AB1357" i="11"/>
  <c r="AC1357" i="11"/>
  <c r="AD1357" i="11"/>
  <c r="AE1357" i="11"/>
  <c r="L1358" i="11"/>
  <c r="M1358" i="11"/>
  <c r="T1358" i="11" s="1"/>
  <c r="N1358" i="11"/>
  <c r="O1358" i="11"/>
  <c r="P1358" i="11"/>
  <c r="Q1358" i="11"/>
  <c r="AK1358" i="11" s="1"/>
  <c r="R1358" i="11"/>
  <c r="S1358" i="11"/>
  <c r="U1358" i="11"/>
  <c r="V1358" i="11"/>
  <c r="W1358" i="11"/>
  <c r="X1358" i="11"/>
  <c r="Y1358" i="11"/>
  <c r="Z1358" i="11"/>
  <c r="AA1358" i="11"/>
  <c r="AB1358" i="11"/>
  <c r="AC1358" i="11"/>
  <c r="AD1358" i="11"/>
  <c r="AE1358" i="11"/>
  <c r="AH1358" i="11"/>
  <c r="AI1358" i="11"/>
  <c r="AJ1358" i="11"/>
  <c r="L1359" i="11"/>
  <c r="S1359" i="11" s="1"/>
  <c r="M1359" i="11"/>
  <c r="T1359" i="11" s="1"/>
  <c r="N1359" i="11"/>
  <c r="Q1359" i="11" s="1"/>
  <c r="O1359" i="11"/>
  <c r="P1359" i="11"/>
  <c r="AB1359" i="11" s="1"/>
  <c r="R1359" i="11"/>
  <c r="U1359" i="11"/>
  <c r="W1359" i="11"/>
  <c r="X1359" i="11"/>
  <c r="Y1359" i="11"/>
  <c r="Z1359" i="11"/>
  <c r="AA1359" i="11"/>
  <c r="AC1359" i="11"/>
  <c r="AD1359" i="11"/>
  <c r="AE1359" i="11"/>
  <c r="L1360" i="11"/>
  <c r="M1360" i="11"/>
  <c r="T1360" i="11" s="1"/>
  <c r="N1360" i="11"/>
  <c r="O1360" i="11"/>
  <c r="P1360" i="11"/>
  <c r="Q1360" i="11"/>
  <c r="AH1360" i="11" s="1"/>
  <c r="R1360" i="11"/>
  <c r="U1360" i="11"/>
  <c r="V1360" i="11"/>
  <c r="W1360" i="11"/>
  <c r="X1360" i="11"/>
  <c r="Y1360" i="11"/>
  <c r="Z1360" i="11"/>
  <c r="AA1360" i="11"/>
  <c r="AB1360" i="11"/>
  <c r="AC1360" i="11"/>
  <c r="AD1360" i="11"/>
  <c r="AE1360" i="11"/>
  <c r="AI1360" i="11"/>
  <c r="AJ1360" i="11"/>
  <c r="AK1360" i="11"/>
  <c r="L1361" i="11"/>
  <c r="M1361" i="11"/>
  <c r="N1361" i="11"/>
  <c r="Q1361" i="11" s="1"/>
  <c r="AG1361" i="11" s="1"/>
  <c r="O1361" i="11"/>
  <c r="P1361" i="11"/>
  <c r="AB1361" i="11" s="1"/>
  <c r="R1361" i="11"/>
  <c r="AF1361" i="11" s="1"/>
  <c r="S1361" i="11"/>
  <c r="T1361" i="11"/>
  <c r="U1361" i="11"/>
  <c r="V1361" i="11"/>
  <c r="W1361" i="11"/>
  <c r="X1361" i="11"/>
  <c r="Y1361" i="11"/>
  <c r="Z1361" i="11"/>
  <c r="AA1361" i="11"/>
  <c r="AC1361" i="11"/>
  <c r="AD1361" i="11"/>
  <c r="AE1361" i="11"/>
  <c r="AH1361" i="11"/>
  <c r="AI1361" i="11"/>
  <c r="AK1361" i="11"/>
  <c r="L1362" i="11"/>
  <c r="M1362" i="11"/>
  <c r="N1362" i="11"/>
  <c r="O1362" i="11"/>
  <c r="P1362" i="11"/>
  <c r="R1362" i="11"/>
  <c r="S1362" i="11"/>
  <c r="T1362" i="11"/>
  <c r="U1362" i="11"/>
  <c r="V1362" i="11"/>
  <c r="W1362" i="11"/>
  <c r="X1362" i="11"/>
  <c r="Y1362" i="11"/>
  <c r="Z1362" i="11"/>
  <c r="AA1362" i="11"/>
  <c r="AB1362" i="11"/>
  <c r="AC1362" i="11"/>
  <c r="AD1362" i="11"/>
  <c r="AE1362" i="11"/>
  <c r="AF1362" i="11"/>
  <c r="L1363" i="11"/>
  <c r="M1363" i="11"/>
  <c r="N1363" i="11"/>
  <c r="O1363" i="11"/>
  <c r="P1363" i="11"/>
  <c r="Q1363" i="11"/>
  <c r="AI1363" i="11" s="1"/>
  <c r="R1363" i="11"/>
  <c r="S1363" i="11"/>
  <c r="T1363" i="11"/>
  <c r="U1363" i="11"/>
  <c r="V1363" i="11"/>
  <c r="W1363" i="11"/>
  <c r="X1363" i="11"/>
  <c r="Y1363" i="11"/>
  <c r="Z1363" i="11"/>
  <c r="AA1363" i="11"/>
  <c r="AB1363" i="11"/>
  <c r="AC1363" i="11"/>
  <c r="AD1363" i="11"/>
  <c r="AE1363" i="11"/>
  <c r="AF1363" i="11"/>
  <c r="AG1363" i="11"/>
  <c r="AH1363" i="11"/>
  <c r="L1364" i="11"/>
  <c r="M1364" i="11"/>
  <c r="N1364" i="11"/>
  <c r="Q1364" i="11" s="1"/>
  <c r="O1364" i="11"/>
  <c r="P1364" i="11"/>
  <c r="R1364" i="11"/>
  <c r="S1364" i="11"/>
  <c r="T1364" i="11"/>
  <c r="U1364" i="11"/>
  <c r="V1364" i="11"/>
  <c r="W1364" i="11"/>
  <c r="X1364" i="11"/>
  <c r="Y1364" i="11"/>
  <c r="Z1364" i="11"/>
  <c r="AA1364" i="11"/>
  <c r="AB1364" i="11"/>
  <c r="AC1364" i="11"/>
  <c r="AD1364" i="11"/>
  <c r="AE1364" i="11"/>
  <c r="AF1364" i="11"/>
  <c r="L1365" i="11"/>
  <c r="M1365" i="11"/>
  <c r="N1365" i="11"/>
  <c r="O1365" i="11"/>
  <c r="P1365" i="11"/>
  <c r="Q1365" i="11"/>
  <c r="AK1365" i="11" s="1"/>
  <c r="R1365" i="11"/>
  <c r="S1365" i="11"/>
  <c r="T1365" i="11"/>
  <c r="U1365" i="11"/>
  <c r="V1365" i="11"/>
  <c r="W1365" i="11"/>
  <c r="X1365" i="11"/>
  <c r="Y1365" i="11"/>
  <c r="Z1365" i="11"/>
  <c r="AA1365" i="11"/>
  <c r="AB1365" i="11"/>
  <c r="AC1365" i="11"/>
  <c r="AD1365" i="11"/>
  <c r="AE1365" i="11"/>
  <c r="AF1365" i="11"/>
  <c r="AG1365" i="11"/>
  <c r="AH1365" i="11"/>
  <c r="L1366" i="11"/>
  <c r="M1366" i="11"/>
  <c r="N1366" i="11"/>
  <c r="Q1366" i="11" s="1"/>
  <c r="O1366" i="11"/>
  <c r="P1366" i="11"/>
  <c r="R1366" i="11"/>
  <c r="S1366" i="11"/>
  <c r="T1366" i="11"/>
  <c r="U1366" i="11"/>
  <c r="V1366" i="11"/>
  <c r="W1366" i="11"/>
  <c r="X1366" i="11"/>
  <c r="Y1366" i="11"/>
  <c r="Z1366" i="11"/>
  <c r="AA1366" i="11"/>
  <c r="AB1366" i="11"/>
  <c r="AC1366" i="11"/>
  <c r="AD1366" i="11"/>
  <c r="AE1366" i="11"/>
  <c r="AF1366" i="11"/>
  <c r="L1367" i="11"/>
  <c r="M1367" i="11"/>
  <c r="N1367" i="11"/>
  <c r="O1367" i="11"/>
  <c r="P1367" i="11"/>
  <c r="Q1367" i="11"/>
  <c r="AI1367" i="11" s="1"/>
  <c r="R1367" i="11"/>
  <c r="S1367" i="11"/>
  <c r="T1367" i="11"/>
  <c r="U1367" i="11"/>
  <c r="V1367" i="11"/>
  <c r="W1367" i="11"/>
  <c r="X1367" i="11"/>
  <c r="Y1367" i="11"/>
  <c r="Z1367" i="11"/>
  <c r="AA1367" i="11"/>
  <c r="AB1367" i="11"/>
  <c r="AC1367" i="11"/>
  <c r="AD1367" i="11"/>
  <c r="AE1367" i="11"/>
  <c r="AF1367" i="11"/>
  <c r="AG1367" i="11"/>
  <c r="AH1367" i="11"/>
  <c r="L1368" i="11"/>
  <c r="M1368" i="11"/>
  <c r="AH1368" i="11" s="1"/>
  <c r="N1368" i="11"/>
  <c r="O1368" i="11"/>
  <c r="P1368" i="11"/>
  <c r="Q1368" i="11"/>
  <c r="R1368" i="11"/>
  <c r="S1368" i="11"/>
  <c r="T1368" i="11"/>
  <c r="U1368" i="11"/>
  <c r="V1368" i="11"/>
  <c r="W1368" i="11"/>
  <c r="X1368" i="11"/>
  <c r="Y1368" i="11"/>
  <c r="Z1368" i="11"/>
  <c r="AA1368" i="11"/>
  <c r="AB1368" i="11"/>
  <c r="AC1368" i="11"/>
  <c r="AD1368" i="11"/>
  <c r="AE1368" i="11"/>
  <c r="AF1368" i="11"/>
  <c r="AI1368" i="11"/>
  <c r="AJ1368" i="11"/>
  <c r="AK1368" i="11"/>
  <c r="L1369" i="11"/>
  <c r="M1369" i="11"/>
  <c r="N1369" i="11"/>
  <c r="Q1369" i="11" s="1"/>
  <c r="O1369" i="11"/>
  <c r="P1369" i="11"/>
  <c r="AB1369" i="11" s="1"/>
  <c r="R1369" i="11"/>
  <c r="S1369" i="11"/>
  <c r="T1369" i="11"/>
  <c r="U1369" i="11"/>
  <c r="W1369" i="11"/>
  <c r="X1369" i="11"/>
  <c r="Y1369" i="11"/>
  <c r="Z1369" i="11"/>
  <c r="AA1369" i="11"/>
  <c r="AC1369" i="11"/>
  <c r="AD1369" i="11"/>
  <c r="AE1369" i="11"/>
  <c r="AH1369" i="11"/>
  <c r="AI1369" i="11"/>
  <c r="AJ1369" i="11"/>
  <c r="L1370" i="11"/>
  <c r="M1370" i="11"/>
  <c r="T1370" i="11" s="1"/>
  <c r="N1370" i="11"/>
  <c r="Q1370" i="11" s="1"/>
  <c r="O1370" i="11"/>
  <c r="P1370" i="11"/>
  <c r="AB1370" i="11" s="1"/>
  <c r="R1370" i="11"/>
  <c r="S1370" i="11"/>
  <c r="U1370" i="11"/>
  <c r="W1370" i="11"/>
  <c r="X1370" i="11"/>
  <c r="Y1370" i="11"/>
  <c r="Z1370" i="11"/>
  <c r="AA1370" i="11"/>
  <c r="AC1370" i="11"/>
  <c r="AD1370" i="11"/>
  <c r="AE1370" i="11"/>
  <c r="L1371" i="11"/>
  <c r="M1371" i="11"/>
  <c r="T1371" i="11" s="1"/>
  <c r="N1371" i="11"/>
  <c r="O1371" i="11"/>
  <c r="P1371" i="11"/>
  <c r="Q1371" i="11"/>
  <c r="R1371" i="11"/>
  <c r="U1371" i="11"/>
  <c r="V1371" i="11"/>
  <c r="W1371" i="11"/>
  <c r="X1371" i="11"/>
  <c r="Y1371" i="11"/>
  <c r="Z1371" i="11"/>
  <c r="AA1371" i="11"/>
  <c r="AB1371" i="11"/>
  <c r="AC1371" i="11"/>
  <c r="AD1371" i="11"/>
  <c r="AE1371" i="11"/>
  <c r="AJ1371" i="11"/>
  <c r="AK1371" i="11"/>
  <c r="L1372" i="11"/>
  <c r="M1372" i="11"/>
  <c r="T1372" i="11" s="1"/>
  <c r="AF1372" i="11" s="1"/>
  <c r="N1372" i="11"/>
  <c r="O1372" i="11"/>
  <c r="P1372" i="11"/>
  <c r="AB1372" i="11" s="1"/>
  <c r="Q1372" i="11"/>
  <c r="AH1372" i="11" s="1"/>
  <c r="R1372" i="11"/>
  <c r="S1372" i="11"/>
  <c r="U1372" i="11"/>
  <c r="V1372" i="11"/>
  <c r="W1372" i="11"/>
  <c r="X1372" i="11"/>
  <c r="Y1372" i="11"/>
  <c r="Z1372" i="11"/>
  <c r="AA1372" i="11"/>
  <c r="AC1372" i="11"/>
  <c r="AD1372" i="11"/>
  <c r="AE1372" i="11"/>
  <c r="AG1372" i="11"/>
  <c r="L1373" i="11"/>
  <c r="M1373" i="11"/>
  <c r="N1373" i="11"/>
  <c r="O1373" i="11"/>
  <c r="P1373" i="11"/>
  <c r="Q1373" i="11"/>
  <c r="AK1373" i="11" s="1"/>
  <c r="R1373" i="11"/>
  <c r="T1373" i="11"/>
  <c r="U1373" i="11"/>
  <c r="V1373" i="11"/>
  <c r="W1373" i="11"/>
  <c r="X1373" i="11"/>
  <c r="Y1373" i="11"/>
  <c r="Z1373" i="11"/>
  <c r="AA1373" i="11"/>
  <c r="AB1373" i="11"/>
  <c r="AC1373" i="11"/>
  <c r="AD1373" i="11"/>
  <c r="AE1373" i="11"/>
  <c r="AI1373" i="11"/>
  <c r="AJ1373" i="11"/>
  <c r="L1374" i="11"/>
  <c r="M1374" i="11"/>
  <c r="T1374" i="11" s="1"/>
  <c r="N1374" i="11"/>
  <c r="O1374" i="11"/>
  <c r="P1374" i="11"/>
  <c r="Q1374" i="11"/>
  <c r="AI1374" i="11" s="1"/>
  <c r="R1374" i="11"/>
  <c r="S1374" i="11"/>
  <c r="U1374" i="11"/>
  <c r="V1374" i="11"/>
  <c r="W1374" i="11"/>
  <c r="X1374" i="11"/>
  <c r="Y1374" i="11"/>
  <c r="Z1374" i="11"/>
  <c r="AA1374" i="11"/>
  <c r="AB1374" i="11"/>
  <c r="AC1374" i="11"/>
  <c r="AD1374" i="11"/>
  <c r="AE1374" i="11"/>
  <c r="AH1374" i="11"/>
  <c r="L1375" i="11"/>
  <c r="M1375" i="11"/>
  <c r="N1375" i="11"/>
  <c r="Q1375" i="11" s="1"/>
  <c r="O1375" i="11"/>
  <c r="P1375" i="11"/>
  <c r="R1375" i="11"/>
  <c r="S1375" i="11"/>
  <c r="T1375" i="11"/>
  <c r="U1375" i="11"/>
  <c r="V1375" i="11"/>
  <c r="W1375" i="11"/>
  <c r="X1375" i="11"/>
  <c r="Y1375" i="11"/>
  <c r="Z1375" i="11"/>
  <c r="AA1375" i="11"/>
  <c r="AB1375" i="11"/>
  <c r="AC1375" i="11"/>
  <c r="AD1375" i="11"/>
  <c r="AE1375" i="11"/>
  <c r="AF1375" i="11"/>
  <c r="L1376" i="11"/>
  <c r="M1376" i="11"/>
  <c r="N1376" i="11"/>
  <c r="O1376" i="11"/>
  <c r="P1376" i="11"/>
  <c r="Q1376" i="11"/>
  <c r="R1376" i="11"/>
  <c r="S1376" i="11"/>
  <c r="T1376" i="11"/>
  <c r="U1376" i="11"/>
  <c r="V1376" i="11"/>
  <c r="W1376" i="11"/>
  <c r="X1376" i="11"/>
  <c r="Y1376" i="11"/>
  <c r="Z1376" i="11"/>
  <c r="AA1376" i="11"/>
  <c r="AB1376" i="11"/>
  <c r="AC1376" i="11"/>
  <c r="AD1376" i="11"/>
  <c r="AE1376" i="11"/>
  <c r="AF1376" i="11"/>
  <c r="AG1376" i="11"/>
  <c r="AH1376" i="11"/>
  <c r="L1377" i="11"/>
  <c r="S1377" i="11" s="1"/>
  <c r="M1377" i="11"/>
  <c r="T1377" i="11" s="1"/>
  <c r="N1377" i="11"/>
  <c r="Q1377" i="11" s="1"/>
  <c r="AG1377" i="11" s="1"/>
  <c r="O1377" i="11"/>
  <c r="P1377" i="11"/>
  <c r="AB1377" i="11" s="1"/>
  <c r="R1377" i="11"/>
  <c r="U1377" i="11"/>
  <c r="W1377" i="11"/>
  <c r="X1377" i="11"/>
  <c r="Y1377" i="11"/>
  <c r="Z1377" i="11"/>
  <c r="AA1377" i="11"/>
  <c r="AC1377" i="11"/>
  <c r="AD1377" i="11"/>
  <c r="AE1377" i="11"/>
  <c r="L1378" i="11"/>
  <c r="M1378" i="11"/>
  <c r="T1378" i="11" s="1"/>
  <c r="N1378" i="11"/>
  <c r="O1378" i="11"/>
  <c r="P1378" i="11"/>
  <c r="AB1378" i="11" s="1"/>
  <c r="Q1378" i="11"/>
  <c r="AJ1378" i="11" s="1"/>
  <c r="R1378" i="11"/>
  <c r="AF1378" i="11" s="1"/>
  <c r="S1378" i="11"/>
  <c r="U1378" i="11"/>
  <c r="V1378" i="11"/>
  <c r="W1378" i="11"/>
  <c r="X1378" i="11"/>
  <c r="Y1378" i="11"/>
  <c r="Z1378" i="11"/>
  <c r="AA1378" i="11"/>
  <c r="AC1378" i="11"/>
  <c r="AD1378" i="11"/>
  <c r="AE1378" i="11"/>
  <c r="AI1378" i="11"/>
  <c r="AK1378" i="11"/>
  <c r="L1379" i="11"/>
  <c r="M1379" i="11"/>
  <c r="T1379" i="11" s="1"/>
  <c r="N1379" i="11"/>
  <c r="O1379" i="11"/>
  <c r="P1379" i="11"/>
  <c r="AB1379" i="11" s="1"/>
  <c r="Q1379" i="11"/>
  <c r="AH1379" i="11" s="1"/>
  <c r="R1379" i="11"/>
  <c r="S1379" i="11"/>
  <c r="U1379" i="11"/>
  <c r="V1379" i="11"/>
  <c r="W1379" i="11"/>
  <c r="X1379" i="11"/>
  <c r="Y1379" i="11"/>
  <c r="Z1379" i="11"/>
  <c r="AA1379" i="11"/>
  <c r="AC1379" i="11"/>
  <c r="AD1379" i="11"/>
  <c r="AE1379" i="11"/>
  <c r="AG1379" i="11"/>
  <c r="L1380" i="11"/>
  <c r="M1380" i="11"/>
  <c r="N1380" i="11"/>
  <c r="Q1380" i="11" s="1"/>
  <c r="O1380" i="11"/>
  <c r="P1380" i="11"/>
  <c r="R1380" i="11"/>
  <c r="T1380" i="11"/>
  <c r="U1380" i="11"/>
  <c r="V1380" i="11"/>
  <c r="W1380" i="11"/>
  <c r="X1380" i="11"/>
  <c r="Y1380" i="11"/>
  <c r="Z1380" i="11"/>
  <c r="AA1380" i="11"/>
  <c r="AB1380" i="11"/>
  <c r="AC1380" i="11"/>
  <c r="AD1380" i="11"/>
  <c r="AE1380" i="11"/>
  <c r="L1381" i="11"/>
  <c r="M1381" i="11"/>
  <c r="T1381" i="11" s="1"/>
  <c r="N1381" i="11"/>
  <c r="Q1381" i="11" s="1"/>
  <c r="O1381" i="11"/>
  <c r="P1381" i="11"/>
  <c r="R1381" i="11"/>
  <c r="AF1381" i="11" s="1"/>
  <c r="S1381" i="11"/>
  <c r="U1381" i="11"/>
  <c r="V1381" i="11"/>
  <c r="W1381" i="11"/>
  <c r="X1381" i="11"/>
  <c r="Y1381" i="11"/>
  <c r="Z1381" i="11"/>
  <c r="AA1381" i="11"/>
  <c r="AB1381" i="11"/>
  <c r="AC1381" i="11"/>
  <c r="AD1381" i="11"/>
  <c r="AE1381" i="11"/>
  <c r="L1382" i="11"/>
  <c r="S1382" i="11" s="1"/>
  <c r="M1382" i="11"/>
  <c r="N1382" i="11"/>
  <c r="O1382" i="11"/>
  <c r="P1382" i="11"/>
  <c r="AB1382" i="11" s="1"/>
  <c r="Q1382" i="11"/>
  <c r="AI1382" i="11" s="1"/>
  <c r="R1382" i="11"/>
  <c r="T1382" i="11"/>
  <c r="U1382" i="11"/>
  <c r="V1382" i="11"/>
  <c r="W1382" i="11"/>
  <c r="X1382" i="11"/>
  <c r="Y1382" i="11"/>
  <c r="Z1382" i="11"/>
  <c r="AA1382" i="11"/>
  <c r="AC1382" i="11"/>
  <c r="AD1382" i="11"/>
  <c r="AE1382" i="11"/>
  <c r="AG1382" i="11"/>
  <c r="AH1382" i="11"/>
  <c r="L1383" i="11"/>
  <c r="M1383" i="11"/>
  <c r="T1383" i="11" s="1"/>
  <c r="N1383" i="11"/>
  <c r="O1383" i="11"/>
  <c r="P1383" i="11"/>
  <c r="Q1383" i="11"/>
  <c r="R1383" i="11"/>
  <c r="U1383" i="11"/>
  <c r="V1383" i="11"/>
  <c r="W1383" i="11"/>
  <c r="X1383" i="11"/>
  <c r="Y1383" i="11"/>
  <c r="Z1383" i="11"/>
  <c r="AA1383" i="11"/>
  <c r="AB1383" i="11"/>
  <c r="AC1383" i="11"/>
  <c r="AD1383" i="11"/>
  <c r="AE1383" i="11"/>
  <c r="AI1383" i="11"/>
  <c r="AJ1383" i="11"/>
  <c r="AK1383" i="11"/>
  <c r="L1384" i="11"/>
  <c r="S1384" i="11" s="1"/>
  <c r="AF1384" i="11" s="1"/>
  <c r="M1384" i="11"/>
  <c r="N1384" i="11"/>
  <c r="Q1384" i="11" s="1"/>
  <c r="O1384" i="11"/>
  <c r="P1384" i="11"/>
  <c r="AB1384" i="11" s="1"/>
  <c r="R1384" i="11"/>
  <c r="T1384" i="11"/>
  <c r="U1384" i="11"/>
  <c r="V1384" i="11"/>
  <c r="W1384" i="11"/>
  <c r="X1384" i="11"/>
  <c r="Y1384" i="11"/>
  <c r="Z1384" i="11"/>
  <c r="AA1384" i="11"/>
  <c r="AC1384" i="11"/>
  <c r="AD1384" i="11"/>
  <c r="AE1384" i="11"/>
  <c r="L1385" i="11"/>
  <c r="M1385" i="11"/>
  <c r="T1385" i="11" s="1"/>
  <c r="N1385" i="11"/>
  <c r="O1385" i="11"/>
  <c r="P1385" i="11"/>
  <c r="AB1385" i="11" s="1"/>
  <c r="Q1385" i="11"/>
  <c r="AJ1385" i="11" s="1"/>
  <c r="R1385" i="11"/>
  <c r="AF1385" i="11" s="1"/>
  <c r="S1385" i="11"/>
  <c r="U1385" i="11"/>
  <c r="V1385" i="11"/>
  <c r="W1385" i="11"/>
  <c r="X1385" i="11"/>
  <c r="Y1385" i="11"/>
  <c r="Z1385" i="11"/>
  <c r="AA1385" i="11"/>
  <c r="AC1385" i="11"/>
  <c r="AD1385" i="11"/>
  <c r="AE1385" i="11"/>
  <c r="AG1385" i="11"/>
  <c r="AH1385" i="11"/>
  <c r="AI1385" i="11"/>
  <c r="L1386" i="11"/>
  <c r="M1386" i="11"/>
  <c r="T1386" i="11" s="1"/>
  <c r="N1386" i="11"/>
  <c r="Q1386" i="11" s="1"/>
  <c r="O1386" i="11"/>
  <c r="P1386" i="11"/>
  <c r="R1386" i="11"/>
  <c r="U1386" i="11"/>
  <c r="V1386" i="11"/>
  <c r="W1386" i="11"/>
  <c r="X1386" i="11"/>
  <c r="Y1386" i="11"/>
  <c r="Z1386" i="11"/>
  <c r="AA1386" i="11"/>
  <c r="AB1386" i="11"/>
  <c r="AC1386" i="11"/>
  <c r="AD1386" i="11"/>
  <c r="AE1386" i="11"/>
  <c r="L1387" i="11"/>
  <c r="M1387" i="11"/>
  <c r="N1387" i="11"/>
  <c r="O1387" i="11"/>
  <c r="P1387" i="11"/>
  <c r="Q1387" i="11"/>
  <c r="AH1387" i="11" s="1"/>
  <c r="R1387" i="11"/>
  <c r="S1387" i="11"/>
  <c r="T1387" i="11"/>
  <c r="U1387" i="11"/>
  <c r="V1387" i="11"/>
  <c r="W1387" i="11"/>
  <c r="X1387" i="11"/>
  <c r="Y1387" i="11"/>
  <c r="Z1387" i="11"/>
  <c r="AA1387" i="11"/>
  <c r="AB1387" i="11"/>
  <c r="AC1387" i="11"/>
  <c r="AD1387" i="11"/>
  <c r="AE1387" i="11"/>
  <c r="AF1387" i="11"/>
  <c r="AG1387" i="11"/>
  <c r="L1388" i="11"/>
  <c r="M1388" i="11"/>
  <c r="N1388" i="11"/>
  <c r="Q1388" i="11" s="1"/>
  <c r="O1388" i="11"/>
  <c r="P1388" i="11"/>
  <c r="R1388" i="11"/>
  <c r="S1388" i="11"/>
  <c r="T1388" i="11"/>
  <c r="U1388" i="11"/>
  <c r="V1388" i="11"/>
  <c r="W1388" i="11"/>
  <c r="X1388" i="11"/>
  <c r="Y1388" i="11"/>
  <c r="Z1388" i="11"/>
  <c r="AA1388" i="11"/>
  <c r="AB1388" i="11"/>
  <c r="AC1388" i="11"/>
  <c r="AD1388" i="11"/>
  <c r="AE1388" i="11"/>
  <c r="AF1388" i="11"/>
  <c r="L1389" i="11"/>
  <c r="M1389" i="11"/>
  <c r="N1389" i="11"/>
  <c r="Q1389" i="11" s="1"/>
  <c r="O1389" i="11"/>
  <c r="P1389" i="11"/>
  <c r="R1389" i="11"/>
  <c r="S1389" i="11"/>
  <c r="T1389" i="11"/>
  <c r="U1389" i="11"/>
  <c r="V1389" i="11"/>
  <c r="W1389" i="11"/>
  <c r="X1389" i="11"/>
  <c r="Y1389" i="11"/>
  <c r="Z1389" i="11"/>
  <c r="AA1389" i="11"/>
  <c r="AB1389" i="11"/>
  <c r="AC1389" i="11"/>
  <c r="AD1389" i="11"/>
  <c r="AE1389" i="11"/>
  <c r="AF1389" i="11"/>
  <c r="L1390" i="11"/>
  <c r="S1390" i="11" s="1"/>
  <c r="M1390" i="11"/>
  <c r="N1390" i="11"/>
  <c r="O1390" i="11"/>
  <c r="P1390" i="11"/>
  <c r="AB1390" i="11" s="1"/>
  <c r="Q1390" i="11"/>
  <c r="AI1390" i="11" s="1"/>
  <c r="R1390" i="11"/>
  <c r="T1390" i="11"/>
  <c r="U1390" i="11"/>
  <c r="V1390" i="11"/>
  <c r="W1390" i="11"/>
  <c r="X1390" i="11"/>
  <c r="Y1390" i="11"/>
  <c r="Z1390" i="11"/>
  <c r="AA1390" i="11"/>
  <c r="AC1390" i="11"/>
  <c r="AD1390" i="11"/>
  <c r="AE1390" i="11"/>
  <c r="AG1390" i="11"/>
  <c r="AH1390" i="11"/>
  <c r="L1391" i="11"/>
  <c r="M1391" i="11"/>
  <c r="T1391" i="11" s="1"/>
  <c r="N1391" i="11"/>
  <c r="O1391" i="11"/>
  <c r="P1391" i="11"/>
  <c r="Q1391" i="11"/>
  <c r="R1391" i="11"/>
  <c r="U1391" i="11"/>
  <c r="V1391" i="11"/>
  <c r="W1391" i="11"/>
  <c r="X1391" i="11"/>
  <c r="Y1391" i="11"/>
  <c r="Z1391" i="11"/>
  <c r="AA1391" i="11"/>
  <c r="AB1391" i="11"/>
  <c r="AC1391" i="11"/>
  <c r="AD1391" i="11"/>
  <c r="AE1391" i="11"/>
  <c r="AI1391" i="11"/>
  <c r="AJ1391" i="11"/>
  <c r="AK1391" i="11"/>
  <c r="L1392" i="11"/>
  <c r="S1392" i="11" s="1"/>
  <c r="AF1392" i="11" s="1"/>
  <c r="M1392" i="11"/>
  <c r="N1392" i="11"/>
  <c r="Q1392" i="11" s="1"/>
  <c r="O1392" i="11"/>
  <c r="P1392" i="11"/>
  <c r="AB1392" i="11" s="1"/>
  <c r="R1392" i="11"/>
  <c r="T1392" i="11"/>
  <c r="U1392" i="11"/>
  <c r="V1392" i="11"/>
  <c r="W1392" i="11"/>
  <c r="X1392" i="11"/>
  <c r="Y1392" i="11"/>
  <c r="Z1392" i="11"/>
  <c r="AA1392" i="11"/>
  <c r="AC1392" i="11"/>
  <c r="AD1392" i="11"/>
  <c r="AE1392" i="11"/>
  <c r="L1393" i="11"/>
  <c r="M1393" i="11"/>
  <c r="T1393" i="11" s="1"/>
  <c r="N1393" i="11"/>
  <c r="O1393" i="11"/>
  <c r="P1393" i="11"/>
  <c r="AB1393" i="11" s="1"/>
  <c r="Q1393" i="11"/>
  <c r="AJ1393" i="11" s="1"/>
  <c r="R1393" i="11"/>
  <c r="AF1393" i="11" s="1"/>
  <c r="S1393" i="11"/>
  <c r="U1393" i="11"/>
  <c r="V1393" i="11"/>
  <c r="W1393" i="11"/>
  <c r="X1393" i="11"/>
  <c r="Y1393" i="11"/>
  <c r="Z1393" i="11"/>
  <c r="AA1393" i="11"/>
  <c r="AC1393" i="11"/>
  <c r="AD1393" i="11"/>
  <c r="AE1393" i="11"/>
  <c r="AG1393" i="11"/>
  <c r="AH1393" i="11"/>
  <c r="AI1393" i="11"/>
  <c r="L1394" i="11"/>
  <c r="M1394" i="11"/>
  <c r="T1394" i="11" s="1"/>
  <c r="N1394" i="11"/>
  <c r="Q1394" i="11" s="1"/>
  <c r="O1394" i="11"/>
  <c r="P1394" i="11"/>
  <c r="R1394" i="11"/>
  <c r="U1394" i="11"/>
  <c r="V1394" i="11"/>
  <c r="W1394" i="11"/>
  <c r="X1394" i="11"/>
  <c r="Y1394" i="11"/>
  <c r="Z1394" i="11"/>
  <c r="AA1394" i="11"/>
  <c r="AB1394" i="11"/>
  <c r="AC1394" i="11"/>
  <c r="AD1394" i="11"/>
  <c r="AE1394" i="11"/>
  <c r="L1395" i="11"/>
  <c r="M1395" i="11"/>
  <c r="T1395" i="11" s="1"/>
  <c r="N1395" i="11"/>
  <c r="O1395" i="11"/>
  <c r="P1395" i="11"/>
  <c r="AB1395" i="11" s="1"/>
  <c r="Q1395" i="11"/>
  <c r="AH1395" i="11" s="1"/>
  <c r="R1395" i="11"/>
  <c r="S1395" i="11"/>
  <c r="U1395" i="11"/>
  <c r="V1395" i="11"/>
  <c r="W1395" i="11"/>
  <c r="X1395" i="11"/>
  <c r="Y1395" i="11"/>
  <c r="Z1395" i="11"/>
  <c r="AA1395" i="11"/>
  <c r="AC1395" i="11"/>
  <c r="AD1395" i="11"/>
  <c r="AE1395" i="11"/>
  <c r="AG1395" i="11"/>
  <c r="L1396" i="11"/>
  <c r="M1396" i="11"/>
  <c r="N1396" i="11"/>
  <c r="Q1396" i="11" s="1"/>
  <c r="O1396" i="11"/>
  <c r="P1396" i="11"/>
  <c r="R1396" i="11"/>
  <c r="T1396" i="11"/>
  <c r="U1396" i="11"/>
  <c r="V1396" i="11"/>
  <c r="W1396" i="11"/>
  <c r="X1396" i="11"/>
  <c r="Y1396" i="11"/>
  <c r="Z1396" i="11"/>
  <c r="AA1396" i="11"/>
  <c r="AB1396" i="11"/>
  <c r="AC1396" i="11"/>
  <c r="AD1396" i="11"/>
  <c r="AE1396" i="11"/>
  <c r="L1397" i="11"/>
  <c r="M1397" i="11"/>
  <c r="T1397" i="11" s="1"/>
  <c r="N1397" i="11"/>
  <c r="Q1397" i="11" s="1"/>
  <c r="O1397" i="11"/>
  <c r="P1397" i="11"/>
  <c r="R1397" i="11"/>
  <c r="S1397" i="11"/>
  <c r="AF1397" i="11" s="1"/>
  <c r="U1397" i="11"/>
  <c r="V1397" i="11"/>
  <c r="W1397" i="11"/>
  <c r="X1397" i="11"/>
  <c r="Y1397" i="11"/>
  <c r="Z1397" i="11"/>
  <c r="AA1397" i="11"/>
  <c r="AB1397" i="11"/>
  <c r="AC1397" i="11"/>
  <c r="AD1397" i="11"/>
  <c r="AE1397" i="11"/>
  <c r="L1398" i="11"/>
  <c r="M1398" i="11"/>
  <c r="N1398" i="11"/>
  <c r="O1398" i="11"/>
  <c r="P1398" i="11"/>
  <c r="Q1398" i="11"/>
  <c r="AI1398" i="11" s="1"/>
  <c r="R1398" i="11"/>
  <c r="S1398" i="11"/>
  <c r="T1398" i="11"/>
  <c r="U1398" i="11"/>
  <c r="V1398" i="11"/>
  <c r="W1398" i="11"/>
  <c r="X1398" i="11"/>
  <c r="Y1398" i="11"/>
  <c r="Z1398" i="11"/>
  <c r="AA1398" i="11"/>
  <c r="AB1398" i="11"/>
  <c r="AC1398" i="11"/>
  <c r="AD1398" i="11"/>
  <c r="AE1398" i="11"/>
  <c r="AF1398" i="11"/>
  <c r="AG1398" i="11"/>
  <c r="AH1398" i="11"/>
  <c r="L1399" i="11"/>
  <c r="M1399" i="11"/>
  <c r="N1399" i="11"/>
  <c r="O1399" i="11"/>
  <c r="P1399" i="11"/>
  <c r="Q1399" i="11"/>
  <c r="R1399" i="11"/>
  <c r="S1399" i="11"/>
  <c r="T1399" i="11"/>
  <c r="U1399" i="11"/>
  <c r="V1399" i="11"/>
  <c r="W1399" i="11"/>
  <c r="X1399" i="11"/>
  <c r="Y1399" i="11"/>
  <c r="Z1399" i="11"/>
  <c r="AA1399" i="11"/>
  <c r="AB1399" i="11"/>
  <c r="AC1399" i="11"/>
  <c r="AD1399" i="11"/>
  <c r="AE1399" i="11"/>
  <c r="AF1399" i="11"/>
  <c r="AI1399" i="11"/>
  <c r="AJ1399" i="11"/>
  <c r="AK1399" i="11"/>
  <c r="L1400" i="11"/>
  <c r="M1400" i="11"/>
  <c r="N1400" i="11"/>
  <c r="Q1400" i="11" s="1"/>
  <c r="O1400" i="11"/>
  <c r="P1400" i="11"/>
  <c r="R1400" i="11"/>
  <c r="S1400" i="11"/>
  <c r="T1400" i="11"/>
  <c r="U1400" i="11"/>
  <c r="V1400" i="11"/>
  <c r="W1400" i="11"/>
  <c r="X1400" i="11"/>
  <c r="Y1400" i="11"/>
  <c r="Z1400" i="11"/>
  <c r="AA1400" i="11"/>
  <c r="AB1400" i="11"/>
  <c r="AC1400" i="11"/>
  <c r="AD1400" i="11"/>
  <c r="AE1400" i="11"/>
  <c r="AF1400" i="11"/>
  <c r="L1401" i="11"/>
  <c r="M1401" i="11"/>
  <c r="N1401" i="11"/>
  <c r="O1401" i="11"/>
  <c r="P1401" i="11"/>
  <c r="Q1401" i="11"/>
  <c r="AJ1401" i="11" s="1"/>
  <c r="R1401" i="11"/>
  <c r="S1401" i="11"/>
  <c r="T1401" i="11"/>
  <c r="U1401" i="11"/>
  <c r="V1401" i="11"/>
  <c r="W1401" i="11"/>
  <c r="X1401" i="11"/>
  <c r="Y1401" i="11"/>
  <c r="Z1401" i="11"/>
  <c r="AA1401" i="11"/>
  <c r="AB1401" i="11"/>
  <c r="AC1401" i="11"/>
  <c r="AD1401" i="11"/>
  <c r="AE1401" i="11"/>
  <c r="AF1401" i="11"/>
  <c r="AG1401" i="11"/>
  <c r="AH1401" i="11"/>
  <c r="AI1401" i="11"/>
  <c r="L1402" i="11"/>
  <c r="M1402" i="11"/>
  <c r="T1402" i="11" s="1"/>
  <c r="N1402" i="11"/>
  <c r="Q1402" i="11" s="1"/>
  <c r="O1402" i="11"/>
  <c r="P1402" i="11"/>
  <c r="R1402" i="11"/>
  <c r="U1402" i="11"/>
  <c r="V1402" i="11"/>
  <c r="W1402" i="11"/>
  <c r="X1402" i="11"/>
  <c r="Y1402" i="11"/>
  <c r="Z1402" i="11"/>
  <c r="AA1402" i="11"/>
  <c r="AB1402" i="11"/>
  <c r="AC1402" i="11"/>
  <c r="AD1402" i="11"/>
  <c r="AE1402" i="11"/>
  <c r="L1403" i="11"/>
  <c r="M1403" i="11"/>
  <c r="T1403" i="11" s="1"/>
  <c r="N1403" i="11"/>
  <c r="O1403" i="11"/>
  <c r="P1403" i="11"/>
  <c r="AB1403" i="11" s="1"/>
  <c r="Q1403" i="11"/>
  <c r="AH1403" i="11" s="1"/>
  <c r="R1403" i="11"/>
  <c r="S1403" i="11"/>
  <c r="U1403" i="11"/>
  <c r="V1403" i="11"/>
  <c r="W1403" i="11"/>
  <c r="X1403" i="11"/>
  <c r="Y1403" i="11"/>
  <c r="Z1403" i="11"/>
  <c r="AA1403" i="11"/>
  <c r="AC1403" i="11"/>
  <c r="AD1403" i="11"/>
  <c r="AE1403" i="11"/>
  <c r="AG1403" i="11"/>
  <c r="L1404" i="11"/>
  <c r="M1404" i="11"/>
  <c r="N1404" i="11"/>
  <c r="Q1404" i="11" s="1"/>
  <c r="O1404" i="11"/>
  <c r="P1404" i="11"/>
  <c r="R1404" i="11"/>
  <c r="S1404" i="11"/>
  <c r="T1404" i="11"/>
  <c r="U1404" i="11"/>
  <c r="V1404" i="11"/>
  <c r="W1404" i="11"/>
  <c r="X1404" i="11"/>
  <c r="Y1404" i="11"/>
  <c r="Z1404" i="11"/>
  <c r="AA1404" i="11"/>
  <c r="AB1404" i="11"/>
  <c r="AC1404" i="11"/>
  <c r="AD1404" i="11"/>
  <c r="AE1404" i="11"/>
  <c r="AF1404" i="11"/>
  <c r="L1405" i="11"/>
  <c r="M1405" i="11"/>
  <c r="N1405" i="11"/>
  <c r="Q1405" i="11" s="1"/>
  <c r="O1405" i="11"/>
  <c r="P1405" i="11"/>
  <c r="R1405" i="11"/>
  <c r="S1405" i="11"/>
  <c r="T1405" i="11"/>
  <c r="U1405" i="11"/>
  <c r="V1405" i="11"/>
  <c r="W1405" i="11"/>
  <c r="X1405" i="11"/>
  <c r="Y1405" i="11"/>
  <c r="Z1405" i="11"/>
  <c r="AA1405" i="11"/>
  <c r="AB1405" i="11"/>
  <c r="AC1405" i="11"/>
  <c r="AD1405" i="11"/>
  <c r="AE1405" i="11"/>
  <c r="AF1405" i="11"/>
  <c r="L1406" i="11"/>
  <c r="S1406" i="11" s="1"/>
  <c r="M1406" i="11"/>
  <c r="N1406" i="11"/>
  <c r="O1406" i="11"/>
  <c r="P1406" i="11"/>
  <c r="AB1406" i="11" s="1"/>
  <c r="Q1406" i="11"/>
  <c r="AI1406" i="11" s="1"/>
  <c r="R1406" i="11"/>
  <c r="AF1406" i="11" s="1"/>
  <c r="T1406" i="11"/>
  <c r="U1406" i="11"/>
  <c r="V1406" i="11"/>
  <c r="W1406" i="11"/>
  <c r="X1406" i="11"/>
  <c r="Y1406" i="11"/>
  <c r="Z1406" i="11"/>
  <c r="AA1406" i="11"/>
  <c r="AC1406" i="11"/>
  <c r="AD1406" i="11"/>
  <c r="AE1406" i="11"/>
  <c r="AG1406" i="11"/>
  <c r="AH1406" i="11"/>
  <c r="L1407" i="11"/>
  <c r="M1407" i="11"/>
  <c r="T1407" i="11" s="1"/>
  <c r="N1407" i="11"/>
  <c r="O1407" i="11"/>
  <c r="P1407" i="11"/>
  <c r="Q1407" i="11"/>
  <c r="R1407" i="11"/>
  <c r="U1407" i="11"/>
  <c r="V1407" i="11"/>
  <c r="W1407" i="11"/>
  <c r="X1407" i="11"/>
  <c r="Y1407" i="11"/>
  <c r="Z1407" i="11"/>
  <c r="AA1407" i="11"/>
  <c r="AB1407" i="11"/>
  <c r="AC1407" i="11"/>
  <c r="AD1407" i="11"/>
  <c r="AE1407" i="11"/>
  <c r="AI1407" i="11"/>
  <c r="AJ1407" i="11"/>
  <c r="AK1407" i="11"/>
  <c r="L1408" i="11"/>
  <c r="M1408" i="11"/>
  <c r="N1408" i="11"/>
  <c r="Q1408" i="11" s="1"/>
  <c r="O1408" i="11"/>
  <c r="P1408" i="11"/>
  <c r="R1408" i="11"/>
  <c r="S1408" i="11"/>
  <c r="T1408" i="11"/>
  <c r="U1408" i="11"/>
  <c r="V1408" i="11"/>
  <c r="W1408" i="11"/>
  <c r="X1408" i="11"/>
  <c r="Y1408" i="11"/>
  <c r="Z1408" i="11"/>
  <c r="AA1408" i="11"/>
  <c r="AB1408" i="11"/>
  <c r="AC1408" i="11"/>
  <c r="AD1408" i="11"/>
  <c r="AE1408" i="11"/>
  <c r="AF1408" i="11"/>
  <c r="L1409" i="11"/>
  <c r="M1409" i="11"/>
  <c r="T1409" i="11" s="1"/>
  <c r="N1409" i="11"/>
  <c r="O1409" i="11"/>
  <c r="P1409" i="11"/>
  <c r="AB1409" i="11" s="1"/>
  <c r="Q1409" i="11"/>
  <c r="AJ1409" i="11" s="1"/>
  <c r="R1409" i="11"/>
  <c r="S1409" i="11"/>
  <c r="U1409" i="11"/>
  <c r="V1409" i="11"/>
  <c r="W1409" i="11"/>
  <c r="X1409" i="11"/>
  <c r="Y1409" i="11"/>
  <c r="Z1409" i="11"/>
  <c r="AA1409" i="11"/>
  <c r="AC1409" i="11"/>
  <c r="AD1409" i="11"/>
  <c r="AE1409" i="11"/>
  <c r="AG1409" i="11"/>
  <c r="AH1409" i="11"/>
  <c r="AI1409" i="11"/>
  <c r="L1410" i="11"/>
  <c r="M1410" i="11"/>
  <c r="N1410" i="11"/>
  <c r="Q1410" i="11" s="1"/>
  <c r="O1410" i="11"/>
  <c r="P1410" i="11"/>
  <c r="R1410" i="11"/>
  <c r="S1410" i="11"/>
  <c r="T1410" i="11"/>
  <c r="U1410" i="11"/>
  <c r="V1410" i="11"/>
  <c r="W1410" i="11"/>
  <c r="X1410" i="11"/>
  <c r="Y1410" i="11"/>
  <c r="Z1410" i="11"/>
  <c r="AA1410" i="11"/>
  <c r="AB1410" i="11"/>
  <c r="AC1410" i="11"/>
  <c r="AD1410" i="11"/>
  <c r="AE1410" i="11"/>
  <c r="AF1410" i="11"/>
  <c r="L1411" i="11"/>
  <c r="M1411" i="11"/>
  <c r="N1411" i="11"/>
  <c r="O1411" i="11"/>
  <c r="P1411" i="11"/>
  <c r="Q1411" i="11"/>
  <c r="AH1411" i="11" s="1"/>
  <c r="R1411" i="11"/>
  <c r="S1411" i="11"/>
  <c r="T1411" i="11"/>
  <c r="U1411" i="11"/>
  <c r="V1411" i="11"/>
  <c r="W1411" i="11"/>
  <c r="X1411" i="11"/>
  <c r="Y1411" i="11"/>
  <c r="Z1411" i="11"/>
  <c r="AA1411" i="11"/>
  <c r="AB1411" i="11"/>
  <c r="AC1411" i="11"/>
  <c r="AD1411" i="11"/>
  <c r="AE1411" i="11"/>
  <c r="AF1411" i="11"/>
  <c r="AG1411" i="11"/>
  <c r="L1412" i="11"/>
  <c r="M1412" i="11"/>
  <c r="N1412" i="11"/>
  <c r="Q1412" i="11" s="1"/>
  <c r="O1412" i="11"/>
  <c r="P1412" i="11"/>
  <c r="R1412" i="11"/>
  <c r="S1412" i="11"/>
  <c r="T1412" i="11"/>
  <c r="U1412" i="11"/>
  <c r="V1412" i="11"/>
  <c r="W1412" i="11"/>
  <c r="X1412" i="11"/>
  <c r="Y1412" i="11"/>
  <c r="Z1412" i="11"/>
  <c r="AA1412" i="11"/>
  <c r="AB1412" i="11"/>
  <c r="AC1412" i="11"/>
  <c r="AD1412" i="11"/>
  <c r="AE1412" i="11"/>
  <c r="AF1412" i="11"/>
  <c r="L1413" i="11"/>
  <c r="M1413" i="11"/>
  <c r="N1413" i="11"/>
  <c r="Q1413" i="11" s="1"/>
  <c r="O1413" i="11"/>
  <c r="P1413" i="11"/>
  <c r="R1413" i="11"/>
  <c r="S1413" i="11"/>
  <c r="T1413" i="11"/>
  <c r="U1413" i="11"/>
  <c r="V1413" i="11"/>
  <c r="W1413" i="11"/>
  <c r="X1413" i="11"/>
  <c r="Y1413" i="11"/>
  <c r="Z1413" i="11"/>
  <c r="AA1413" i="11"/>
  <c r="AB1413" i="11"/>
  <c r="AC1413" i="11"/>
  <c r="AD1413" i="11"/>
  <c r="AE1413" i="11"/>
  <c r="AF1413" i="11"/>
  <c r="L1414" i="11"/>
  <c r="S1414" i="11" s="1"/>
  <c r="M1414" i="11"/>
  <c r="N1414" i="11"/>
  <c r="O1414" i="11"/>
  <c r="P1414" i="11"/>
  <c r="AB1414" i="11" s="1"/>
  <c r="Q1414" i="11"/>
  <c r="AI1414" i="11" s="1"/>
  <c r="R1414" i="11"/>
  <c r="T1414" i="11"/>
  <c r="U1414" i="11"/>
  <c r="V1414" i="11"/>
  <c r="W1414" i="11"/>
  <c r="X1414" i="11"/>
  <c r="Y1414" i="11"/>
  <c r="Z1414" i="11"/>
  <c r="AA1414" i="11"/>
  <c r="AC1414" i="11"/>
  <c r="AD1414" i="11"/>
  <c r="AE1414" i="11"/>
  <c r="AG1414" i="11"/>
  <c r="AH1414" i="11"/>
  <c r="L1415" i="11"/>
  <c r="M1415" i="11"/>
  <c r="T1415" i="11" s="1"/>
  <c r="N1415" i="11"/>
  <c r="O1415" i="11"/>
  <c r="P1415" i="11"/>
  <c r="Q1415" i="11"/>
  <c r="R1415" i="11"/>
  <c r="U1415" i="11"/>
  <c r="V1415" i="11"/>
  <c r="W1415" i="11"/>
  <c r="X1415" i="11"/>
  <c r="Y1415" i="11"/>
  <c r="Z1415" i="11"/>
  <c r="AA1415" i="11"/>
  <c r="AB1415" i="11"/>
  <c r="AC1415" i="11"/>
  <c r="AD1415" i="11"/>
  <c r="AE1415" i="11"/>
  <c r="AI1415" i="11"/>
  <c r="AJ1415" i="11"/>
  <c r="AK1415" i="11"/>
  <c r="L1416" i="11"/>
  <c r="S1416" i="11" s="1"/>
  <c r="M1416" i="11"/>
  <c r="N1416" i="11"/>
  <c r="Q1416" i="11" s="1"/>
  <c r="O1416" i="11"/>
  <c r="P1416" i="11"/>
  <c r="AB1416" i="11" s="1"/>
  <c r="R1416" i="11"/>
  <c r="T1416" i="11"/>
  <c r="U1416" i="11"/>
  <c r="V1416" i="11"/>
  <c r="W1416" i="11"/>
  <c r="X1416" i="11"/>
  <c r="Y1416" i="11"/>
  <c r="Z1416" i="11"/>
  <c r="AA1416" i="11"/>
  <c r="AC1416" i="11"/>
  <c r="AD1416" i="11"/>
  <c r="AE1416" i="11"/>
  <c r="L1417" i="11"/>
  <c r="M1417" i="11"/>
  <c r="T1417" i="11" s="1"/>
  <c r="N1417" i="11"/>
  <c r="O1417" i="11"/>
  <c r="P1417" i="11"/>
  <c r="AB1417" i="11" s="1"/>
  <c r="Q1417" i="11"/>
  <c r="AJ1417" i="11" s="1"/>
  <c r="R1417" i="11"/>
  <c r="S1417" i="11"/>
  <c r="U1417" i="11"/>
  <c r="V1417" i="11"/>
  <c r="W1417" i="11"/>
  <c r="X1417" i="11"/>
  <c r="Y1417" i="11"/>
  <c r="Z1417" i="11"/>
  <c r="AA1417" i="11"/>
  <c r="AC1417" i="11"/>
  <c r="AD1417" i="11"/>
  <c r="AE1417" i="11"/>
  <c r="AG1417" i="11"/>
  <c r="AH1417" i="11"/>
  <c r="AI1417" i="11"/>
  <c r="L1418" i="11"/>
  <c r="M1418" i="11"/>
  <c r="T1418" i="11" s="1"/>
  <c r="N1418" i="11"/>
  <c r="Q1418" i="11" s="1"/>
  <c r="O1418" i="11"/>
  <c r="P1418" i="11"/>
  <c r="R1418" i="11"/>
  <c r="U1418" i="11"/>
  <c r="V1418" i="11"/>
  <c r="W1418" i="11"/>
  <c r="X1418" i="11"/>
  <c r="Y1418" i="11"/>
  <c r="Z1418" i="11"/>
  <c r="AA1418" i="11"/>
  <c r="AB1418" i="11"/>
  <c r="AC1418" i="11"/>
  <c r="AD1418" i="11"/>
  <c r="AE1418" i="11"/>
  <c r="L1419" i="11"/>
  <c r="M1419" i="11"/>
  <c r="N1419" i="11"/>
  <c r="O1419" i="11"/>
  <c r="P1419" i="11"/>
  <c r="Q1419" i="11"/>
  <c r="AH1419" i="11" s="1"/>
  <c r="R1419" i="11"/>
  <c r="S1419" i="11"/>
  <c r="T1419" i="11"/>
  <c r="U1419" i="11"/>
  <c r="V1419" i="11"/>
  <c r="W1419" i="11"/>
  <c r="X1419" i="11"/>
  <c r="Y1419" i="11"/>
  <c r="Z1419" i="11"/>
  <c r="AA1419" i="11"/>
  <c r="AB1419" i="11"/>
  <c r="AC1419" i="11"/>
  <c r="AD1419" i="11"/>
  <c r="AE1419" i="11"/>
  <c r="AF1419" i="11"/>
  <c r="AG1419" i="11"/>
  <c r="L1420" i="11"/>
  <c r="M1420" i="11"/>
  <c r="N1420" i="11"/>
  <c r="Q1420" i="11" s="1"/>
  <c r="O1420" i="11"/>
  <c r="P1420" i="11"/>
  <c r="R1420" i="11"/>
  <c r="S1420" i="11"/>
  <c r="T1420" i="11"/>
  <c r="U1420" i="11"/>
  <c r="V1420" i="11"/>
  <c r="W1420" i="11"/>
  <c r="X1420" i="11"/>
  <c r="Y1420" i="11"/>
  <c r="Z1420" i="11"/>
  <c r="AA1420" i="11"/>
  <c r="AB1420" i="11"/>
  <c r="AC1420" i="11"/>
  <c r="AD1420" i="11"/>
  <c r="AE1420" i="11"/>
  <c r="AF1420" i="11"/>
  <c r="L1421" i="11"/>
  <c r="M1421" i="11"/>
  <c r="N1421" i="11"/>
  <c r="Q1421" i="11" s="1"/>
  <c r="O1421" i="11"/>
  <c r="P1421" i="11"/>
  <c r="R1421" i="11"/>
  <c r="S1421" i="11"/>
  <c r="T1421" i="11"/>
  <c r="U1421" i="11"/>
  <c r="V1421" i="11"/>
  <c r="W1421" i="11"/>
  <c r="X1421" i="11"/>
  <c r="Y1421" i="11"/>
  <c r="Z1421" i="11"/>
  <c r="AA1421" i="11"/>
  <c r="AB1421" i="11"/>
  <c r="AC1421" i="11"/>
  <c r="AD1421" i="11"/>
  <c r="AE1421" i="11"/>
  <c r="AF1421" i="11"/>
  <c r="L1422" i="11"/>
  <c r="M1422" i="11"/>
  <c r="N1422" i="11"/>
  <c r="O1422" i="11"/>
  <c r="P1422" i="11"/>
  <c r="Q1422" i="11"/>
  <c r="AI1422" i="11" s="1"/>
  <c r="R1422" i="11"/>
  <c r="S1422" i="11"/>
  <c r="T1422" i="11"/>
  <c r="U1422" i="11"/>
  <c r="V1422" i="11"/>
  <c r="W1422" i="11"/>
  <c r="X1422" i="11"/>
  <c r="Y1422" i="11"/>
  <c r="Z1422" i="11"/>
  <c r="AA1422" i="11"/>
  <c r="AB1422" i="11"/>
  <c r="AC1422" i="11"/>
  <c r="AD1422" i="11"/>
  <c r="AE1422" i="11"/>
  <c r="AF1422" i="11"/>
  <c r="AG1422" i="11"/>
  <c r="AH1422" i="11"/>
  <c r="L1423" i="11"/>
  <c r="M1423" i="11"/>
  <c r="N1423" i="11"/>
  <c r="O1423" i="11"/>
  <c r="P1423" i="11"/>
  <c r="Q1423" i="11"/>
  <c r="R1423" i="11"/>
  <c r="S1423" i="11"/>
  <c r="T1423" i="11"/>
  <c r="U1423" i="11"/>
  <c r="V1423" i="11"/>
  <c r="W1423" i="11"/>
  <c r="X1423" i="11"/>
  <c r="Y1423" i="11"/>
  <c r="Z1423" i="11"/>
  <c r="AA1423" i="11"/>
  <c r="AB1423" i="11"/>
  <c r="AC1423" i="11"/>
  <c r="AD1423" i="11"/>
  <c r="AE1423" i="11"/>
  <c r="AF1423" i="11"/>
  <c r="AJ1423" i="11"/>
  <c r="AK1423" i="11"/>
  <c r="L1424" i="11"/>
  <c r="M1424" i="11"/>
  <c r="N1424" i="11"/>
  <c r="Q1424" i="11" s="1"/>
  <c r="O1424" i="11"/>
  <c r="P1424" i="11"/>
  <c r="R1424" i="11"/>
  <c r="S1424" i="11"/>
  <c r="T1424" i="11"/>
  <c r="U1424" i="11"/>
  <c r="V1424" i="11"/>
  <c r="W1424" i="11"/>
  <c r="X1424" i="11"/>
  <c r="Y1424" i="11"/>
  <c r="Z1424" i="11"/>
  <c r="AA1424" i="11"/>
  <c r="AB1424" i="11"/>
  <c r="AC1424" i="11"/>
  <c r="AD1424" i="11"/>
  <c r="AE1424" i="11"/>
  <c r="AF1424" i="11"/>
  <c r="L1425" i="11"/>
  <c r="M1425" i="11"/>
  <c r="N1425" i="11"/>
  <c r="O1425" i="11"/>
  <c r="P1425" i="11"/>
  <c r="Q1425" i="11"/>
  <c r="AJ1425" i="11" s="1"/>
  <c r="R1425" i="11"/>
  <c r="S1425" i="11"/>
  <c r="T1425" i="11"/>
  <c r="U1425" i="11"/>
  <c r="V1425" i="11"/>
  <c r="W1425" i="11"/>
  <c r="X1425" i="11"/>
  <c r="Y1425" i="11"/>
  <c r="Z1425" i="11"/>
  <c r="AA1425" i="11"/>
  <c r="AB1425" i="11"/>
  <c r="AC1425" i="11"/>
  <c r="AD1425" i="11"/>
  <c r="AE1425" i="11"/>
  <c r="AF1425" i="11"/>
  <c r="AG1425" i="11"/>
  <c r="AH1425" i="11"/>
  <c r="AI1425" i="11"/>
  <c r="L1426" i="11"/>
  <c r="M1426" i="11"/>
  <c r="N1426" i="11"/>
  <c r="Q1426" i="11" s="1"/>
  <c r="O1426" i="11"/>
  <c r="P1426" i="11"/>
  <c r="R1426" i="11"/>
  <c r="S1426" i="11"/>
  <c r="T1426" i="11"/>
  <c r="U1426" i="11"/>
  <c r="V1426" i="11"/>
  <c r="W1426" i="11"/>
  <c r="X1426" i="11"/>
  <c r="Y1426" i="11"/>
  <c r="Z1426" i="11"/>
  <c r="AA1426" i="11"/>
  <c r="AB1426" i="11"/>
  <c r="AC1426" i="11"/>
  <c r="AD1426" i="11"/>
  <c r="AE1426" i="11"/>
  <c r="AF1426" i="11"/>
  <c r="AH1426" i="11"/>
  <c r="L1427" i="11"/>
  <c r="M1427" i="11"/>
  <c r="N1427" i="11"/>
  <c r="O1427" i="11"/>
  <c r="P1427" i="11"/>
  <c r="Q1427" i="11"/>
  <c r="AH1427" i="11" s="1"/>
  <c r="R1427" i="11"/>
  <c r="S1427" i="11"/>
  <c r="T1427" i="11"/>
  <c r="U1427" i="11"/>
  <c r="V1427" i="11"/>
  <c r="W1427" i="11"/>
  <c r="X1427" i="11"/>
  <c r="Y1427" i="11"/>
  <c r="Z1427" i="11"/>
  <c r="AA1427" i="11"/>
  <c r="AB1427" i="11"/>
  <c r="AC1427" i="11"/>
  <c r="AD1427" i="11"/>
  <c r="AE1427" i="11"/>
  <c r="AF1427" i="11"/>
  <c r="AG1427" i="11"/>
  <c r="AK1427" i="11"/>
  <c r="L1428" i="11"/>
  <c r="M1428" i="11"/>
  <c r="N1428" i="11"/>
  <c r="Q1428" i="11" s="1"/>
  <c r="O1428" i="11"/>
  <c r="P1428" i="11"/>
  <c r="R1428" i="11"/>
  <c r="S1428" i="11"/>
  <c r="T1428" i="11"/>
  <c r="U1428" i="11"/>
  <c r="V1428" i="11"/>
  <c r="W1428" i="11"/>
  <c r="X1428" i="11"/>
  <c r="Y1428" i="11"/>
  <c r="Z1428" i="11"/>
  <c r="AA1428" i="11"/>
  <c r="AB1428" i="11"/>
  <c r="AC1428" i="11"/>
  <c r="AD1428" i="11"/>
  <c r="AE1428" i="11"/>
  <c r="AF1428" i="11"/>
  <c r="L1429" i="11"/>
  <c r="M1429" i="11"/>
  <c r="T1429" i="11" s="1"/>
  <c r="N1429" i="11"/>
  <c r="Q1429" i="11" s="1"/>
  <c r="O1429" i="11"/>
  <c r="P1429" i="11"/>
  <c r="R1429" i="11"/>
  <c r="S1429" i="11"/>
  <c r="U1429" i="11"/>
  <c r="V1429" i="11"/>
  <c r="W1429" i="11"/>
  <c r="X1429" i="11"/>
  <c r="Y1429" i="11"/>
  <c r="Z1429" i="11"/>
  <c r="AA1429" i="11"/>
  <c r="AB1429" i="11"/>
  <c r="AC1429" i="11"/>
  <c r="AD1429" i="11"/>
  <c r="AE1429" i="11"/>
  <c r="AI1429" i="11"/>
  <c r="L1430" i="11"/>
  <c r="S1430" i="11" s="1"/>
  <c r="M1430" i="11"/>
  <c r="N1430" i="11"/>
  <c r="O1430" i="11"/>
  <c r="P1430" i="11"/>
  <c r="AB1430" i="11" s="1"/>
  <c r="R1430" i="11"/>
  <c r="T1430" i="11"/>
  <c r="U1430" i="11"/>
  <c r="V1430" i="11"/>
  <c r="W1430" i="11"/>
  <c r="X1430" i="11"/>
  <c r="Y1430" i="11"/>
  <c r="Z1430" i="11"/>
  <c r="AA1430" i="11"/>
  <c r="AC1430" i="11"/>
  <c r="AD1430" i="11"/>
  <c r="AE1430" i="11"/>
  <c r="L1431" i="11"/>
  <c r="M1431" i="11"/>
  <c r="T1431" i="11" s="1"/>
  <c r="N1431" i="11"/>
  <c r="O1431" i="11"/>
  <c r="P1431" i="11"/>
  <c r="Q1431" i="11"/>
  <c r="R1431" i="11"/>
  <c r="U1431" i="11"/>
  <c r="V1431" i="11"/>
  <c r="W1431" i="11"/>
  <c r="X1431" i="11"/>
  <c r="Y1431" i="11"/>
  <c r="Z1431" i="11"/>
  <c r="AA1431" i="11"/>
  <c r="AB1431" i="11"/>
  <c r="AC1431" i="11"/>
  <c r="AD1431" i="11"/>
  <c r="AE1431" i="11"/>
  <c r="AG1431" i="11"/>
  <c r="L1432" i="11"/>
  <c r="M1432" i="11"/>
  <c r="N1432" i="11"/>
  <c r="Q1432" i="11" s="1"/>
  <c r="O1432" i="11"/>
  <c r="P1432" i="11"/>
  <c r="R1432" i="11"/>
  <c r="T1432" i="11"/>
  <c r="U1432" i="11"/>
  <c r="V1432" i="11"/>
  <c r="W1432" i="11"/>
  <c r="X1432" i="11"/>
  <c r="Y1432" i="11"/>
  <c r="Z1432" i="11"/>
  <c r="AA1432" i="11"/>
  <c r="AB1432" i="11"/>
  <c r="AC1432" i="11"/>
  <c r="AD1432" i="11"/>
  <c r="AE1432" i="11"/>
  <c r="AJ1432" i="11"/>
  <c r="L1433" i="11"/>
  <c r="M1433" i="11"/>
  <c r="T1433" i="11" s="1"/>
  <c r="N1433" i="11"/>
  <c r="O1433" i="11"/>
  <c r="P1433" i="11"/>
  <c r="AB1433" i="11" s="1"/>
  <c r="Q1433" i="11"/>
  <c r="AJ1433" i="11" s="1"/>
  <c r="R1433" i="11"/>
  <c r="S1433" i="11"/>
  <c r="U1433" i="11"/>
  <c r="V1433" i="11"/>
  <c r="W1433" i="11"/>
  <c r="X1433" i="11"/>
  <c r="Y1433" i="11"/>
  <c r="Z1433" i="11"/>
  <c r="AA1433" i="11"/>
  <c r="AC1433" i="11"/>
  <c r="AD1433" i="11"/>
  <c r="AE1433" i="11"/>
  <c r="AG1433" i="11"/>
  <c r="AH1433" i="11"/>
  <c r="AI1433" i="11"/>
  <c r="AK1433" i="11"/>
  <c r="L1434" i="11"/>
  <c r="M1434" i="11"/>
  <c r="N1434" i="11"/>
  <c r="O1434" i="11"/>
  <c r="P1434" i="11"/>
  <c r="R1434" i="11"/>
  <c r="S1434" i="11"/>
  <c r="T1434" i="11"/>
  <c r="U1434" i="11"/>
  <c r="V1434" i="11"/>
  <c r="W1434" i="11"/>
  <c r="X1434" i="11"/>
  <c r="Y1434" i="11"/>
  <c r="Z1434" i="11"/>
  <c r="AA1434" i="11"/>
  <c r="AB1434" i="11"/>
  <c r="AC1434" i="11"/>
  <c r="AD1434" i="11"/>
  <c r="AE1434" i="11"/>
  <c r="AF1434" i="11"/>
  <c r="L1435" i="11"/>
  <c r="M1435" i="11"/>
  <c r="N1435" i="11"/>
  <c r="O1435" i="11"/>
  <c r="P1435" i="11"/>
  <c r="Q1435" i="11"/>
  <c r="AH1435" i="11" s="1"/>
  <c r="R1435" i="11"/>
  <c r="S1435" i="11"/>
  <c r="T1435" i="11"/>
  <c r="U1435" i="11"/>
  <c r="V1435" i="11"/>
  <c r="W1435" i="11"/>
  <c r="X1435" i="11"/>
  <c r="Y1435" i="11"/>
  <c r="Z1435" i="11"/>
  <c r="AA1435" i="11"/>
  <c r="AB1435" i="11"/>
  <c r="AC1435" i="11"/>
  <c r="AD1435" i="11"/>
  <c r="AE1435" i="11"/>
  <c r="AF1435" i="11"/>
  <c r="AG1435" i="11"/>
  <c r="AK1435" i="11"/>
  <c r="L1436" i="11"/>
  <c r="M1436" i="11"/>
  <c r="N1436" i="11"/>
  <c r="Q1436" i="11" s="1"/>
  <c r="O1436" i="11"/>
  <c r="P1436" i="11"/>
  <c r="AB1436" i="11" s="1"/>
  <c r="AF1436" i="11" s="1"/>
  <c r="R1436" i="11"/>
  <c r="S1436" i="11"/>
  <c r="T1436" i="11"/>
  <c r="U1436" i="11"/>
  <c r="V1436" i="11"/>
  <c r="W1436" i="11"/>
  <c r="X1436" i="11"/>
  <c r="Y1436" i="11"/>
  <c r="Z1436" i="11"/>
  <c r="AA1436" i="11"/>
  <c r="AC1436" i="11"/>
  <c r="AD1436" i="11"/>
  <c r="AE1436" i="11"/>
  <c r="L1437" i="11"/>
  <c r="M1437" i="11"/>
  <c r="T1437" i="11" s="1"/>
  <c r="N1437" i="11"/>
  <c r="Q1437" i="11" s="1"/>
  <c r="O1437" i="11"/>
  <c r="P1437" i="11"/>
  <c r="R1437" i="11"/>
  <c r="S1437" i="11"/>
  <c r="U1437" i="11"/>
  <c r="V1437" i="11"/>
  <c r="W1437" i="11"/>
  <c r="X1437" i="11"/>
  <c r="Y1437" i="11"/>
  <c r="Z1437" i="11"/>
  <c r="AA1437" i="11"/>
  <c r="AB1437" i="11"/>
  <c r="AC1437" i="11"/>
  <c r="AD1437" i="11"/>
  <c r="AE1437" i="11"/>
  <c r="AI1437" i="11"/>
  <c r="L1438" i="11"/>
  <c r="S1438" i="11" s="1"/>
  <c r="M1438" i="11"/>
  <c r="N1438" i="11"/>
  <c r="Q1438" i="11" s="1"/>
  <c r="O1438" i="11"/>
  <c r="P1438" i="11"/>
  <c r="R1438" i="11"/>
  <c r="T1438" i="11"/>
  <c r="U1438" i="11"/>
  <c r="V1438" i="11"/>
  <c r="W1438" i="11"/>
  <c r="X1438" i="11"/>
  <c r="Y1438" i="11"/>
  <c r="Z1438" i="11"/>
  <c r="AA1438" i="11"/>
  <c r="AB1438" i="11"/>
  <c r="AC1438" i="11"/>
  <c r="AD1438" i="11"/>
  <c r="AE1438" i="11"/>
  <c r="L1439" i="11"/>
  <c r="M1439" i="11"/>
  <c r="T1439" i="11" s="1"/>
  <c r="N1439" i="11"/>
  <c r="O1439" i="11"/>
  <c r="P1439" i="11"/>
  <c r="Q1439" i="11"/>
  <c r="R1439" i="11"/>
  <c r="U1439" i="11"/>
  <c r="V1439" i="11"/>
  <c r="W1439" i="11"/>
  <c r="X1439" i="11"/>
  <c r="Y1439" i="11"/>
  <c r="Z1439" i="11"/>
  <c r="AA1439" i="11"/>
  <c r="AB1439" i="11"/>
  <c r="AC1439" i="11"/>
  <c r="AD1439" i="11"/>
  <c r="AE1439" i="11"/>
  <c r="L1440" i="11"/>
  <c r="M1440" i="11"/>
  <c r="N1440" i="11"/>
  <c r="Q1440" i="11" s="1"/>
  <c r="O1440" i="11"/>
  <c r="P1440" i="11"/>
  <c r="R1440" i="11"/>
  <c r="S1440" i="11"/>
  <c r="T1440" i="11"/>
  <c r="U1440" i="11"/>
  <c r="V1440" i="11"/>
  <c r="W1440" i="11"/>
  <c r="X1440" i="11"/>
  <c r="Y1440" i="11"/>
  <c r="Z1440" i="11"/>
  <c r="AA1440" i="11"/>
  <c r="AB1440" i="11"/>
  <c r="AC1440" i="11"/>
  <c r="AD1440" i="11"/>
  <c r="AE1440" i="11"/>
  <c r="AF1440" i="11"/>
  <c r="L1441" i="11"/>
  <c r="M1441" i="11"/>
  <c r="N1441" i="11"/>
  <c r="O1441" i="11"/>
  <c r="P1441" i="11"/>
  <c r="Q1441" i="11"/>
  <c r="AJ1441" i="11" s="1"/>
  <c r="R1441" i="11"/>
  <c r="S1441" i="11"/>
  <c r="T1441" i="11"/>
  <c r="U1441" i="11"/>
  <c r="V1441" i="11"/>
  <c r="W1441" i="11"/>
  <c r="X1441" i="11"/>
  <c r="Y1441" i="11"/>
  <c r="Z1441" i="11"/>
  <c r="AA1441" i="11"/>
  <c r="AB1441" i="11"/>
  <c r="AC1441" i="11"/>
  <c r="AD1441" i="11"/>
  <c r="AE1441" i="11"/>
  <c r="AF1441" i="11"/>
  <c r="AG1441" i="11"/>
  <c r="AH1441" i="11"/>
  <c r="AI1441" i="11"/>
  <c r="AK1441" i="11"/>
  <c r="L1442" i="11"/>
  <c r="M1442" i="11"/>
  <c r="N1442" i="11"/>
  <c r="O1442" i="11"/>
  <c r="P1442" i="11"/>
  <c r="R1442" i="11"/>
  <c r="S1442" i="11"/>
  <c r="T1442" i="11"/>
  <c r="U1442" i="11"/>
  <c r="V1442" i="11"/>
  <c r="W1442" i="11"/>
  <c r="X1442" i="11"/>
  <c r="Y1442" i="11"/>
  <c r="Z1442" i="11"/>
  <c r="AA1442" i="11"/>
  <c r="AB1442" i="11"/>
  <c r="AC1442" i="11"/>
  <c r="AD1442" i="11"/>
  <c r="AE1442" i="11"/>
  <c r="AF1442" i="11"/>
  <c r="L1443" i="11"/>
  <c r="M1443" i="11"/>
  <c r="N1443" i="11"/>
  <c r="O1443" i="11"/>
  <c r="P1443" i="11"/>
  <c r="Q1443" i="11"/>
  <c r="R1443" i="11"/>
  <c r="S1443" i="11"/>
  <c r="T1443" i="11"/>
  <c r="U1443" i="11"/>
  <c r="V1443" i="11"/>
  <c r="W1443" i="11"/>
  <c r="X1443" i="11"/>
  <c r="Y1443" i="11"/>
  <c r="Z1443" i="11"/>
  <c r="AA1443" i="11"/>
  <c r="AB1443" i="11"/>
  <c r="AC1443" i="11"/>
  <c r="AD1443" i="11"/>
  <c r="AE1443" i="11"/>
  <c r="AF1443" i="11"/>
  <c r="AG1443" i="11"/>
  <c r="AK1443" i="11"/>
  <c r="L1444" i="11"/>
  <c r="M1444" i="11"/>
  <c r="N1444" i="11"/>
  <c r="Q1444" i="11" s="1"/>
  <c r="O1444" i="11"/>
  <c r="P1444" i="11"/>
  <c r="AB1444" i="11" s="1"/>
  <c r="R1444" i="11"/>
  <c r="T1444" i="11"/>
  <c r="U1444" i="11"/>
  <c r="V1444" i="11"/>
  <c r="W1444" i="11"/>
  <c r="X1444" i="11"/>
  <c r="Y1444" i="11"/>
  <c r="Z1444" i="11"/>
  <c r="AA1444" i="11"/>
  <c r="AC1444" i="11"/>
  <c r="AD1444" i="11"/>
  <c r="AE1444" i="11"/>
  <c r="L1445" i="11"/>
  <c r="M1445" i="11"/>
  <c r="T1445" i="11" s="1"/>
  <c r="N1445" i="11"/>
  <c r="Q1445" i="11" s="1"/>
  <c r="O1445" i="11"/>
  <c r="P1445" i="11"/>
  <c r="R1445" i="11"/>
  <c r="S1445" i="11"/>
  <c r="U1445" i="11"/>
  <c r="V1445" i="11"/>
  <c r="W1445" i="11"/>
  <c r="X1445" i="11"/>
  <c r="Y1445" i="11"/>
  <c r="Z1445" i="11"/>
  <c r="AA1445" i="11"/>
  <c r="AB1445" i="11"/>
  <c r="AC1445" i="11"/>
  <c r="AD1445" i="11"/>
  <c r="AE1445" i="11"/>
  <c r="AI1445" i="11"/>
  <c r="L1446" i="11"/>
  <c r="S1446" i="11" s="1"/>
  <c r="M1446" i="11"/>
  <c r="N1446" i="11"/>
  <c r="Q1446" i="11" s="1"/>
  <c r="O1446" i="11"/>
  <c r="P1446" i="11"/>
  <c r="R1446" i="11"/>
  <c r="T1446" i="11"/>
  <c r="U1446" i="11"/>
  <c r="W1446" i="11"/>
  <c r="X1446" i="11"/>
  <c r="Y1446" i="11"/>
  <c r="Z1446" i="11"/>
  <c r="AA1446" i="11"/>
  <c r="AB1446" i="11"/>
  <c r="AC1446" i="11"/>
  <c r="AD1446" i="11"/>
  <c r="AE1446" i="11"/>
  <c r="L1447" i="11"/>
  <c r="M1447" i="11"/>
  <c r="T1447" i="11" s="1"/>
  <c r="N1447" i="11"/>
  <c r="O1447" i="11"/>
  <c r="P1447" i="11"/>
  <c r="Q1447" i="11"/>
  <c r="R1447" i="11"/>
  <c r="U1447" i="11"/>
  <c r="V1447" i="11"/>
  <c r="W1447" i="11"/>
  <c r="X1447" i="11"/>
  <c r="Y1447" i="11"/>
  <c r="Z1447" i="11"/>
  <c r="AA1447" i="11"/>
  <c r="AB1447" i="11"/>
  <c r="AC1447" i="11"/>
  <c r="AD1447" i="11"/>
  <c r="AE1447" i="11"/>
  <c r="AG1447" i="11"/>
  <c r="L1448" i="11"/>
  <c r="M1448" i="11"/>
  <c r="N1448" i="11"/>
  <c r="Q1448" i="11" s="1"/>
  <c r="O1448" i="11"/>
  <c r="P1448" i="11"/>
  <c r="R1448" i="11"/>
  <c r="T1448" i="11"/>
  <c r="U1448" i="11"/>
  <c r="V1448" i="11"/>
  <c r="W1448" i="11"/>
  <c r="X1448" i="11"/>
  <c r="Y1448" i="11"/>
  <c r="Z1448" i="11"/>
  <c r="AA1448" i="11"/>
  <c r="AB1448" i="11"/>
  <c r="AC1448" i="11"/>
  <c r="AD1448" i="11"/>
  <c r="AE1448" i="11"/>
  <c r="AJ1448" i="11"/>
  <c r="L1449" i="11"/>
  <c r="M1449" i="11"/>
  <c r="T1449" i="11" s="1"/>
  <c r="N1449" i="11"/>
  <c r="O1449" i="11"/>
  <c r="P1449" i="11"/>
  <c r="AB1449" i="11" s="1"/>
  <c r="Q1449" i="11"/>
  <c r="R1449" i="11"/>
  <c r="S1449" i="11"/>
  <c r="U1449" i="11"/>
  <c r="V1449" i="11"/>
  <c r="W1449" i="11"/>
  <c r="X1449" i="11"/>
  <c r="Y1449" i="11"/>
  <c r="Z1449" i="11"/>
  <c r="AA1449" i="11"/>
  <c r="AC1449" i="11"/>
  <c r="AD1449" i="11"/>
  <c r="AE1449" i="11"/>
  <c r="AG1449" i="11"/>
  <c r="AH1449" i="11"/>
  <c r="AI1449" i="11"/>
  <c r="AK1449" i="11"/>
  <c r="L1450" i="11"/>
  <c r="M1450" i="11"/>
  <c r="T1450" i="11" s="1"/>
  <c r="N1450" i="11"/>
  <c r="O1450" i="11"/>
  <c r="P1450" i="11"/>
  <c r="AB1450" i="11" s="1"/>
  <c r="R1450" i="11"/>
  <c r="U1450" i="11"/>
  <c r="V1450" i="11"/>
  <c r="W1450" i="11"/>
  <c r="X1450" i="11"/>
  <c r="Y1450" i="11"/>
  <c r="Z1450" i="11"/>
  <c r="AA1450" i="11"/>
  <c r="AC1450" i="11"/>
  <c r="AD1450" i="11"/>
  <c r="AE1450" i="11"/>
  <c r="L1451" i="11"/>
  <c r="M1451" i="11"/>
  <c r="T1451" i="11" s="1"/>
  <c r="AF1451" i="11" s="1"/>
  <c r="N1451" i="11"/>
  <c r="O1451" i="11"/>
  <c r="P1451" i="11"/>
  <c r="AB1451" i="11" s="1"/>
  <c r="Q1451" i="11"/>
  <c r="R1451" i="11"/>
  <c r="S1451" i="11"/>
  <c r="U1451" i="11"/>
  <c r="V1451" i="11"/>
  <c r="W1451" i="11"/>
  <c r="X1451" i="11"/>
  <c r="Y1451" i="11"/>
  <c r="Z1451" i="11"/>
  <c r="AA1451" i="11"/>
  <c r="AC1451" i="11"/>
  <c r="AD1451" i="11"/>
  <c r="AE1451" i="11"/>
  <c r="AG1451" i="11"/>
  <c r="AK1451" i="11"/>
  <c r="L1452" i="11"/>
  <c r="M1452" i="11"/>
  <c r="N1452" i="11"/>
  <c r="Q1452" i="11" s="1"/>
  <c r="O1452" i="11"/>
  <c r="P1452" i="11"/>
  <c r="AB1452" i="11" s="1"/>
  <c r="R1452" i="11"/>
  <c r="T1452" i="11"/>
  <c r="U1452" i="11"/>
  <c r="V1452" i="11"/>
  <c r="W1452" i="11"/>
  <c r="X1452" i="11"/>
  <c r="Y1452" i="11"/>
  <c r="Z1452" i="11"/>
  <c r="AA1452" i="11"/>
  <c r="AC1452" i="11"/>
  <c r="AD1452" i="11"/>
  <c r="AE1452" i="11"/>
  <c r="L1453" i="11"/>
  <c r="M1453" i="11"/>
  <c r="N1453" i="11"/>
  <c r="Q1453" i="11" s="1"/>
  <c r="O1453" i="11"/>
  <c r="P1453" i="11"/>
  <c r="R1453" i="11"/>
  <c r="S1453" i="11"/>
  <c r="T1453" i="11"/>
  <c r="U1453" i="11"/>
  <c r="V1453" i="11"/>
  <c r="W1453" i="11"/>
  <c r="X1453" i="11"/>
  <c r="Y1453" i="11"/>
  <c r="Z1453" i="11"/>
  <c r="AA1453" i="11"/>
  <c r="AB1453" i="11"/>
  <c r="AC1453" i="11"/>
  <c r="AD1453" i="11"/>
  <c r="AE1453" i="11"/>
  <c r="AF1453" i="11"/>
  <c r="L1454" i="11"/>
  <c r="M1454" i="11"/>
  <c r="N1454" i="11"/>
  <c r="Q1454" i="11" s="1"/>
  <c r="O1454" i="11"/>
  <c r="P1454" i="11"/>
  <c r="R1454" i="11"/>
  <c r="S1454" i="11"/>
  <c r="T1454" i="11"/>
  <c r="U1454" i="11"/>
  <c r="V1454" i="11"/>
  <c r="W1454" i="11"/>
  <c r="X1454" i="11"/>
  <c r="Y1454" i="11"/>
  <c r="Z1454" i="11"/>
  <c r="AA1454" i="11"/>
  <c r="AB1454" i="11"/>
  <c r="AC1454" i="11"/>
  <c r="AD1454" i="11"/>
  <c r="AE1454" i="11"/>
  <c r="AF1454" i="11"/>
  <c r="L1455" i="11"/>
  <c r="M1455" i="11"/>
  <c r="N1455" i="11"/>
  <c r="O1455" i="11"/>
  <c r="P1455" i="11"/>
  <c r="Q1455" i="11"/>
  <c r="R1455" i="11"/>
  <c r="S1455" i="11"/>
  <c r="T1455" i="11"/>
  <c r="U1455" i="11"/>
  <c r="V1455" i="11"/>
  <c r="W1455" i="11"/>
  <c r="X1455" i="11"/>
  <c r="Y1455" i="11"/>
  <c r="Z1455" i="11"/>
  <c r="AA1455" i="11"/>
  <c r="AB1455" i="11"/>
  <c r="AC1455" i="11"/>
  <c r="AD1455" i="11"/>
  <c r="AE1455" i="11"/>
  <c r="AF1455" i="11"/>
  <c r="AG1455" i="11"/>
  <c r="L1456" i="11"/>
  <c r="M1456" i="11"/>
  <c r="N1456" i="11"/>
  <c r="Q1456" i="11" s="1"/>
  <c r="O1456" i="11"/>
  <c r="P1456" i="11"/>
  <c r="R1456" i="11"/>
  <c r="S1456" i="11"/>
  <c r="T1456" i="11"/>
  <c r="U1456" i="11"/>
  <c r="V1456" i="11"/>
  <c r="W1456" i="11"/>
  <c r="X1456" i="11"/>
  <c r="Y1456" i="11"/>
  <c r="Z1456" i="11"/>
  <c r="AA1456" i="11"/>
  <c r="AB1456" i="11"/>
  <c r="AC1456" i="11"/>
  <c r="AD1456" i="11"/>
  <c r="AE1456" i="11"/>
  <c r="AF1456" i="11"/>
  <c r="L1457" i="11"/>
  <c r="M1457" i="11"/>
  <c r="N1457" i="11"/>
  <c r="O1457" i="11"/>
  <c r="P1457" i="11"/>
  <c r="Q1457" i="11"/>
  <c r="R1457" i="11"/>
  <c r="S1457" i="11"/>
  <c r="T1457" i="11"/>
  <c r="U1457" i="11"/>
  <c r="V1457" i="11"/>
  <c r="W1457" i="11"/>
  <c r="X1457" i="11"/>
  <c r="Y1457" i="11"/>
  <c r="Z1457" i="11"/>
  <c r="AA1457" i="11"/>
  <c r="AB1457" i="11"/>
  <c r="AC1457" i="11"/>
  <c r="AD1457" i="11"/>
  <c r="AE1457" i="11"/>
  <c r="AF1457" i="11"/>
  <c r="AG1457" i="11"/>
  <c r="AH1457" i="11"/>
  <c r="AI1457" i="11"/>
  <c r="AK1457" i="11"/>
  <c r="L1458" i="11"/>
  <c r="M1458" i="11"/>
  <c r="T1458" i="11" s="1"/>
  <c r="N1458" i="11"/>
  <c r="O1458" i="11"/>
  <c r="P1458" i="11"/>
  <c r="AB1458" i="11" s="1"/>
  <c r="R1458" i="11"/>
  <c r="U1458" i="11"/>
  <c r="V1458" i="11"/>
  <c r="W1458" i="11"/>
  <c r="X1458" i="11"/>
  <c r="Y1458" i="11"/>
  <c r="Z1458" i="11"/>
  <c r="AA1458" i="11"/>
  <c r="AC1458" i="11"/>
  <c r="AD1458" i="11"/>
  <c r="AE1458" i="11"/>
  <c r="L1459" i="11"/>
  <c r="M1459" i="11"/>
  <c r="T1459" i="11" s="1"/>
  <c r="N1459" i="11"/>
  <c r="O1459" i="11"/>
  <c r="P1459" i="11"/>
  <c r="AB1459" i="11" s="1"/>
  <c r="Q1459" i="11"/>
  <c r="AH1459" i="11" s="1"/>
  <c r="R1459" i="11"/>
  <c r="S1459" i="11"/>
  <c r="U1459" i="11"/>
  <c r="V1459" i="11"/>
  <c r="W1459" i="11"/>
  <c r="X1459" i="11"/>
  <c r="Y1459" i="11"/>
  <c r="Z1459" i="11"/>
  <c r="AA1459" i="11"/>
  <c r="AC1459" i="11"/>
  <c r="AD1459" i="11"/>
  <c r="AE1459" i="11"/>
  <c r="AG1459" i="11"/>
  <c r="AK1459" i="11"/>
  <c r="L1460" i="11"/>
  <c r="M1460" i="11"/>
  <c r="N1460" i="11"/>
  <c r="Q1460" i="11" s="1"/>
  <c r="O1460" i="11"/>
  <c r="P1460" i="11"/>
  <c r="AB1460" i="11" s="1"/>
  <c r="R1460" i="11"/>
  <c r="T1460" i="11"/>
  <c r="U1460" i="11"/>
  <c r="V1460" i="11"/>
  <c r="W1460" i="11"/>
  <c r="X1460" i="11"/>
  <c r="Y1460" i="11"/>
  <c r="Z1460" i="11"/>
  <c r="AA1460" i="11"/>
  <c r="AC1460" i="11"/>
  <c r="AD1460" i="11"/>
  <c r="AE1460" i="11"/>
  <c r="L1461" i="11"/>
  <c r="M1461" i="11"/>
  <c r="N1461" i="11"/>
  <c r="Q1461" i="11" s="1"/>
  <c r="O1461" i="11"/>
  <c r="P1461" i="11"/>
  <c r="R1461" i="11"/>
  <c r="S1461" i="11"/>
  <c r="T1461" i="11"/>
  <c r="U1461" i="11"/>
  <c r="V1461" i="11"/>
  <c r="W1461" i="11"/>
  <c r="X1461" i="11"/>
  <c r="Y1461" i="11"/>
  <c r="Z1461" i="11"/>
  <c r="AA1461" i="11"/>
  <c r="AB1461" i="11"/>
  <c r="AC1461" i="11"/>
  <c r="AD1461" i="11"/>
  <c r="AE1461" i="11"/>
  <c r="AF1461" i="11"/>
  <c r="AI1461" i="11"/>
  <c r="L1462" i="11"/>
  <c r="S1462" i="11" s="1"/>
  <c r="M1462" i="11"/>
  <c r="N1462" i="11"/>
  <c r="O1462" i="11"/>
  <c r="P1462" i="11"/>
  <c r="R1462" i="11"/>
  <c r="AF1462" i="11" s="1"/>
  <c r="T1462" i="11"/>
  <c r="U1462" i="11"/>
  <c r="V1462" i="11"/>
  <c r="W1462" i="11"/>
  <c r="X1462" i="11"/>
  <c r="Y1462" i="11"/>
  <c r="Z1462" i="11"/>
  <c r="AA1462" i="11"/>
  <c r="AB1462" i="11"/>
  <c r="AC1462" i="11"/>
  <c r="AD1462" i="11"/>
  <c r="AE1462" i="11"/>
  <c r="L1463" i="11"/>
  <c r="M1463" i="11"/>
  <c r="T1463" i="11" s="1"/>
  <c r="N1463" i="11"/>
  <c r="O1463" i="11"/>
  <c r="P1463" i="11"/>
  <c r="Q1463" i="11"/>
  <c r="R1463" i="11"/>
  <c r="U1463" i="11"/>
  <c r="V1463" i="11"/>
  <c r="W1463" i="11"/>
  <c r="X1463" i="11"/>
  <c r="Y1463" i="11"/>
  <c r="Z1463" i="11"/>
  <c r="AA1463" i="11"/>
  <c r="AB1463" i="11"/>
  <c r="AC1463" i="11"/>
  <c r="AD1463" i="11"/>
  <c r="AE1463" i="11"/>
  <c r="AG1463" i="11"/>
  <c r="L1464" i="11"/>
  <c r="M1464" i="11"/>
  <c r="N1464" i="11"/>
  <c r="Q1464" i="11" s="1"/>
  <c r="AJ1464" i="11" s="1"/>
  <c r="O1464" i="11"/>
  <c r="P1464" i="11"/>
  <c r="R1464" i="11"/>
  <c r="S1464" i="11"/>
  <c r="T1464" i="11"/>
  <c r="U1464" i="11"/>
  <c r="V1464" i="11"/>
  <c r="W1464" i="11"/>
  <c r="X1464" i="11"/>
  <c r="Y1464" i="11"/>
  <c r="Z1464" i="11"/>
  <c r="AA1464" i="11"/>
  <c r="AB1464" i="11"/>
  <c r="AC1464" i="11"/>
  <c r="AD1464" i="11"/>
  <c r="AE1464" i="11"/>
  <c r="AF1464" i="11"/>
  <c r="L1465" i="11"/>
  <c r="M1465" i="11"/>
  <c r="N1465" i="11"/>
  <c r="O1465" i="11"/>
  <c r="P1465" i="11"/>
  <c r="Q1465" i="11"/>
  <c r="AJ1465" i="11" s="1"/>
  <c r="R1465" i="11"/>
  <c r="S1465" i="11"/>
  <c r="T1465" i="11"/>
  <c r="U1465" i="11"/>
  <c r="V1465" i="11"/>
  <c r="W1465" i="11"/>
  <c r="X1465" i="11"/>
  <c r="Y1465" i="11"/>
  <c r="Z1465" i="11"/>
  <c r="AA1465" i="11"/>
  <c r="AB1465" i="11"/>
  <c r="AC1465" i="11"/>
  <c r="AD1465" i="11"/>
  <c r="AE1465" i="11"/>
  <c r="AF1465" i="11"/>
  <c r="AG1465" i="11"/>
  <c r="AH1465" i="11"/>
  <c r="AI1465" i="11"/>
  <c r="AK1465" i="11"/>
  <c r="L1466" i="11"/>
  <c r="M1466" i="11"/>
  <c r="N1466" i="11"/>
  <c r="O1466" i="11"/>
  <c r="P1466" i="11"/>
  <c r="R1466" i="11"/>
  <c r="S1466" i="11"/>
  <c r="T1466" i="11"/>
  <c r="U1466" i="11"/>
  <c r="V1466" i="11"/>
  <c r="W1466" i="11"/>
  <c r="X1466" i="11"/>
  <c r="Y1466" i="11"/>
  <c r="Z1466" i="11"/>
  <c r="AA1466" i="11"/>
  <c r="AB1466" i="11"/>
  <c r="AC1466" i="11"/>
  <c r="AD1466" i="11"/>
  <c r="AE1466" i="11"/>
  <c r="AF1466" i="11"/>
  <c r="L1467" i="11"/>
  <c r="M1467" i="11"/>
  <c r="N1467" i="11"/>
  <c r="O1467" i="11"/>
  <c r="P1467" i="11"/>
  <c r="Q1467" i="11"/>
  <c r="AH1467" i="11" s="1"/>
  <c r="R1467" i="11"/>
  <c r="S1467" i="11"/>
  <c r="T1467" i="11"/>
  <c r="U1467" i="11"/>
  <c r="V1467" i="11"/>
  <c r="W1467" i="11"/>
  <c r="X1467" i="11"/>
  <c r="Y1467" i="11"/>
  <c r="Z1467" i="11"/>
  <c r="AA1467" i="11"/>
  <c r="AB1467" i="11"/>
  <c r="AC1467" i="11"/>
  <c r="AD1467" i="11"/>
  <c r="AE1467" i="11"/>
  <c r="AF1467" i="11"/>
  <c r="AG1467" i="11"/>
  <c r="AK1467" i="11"/>
  <c r="L1468" i="11"/>
  <c r="M1468" i="11"/>
  <c r="N1468" i="11"/>
  <c r="Q1468" i="11" s="1"/>
  <c r="O1468" i="11"/>
  <c r="P1468" i="11"/>
  <c r="R1468" i="11"/>
  <c r="S1468" i="11"/>
  <c r="T1468" i="11"/>
  <c r="U1468" i="11"/>
  <c r="V1468" i="11"/>
  <c r="W1468" i="11"/>
  <c r="X1468" i="11"/>
  <c r="Y1468" i="11"/>
  <c r="Z1468" i="11"/>
  <c r="AA1468" i="11"/>
  <c r="AB1468" i="11"/>
  <c r="AC1468" i="11"/>
  <c r="AD1468" i="11"/>
  <c r="AE1468" i="11"/>
  <c r="AF1468" i="11"/>
  <c r="L1469" i="11"/>
  <c r="M1469" i="11"/>
  <c r="N1469" i="11"/>
  <c r="Q1469" i="11" s="1"/>
  <c r="O1469" i="11"/>
  <c r="P1469" i="11"/>
  <c r="R1469" i="11"/>
  <c r="S1469" i="11"/>
  <c r="T1469" i="11"/>
  <c r="U1469" i="11"/>
  <c r="V1469" i="11"/>
  <c r="W1469" i="11"/>
  <c r="X1469" i="11"/>
  <c r="Y1469" i="11"/>
  <c r="Z1469" i="11"/>
  <c r="AA1469" i="11"/>
  <c r="AB1469" i="11"/>
  <c r="AC1469" i="11"/>
  <c r="AD1469" i="11"/>
  <c r="AE1469" i="11"/>
  <c r="AF1469" i="11"/>
  <c r="AI1469" i="11"/>
  <c r="L1470" i="11"/>
  <c r="M1470" i="11"/>
  <c r="N1470" i="11"/>
  <c r="Q1470" i="11" s="1"/>
  <c r="O1470" i="11"/>
  <c r="P1470" i="11"/>
  <c r="R1470" i="11"/>
  <c r="S1470" i="11"/>
  <c r="T1470" i="11"/>
  <c r="U1470" i="11"/>
  <c r="V1470" i="11"/>
  <c r="W1470" i="11"/>
  <c r="X1470" i="11"/>
  <c r="Y1470" i="11"/>
  <c r="Z1470" i="11"/>
  <c r="AA1470" i="11"/>
  <c r="AB1470" i="11"/>
  <c r="AC1470" i="11"/>
  <c r="AD1470" i="11"/>
  <c r="AE1470" i="11"/>
  <c r="AF1470" i="11"/>
  <c r="L1471" i="11"/>
  <c r="M1471" i="11"/>
  <c r="N1471" i="11"/>
  <c r="O1471" i="11"/>
  <c r="P1471" i="11"/>
  <c r="Q1471" i="11"/>
  <c r="R1471" i="11"/>
  <c r="S1471" i="11"/>
  <c r="T1471" i="11"/>
  <c r="U1471" i="11"/>
  <c r="V1471" i="11"/>
  <c r="W1471" i="11"/>
  <c r="X1471" i="11"/>
  <c r="Y1471" i="11"/>
  <c r="Z1471" i="11"/>
  <c r="AA1471" i="11"/>
  <c r="AB1471" i="11"/>
  <c r="AC1471" i="11"/>
  <c r="AD1471" i="11"/>
  <c r="AE1471" i="11"/>
  <c r="AF1471" i="11"/>
  <c r="AG1471" i="11"/>
  <c r="L1472" i="11"/>
  <c r="M1472" i="11"/>
  <c r="N1472" i="11"/>
  <c r="Q1472" i="11" s="1"/>
  <c r="O1472" i="11"/>
  <c r="P1472" i="11"/>
  <c r="R1472" i="11"/>
  <c r="S1472" i="11"/>
  <c r="T1472" i="11"/>
  <c r="U1472" i="11"/>
  <c r="V1472" i="11"/>
  <c r="W1472" i="11"/>
  <c r="X1472" i="11"/>
  <c r="Y1472" i="11"/>
  <c r="Z1472" i="11"/>
  <c r="AA1472" i="11"/>
  <c r="AB1472" i="11"/>
  <c r="AC1472" i="11"/>
  <c r="AD1472" i="11"/>
  <c r="AE1472" i="11"/>
  <c r="AF1472" i="11"/>
  <c r="AJ1472" i="11"/>
  <c r="L1473" i="11"/>
  <c r="M1473" i="11"/>
  <c r="T1473" i="11" s="1"/>
  <c r="N1473" i="11"/>
  <c r="O1473" i="11"/>
  <c r="P1473" i="11"/>
  <c r="AB1473" i="11" s="1"/>
  <c r="Q1473" i="11"/>
  <c r="R1473" i="11"/>
  <c r="S1473" i="11"/>
  <c r="U1473" i="11"/>
  <c r="V1473" i="11"/>
  <c r="W1473" i="11"/>
  <c r="X1473" i="11"/>
  <c r="Y1473" i="11"/>
  <c r="Z1473" i="11"/>
  <c r="AA1473" i="11"/>
  <c r="AC1473" i="11"/>
  <c r="AD1473" i="11"/>
  <c r="AE1473" i="11"/>
  <c r="AG1473" i="11"/>
  <c r="AH1473" i="11"/>
  <c r="AI1473" i="11"/>
  <c r="AK1473" i="11"/>
  <c r="L1474" i="11"/>
  <c r="M1474" i="11"/>
  <c r="T1474" i="11" s="1"/>
  <c r="N1474" i="11"/>
  <c r="O1474" i="11"/>
  <c r="P1474" i="11"/>
  <c r="AB1474" i="11" s="1"/>
  <c r="R1474" i="11"/>
  <c r="U1474" i="11"/>
  <c r="V1474" i="11"/>
  <c r="W1474" i="11"/>
  <c r="X1474" i="11"/>
  <c r="Y1474" i="11"/>
  <c r="Z1474" i="11"/>
  <c r="AA1474" i="11"/>
  <c r="AC1474" i="11"/>
  <c r="AD1474" i="11"/>
  <c r="AE1474" i="11"/>
  <c r="L1475" i="11"/>
  <c r="M1475" i="11"/>
  <c r="N1475" i="11"/>
  <c r="O1475" i="11"/>
  <c r="P1475" i="11"/>
  <c r="Q1475" i="11"/>
  <c r="R1475" i="11"/>
  <c r="S1475" i="11"/>
  <c r="T1475" i="11"/>
  <c r="U1475" i="11"/>
  <c r="V1475" i="11"/>
  <c r="W1475" i="11"/>
  <c r="X1475" i="11"/>
  <c r="Y1475" i="11"/>
  <c r="Z1475" i="11"/>
  <c r="AA1475" i="11"/>
  <c r="AB1475" i="11"/>
  <c r="AC1475" i="11"/>
  <c r="AD1475" i="11"/>
  <c r="AE1475" i="11"/>
  <c r="AF1475" i="11"/>
  <c r="AG1475" i="11"/>
  <c r="AK1475" i="11"/>
  <c r="L1476" i="11"/>
  <c r="M1476" i="11"/>
  <c r="N1476" i="11"/>
  <c r="Q1476" i="11" s="1"/>
  <c r="O1476" i="11"/>
  <c r="P1476" i="11"/>
  <c r="R1476" i="11"/>
  <c r="S1476" i="11"/>
  <c r="T1476" i="11"/>
  <c r="U1476" i="11"/>
  <c r="V1476" i="11"/>
  <c r="W1476" i="11"/>
  <c r="X1476" i="11"/>
  <c r="Y1476" i="11"/>
  <c r="Z1476" i="11"/>
  <c r="AA1476" i="11"/>
  <c r="AB1476" i="11"/>
  <c r="AC1476" i="11"/>
  <c r="AD1476" i="11"/>
  <c r="AE1476" i="11"/>
  <c r="AF1476" i="11"/>
  <c r="L1477" i="11"/>
  <c r="M1477" i="11"/>
  <c r="T1477" i="11" s="1"/>
  <c r="N1477" i="11"/>
  <c r="Q1477" i="11" s="1"/>
  <c r="O1477" i="11"/>
  <c r="P1477" i="11"/>
  <c r="R1477" i="11"/>
  <c r="S1477" i="11"/>
  <c r="U1477" i="11"/>
  <c r="V1477" i="11"/>
  <c r="W1477" i="11"/>
  <c r="X1477" i="11"/>
  <c r="Y1477" i="11"/>
  <c r="Z1477" i="11"/>
  <c r="AA1477" i="11"/>
  <c r="AB1477" i="11"/>
  <c r="AC1477" i="11"/>
  <c r="AD1477" i="11"/>
  <c r="AE1477" i="11"/>
  <c r="AI1477" i="11"/>
  <c r="L1478" i="11"/>
  <c r="M1478" i="11"/>
  <c r="N1478" i="11"/>
  <c r="Q1478" i="11" s="1"/>
  <c r="O1478" i="11"/>
  <c r="P1478" i="11"/>
  <c r="R1478" i="11"/>
  <c r="S1478" i="11"/>
  <c r="T1478" i="11"/>
  <c r="U1478" i="11"/>
  <c r="V1478" i="11"/>
  <c r="W1478" i="11"/>
  <c r="X1478" i="11"/>
  <c r="Y1478" i="11"/>
  <c r="Z1478" i="11"/>
  <c r="AA1478" i="11"/>
  <c r="AB1478" i="11"/>
  <c r="AC1478" i="11"/>
  <c r="AD1478" i="11"/>
  <c r="AE1478" i="11"/>
  <c r="AF1478" i="11"/>
  <c r="L1479" i="11"/>
  <c r="M1479" i="11"/>
  <c r="N1479" i="11"/>
  <c r="O1479" i="11"/>
  <c r="P1479" i="11"/>
  <c r="Q1479" i="11"/>
  <c r="R1479" i="11"/>
  <c r="S1479" i="11"/>
  <c r="T1479" i="11"/>
  <c r="U1479" i="11"/>
  <c r="V1479" i="11"/>
  <c r="W1479" i="11"/>
  <c r="X1479" i="11"/>
  <c r="Y1479" i="11"/>
  <c r="Z1479" i="11"/>
  <c r="AA1479" i="11"/>
  <c r="AB1479" i="11"/>
  <c r="AC1479" i="11"/>
  <c r="AD1479" i="11"/>
  <c r="AE1479" i="11"/>
  <c r="AF1479" i="11"/>
  <c r="AG1479" i="11"/>
  <c r="L1480" i="11"/>
  <c r="M1480" i="11"/>
  <c r="N1480" i="11"/>
  <c r="Q1480" i="11" s="1"/>
  <c r="O1480" i="11"/>
  <c r="P1480" i="11"/>
  <c r="R1480" i="11"/>
  <c r="S1480" i="11"/>
  <c r="T1480" i="11"/>
  <c r="U1480" i="11"/>
  <c r="V1480" i="11"/>
  <c r="W1480" i="11"/>
  <c r="X1480" i="11"/>
  <c r="Y1480" i="11"/>
  <c r="Z1480" i="11"/>
  <c r="AA1480" i="11"/>
  <c r="AB1480" i="11"/>
  <c r="AC1480" i="11"/>
  <c r="AD1480" i="11"/>
  <c r="AE1480" i="11"/>
  <c r="AF1480" i="11"/>
  <c r="AJ1480" i="11"/>
  <c r="L1481" i="11"/>
  <c r="M1481" i="11"/>
  <c r="N1481" i="11"/>
  <c r="O1481" i="11"/>
  <c r="P1481" i="11"/>
  <c r="Q1481" i="11"/>
  <c r="AJ1481" i="11" s="1"/>
  <c r="R1481" i="11"/>
  <c r="S1481" i="11"/>
  <c r="T1481" i="11"/>
  <c r="U1481" i="11"/>
  <c r="V1481" i="11"/>
  <c r="W1481" i="11"/>
  <c r="X1481" i="11"/>
  <c r="Y1481" i="11"/>
  <c r="Z1481" i="11"/>
  <c r="AA1481" i="11"/>
  <c r="AB1481" i="11"/>
  <c r="AC1481" i="11"/>
  <c r="AD1481" i="11"/>
  <c r="AE1481" i="11"/>
  <c r="AF1481" i="11"/>
  <c r="AG1481" i="11"/>
  <c r="AH1481" i="11"/>
  <c r="AI1481" i="11"/>
  <c r="AK1481" i="11"/>
  <c r="L1482" i="11"/>
  <c r="M1482" i="11"/>
  <c r="T1482" i="11" s="1"/>
  <c r="N1482" i="11"/>
  <c r="O1482" i="11"/>
  <c r="P1482" i="11"/>
  <c r="AB1482" i="11" s="1"/>
  <c r="R1482" i="11"/>
  <c r="U1482" i="11"/>
  <c r="V1482" i="11"/>
  <c r="W1482" i="11"/>
  <c r="X1482" i="11"/>
  <c r="Y1482" i="11"/>
  <c r="Z1482" i="11"/>
  <c r="AA1482" i="11"/>
  <c r="AC1482" i="11"/>
  <c r="AD1482" i="11"/>
  <c r="AE1482" i="11"/>
  <c r="L1483" i="11"/>
  <c r="M1483" i="11"/>
  <c r="T1483" i="11" s="1"/>
  <c r="AF1483" i="11" s="1"/>
  <c r="N1483" i="11"/>
  <c r="O1483" i="11"/>
  <c r="P1483" i="11"/>
  <c r="AB1483" i="11" s="1"/>
  <c r="Q1483" i="11"/>
  <c r="R1483" i="11"/>
  <c r="S1483" i="11"/>
  <c r="U1483" i="11"/>
  <c r="V1483" i="11"/>
  <c r="W1483" i="11"/>
  <c r="X1483" i="11"/>
  <c r="Y1483" i="11"/>
  <c r="Z1483" i="11"/>
  <c r="AA1483" i="11"/>
  <c r="AC1483" i="11"/>
  <c r="AD1483" i="11"/>
  <c r="AE1483" i="11"/>
  <c r="AG1483" i="11"/>
  <c r="AK1483" i="11"/>
  <c r="L1484" i="11"/>
  <c r="M1484" i="11"/>
  <c r="N1484" i="11"/>
  <c r="Q1484" i="11" s="1"/>
  <c r="O1484" i="11"/>
  <c r="P1484" i="11"/>
  <c r="AB1484" i="11" s="1"/>
  <c r="R1484" i="11"/>
  <c r="T1484" i="11"/>
  <c r="U1484" i="11"/>
  <c r="V1484" i="11"/>
  <c r="W1484" i="11"/>
  <c r="X1484" i="11"/>
  <c r="Y1484" i="11"/>
  <c r="Z1484" i="11"/>
  <c r="AA1484" i="11"/>
  <c r="AC1484" i="11"/>
  <c r="AD1484" i="11"/>
  <c r="AE1484" i="11"/>
  <c r="L1485" i="11"/>
  <c r="M1485" i="11"/>
  <c r="T1485" i="11" s="1"/>
  <c r="N1485" i="11"/>
  <c r="Q1485" i="11" s="1"/>
  <c r="O1485" i="11"/>
  <c r="P1485" i="11"/>
  <c r="R1485" i="11"/>
  <c r="S1485" i="11"/>
  <c r="AF1485" i="11" s="1"/>
  <c r="U1485" i="11"/>
  <c r="V1485" i="11"/>
  <c r="W1485" i="11"/>
  <c r="X1485" i="11"/>
  <c r="Y1485" i="11"/>
  <c r="Z1485" i="11"/>
  <c r="AA1485" i="11"/>
  <c r="AB1485" i="11"/>
  <c r="AC1485" i="11"/>
  <c r="AD1485" i="11"/>
  <c r="AE1485" i="11"/>
  <c r="AI1485" i="11"/>
  <c r="L1486" i="11"/>
  <c r="M1486" i="11"/>
  <c r="N1486" i="11"/>
  <c r="O1486" i="11"/>
  <c r="P1486" i="11"/>
  <c r="R1486" i="11"/>
  <c r="S1486" i="11"/>
  <c r="T1486" i="11"/>
  <c r="U1486" i="11"/>
  <c r="V1486" i="11"/>
  <c r="W1486" i="11"/>
  <c r="X1486" i="11"/>
  <c r="Y1486" i="11"/>
  <c r="Z1486" i="11"/>
  <c r="AA1486" i="11"/>
  <c r="AB1486" i="11"/>
  <c r="AC1486" i="11"/>
  <c r="AD1486" i="11"/>
  <c r="AE1486" i="11"/>
  <c r="AF1486" i="11"/>
  <c r="L1487" i="11"/>
  <c r="M1487" i="11"/>
  <c r="N1487" i="11"/>
  <c r="O1487" i="11"/>
  <c r="P1487" i="11"/>
  <c r="Q1487" i="11"/>
  <c r="R1487" i="11"/>
  <c r="S1487" i="11"/>
  <c r="T1487" i="11"/>
  <c r="U1487" i="11"/>
  <c r="V1487" i="11"/>
  <c r="W1487" i="11"/>
  <c r="X1487" i="11"/>
  <c r="Y1487" i="11"/>
  <c r="Z1487" i="11"/>
  <c r="AA1487" i="11"/>
  <c r="AB1487" i="11"/>
  <c r="AC1487" i="11"/>
  <c r="AD1487" i="11"/>
  <c r="AE1487" i="11"/>
  <c r="AF1487" i="11"/>
  <c r="AG1487" i="11"/>
  <c r="AK1487" i="11"/>
  <c r="L1488" i="11"/>
  <c r="M1488" i="11"/>
  <c r="N1488" i="11"/>
  <c r="Q1488" i="11" s="1"/>
  <c r="O1488" i="11"/>
  <c r="P1488" i="11"/>
  <c r="R1488" i="11"/>
  <c r="S1488" i="11"/>
  <c r="T1488" i="11"/>
  <c r="U1488" i="11"/>
  <c r="V1488" i="11"/>
  <c r="W1488" i="11"/>
  <c r="X1488" i="11"/>
  <c r="Y1488" i="11"/>
  <c r="Z1488" i="11"/>
  <c r="AA1488" i="11"/>
  <c r="AB1488" i="11"/>
  <c r="AC1488" i="11"/>
  <c r="AD1488" i="11"/>
  <c r="AE1488" i="11"/>
  <c r="AF1488" i="11"/>
  <c r="L1489" i="11"/>
  <c r="M1489" i="11"/>
  <c r="N1489" i="11"/>
  <c r="O1489" i="11"/>
  <c r="P1489" i="11"/>
  <c r="Q1489" i="11"/>
  <c r="R1489" i="11"/>
  <c r="S1489" i="11"/>
  <c r="T1489" i="11"/>
  <c r="U1489" i="11"/>
  <c r="V1489" i="11"/>
  <c r="W1489" i="11"/>
  <c r="X1489" i="11"/>
  <c r="Y1489" i="11"/>
  <c r="Z1489" i="11"/>
  <c r="AA1489" i="11"/>
  <c r="AB1489" i="11"/>
  <c r="AC1489" i="11"/>
  <c r="AD1489" i="11"/>
  <c r="AE1489" i="11"/>
  <c r="AF1489" i="11"/>
  <c r="AG1489" i="11"/>
  <c r="AH1489" i="11"/>
  <c r="AI1489" i="11"/>
  <c r="L1490" i="11"/>
  <c r="M1490" i="11"/>
  <c r="T1490" i="11" s="1"/>
  <c r="N1490" i="11"/>
  <c r="Q1490" i="11" s="1"/>
  <c r="O1490" i="11"/>
  <c r="P1490" i="11"/>
  <c r="R1490" i="11"/>
  <c r="U1490" i="11"/>
  <c r="V1490" i="11"/>
  <c r="W1490" i="11"/>
  <c r="X1490" i="11"/>
  <c r="Y1490" i="11"/>
  <c r="Z1490" i="11"/>
  <c r="AA1490" i="11"/>
  <c r="AB1490" i="11"/>
  <c r="AC1490" i="11"/>
  <c r="AD1490" i="11"/>
  <c r="AE1490" i="11"/>
  <c r="AH1490" i="11"/>
  <c r="L1491" i="11"/>
  <c r="M1491" i="11"/>
  <c r="T1491" i="11" s="1"/>
  <c r="N1491" i="11"/>
  <c r="O1491" i="11"/>
  <c r="P1491" i="11"/>
  <c r="AB1491" i="11" s="1"/>
  <c r="Q1491" i="11"/>
  <c r="R1491" i="11"/>
  <c r="S1491" i="11"/>
  <c r="U1491" i="11"/>
  <c r="V1491" i="11"/>
  <c r="W1491" i="11"/>
  <c r="X1491" i="11"/>
  <c r="Y1491" i="11"/>
  <c r="Z1491" i="11"/>
  <c r="AA1491" i="11"/>
  <c r="AC1491" i="11"/>
  <c r="AD1491" i="11"/>
  <c r="AE1491" i="11"/>
  <c r="AG1491" i="11"/>
  <c r="L1492" i="11"/>
  <c r="M1492" i="11"/>
  <c r="N1492" i="11"/>
  <c r="Q1492" i="11" s="1"/>
  <c r="O1492" i="11"/>
  <c r="P1492" i="11"/>
  <c r="R1492" i="11"/>
  <c r="T1492" i="11"/>
  <c r="U1492" i="11"/>
  <c r="V1492" i="11"/>
  <c r="W1492" i="11"/>
  <c r="X1492" i="11"/>
  <c r="Y1492" i="11"/>
  <c r="Z1492" i="11"/>
  <c r="AA1492" i="11"/>
  <c r="AB1492" i="11"/>
  <c r="AC1492" i="11"/>
  <c r="AD1492" i="11"/>
  <c r="AE1492" i="11"/>
  <c r="AH1492" i="11"/>
  <c r="AJ1492" i="11"/>
  <c r="L1493" i="11"/>
  <c r="M1493" i="11"/>
  <c r="T1493" i="11" s="1"/>
  <c r="N1493" i="11"/>
  <c r="Q1493" i="11" s="1"/>
  <c r="AK1493" i="11" s="1"/>
  <c r="O1493" i="11"/>
  <c r="P1493" i="11"/>
  <c r="R1493" i="11"/>
  <c r="S1493" i="11"/>
  <c r="U1493" i="11"/>
  <c r="V1493" i="11"/>
  <c r="W1493" i="11"/>
  <c r="X1493" i="11"/>
  <c r="Y1493" i="11"/>
  <c r="Z1493" i="11"/>
  <c r="AA1493" i="11"/>
  <c r="AB1493" i="11"/>
  <c r="AC1493" i="11"/>
  <c r="AD1493" i="11"/>
  <c r="AE1493" i="11"/>
  <c r="AI1493" i="11"/>
  <c r="L1494" i="11"/>
  <c r="S1494" i="11" s="1"/>
  <c r="M1494" i="11"/>
  <c r="N1494" i="11"/>
  <c r="Q1494" i="11" s="1"/>
  <c r="O1494" i="11"/>
  <c r="P1494" i="11"/>
  <c r="AB1494" i="11" s="1"/>
  <c r="R1494" i="11"/>
  <c r="T1494" i="11"/>
  <c r="U1494" i="11"/>
  <c r="W1494" i="11"/>
  <c r="X1494" i="11"/>
  <c r="Y1494" i="11"/>
  <c r="Z1494" i="11"/>
  <c r="AA1494" i="11"/>
  <c r="AC1494" i="11"/>
  <c r="AD1494" i="11"/>
  <c r="AE1494" i="11"/>
  <c r="AH1494" i="11"/>
  <c r="L1495" i="11"/>
  <c r="M1495" i="11"/>
  <c r="T1495" i="11" s="1"/>
  <c r="N1495" i="11"/>
  <c r="O1495" i="11"/>
  <c r="P1495" i="11"/>
  <c r="Q1495" i="11"/>
  <c r="R1495" i="11"/>
  <c r="S1495" i="11"/>
  <c r="U1495" i="11"/>
  <c r="V1495" i="11"/>
  <c r="W1495" i="11"/>
  <c r="X1495" i="11"/>
  <c r="Y1495" i="11"/>
  <c r="Z1495" i="11"/>
  <c r="AA1495" i="11"/>
  <c r="AB1495" i="11"/>
  <c r="AC1495" i="11"/>
  <c r="AD1495" i="11"/>
  <c r="AE1495" i="11"/>
  <c r="AI1495" i="11"/>
  <c r="AK1495" i="11"/>
  <c r="L1496" i="11"/>
  <c r="S1496" i="11" s="1"/>
  <c r="M1496" i="11"/>
  <c r="N1496" i="11"/>
  <c r="Q1496" i="11" s="1"/>
  <c r="O1496" i="11"/>
  <c r="P1496" i="11"/>
  <c r="R1496" i="11"/>
  <c r="AF1496" i="11" s="1"/>
  <c r="T1496" i="11"/>
  <c r="U1496" i="11"/>
  <c r="V1496" i="11"/>
  <c r="W1496" i="11"/>
  <c r="X1496" i="11"/>
  <c r="Y1496" i="11"/>
  <c r="Z1496" i="11"/>
  <c r="AA1496" i="11"/>
  <c r="AB1496" i="11"/>
  <c r="AC1496" i="11"/>
  <c r="AD1496" i="11"/>
  <c r="AE1496" i="11"/>
  <c r="L1497" i="11"/>
  <c r="M1497" i="11"/>
  <c r="T1497" i="11" s="1"/>
  <c r="N1497" i="11"/>
  <c r="O1497" i="11"/>
  <c r="P1497" i="11"/>
  <c r="AB1497" i="11" s="1"/>
  <c r="Q1497" i="11"/>
  <c r="R1497" i="11"/>
  <c r="S1497" i="11"/>
  <c r="U1497" i="11"/>
  <c r="V1497" i="11"/>
  <c r="W1497" i="11"/>
  <c r="X1497" i="11"/>
  <c r="Y1497" i="11"/>
  <c r="Z1497" i="11"/>
  <c r="AA1497" i="11"/>
  <c r="AC1497" i="11"/>
  <c r="AD1497" i="11"/>
  <c r="AE1497" i="11"/>
  <c r="AG1497" i="11"/>
  <c r="AK1497" i="11"/>
  <c r="L1498" i="11"/>
  <c r="M1498" i="11"/>
  <c r="T1498" i="11" s="1"/>
  <c r="N1498" i="11"/>
  <c r="Q1498" i="11" s="1"/>
  <c r="O1498" i="11"/>
  <c r="P1498" i="11"/>
  <c r="R1498" i="11"/>
  <c r="U1498" i="11"/>
  <c r="V1498" i="11"/>
  <c r="W1498" i="11"/>
  <c r="X1498" i="11"/>
  <c r="Y1498" i="11"/>
  <c r="Z1498" i="11"/>
  <c r="AA1498" i="11"/>
  <c r="AB1498" i="11"/>
  <c r="AC1498" i="11"/>
  <c r="AD1498" i="11"/>
  <c r="AE1498" i="11"/>
  <c r="L1499" i="11"/>
  <c r="M1499" i="11"/>
  <c r="T1499" i="11" s="1"/>
  <c r="N1499" i="11"/>
  <c r="O1499" i="11"/>
  <c r="P1499" i="11"/>
  <c r="AB1499" i="11" s="1"/>
  <c r="Q1499" i="11"/>
  <c r="R1499" i="11"/>
  <c r="S1499" i="11"/>
  <c r="AF1499" i="11" s="1"/>
  <c r="U1499" i="11"/>
  <c r="V1499" i="11"/>
  <c r="W1499" i="11"/>
  <c r="X1499" i="11"/>
  <c r="Y1499" i="11"/>
  <c r="Z1499" i="11"/>
  <c r="AA1499" i="11"/>
  <c r="AC1499" i="11"/>
  <c r="AD1499" i="11"/>
  <c r="AE1499" i="11"/>
  <c r="AK1499" i="11"/>
  <c r="L1500" i="11"/>
  <c r="M1500" i="11"/>
  <c r="N1500" i="11"/>
  <c r="Q1500" i="11" s="1"/>
  <c r="O1500" i="11"/>
  <c r="P1500" i="11"/>
  <c r="R1500" i="11"/>
  <c r="S1500" i="11"/>
  <c r="T1500" i="11"/>
  <c r="U1500" i="11"/>
  <c r="V1500" i="11"/>
  <c r="W1500" i="11"/>
  <c r="X1500" i="11"/>
  <c r="Y1500" i="11"/>
  <c r="Z1500" i="11"/>
  <c r="AA1500" i="11"/>
  <c r="AB1500" i="11"/>
  <c r="AC1500" i="11"/>
  <c r="AD1500" i="11"/>
  <c r="AE1500" i="11"/>
  <c r="AF1500" i="11"/>
  <c r="L1501" i="11"/>
  <c r="M1501" i="11"/>
  <c r="N1501" i="11"/>
  <c r="O1501" i="11"/>
  <c r="P1501" i="11"/>
  <c r="Q1501" i="11"/>
  <c r="R1501" i="11"/>
  <c r="S1501" i="11"/>
  <c r="T1501" i="11"/>
  <c r="U1501" i="11"/>
  <c r="V1501" i="11"/>
  <c r="W1501" i="11"/>
  <c r="X1501" i="11"/>
  <c r="Y1501" i="11"/>
  <c r="Z1501" i="11"/>
  <c r="AA1501" i="11"/>
  <c r="AB1501" i="11"/>
  <c r="AC1501" i="11"/>
  <c r="AD1501" i="11"/>
  <c r="AE1501" i="11"/>
  <c r="AF1501" i="11"/>
  <c r="AG1501" i="11"/>
  <c r="AI1501" i="11"/>
  <c r="AK1501" i="11"/>
  <c r="L1502" i="11"/>
  <c r="M1502" i="11"/>
  <c r="N1502" i="11"/>
  <c r="O1502" i="11"/>
  <c r="P1502" i="11"/>
  <c r="AB1502" i="11" s="1"/>
  <c r="Q1502" i="11"/>
  <c r="R1502" i="11"/>
  <c r="T1502" i="11"/>
  <c r="U1502" i="11"/>
  <c r="W1502" i="11"/>
  <c r="X1502" i="11"/>
  <c r="Y1502" i="11"/>
  <c r="Z1502" i="11"/>
  <c r="AA1502" i="11"/>
  <c r="AC1502" i="11"/>
  <c r="AD1502" i="11"/>
  <c r="AE1502" i="11"/>
  <c r="AG1502" i="11"/>
  <c r="AH1502" i="11"/>
  <c r="AJ1502" i="11"/>
  <c r="L1503" i="11"/>
  <c r="M1503" i="11"/>
  <c r="T1503" i="11" s="1"/>
  <c r="N1503" i="11"/>
  <c r="O1503" i="11"/>
  <c r="P1503" i="11"/>
  <c r="Q1503" i="11"/>
  <c r="AJ1503" i="11" s="1"/>
  <c r="R1503" i="11"/>
  <c r="U1503" i="11"/>
  <c r="V1503" i="11"/>
  <c r="W1503" i="11"/>
  <c r="X1503" i="11"/>
  <c r="Y1503" i="11"/>
  <c r="Z1503" i="11"/>
  <c r="AA1503" i="11"/>
  <c r="AB1503" i="11"/>
  <c r="AC1503" i="11"/>
  <c r="AD1503" i="11"/>
  <c r="AE1503" i="11"/>
  <c r="AI1503" i="11"/>
  <c r="L1504" i="11"/>
  <c r="S1504" i="11" s="1"/>
  <c r="M1504" i="11"/>
  <c r="N1504" i="11"/>
  <c r="Q1504" i="11" s="1"/>
  <c r="AH1504" i="11" s="1"/>
  <c r="O1504" i="11"/>
  <c r="P1504" i="11"/>
  <c r="AB1504" i="11" s="1"/>
  <c r="R1504" i="11"/>
  <c r="T1504" i="11"/>
  <c r="U1504" i="11"/>
  <c r="W1504" i="11"/>
  <c r="X1504" i="11"/>
  <c r="Y1504" i="11"/>
  <c r="Z1504" i="11"/>
  <c r="AA1504" i="11"/>
  <c r="AC1504" i="11"/>
  <c r="AD1504" i="11"/>
  <c r="AE1504" i="11"/>
  <c r="L1505" i="11"/>
  <c r="M1505" i="11"/>
  <c r="N1505" i="11"/>
  <c r="O1505" i="11"/>
  <c r="P1505" i="11"/>
  <c r="Q1505" i="11"/>
  <c r="R1505" i="11"/>
  <c r="S1505" i="11"/>
  <c r="T1505" i="11"/>
  <c r="U1505" i="11"/>
  <c r="V1505" i="11"/>
  <c r="W1505" i="11"/>
  <c r="X1505" i="11"/>
  <c r="Y1505" i="11"/>
  <c r="Z1505" i="11"/>
  <c r="AA1505" i="11"/>
  <c r="AB1505" i="11"/>
  <c r="AC1505" i="11"/>
  <c r="AD1505" i="11"/>
  <c r="AE1505" i="11"/>
  <c r="AF1505" i="11"/>
  <c r="AG1505" i="11"/>
  <c r="L1506" i="11"/>
  <c r="M1506" i="11"/>
  <c r="N1506" i="11"/>
  <c r="Q1506" i="11" s="1"/>
  <c r="O1506" i="11"/>
  <c r="P1506" i="11"/>
  <c r="R1506" i="11"/>
  <c r="S1506" i="11"/>
  <c r="T1506" i="11"/>
  <c r="U1506" i="11"/>
  <c r="V1506" i="11"/>
  <c r="W1506" i="11"/>
  <c r="X1506" i="11"/>
  <c r="Y1506" i="11"/>
  <c r="Z1506" i="11"/>
  <c r="AA1506" i="11"/>
  <c r="AB1506" i="11"/>
  <c r="AC1506" i="11"/>
  <c r="AD1506" i="11"/>
  <c r="AE1506" i="11"/>
  <c r="AF1506" i="11"/>
  <c r="AK1506" i="11"/>
  <c r="L1507" i="11"/>
  <c r="M1507" i="11"/>
  <c r="N1507" i="11"/>
  <c r="O1507" i="11"/>
  <c r="P1507" i="11"/>
  <c r="Q1507" i="11"/>
  <c r="R1507" i="11"/>
  <c r="S1507" i="11"/>
  <c r="T1507" i="11"/>
  <c r="U1507" i="11"/>
  <c r="V1507" i="11"/>
  <c r="W1507" i="11"/>
  <c r="X1507" i="11"/>
  <c r="Y1507" i="11"/>
  <c r="Z1507" i="11"/>
  <c r="AA1507" i="11"/>
  <c r="AB1507" i="11"/>
  <c r="AC1507" i="11"/>
  <c r="AD1507" i="11"/>
  <c r="AE1507" i="11"/>
  <c r="AF1507" i="11"/>
  <c r="AG1507" i="11"/>
  <c r="AI1507" i="11"/>
  <c r="AK1507" i="11"/>
  <c r="L1508" i="11"/>
  <c r="M1508" i="11"/>
  <c r="N1508" i="11"/>
  <c r="Q1508" i="11" s="1"/>
  <c r="O1508" i="11"/>
  <c r="P1508" i="11"/>
  <c r="R1508" i="11"/>
  <c r="S1508" i="11"/>
  <c r="T1508" i="11"/>
  <c r="U1508" i="11"/>
  <c r="V1508" i="11"/>
  <c r="W1508" i="11"/>
  <c r="X1508" i="11"/>
  <c r="Y1508" i="11"/>
  <c r="Z1508" i="11"/>
  <c r="AA1508" i="11"/>
  <c r="AB1508" i="11"/>
  <c r="AC1508" i="11"/>
  <c r="AD1508" i="11"/>
  <c r="AE1508" i="11"/>
  <c r="AF1508" i="11"/>
  <c r="AH1508" i="11"/>
  <c r="AI1508" i="11"/>
  <c r="AJ1508" i="11"/>
  <c r="L1509" i="11"/>
  <c r="M1509" i="11"/>
  <c r="T1509" i="11" s="1"/>
  <c r="N1509" i="11"/>
  <c r="V1509" i="11" s="1"/>
  <c r="O1509" i="11"/>
  <c r="P1509" i="11"/>
  <c r="Q1509" i="11"/>
  <c r="R1509" i="11"/>
  <c r="S1509" i="11"/>
  <c r="U1509" i="11"/>
  <c r="W1509" i="11"/>
  <c r="X1509" i="11"/>
  <c r="Y1509" i="11"/>
  <c r="Z1509" i="11"/>
  <c r="AA1509" i="11"/>
  <c r="AB1509" i="11"/>
  <c r="AC1509" i="11"/>
  <c r="AD1509" i="11"/>
  <c r="AE1509" i="11"/>
  <c r="AG1509" i="11"/>
  <c r="AK1509" i="11"/>
  <c r="L1510" i="11"/>
  <c r="M1510" i="11"/>
  <c r="N1510" i="11"/>
  <c r="O1510" i="11"/>
  <c r="P1510" i="11"/>
  <c r="AB1510" i="11" s="1"/>
  <c r="R1510" i="11"/>
  <c r="T1510" i="11"/>
  <c r="U1510" i="11"/>
  <c r="W1510" i="11"/>
  <c r="X1510" i="11"/>
  <c r="Y1510" i="11"/>
  <c r="Z1510" i="11"/>
  <c r="AA1510" i="11"/>
  <c r="AC1510" i="11"/>
  <c r="AD1510" i="11"/>
  <c r="AE1510" i="11"/>
  <c r="L1511" i="11"/>
  <c r="M1511" i="11"/>
  <c r="T1511" i="11" s="1"/>
  <c r="N1511" i="11"/>
  <c r="O1511" i="11"/>
  <c r="P1511" i="11"/>
  <c r="Q1511" i="11"/>
  <c r="R1511" i="11"/>
  <c r="U1511" i="11"/>
  <c r="V1511" i="11"/>
  <c r="W1511" i="11"/>
  <c r="X1511" i="11"/>
  <c r="Y1511" i="11"/>
  <c r="Z1511" i="11"/>
  <c r="AA1511" i="11"/>
  <c r="AB1511" i="11"/>
  <c r="AC1511" i="11"/>
  <c r="AD1511" i="11"/>
  <c r="AE1511" i="11"/>
  <c r="AG1511" i="11"/>
  <c r="AI1511" i="11"/>
  <c r="L1512" i="11"/>
  <c r="M1512" i="11"/>
  <c r="N1512" i="11"/>
  <c r="Q1512" i="11" s="1"/>
  <c r="AH1512" i="11" s="1"/>
  <c r="O1512" i="11"/>
  <c r="P1512" i="11"/>
  <c r="R1512" i="11"/>
  <c r="S1512" i="11"/>
  <c r="T1512" i="11"/>
  <c r="U1512" i="11"/>
  <c r="V1512" i="11"/>
  <c r="W1512" i="11"/>
  <c r="X1512" i="11"/>
  <c r="Y1512" i="11"/>
  <c r="Z1512" i="11"/>
  <c r="AA1512" i="11"/>
  <c r="AB1512" i="11"/>
  <c r="AC1512" i="11"/>
  <c r="AD1512" i="11"/>
  <c r="AE1512" i="11"/>
  <c r="AF1512" i="11"/>
  <c r="L1513" i="11"/>
  <c r="M1513" i="11"/>
  <c r="AH1513" i="11" s="1"/>
  <c r="N1513" i="11"/>
  <c r="O1513" i="11"/>
  <c r="P1513" i="11"/>
  <c r="Q1513" i="11"/>
  <c r="R1513" i="11"/>
  <c r="S1513" i="11"/>
  <c r="T1513" i="11"/>
  <c r="U1513" i="11"/>
  <c r="V1513" i="11"/>
  <c r="W1513" i="11"/>
  <c r="X1513" i="11"/>
  <c r="Y1513" i="11"/>
  <c r="Z1513" i="11"/>
  <c r="AA1513" i="11"/>
  <c r="AB1513" i="11"/>
  <c r="AC1513" i="11"/>
  <c r="AD1513" i="11"/>
  <c r="AE1513" i="11"/>
  <c r="AF1513" i="11"/>
  <c r="AG1513" i="11"/>
  <c r="AI1513" i="11"/>
  <c r="AK1513" i="11"/>
  <c r="L1514" i="11"/>
  <c r="M1514" i="11"/>
  <c r="N1514" i="11"/>
  <c r="Q1514" i="11" s="1"/>
  <c r="O1514" i="11"/>
  <c r="P1514" i="11"/>
  <c r="R1514" i="11"/>
  <c r="S1514" i="11"/>
  <c r="T1514" i="11"/>
  <c r="U1514" i="11"/>
  <c r="V1514" i="11"/>
  <c r="W1514" i="11"/>
  <c r="X1514" i="11"/>
  <c r="Y1514" i="11"/>
  <c r="Z1514" i="11"/>
  <c r="AA1514" i="11"/>
  <c r="AB1514" i="11"/>
  <c r="AC1514" i="11"/>
  <c r="AD1514" i="11"/>
  <c r="AE1514" i="11"/>
  <c r="AF1514" i="11"/>
  <c r="AH1514" i="11"/>
  <c r="AJ1514" i="11"/>
  <c r="AK1514" i="11"/>
  <c r="L1515" i="11"/>
  <c r="M1515" i="11"/>
  <c r="N1515" i="11"/>
  <c r="O1515" i="11"/>
  <c r="P1515" i="11"/>
  <c r="Q1515" i="11"/>
  <c r="AI1515" i="11" s="1"/>
  <c r="R1515" i="11"/>
  <c r="S1515" i="11"/>
  <c r="T1515" i="11"/>
  <c r="U1515" i="11"/>
  <c r="V1515" i="11"/>
  <c r="W1515" i="11"/>
  <c r="X1515" i="11"/>
  <c r="Y1515" i="11"/>
  <c r="Z1515" i="11"/>
  <c r="AA1515" i="11"/>
  <c r="AB1515" i="11"/>
  <c r="AC1515" i="11"/>
  <c r="AD1515" i="11"/>
  <c r="AE1515" i="11"/>
  <c r="AF1515" i="11"/>
  <c r="AG1515" i="11"/>
  <c r="L1516" i="11"/>
  <c r="M1516" i="11"/>
  <c r="N1516" i="11"/>
  <c r="Q1516" i="11" s="1"/>
  <c r="AH1516" i="11" s="1"/>
  <c r="O1516" i="11"/>
  <c r="P1516" i="11"/>
  <c r="R1516" i="11"/>
  <c r="S1516" i="11"/>
  <c r="T1516" i="11"/>
  <c r="U1516" i="11"/>
  <c r="V1516" i="11"/>
  <c r="W1516" i="11"/>
  <c r="X1516" i="11"/>
  <c r="Y1516" i="11"/>
  <c r="Z1516" i="11"/>
  <c r="AA1516" i="11"/>
  <c r="AB1516" i="11"/>
  <c r="AC1516" i="11"/>
  <c r="AD1516" i="11"/>
  <c r="AE1516" i="11"/>
  <c r="AF1516" i="11"/>
  <c r="L1517" i="11"/>
  <c r="M1517" i="11"/>
  <c r="T1517" i="11" s="1"/>
  <c r="N1517" i="11"/>
  <c r="Q1517" i="11" s="1"/>
  <c r="O1517" i="11"/>
  <c r="P1517" i="11"/>
  <c r="R1517" i="11"/>
  <c r="S1517" i="11"/>
  <c r="U1517" i="11"/>
  <c r="V1517" i="11"/>
  <c r="W1517" i="11"/>
  <c r="X1517" i="11"/>
  <c r="Y1517" i="11"/>
  <c r="Z1517" i="11"/>
  <c r="AA1517" i="11"/>
  <c r="AB1517" i="11"/>
  <c r="AC1517" i="11"/>
  <c r="AD1517" i="11"/>
  <c r="AE1517" i="11"/>
  <c r="L1518" i="11"/>
  <c r="M1518" i="11"/>
  <c r="N1518" i="11"/>
  <c r="Q1518" i="11" s="1"/>
  <c r="O1518" i="11"/>
  <c r="P1518" i="11"/>
  <c r="AB1518" i="11" s="1"/>
  <c r="R1518" i="11"/>
  <c r="T1518" i="11"/>
  <c r="U1518" i="11"/>
  <c r="W1518" i="11"/>
  <c r="X1518" i="11"/>
  <c r="Y1518" i="11"/>
  <c r="Z1518" i="11"/>
  <c r="AA1518" i="11"/>
  <c r="AC1518" i="11"/>
  <c r="AD1518" i="11"/>
  <c r="AE1518" i="11"/>
  <c r="L1519" i="11"/>
  <c r="M1519" i="11"/>
  <c r="N1519" i="11"/>
  <c r="O1519" i="11"/>
  <c r="P1519" i="11"/>
  <c r="Q1519" i="11"/>
  <c r="R1519" i="11"/>
  <c r="S1519" i="11"/>
  <c r="T1519" i="11"/>
  <c r="U1519" i="11"/>
  <c r="V1519" i="11"/>
  <c r="W1519" i="11"/>
  <c r="X1519" i="11"/>
  <c r="Y1519" i="11"/>
  <c r="Z1519" i="11"/>
  <c r="AA1519" i="11"/>
  <c r="AB1519" i="11"/>
  <c r="AC1519" i="11"/>
  <c r="AD1519" i="11"/>
  <c r="AE1519" i="11"/>
  <c r="AF1519" i="11"/>
  <c r="AI1519" i="11"/>
  <c r="AJ1519" i="11"/>
  <c r="AK1519" i="11"/>
  <c r="L1520" i="11"/>
  <c r="M1520" i="11"/>
  <c r="N1520" i="11"/>
  <c r="Q1520" i="11" s="1"/>
  <c r="O1520" i="11"/>
  <c r="P1520" i="11"/>
  <c r="R1520" i="11"/>
  <c r="S1520" i="11"/>
  <c r="T1520" i="11"/>
  <c r="U1520" i="11"/>
  <c r="V1520" i="11"/>
  <c r="W1520" i="11"/>
  <c r="X1520" i="11"/>
  <c r="Y1520" i="11"/>
  <c r="Z1520" i="11"/>
  <c r="AA1520" i="11"/>
  <c r="AB1520" i="11"/>
  <c r="AC1520" i="11"/>
  <c r="AD1520" i="11"/>
  <c r="AE1520" i="11"/>
  <c r="AF1520" i="11"/>
  <c r="AH1520" i="11"/>
  <c r="AJ1520" i="11"/>
  <c r="L1521" i="11"/>
  <c r="M1521" i="11"/>
  <c r="N1521" i="11"/>
  <c r="O1521" i="11"/>
  <c r="P1521" i="11"/>
  <c r="Q1521" i="11"/>
  <c r="AI1521" i="11" s="1"/>
  <c r="R1521" i="11"/>
  <c r="S1521" i="11"/>
  <c r="T1521" i="11"/>
  <c r="U1521" i="11"/>
  <c r="V1521" i="11"/>
  <c r="W1521" i="11"/>
  <c r="X1521" i="11"/>
  <c r="Y1521" i="11"/>
  <c r="Z1521" i="11"/>
  <c r="AA1521" i="11"/>
  <c r="AB1521" i="11"/>
  <c r="AC1521" i="11"/>
  <c r="AD1521" i="11"/>
  <c r="AE1521" i="11"/>
  <c r="AF1521" i="11"/>
  <c r="AG1521" i="11"/>
  <c r="AH1521" i="11"/>
  <c r="L1522" i="11"/>
  <c r="M1522" i="11"/>
  <c r="N1522" i="11"/>
  <c r="Q1522" i="11" s="1"/>
  <c r="AH1522" i="11" s="1"/>
  <c r="O1522" i="11"/>
  <c r="P1522" i="11"/>
  <c r="R1522" i="11"/>
  <c r="S1522" i="11"/>
  <c r="T1522" i="11"/>
  <c r="U1522" i="11"/>
  <c r="V1522" i="11"/>
  <c r="W1522" i="11"/>
  <c r="X1522" i="11"/>
  <c r="Y1522" i="11"/>
  <c r="Z1522" i="11"/>
  <c r="AA1522" i="11"/>
  <c r="AB1522" i="11"/>
  <c r="AC1522" i="11"/>
  <c r="AD1522" i="11"/>
  <c r="AE1522" i="11"/>
  <c r="AF1522" i="11"/>
  <c r="L1523" i="11"/>
  <c r="M1523" i="11"/>
  <c r="T1523" i="11" s="1"/>
  <c r="N1523" i="11"/>
  <c r="O1523" i="11"/>
  <c r="P1523" i="11"/>
  <c r="AB1523" i="11" s="1"/>
  <c r="Q1523" i="11"/>
  <c r="R1523" i="11"/>
  <c r="S1523" i="11"/>
  <c r="U1523" i="11"/>
  <c r="V1523" i="11"/>
  <c r="W1523" i="11"/>
  <c r="X1523" i="11"/>
  <c r="Y1523" i="11"/>
  <c r="Z1523" i="11"/>
  <c r="AA1523" i="11"/>
  <c r="AC1523" i="11"/>
  <c r="AD1523" i="11"/>
  <c r="AE1523" i="11"/>
  <c r="AF1523" i="11"/>
  <c r="AG1523" i="11"/>
  <c r="AI1523" i="11"/>
  <c r="AK1523" i="11"/>
  <c r="L1524" i="11"/>
  <c r="M1524" i="11"/>
  <c r="N1524" i="11"/>
  <c r="Q1524" i="11" s="1"/>
  <c r="AH1524" i="11" s="1"/>
  <c r="O1524" i="11"/>
  <c r="P1524" i="11"/>
  <c r="AB1524" i="11" s="1"/>
  <c r="R1524" i="11"/>
  <c r="T1524" i="11"/>
  <c r="U1524" i="11"/>
  <c r="W1524" i="11"/>
  <c r="X1524" i="11"/>
  <c r="Y1524" i="11"/>
  <c r="Z1524" i="11"/>
  <c r="AA1524" i="11"/>
  <c r="AC1524" i="11"/>
  <c r="AD1524" i="11"/>
  <c r="AE1524" i="11"/>
  <c r="L1525" i="11"/>
  <c r="M1525" i="11"/>
  <c r="T1525" i="11" s="1"/>
  <c r="N1525" i="11"/>
  <c r="Q1525" i="11" s="1"/>
  <c r="O1525" i="11"/>
  <c r="P1525" i="11"/>
  <c r="R1525" i="11"/>
  <c r="S1525" i="11"/>
  <c r="U1525" i="11"/>
  <c r="V1525" i="11"/>
  <c r="W1525" i="11"/>
  <c r="X1525" i="11"/>
  <c r="Y1525" i="11"/>
  <c r="Z1525" i="11"/>
  <c r="AA1525" i="11"/>
  <c r="AB1525" i="11"/>
  <c r="AC1525" i="11"/>
  <c r="AD1525" i="11"/>
  <c r="AE1525" i="11"/>
  <c r="L1526" i="11"/>
  <c r="S1526" i="11" s="1"/>
  <c r="AF1526" i="11" s="1"/>
  <c r="M1526" i="11"/>
  <c r="N1526" i="11"/>
  <c r="Q1526" i="11" s="1"/>
  <c r="O1526" i="11"/>
  <c r="P1526" i="11"/>
  <c r="R1526" i="11"/>
  <c r="T1526" i="11"/>
  <c r="U1526" i="11"/>
  <c r="V1526" i="11"/>
  <c r="W1526" i="11"/>
  <c r="X1526" i="11"/>
  <c r="Y1526" i="11"/>
  <c r="Z1526" i="11"/>
  <c r="AA1526" i="11"/>
  <c r="AB1526" i="11"/>
  <c r="AC1526" i="11"/>
  <c r="AD1526" i="11"/>
  <c r="AE1526" i="11"/>
  <c r="L1527" i="11"/>
  <c r="M1527" i="11"/>
  <c r="N1527" i="11"/>
  <c r="O1527" i="11"/>
  <c r="P1527" i="11"/>
  <c r="Q1527" i="11"/>
  <c r="R1527" i="11"/>
  <c r="S1527" i="11"/>
  <c r="T1527" i="11"/>
  <c r="U1527" i="11"/>
  <c r="V1527" i="11"/>
  <c r="W1527" i="11"/>
  <c r="X1527" i="11"/>
  <c r="Y1527" i="11"/>
  <c r="Z1527" i="11"/>
  <c r="AA1527" i="11"/>
  <c r="AB1527" i="11"/>
  <c r="AC1527" i="11"/>
  <c r="AD1527" i="11"/>
  <c r="AE1527" i="11"/>
  <c r="AH1527" i="11"/>
  <c r="AI1527" i="11"/>
  <c r="AJ1527" i="11"/>
  <c r="AK1527" i="11"/>
  <c r="L1528" i="11"/>
  <c r="S1528" i="11" s="1"/>
  <c r="M1528" i="11"/>
  <c r="N1528" i="11"/>
  <c r="Q1528" i="11" s="1"/>
  <c r="O1528" i="11"/>
  <c r="P1528" i="11"/>
  <c r="AB1528" i="11" s="1"/>
  <c r="R1528" i="11"/>
  <c r="T1528" i="11"/>
  <c r="U1528" i="11"/>
  <c r="W1528" i="11"/>
  <c r="X1528" i="11"/>
  <c r="Y1528" i="11"/>
  <c r="Z1528" i="11"/>
  <c r="AA1528" i="11"/>
  <c r="AC1528" i="11"/>
  <c r="AD1528" i="11"/>
  <c r="AE1528" i="11"/>
  <c r="AH1528" i="11"/>
  <c r="AJ1528" i="11"/>
  <c r="AK1528" i="11"/>
  <c r="L1529" i="11"/>
  <c r="M1529" i="11"/>
  <c r="T1529" i="11" s="1"/>
  <c r="N1529" i="11"/>
  <c r="O1529" i="11"/>
  <c r="P1529" i="11"/>
  <c r="AB1529" i="11" s="1"/>
  <c r="Q1529" i="11"/>
  <c r="AK1529" i="11" s="1"/>
  <c r="R1529" i="11"/>
  <c r="S1529" i="11"/>
  <c r="U1529" i="11"/>
  <c r="V1529" i="11"/>
  <c r="W1529" i="11"/>
  <c r="X1529" i="11"/>
  <c r="Y1529" i="11"/>
  <c r="AF1529" i="11" s="1"/>
  <c r="Z1529" i="11"/>
  <c r="AA1529" i="11"/>
  <c r="AC1529" i="11"/>
  <c r="AD1529" i="11"/>
  <c r="AE1529" i="11"/>
  <c r="AG1529" i="11"/>
  <c r="AH1529" i="11"/>
  <c r="AI1529" i="11"/>
  <c r="L1530" i="11"/>
  <c r="M1530" i="11"/>
  <c r="T1530" i="11" s="1"/>
  <c r="N1530" i="11"/>
  <c r="Q1530" i="11" s="1"/>
  <c r="AG1530" i="11" s="1"/>
  <c r="O1530" i="11"/>
  <c r="P1530" i="11"/>
  <c r="AB1530" i="11" s="1"/>
  <c r="R1530" i="11"/>
  <c r="U1530" i="11"/>
  <c r="V1530" i="11"/>
  <c r="W1530" i="11"/>
  <c r="X1530" i="11"/>
  <c r="Y1530" i="11"/>
  <c r="Z1530" i="11"/>
  <c r="AA1530" i="11"/>
  <c r="AC1530" i="11"/>
  <c r="AD1530" i="11"/>
  <c r="AE1530" i="11"/>
  <c r="L1531" i="11"/>
  <c r="M1531" i="11"/>
  <c r="T1531" i="11" s="1"/>
  <c r="AF1531" i="11" s="1"/>
  <c r="N1531" i="11"/>
  <c r="Q1531" i="11" s="1"/>
  <c r="O1531" i="11"/>
  <c r="P1531" i="11"/>
  <c r="AB1531" i="11" s="1"/>
  <c r="R1531" i="11"/>
  <c r="S1531" i="11"/>
  <c r="U1531" i="11"/>
  <c r="V1531" i="11"/>
  <c r="W1531" i="11"/>
  <c r="X1531" i="11"/>
  <c r="Y1531" i="11"/>
  <c r="Z1531" i="11"/>
  <c r="AA1531" i="11"/>
  <c r="AC1531" i="11"/>
  <c r="AD1531" i="11"/>
  <c r="AE1531" i="11"/>
  <c r="L1532" i="11"/>
  <c r="M1532" i="11"/>
  <c r="N1532" i="11"/>
  <c r="Q1532" i="11" s="1"/>
  <c r="O1532" i="11"/>
  <c r="P1532" i="11"/>
  <c r="R1532" i="11"/>
  <c r="T1532" i="11"/>
  <c r="U1532" i="11"/>
  <c r="V1532" i="11"/>
  <c r="W1532" i="11"/>
  <c r="X1532" i="11"/>
  <c r="Y1532" i="11"/>
  <c r="Z1532" i="11"/>
  <c r="AA1532" i="11"/>
  <c r="AB1532" i="11"/>
  <c r="AC1532" i="11"/>
  <c r="AD1532" i="11"/>
  <c r="AE1532" i="11"/>
  <c r="L1533" i="11"/>
  <c r="M1533" i="11"/>
  <c r="T1533" i="11" s="1"/>
  <c r="N1533" i="11"/>
  <c r="O1533" i="11"/>
  <c r="P1533" i="11"/>
  <c r="Q1533" i="11"/>
  <c r="AH1533" i="11" s="1"/>
  <c r="R1533" i="11"/>
  <c r="S1533" i="11"/>
  <c r="U1533" i="11"/>
  <c r="V1533" i="11"/>
  <c r="W1533" i="11"/>
  <c r="X1533" i="11"/>
  <c r="Y1533" i="11"/>
  <c r="Z1533" i="11"/>
  <c r="AA1533" i="11"/>
  <c r="AB1533" i="11"/>
  <c r="AC1533" i="11"/>
  <c r="AD1533" i="11"/>
  <c r="AE1533" i="11"/>
  <c r="AI1533" i="11"/>
  <c r="L1534" i="11"/>
  <c r="S1534" i="11" s="1"/>
  <c r="M1534" i="11"/>
  <c r="N1534" i="11"/>
  <c r="Q1534" i="11" s="1"/>
  <c r="O1534" i="11"/>
  <c r="P1534" i="11"/>
  <c r="AB1534" i="11" s="1"/>
  <c r="AF1534" i="11" s="1"/>
  <c r="R1534" i="11"/>
  <c r="T1534" i="11"/>
  <c r="U1534" i="11"/>
  <c r="V1534" i="11"/>
  <c r="W1534" i="11"/>
  <c r="X1534" i="11"/>
  <c r="Y1534" i="11"/>
  <c r="Z1534" i="11"/>
  <c r="AA1534" i="11"/>
  <c r="AC1534" i="11"/>
  <c r="AD1534" i="11"/>
  <c r="AE1534" i="11"/>
  <c r="L1535" i="11"/>
  <c r="M1535" i="11"/>
  <c r="AH1535" i="11" s="1"/>
  <c r="N1535" i="11"/>
  <c r="O1535" i="11"/>
  <c r="P1535" i="11"/>
  <c r="Q1535" i="11"/>
  <c r="AI1535" i="11" s="1"/>
  <c r="R1535" i="11"/>
  <c r="S1535" i="11"/>
  <c r="U1535" i="11"/>
  <c r="V1535" i="11"/>
  <c r="W1535" i="11"/>
  <c r="X1535" i="11"/>
  <c r="Y1535" i="11"/>
  <c r="Z1535" i="11"/>
  <c r="AA1535" i="11"/>
  <c r="AB1535" i="11"/>
  <c r="AC1535" i="11"/>
  <c r="AD1535" i="11"/>
  <c r="AE1535" i="11"/>
  <c r="AJ1535" i="11"/>
  <c r="AK1535" i="11"/>
  <c r="L1536" i="11"/>
  <c r="S1536" i="11" s="1"/>
  <c r="M1536" i="11"/>
  <c r="AH1536" i="11" s="1"/>
  <c r="N1536" i="11"/>
  <c r="Q1536" i="11" s="1"/>
  <c r="O1536" i="11"/>
  <c r="AJ1536" i="11" s="1"/>
  <c r="P1536" i="11"/>
  <c r="R1536" i="11"/>
  <c r="AF1536" i="11" s="1"/>
  <c r="T1536" i="11"/>
  <c r="U1536" i="11"/>
  <c r="V1536" i="11"/>
  <c r="W1536" i="11"/>
  <c r="X1536" i="11"/>
  <c r="Y1536" i="11"/>
  <c r="Z1536" i="11"/>
  <c r="AA1536" i="11"/>
  <c r="AB1536" i="11"/>
  <c r="AC1536" i="11"/>
  <c r="AD1536" i="11"/>
  <c r="AE1536" i="11"/>
  <c r="AK1536" i="11"/>
  <c r="L1537" i="11"/>
  <c r="M1537" i="11"/>
  <c r="T1537" i="11" s="1"/>
  <c r="N1537" i="11"/>
  <c r="O1537" i="11"/>
  <c r="P1537" i="11"/>
  <c r="AB1537" i="11" s="1"/>
  <c r="Q1537" i="11"/>
  <c r="R1537" i="11"/>
  <c r="AF1537" i="11" s="1"/>
  <c r="S1537" i="11"/>
  <c r="U1537" i="11"/>
  <c r="V1537" i="11"/>
  <c r="W1537" i="11"/>
  <c r="X1537" i="11"/>
  <c r="Y1537" i="11"/>
  <c r="Z1537" i="11"/>
  <c r="AA1537" i="11"/>
  <c r="AC1537" i="11"/>
  <c r="AD1537" i="11"/>
  <c r="AE1537" i="11"/>
  <c r="AH1537" i="11"/>
  <c r="AI1537" i="11"/>
  <c r="AK1537" i="11"/>
  <c r="L1538" i="11"/>
  <c r="M1538" i="11"/>
  <c r="N1538" i="11"/>
  <c r="Q1538" i="11" s="1"/>
  <c r="AG1538" i="11" s="1"/>
  <c r="O1538" i="11"/>
  <c r="P1538" i="11"/>
  <c r="AB1538" i="11" s="1"/>
  <c r="R1538" i="11"/>
  <c r="AF1538" i="11" s="1"/>
  <c r="S1538" i="11"/>
  <c r="T1538" i="11"/>
  <c r="U1538" i="11"/>
  <c r="V1538" i="11"/>
  <c r="W1538" i="11"/>
  <c r="X1538" i="11"/>
  <c r="Y1538" i="11"/>
  <c r="Z1538" i="11"/>
  <c r="AA1538" i="11"/>
  <c r="AC1538" i="11"/>
  <c r="AD1538" i="11"/>
  <c r="AE1538" i="11"/>
  <c r="AH1538" i="11"/>
  <c r="AI1538" i="11"/>
  <c r="AJ1538" i="11"/>
  <c r="AK1538" i="11"/>
  <c r="L1539" i="11"/>
  <c r="M1539" i="11"/>
  <c r="N1539" i="11"/>
  <c r="Q1539" i="11" s="1"/>
  <c r="O1539" i="11"/>
  <c r="P1539" i="11"/>
  <c r="R1539" i="11"/>
  <c r="S1539" i="11"/>
  <c r="T1539" i="11"/>
  <c r="U1539" i="11"/>
  <c r="V1539" i="11"/>
  <c r="W1539" i="11"/>
  <c r="X1539" i="11"/>
  <c r="Y1539" i="11"/>
  <c r="Z1539" i="11"/>
  <c r="AA1539" i="11"/>
  <c r="AB1539" i="11"/>
  <c r="AC1539" i="11"/>
  <c r="AD1539" i="11"/>
  <c r="AE1539" i="11"/>
  <c r="AF1539" i="11"/>
  <c r="L1540" i="11"/>
  <c r="M1540" i="11"/>
  <c r="N1540" i="11"/>
  <c r="Q1540" i="11" s="1"/>
  <c r="O1540" i="11"/>
  <c r="P1540" i="11"/>
  <c r="R1540" i="11"/>
  <c r="S1540" i="11"/>
  <c r="T1540" i="11"/>
  <c r="U1540" i="11"/>
  <c r="V1540" i="11"/>
  <c r="W1540" i="11"/>
  <c r="X1540" i="11"/>
  <c r="Y1540" i="11"/>
  <c r="Z1540" i="11"/>
  <c r="AA1540" i="11"/>
  <c r="AB1540" i="11"/>
  <c r="AC1540" i="11"/>
  <c r="AD1540" i="11"/>
  <c r="AE1540" i="11"/>
  <c r="AF1540" i="11"/>
  <c r="L1541" i="11"/>
  <c r="M1541" i="11"/>
  <c r="N1541" i="11"/>
  <c r="O1541" i="11"/>
  <c r="P1541" i="11"/>
  <c r="Q1541" i="11"/>
  <c r="AH1541" i="11" s="1"/>
  <c r="R1541" i="11"/>
  <c r="S1541" i="11"/>
  <c r="T1541" i="11"/>
  <c r="U1541" i="11"/>
  <c r="V1541" i="11"/>
  <c r="W1541" i="11"/>
  <c r="X1541" i="11"/>
  <c r="Y1541" i="11"/>
  <c r="Z1541" i="11"/>
  <c r="AA1541" i="11"/>
  <c r="AB1541" i="11"/>
  <c r="AC1541" i="11"/>
  <c r="AD1541" i="11"/>
  <c r="AE1541" i="11"/>
  <c r="AF1541" i="11"/>
  <c r="AG1541" i="11"/>
  <c r="L1542" i="11"/>
  <c r="M1542" i="11"/>
  <c r="N1542" i="11"/>
  <c r="Q1542" i="11" s="1"/>
  <c r="O1542" i="11"/>
  <c r="P1542" i="11"/>
  <c r="R1542" i="11"/>
  <c r="S1542" i="11"/>
  <c r="T1542" i="11"/>
  <c r="U1542" i="11"/>
  <c r="V1542" i="11"/>
  <c r="W1542" i="11"/>
  <c r="X1542" i="11"/>
  <c r="Y1542" i="11"/>
  <c r="Z1542" i="11"/>
  <c r="AA1542" i="11"/>
  <c r="AB1542" i="11"/>
  <c r="AC1542" i="11"/>
  <c r="AD1542" i="11"/>
  <c r="AE1542" i="11"/>
  <c r="AF1542" i="11"/>
  <c r="L1543" i="11"/>
  <c r="M1543" i="11"/>
  <c r="N1543" i="11"/>
  <c r="O1543" i="11"/>
  <c r="P1543" i="11"/>
  <c r="Q1543" i="11"/>
  <c r="AH1543" i="11" s="1"/>
  <c r="R1543" i="11"/>
  <c r="S1543" i="11"/>
  <c r="T1543" i="11"/>
  <c r="U1543" i="11"/>
  <c r="V1543" i="11"/>
  <c r="W1543" i="11"/>
  <c r="X1543" i="11"/>
  <c r="Y1543" i="11"/>
  <c r="Z1543" i="11"/>
  <c r="AA1543" i="11"/>
  <c r="AB1543" i="11"/>
  <c r="AC1543" i="11"/>
  <c r="AD1543" i="11"/>
  <c r="AE1543" i="11"/>
  <c r="AF1543" i="11"/>
  <c r="AG1543" i="11"/>
  <c r="AI1543" i="11"/>
  <c r="L1544" i="11"/>
  <c r="M1544" i="11"/>
  <c r="N1544" i="11"/>
  <c r="Q1544" i="11" s="1"/>
  <c r="AJ1544" i="11" s="1"/>
  <c r="O1544" i="11"/>
  <c r="P1544" i="11"/>
  <c r="R1544" i="11"/>
  <c r="S1544" i="11"/>
  <c r="T1544" i="11"/>
  <c r="U1544" i="11"/>
  <c r="V1544" i="11"/>
  <c r="W1544" i="11"/>
  <c r="X1544" i="11"/>
  <c r="Y1544" i="11"/>
  <c r="Z1544" i="11"/>
  <c r="AA1544" i="11"/>
  <c r="AB1544" i="11"/>
  <c r="AC1544" i="11"/>
  <c r="AD1544" i="11"/>
  <c r="AE1544" i="11"/>
  <c r="AF1544" i="11"/>
  <c r="AH1544" i="11"/>
  <c r="L1545" i="11"/>
  <c r="M1545" i="11"/>
  <c r="AH1545" i="11" s="1"/>
  <c r="N1545" i="11"/>
  <c r="O1545" i="11"/>
  <c r="P1545" i="11"/>
  <c r="Q1545" i="11"/>
  <c r="R1545" i="11"/>
  <c r="S1545" i="11"/>
  <c r="T1545" i="11"/>
  <c r="U1545" i="11"/>
  <c r="V1545" i="11"/>
  <c r="W1545" i="11"/>
  <c r="X1545" i="11"/>
  <c r="Y1545" i="11"/>
  <c r="Z1545" i="11"/>
  <c r="AA1545" i="11"/>
  <c r="AB1545" i="11"/>
  <c r="AC1545" i="11"/>
  <c r="AD1545" i="11"/>
  <c r="AE1545" i="11"/>
  <c r="AF1545" i="11"/>
  <c r="AG1545" i="11"/>
  <c r="AI1545" i="11"/>
  <c r="AK1545" i="11"/>
  <c r="L1546" i="11"/>
  <c r="M1546" i="11"/>
  <c r="AH1546" i="11" s="1"/>
  <c r="N1546" i="11"/>
  <c r="Q1546" i="11" s="1"/>
  <c r="O1546" i="11"/>
  <c r="P1546" i="11"/>
  <c r="R1546" i="11"/>
  <c r="S1546" i="11"/>
  <c r="T1546" i="11"/>
  <c r="U1546" i="11"/>
  <c r="V1546" i="11"/>
  <c r="W1546" i="11"/>
  <c r="X1546" i="11"/>
  <c r="Y1546" i="11"/>
  <c r="Z1546" i="11"/>
  <c r="AA1546" i="11"/>
  <c r="AB1546" i="11"/>
  <c r="AC1546" i="11"/>
  <c r="AD1546" i="11"/>
  <c r="AE1546" i="11"/>
  <c r="AF1546" i="11"/>
  <c r="AI1546" i="11"/>
  <c r="AJ1546" i="11"/>
  <c r="AK1546" i="11"/>
  <c r="L1547" i="11"/>
  <c r="M1547" i="11"/>
  <c r="N1547" i="11"/>
  <c r="O1547" i="11"/>
  <c r="P1547" i="11"/>
  <c r="Q1547" i="11"/>
  <c r="AI1547" i="11" s="1"/>
  <c r="R1547" i="11"/>
  <c r="S1547" i="11"/>
  <c r="T1547" i="11"/>
  <c r="U1547" i="11"/>
  <c r="V1547" i="11"/>
  <c r="W1547" i="11"/>
  <c r="X1547" i="11"/>
  <c r="Y1547" i="11"/>
  <c r="Z1547" i="11"/>
  <c r="AA1547" i="11"/>
  <c r="AB1547" i="11"/>
  <c r="AC1547" i="11"/>
  <c r="AD1547" i="11"/>
  <c r="AE1547" i="11"/>
  <c r="AF1547" i="11"/>
  <c r="AG1547" i="11"/>
  <c r="L1548" i="11"/>
  <c r="M1548" i="11"/>
  <c r="N1548" i="11"/>
  <c r="Q1548" i="11" s="1"/>
  <c r="O1548" i="11"/>
  <c r="P1548" i="11"/>
  <c r="R1548" i="11"/>
  <c r="S1548" i="11"/>
  <c r="T1548" i="11"/>
  <c r="U1548" i="11"/>
  <c r="V1548" i="11"/>
  <c r="W1548" i="11"/>
  <c r="X1548" i="11"/>
  <c r="Y1548" i="11"/>
  <c r="Z1548" i="11"/>
  <c r="AA1548" i="11"/>
  <c r="AB1548" i="11"/>
  <c r="AC1548" i="11"/>
  <c r="AD1548" i="11"/>
  <c r="AE1548" i="11"/>
  <c r="AF1548" i="11"/>
  <c r="L1549" i="11"/>
  <c r="M1549" i="11"/>
  <c r="N1549" i="11"/>
  <c r="O1549" i="11"/>
  <c r="P1549" i="11"/>
  <c r="Q1549" i="11"/>
  <c r="AH1549" i="11" s="1"/>
  <c r="R1549" i="11"/>
  <c r="S1549" i="11"/>
  <c r="T1549" i="11"/>
  <c r="U1549" i="11"/>
  <c r="V1549" i="11"/>
  <c r="W1549" i="11"/>
  <c r="X1549" i="11"/>
  <c r="Y1549" i="11"/>
  <c r="Z1549" i="11"/>
  <c r="AA1549" i="11"/>
  <c r="AB1549" i="11"/>
  <c r="AC1549" i="11"/>
  <c r="AD1549" i="11"/>
  <c r="AE1549" i="11"/>
  <c r="AF1549" i="11"/>
  <c r="AG1549" i="11"/>
  <c r="AJ1549" i="11"/>
  <c r="L1550" i="11"/>
  <c r="M1550" i="11"/>
  <c r="N1550" i="11"/>
  <c r="Q1550" i="11" s="1"/>
  <c r="O1550" i="11"/>
  <c r="P1550" i="11"/>
  <c r="R1550" i="11"/>
  <c r="S1550" i="11"/>
  <c r="T1550" i="11"/>
  <c r="U1550" i="11"/>
  <c r="V1550" i="11"/>
  <c r="W1550" i="11"/>
  <c r="X1550" i="11"/>
  <c r="Y1550" i="11"/>
  <c r="Z1550" i="11"/>
  <c r="AA1550" i="11"/>
  <c r="AB1550" i="11"/>
  <c r="AC1550" i="11"/>
  <c r="AD1550" i="11"/>
  <c r="AE1550" i="11"/>
  <c r="AF1550" i="11"/>
  <c r="L1551" i="11"/>
  <c r="M1551" i="11"/>
  <c r="N1551" i="11"/>
  <c r="O1551" i="11"/>
  <c r="P1551" i="11"/>
  <c r="Q1551" i="11"/>
  <c r="AH1551" i="11" s="1"/>
  <c r="R1551" i="11"/>
  <c r="S1551" i="11"/>
  <c r="T1551" i="11"/>
  <c r="U1551" i="11"/>
  <c r="V1551" i="11"/>
  <c r="W1551" i="11"/>
  <c r="X1551" i="11"/>
  <c r="Y1551" i="11"/>
  <c r="Z1551" i="11"/>
  <c r="AA1551" i="11"/>
  <c r="AB1551" i="11"/>
  <c r="AC1551" i="11"/>
  <c r="AD1551" i="11"/>
  <c r="AE1551" i="11"/>
  <c r="AF1551" i="11"/>
  <c r="AI1551" i="11"/>
  <c r="AJ1551" i="11"/>
  <c r="AK1551" i="11"/>
  <c r="L1552" i="11"/>
  <c r="M1552" i="11"/>
  <c r="N1552" i="11"/>
  <c r="Q1552" i="11" s="1"/>
  <c r="O1552" i="11"/>
  <c r="P1552" i="11"/>
  <c r="R1552" i="11"/>
  <c r="S1552" i="11"/>
  <c r="T1552" i="11"/>
  <c r="U1552" i="11"/>
  <c r="V1552" i="11"/>
  <c r="W1552" i="11"/>
  <c r="X1552" i="11"/>
  <c r="Y1552" i="11"/>
  <c r="Z1552" i="11"/>
  <c r="AA1552" i="11"/>
  <c r="AB1552" i="11"/>
  <c r="AC1552" i="11"/>
  <c r="AD1552" i="11"/>
  <c r="AE1552" i="11"/>
  <c r="AF1552" i="11"/>
  <c r="AH1552" i="11"/>
  <c r="AJ1552" i="11"/>
  <c r="AK1552" i="11"/>
  <c r="L1553" i="11"/>
  <c r="M1553" i="11"/>
  <c r="N1553" i="11"/>
  <c r="O1553" i="11"/>
  <c r="P1553" i="11"/>
  <c r="Q1553" i="11"/>
  <c r="AH1553" i="11" s="1"/>
  <c r="R1553" i="11"/>
  <c r="S1553" i="11"/>
  <c r="T1553" i="11"/>
  <c r="U1553" i="11"/>
  <c r="V1553" i="11"/>
  <c r="W1553" i="11"/>
  <c r="X1553" i="11"/>
  <c r="Y1553" i="11"/>
  <c r="Z1553" i="11"/>
  <c r="AA1553" i="11"/>
  <c r="AB1553" i="11"/>
  <c r="AC1553" i="11"/>
  <c r="AD1553" i="11"/>
  <c r="AE1553" i="11"/>
  <c r="AF1553" i="11"/>
  <c r="AG1553" i="11"/>
  <c r="L1554" i="11"/>
  <c r="M1554" i="11"/>
  <c r="N1554" i="11"/>
  <c r="Q1554" i="11" s="1"/>
  <c r="O1554" i="11"/>
  <c r="P1554" i="11"/>
  <c r="R1554" i="11"/>
  <c r="S1554" i="11"/>
  <c r="T1554" i="11"/>
  <c r="U1554" i="11"/>
  <c r="V1554" i="11"/>
  <c r="W1554" i="11"/>
  <c r="X1554" i="11"/>
  <c r="Y1554" i="11"/>
  <c r="Z1554" i="11"/>
  <c r="AA1554" i="11"/>
  <c r="AB1554" i="11"/>
  <c r="AC1554" i="11"/>
  <c r="AD1554" i="11"/>
  <c r="AE1554" i="11"/>
  <c r="AF1554" i="11"/>
  <c r="AK1554" i="11"/>
  <c r="L1555" i="11"/>
  <c r="M1555" i="11"/>
  <c r="N1555" i="11"/>
  <c r="O1555" i="11"/>
  <c r="P1555" i="11"/>
  <c r="Q1555" i="11"/>
  <c r="AI1555" i="11" s="1"/>
  <c r="R1555" i="11"/>
  <c r="S1555" i="11"/>
  <c r="T1555" i="11"/>
  <c r="U1555" i="11"/>
  <c r="V1555" i="11"/>
  <c r="W1555" i="11"/>
  <c r="X1555" i="11"/>
  <c r="Y1555" i="11"/>
  <c r="Z1555" i="11"/>
  <c r="AA1555" i="11"/>
  <c r="AB1555" i="11"/>
  <c r="AC1555" i="11"/>
  <c r="AD1555" i="11"/>
  <c r="AE1555" i="11"/>
  <c r="AF1555" i="11"/>
  <c r="AG1555" i="11"/>
  <c r="AK1555" i="11"/>
  <c r="L1556" i="11"/>
  <c r="M1556" i="11"/>
  <c r="N1556" i="11"/>
  <c r="Q1556" i="11" s="1"/>
  <c r="O1556" i="11"/>
  <c r="P1556" i="11"/>
  <c r="R1556" i="11"/>
  <c r="S1556" i="11"/>
  <c r="T1556" i="11"/>
  <c r="U1556" i="11"/>
  <c r="V1556" i="11"/>
  <c r="W1556" i="11"/>
  <c r="X1556" i="11"/>
  <c r="Y1556" i="11"/>
  <c r="Z1556" i="11"/>
  <c r="AA1556" i="11"/>
  <c r="AB1556" i="11"/>
  <c r="AC1556" i="11"/>
  <c r="AD1556" i="11"/>
  <c r="AE1556" i="11"/>
  <c r="AF1556" i="11"/>
  <c r="L1557" i="11"/>
  <c r="M1557" i="11"/>
  <c r="N1557" i="11"/>
  <c r="Q1557" i="11" s="1"/>
  <c r="O1557" i="11"/>
  <c r="P1557" i="11"/>
  <c r="R1557" i="11"/>
  <c r="S1557" i="11"/>
  <c r="T1557" i="11"/>
  <c r="U1557" i="11"/>
  <c r="V1557" i="11"/>
  <c r="W1557" i="11"/>
  <c r="X1557" i="11"/>
  <c r="Y1557" i="11"/>
  <c r="Z1557" i="11"/>
  <c r="AA1557" i="11"/>
  <c r="AB1557" i="11"/>
  <c r="AC1557" i="11"/>
  <c r="AD1557" i="11"/>
  <c r="AE1557" i="11"/>
  <c r="AF1557" i="11"/>
  <c r="L1558" i="11"/>
  <c r="M1558" i="11"/>
  <c r="N1558" i="11"/>
  <c r="O1558" i="11"/>
  <c r="P1558" i="11"/>
  <c r="Q1558" i="11"/>
  <c r="AJ1558" i="11" s="1"/>
  <c r="R1558" i="11"/>
  <c r="S1558" i="11"/>
  <c r="T1558" i="11"/>
  <c r="U1558" i="11"/>
  <c r="V1558" i="11"/>
  <c r="W1558" i="11"/>
  <c r="X1558" i="11"/>
  <c r="Y1558" i="11"/>
  <c r="Z1558" i="11"/>
  <c r="AA1558" i="11"/>
  <c r="AB1558" i="11"/>
  <c r="AC1558" i="11"/>
  <c r="AD1558" i="11"/>
  <c r="AE1558" i="11"/>
  <c r="AF1558" i="11"/>
  <c r="AG1558" i="11"/>
  <c r="AH1558" i="11"/>
  <c r="L1559" i="11"/>
  <c r="M1559" i="11"/>
  <c r="N1559" i="11"/>
  <c r="O1559" i="11"/>
  <c r="P1559" i="11"/>
  <c r="Q1559" i="11"/>
  <c r="R1559" i="11"/>
  <c r="S1559" i="11"/>
  <c r="T1559" i="11"/>
  <c r="U1559" i="11"/>
  <c r="V1559" i="11"/>
  <c r="W1559" i="11"/>
  <c r="X1559" i="11"/>
  <c r="Y1559" i="11"/>
  <c r="Z1559" i="11"/>
  <c r="AA1559" i="11"/>
  <c r="AB1559" i="11"/>
  <c r="AC1559" i="11"/>
  <c r="AD1559" i="11"/>
  <c r="AE1559" i="11"/>
  <c r="AF1559" i="11"/>
  <c r="AG1559" i="11"/>
  <c r="AK1559" i="11"/>
  <c r="L1560" i="11"/>
  <c r="S1560" i="11" s="1"/>
  <c r="AF1560" i="11" s="1"/>
  <c r="M1560" i="11"/>
  <c r="N1560" i="11"/>
  <c r="Q1560" i="11" s="1"/>
  <c r="O1560" i="11"/>
  <c r="P1560" i="11"/>
  <c r="R1560" i="11"/>
  <c r="T1560" i="11"/>
  <c r="U1560" i="11"/>
  <c r="V1560" i="11"/>
  <c r="W1560" i="11"/>
  <c r="X1560" i="11"/>
  <c r="Y1560" i="11"/>
  <c r="Z1560" i="11"/>
  <c r="AA1560" i="11"/>
  <c r="AB1560" i="11"/>
  <c r="AC1560" i="11"/>
  <c r="AD1560" i="11"/>
  <c r="AE1560" i="11"/>
  <c r="L1561" i="11"/>
  <c r="M1561" i="11"/>
  <c r="T1561" i="11" s="1"/>
  <c r="N1561" i="11"/>
  <c r="O1561" i="11"/>
  <c r="P1561" i="11"/>
  <c r="AB1561" i="11" s="1"/>
  <c r="Q1561" i="11"/>
  <c r="AK1561" i="11" s="1"/>
  <c r="R1561" i="11"/>
  <c r="AF1561" i="11" s="1"/>
  <c r="S1561" i="11"/>
  <c r="U1561" i="11"/>
  <c r="V1561" i="11"/>
  <c r="W1561" i="11"/>
  <c r="X1561" i="11"/>
  <c r="Y1561" i="11"/>
  <c r="Z1561" i="11"/>
  <c r="AA1561" i="11"/>
  <c r="AC1561" i="11"/>
  <c r="AD1561" i="11"/>
  <c r="AE1561" i="11"/>
  <c r="AI1561" i="11"/>
  <c r="L1562" i="11"/>
  <c r="M1562" i="11"/>
  <c r="N1562" i="11"/>
  <c r="Q1562" i="11" s="1"/>
  <c r="O1562" i="11"/>
  <c r="P1562" i="11"/>
  <c r="R1562" i="11"/>
  <c r="S1562" i="11"/>
  <c r="T1562" i="11"/>
  <c r="U1562" i="11"/>
  <c r="W1562" i="11"/>
  <c r="X1562" i="11"/>
  <c r="Y1562" i="11"/>
  <c r="Z1562" i="11"/>
  <c r="AA1562" i="11"/>
  <c r="AB1562" i="11"/>
  <c r="AC1562" i="11"/>
  <c r="AD1562" i="11"/>
  <c r="AE1562" i="11"/>
  <c r="AH1562" i="11"/>
  <c r="AI1562" i="11"/>
  <c r="AJ1562" i="11"/>
  <c r="AK1562" i="11"/>
  <c r="L1563" i="11"/>
  <c r="M1563" i="11"/>
  <c r="T1563" i="11" s="1"/>
  <c r="N1563" i="11"/>
  <c r="O1563" i="11"/>
  <c r="P1563" i="11"/>
  <c r="AB1563" i="11" s="1"/>
  <c r="Q1563" i="11"/>
  <c r="R1563" i="11"/>
  <c r="S1563" i="11"/>
  <c r="U1563" i="11"/>
  <c r="W1563" i="11"/>
  <c r="X1563" i="11"/>
  <c r="Y1563" i="11"/>
  <c r="Z1563" i="11"/>
  <c r="AA1563" i="11"/>
  <c r="AC1563" i="11"/>
  <c r="AD1563" i="11"/>
  <c r="AE1563" i="11"/>
  <c r="AK1563" i="11"/>
  <c r="L1564" i="11"/>
  <c r="M1564" i="11"/>
  <c r="N1564" i="11"/>
  <c r="Q1564" i="11" s="1"/>
  <c r="O1564" i="11"/>
  <c r="P1564" i="11"/>
  <c r="AB1564" i="11" s="1"/>
  <c r="AF1564" i="11" s="1"/>
  <c r="R1564" i="11"/>
  <c r="S1564" i="11"/>
  <c r="T1564" i="11"/>
  <c r="U1564" i="11"/>
  <c r="V1564" i="11"/>
  <c r="W1564" i="11"/>
  <c r="X1564" i="11"/>
  <c r="Y1564" i="11"/>
  <c r="Z1564" i="11"/>
  <c r="AA1564" i="11"/>
  <c r="AC1564" i="11"/>
  <c r="AD1564" i="11"/>
  <c r="AE1564" i="11"/>
  <c r="L1565" i="11"/>
  <c r="M1565" i="11"/>
  <c r="T1565" i="11" s="1"/>
  <c r="N1565" i="11"/>
  <c r="Q1565" i="11" s="1"/>
  <c r="O1565" i="11"/>
  <c r="P1565" i="11"/>
  <c r="R1565" i="11"/>
  <c r="U1565" i="11"/>
  <c r="V1565" i="11"/>
  <c r="W1565" i="11"/>
  <c r="X1565" i="11"/>
  <c r="Y1565" i="11"/>
  <c r="Z1565" i="11"/>
  <c r="AA1565" i="11"/>
  <c r="AB1565" i="11"/>
  <c r="AC1565" i="11"/>
  <c r="AD1565" i="11"/>
  <c r="AE1565" i="11"/>
  <c r="L1566" i="11"/>
  <c r="S1566" i="11" s="1"/>
  <c r="M1566" i="11"/>
  <c r="N1566" i="11"/>
  <c r="V1566" i="11" s="1"/>
  <c r="O1566" i="11"/>
  <c r="P1566" i="11"/>
  <c r="AB1566" i="11" s="1"/>
  <c r="Q1566" i="11"/>
  <c r="R1566" i="11"/>
  <c r="T1566" i="11"/>
  <c r="U1566" i="11"/>
  <c r="W1566" i="11"/>
  <c r="X1566" i="11"/>
  <c r="Y1566" i="11"/>
  <c r="Z1566" i="11"/>
  <c r="AA1566" i="11"/>
  <c r="AC1566" i="11"/>
  <c r="AD1566" i="11"/>
  <c r="AE1566" i="11"/>
  <c r="AG1566" i="11"/>
  <c r="AH1566" i="11"/>
  <c r="AJ1566" i="11"/>
  <c r="L1567" i="11"/>
  <c r="M1567" i="11"/>
  <c r="N1567" i="11"/>
  <c r="O1567" i="11"/>
  <c r="P1567" i="11"/>
  <c r="Q1567" i="11"/>
  <c r="AI1567" i="11" s="1"/>
  <c r="R1567" i="11"/>
  <c r="T1567" i="11"/>
  <c r="U1567" i="11"/>
  <c r="V1567" i="11"/>
  <c r="W1567" i="11"/>
  <c r="X1567" i="11"/>
  <c r="Y1567" i="11"/>
  <c r="Z1567" i="11"/>
  <c r="AA1567" i="11"/>
  <c r="AB1567" i="11"/>
  <c r="AC1567" i="11"/>
  <c r="AD1567" i="11"/>
  <c r="AE1567" i="11"/>
  <c r="AH1567" i="11"/>
  <c r="L1568" i="11"/>
  <c r="S1568" i="11" s="1"/>
  <c r="M1568" i="11"/>
  <c r="T1568" i="11" s="1"/>
  <c r="N1568" i="11"/>
  <c r="Q1568" i="11" s="1"/>
  <c r="AJ1568" i="11" s="1"/>
  <c r="O1568" i="11"/>
  <c r="P1568" i="11"/>
  <c r="AB1568" i="11" s="1"/>
  <c r="R1568" i="11"/>
  <c r="U1568" i="11"/>
  <c r="V1568" i="11"/>
  <c r="W1568" i="11"/>
  <c r="X1568" i="11"/>
  <c r="Y1568" i="11"/>
  <c r="Z1568" i="11"/>
  <c r="AA1568" i="11"/>
  <c r="AC1568" i="11"/>
  <c r="AD1568" i="11"/>
  <c r="AE1568" i="11"/>
  <c r="L1569" i="11"/>
  <c r="M1569" i="11"/>
  <c r="T1569" i="11" s="1"/>
  <c r="N1569" i="11"/>
  <c r="O1569" i="11"/>
  <c r="P1569" i="11"/>
  <c r="AB1569" i="11" s="1"/>
  <c r="Q1569" i="11"/>
  <c r="AK1569" i="11" s="1"/>
  <c r="R1569" i="11"/>
  <c r="S1569" i="11"/>
  <c r="U1569" i="11"/>
  <c r="AF1569" i="11" s="1"/>
  <c r="V1569" i="11"/>
  <c r="W1569" i="11"/>
  <c r="X1569" i="11"/>
  <c r="Y1569" i="11"/>
  <c r="Z1569" i="11"/>
  <c r="AA1569" i="11"/>
  <c r="AC1569" i="11"/>
  <c r="AD1569" i="11"/>
  <c r="AE1569" i="11"/>
  <c r="AG1569" i="11"/>
  <c r="AI1569" i="11"/>
  <c r="L1570" i="11"/>
  <c r="M1570" i="11"/>
  <c r="N1570" i="11"/>
  <c r="Q1570" i="11" s="1"/>
  <c r="O1570" i="11"/>
  <c r="P1570" i="11"/>
  <c r="R1570" i="11"/>
  <c r="S1570" i="11"/>
  <c r="AF1570" i="11" s="1"/>
  <c r="T1570" i="11"/>
  <c r="U1570" i="11"/>
  <c r="V1570" i="11"/>
  <c r="W1570" i="11"/>
  <c r="X1570" i="11"/>
  <c r="Y1570" i="11"/>
  <c r="Z1570" i="11"/>
  <c r="AA1570" i="11"/>
  <c r="AB1570" i="11"/>
  <c r="AC1570" i="11"/>
  <c r="AD1570" i="11"/>
  <c r="AE1570" i="11"/>
  <c r="AJ1570" i="11"/>
  <c r="AK1570" i="11"/>
  <c r="L1571" i="11"/>
  <c r="M1571" i="11"/>
  <c r="T1571" i="11" s="1"/>
  <c r="N1571" i="11"/>
  <c r="V1571" i="11" s="1"/>
  <c r="O1571" i="11"/>
  <c r="P1571" i="11"/>
  <c r="AB1571" i="11" s="1"/>
  <c r="Q1571" i="11"/>
  <c r="R1571" i="11"/>
  <c r="S1571" i="11"/>
  <c r="U1571" i="11"/>
  <c r="W1571" i="11"/>
  <c r="X1571" i="11"/>
  <c r="Y1571" i="11"/>
  <c r="Z1571" i="11"/>
  <c r="AA1571" i="11"/>
  <c r="AC1571" i="11"/>
  <c r="AD1571" i="11"/>
  <c r="AE1571" i="11"/>
  <c r="AK1571" i="11"/>
  <c r="L1572" i="11"/>
  <c r="M1572" i="11"/>
  <c r="N1572" i="11"/>
  <c r="O1572" i="11"/>
  <c r="P1572" i="11"/>
  <c r="AB1572" i="11" s="1"/>
  <c r="AF1572" i="11" s="1"/>
  <c r="Q1572" i="11"/>
  <c r="AK1572" i="11" s="1"/>
  <c r="R1572" i="11"/>
  <c r="S1572" i="11"/>
  <c r="T1572" i="11"/>
  <c r="U1572" i="11"/>
  <c r="V1572" i="11"/>
  <c r="W1572" i="11"/>
  <c r="X1572" i="11"/>
  <c r="Y1572" i="11"/>
  <c r="Z1572" i="11"/>
  <c r="AA1572" i="11"/>
  <c r="AC1572" i="11"/>
  <c r="AD1572" i="11"/>
  <c r="AE1572" i="11"/>
  <c r="AG1572" i="11"/>
  <c r="AH1572" i="11"/>
  <c r="L1573" i="11"/>
  <c r="M1573" i="11"/>
  <c r="T1573" i="11" s="1"/>
  <c r="N1573" i="11"/>
  <c r="Q1573" i="11" s="1"/>
  <c r="O1573" i="11"/>
  <c r="P1573" i="11"/>
  <c r="R1573" i="11"/>
  <c r="U1573" i="11"/>
  <c r="V1573" i="11"/>
  <c r="W1573" i="11"/>
  <c r="X1573" i="11"/>
  <c r="Y1573" i="11"/>
  <c r="Z1573" i="11"/>
  <c r="AA1573" i="11"/>
  <c r="AB1573" i="11"/>
  <c r="AC1573" i="11"/>
  <c r="AD1573" i="11"/>
  <c r="AE1573" i="11"/>
  <c r="L1574" i="11"/>
  <c r="S1574" i="11" s="1"/>
  <c r="M1574" i="11"/>
  <c r="N1574" i="11"/>
  <c r="Q1574" i="11" s="1"/>
  <c r="O1574" i="11"/>
  <c r="P1574" i="11"/>
  <c r="R1574" i="11"/>
  <c r="AF1574" i="11" s="1"/>
  <c r="T1574" i="11"/>
  <c r="U1574" i="11"/>
  <c r="V1574" i="11"/>
  <c r="W1574" i="11"/>
  <c r="X1574" i="11"/>
  <c r="Y1574" i="11"/>
  <c r="Z1574" i="11"/>
  <c r="AA1574" i="11"/>
  <c r="AB1574" i="11"/>
  <c r="AC1574" i="11"/>
  <c r="AD1574" i="11"/>
  <c r="AE1574" i="11"/>
  <c r="L1575" i="11"/>
  <c r="M1575" i="11"/>
  <c r="N1575" i="11"/>
  <c r="O1575" i="11"/>
  <c r="P1575" i="11"/>
  <c r="Q1575" i="11"/>
  <c r="AH1575" i="11" s="1"/>
  <c r="R1575" i="11"/>
  <c r="S1575" i="11"/>
  <c r="T1575" i="11"/>
  <c r="U1575" i="11"/>
  <c r="V1575" i="11"/>
  <c r="W1575" i="11"/>
  <c r="X1575" i="11"/>
  <c r="Y1575" i="11"/>
  <c r="Z1575" i="11"/>
  <c r="AA1575" i="11"/>
  <c r="AB1575" i="11"/>
  <c r="AC1575" i="11"/>
  <c r="AD1575" i="11"/>
  <c r="AE1575" i="11"/>
  <c r="AF1575" i="11"/>
  <c r="AG1575" i="11"/>
  <c r="AI1575" i="11"/>
  <c r="L1576" i="11"/>
  <c r="M1576" i="11"/>
  <c r="N1576" i="11"/>
  <c r="Q1576" i="11" s="1"/>
  <c r="AJ1576" i="11" s="1"/>
  <c r="O1576" i="11"/>
  <c r="P1576" i="11"/>
  <c r="R1576" i="11"/>
  <c r="S1576" i="11"/>
  <c r="T1576" i="11"/>
  <c r="U1576" i="11"/>
  <c r="V1576" i="11"/>
  <c r="W1576" i="11"/>
  <c r="X1576" i="11"/>
  <c r="Y1576" i="11"/>
  <c r="Z1576" i="11"/>
  <c r="AA1576" i="11"/>
  <c r="AB1576" i="11"/>
  <c r="AC1576" i="11"/>
  <c r="AD1576" i="11"/>
  <c r="AE1576" i="11"/>
  <c r="AF1576" i="11"/>
  <c r="AH1576" i="11"/>
  <c r="L1577" i="11"/>
  <c r="M1577" i="11"/>
  <c r="N1577" i="11"/>
  <c r="O1577" i="11"/>
  <c r="P1577" i="11"/>
  <c r="Q1577" i="11"/>
  <c r="AH1577" i="11" s="1"/>
  <c r="R1577" i="11"/>
  <c r="S1577" i="11"/>
  <c r="T1577" i="11"/>
  <c r="U1577" i="11"/>
  <c r="V1577" i="11"/>
  <c r="W1577" i="11"/>
  <c r="X1577" i="11"/>
  <c r="Y1577" i="11"/>
  <c r="Z1577" i="11"/>
  <c r="AA1577" i="11"/>
  <c r="AB1577" i="11"/>
  <c r="AC1577" i="11"/>
  <c r="AD1577" i="11"/>
  <c r="AE1577" i="11"/>
  <c r="AF1577" i="11"/>
  <c r="AG1577" i="11"/>
  <c r="AI1577" i="11"/>
  <c r="AK1577" i="11"/>
  <c r="L1578" i="11"/>
  <c r="M1578" i="11"/>
  <c r="N1578" i="11"/>
  <c r="Q1578" i="11" s="1"/>
  <c r="O1578" i="11"/>
  <c r="P1578" i="11"/>
  <c r="R1578" i="11"/>
  <c r="S1578" i="11"/>
  <c r="T1578" i="11"/>
  <c r="U1578" i="11"/>
  <c r="V1578" i="11"/>
  <c r="W1578" i="11"/>
  <c r="X1578" i="11"/>
  <c r="Y1578" i="11"/>
  <c r="Z1578" i="11"/>
  <c r="AA1578" i="11"/>
  <c r="AB1578" i="11"/>
  <c r="AC1578" i="11"/>
  <c r="AD1578" i="11"/>
  <c r="AE1578" i="11"/>
  <c r="AF1578" i="11"/>
  <c r="AH1578" i="11"/>
  <c r="AI1578" i="11"/>
  <c r="AJ1578" i="11"/>
  <c r="AK1578" i="11"/>
  <c r="L1579" i="11"/>
  <c r="M1579" i="11"/>
  <c r="N1579" i="11"/>
  <c r="O1579" i="11"/>
  <c r="P1579" i="11"/>
  <c r="Q1579" i="11"/>
  <c r="AI1579" i="11" s="1"/>
  <c r="R1579" i="11"/>
  <c r="S1579" i="11"/>
  <c r="T1579" i="11"/>
  <c r="U1579" i="11"/>
  <c r="V1579" i="11"/>
  <c r="W1579" i="11"/>
  <c r="X1579" i="11"/>
  <c r="Y1579" i="11"/>
  <c r="Z1579" i="11"/>
  <c r="AA1579" i="11"/>
  <c r="AB1579" i="11"/>
  <c r="AC1579" i="11"/>
  <c r="AD1579" i="11"/>
  <c r="AE1579" i="11"/>
  <c r="AF1579" i="11"/>
  <c r="AG1579" i="11"/>
  <c r="L1580" i="11"/>
  <c r="M1580" i="11"/>
  <c r="N1580" i="11"/>
  <c r="Q1580" i="11" s="1"/>
  <c r="O1580" i="11"/>
  <c r="P1580" i="11"/>
  <c r="R1580" i="11"/>
  <c r="S1580" i="11"/>
  <c r="T1580" i="11"/>
  <c r="U1580" i="11"/>
  <c r="V1580" i="11"/>
  <c r="W1580" i="11"/>
  <c r="X1580" i="11"/>
  <c r="Y1580" i="11"/>
  <c r="Z1580" i="11"/>
  <c r="AA1580" i="11"/>
  <c r="AB1580" i="11"/>
  <c r="AC1580" i="11"/>
  <c r="AD1580" i="11"/>
  <c r="AE1580" i="11"/>
  <c r="AF1580" i="11"/>
  <c r="L1581" i="11"/>
  <c r="M1581" i="11"/>
  <c r="N1581" i="11"/>
  <c r="O1581" i="11"/>
  <c r="P1581" i="11"/>
  <c r="Q1581" i="11"/>
  <c r="AH1581" i="11" s="1"/>
  <c r="R1581" i="11"/>
  <c r="S1581" i="11"/>
  <c r="T1581" i="11"/>
  <c r="U1581" i="11"/>
  <c r="V1581" i="11"/>
  <c r="W1581" i="11"/>
  <c r="X1581" i="11"/>
  <c r="Y1581" i="11"/>
  <c r="Z1581" i="11"/>
  <c r="AA1581" i="11"/>
  <c r="AB1581" i="11"/>
  <c r="AC1581" i="11"/>
  <c r="AD1581" i="11"/>
  <c r="AE1581" i="11"/>
  <c r="AI1581" i="11"/>
  <c r="AK1581" i="11"/>
  <c r="L1582" i="11"/>
  <c r="S1582" i="11" s="1"/>
  <c r="M1582" i="11"/>
  <c r="N1582" i="11"/>
  <c r="V1582" i="11" s="1"/>
  <c r="AF1582" i="11" s="1"/>
  <c r="O1582" i="11"/>
  <c r="P1582" i="11"/>
  <c r="AB1582" i="11" s="1"/>
  <c r="Q1582" i="11"/>
  <c r="R1582" i="11"/>
  <c r="T1582" i="11"/>
  <c r="U1582" i="11"/>
  <c r="W1582" i="11"/>
  <c r="X1582" i="11"/>
  <c r="Y1582" i="11"/>
  <c r="Z1582" i="11"/>
  <c r="AA1582" i="11"/>
  <c r="AC1582" i="11"/>
  <c r="AD1582" i="11"/>
  <c r="AE1582" i="11"/>
  <c r="AH1582" i="11"/>
  <c r="L1583" i="11"/>
  <c r="M1583" i="11"/>
  <c r="AH1583" i="11" s="1"/>
  <c r="N1583" i="11"/>
  <c r="O1583" i="11"/>
  <c r="AJ1583" i="11" s="1"/>
  <c r="P1583" i="11"/>
  <c r="Q1583" i="11"/>
  <c r="R1583" i="11"/>
  <c r="T1583" i="11"/>
  <c r="U1583" i="11"/>
  <c r="V1583" i="11"/>
  <c r="W1583" i="11"/>
  <c r="X1583" i="11"/>
  <c r="Y1583" i="11"/>
  <c r="Z1583" i="11"/>
  <c r="AA1583" i="11"/>
  <c r="AB1583" i="11"/>
  <c r="AC1583" i="11"/>
  <c r="AD1583" i="11"/>
  <c r="AE1583" i="11"/>
  <c r="AI1583" i="11"/>
  <c r="AK1583" i="11"/>
  <c r="L1584" i="11"/>
  <c r="S1584" i="11" s="1"/>
  <c r="M1584" i="11"/>
  <c r="T1584" i="11" s="1"/>
  <c r="N1584" i="11"/>
  <c r="Q1584" i="11" s="1"/>
  <c r="O1584" i="11"/>
  <c r="P1584" i="11"/>
  <c r="R1584" i="11"/>
  <c r="U1584" i="11"/>
  <c r="V1584" i="11"/>
  <c r="W1584" i="11"/>
  <c r="X1584" i="11"/>
  <c r="Y1584" i="11"/>
  <c r="Z1584" i="11"/>
  <c r="AA1584" i="11"/>
  <c r="AB1584" i="11"/>
  <c r="AC1584" i="11"/>
  <c r="AD1584" i="11"/>
  <c r="AE1584" i="11"/>
  <c r="L1585" i="11"/>
  <c r="M1585" i="11"/>
  <c r="T1585" i="11" s="1"/>
  <c r="N1585" i="11"/>
  <c r="O1585" i="11"/>
  <c r="P1585" i="11"/>
  <c r="AB1585" i="11" s="1"/>
  <c r="Q1585" i="11"/>
  <c r="AK1585" i="11" s="1"/>
  <c r="R1585" i="11"/>
  <c r="AF1585" i="11" s="1"/>
  <c r="S1585" i="11"/>
  <c r="U1585" i="11"/>
  <c r="V1585" i="11"/>
  <c r="W1585" i="11"/>
  <c r="X1585" i="11"/>
  <c r="Y1585" i="11"/>
  <c r="Z1585" i="11"/>
  <c r="AA1585" i="11"/>
  <c r="AC1585" i="11"/>
  <c r="AD1585" i="11"/>
  <c r="AE1585" i="11"/>
  <c r="AI1585" i="11"/>
  <c r="L1586" i="11"/>
  <c r="M1586" i="11"/>
  <c r="N1586" i="11"/>
  <c r="Q1586" i="11" s="1"/>
  <c r="O1586" i="11"/>
  <c r="P1586" i="11"/>
  <c r="R1586" i="11"/>
  <c r="S1586" i="11"/>
  <c r="T1586" i="11"/>
  <c r="U1586" i="11"/>
  <c r="V1586" i="11"/>
  <c r="W1586" i="11"/>
  <c r="X1586" i="11"/>
  <c r="Y1586" i="11"/>
  <c r="Z1586" i="11"/>
  <c r="AA1586" i="11"/>
  <c r="AB1586" i="11"/>
  <c r="AC1586" i="11"/>
  <c r="AD1586" i="11"/>
  <c r="AE1586" i="11"/>
  <c r="AF1586" i="11"/>
  <c r="AH1586" i="11"/>
  <c r="AI1586" i="11"/>
  <c r="AJ1586" i="11"/>
  <c r="AK1586" i="11"/>
  <c r="L1587" i="11"/>
  <c r="M1587" i="11"/>
  <c r="N1587" i="11"/>
  <c r="O1587" i="11"/>
  <c r="P1587" i="11"/>
  <c r="Q1587" i="11"/>
  <c r="R1587" i="11"/>
  <c r="S1587" i="11"/>
  <c r="T1587" i="11"/>
  <c r="U1587" i="11"/>
  <c r="V1587" i="11"/>
  <c r="W1587" i="11"/>
  <c r="X1587" i="11"/>
  <c r="Y1587" i="11"/>
  <c r="Z1587" i="11"/>
  <c r="AA1587" i="11"/>
  <c r="AB1587" i="11"/>
  <c r="AC1587" i="11"/>
  <c r="AD1587" i="11"/>
  <c r="AE1587" i="11"/>
  <c r="AF1587" i="11"/>
  <c r="AG1587" i="11"/>
  <c r="L1588" i="11"/>
  <c r="M1588" i="11"/>
  <c r="N1588" i="11"/>
  <c r="Q1588" i="11" s="1"/>
  <c r="AK1588" i="11" s="1"/>
  <c r="O1588" i="11"/>
  <c r="P1588" i="11"/>
  <c r="R1588" i="11"/>
  <c r="S1588" i="11"/>
  <c r="T1588" i="11"/>
  <c r="U1588" i="11"/>
  <c r="V1588" i="11"/>
  <c r="W1588" i="11"/>
  <c r="X1588" i="11"/>
  <c r="Y1588" i="11"/>
  <c r="Z1588" i="11"/>
  <c r="AA1588" i="11"/>
  <c r="AB1588" i="11"/>
  <c r="AC1588" i="11"/>
  <c r="AD1588" i="11"/>
  <c r="AE1588" i="11"/>
  <c r="AF1588" i="11"/>
  <c r="L1589" i="11"/>
  <c r="M1589" i="11"/>
  <c r="N1589" i="11"/>
  <c r="O1589" i="11"/>
  <c r="P1589" i="11"/>
  <c r="Q1589" i="11"/>
  <c r="R1589" i="11"/>
  <c r="S1589" i="11"/>
  <c r="T1589" i="11"/>
  <c r="U1589" i="11"/>
  <c r="V1589" i="11"/>
  <c r="W1589" i="11"/>
  <c r="X1589" i="11"/>
  <c r="Y1589" i="11"/>
  <c r="Z1589" i="11"/>
  <c r="AA1589" i="11"/>
  <c r="AB1589" i="11"/>
  <c r="AC1589" i="11"/>
  <c r="AD1589" i="11"/>
  <c r="AE1589" i="11"/>
  <c r="AF1589" i="11"/>
  <c r="AG1589" i="11"/>
  <c r="L1590" i="11"/>
  <c r="M1590" i="11"/>
  <c r="N1590" i="11"/>
  <c r="Q1590" i="11" s="1"/>
  <c r="O1590" i="11"/>
  <c r="P1590" i="11"/>
  <c r="R1590" i="11"/>
  <c r="S1590" i="11"/>
  <c r="T1590" i="11"/>
  <c r="U1590" i="11"/>
  <c r="V1590" i="11"/>
  <c r="W1590" i="11"/>
  <c r="X1590" i="11"/>
  <c r="Y1590" i="11"/>
  <c r="Z1590" i="11"/>
  <c r="AA1590" i="11"/>
  <c r="AB1590" i="11"/>
  <c r="AC1590" i="11"/>
  <c r="AD1590" i="11"/>
  <c r="AE1590" i="11"/>
  <c r="AF1590" i="11"/>
  <c r="L1591" i="11"/>
  <c r="M1591" i="11"/>
  <c r="N1591" i="11"/>
  <c r="O1591" i="11"/>
  <c r="P1591" i="11"/>
  <c r="Q1591" i="11"/>
  <c r="AH1591" i="11" s="1"/>
  <c r="R1591" i="11"/>
  <c r="T1591" i="11"/>
  <c r="U1591" i="11"/>
  <c r="V1591" i="11"/>
  <c r="W1591" i="11"/>
  <c r="X1591" i="11"/>
  <c r="Y1591" i="11"/>
  <c r="Z1591" i="11"/>
  <c r="AA1591" i="11"/>
  <c r="AB1591" i="11"/>
  <c r="AC1591" i="11"/>
  <c r="AD1591" i="11"/>
  <c r="AE1591" i="11"/>
  <c r="L1592" i="11"/>
  <c r="M1592" i="11"/>
  <c r="N1592" i="11"/>
  <c r="O1592" i="11"/>
  <c r="P1592" i="11"/>
  <c r="R1592" i="11"/>
  <c r="T1592" i="11"/>
  <c r="U1592" i="11"/>
  <c r="W1592" i="11"/>
  <c r="X1592" i="11"/>
  <c r="Y1592" i="11"/>
  <c r="Z1592" i="11"/>
  <c r="AA1592" i="11"/>
  <c r="AB1592" i="11"/>
  <c r="AC1592" i="11"/>
  <c r="AD1592" i="11"/>
  <c r="AE1592" i="11"/>
  <c r="L1593" i="11"/>
  <c r="M1593" i="11"/>
  <c r="N1593" i="11"/>
  <c r="O1593" i="11"/>
  <c r="P1593" i="11"/>
  <c r="AB1593" i="11" s="1"/>
  <c r="Q1593" i="11"/>
  <c r="AG1593" i="11" s="1"/>
  <c r="R1593" i="11"/>
  <c r="S1593" i="11"/>
  <c r="T1593" i="11"/>
  <c r="U1593" i="11"/>
  <c r="V1593" i="11"/>
  <c r="W1593" i="11"/>
  <c r="X1593" i="11"/>
  <c r="Y1593" i="11"/>
  <c r="Z1593" i="11"/>
  <c r="AA1593" i="11"/>
  <c r="AC1593" i="11"/>
  <c r="AD1593" i="11"/>
  <c r="AE1593" i="11"/>
  <c r="L1594" i="11"/>
  <c r="S1594" i="11" s="1"/>
  <c r="M1594" i="11"/>
  <c r="T1594" i="11" s="1"/>
  <c r="N1594" i="11"/>
  <c r="Q1594" i="11" s="1"/>
  <c r="AH1594" i="11" s="1"/>
  <c r="O1594" i="11"/>
  <c r="P1594" i="11"/>
  <c r="AB1594" i="11" s="1"/>
  <c r="R1594" i="11"/>
  <c r="U1594" i="11"/>
  <c r="V1594" i="11"/>
  <c r="W1594" i="11"/>
  <c r="X1594" i="11"/>
  <c r="Y1594" i="11"/>
  <c r="Z1594" i="11"/>
  <c r="AA1594" i="11"/>
  <c r="AC1594" i="11"/>
  <c r="AD1594" i="11"/>
  <c r="AE1594" i="11"/>
  <c r="AF1594" i="11"/>
  <c r="L1595" i="11"/>
  <c r="M1595" i="11"/>
  <c r="T1595" i="11" s="1"/>
  <c r="N1595" i="11"/>
  <c r="O1595" i="11"/>
  <c r="P1595" i="11"/>
  <c r="AB1595" i="11" s="1"/>
  <c r="Q1595" i="11"/>
  <c r="AJ1595" i="11" s="1"/>
  <c r="R1595" i="11"/>
  <c r="S1595" i="11"/>
  <c r="U1595" i="11"/>
  <c r="V1595" i="11"/>
  <c r="W1595" i="11"/>
  <c r="X1595" i="11"/>
  <c r="Y1595" i="11"/>
  <c r="Z1595" i="11"/>
  <c r="AA1595" i="11"/>
  <c r="AC1595" i="11"/>
  <c r="AD1595" i="11"/>
  <c r="AE1595" i="11"/>
  <c r="AI1595" i="11"/>
  <c r="AK1595" i="11"/>
  <c r="L1596" i="11"/>
  <c r="M1596" i="11"/>
  <c r="T1596" i="11" s="1"/>
  <c r="N1596" i="11"/>
  <c r="O1596" i="11"/>
  <c r="P1596" i="11"/>
  <c r="AB1596" i="11" s="1"/>
  <c r="Q1596" i="11"/>
  <c r="AJ1596" i="11" s="1"/>
  <c r="R1596" i="11"/>
  <c r="AF1596" i="11" s="1"/>
  <c r="S1596" i="11"/>
  <c r="U1596" i="11"/>
  <c r="V1596" i="11"/>
  <c r="W1596" i="11"/>
  <c r="X1596" i="11"/>
  <c r="Y1596" i="11"/>
  <c r="Z1596" i="11"/>
  <c r="AA1596" i="11"/>
  <c r="AC1596" i="11"/>
  <c r="AD1596" i="11"/>
  <c r="AE1596" i="11"/>
  <c r="AG1596" i="11"/>
  <c r="AH1596" i="11"/>
  <c r="L1597" i="11"/>
  <c r="M1597" i="11"/>
  <c r="N1597" i="11"/>
  <c r="Q1597" i="11" s="1"/>
  <c r="O1597" i="11"/>
  <c r="P1597" i="11"/>
  <c r="R1597" i="11"/>
  <c r="T1597" i="11"/>
  <c r="U1597" i="11"/>
  <c r="W1597" i="11"/>
  <c r="X1597" i="11"/>
  <c r="Y1597" i="11"/>
  <c r="Z1597" i="11"/>
  <c r="AA1597" i="11"/>
  <c r="AB1597" i="11"/>
  <c r="AC1597" i="11"/>
  <c r="AD1597" i="11"/>
  <c r="AE1597" i="11"/>
  <c r="AK1597" i="11"/>
  <c r="L1598" i="11"/>
  <c r="M1598" i="11"/>
  <c r="N1598" i="11"/>
  <c r="O1598" i="11"/>
  <c r="P1598" i="11"/>
  <c r="AB1598" i="11" s="1"/>
  <c r="Q1598" i="11"/>
  <c r="AK1598" i="11" s="1"/>
  <c r="R1598" i="11"/>
  <c r="AF1598" i="11" s="1"/>
  <c r="S1598" i="11"/>
  <c r="T1598" i="11"/>
  <c r="U1598" i="11"/>
  <c r="V1598" i="11"/>
  <c r="W1598" i="11"/>
  <c r="X1598" i="11"/>
  <c r="Y1598" i="11"/>
  <c r="Z1598" i="11"/>
  <c r="AA1598" i="11"/>
  <c r="AC1598" i="11"/>
  <c r="AD1598" i="11"/>
  <c r="AE1598" i="11"/>
  <c r="AG1598" i="11"/>
  <c r="AH1598" i="11"/>
  <c r="L1599" i="11"/>
  <c r="M1599" i="11"/>
  <c r="N1599" i="11"/>
  <c r="Q1599" i="11" s="1"/>
  <c r="AJ1599" i="11" s="1"/>
  <c r="O1599" i="11"/>
  <c r="P1599" i="11"/>
  <c r="R1599" i="11"/>
  <c r="S1599" i="11"/>
  <c r="T1599" i="11"/>
  <c r="U1599" i="11"/>
  <c r="W1599" i="11"/>
  <c r="X1599" i="11"/>
  <c r="Y1599" i="11"/>
  <c r="Z1599" i="11"/>
  <c r="AA1599" i="11"/>
  <c r="AB1599" i="11"/>
  <c r="AC1599" i="11"/>
  <c r="AD1599" i="11"/>
  <c r="AE1599" i="11"/>
  <c r="L1600" i="11"/>
  <c r="S1600" i="11" s="1"/>
  <c r="M1600" i="11"/>
  <c r="N1600" i="11"/>
  <c r="V1600" i="11" s="1"/>
  <c r="O1600" i="11"/>
  <c r="P1600" i="11"/>
  <c r="AB1600" i="11" s="1"/>
  <c r="Q1600" i="11"/>
  <c r="R1600" i="11"/>
  <c r="T1600" i="11"/>
  <c r="U1600" i="11"/>
  <c r="W1600" i="11"/>
  <c r="X1600" i="11"/>
  <c r="Y1600" i="11"/>
  <c r="Z1600" i="11"/>
  <c r="AA1600" i="11"/>
  <c r="AC1600" i="11"/>
  <c r="AD1600" i="11"/>
  <c r="AE1600" i="11"/>
  <c r="AK1600" i="11"/>
  <c r="L1601" i="11"/>
  <c r="M1601" i="11"/>
  <c r="T1601" i="11" s="1"/>
  <c r="N1601" i="11"/>
  <c r="O1601" i="11"/>
  <c r="P1601" i="11"/>
  <c r="AB1601" i="11" s="1"/>
  <c r="AF1601" i="11" s="1"/>
  <c r="Q1601" i="11"/>
  <c r="R1601" i="11"/>
  <c r="S1601" i="11"/>
  <c r="U1601" i="11"/>
  <c r="V1601" i="11"/>
  <c r="W1601" i="11"/>
  <c r="X1601" i="11"/>
  <c r="Y1601" i="11"/>
  <c r="Z1601" i="11"/>
  <c r="AA1601" i="11"/>
  <c r="AC1601" i="11"/>
  <c r="AD1601" i="11"/>
  <c r="AE1601" i="11"/>
  <c r="AG1601" i="11"/>
  <c r="AK1601" i="11"/>
  <c r="L1602" i="11"/>
  <c r="M1602" i="11"/>
  <c r="N1602" i="11"/>
  <c r="Q1602" i="11" s="1"/>
  <c r="AH1602" i="11" s="1"/>
  <c r="O1602" i="11"/>
  <c r="P1602" i="11"/>
  <c r="R1602" i="11"/>
  <c r="T1602" i="11"/>
  <c r="U1602" i="11"/>
  <c r="V1602" i="11"/>
  <c r="W1602" i="11"/>
  <c r="X1602" i="11"/>
  <c r="Y1602" i="11"/>
  <c r="Z1602" i="11"/>
  <c r="AA1602" i="11"/>
  <c r="AB1602" i="11"/>
  <c r="AC1602" i="11"/>
  <c r="AD1602" i="11"/>
  <c r="AE1602" i="11"/>
  <c r="AI1602" i="11"/>
  <c r="AJ1602" i="11"/>
  <c r="AK1602" i="11"/>
  <c r="L1603" i="11"/>
  <c r="M1603" i="11"/>
  <c r="T1603" i="11" s="1"/>
  <c r="N1603" i="11"/>
  <c r="O1603" i="11"/>
  <c r="P1603" i="11"/>
  <c r="AB1603" i="11" s="1"/>
  <c r="R1603" i="11"/>
  <c r="S1603" i="11"/>
  <c r="U1603" i="11"/>
  <c r="W1603" i="11"/>
  <c r="X1603" i="11"/>
  <c r="Y1603" i="11"/>
  <c r="Z1603" i="11"/>
  <c r="AA1603" i="11"/>
  <c r="AC1603" i="11"/>
  <c r="AD1603" i="11"/>
  <c r="AE1603" i="11"/>
  <c r="L1604" i="11"/>
  <c r="M1604" i="11"/>
  <c r="N1604" i="11"/>
  <c r="Q1604" i="11" s="1"/>
  <c r="O1604" i="11"/>
  <c r="P1604" i="11"/>
  <c r="R1604" i="11"/>
  <c r="T1604" i="11"/>
  <c r="U1604" i="11"/>
  <c r="V1604" i="11"/>
  <c r="W1604" i="11"/>
  <c r="X1604" i="11"/>
  <c r="Y1604" i="11"/>
  <c r="Z1604" i="11"/>
  <c r="AA1604" i="11"/>
  <c r="AB1604" i="11"/>
  <c r="AC1604" i="11"/>
  <c r="AD1604" i="11"/>
  <c r="AE1604" i="11"/>
  <c r="AJ1604" i="11"/>
  <c r="AK1604" i="11"/>
  <c r="L1605" i="11"/>
  <c r="M1605" i="11"/>
  <c r="T1605" i="11" s="1"/>
  <c r="N1605" i="11"/>
  <c r="O1605" i="11"/>
  <c r="P1605" i="11"/>
  <c r="AB1605" i="11" s="1"/>
  <c r="Q1605" i="11"/>
  <c r="R1605" i="11"/>
  <c r="S1605" i="11"/>
  <c r="U1605" i="11"/>
  <c r="V1605" i="11"/>
  <c r="W1605" i="11"/>
  <c r="X1605" i="11"/>
  <c r="Y1605" i="11"/>
  <c r="Z1605" i="11"/>
  <c r="AF1605" i="11" s="1"/>
  <c r="AA1605" i="11"/>
  <c r="AC1605" i="11"/>
  <c r="AD1605" i="11"/>
  <c r="AE1605" i="11"/>
  <c r="L1606" i="11"/>
  <c r="M1606" i="11"/>
  <c r="T1606" i="11" s="1"/>
  <c r="N1606" i="11"/>
  <c r="Q1606" i="11" s="1"/>
  <c r="AI1606" i="11" s="1"/>
  <c r="O1606" i="11"/>
  <c r="P1606" i="11"/>
  <c r="R1606" i="11"/>
  <c r="S1606" i="11"/>
  <c r="U1606" i="11"/>
  <c r="V1606" i="11"/>
  <c r="W1606" i="11"/>
  <c r="X1606" i="11"/>
  <c r="Y1606" i="11"/>
  <c r="Z1606" i="11"/>
  <c r="AA1606" i="11"/>
  <c r="AB1606" i="11"/>
  <c r="AC1606" i="11"/>
  <c r="AD1606" i="11"/>
  <c r="AE1606" i="11"/>
  <c r="AH1606" i="11"/>
  <c r="AJ1606" i="11"/>
  <c r="AK1606" i="11"/>
  <c r="L1607" i="11"/>
  <c r="M1607" i="11"/>
  <c r="T1607" i="11" s="1"/>
  <c r="N1607" i="11"/>
  <c r="Q1607" i="11" s="1"/>
  <c r="O1607" i="11"/>
  <c r="P1607" i="11"/>
  <c r="AB1607" i="11" s="1"/>
  <c r="R1607" i="11"/>
  <c r="S1607" i="11"/>
  <c r="U1607" i="11"/>
  <c r="W1607" i="11"/>
  <c r="X1607" i="11"/>
  <c r="Y1607" i="11"/>
  <c r="Z1607" i="11"/>
  <c r="AA1607" i="11"/>
  <c r="AC1607" i="11"/>
  <c r="AD1607" i="11"/>
  <c r="AE1607" i="11"/>
  <c r="AK1607" i="11"/>
  <c r="L1608" i="11"/>
  <c r="M1608" i="11"/>
  <c r="N1608" i="11"/>
  <c r="O1608" i="11"/>
  <c r="P1608" i="11"/>
  <c r="Q1608" i="11"/>
  <c r="AI1608" i="11" s="1"/>
  <c r="R1608" i="11"/>
  <c r="S1608" i="11"/>
  <c r="T1608" i="11"/>
  <c r="U1608" i="11"/>
  <c r="V1608" i="11"/>
  <c r="W1608" i="11"/>
  <c r="X1608" i="11"/>
  <c r="Y1608" i="11"/>
  <c r="Z1608" i="11"/>
  <c r="AA1608" i="11"/>
  <c r="AB1608" i="11"/>
  <c r="AC1608" i="11"/>
  <c r="AD1608" i="11"/>
  <c r="AE1608" i="11"/>
  <c r="AF1608" i="11"/>
  <c r="AG1608" i="11"/>
  <c r="AH1608" i="11"/>
  <c r="L1609" i="11"/>
  <c r="M1609" i="11"/>
  <c r="N1609" i="11"/>
  <c r="Q1609" i="11" s="1"/>
  <c r="O1609" i="11"/>
  <c r="P1609" i="11"/>
  <c r="R1609" i="11"/>
  <c r="S1609" i="11"/>
  <c r="T1609" i="11"/>
  <c r="U1609" i="11"/>
  <c r="V1609" i="11"/>
  <c r="W1609" i="11"/>
  <c r="X1609" i="11"/>
  <c r="Y1609" i="11"/>
  <c r="Z1609" i="11"/>
  <c r="AA1609" i="11"/>
  <c r="AB1609" i="11"/>
  <c r="AC1609" i="11"/>
  <c r="AD1609" i="11"/>
  <c r="AE1609" i="11"/>
  <c r="AF1609" i="11"/>
  <c r="AJ1609" i="11"/>
  <c r="L1610" i="11"/>
  <c r="M1610" i="11"/>
  <c r="N1610" i="11"/>
  <c r="O1610" i="11"/>
  <c r="P1610" i="11"/>
  <c r="Q1610" i="11"/>
  <c r="R1610" i="11"/>
  <c r="S1610" i="11"/>
  <c r="T1610" i="11"/>
  <c r="U1610" i="11"/>
  <c r="V1610" i="11"/>
  <c r="W1610" i="11"/>
  <c r="X1610" i="11"/>
  <c r="Y1610" i="11"/>
  <c r="Z1610" i="11"/>
  <c r="AA1610" i="11"/>
  <c r="AB1610" i="11"/>
  <c r="AC1610" i="11"/>
  <c r="AD1610" i="11"/>
  <c r="AE1610" i="11"/>
  <c r="AF1610" i="11"/>
  <c r="AG1610" i="11"/>
  <c r="L1611" i="11"/>
  <c r="M1611" i="11"/>
  <c r="N1611" i="11"/>
  <c r="O1611" i="11"/>
  <c r="P1611" i="11"/>
  <c r="Q1611" i="11"/>
  <c r="R1611" i="11"/>
  <c r="S1611" i="11"/>
  <c r="T1611" i="11"/>
  <c r="U1611" i="11"/>
  <c r="V1611" i="11"/>
  <c r="W1611" i="11"/>
  <c r="X1611" i="11"/>
  <c r="Y1611" i="11"/>
  <c r="Z1611" i="11"/>
  <c r="AA1611" i="11"/>
  <c r="AB1611" i="11"/>
  <c r="AC1611" i="11"/>
  <c r="AD1611" i="11"/>
  <c r="AE1611" i="11"/>
  <c r="AF1611" i="11"/>
  <c r="AH1611" i="11"/>
  <c r="AI1611" i="11"/>
  <c r="AJ1611" i="11"/>
  <c r="L1612" i="11"/>
  <c r="M1612" i="11"/>
  <c r="N1612" i="11"/>
  <c r="Q1612" i="11" s="1"/>
  <c r="AJ1612" i="11" s="1"/>
  <c r="O1612" i="11"/>
  <c r="P1612" i="11"/>
  <c r="R1612" i="11"/>
  <c r="S1612" i="11"/>
  <c r="T1612" i="11"/>
  <c r="U1612" i="11"/>
  <c r="V1612" i="11"/>
  <c r="W1612" i="11"/>
  <c r="X1612" i="11"/>
  <c r="Y1612" i="11"/>
  <c r="Z1612" i="11"/>
  <c r="AA1612" i="11"/>
  <c r="AB1612" i="11"/>
  <c r="AC1612" i="11"/>
  <c r="AD1612" i="11"/>
  <c r="AE1612" i="11"/>
  <c r="AF1612" i="11"/>
  <c r="AK1612" i="11"/>
  <c r="L1613" i="11"/>
  <c r="M1613" i="11"/>
  <c r="N1613" i="11"/>
  <c r="O1613" i="11"/>
  <c r="P1613" i="11"/>
  <c r="Q1613" i="11"/>
  <c r="R1613" i="11"/>
  <c r="S1613" i="11"/>
  <c r="T1613" i="11"/>
  <c r="U1613" i="11"/>
  <c r="V1613" i="11"/>
  <c r="W1613" i="11"/>
  <c r="X1613" i="11"/>
  <c r="Y1613" i="11"/>
  <c r="Z1613" i="11"/>
  <c r="AA1613" i="11"/>
  <c r="AB1613" i="11"/>
  <c r="AC1613" i="11"/>
  <c r="AD1613" i="11"/>
  <c r="AE1613" i="11"/>
  <c r="AF1613" i="11"/>
  <c r="AG1613" i="11"/>
  <c r="AH1613" i="11"/>
  <c r="L1614" i="11"/>
  <c r="M1614" i="11"/>
  <c r="N1614" i="11"/>
  <c r="Q1614" i="11" s="1"/>
  <c r="AH1614" i="11" s="1"/>
  <c r="O1614" i="11"/>
  <c r="P1614" i="11"/>
  <c r="R1614" i="11"/>
  <c r="S1614" i="11"/>
  <c r="T1614" i="11"/>
  <c r="U1614" i="11"/>
  <c r="V1614" i="11"/>
  <c r="W1614" i="11"/>
  <c r="X1614" i="11"/>
  <c r="Y1614" i="11"/>
  <c r="Z1614" i="11"/>
  <c r="AA1614" i="11"/>
  <c r="AB1614" i="11"/>
  <c r="AC1614" i="11"/>
  <c r="AD1614" i="11"/>
  <c r="AE1614" i="11"/>
  <c r="AF1614" i="11"/>
  <c r="AI1614" i="11"/>
  <c r="L1615" i="11"/>
  <c r="M1615" i="11"/>
  <c r="N1615" i="11"/>
  <c r="Q1615" i="11" s="1"/>
  <c r="AK1615" i="11" s="1"/>
  <c r="O1615" i="11"/>
  <c r="P1615" i="11"/>
  <c r="R1615" i="11"/>
  <c r="S1615" i="11"/>
  <c r="T1615" i="11"/>
  <c r="U1615" i="11"/>
  <c r="V1615" i="11"/>
  <c r="W1615" i="11"/>
  <c r="X1615" i="11"/>
  <c r="Y1615" i="11"/>
  <c r="Z1615" i="11"/>
  <c r="AA1615" i="11"/>
  <c r="AB1615" i="11"/>
  <c r="AC1615" i="11"/>
  <c r="AD1615" i="11"/>
  <c r="AE1615" i="11"/>
  <c r="AF1615" i="11"/>
  <c r="L1616" i="11"/>
  <c r="M1616" i="11"/>
  <c r="N1616" i="11"/>
  <c r="O1616" i="11"/>
  <c r="P1616" i="11"/>
  <c r="Q1616" i="11"/>
  <c r="AH1616" i="11" s="1"/>
  <c r="R1616" i="11"/>
  <c r="S1616" i="11"/>
  <c r="T1616" i="11"/>
  <c r="U1616" i="11"/>
  <c r="V1616" i="11"/>
  <c r="W1616" i="11"/>
  <c r="X1616" i="11"/>
  <c r="Y1616" i="11"/>
  <c r="Z1616" i="11"/>
  <c r="AA1616" i="11"/>
  <c r="AB1616" i="11"/>
  <c r="AC1616" i="11"/>
  <c r="AD1616" i="11"/>
  <c r="AE1616" i="11"/>
  <c r="AF1616" i="11"/>
  <c r="AG1616" i="11"/>
  <c r="L1617" i="11"/>
  <c r="M1617" i="11"/>
  <c r="N1617" i="11"/>
  <c r="Q1617" i="11" s="1"/>
  <c r="O1617" i="11"/>
  <c r="P1617" i="11"/>
  <c r="R1617" i="11"/>
  <c r="S1617" i="11"/>
  <c r="T1617" i="11"/>
  <c r="U1617" i="11"/>
  <c r="V1617" i="11"/>
  <c r="W1617" i="11"/>
  <c r="X1617" i="11"/>
  <c r="Y1617" i="11"/>
  <c r="Z1617" i="11"/>
  <c r="AA1617" i="11"/>
  <c r="AB1617" i="11"/>
  <c r="AC1617" i="11"/>
  <c r="AD1617" i="11"/>
  <c r="AE1617" i="11"/>
  <c r="AF1617" i="11"/>
  <c r="AI1617" i="11"/>
  <c r="AJ1617" i="11"/>
  <c r="AK1617" i="11"/>
  <c r="L1618" i="11"/>
  <c r="M1618" i="11"/>
  <c r="N1618" i="11"/>
  <c r="O1618" i="11"/>
  <c r="P1618" i="11"/>
  <c r="Q1618" i="11"/>
  <c r="R1618" i="11"/>
  <c r="S1618" i="11"/>
  <c r="T1618" i="11"/>
  <c r="U1618" i="11"/>
  <c r="V1618" i="11"/>
  <c r="W1618" i="11"/>
  <c r="X1618" i="11"/>
  <c r="Y1618" i="11"/>
  <c r="Z1618" i="11"/>
  <c r="AA1618" i="11"/>
  <c r="AB1618" i="11"/>
  <c r="AC1618" i="11"/>
  <c r="AD1618" i="11"/>
  <c r="AE1618" i="11"/>
  <c r="AF1618" i="11"/>
  <c r="AG1618" i="11"/>
  <c r="L1619" i="11"/>
  <c r="AG1619" i="11" s="1"/>
  <c r="M1619" i="11"/>
  <c r="N1619" i="11"/>
  <c r="O1619" i="11"/>
  <c r="P1619" i="11"/>
  <c r="Q1619" i="11"/>
  <c r="AH1619" i="11" s="1"/>
  <c r="R1619" i="11"/>
  <c r="S1619" i="11"/>
  <c r="T1619" i="11"/>
  <c r="U1619" i="11"/>
  <c r="V1619" i="11"/>
  <c r="W1619" i="11"/>
  <c r="X1619" i="11"/>
  <c r="Y1619" i="11"/>
  <c r="Z1619" i="11"/>
  <c r="AA1619" i="11"/>
  <c r="AB1619" i="11"/>
  <c r="AC1619" i="11"/>
  <c r="AD1619" i="11"/>
  <c r="AE1619" i="11"/>
  <c r="AF1619" i="11"/>
  <c r="AJ1619" i="11"/>
  <c r="L1620" i="11"/>
  <c r="M1620" i="11"/>
  <c r="N1620" i="11"/>
  <c r="Q1620" i="11" s="1"/>
  <c r="AJ1620" i="11" s="1"/>
  <c r="O1620" i="11"/>
  <c r="P1620" i="11"/>
  <c r="R1620" i="11"/>
  <c r="S1620" i="11"/>
  <c r="T1620" i="11"/>
  <c r="U1620" i="11"/>
  <c r="V1620" i="11"/>
  <c r="W1620" i="11"/>
  <c r="X1620" i="11"/>
  <c r="Y1620" i="11"/>
  <c r="Z1620" i="11"/>
  <c r="AA1620" i="11"/>
  <c r="AB1620" i="11"/>
  <c r="AC1620" i="11"/>
  <c r="AD1620" i="11"/>
  <c r="AE1620" i="11"/>
  <c r="AF1620" i="11"/>
  <c r="L1621" i="11"/>
  <c r="M1621" i="11"/>
  <c r="N1621" i="11"/>
  <c r="O1621" i="11"/>
  <c r="P1621" i="11"/>
  <c r="Q1621" i="11"/>
  <c r="R1621" i="11"/>
  <c r="S1621" i="11"/>
  <c r="T1621" i="11"/>
  <c r="U1621" i="11"/>
  <c r="V1621" i="11"/>
  <c r="W1621" i="11"/>
  <c r="X1621" i="11"/>
  <c r="Y1621" i="11"/>
  <c r="Z1621" i="11"/>
  <c r="AA1621" i="11"/>
  <c r="AB1621" i="11"/>
  <c r="AC1621" i="11"/>
  <c r="AD1621" i="11"/>
  <c r="AE1621" i="11"/>
  <c r="AF1621" i="11"/>
  <c r="AG1621" i="11"/>
  <c r="L1622" i="11"/>
  <c r="M1622" i="11"/>
  <c r="AH1622" i="11" s="1"/>
  <c r="N1622" i="11"/>
  <c r="Q1622" i="11" s="1"/>
  <c r="O1622" i="11"/>
  <c r="P1622" i="11"/>
  <c r="R1622" i="11"/>
  <c r="S1622" i="11"/>
  <c r="T1622" i="11"/>
  <c r="U1622" i="11"/>
  <c r="V1622" i="11"/>
  <c r="W1622" i="11"/>
  <c r="X1622" i="11"/>
  <c r="Y1622" i="11"/>
  <c r="Z1622" i="11"/>
  <c r="AA1622" i="11"/>
  <c r="AB1622" i="11"/>
  <c r="AC1622" i="11"/>
  <c r="AD1622" i="11"/>
  <c r="AE1622" i="11"/>
  <c r="AF1622" i="11"/>
  <c r="AJ1622" i="11"/>
  <c r="L1623" i="11"/>
  <c r="M1623" i="11"/>
  <c r="N1623" i="11"/>
  <c r="Q1623" i="11" s="1"/>
  <c r="O1623" i="11"/>
  <c r="P1623" i="11"/>
  <c r="R1623" i="11"/>
  <c r="S1623" i="11"/>
  <c r="T1623" i="11"/>
  <c r="U1623" i="11"/>
  <c r="V1623" i="11"/>
  <c r="W1623" i="11"/>
  <c r="X1623" i="11"/>
  <c r="Y1623" i="11"/>
  <c r="Z1623" i="11"/>
  <c r="AA1623" i="11"/>
  <c r="AB1623" i="11"/>
  <c r="AC1623" i="11"/>
  <c r="AD1623" i="11"/>
  <c r="AE1623" i="11"/>
  <c r="AF1623" i="11"/>
  <c r="AK1623" i="11"/>
  <c r="L1624" i="11"/>
  <c r="M1624" i="11"/>
  <c r="N1624" i="11"/>
  <c r="O1624" i="11"/>
  <c r="P1624" i="11"/>
  <c r="Q1624" i="11"/>
  <c r="AI1624" i="11" s="1"/>
  <c r="R1624" i="11"/>
  <c r="S1624" i="11"/>
  <c r="T1624" i="11"/>
  <c r="U1624" i="11"/>
  <c r="V1624" i="11"/>
  <c r="W1624" i="11"/>
  <c r="X1624" i="11"/>
  <c r="Y1624" i="11"/>
  <c r="Z1624" i="11"/>
  <c r="AA1624" i="11"/>
  <c r="AB1624" i="11"/>
  <c r="AC1624" i="11"/>
  <c r="AD1624" i="11"/>
  <c r="AE1624" i="11"/>
  <c r="AF1624" i="11"/>
  <c r="AG1624" i="11"/>
  <c r="AH1624" i="11"/>
  <c r="L1625" i="11"/>
  <c r="M1625" i="11"/>
  <c r="N1625" i="11"/>
  <c r="Q1625" i="11" s="1"/>
  <c r="O1625" i="11"/>
  <c r="P1625" i="11"/>
  <c r="R1625" i="11"/>
  <c r="S1625" i="11"/>
  <c r="T1625" i="11"/>
  <c r="U1625" i="11"/>
  <c r="V1625" i="11"/>
  <c r="W1625" i="11"/>
  <c r="X1625" i="11"/>
  <c r="Y1625" i="11"/>
  <c r="Z1625" i="11"/>
  <c r="AA1625" i="11"/>
  <c r="AB1625" i="11"/>
  <c r="AC1625" i="11"/>
  <c r="AD1625" i="11"/>
  <c r="AE1625" i="11"/>
  <c r="AF1625" i="11"/>
  <c r="AJ1625" i="11"/>
  <c r="L1626" i="11"/>
  <c r="M1626" i="11"/>
  <c r="N1626" i="11"/>
  <c r="O1626" i="11"/>
  <c r="P1626" i="11"/>
  <c r="Q1626" i="11"/>
  <c r="R1626" i="11"/>
  <c r="S1626" i="11"/>
  <c r="T1626" i="11"/>
  <c r="U1626" i="11"/>
  <c r="V1626" i="11"/>
  <c r="W1626" i="11"/>
  <c r="X1626" i="11"/>
  <c r="Y1626" i="11"/>
  <c r="Z1626" i="11"/>
  <c r="AA1626" i="11"/>
  <c r="AB1626" i="11"/>
  <c r="AC1626" i="11"/>
  <c r="AD1626" i="11"/>
  <c r="AE1626" i="11"/>
  <c r="AF1626" i="11"/>
  <c r="AG1626" i="11"/>
  <c r="L1627" i="11"/>
  <c r="M1627" i="11"/>
  <c r="N1627" i="11"/>
  <c r="O1627" i="11"/>
  <c r="P1627" i="11"/>
  <c r="Q1627" i="11"/>
  <c r="R1627" i="11"/>
  <c r="S1627" i="11"/>
  <c r="T1627" i="11"/>
  <c r="U1627" i="11"/>
  <c r="V1627" i="11"/>
  <c r="W1627" i="11"/>
  <c r="X1627" i="11"/>
  <c r="Y1627" i="11"/>
  <c r="Z1627" i="11"/>
  <c r="AA1627" i="11"/>
  <c r="AB1627" i="11"/>
  <c r="AC1627" i="11"/>
  <c r="AD1627" i="11"/>
  <c r="AE1627" i="11"/>
  <c r="AF1627" i="11"/>
  <c r="AH1627" i="11"/>
  <c r="AI1627" i="11"/>
  <c r="AJ1627" i="11"/>
  <c r="L1628" i="11"/>
  <c r="M1628" i="11"/>
  <c r="N1628" i="11"/>
  <c r="Q1628" i="11" s="1"/>
  <c r="AJ1628" i="11" s="1"/>
  <c r="O1628" i="11"/>
  <c r="P1628" i="11"/>
  <c r="R1628" i="11"/>
  <c r="S1628" i="11"/>
  <c r="T1628" i="11"/>
  <c r="U1628" i="11"/>
  <c r="V1628" i="11"/>
  <c r="W1628" i="11"/>
  <c r="X1628" i="11"/>
  <c r="Y1628" i="11"/>
  <c r="Z1628" i="11"/>
  <c r="AA1628" i="11"/>
  <c r="AB1628" i="11"/>
  <c r="AC1628" i="11"/>
  <c r="AD1628" i="11"/>
  <c r="AE1628" i="11"/>
  <c r="AF1628" i="11"/>
  <c r="AK1628" i="11"/>
  <c r="L1629" i="11"/>
  <c r="M1629" i="11"/>
  <c r="T1629" i="11" s="1"/>
  <c r="N1629" i="11"/>
  <c r="O1629" i="11"/>
  <c r="P1629" i="11"/>
  <c r="AB1629" i="11" s="1"/>
  <c r="Q1629" i="11"/>
  <c r="R1629" i="11"/>
  <c r="AF1629" i="11" s="1"/>
  <c r="S1629" i="11"/>
  <c r="U1629" i="11"/>
  <c r="V1629" i="11"/>
  <c r="W1629" i="11"/>
  <c r="X1629" i="11"/>
  <c r="Y1629" i="11"/>
  <c r="Z1629" i="11"/>
  <c r="AA1629" i="11"/>
  <c r="AC1629" i="11"/>
  <c r="AD1629" i="11"/>
  <c r="AE1629" i="11"/>
  <c r="AG1629" i="11"/>
  <c r="L1630" i="11"/>
  <c r="M1630" i="11"/>
  <c r="AH1630" i="11" s="1"/>
  <c r="N1630" i="11"/>
  <c r="Q1630" i="11" s="1"/>
  <c r="O1630" i="11"/>
  <c r="P1630" i="11"/>
  <c r="R1630" i="11"/>
  <c r="T1630" i="11"/>
  <c r="U1630" i="11"/>
  <c r="V1630" i="11"/>
  <c r="W1630" i="11"/>
  <c r="X1630" i="11"/>
  <c r="Y1630" i="11"/>
  <c r="Z1630" i="11"/>
  <c r="AA1630" i="11"/>
  <c r="AB1630" i="11"/>
  <c r="AC1630" i="11"/>
  <c r="AD1630" i="11"/>
  <c r="AE1630" i="11"/>
  <c r="AI1630" i="11"/>
  <c r="L1631" i="11"/>
  <c r="M1631" i="11"/>
  <c r="T1631" i="11" s="1"/>
  <c r="N1631" i="11"/>
  <c r="Q1631" i="11" s="1"/>
  <c r="O1631" i="11"/>
  <c r="P1631" i="11"/>
  <c r="AB1631" i="11" s="1"/>
  <c r="R1631" i="11"/>
  <c r="S1631" i="11"/>
  <c r="U1631" i="11"/>
  <c r="V1631" i="11"/>
  <c r="AF1631" i="11" s="1"/>
  <c r="W1631" i="11"/>
  <c r="X1631" i="11"/>
  <c r="Y1631" i="11"/>
  <c r="Z1631" i="11"/>
  <c r="AA1631" i="11"/>
  <c r="AC1631" i="11"/>
  <c r="AD1631" i="11"/>
  <c r="AE1631" i="11"/>
  <c r="AK1631" i="11"/>
  <c r="L1632" i="11"/>
  <c r="M1632" i="11"/>
  <c r="N1632" i="11"/>
  <c r="O1632" i="11"/>
  <c r="P1632" i="11"/>
  <c r="AB1632" i="11" s="1"/>
  <c r="Q1632" i="11"/>
  <c r="R1632" i="11"/>
  <c r="S1632" i="11"/>
  <c r="AF1632" i="11" s="1"/>
  <c r="T1632" i="11"/>
  <c r="U1632" i="11"/>
  <c r="V1632" i="11"/>
  <c r="W1632" i="11"/>
  <c r="X1632" i="11"/>
  <c r="Y1632" i="11"/>
  <c r="Z1632" i="11"/>
  <c r="AA1632" i="11"/>
  <c r="AC1632" i="11"/>
  <c r="AD1632" i="11"/>
  <c r="AE1632" i="11"/>
  <c r="AG1632" i="11"/>
  <c r="AH1632" i="11"/>
  <c r="AI1632" i="11"/>
  <c r="L1633" i="11"/>
  <c r="M1633" i="11"/>
  <c r="N1633" i="11"/>
  <c r="Q1633" i="11" s="1"/>
  <c r="AI1633" i="11" s="1"/>
  <c r="O1633" i="11"/>
  <c r="P1633" i="11"/>
  <c r="R1633" i="11"/>
  <c r="S1633" i="11"/>
  <c r="T1633" i="11"/>
  <c r="U1633" i="11"/>
  <c r="W1633" i="11"/>
  <c r="X1633" i="11"/>
  <c r="Y1633" i="11"/>
  <c r="Z1633" i="11"/>
  <c r="AA1633" i="11"/>
  <c r="AB1633" i="11"/>
  <c r="AC1633" i="11"/>
  <c r="AD1633" i="11"/>
  <c r="AE1633" i="11"/>
  <c r="L1634" i="11"/>
  <c r="M1634" i="11"/>
  <c r="N1634" i="11"/>
  <c r="O1634" i="11"/>
  <c r="P1634" i="11"/>
  <c r="AB1634" i="11" s="1"/>
  <c r="Q1634" i="11"/>
  <c r="R1634" i="11"/>
  <c r="S1634" i="11"/>
  <c r="T1634" i="11"/>
  <c r="U1634" i="11"/>
  <c r="V1634" i="11"/>
  <c r="W1634" i="11"/>
  <c r="X1634" i="11"/>
  <c r="Y1634" i="11"/>
  <c r="Z1634" i="11"/>
  <c r="AA1634" i="11"/>
  <c r="AC1634" i="11"/>
  <c r="AD1634" i="11"/>
  <c r="AE1634" i="11"/>
  <c r="AF1634" i="11"/>
  <c r="AG1634" i="11"/>
  <c r="L1635" i="11"/>
  <c r="AG1635" i="11" s="1"/>
  <c r="M1635" i="11"/>
  <c r="N1635" i="11"/>
  <c r="O1635" i="11"/>
  <c r="P1635" i="11"/>
  <c r="Q1635" i="11"/>
  <c r="AI1635" i="11" s="1"/>
  <c r="R1635" i="11"/>
  <c r="T1635" i="11"/>
  <c r="U1635" i="11"/>
  <c r="V1635" i="11"/>
  <c r="W1635" i="11"/>
  <c r="X1635" i="11"/>
  <c r="Y1635" i="11"/>
  <c r="Z1635" i="11"/>
  <c r="AA1635" i="11"/>
  <c r="AB1635" i="11"/>
  <c r="AC1635" i="11"/>
  <c r="AD1635" i="11"/>
  <c r="AE1635" i="11"/>
  <c r="AH1635" i="11"/>
  <c r="L1636" i="11"/>
  <c r="M1636" i="11"/>
  <c r="N1636" i="11"/>
  <c r="Q1636" i="11" s="1"/>
  <c r="O1636" i="11"/>
  <c r="AJ1636" i="11" s="1"/>
  <c r="P1636" i="11"/>
  <c r="R1636" i="11"/>
  <c r="T1636" i="11"/>
  <c r="U1636" i="11"/>
  <c r="V1636" i="11"/>
  <c r="W1636" i="11"/>
  <c r="X1636" i="11"/>
  <c r="Y1636" i="11"/>
  <c r="Z1636" i="11"/>
  <c r="AA1636" i="11"/>
  <c r="AB1636" i="11"/>
  <c r="AC1636" i="11"/>
  <c r="AD1636" i="11"/>
  <c r="AE1636" i="11"/>
  <c r="AK1636" i="11"/>
  <c r="L1637" i="11"/>
  <c r="M1637" i="11"/>
  <c r="T1637" i="11" s="1"/>
  <c r="N1637" i="11"/>
  <c r="O1637" i="11"/>
  <c r="P1637" i="11"/>
  <c r="AB1637" i="11" s="1"/>
  <c r="Q1637" i="11"/>
  <c r="R1637" i="11"/>
  <c r="S1637" i="11"/>
  <c r="U1637" i="11"/>
  <c r="V1637" i="11"/>
  <c r="W1637" i="11"/>
  <c r="X1637" i="11"/>
  <c r="Y1637" i="11"/>
  <c r="Z1637" i="11"/>
  <c r="AF1637" i="11" s="1"/>
  <c r="AA1637" i="11"/>
  <c r="AC1637" i="11"/>
  <c r="AD1637" i="11"/>
  <c r="AE1637" i="11"/>
  <c r="L1638" i="11"/>
  <c r="M1638" i="11"/>
  <c r="N1638" i="11"/>
  <c r="Q1638" i="11" s="1"/>
  <c r="AI1638" i="11" s="1"/>
  <c r="O1638" i="11"/>
  <c r="P1638" i="11"/>
  <c r="R1638" i="11"/>
  <c r="S1638" i="11"/>
  <c r="T1638" i="11"/>
  <c r="U1638" i="11"/>
  <c r="V1638" i="11"/>
  <c r="W1638" i="11"/>
  <c r="X1638" i="11"/>
  <c r="Y1638" i="11"/>
  <c r="Z1638" i="11"/>
  <c r="AA1638" i="11"/>
  <c r="AB1638" i="11"/>
  <c r="AC1638" i="11"/>
  <c r="AD1638" i="11"/>
  <c r="AE1638" i="11"/>
  <c r="AH1638" i="11"/>
  <c r="AK1638" i="11"/>
  <c r="L1639" i="11"/>
  <c r="M1639" i="11"/>
  <c r="T1639" i="11" s="1"/>
  <c r="N1639" i="11"/>
  <c r="Q1639" i="11" s="1"/>
  <c r="O1639" i="11"/>
  <c r="P1639" i="11"/>
  <c r="AB1639" i="11" s="1"/>
  <c r="R1639" i="11"/>
  <c r="S1639" i="11"/>
  <c r="U1639" i="11"/>
  <c r="V1639" i="11"/>
  <c r="W1639" i="11"/>
  <c r="X1639" i="11"/>
  <c r="Y1639" i="11"/>
  <c r="Z1639" i="11"/>
  <c r="AA1639" i="11"/>
  <c r="AC1639" i="11"/>
  <c r="AD1639" i="11"/>
  <c r="AE1639" i="11"/>
  <c r="AK1639" i="11"/>
  <c r="L1640" i="11"/>
  <c r="M1640" i="11"/>
  <c r="N1640" i="11"/>
  <c r="O1640" i="11"/>
  <c r="P1640" i="11"/>
  <c r="AB1640" i="11" s="1"/>
  <c r="Q1640" i="11"/>
  <c r="AG1640" i="11" s="1"/>
  <c r="R1640" i="11"/>
  <c r="AF1640" i="11" s="1"/>
  <c r="S1640" i="11"/>
  <c r="T1640" i="11"/>
  <c r="U1640" i="11"/>
  <c r="V1640" i="11"/>
  <c r="W1640" i="11"/>
  <c r="X1640" i="11"/>
  <c r="Y1640" i="11"/>
  <c r="Z1640" i="11"/>
  <c r="AA1640" i="11"/>
  <c r="AC1640" i="11"/>
  <c r="AD1640" i="11"/>
  <c r="AE1640" i="11"/>
  <c r="AH1640" i="11"/>
  <c r="AI1640" i="11"/>
  <c r="L1641" i="11"/>
  <c r="M1641" i="11"/>
  <c r="T1641" i="11" s="1"/>
  <c r="N1641" i="11"/>
  <c r="Q1641" i="11" s="1"/>
  <c r="AJ1641" i="11" s="1"/>
  <c r="O1641" i="11"/>
  <c r="P1641" i="11"/>
  <c r="R1641" i="11"/>
  <c r="S1641" i="11"/>
  <c r="U1641" i="11"/>
  <c r="V1641" i="11"/>
  <c r="W1641" i="11"/>
  <c r="X1641" i="11"/>
  <c r="Y1641" i="11"/>
  <c r="Z1641" i="11"/>
  <c r="AA1641" i="11"/>
  <c r="AB1641" i="11"/>
  <c r="AC1641" i="11"/>
  <c r="AD1641" i="11"/>
  <c r="AE1641" i="11"/>
  <c r="AI1641" i="11"/>
  <c r="L1642" i="11"/>
  <c r="M1642" i="11"/>
  <c r="N1642" i="11"/>
  <c r="O1642" i="11"/>
  <c r="P1642" i="11"/>
  <c r="AB1642" i="11" s="1"/>
  <c r="R1642" i="11"/>
  <c r="S1642" i="11"/>
  <c r="T1642" i="11"/>
  <c r="U1642" i="11"/>
  <c r="V1642" i="11"/>
  <c r="W1642" i="11"/>
  <c r="X1642" i="11"/>
  <c r="Y1642" i="11"/>
  <c r="Z1642" i="11"/>
  <c r="AA1642" i="11"/>
  <c r="AC1642" i="11"/>
  <c r="AD1642" i="11"/>
  <c r="AE1642" i="11"/>
  <c r="L1643" i="11"/>
  <c r="M1643" i="11"/>
  <c r="N1643" i="11"/>
  <c r="O1643" i="11"/>
  <c r="P1643" i="11"/>
  <c r="Q1643" i="11"/>
  <c r="R1643" i="11"/>
  <c r="S1643" i="11"/>
  <c r="T1643" i="11"/>
  <c r="U1643" i="11"/>
  <c r="V1643" i="11"/>
  <c r="W1643" i="11"/>
  <c r="X1643" i="11"/>
  <c r="Y1643" i="11"/>
  <c r="Z1643" i="11"/>
  <c r="AA1643" i="11"/>
  <c r="AB1643" i="11"/>
  <c r="AC1643" i="11"/>
  <c r="AD1643" i="11"/>
  <c r="AE1643" i="11"/>
  <c r="AG1643" i="11"/>
  <c r="AH1643" i="11"/>
  <c r="AI1643" i="11"/>
  <c r="AJ1643" i="11"/>
  <c r="L1644" i="11"/>
  <c r="M1644" i="11"/>
  <c r="N1644" i="11"/>
  <c r="O1644" i="11"/>
  <c r="P1644" i="11"/>
  <c r="R1644" i="11"/>
  <c r="T1644" i="11"/>
  <c r="U1644" i="11"/>
  <c r="W1644" i="11"/>
  <c r="X1644" i="11"/>
  <c r="Y1644" i="11"/>
  <c r="Z1644" i="11"/>
  <c r="AA1644" i="11"/>
  <c r="AB1644" i="11"/>
  <c r="AC1644" i="11"/>
  <c r="AD1644" i="11"/>
  <c r="AE1644" i="11"/>
  <c r="L1645" i="11"/>
  <c r="M1645" i="11"/>
  <c r="T1645" i="11" s="1"/>
  <c r="N1645" i="11"/>
  <c r="O1645" i="11"/>
  <c r="P1645" i="11"/>
  <c r="AB1645" i="11" s="1"/>
  <c r="Q1645" i="11"/>
  <c r="R1645" i="11"/>
  <c r="S1645" i="11"/>
  <c r="U1645" i="11"/>
  <c r="V1645" i="11"/>
  <c r="W1645" i="11"/>
  <c r="X1645" i="11"/>
  <c r="Y1645" i="11"/>
  <c r="Z1645" i="11"/>
  <c r="AA1645" i="11"/>
  <c r="AC1645" i="11"/>
  <c r="AD1645" i="11"/>
  <c r="AE1645" i="11"/>
  <c r="AH1645" i="11"/>
  <c r="L1646" i="11"/>
  <c r="M1646" i="11"/>
  <c r="N1646" i="11"/>
  <c r="Q1646" i="11" s="1"/>
  <c r="AH1646" i="11" s="1"/>
  <c r="O1646" i="11"/>
  <c r="P1646" i="11"/>
  <c r="R1646" i="11"/>
  <c r="S1646" i="11"/>
  <c r="T1646" i="11"/>
  <c r="U1646" i="11"/>
  <c r="V1646" i="11"/>
  <c r="W1646" i="11"/>
  <c r="X1646" i="11"/>
  <c r="Y1646" i="11"/>
  <c r="Z1646" i="11"/>
  <c r="AA1646" i="11"/>
  <c r="AB1646" i="11"/>
  <c r="AC1646" i="11"/>
  <c r="AD1646" i="11"/>
  <c r="AE1646" i="11"/>
  <c r="AJ1646" i="11"/>
  <c r="L1647" i="11"/>
  <c r="M1647" i="11"/>
  <c r="T1647" i="11" s="1"/>
  <c r="N1647" i="11"/>
  <c r="Q1647" i="11" s="1"/>
  <c r="O1647" i="11"/>
  <c r="P1647" i="11"/>
  <c r="AB1647" i="11" s="1"/>
  <c r="R1647" i="11"/>
  <c r="S1647" i="11"/>
  <c r="U1647" i="11"/>
  <c r="V1647" i="11"/>
  <c r="W1647" i="11"/>
  <c r="X1647" i="11"/>
  <c r="Y1647" i="11"/>
  <c r="Z1647" i="11"/>
  <c r="AA1647" i="11"/>
  <c r="AC1647" i="11"/>
  <c r="AD1647" i="11"/>
  <c r="AE1647" i="11"/>
  <c r="AK1647" i="11"/>
  <c r="L1648" i="11"/>
  <c r="M1648" i="11"/>
  <c r="N1648" i="11"/>
  <c r="O1648" i="11"/>
  <c r="P1648" i="11"/>
  <c r="AB1648" i="11" s="1"/>
  <c r="Q1648" i="11"/>
  <c r="AI1648" i="11" s="1"/>
  <c r="R1648" i="11"/>
  <c r="S1648" i="11"/>
  <c r="T1648" i="11"/>
  <c r="U1648" i="11"/>
  <c r="V1648" i="11"/>
  <c r="W1648" i="11"/>
  <c r="X1648" i="11"/>
  <c r="Y1648" i="11"/>
  <c r="AF1648" i="11" s="1"/>
  <c r="Z1648" i="11"/>
  <c r="AA1648" i="11"/>
  <c r="AC1648" i="11"/>
  <c r="AD1648" i="11"/>
  <c r="AE1648" i="11"/>
  <c r="AH1648" i="11"/>
  <c r="L1649" i="11"/>
  <c r="M1649" i="11"/>
  <c r="N1649" i="11"/>
  <c r="Q1649" i="11" s="1"/>
  <c r="O1649" i="11"/>
  <c r="P1649" i="11"/>
  <c r="R1649" i="11"/>
  <c r="S1649" i="11"/>
  <c r="T1649" i="11"/>
  <c r="U1649" i="11"/>
  <c r="V1649" i="11"/>
  <c r="W1649" i="11"/>
  <c r="X1649" i="11"/>
  <c r="Y1649" i="11"/>
  <c r="Z1649" i="11"/>
  <c r="AA1649" i="11"/>
  <c r="AB1649" i="11"/>
  <c r="AC1649" i="11"/>
  <c r="AD1649" i="11"/>
  <c r="AE1649" i="11"/>
  <c r="AF1649" i="11"/>
  <c r="AJ1649" i="11"/>
  <c r="L1650" i="11"/>
  <c r="M1650" i="11"/>
  <c r="N1650" i="11"/>
  <c r="O1650" i="11"/>
  <c r="P1650" i="11"/>
  <c r="Q1650" i="11"/>
  <c r="R1650" i="11"/>
  <c r="S1650" i="11"/>
  <c r="T1650" i="11"/>
  <c r="U1650" i="11"/>
  <c r="V1650" i="11"/>
  <c r="W1650" i="11"/>
  <c r="X1650" i="11"/>
  <c r="Y1650" i="11"/>
  <c r="Z1650" i="11"/>
  <c r="AA1650" i="11"/>
  <c r="AB1650" i="11"/>
  <c r="AC1650" i="11"/>
  <c r="AD1650" i="11"/>
  <c r="AE1650" i="11"/>
  <c r="AF1650" i="11"/>
  <c r="AG1650" i="11"/>
  <c r="L1651" i="11"/>
  <c r="M1651" i="11"/>
  <c r="N1651" i="11"/>
  <c r="O1651" i="11"/>
  <c r="P1651" i="11"/>
  <c r="Q1651" i="11"/>
  <c r="AH1651" i="11" s="1"/>
  <c r="R1651" i="11"/>
  <c r="S1651" i="11"/>
  <c r="T1651" i="11"/>
  <c r="U1651" i="11"/>
  <c r="V1651" i="11"/>
  <c r="W1651" i="11"/>
  <c r="X1651" i="11"/>
  <c r="Y1651" i="11"/>
  <c r="Z1651" i="11"/>
  <c r="AA1651" i="11"/>
  <c r="AB1651" i="11"/>
  <c r="AC1651" i="11"/>
  <c r="AD1651" i="11"/>
  <c r="AE1651" i="11"/>
  <c r="AF1651" i="11"/>
  <c r="AI1651" i="11"/>
  <c r="AJ1651" i="11"/>
  <c r="L1652" i="11"/>
  <c r="M1652" i="11"/>
  <c r="N1652" i="11"/>
  <c r="Q1652" i="11" s="1"/>
  <c r="O1652" i="11"/>
  <c r="AJ1652" i="11" s="1"/>
  <c r="P1652" i="11"/>
  <c r="R1652" i="11"/>
  <c r="S1652" i="11"/>
  <c r="T1652" i="11"/>
  <c r="U1652" i="11"/>
  <c r="V1652" i="11"/>
  <c r="W1652" i="11"/>
  <c r="X1652" i="11"/>
  <c r="Y1652" i="11"/>
  <c r="Z1652" i="11"/>
  <c r="AA1652" i="11"/>
  <c r="AB1652" i="11"/>
  <c r="AC1652" i="11"/>
  <c r="AD1652" i="11"/>
  <c r="AE1652" i="11"/>
  <c r="AF1652" i="11"/>
  <c r="AK1652" i="11"/>
  <c r="L1653" i="11"/>
  <c r="M1653" i="11"/>
  <c r="N1653" i="11"/>
  <c r="O1653" i="11"/>
  <c r="P1653" i="11"/>
  <c r="Q1653" i="11"/>
  <c r="R1653" i="11"/>
  <c r="S1653" i="11"/>
  <c r="T1653" i="11"/>
  <c r="U1653" i="11"/>
  <c r="V1653" i="11"/>
  <c r="W1653" i="11"/>
  <c r="X1653" i="11"/>
  <c r="Y1653" i="11"/>
  <c r="Z1653" i="11"/>
  <c r="AA1653" i="11"/>
  <c r="AB1653" i="11"/>
  <c r="AC1653" i="11"/>
  <c r="AD1653" i="11"/>
  <c r="AE1653" i="11"/>
  <c r="AF1653" i="11"/>
  <c r="AG1653" i="11"/>
  <c r="AH1653" i="11"/>
  <c r="L1654" i="11"/>
  <c r="M1654" i="11"/>
  <c r="N1654" i="11"/>
  <c r="Q1654" i="11" s="1"/>
  <c r="AG1654" i="11" s="1"/>
  <c r="O1654" i="11"/>
  <c r="P1654" i="11"/>
  <c r="R1654" i="11"/>
  <c r="S1654" i="11"/>
  <c r="T1654" i="11"/>
  <c r="U1654" i="11"/>
  <c r="V1654" i="11"/>
  <c r="W1654" i="11"/>
  <c r="X1654" i="11"/>
  <c r="Y1654" i="11"/>
  <c r="Z1654" i="11"/>
  <c r="AA1654" i="11"/>
  <c r="AB1654" i="11"/>
  <c r="AC1654" i="11"/>
  <c r="AD1654" i="11"/>
  <c r="AE1654" i="11"/>
  <c r="AF1654" i="11"/>
  <c r="AI1654" i="11"/>
  <c r="AJ1654" i="11"/>
  <c r="L1655" i="11"/>
  <c r="M1655" i="11"/>
  <c r="T1655" i="11" s="1"/>
  <c r="N1655" i="11"/>
  <c r="O1655" i="11"/>
  <c r="P1655" i="11"/>
  <c r="AB1655" i="11" s="1"/>
  <c r="Q1655" i="11"/>
  <c r="R1655" i="11"/>
  <c r="S1655" i="11"/>
  <c r="U1655" i="11"/>
  <c r="V1655" i="11"/>
  <c r="W1655" i="11"/>
  <c r="X1655" i="11"/>
  <c r="Y1655" i="11"/>
  <c r="Z1655" i="11"/>
  <c r="AA1655" i="11"/>
  <c r="AC1655" i="11"/>
  <c r="AD1655" i="11"/>
  <c r="AE1655" i="11"/>
  <c r="AK1655" i="11"/>
  <c r="L1656" i="11"/>
  <c r="M1656" i="11"/>
  <c r="N1656" i="11"/>
  <c r="O1656" i="11"/>
  <c r="P1656" i="11"/>
  <c r="AB1656" i="11" s="1"/>
  <c r="Q1656" i="11"/>
  <c r="AH1656" i="11" s="1"/>
  <c r="R1656" i="11"/>
  <c r="S1656" i="11"/>
  <c r="T1656" i="11"/>
  <c r="U1656" i="11"/>
  <c r="V1656" i="11"/>
  <c r="W1656" i="11"/>
  <c r="X1656" i="11"/>
  <c r="Y1656" i="11"/>
  <c r="Z1656" i="11"/>
  <c r="AA1656" i="11"/>
  <c r="AC1656" i="11"/>
  <c r="AD1656" i="11"/>
  <c r="AE1656" i="11"/>
  <c r="AF1656" i="11"/>
  <c r="AG1656" i="11"/>
  <c r="L1657" i="11"/>
  <c r="M1657" i="11"/>
  <c r="N1657" i="11"/>
  <c r="O1657" i="11"/>
  <c r="P1657" i="11"/>
  <c r="R1657" i="11"/>
  <c r="T1657" i="11"/>
  <c r="U1657" i="11"/>
  <c r="W1657" i="11"/>
  <c r="X1657" i="11"/>
  <c r="Y1657" i="11"/>
  <c r="Z1657" i="11"/>
  <c r="AA1657" i="11"/>
  <c r="AB1657" i="11"/>
  <c r="AC1657" i="11"/>
  <c r="AD1657" i="11"/>
  <c r="AE1657" i="11"/>
  <c r="L1658" i="11"/>
  <c r="M1658" i="11"/>
  <c r="N1658" i="11"/>
  <c r="O1658" i="11"/>
  <c r="P1658" i="11"/>
  <c r="AB1658" i="11" s="1"/>
  <c r="R1658" i="11"/>
  <c r="S1658" i="11"/>
  <c r="T1658" i="11"/>
  <c r="U1658" i="11"/>
  <c r="W1658" i="11"/>
  <c r="X1658" i="11"/>
  <c r="Y1658" i="11"/>
  <c r="Z1658" i="11"/>
  <c r="AA1658" i="11"/>
  <c r="AC1658" i="11"/>
  <c r="AD1658" i="11"/>
  <c r="AE1658" i="11"/>
  <c r="L1659" i="11"/>
  <c r="M1659" i="11"/>
  <c r="AH1659" i="11" s="1"/>
  <c r="N1659" i="11"/>
  <c r="O1659" i="11"/>
  <c r="P1659" i="11"/>
  <c r="Q1659" i="11"/>
  <c r="R1659" i="11"/>
  <c r="S1659" i="11"/>
  <c r="T1659" i="11"/>
  <c r="U1659" i="11"/>
  <c r="V1659" i="11"/>
  <c r="W1659" i="11"/>
  <c r="X1659" i="11"/>
  <c r="Y1659" i="11"/>
  <c r="Z1659" i="11"/>
  <c r="AA1659" i="11"/>
  <c r="AB1659" i="11"/>
  <c r="AC1659" i="11"/>
  <c r="AD1659" i="11"/>
  <c r="AE1659" i="11"/>
  <c r="AF1659" i="11"/>
  <c r="AI1659" i="11"/>
  <c r="AJ1659" i="11"/>
  <c r="AK1659" i="11"/>
  <c r="L1660" i="11"/>
  <c r="M1660" i="11"/>
  <c r="N1660" i="11"/>
  <c r="Q1660" i="11" s="1"/>
  <c r="O1660" i="11"/>
  <c r="P1660" i="11"/>
  <c r="R1660" i="11"/>
  <c r="S1660" i="11"/>
  <c r="T1660" i="11"/>
  <c r="U1660" i="11"/>
  <c r="V1660" i="11"/>
  <c r="W1660" i="11"/>
  <c r="X1660" i="11"/>
  <c r="Y1660" i="11"/>
  <c r="Z1660" i="11"/>
  <c r="AA1660" i="11"/>
  <c r="AB1660" i="11"/>
  <c r="AC1660" i="11"/>
  <c r="AD1660" i="11"/>
  <c r="AE1660" i="11"/>
  <c r="AF1660" i="11"/>
  <c r="AJ1660" i="11"/>
  <c r="AK1660" i="11"/>
  <c r="L1661" i="11"/>
  <c r="M1661" i="11"/>
  <c r="N1661" i="11"/>
  <c r="O1661" i="11"/>
  <c r="P1661" i="11"/>
  <c r="AB1661" i="11" s="1"/>
  <c r="Q1661" i="11"/>
  <c r="R1661" i="11"/>
  <c r="S1661" i="11"/>
  <c r="T1661" i="11"/>
  <c r="U1661" i="11"/>
  <c r="V1661" i="11"/>
  <c r="W1661" i="11"/>
  <c r="X1661" i="11"/>
  <c r="Y1661" i="11"/>
  <c r="Z1661" i="11"/>
  <c r="AA1661" i="11"/>
  <c r="AC1661" i="11"/>
  <c r="AD1661" i="11"/>
  <c r="AE1661" i="11"/>
  <c r="AG1661" i="11"/>
  <c r="AH1661" i="11"/>
  <c r="AI1661" i="11"/>
  <c r="L1662" i="11"/>
  <c r="M1662" i="11"/>
  <c r="N1662" i="11"/>
  <c r="Q1662" i="11" s="1"/>
  <c r="AG1662" i="11" s="1"/>
  <c r="O1662" i="11"/>
  <c r="P1662" i="11"/>
  <c r="R1662" i="11"/>
  <c r="S1662" i="11"/>
  <c r="T1662" i="11"/>
  <c r="U1662" i="11"/>
  <c r="W1662" i="11"/>
  <c r="X1662" i="11"/>
  <c r="Y1662" i="11"/>
  <c r="Z1662" i="11"/>
  <c r="AA1662" i="11"/>
  <c r="AB1662" i="11"/>
  <c r="AC1662" i="11"/>
  <c r="AD1662" i="11"/>
  <c r="AE1662" i="11"/>
  <c r="AJ1662" i="11"/>
  <c r="AK1662" i="11"/>
  <c r="L1663" i="11"/>
  <c r="M1663" i="11"/>
  <c r="T1663" i="11" s="1"/>
  <c r="AF1663" i="11" s="1"/>
  <c r="N1663" i="11"/>
  <c r="O1663" i="11"/>
  <c r="P1663" i="11"/>
  <c r="AB1663" i="11" s="1"/>
  <c r="Q1663" i="11"/>
  <c r="R1663" i="11"/>
  <c r="S1663" i="11"/>
  <c r="U1663" i="11"/>
  <c r="V1663" i="11"/>
  <c r="W1663" i="11"/>
  <c r="X1663" i="11"/>
  <c r="Y1663" i="11"/>
  <c r="Z1663" i="11"/>
  <c r="AA1663" i="11"/>
  <c r="AC1663" i="11"/>
  <c r="AD1663" i="11"/>
  <c r="AE1663" i="11"/>
  <c r="AH1663" i="11"/>
  <c r="AK1663" i="11"/>
  <c r="L1664" i="11"/>
  <c r="M1664" i="11"/>
  <c r="N1664" i="11"/>
  <c r="O1664" i="11"/>
  <c r="P1664" i="11"/>
  <c r="AB1664" i="11" s="1"/>
  <c r="Q1664" i="11"/>
  <c r="AH1664" i="11" s="1"/>
  <c r="R1664" i="11"/>
  <c r="T1664" i="11"/>
  <c r="U1664" i="11"/>
  <c r="V1664" i="11"/>
  <c r="W1664" i="11"/>
  <c r="X1664" i="11"/>
  <c r="Y1664" i="11"/>
  <c r="Z1664" i="11"/>
  <c r="AA1664" i="11"/>
  <c r="AC1664" i="11"/>
  <c r="AD1664" i="11"/>
  <c r="AE1664" i="11"/>
  <c r="AJ1664" i="11"/>
  <c r="AK1664" i="11"/>
  <c r="L1665" i="11"/>
  <c r="M1665" i="11"/>
  <c r="T1665" i="11" s="1"/>
  <c r="N1665" i="11"/>
  <c r="Q1665" i="11" s="1"/>
  <c r="O1665" i="11"/>
  <c r="P1665" i="11"/>
  <c r="R1665" i="11"/>
  <c r="U1665" i="11"/>
  <c r="V1665" i="11"/>
  <c r="W1665" i="11"/>
  <c r="X1665" i="11"/>
  <c r="Y1665" i="11"/>
  <c r="Z1665" i="11"/>
  <c r="AA1665" i="11"/>
  <c r="AB1665" i="11"/>
  <c r="AC1665" i="11"/>
  <c r="AD1665" i="11"/>
  <c r="AE1665" i="11"/>
  <c r="AJ1665" i="11"/>
  <c r="AK1665" i="11"/>
  <c r="L1666" i="11"/>
  <c r="M1666" i="11"/>
  <c r="N1666" i="11"/>
  <c r="O1666" i="11"/>
  <c r="P1666" i="11"/>
  <c r="Q1666" i="11"/>
  <c r="R1666" i="11"/>
  <c r="S1666" i="11"/>
  <c r="T1666" i="11"/>
  <c r="U1666" i="11"/>
  <c r="V1666" i="11"/>
  <c r="W1666" i="11"/>
  <c r="X1666" i="11"/>
  <c r="Y1666" i="11"/>
  <c r="Z1666" i="11"/>
  <c r="AA1666" i="11"/>
  <c r="AB1666" i="11"/>
  <c r="AC1666" i="11"/>
  <c r="AD1666" i="11"/>
  <c r="AE1666" i="11"/>
  <c r="AF1666" i="11"/>
  <c r="AG1666" i="11"/>
  <c r="AH1666" i="11"/>
  <c r="AI1666" i="11"/>
  <c r="L1667" i="11"/>
  <c r="M1667" i="11"/>
  <c r="N1667" i="11"/>
  <c r="O1667" i="11"/>
  <c r="P1667" i="11"/>
  <c r="Q1667" i="11"/>
  <c r="AI1667" i="11" s="1"/>
  <c r="R1667" i="11"/>
  <c r="S1667" i="11"/>
  <c r="T1667" i="11"/>
  <c r="U1667" i="11"/>
  <c r="V1667" i="11"/>
  <c r="W1667" i="11"/>
  <c r="X1667" i="11"/>
  <c r="Y1667" i="11"/>
  <c r="Z1667" i="11"/>
  <c r="AA1667" i="11"/>
  <c r="AB1667" i="11"/>
  <c r="AC1667" i="11"/>
  <c r="AD1667" i="11"/>
  <c r="AE1667" i="11"/>
  <c r="AF1667" i="11"/>
  <c r="AG1667" i="11"/>
  <c r="L1668" i="11"/>
  <c r="M1668" i="11"/>
  <c r="N1668" i="11"/>
  <c r="Q1668" i="11" s="1"/>
  <c r="O1668" i="11"/>
  <c r="P1668" i="11"/>
  <c r="R1668" i="11"/>
  <c r="S1668" i="11"/>
  <c r="T1668" i="11"/>
  <c r="U1668" i="11"/>
  <c r="V1668" i="11"/>
  <c r="W1668" i="11"/>
  <c r="X1668" i="11"/>
  <c r="Y1668" i="11"/>
  <c r="Z1668" i="11"/>
  <c r="AA1668" i="11"/>
  <c r="AB1668" i="11"/>
  <c r="AC1668" i="11"/>
  <c r="AD1668" i="11"/>
  <c r="AE1668" i="11"/>
  <c r="AF1668" i="11"/>
  <c r="L1669" i="11"/>
  <c r="M1669" i="11"/>
  <c r="N1669" i="11"/>
  <c r="O1669" i="11"/>
  <c r="P1669" i="11"/>
  <c r="Q1669" i="11"/>
  <c r="R1669" i="11"/>
  <c r="S1669" i="11"/>
  <c r="T1669" i="11"/>
  <c r="U1669" i="11"/>
  <c r="V1669" i="11"/>
  <c r="W1669" i="11"/>
  <c r="X1669" i="11"/>
  <c r="Y1669" i="11"/>
  <c r="Z1669" i="11"/>
  <c r="AA1669" i="11"/>
  <c r="AB1669" i="11"/>
  <c r="AC1669" i="11"/>
  <c r="AD1669" i="11"/>
  <c r="AE1669" i="11"/>
  <c r="AF1669" i="11"/>
  <c r="AG1669" i="11"/>
  <c r="L1670" i="11"/>
  <c r="M1670" i="11"/>
  <c r="N1670" i="11"/>
  <c r="Q1670" i="11" s="1"/>
  <c r="O1670" i="11"/>
  <c r="P1670" i="11"/>
  <c r="R1670" i="11"/>
  <c r="S1670" i="11"/>
  <c r="T1670" i="11"/>
  <c r="U1670" i="11"/>
  <c r="V1670" i="11"/>
  <c r="W1670" i="11"/>
  <c r="X1670" i="11"/>
  <c r="Y1670" i="11"/>
  <c r="Z1670" i="11"/>
  <c r="AA1670" i="11"/>
  <c r="AB1670" i="11"/>
  <c r="AC1670" i="11"/>
  <c r="AD1670" i="11"/>
  <c r="AE1670" i="11"/>
  <c r="AF1670" i="11"/>
  <c r="L1671" i="11"/>
  <c r="S1671" i="11" s="1"/>
  <c r="AF1671" i="11" s="1"/>
  <c r="M1671" i="11"/>
  <c r="T1671" i="11" s="1"/>
  <c r="N1671" i="11"/>
  <c r="Q1671" i="11" s="1"/>
  <c r="O1671" i="11"/>
  <c r="P1671" i="11"/>
  <c r="AB1671" i="11" s="1"/>
  <c r="R1671" i="11"/>
  <c r="U1671" i="11"/>
  <c r="V1671" i="11"/>
  <c r="W1671" i="11"/>
  <c r="X1671" i="11"/>
  <c r="Y1671" i="11"/>
  <c r="Z1671" i="11"/>
  <c r="AA1671" i="11"/>
  <c r="AC1671" i="11"/>
  <c r="AD1671" i="11"/>
  <c r="AE1671" i="11"/>
  <c r="L1672" i="11"/>
  <c r="M1672" i="11"/>
  <c r="N1672" i="11"/>
  <c r="O1672" i="11"/>
  <c r="P1672" i="11"/>
  <c r="Q1672" i="11"/>
  <c r="AH1672" i="11" s="1"/>
  <c r="R1672" i="11"/>
  <c r="T1672" i="11"/>
  <c r="U1672" i="11"/>
  <c r="V1672" i="11"/>
  <c r="W1672" i="11"/>
  <c r="X1672" i="11"/>
  <c r="Y1672" i="11"/>
  <c r="Z1672" i="11"/>
  <c r="AA1672" i="11"/>
  <c r="AB1672" i="11"/>
  <c r="AC1672" i="11"/>
  <c r="AD1672" i="11"/>
  <c r="AE1672" i="11"/>
  <c r="AJ1672" i="11"/>
  <c r="AK1672" i="11"/>
  <c r="L1673" i="11"/>
  <c r="M1673" i="11"/>
  <c r="T1673" i="11" s="1"/>
  <c r="N1673" i="11"/>
  <c r="Q1673" i="11" s="1"/>
  <c r="AG1673" i="11" s="1"/>
  <c r="O1673" i="11"/>
  <c r="P1673" i="11"/>
  <c r="AB1673" i="11" s="1"/>
  <c r="R1673" i="11"/>
  <c r="S1673" i="11"/>
  <c r="U1673" i="11"/>
  <c r="V1673" i="11"/>
  <c r="W1673" i="11"/>
  <c r="X1673" i="11"/>
  <c r="Y1673" i="11"/>
  <c r="Z1673" i="11"/>
  <c r="AA1673" i="11"/>
  <c r="AC1673" i="11"/>
  <c r="AD1673" i="11"/>
  <c r="AE1673" i="11"/>
  <c r="AH1673" i="11"/>
  <c r="AI1673" i="11"/>
  <c r="AJ1673" i="11"/>
  <c r="L1674" i="11"/>
  <c r="M1674" i="11"/>
  <c r="T1674" i="11" s="1"/>
  <c r="AF1674" i="11" s="1"/>
  <c r="N1674" i="11"/>
  <c r="Q1674" i="11" s="1"/>
  <c r="O1674" i="11"/>
  <c r="P1674" i="11"/>
  <c r="AB1674" i="11" s="1"/>
  <c r="R1674" i="11"/>
  <c r="S1674" i="11"/>
  <c r="U1674" i="11"/>
  <c r="V1674" i="11"/>
  <c r="W1674" i="11"/>
  <c r="X1674" i="11"/>
  <c r="Y1674" i="11"/>
  <c r="Z1674" i="11"/>
  <c r="AA1674" i="11"/>
  <c r="AC1674" i="11"/>
  <c r="AD1674" i="11"/>
  <c r="AE1674" i="11"/>
  <c r="L1675" i="11"/>
  <c r="M1675" i="11"/>
  <c r="N1675" i="11"/>
  <c r="O1675" i="11"/>
  <c r="P1675" i="11"/>
  <c r="Q1675" i="11"/>
  <c r="AH1675" i="11" s="1"/>
  <c r="R1675" i="11"/>
  <c r="S1675" i="11"/>
  <c r="T1675" i="11"/>
  <c r="U1675" i="11"/>
  <c r="V1675" i="11"/>
  <c r="W1675" i="11"/>
  <c r="X1675" i="11"/>
  <c r="Y1675" i="11"/>
  <c r="Z1675" i="11"/>
  <c r="AA1675" i="11"/>
  <c r="AB1675" i="11"/>
  <c r="AC1675" i="11"/>
  <c r="AD1675" i="11"/>
  <c r="AE1675" i="11"/>
  <c r="AI1675" i="11"/>
  <c r="AJ1675" i="11"/>
  <c r="AK1675" i="11"/>
  <c r="L1676" i="11"/>
  <c r="S1676" i="11" s="1"/>
  <c r="M1676" i="11"/>
  <c r="N1676" i="11"/>
  <c r="O1676" i="11"/>
  <c r="P1676" i="11"/>
  <c r="AB1676" i="11" s="1"/>
  <c r="Q1676" i="11"/>
  <c r="AH1676" i="11" s="1"/>
  <c r="R1676" i="11"/>
  <c r="T1676" i="11"/>
  <c r="U1676" i="11"/>
  <c r="V1676" i="11"/>
  <c r="W1676" i="11"/>
  <c r="X1676" i="11"/>
  <c r="Y1676" i="11"/>
  <c r="Z1676" i="11"/>
  <c r="AA1676" i="11"/>
  <c r="AC1676" i="11"/>
  <c r="AD1676" i="11"/>
  <c r="AE1676" i="11"/>
  <c r="AG1676" i="11"/>
  <c r="L1677" i="11"/>
  <c r="M1677" i="11"/>
  <c r="N1677" i="11"/>
  <c r="O1677" i="11"/>
  <c r="P1677" i="11"/>
  <c r="Q1677" i="11"/>
  <c r="AK1677" i="11" s="1"/>
  <c r="R1677" i="11"/>
  <c r="S1677" i="11"/>
  <c r="T1677" i="11"/>
  <c r="U1677" i="11"/>
  <c r="V1677" i="11"/>
  <c r="W1677" i="11"/>
  <c r="X1677" i="11"/>
  <c r="Y1677" i="11"/>
  <c r="Z1677" i="11"/>
  <c r="AA1677" i="11"/>
  <c r="AB1677" i="11"/>
  <c r="AC1677" i="11"/>
  <c r="AD1677" i="11"/>
  <c r="AE1677" i="11"/>
  <c r="AI1677" i="11"/>
  <c r="AJ1677" i="11"/>
  <c r="L1678" i="11"/>
  <c r="M1678" i="11"/>
  <c r="N1678" i="11"/>
  <c r="O1678" i="11"/>
  <c r="P1678" i="11"/>
  <c r="Q1678" i="11"/>
  <c r="AJ1678" i="11" s="1"/>
  <c r="R1678" i="11"/>
  <c r="T1678" i="11"/>
  <c r="U1678" i="11"/>
  <c r="V1678" i="11"/>
  <c r="W1678" i="11"/>
  <c r="X1678" i="11"/>
  <c r="Y1678" i="11"/>
  <c r="Z1678" i="11"/>
  <c r="AA1678" i="11"/>
  <c r="AB1678" i="11"/>
  <c r="AC1678" i="11"/>
  <c r="AD1678" i="11"/>
  <c r="AE1678" i="11"/>
  <c r="AG1678" i="11"/>
  <c r="AH1678" i="11"/>
  <c r="L1679" i="11"/>
  <c r="M1679" i="11"/>
  <c r="T1679" i="11" s="1"/>
  <c r="N1679" i="11"/>
  <c r="Q1679" i="11" s="1"/>
  <c r="O1679" i="11"/>
  <c r="P1679" i="11"/>
  <c r="AB1679" i="11" s="1"/>
  <c r="R1679" i="11"/>
  <c r="U1679" i="11"/>
  <c r="V1679" i="11"/>
  <c r="W1679" i="11"/>
  <c r="X1679" i="11"/>
  <c r="Y1679" i="11"/>
  <c r="Z1679" i="11"/>
  <c r="AA1679" i="11"/>
  <c r="AC1679" i="11"/>
  <c r="AD1679" i="11"/>
  <c r="AE1679" i="11"/>
  <c r="L1680" i="11"/>
  <c r="M1680" i="11"/>
  <c r="N1680" i="11"/>
  <c r="O1680" i="11"/>
  <c r="P1680" i="11"/>
  <c r="Q1680" i="11"/>
  <c r="R1680" i="11"/>
  <c r="S1680" i="11"/>
  <c r="T1680" i="11"/>
  <c r="U1680" i="11"/>
  <c r="V1680" i="11"/>
  <c r="W1680" i="11"/>
  <c r="X1680" i="11"/>
  <c r="Y1680" i="11"/>
  <c r="Z1680" i="11"/>
  <c r="AA1680" i="11"/>
  <c r="AB1680" i="11"/>
  <c r="AC1680" i="11"/>
  <c r="AD1680" i="11"/>
  <c r="AE1680" i="11"/>
  <c r="AI1680" i="11"/>
  <c r="L1681" i="11"/>
  <c r="M1681" i="11"/>
  <c r="T1681" i="11" s="1"/>
  <c r="AF1681" i="11" s="1"/>
  <c r="N1681" i="11"/>
  <c r="Q1681" i="11" s="1"/>
  <c r="AG1681" i="11" s="1"/>
  <c r="O1681" i="11"/>
  <c r="P1681" i="11"/>
  <c r="R1681" i="11"/>
  <c r="S1681" i="11"/>
  <c r="U1681" i="11"/>
  <c r="V1681" i="11"/>
  <c r="W1681" i="11"/>
  <c r="X1681" i="11"/>
  <c r="Y1681" i="11"/>
  <c r="Z1681" i="11"/>
  <c r="AA1681" i="11"/>
  <c r="AB1681" i="11"/>
  <c r="AC1681" i="11"/>
  <c r="AD1681" i="11"/>
  <c r="AE1681" i="11"/>
  <c r="L1682" i="11"/>
  <c r="M1682" i="11"/>
  <c r="N1682" i="11"/>
  <c r="Q1682" i="11" s="1"/>
  <c r="AH1682" i="11" s="1"/>
  <c r="O1682" i="11"/>
  <c r="P1682" i="11"/>
  <c r="R1682" i="11"/>
  <c r="S1682" i="11"/>
  <c r="T1682" i="11"/>
  <c r="U1682" i="11"/>
  <c r="V1682" i="11"/>
  <c r="W1682" i="11"/>
  <c r="X1682" i="11"/>
  <c r="Y1682" i="11"/>
  <c r="Z1682" i="11"/>
  <c r="AA1682" i="11"/>
  <c r="AB1682" i="11"/>
  <c r="AC1682" i="11"/>
  <c r="AD1682" i="11"/>
  <c r="AE1682" i="11"/>
  <c r="AJ1682" i="11"/>
  <c r="L1683" i="11"/>
  <c r="M1683" i="11"/>
  <c r="T1683" i="11" s="1"/>
  <c r="N1683" i="11"/>
  <c r="Q1683" i="11" s="1"/>
  <c r="O1683" i="11"/>
  <c r="P1683" i="11"/>
  <c r="AB1683" i="11" s="1"/>
  <c r="R1683" i="11"/>
  <c r="AF1683" i="11" s="1"/>
  <c r="S1683" i="11"/>
  <c r="U1683" i="11"/>
  <c r="V1683" i="11"/>
  <c r="W1683" i="11"/>
  <c r="X1683" i="11"/>
  <c r="Y1683" i="11"/>
  <c r="Z1683" i="11"/>
  <c r="AA1683" i="11"/>
  <c r="AC1683" i="11"/>
  <c r="AD1683" i="11"/>
  <c r="AE1683" i="11"/>
  <c r="AK1683" i="11"/>
  <c r="L1684" i="11"/>
  <c r="M1684" i="11"/>
  <c r="T1684" i="11" s="1"/>
  <c r="N1684" i="11"/>
  <c r="O1684" i="11"/>
  <c r="P1684" i="11"/>
  <c r="AB1684" i="11" s="1"/>
  <c r="Q1684" i="11"/>
  <c r="AJ1684" i="11" s="1"/>
  <c r="R1684" i="11"/>
  <c r="S1684" i="11"/>
  <c r="U1684" i="11"/>
  <c r="V1684" i="11"/>
  <c r="W1684" i="11"/>
  <c r="X1684" i="11"/>
  <c r="Y1684" i="11"/>
  <c r="Z1684" i="11"/>
  <c r="AA1684" i="11"/>
  <c r="AC1684" i="11"/>
  <c r="AD1684" i="11"/>
  <c r="AE1684" i="11"/>
  <c r="AF1684" i="11"/>
  <c r="AG1684" i="11"/>
  <c r="AH1684" i="11"/>
  <c r="L1685" i="11"/>
  <c r="M1685" i="11"/>
  <c r="T1685" i="11" s="1"/>
  <c r="N1685" i="11"/>
  <c r="O1685" i="11"/>
  <c r="P1685" i="11"/>
  <c r="Q1685" i="11"/>
  <c r="AH1685" i="11" s="1"/>
  <c r="R1685" i="11"/>
  <c r="S1685" i="11"/>
  <c r="AF1685" i="11" s="1"/>
  <c r="U1685" i="11"/>
  <c r="V1685" i="11"/>
  <c r="W1685" i="11"/>
  <c r="X1685" i="11"/>
  <c r="Y1685" i="11"/>
  <c r="Z1685" i="11"/>
  <c r="AA1685" i="11"/>
  <c r="AB1685" i="11"/>
  <c r="AC1685" i="11"/>
  <c r="AD1685" i="11"/>
  <c r="AE1685" i="11"/>
  <c r="AI1685" i="11"/>
  <c r="AJ1685" i="11"/>
  <c r="AK1685" i="11"/>
  <c r="L1686" i="11"/>
  <c r="M1686" i="11"/>
  <c r="N1686" i="11"/>
  <c r="Q1686" i="11" s="1"/>
  <c r="O1686" i="11"/>
  <c r="P1686" i="11"/>
  <c r="AB1686" i="11" s="1"/>
  <c r="R1686" i="11"/>
  <c r="S1686" i="11"/>
  <c r="T1686" i="11"/>
  <c r="U1686" i="11"/>
  <c r="V1686" i="11"/>
  <c r="AF1686" i="11" s="1"/>
  <c r="W1686" i="11"/>
  <c r="X1686" i="11"/>
  <c r="Y1686" i="11"/>
  <c r="Z1686" i="11"/>
  <c r="AA1686" i="11"/>
  <c r="AC1686" i="11"/>
  <c r="AD1686" i="11"/>
  <c r="AE1686" i="11"/>
  <c r="L1687" i="11"/>
  <c r="M1687" i="11"/>
  <c r="T1687" i="11" s="1"/>
  <c r="N1687" i="11"/>
  <c r="O1687" i="11"/>
  <c r="P1687" i="11"/>
  <c r="Q1687" i="11"/>
  <c r="R1687" i="11"/>
  <c r="S1687" i="11"/>
  <c r="U1687" i="11"/>
  <c r="V1687" i="11"/>
  <c r="W1687" i="11"/>
  <c r="X1687" i="11"/>
  <c r="Y1687" i="11"/>
  <c r="Z1687" i="11"/>
  <c r="AA1687" i="11"/>
  <c r="AB1687" i="11"/>
  <c r="AC1687" i="11"/>
  <c r="AD1687" i="11"/>
  <c r="AE1687" i="11"/>
  <c r="AG1687" i="11"/>
  <c r="L1688" i="11"/>
  <c r="M1688" i="11"/>
  <c r="N1688" i="11"/>
  <c r="Q1688" i="11" s="1"/>
  <c r="O1688" i="11"/>
  <c r="P1688" i="11"/>
  <c r="R1688" i="11"/>
  <c r="T1688" i="11"/>
  <c r="U1688" i="11"/>
  <c r="W1688" i="11"/>
  <c r="X1688" i="11"/>
  <c r="Y1688" i="11"/>
  <c r="Z1688" i="11"/>
  <c r="AA1688" i="11"/>
  <c r="AB1688" i="11"/>
  <c r="AC1688" i="11"/>
  <c r="AD1688" i="11"/>
  <c r="AE1688" i="11"/>
  <c r="AJ1688" i="11"/>
  <c r="L1689" i="11"/>
  <c r="S1689" i="11" s="1"/>
  <c r="M1689" i="11"/>
  <c r="T1689" i="11" s="1"/>
  <c r="N1689" i="11"/>
  <c r="O1689" i="11"/>
  <c r="P1689" i="11"/>
  <c r="AB1689" i="11" s="1"/>
  <c r="Q1689" i="11"/>
  <c r="R1689" i="11"/>
  <c r="U1689" i="11"/>
  <c r="V1689" i="11"/>
  <c r="W1689" i="11"/>
  <c r="X1689" i="11"/>
  <c r="Y1689" i="11"/>
  <c r="Z1689" i="11"/>
  <c r="AA1689" i="11"/>
  <c r="AC1689" i="11"/>
  <c r="AD1689" i="11"/>
  <c r="AE1689" i="11"/>
  <c r="AG1689" i="11"/>
  <c r="L1690" i="11"/>
  <c r="M1690" i="11"/>
  <c r="N1690" i="11"/>
  <c r="Q1690" i="11" s="1"/>
  <c r="O1690" i="11"/>
  <c r="P1690" i="11"/>
  <c r="R1690" i="11"/>
  <c r="S1690" i="11"/>
  <c r="T1690" i="11"/>
  <c r="U1690" i="11"/>
  <c r="V1690" i="11"/>
  <c r="W1690" i="11"/>
  <c r="X1690" i="11"/>
  <c r="Y1690" i="11"/>
  <c r="Z1690" i="11"/>
  <c r="AA1690" i="11"/>
  <c r="AB1690" i="11"/>
  <c r="AC1690" i="11"/>
  <c r="AD1690" i="11"/>
  <c r="AE1690" i="11"/>
  <c r="AJ1690" i="11"/>
  <c r="L1691" i="11"/>
  <c r="M1691" i="11"/>
  <c r="T1691" i="11" s="1"/>
  <c r="N1691" i="11"/>
  <c r="O1691" i="11"/>
  <c r="P1691" i="11"/>
  <c r="AB1691" i="11" s="1"/>
  <c r="R1691" i="11"/>
  <c r="S1691" i="11"/>
  <c r="U1691" i="11"/>
  <c r="V1691" i="11"/>
  <c r="W1691" i="11"/>
  <c r="X1691" i="11"/>
  <c r="Y1691" i="11"/>
  <c r="Z1691" i="11"/>
  <c r="AA1691" i="11"/>
  <c r="AC1691" i="11"/>
  <c r="AD1691" i="11"/>
  <c r="AE1691" i="11"/>
  <c r="L1692" i="11"/>
  <c r="M1692" i="11"/>
  <c r="T1692" i="11" s="1"/>
  <c r="N1692" i="11"/>
  <c r="O1692" i="11"/>
  <c r="P1692" i="11"/>
  <c r="AB1692" i="11" s="1"/>
  <c r="Q1692" i="11"/>
  <c r="R1692" i="11"/>
  <c r="AF1692" i="11" s="1"/>
  <c r="S1692" i="11"/>
  <c r="U1692" i="11"/>
  <c r="V1692" i="11"/>
  <c r="W1692" i="11"/>
  <c r="X1692" i="11"/>
  <c r="Y1692" i="11"/>
  <c r="Z1692" i="11"/>
  <c r="AA1692" i="11"/>
  <c r="AC1692" i="11"/>
  <c r="AD1692" i="11"/>
  <c r="AE1692" i="11"/>
  <c r="AG1692" i="11"/>
  <c r="L1693" i="11"/>
  <c r="M1693" i="11"/>
  <c r="N1693" i="11"/>
  <c r="O1693" i="11"/>
  <c r="P1693" i="11"/>
  <c r="Q1693" i="11"/>
  <c r="R1693" i="11"/>
  <c r="S1693" i="11"/>
  <c r="T1693" i="11"/>
  <c r="U1693" i="11"/>
  <c r="V1693" i="11"/>
  <c r="W1693" i="11"/>
  <c r="X1693" i="11"/>
  <c r="Y1693" i="11"/>
  <c r="Z1693" i="11"/>
  <c r="AA1693" i="11"/>
  <c r="AB1693" i="11"/>
  <c r="AC1693" i="11"/>
  <c r="AD1693" i="11"/>
  <c r="AE1693" i="11"/>
  <c r="AF1693" i="11"/>
  <c r="AI1693" i="11"/>
  <c r="AJ1693" i="11"/>
  <c r="AK1693" i="11"/>
  <c r="L1694" i="11"/>
  <c r="M1694" i="11"/>
  <c r="N1694" i="11"/>
  <c r="Q1694" i="11" s="1"/>
  <c r="O1694" i="11"/>
  <c r="P1694" i="11"/>
  <c r="R1694" i="11"/>
  <c r="S1694" i="11"/>
  <c r="T1694" i="11"/>
  <c r="U1694" i="11"/>
  <c r="V1694" i="11"/>
  <c r="W1694" i="11"/>
  <c r="X1694" i="11"/>
  <c r="Y1694" i="11"/>
  <c r="Z1694" i="11"/>
  <c r="AA1694" i="11"/>
  <c r="AB1694" i="11"/>
  <c r="AC1694" i="11"/>
  <c r="AD1694" i="11"/>
  <c r="AE1694" i="11"/>
  <c r="AF1694" i="11"/>
  <c r="L1695" i="11"/>
  <c r="M1695" i="11"/>
  <c r="N1695" i="11"/>
  <c r="O1695" i="11"/>
  <c r="P1695" i="11"/>
  <c r="Q1695" i="11"/>
  <c r="AH1695" i="11" s="1"/>
  <c r="R1695" i="11"/>
  <c r="S1695" i="11"/>
  <c r="T1695" i="11"/>
  <c r="U1695" i="11"/>
  <c r="V1695" i="11"/>
  <c r="W1695" i="11"/>
  <c r="X1695" i="11"/>
  <c r="Y1695" i="11"/>
  <c r="Z1695" i="11"/>
  <c r="AA1695" i="11"/>
  <c r="AB1695" i="11"/>
  <c r="AC1695" i="11"/>
  <c r="AD1695" i="11"/>
  <c r="AE1695" i="11"/>
  <c r="AF1695" i="11"/>
  <c r="AG1695" i="11"/>
  <c r="L1696" i="11"/>
  <c r="M1696" i="11"/>
  <c r="N1696" i="11"/>
  <c r="Q1696" i="11" s="1"/>
  <c r="AK1696" i="11" s="1"/>
  <c r="O1696" i="11"/>
  <c r="P1696" i="11"/>
  <c r="R1696" i="11"/>
  <c r="S1696" i="11"/>
  <c r="T1696" i="11"/>
  <c r="U1696" i="11"/>
  <c r="V1696" i="11"/>
  <c r="W1696" i="11"/>
  <c r="X1696" i="11"/>
  <c r="Y1696" i="11"/>
  <c r="Z1696" i="11"/>
  <c r="AA1696" i="11"/>
  <c r="AB1696" i="11"/>
  <c r="AC1696" i="11"/>
  <c r="AD1696" i="11"/>
  <c r="AE1696" i="11"/>
  <c r="AF1696" i="11"/>
  <c r="AJ1696" i="11"/>
  <c r="L1697" i="11"/>
  <c r="M1697" i="11"/>
  <c r="N1697" i="11"/>
  <c r="O1697" i="11"/>
  <c r="P1697" i="11"/>
  <c r="Q1697" i="11"/>
  <c r="R1697" i="11"/>
  <c r="S1697" i="11"/>
  <c r="T1697" i="11"/>
  <c r="U1697" i="11"/>
  <c r="V1697" i="11"/>
  <c r="W1697" i="11"/>
  <c r="X1697" i="11"/>
  <c r="Y1697" i="11"/>
  <c r="Z1697" i="11"/>
  <c r="AA1697" i="11"/>
  <c r="AB1697" i="11"/>
  <c r="AC1697" i="11"/>
  <c r="AD1697" i="11"/>
  <c r="AE1697" i="11"/>
  <c r="AF1697" i="11"/>
  <c r="AG1697" i="11"/>
  <c r="L1698" i="11"/>
  <c r="M1698" i="11"/>
  <c r="N1698" i="11"/>
  <c r="O1698" i="11"/>
  <c r="P1698" i="11"/>
  <c r="Q1698" i="11"/>
  <c r="R1698" i="11"/>
  <c r="S1698" i="11"/>
  <c r="T1698" i="11"/>
  <c r="U1698" i="11"/>
  <c r="V1698" i="11"/>
  <c r="W1698" i="11"/>
  <c r="X1698" i="11"/>
  <c r="Y1698" i="11"/>
  <c r="Z1698" i="11"/>
  <c r="AA1698" i="11"/>
  <c r="AB1698" i="11"/>
  <c r="AC1698" i="11"/>
  <c r="AD1698" i="11"/>
  <c r="AE1698" i="11"/>
  <c r="AF1698" i="11"/>
  <c r="AH1698" i="11"/>
  <c r="AI1698" i="11"/>
  <c r="AJ1698" i="11"/>
  <c r="AK1698" i="11"/>
  <c r="L1699" i="11"/>
  <c r="M1699" i="11"/>
  <c r="N1699" i="11"/>
  <c r="O1699" i="11"/>
  <c r="P1699" i="11"/>
  <c r="R1699" i="11"/>
  <c r="S1699" i="11"/>
  <c r="T1699" i="11"/>
  <c r="U1699" i="11"/>
  <c r="V1699" i="11"/>
  <c r="W1699" i="11"/>
  <c r="X1699" i="11"/>
  <c r="Y1699" i="11"/>
  <c r="Z1699" i="11"/>
  <c r="AA1699" i="11"/>
  <c r="AB1699" i="11"/>
  <c r="AC1699" i="11"/>
  <c r="AD1699" i="11"/>
  <c r="AE1699" i="11"/>
  <c r="AF1699" i="11"/>
  <c r="L1700" i="11"/>
  <c r="M1700" i="11"/>
  <c r="N1700" i="11"/>
  <c r="O1700" i="11"/>
  <c r="P1700" i="11"/>
  <c r="Q1700" i="11"/>
  <c r="AH1700" i="11" s="1"/>
  <c r="R1700" i="11"/>
  <c r="S1700" i="11"/>
  <c r="T1700" i="11"/>
  <c r="U1700" i="11"/>
  <c r="V1700" i="11"/>
  <c r="W1700" i="11"/>
  <c r="X1700" i="11"/>
  <c r="Y1700" i="11"/>
  <c r="Z1700" i="11"/>
  <c r="AA1700" i="11"/>
  <c r="AB1700" i="11"/>
  <c r="AC1700" i="11"/>
  <c r="AD1700" i="11"/>
  <c r="AE1700" i="11"/>
  <c r="AF1700" i="11"/>
  <c r="AG1700" i="11"/>
  <c r="L1701" i="11"/>
  <c r="M1701" i="11"/>
  <c r="N1701" i="11"/>
  <c r="O1701" i="11"/>
  <c r="P1701" i="11"/>
  <c r="Q1701" i="11"/>
  <c r="R1701" i="11"/>
  <c r="S1701" i="11"/>
  <c r="T1701" i="11"/>
  <c r="U1701" i="11"/>
  <c r="V1701" i="11"/>
  <c r="W1701" i="11"/>
  <c r="X1701" i="11"/>
  <c r="Y1701" i="11"/>
  <c r="Z1701" i="11"/>
  <c r="AA1701" i="11"/>
  <c r="AB1701" i="11"/>
  <c r="AC1701" i="11"/>
  <c r="AD1701" i="11"/>
  <c r="AE1701" i="11"/>
  <c r="AF1701" i="11"/>
  <c r="AI1701" i="11"/>
  <c r="AJ1701" i="11"/>
  <c r="AK1701" i="11"/>
  <c r="L1702" i="11"/>
  <c r="M1702" i="11"/>
  <c r="N1702" i="11"/>
  <c r="Q1702" i="11" s="1"/>
  <c r="O1702" i="11"/>
  <c r="P1702" i="11"/>
  <c r="R1702" i="11"/>
  <c r="S1702" i="11"/>
  <c r="T1702" i="11"/>
  <c r="U1702" i="11"/>
  <c r="V1702" i="11"/>
  <c r="W1702" i="11"/>
  <c r="X1702" i="11"/>
  <c r="Y1702" i="11"/>
  <c r="Z1702" i="11"/>
  <c r="AA1702" i="11"/>
  <c r="AB1702" i="11"/>
  <c r="AC1702" i="11"/>
  <c r="AD1702" i="11"/>
  <c r="AE1702" i="11"/>
  <c r="AF1702" i="11"/>
  <c r="L1703" i="11"/>
  <c r="M1703" i="11"/>
  <c r="N1703" i="11"/>
  <c r="O1703" i="11"/>
  <c r="P1703" i="11"/>
  <c r="Q1703" i="11"/>
  <c r="AH1703" i="11" s="1"/>
  <c r="R1703" i="11"/>
  <c r="S1703" i="11"/>
  <c r="T1703" i="11"/>
  <c r="U1703" i="11"/>
  <c r="V1703" i="11"/>
  <c r="W1703" i="11"/>
  <c r="X1703" i="11"/>
  <c r="Y1703" i="11"/>
  <c r="Z1703" i="11"/>
  <c r="AA1703" i="11"/>
  <c r="AB1703" i="11"/>
  <c r="AC1703" i="11"/>
  <c r="AD1703" i="11"/>
  <c r="AE1703" i="11"/>
  <c r="AF1703" i="11"/>
  <c r="AG1703" i="11"/>
  <c r="L1704" i="11"/>
  <c r="M1704" i="11"/>
  <c r="N1704" i="11"/>
  <c r="Q1704" i="11" s="1"/>
  <c r="AK1704" i="11" s="1"/>
  <c r="O1704" i="11"/>
  <c r="P1704" i="11"/>
  <c r="R1704" i="11"/>
  <c r="S1704" i="11"/>
  <c r="T1704" i="11"/>
  <c r="U1704" i="11"/>
  <c r="V1704" i="11"/>
  <c r="W1704" i="11"/>
  <c r="X1704" i="11"/>
  <c r="Y1704" i="11"/>
  <c r="Z1704" i="11"/>
  <c r="AA1704" i="11"/>
  <c r="AB1704" i="11"/>
  <c r="AC1704" i="11"/>
  <c r="AD1704" i="11"/>
  <c r="AE1704" i="11"/>
  <c r="AF1704" i="11"/>
  <c r="AJ1704" i="11"/>
  <c r="L1705" i="11"/>
  <c r="M1705" i="11"/>
  <c r="N1705" i="11"/>
  <c r="O1705" i="11"/>
  <c r="P1705" i="11"/>
  <c r="Q1705" i="11"/>
  <c r="R1705" i="11"/>
  <c r="S1705" i="11"/>
  <c r="T1705" i="11"/>
  <c r="U1705" i="11"/>
  <c r="V1705" i="11"/>
  <c r="W1705" i="11"/>
  <c r="X1705" i="11"/>
  <c r="Y1705" i="11"/>
  <c r="Z1705" i="11"/>
  <c r="AA1705" i="11"/>
  <c r="AB1705" i="11"/>
  <c r="AC1705" i="11"/>
  <c r="AD1705" i="11"/>
  <c r="AE1705" i="11"/>
  <c r="AF1705" i="11"/>
  <c r="AG1705" i="11"/>
  <c r="L1706" i="11"/>
  <c r="M1706" i="11"/>
  <c r="N1706" i="11"/>
  <c r="O1706" i="11"/>
  <c r="P1706" i="11"/>
  <c r="Q1706" i="11"/>
  <c r="R1706" i="11"/>
  <c r="S1706" i="11"/>
  <c r="T1706" i="11"/>
  <c r="U1706" i="11"/>
  <c r="V1706" i="11"/>
  <c r="W1706" i="11"/>
  <c r="X1706" i="11"/>
  <c r="Y1706" i="11"/>
  <c r="Z1706" i="11"/>
  <c r="AA1706" i="11"/>
  <c r="AB1706" i="11"/>
  <c r="AC1706" i="11"/>
  <c r="AD1706" i="11"/>
  <c r="AE1706" i="11"/>
  <c r="AF1706" i="11"/>
  <c r="AH1706" i="11"/>
  <c r="AI1706" i="11"/>
  <c r="AJ1706" i="11"/>
  <c r="AK1706" i="11"/>
  <c r="L1707" i="11"/>
  <c r="M1707" i="11"/>
  <c r="N1707" i="11"/>
  <c r="O1707" i="11"/>
  <c r="P1707" i="11"/>
  <c r="R1707" i="11"/>
  <c r="S1707" i="11"/>
  <c r="T1707" i="11"/>
  <c r="U1707" i="11"/>
  <c r="V1707" i="11"/>
  <c r="W1707" i="11"/>
  <c r="X1707" i="11"/>
  <c r="Y1707" i="11"/>
  <c r="Z1707" i="11"/>
  <c r="AA1707" i="11"/>
  <c r="AB1707" i="11"/>
  <c r="AC1707" i="11"/>
  <c r="AD1707" i="11"/>
  <c r="AE1707" i="11"/>
  <c r="AF1707" i="11"/>
  <c r="L1708" i="11"/>
  <c r="M1708" i="11"/>
  <c r="N1708" i="11"/>
  <c r="O1708" i="11"/>
  <c r="P1708" i="11"/>
  <c r="Q1708" i="11"/>
  <c r="AH1708" i="11" s="1"/>
  <c r="R1708" i="11"/>
  <c r="S1708" i="11"/>
  <c r="T1708" i="11"/>
  <c r="U1708" i="11"/>
  <c r="V1708" i="11"/>
  <c r="W1708" i="11"/>
  <c r="X1708" i="11"/>
  <c r="Y1708" i="11"/>
  <c r="Z1708" i="11"/>
  <c r="AA1708" i="11"/>
  <c r="AB1708" i="11"/>
  <c r="AC1708" i="11"/>
  <c r="AD1708" i="11"/>
  <c r="AE1708" i="11"/>
  <c r="AF1708" i="11"/>
  <c r="AG1708" i="11"/>
  <c r="L1709" i="11"/>
  <c r="M1709" i="11"/>
  <c r="N1709" i="11"/>
  <c r="O1709" i="11"/>
  <c r="P1709" i="11"/>
  <c r="Q1709" i="11"/>
  <c r="R1709" i="11"/>
  <c r="S1709" i="11"/>
  <c r="T1709" i="11"/>
  <c r="U1709" i="11"/>
  <c r="V1709" i="11"/>
  <c r="W1709" i="11"/>
  <c r="X1709" i="11"/>
  <c r="Y1709" i="11"/>
  <c r="Z1709" i="11"/>
  <c r="AA1709" i="11"/>
  <c r="AB1709" i="11"/>
  <c r="AC1709" i="11"/>
  <c r="AD1709" i="11"/>
  <c r="AE1709" i="11"/>
  <c r="AF1709" i="11"/>
  <c r="AI1709" i="11"/>
  <c r="AJ1709" i="11"/>
  <c r="AK1709" i="11"/>
  <c r="L1710" i="11"/>
  <c r="M1710" i="11"/>
  <c r="N1710" i="11"/>
  <c r="Q1710" i="11" s="1"/>
  <c r="O1710" i="11"/>
  <c r="P1710" i="11"/>
  <c r="R1710" i="11"/>
  <c r="S1710" i="11"/>
  <c r="T1710" i="11"/>
  <c r="U1710" i="11"/>
  <c r="V1710" i="11"/>
  <c r="W1710" i="11"/>
  <c r="X1710" i="11"/>
  <c r="Y1710" i="11"/>
  <c r="Z1710" i="11"/>
  <c r="AA1710" i="11"/>
  <c r="AB1710" i="11"/>
  <c r="AC1710" i="11"/>
  <c r="AD1710" i="11"/>
  <c r="AE1710" i="11"/>
  <c r="AF1710" i="11"/>
  <c r="L1711" i="11"/>
  <c r="M1711" i="11"/>
  <c r="N1711" i="11"/>
  <c r="O1711" i="11"/>
  <c r="P1711" i="11"/>
  <c r="Q1711" i="11"/>
  <c r="AH1711" i="11" s="1"/>
  <c r="R1711" i="11"/>
  <c r="S1711" i="11"/>
  <c r="T1711" i="11"/>
  <c r="U1711" i="11"/>
  <c r="V1711" i="11"/>
  <c r="W1711" i="11"/>
  <c r="X1711" i="11"/>
  <c r="Y1711" i="11"/>
  <c r="Z1711" i="11"/>
  <c r="AA1711" i="11"/>
  <c r="AB1711" i="11"/>
  <c r="AC1711" i="11"/>
  <c r="AD1711" i="11"/>
  <c r="AE1711" i="11"/>
  <c r="AF1711" i="11"/>
  <c r="AG1711" i="11"/>
  <c r="L1712" i="11"/>
  <c r="M1712" i="11"/>
  <c r="N1712" i="11"/>
  <c r="Q1712" i="11" s="1"/>
  <c r="AK1712" i="11" s="1"/>
  <c r="O1712" i="11"/>
  <c r="P1712" i="11"/>
  <c r="R1712" i="11"/>
  <c r="S1712" i="11"/>
  <c r="T1712" i="11"/>
  <c r="U1712" i="11"/>
  <c r="V1712" i="11"/>
  <c r="W1712" i="11"/>
  <c r="X1712" i="11"/>
  <c r="Y1712" i="11"/>
  <c r="Z1712" i="11"/>
  <c r="AA1712" i="11"/>
  <c r="AB1712" i="11"/>
  <c r="AC1712" i="11"/>
  <c r="AD1712" i="11"/>
  <c r="AE1712" i="11"/>
  <c r="AF1712" i="11"/>
  <c r="AJ1712" i="11"/>
  <c r="L1713" i="11"/>
  <c r="M1713" i="11"/>
  <c r="N1713" i="11"/>
  <c r="O1713" i="11"/>
  <c r="P1713" i="11"/>
  <c r="Q1713" i="11"/>
  <c r="R1713" i="11"/>
  <c r="S1713" i="11"/>
  <c r="T1713" i="11"/>
  <c r="U1713" i="11"/>
  <c r="V1713" i="11"/>
  <c r="W1713" i="11"/>
  <c r="X1713" i="11"/>
  <c r="Y1713" i="11"/>
  <c r="Z1713" i="11"/>
  <c r="AA1713" i="11"/>
  <c r="AB1713" i="11"/>
  <c r="AC1713" i="11"/>
  <c r="AD1713" i="11"/>
  <c r="AE1713" i="11"/>
  <c r="AF1713" i="11"/>
  <c r="AG1713" i="11"/>
  <c r="L1714" i="11"/>
  <c r="M1714" i="11"/>
  <c r="N1714" i="11"/>
  <c r="O1714" i="11"/>
  <c r="P1714" i="11"/>
  <c r="Q1714" i="11"/>
  <c r="R1714" i="11"/>
  <c r="S1714" i="11"/>
  <c r="T1714" i="11"/>
  <c r="U1714" i="11"/>
  <c r="V1714" i="11"/>
  <c r="W1714" i="11"/>
  <c r="X1714" i="11"/>
  <c r="Y1714" i="11"/>
  <c r="Z1714" i="11"/>
  <c r="AA1714" i="11"/>
  <c r="AB1714" i="11"/>
  <c r="AC1714" i="11"/>
  <c r="AD1714" i="11"/>
  <c r="AE1714" i="11"/>
  <c r="AF1714" i="11"/>
  <c r="AH1714" i="11"/>
  <c r="AI1714" i="11"/>
  <c r="AJ1714" i="11"/>
  <c r="AK1714" i="11"/>
  <c r="L1715" i="11"/>
  <c r="M1715" i="11"/>
  <c r="N1715" i="11"/>
  <c r="O1715" i="11"/>
  <c r="P1715" i="11"/>
  <c r="R1715" i="11"/>
  <c r="S1715" i="11"/>
  <c r="T1715" i="11"/>
  <c r="U1715" i="11"/>
  <c r="V1715" i="11"/>
  <c r="W1715" i="11"/>
  <c r="X1715" i="11"/>
  <c r="Y1715" i="11"/>
  <c r="Z1715" i="11"/>
  <c r="AA1715" i="11"/>
  <c r="AB1715" i="11"/>
  <c r="AC1715" i="11"/>
  <c r="AD1715" i="11"/>
  <c r="AE1715" i="11"/>
  <c r="AF1715" i="11"/>
  <c r="L1716" i="11"/>
  <c r="M1716" i="11"/>
  <c r="T1716" i="11" s="1"/>
  <c r="AF1716" i="11" s="1"/>
  <c r="N1716" i="11"/>
  <c r="O1716" i="11"/>
  <c r="P1716" i="11"/>
  <c r="AB1716" i="11" s="1"/>
  <c r="Q1716" i="11"/>
  <c r="R1716" i="11"/>
  <c r="S1716" i="11"/>
  <c r="U1716" i="11"/>
  <c r="V1716" i="11"/>
  <c r="W1716" i="11"/>
  <c r="X1716" i="11"/>
  <c r="Y1716" i="11"/>
  <c r="Z1716" i="11"/>
  <c r="AA1716" i="11"/>
  <c r="AC1716" i="11"/>
  <c r="AD1716" i="11"/>
  <c r="AE1716" i="11"/>
  <c r="L1717" i="11"/>
  <c r="M1717" i="11"/>
  <c r="N1717" i="11"/>
  <c r="O1717" i="11"/>
  <c r="P1717" i="11"/>
  <c r="Q1717" i="11"/>
  <c r="R1717" i="11"/>
  <c r="T1717" i="11"/>
  <c r="U1717" i="11"/>
  <c r="V1717" i="11"/>
  <c r="W1717" i="11"/>
  <c r="X1717" i="11"/>
  <c r="Y1717" i="11"/>
  <c r="Z1717" i="11"/>
  <c r="AA1717" i="11"/>
  <c r="AB1717" i="11"/>
  <c r="AC1717" i="11"/>
  <c r="AD1717" i="11"/>
  <c r="AE1717" i="11"/>
  <c r="AI1717" i="11"/>
  <c r="AJ1717" i="11"/>
  <c r="AK1717" i="11"/>
  <c r="L1718" i="11"/>
  <c r="M1718" i="11"/>
  <c r="N1718" i="11"/>
  <c r="Q1718" i="11" s="1"/>
  <c r="O1718" i="11"/>
  <c r="P1718" i="11"/>
  <c r="AB1718" i="11" s="1"/>
  <c r="R1718" i="11"/>
  <c r="S1718" i="11"/>
  <c r="T1718" i="11"/>
  <c r="U1718" i="11"/>
  <c r="V1718" i="11"/>
  <c r="AF1718" i="11" s="1"/>
  <c r="W1718" i="11"/>
  <c r="X1718" i="11"/>
  <c r="Y1718" i="11"/>
  <c r="Z1718" i="11"/>
  <c r="AA1718" i="11"/>
  <c r="AC1718" i="11"/>
  <c r="AD1718" i="11"/>
  <c r="AE1718" i="11"/>
  <c r="L1719" i="11"/>
  <c r="M1719" i="11"/>
  <c r="N1719" i="11"/>
  <c r="O1719" i="11"/>
  <c r="P1719" i="11"/>
  <c r="Q1719" i="11"/>
  <c r="AI1719" i="11" s="1"/>
  <c r="R1719" i="11"/>
  <c r="S1719" i="11"/>
  <c r="T1719" i="11"/>
  <c r="U1719" i="11"/>
  <c r="V1719" i="11"/>
  <c r="W1719" i="11"/>
  <c r="X1719" i="11"/>
  <c r="Y1719" i="11"/>
  <c r="Z1719" i="11"/>
  <c r="AA1719" i="11"/>
  <c r="AB1719" i="11"/>
  <c r="AC1719" i="11"/>
  <c r="AD1719" i="11"/>
  <c r="AE1719" i="11"/>
  <c r="AH1719" i="11"/>
  <c r="L1720" i="11"/>
  <c r="M1720" i="11"/>
  <c r="T1720" i="11" s="1"/>
  <c r="N1720" i="11"/>
  <c r="Q1720" i="11" s="1"/>
  <c r="O1720" i="11"/>
  <c r="P1720" i="11"/>
  <c r="R1720" i="11"/>
  <c r="U1720" i="11"/>
  <c r="W1720" i="11"/>
  <c r="X1720" i="11"/>
  <c r="Y1720" i="11"/>
  <c r="Z1720" i="11"/>
  <c r="AA1720" i="11"/>
  <c r="AB1720" i="11"/>
  <c r="AC1720" i="11"/>
  <c r="AD1720" i="11"/>
  <c r="AE1720" i="11"/>
  <c r="AJ1720" i="11"/>
  <c r="AK1720" i="11"/>
  <c r="L1721" i="11"/>
  <c r="S1721" i="11" s="1"/>
  <c r="M1721" i="11"/>
  <c r="T1721" i="11" s="1"/>
  <c r="N1721" i="11"/>
  <c r="O1721" i="11"/>
  <c r="P1721" i="11"/>
  <c r="AB1721" i="11" s="1"/>
  <c r="Q1721" i="11"/>
  <c r="R1721" i="11"/>
  <c r="U1721" i="11"/>
  <c r="V1721" i="11"/>
  <c r="W1721" i="11"/>
  <c r="X1721" i="11"/>
  <c r="Y1721" i="11"/>
  <c r="AF1721" i="11" s="1"/>
  <c r="Z1721" i="11"/>
  <c r="AA1721" i="11"/>
  <c r="AC1721" i="11"/>
  <c r="AD1721" i="11"/>
  <c r="AE1721" i="11"/>
  <c r="AH1721" i="11"/>
  <c r="L1722" i="11"/>
  <c r="M1722" i="11"/>
  <c r="AH1722" i="11" s="1"/>
  <c r="N1722" i="11"/>
  <c r="O1722" i="11"/>
  <c r="P1722" i="11"/>
  <c r="Q1722" i="11"/>
  <c r="R1722" i="11"/>
  <c r="S1722" i="11"/>
  <c r="U1722" i="11"/>
  <c r="V1722" i="11"/>
  <c r="W1722" i="11"/>
  <c r="X1722" i="11"/>
  <c r="Y1722" i="11"/>
  <c r="Z1722" i="11"/>
  <c r="AA1722" i="11"/>
  <c r="AB1722" i="11"/>
  <c r="AC1722" i="11"/>
  <c r="AD1722" i="11"/>
  <c r="AE1722" i="11"/>
  <c r="AI1722" i="11"/>
  <c r="AJ1722" i="11"/>
  <c r="AK1722" i="11"/>
  <c r="L1723" i="11"/>
  <c r="M1723" i="11"/>
  <c r="T1723" i="11" s="1"/>
  <c r="N1723" i="11"/>
  <c r="Q1723" i="11" s="1"/>
  <c r="O1723" i="11"/>
  <c r="P1723" i="11"/>
  <c r="AB1723" i="11" s="1"/>
  <c r="R1723" i="11"/>
  <c r="S1723" i="11"/>
  <c r="U1723" i="11"/>
  <c r="W1723" i="11"/>
  <c r="X1723" i="11"/>
  <c r="Y1723" i="11"/>
  <c r="Z1723" i="11"/>
  <c r="AA1723" i="11"/>
  <c r="AC1723" i="11"/>
  <c r="AD1723" i="11"/>
  <c r="AE1723" i="11"/>
  <c r="AK1723" i="11"/>
  <c r="L1724" i="11"/>
  <c r="M1724" i="11"/>
  <c r="T1724" i="11" s="1"/>
  <c r="N1724" i="11"/>
  <c r="O1724" i="11"/>
  <c r="P1724" i="11"/>
  <c r="AB1724" i="11" s="1"/>
  <c r="Q1724" i="11"/>
  <c r="AH1724" i="11" s="1"/>
  <c r="R1724" i="11"/>
  <c r="S1724" i="11"/>
  <c r="AF1724" i="11" s="1"/>
  <c r="U1724" i="11"/>
  <c r="V1724" i="11"/>
  <c r="W1724" i="11"/>
  <c r="X1724" i="11"/>
  <c r="Y1724" i="11"/>
  <c r="Z1724" i="11"/>
  <c r="AA1724" i="11"/>
  <c r="AC1724" i="11"/>
  <c r="AD1724" i="11"/>
  <c r="AE1724" i="11"/>
  <c r="AG1724" i="11"/>
  <c r="AI1724" i="11"/>
  <c r="L1725" i="11"/>
  <c r="M1725" i="11"/>
  <c r="N1725" i="11"/>
  <c r="Q1725" i="11" s="1"/>
  <c r="O1725" i="11"/>
  <c r="P1725" i="11"/>
  <c r="R1725" i="11"/>
  <c r="T1725" i="11"/>
  <c r="U1725" i="11"/>
  <c r="V1725" i="11"/>
  <c r="W1725" i="11"/>
  <c r="X1725" i="11"/>
  <c r="Y1725" i="11"/>
  <c r="Z1725" i="11"/>
  <c r="AA1725" i="11"/>
  <c r="AB1725" i="11"/>
  <c r="AC1725" i="11"/>
  <c r="AD1725" i="11"/>
  <c r="AE1725" i="11"/>
  <c r="AI1725" i="11"/>
  <c r="AJ1725" i="11"/>
  <c r="AK1725" i="11"/>
  <c r="L1726" i="11"/>
  <c r="M1726" i="11"/>
  <c r="N1726" i="11"/>
  <c r="O1726" i="11"/>
  <c r="P1726" i="11"/>
  <c r="AB1726" i="11" s="1"/>
  <c r="R1726" i="11"/>
  <c r="S1726" i="11"/>
  <c r="T1726" i="11"/>
  <c r="U1726" i="11"/>
  <c r="V1726" i="11"/>
  <c r="AF1726" i="11" s="1"/>
  <c r="W1726" i="11"/>
  <c r="X1726" i="11"/>
  <c r="Y1726" i="11"/>
  <c r="Z1726" i="11"/>
  <c r="AA1726" i="11"/>
  <c r="AC1726" i="11"/>
  <c r="AD1726" i="11"/>
  <c r="AE1726" i="11"/>
  <c r="L1727" i="11"/>
  <c r="M1727" i="11"/>
  <c r="N1727" i="11"/>
  <c r="O1727" i="11"/>
  <c r="P1727" i="11"/>
  <c r="Q1727" i="11"/>
  <c r="R1727" i="11"/>
  <c r="T1727" i="11"/>
  <c r="U1727" i="11"/>
  <c r="V1727" i="11"/>
  <c r="W1727" i="11"/>
  <c r="X1727" i="11"/>
  <c r="Y1727" i="11"/>
  <c r="Z1727" i="11"/>
  <c r="AA1727" i="11"/>
  <c r="AB1727" i="11"/>
  <c r="AC1727" i="11"/>
  <c r="AD1727" i="11"/>
  <c r="AE1727" i="11"/>
  <c r="AG1727" i="11"/>
  <c r="AH1727" i="11"/>
  <c r="AI1727" i="11"/>
  <c r="L1728" i="11"/>
  <c r="M1728" i="11"/>
  <c r="N1728" i="11"/>
  <c r="Q1728" i="11" s="1"/>
  <c r="AK1728" i="11" s="1"/>
  <c r="O1728" i="11"/>
  <c r="P1728" i="11"/>
  <c r="R1728" i="11"/>
  <c r="T1728" i="11"/>
  <c r="U1728" i="11"/>
  <c r="V1728" i="11"/>
  <c r="W1728" i="11"/>
  <c r="X1728" i="11"/>
  <c r="Y1728" i="11"/>
  <c r="Z1728" i="11"/>
  <c r="AA1728" i="11"/>
  <c r="AB1728" i="11"/>
  <c r="AC1728" i="11"/>
  <c r="AD1728" i="11"/>
  <c r="AE1728" i="11"/>
  <c r="AJ1728" i="11"/>
  <c r="L1729" i="11"/>
  <c r="S1729" i="11" s="1"/>
  <c r="M1729" i="11"/>
  <c r="T1729" i="11" s="1"/>
  <c r="N1729" i="11"/>
  <c r="O1729" i="11"/>
  <c r="P1729" i="11"/>
  <c r="AB1729" i="11" s="1"/>
  <c r="Q1729" i="11"/>
  <c r="R1729" i="11"/>
  <c r="AF1729" i="11" s="1"/>
  <c r="U1729" i="11"/>
  <c r="V1729" i="11"/>
  <c r="W1729" i="11"/>
  <c r="X1729" i="11"/>
  <c r="Y1729" i="11"/>
  <c r="Z1729" i="11"/>
  <c r="AA1729" i="11"/>
  <c r="AC1729" i="11"/>
  <c r="AD1729" i="11"/>
  <c r="AE1729" i="11"/>
  <c r="AG1729" i="11"/>
  <c r="L1730" i="11"/>
  <c r="M1730" i="11"/>
  <c r="N1730" i="11"/>
  <c r="O1730" i="11"/>
  <c r="P1730" i="11"/>
  <c r="Q1730" i="11"/>
  <c r="R1730" i="11"/>
  <c r="T1730" i="11"/>
  <c r="U1730" i="11"/>
  <c r="V1730" i="11"/>
  <c r="W1730" i="11"/>
  <c r="X1730" i="11"/>
  <c r="Y1730" i="11"/>
  <c r="Z1730" i="11"/>
  <c r="AA1730" i="11"/>
  <c r="AB1730" i="11"/>
  <c r="AC1730" i="11"/>
  <c r="AD1730" i="11"/>
  <c r="AE1730" i="11"/>
  <c r="AH1730" i="11"/>
  <c r="AI1730" i="11"/>
  <c r="AJ1730" i="11"/>
  <c r="AK1730" i="11"/>
  <c r="L1731" i="11"/>
  <c r="M1731" i="11"/>
  <c r="T1731" i="11" s="1"/>
  <c r="N1731" i="11"/>
  <c r="Q1731" i="11" s="1"/>
  <c r="O1731" i="11"/>
  <c r="P1731" i="11"/>
  <c r="AB1731" i="11" s="1"/>
  <c r="R1731" i="11"/>
  <c r="S1731" i="11"/>
  <c r="U1731" i="11"/>
  <c r="V1731" i="11"/>
  <c r="AF1731" i="11" s="1"/>
  <c r="W1731" i="11"/>
  <c r="X1731" i="11"/>
  <c r="Y1731" i="11"/>
  <c r="Z1731" i="11"/>
  <c r="AA1731" i="11"/>
  <c r="AC1731" i="11"/>
  <c r="AD1731" i="11"/>
  <c r="AE1731" i="11"/>
  <c r="AK1731" i="11"/>
  <c r="L1732" i="11"/>
  <c r="M1732" i="11"/>
  <c r="T1732" i="11" s="1"/>
  <c r="N1732" i="11"/>
  <c r="O1732" i="11"/>
  <c r="P1732" i="11"/>
  <c r="AB1732" i="11" s="1"/>
  <c r="Q1732" i="11"/>
  <c r="R1732" i="11"/>
  <c r="S1732" i="11"/>
  <c r="U1732" i="11"/>
  <c r="V1732" i="11"/>
  <c r="W1732" i="11"/>
  <c r="X1732" i="11"/>
  <c r="Y1732" i="11"/>
  <c r="Z1732" i="11"/>
  <c r="AA1732" i="11"/>
  <c r="AC1732" i="11"/>
  <c r="AD1732" i="11"/>
  <c r="AE1732" i="11"/>
  <c r="AF1732" i="11"/>
  <c r="AG1732" i="11"/>
  <c r="AH1732" i="11"/>
  <c r="AI1732" i="11"/>
  <c r="L1733" i="11"/>
  <c r="M1733" i="11"/>
  <c r="T1733" i="11" s="1"/>
  <c r="N1733" i="11"/>
  <c r="Q1733" i="11" s="1"/>
  <c r="AI1733" i="11" s="1"/>
  <c r="O1733" i="11"/>
  <c r="P1733" i="11"/>
  <c r="R1733" i="11"/>
  <c r="S1733" i="11"/>
  <c r="U1733" i="11"/>
  <c r="W1733" i="11"/>
  <c r="X1733" i="11"/>
  <c r="Y1733" i="11"/>
  <c r="Z1733" i="11"/>
  <c r="AA1733" i="11"/>
  <c r="AB1733" i="11"/>
  <c r="AC1733" i="11"/>
  <c r="AD1733" i="11"/>
  <c r="AE1733" i="11"/>
  <c r="L1734" i="11"/>
  <c r="M1734" i="11"/>
  <c r="N1734" i="11"/>
  <c r="Q1734" i="11" s="1"/>
  <c r="O1734" i="11"/>
  <c r="P1734" i="11"/>
  <c r="AB1734" i="11" s="1"/>
  <c r="R1734" i="11"/>
  <c r="S1734" i="11"/>
  <c r="T1734" i="11"/>
  <c r="U1734" i="11"/>
  <c r="V1734" i="11"/>
  <c r="W1734" i="11"/>
  <c r="X1734" i="11"/>
  <c r="Y1734" i="11"/>
  <c r="Z1734" i="11"/>
  <c r="AA1734" i="11"/>
  <c r="AC1734" i="11"/>
  <c r="AD1734" i="11"/>
  <c r="AE1734" i="11"/>
  <c r="AF1734" i="11"/>
  <c r="L1735" i="11"/>
  <c r="M1735" i="11"/>
  <c r="N1735" i="11"/>
  <c r="O1735" i="11"/>
  <c r="P1735" i="11"/>
  <c r="Q1735" i="11"/>
  <c r="AI1735" i="11" s="1"/>
  <c r="R1735" i="11"/>
  <c r="S1735" i="11"/>
  <c r="T1735" i="11"/>
  <c r="U1735" i="11"/>
  <c r="V1735" i="11"/>
  <c r="W1735" i="11"/>
  <c r="X1735" i="11"/>
  <c r="Y1735" i="11"/>
  <c r="Z1735" i="11"/>
  <c r="AA1735" i="11"/>
  <c r="AB1735" i="11"/>
  <c r="AC1735" i="11"/>
  <c r="AD1735" i="11"/>
  <c r="AE1735" i="11"/>
  <c r="AG1735" i="11"/>
  <c r="AH1735" i="11"/>
  <c r="AJ1735" i="11"/>
  <c r="L1736" i="11"/>
  <c r="M1736" i="11"/>
  <c r="N1736" i="11"/>
  <c r="Q1736" i="11" s="1"/>
  <c r="AJ1736" i="11" s="1"/>
  <c r="O1736" i="11"/>
  <c r="P1736" i="11"/>
  <c r="R1736" i="11"/>
  <c r="T1736" i="11"/>
  <c r="U1736" i="11"/>
  <c r="W1736" i="11"/>
  <c r="X1736" i="11"/>
  <c r="Y1736" i="11"/>
  <c r="Z1736" i="11"/>
  <c r="AA1736" i="11"/>
  <c r="AB1736" i="11"/>
  <c r="AC1736" i="11"/>
  <c r="AD1736" i="11"/>
  <c r="AE1736" i="11"/>
  <c r="AH1736" i="11"/>
  <c r="L1737" i="11"/>
  <c r="M1737" i="11"/>
  <c r="N1737" i="11"/>
  <c r="O1737" i="11"/>
  <c r="P1737" i="11"/>
  <c r="Q1737" i="11"/>
  <c r="AH1737" i="11" s="1"/>
  <c r="R1737" i="11"/>
  <c r="S1737" i="11"/>
  <c r="T1737" i="11"/>
  <c r="U1737" i="11"/>
  <c r="V1737" i="11"/>
  <c r="W1737" i="11"/>
  <c r="X1737" i="11"/>
  <c r="Y1737" i="11"/>
  <c r="Z1737" i="11"/>
  <c r="AA1737" i="11"/>
  <c r="AB1737" i="11"/>
  <c r="AC1737" i="11"/>
  <c r="AD1737" i="11"/>
  <c r="AE1737" i="11"/>
  <c r="AF1737" i="11"/>
  <c r="AG1737" i="11"/>
  <c r="AK1737" i="11"/>
  <c r="L1738" i="11"/>
  <c r="M1738" i="11"/>
  <c r="N1738" i="11"/>
  <c r="Q1738" i="11" s="1"/>
  <c r="O1738" i="11"/>
  <c r="P1738" i="11"/>
  <c r="R1738" i="11"/>
  <c r="S1738" i="11"/>
  <c r="T1738" i="11"/>
  <c r="U1738" i="11"/>
  <c r="V1738" i="11"/>
  <c r="W1738" i="11"/>
  <c r="X1738" i="11"/>
  <c r="Y1738" i="11"/>
  <c r="Z1738" i="11"/>
  <c r="AA1738" i="11"/>
  <c r="AB1738" i="11"/>
  <c r="AC1738" i="11"/>
  <c r="AD1738" i="11"/>
  <c r="AE1738" i="11"/>
  <c r="AF1738" i="11"/>
  <c r="L1739" i="11"/>
  <c r="M1739" i="11"/>
  <c r="N1739" i="11"/>
  <c r="Q1739" i="11" s="1"/>
  <c r="O1739" i="11"/>
  <c r="P1739" i="11"/>
  <c r="R1739" i="11"/>
  <c r="S1739" i="11"/>
  <c r="T1739" i="11"/>
  <c r="U1739" i="11"/>
  <c r="V1739" i="11"/>
  <c r="W1739" i="11"/>
  <c r="X1739" i="11"/>
  <c r="Y1739" i="11"/>
  <c r="Z1739" i="11"/>
  <c r="AA1739" i="11"/>
  <c r="AB1739" i="11"/>
  <c r="AC1739" i="11"/>
  <c r="AD1739" i="11"/>
  <c r="AE1739" i="11"/>
  <c r="AF1739" i="11"/>
  <c r="AI1739" i="11"/>
  <c r="AK1739" i="11"/>
  <c r="L1740" i="11"/>
  <c r="M1740" i="11"/>
  <c r="N1740" i="11"/>
  <c r="O1740" i="11"/>
  <c r="P1740" i="11"/>
  <c r="Q1740" i="11"/>
  <c r="R1740" i="11"/>
  <c r="S1740" i="11"/>
  <c r="T1740" i="11"/>
  <c r="U1740" i="11"/>
  <c r="V1740" i="11"/>
  <c r="W1740" i="11"/>
  <c r="X1740" i="11"/>
  <c r="Y1740" i="11"/>
  <c r="Z1740" i="11"/>
  <c r="AA1740" i="11"/>
  <c r="AB1740" i="11"/>
  <c r="AC1740" i="11"/>
  <c r="AD1740" i="11"/>
  <c r="AE1740" i="11"/>
  <c r="AF1740" i="11"/>
  <c r="AG1740" i="11"/>
  <c r="AH1740" i="11"/>
  <c r="AI1740" i="11"/>
  <c r="L1741" i="11"/>
  <c r="M1741" i="11"/>
  <c r="N1741" i="11"/>
  <c r="O1741" i="11"/>
  <c r="P1741" i="11"/>
  <c r="Q1741" i="11"/>
  <c r="AH1741" i="11" s="1"/>
  <c r="R1741" i="11"/>
  <c r="S1741" i="11"/>
  <c r="T1741" i="11"/>
  <c r="U1741" i="11"/>
  <c r="V1741" i="11"/>
  <c r="W1741" i="11"/>
  <c r="X1741" i="11"/>
  <c r="Y1741" i="11"/>
  <c r="Z1741" i="11"/>
  <c r="AA1741" i="11"/>
  <c r="AB1741" i="11"/>
  <c r="AC1741" i="11"/>
  <c r="AD1741" i="11"/>
  <c r="AE1741" i="11"/>
  <c r="AF1741" i="11"/>
  <c r="AG1741" i="11"/>
  <c r="L1742" i="11"/>
  <c r="M1742" i="11"/>
  <c r="N1742" i="11"/>
  <c r="Q1742" i="11" s="1"/>
  <c r="O1742" i="11"/>
  <c r="P1742" i="11"/>
  <c r="R1742" i="11"/>
  <c r="S1742" i="11"/>
  <c r="T1742" i="11"/>
  <c r="U1742" i="11"/>
  <c r="V1742" i="11"/>
  <c r="W1742" i="11"/>
  <c r="X1742" i="11"/>
  <c r="Y1742" i="11"/>
  <c r="Z1742" i="11"/>
  <c r="AA1742" i="11"/>
  <c r="AB1742" i="11"/>
  <c r="AC1742" i="11"/>
  <c r="AD1742" i="11"/>
  <c r="AE1742" i="11"/>
  <c r="AF1742" i="11"/>
  <c r="L1743" i="11"/>
  <c r="M1743" i="11"/>
  <c r="N1743" i="11"/>
  <c r="O1743" i="11"/>
  <c r="P1743" i="11"/>
  <c r="Q1743" i="11"/>
  <c r="AI1743" i="11" s="1"/>
  <c r="R1743" i="11"/>
  <c r="T1743" i="11"/>
  <c r="U1743" i="11"/>
  <c r="V1743" i="11"/>
  <c r="W1743" i="11"/>
  <c r="X1743" i="11"/>
  <c r="Y1743" i="11"/>
  <c r="Z1743" i="11"/>
  <c r="AA1743" i="11"/>
  <c r="AB1743" i="11"/>
  <c r="AC1743" i="11"/>
  <c r="AD1743" i="11"/>
  <c r="AE1743" i="11"/>
  <c r="AH1743" i="11"/>
  <c r="AJ1743" i="11"/>
  <c r="L1744" i="11"/>
  <c r="M1744" i="11"/>
  <c r="T1744" i="11" s="1"/>
  <c r="N1744" i="11"/>
  <c r="Q1744" i="11" s="1"/>
  <c r="AI1744" i="11" s="1"/>
  <c r="O1744" i="11"/>
  <c r="P1744" i="11"/>
  <c r="R1744" i="11"/>
  <c r="U1744" i="11"/>
  <c r="V1744" i="11"/>
  <c r="W1744" i="11"/>
  <c r="X1744" i="11"/>
  <c r="Y1744" i="11"/>
  <c r="Z1744" i="11"/>
  <c r="AA1744" i="11"/>
  <c r="AB1744" i="11"/>
  <c r="AC1744" i="11"/>
  <c r="AD1744" i="11"/>
  <c r="AE1744" i="11"/>
  <c r="L1745" i="11"/>
  <c r="S1745" i="11" s="1"/>
  <c r="M1745" i="11"/>
  <c r="AH1745" i="11" s="1"/>
  <c r="N1745" i="11"/>
  <c r="O1745" i="11"/>
  <c r="P1745" i="11"/>
  <c r="Q1745" i="11"/>
  <c r="R1745" i="11"/>
  <c r="U1745" i="11"/>
  <c r="V1745" i="11"/>
  <c r="W1745" i="11"/>
  <c r="X1745" i="11"/>
  <c r="Y1745" i="11"/>
  <c r="Z1745" i="11"/>
  <c r="AA1745" i="11"/>
  <c r="AB1745" i="11"/>
  <c r="AC1745" i="11"/>
  <c r="AD1745" i="11"/>
  <c r="AE1745" i="11"/>
  <c r="AJ1745" i="11"/>
  <c r="AK1745" i="11"/>
  <c r="L1746" i="11"/>
  <c r="M1746" i="11"/>
  <c r="N1746" i="11"/>
  <c r="Q1746" i="11" s="1"/>
  <c r="O1746" i="11"/>
  <c r="P1746" i="11"/>
  <c r="R1746" i="11"/>
  <c r="AF1746" i="11" s="1"/>
  <c r="S1746" i="11"/>
  <c r="T1746" i="11"/>
  <c r="U1746" i="11"/>
  <c r="V1746" i="11"/>
  <c r="W1746" i="11"/>
  <c r="X1746" i="11"/>
  <c r="Y1746" i="11"/>
  <c r="Z1746" i="11"/>
  <c r="AA1746" i="11"/>
  <c r="AB1746" i="11"/>
  <c r="AC1746" i="11"/>
  <c r="AD1746" i="11"/>
  <c r="AE1746" i="11"/>
  <c r="AH1746" i="11"/>
  <c r="AI1746" i="11"/>
  <c r="AJ1746" i="11"/>
  <c r="AK1746" i="11"/>
  <c r="L1747" i="11"/>
  <c r="M1747" i="11"/>
  <c r="T1747" i="11" s="1"/>
  <c r="N1747" i="11"/>
  <c r="Q1747" i="11" s="1"/>
  <c r="O1747" i="11"/>
  <c r="P1747" i="11"/>
  <c r="AB1747" i="11" s="1"/>
  <c r="R1747" i="11"/>
  <c r="AF1747" i="11" s="1"/>
  <c r="S1747" i="11"/>
  <c r="U1747" i="11"/>
  <c r="V1747" i="11"/>
  <c r="W1747" i="11"/>
  <c r="X1747" i="11"/>
  <c r="Y1747" i="11"/>
  <c r="Z1747" i="11"/>
  <c r="AA1747" i="11"/>
  <c r="AC1747" i="11"/>
  <c r="AD1747" i="11"/>
  <c r="AE1747" i="11"/>
  <c r="AH1747" i="11"/>
  <c r="AI1747" i="11"/>
  <c r="AK1747" i="11"/>
  <c r="L1748" i="11"/>
  <c r="M1748" i="11"/>
  <c r="T1748" i="11" s="1"/>
  <c r="N1748" i="11"/>
  <c r="O1748" i="11"/>
  <c r="P1748" i="11"/>
  <c r="AB1748" i="11" s="1"/>
  <c r="Q1748" i="11"/>
  <c r="AJ1748" i="11" s="1"/>
  <c r="R1748" i="11"/>
  <c r="AF1748" i="11" s="1"/>
  <c r="S1748" i="11"/>
  <c r="U1748" i="11"/>
  <c r="V1748" i="11"/>
  <c r="W1748" i="11"/>
  <c r="X1748" i="11"/>
  <c r="Y1748" i="11"/>
  <c r="Z1748" i="11"/>
  <c r="AA1748" i="11"/>
  <c r="AC1748" i="11"/>
  <c r="AD1748" i="11"/>
  <c r="AE1748" i="11"/>
  <c r="AH1748" i="11"/>
  <c r="AI1748" i="11"/>
  <c r="L1749" i="11"/>
  <c r="M1749" i="11"/>
  <c r="N1749" i="11"/>
  <c r="Q1749" i="11" s="1"/>
  <c r="O1749" i="11"/>
  <c r="P1749" i="11"/>
  <c r="R1749" i="11"/>
  <c r="S1749" i="11"/>
  <c r="T1749" i="11"/>
  <c r="U1749" i="11"/>
  <c r="V1749" i="11"/>
  <c r="W1749" i="11"/>
  <c r="X1749" i="11"/>
  <c r="Y1749" i="11"/>
  <c r="Z1749" i="11"/>
  <c r="AA1749" i="11"/>
  <c r="AB1749" i="11"/>
  <c r="AC1749" i="11"/>
  <c r="AD1749" i="11"/>
  <c r="AE1749" i="11"/>
  <c r="AF1749" i="11"/>
  <c r="L1750" i="11"/>
  <c r="M1750" i="11"/>
  <c r="N1750" i="11"/>
  <c r="O1750" i="11"/>
  <c r="P1750" i="11"/>
  <c r="Q1750" i="11"/>
  <c r="R1750" i="11"/>
  <c r="S1750" i="11"/>
  <c r="AF1750" i="11" s="1"/>
  <c r="T1750" i="11"/>
  <c r="U1750" i="11"/>
  <c r="V1750" i="11"/>
  <c r="W1750" i="11"/>
  <c r="X1750" i="11"/>
  <c r="Y1750" i="11"/>
  <c r="Z1750" i="11"/>
  <c r="AA1750" i="11"/>
  <c r="AB1750" i="11"/>
  <c r="AC1750" i="11"/>
  <c r="AD1750" i="11"/>
  <c r="AE1750" i="11"/>
  <c r="AI1750" i="11"/>
  <c r="AJ1750" i="11"/>
  <c r="L1751" i="11"/>
  <c r="M1751" i="11"/>
  <c r="N1751" i="11"/>
  <c r="O1751" i="11"/>
  <c r="P1751" i="11"/>
  <c r="Q1751" i="11"/>
  <c r="AK1751" i="11" s="1"/>
  <c r="R1751" i="11"/>
  <c r="T1751" i="11"/>
  <c r="U1751" i="11"/>
  <c r="V1751" i="11"/>
  <c r="W1751" i="11"/>
  <c r="X1751" i="11"/>
  <c r="Y1751" i="11"/>
  <c r="Z1751" i="11"/>
  <c r="AA1751" i="11"/>
  <c r="AB1751" i="11"/>
  <c r="AC1751" i="11"/>
  <c r="AD1751" i="11"/>
  <c r="AE1751" i="11"/>
  <c r="AG1751" i="11"/>
  <c r="AH1751" i="11"/>
  <c r="L1752" i="11"/>
  <c r="M1752" i="11"/>
  <c r="T1752" i="11" s="1"/>
  <c r="N1752" i="11"/>
  <c r="Q1752" i="11" s="1"/>
  <c r="O1752" i="11"/>
  <c r="P1752" i="11"/>
  <c r="R1752" i="11"/>
  <c r="U1752" i="11"/>
  <c r="W1752" i="11"/>
  <c r="X1752" i="11"/>
  <c r="Y1752" i="11"/>
  <c r="Z1752" i="11"/>
  <c r="AA1752" i="11"/>
  <c r="AB1752" i="11"/>
  <c r="AC1752" i="11"/>
  <c r="AD1752" i="11"/>
  <c r="AE1752" i="11"/>
  <c r="L1753" i="11"/>
  <c r="S1753" i="11" s="1"/>
  <c r="M1753" i="11"/>
  <c r="AH1753" i="11" s="1"/>
  <c r="N1753" i="11"/>
  <c r="O1753" i="11"/>
  <c r="P1753" i="11"/>
  <c r="Q1753" i="11"/>
  <c r="AJ1753" i="11" s="1"/>
  <c r="R1753" i="11"/>
  <c r="U1753" i="11"/>
  <c r="V1753" i="11"/>
  <c r="W1753" i="11"/>
  <c r="X1753" i="11"/>
  <c r="Y1753" i="11"/>
  <c r="Z1753" i="11"/>
  <c r="AA1753" i="11"/>
  <c r="AB1753" i="11"/>
  <c r="AC1753" i="11"/>
  <c r="AD1753" i="11"/>
  <c r="AE1753" i="11"/>
  <c r="L1754" i="11"/>
  <c r="AG1754" i="11" s="1"/>
  <c r="M1754" i="11"/>
  <c r="AH1754" i="11" s="1"/>
  <c r="N1754" i="11"/>
  <c r="O1754" i="11"/>
  <c r="P1754" i="11"/>
  <c r="Q1754" i="11"/>
  <c r="R1754" i="11"/>
  <c r="S1754" i="11"/>
  <c r="T1754" i="11"/>
  <c r="U1754" i="11"/>
  <c r="V1754" i="11"/>
  <c r="W1754" i="11"/>
  <c r="X1754" i="11"/>
  <c r="Y1754" i="11"/>
  <c r="Z1754" i="11"/>
  <c r="AA1754" i="11"/>
  <c r="AB1754" i="11"/>
  <c r="AC1754" i="11"/>
  <c r="AD1754" i="11"/>
  <c r="AE1754" i="11"/>
  <c r="AF1754" i="11"/>
  <c r="AI1754" i="11"/>
  <c r="AJ1754" i="11"/>
  <c r="AK1754" i="11"/>
  <c r="L1755" i="11"/>
  <c r="M1755" i="11"/>
  <c r="N1755" i="11"/>
  <c r="Q1755" i="11" s="1"/>
  <c r="O1755" i="11"/>
  <c r="P1755" i="11"/>
  <c r="R1755" i="11"/>
  <c r="S1755" i="11"/>
  <c r="T1755" i="11"/>
  <c r="U1755" i="11"/>
  <c r="V1755" i="11"/>
  <c r="W1755" i="11"/>
  <c r="X1755" i="11"/>
  <c r="Y1755" i="11"/>
  <c r="Z1755" i="11"/>
  <c r="AA1755" i="11"/>
  <c r="AB1755" i="11"/>
  <c r="AC1755" i="11"/>
  <c r="AD1755" i="11"/>
  <c r="AE1755" i="11"/>
  <c r="AF1755" i="11"/>
  <c r="AH1755" i="11"/>
  <c r="AI1755" i="11"/>
  <c r="AK1755" i="11"/>
  <c r="L1756" i="11"/>
  <c r="M1756" i="11"/>
  <c r="N1756" i="11"/>
  <c r="Q1756" i="11" s="1"/>
  <c r="O1756" i="11"/>
  <c r="P1756" i="11"/>
  <c r="R1756" i="11"/>
  <c r="S1756" i="11"/>
  <c r="T1756" i="11"/>
  <c r="U1756" i="11"/>
  <c r="V1756" i="11"/>
  <c r="W1756" i="11"/>
  <c r="X1756" i="11"/>
  <c r="Y1756" i="11"/>
  <c r="Z1756" i="11"/>
  <c r="AA1756" i="11"/>
  <c r="AB1756" i="11"/>
  <c r="AC1756" i="11"/>
  <c r="AD1756" i="11"/>
  <c r="AE1756" i="11"/>
  <c r="AF1756" i="11"/>
  <c r="L1757" i="11"/>
  <c r="M1757" i="11"/>
  <c r="N1757" i="11"/>
  <c r="Q1757" i="11" s="1"/>
  <c r="O1757" i="11"/>
  <c r="P1757" i="11"/>
  <c r="R1757" i="11"/>
  <c r="S1757" i="11"/>
  <c r="T1757" i="11"/>
  <c r="U1757" i="11"/>
  <c r="V1757" i="11"/>
  <c r="W1757" i="11"/>
  <c r="X1757" i="11"/>
  <c r="Y1757" i="11"/>
  <c r="Z1757" i="11"/>
  <c r="AA1757" i="11"/>
  <c r="AB1757" i="11"/>
  <c r="AC1757" i="11"/>
  <c r="AD1757" i="11"/>
  <c r="AE1757" i="11"/>
  <c r="AF1757" i="11"/>
  <c r="L1758" i="11"/>
  <c r="M1758" i="11"/>
  <c r="N1758" i="11"/>
  <c r="Q1758" i="11" s="1"/>
  <c r="O1758" i="11"/>
  <c r="P1758" i="11"/>
  <c r="AB1758" i="11" s="1"/>
  <c r="R1758" i="11"/>
  <c r="S1758" i="11"/>
  <c r="T1758" i="11"/>
  <c r="U1758" i="11"/>
  <c r="V1758" i="11"/>
  <c r="W1758" i="11"/>
  <c r="AF1758" i="11" s="1"/>
  <c r="X1758" i="11"/>
  <c r="Y1758" i="11"/>
  <c r="Z1758" i="11"/>
  <c r="AA1758" i="11"/>
  <c r="AC1758" i="11"/>
  <c r="AD1758" i="11"/>
  <c r="AE1758" i="11"/>
  <c r="L1759" i="11"/>
  <c r="M1759" i="11"/>
  <c r="N1759" i="11"/>
  <c r="Q1759" i="11" s="1"/>
  <c r="O1759" i="11"/>
  <c r="P1759" i="11"/>
  <c r="R1759" i="11"/>
  <c r="T1759" i="11"/>
  <c r="U1759" i="11"/>
  <c r="V1759" i="11"/>
  <c r="W1759" i="11"/>
  <c r="X1759" i="11"/>
  <c r="Y1759" i="11"/>
  <c r="Z1759" i="11"/>
  <c r="AA1759" i="11"/>
  <c r="AB1759" i="11"/>
  <c r="AC1759" i="11"/>
  <c r="AD1759" i="11"/>
  <c r="AE1759" i="11"/>
  <c r="L1760" i="11"/>
  <c r="M1760" i="11"/>
  <c r="N1760" i="11"/>
  <c r="V1760" i="11" s="1"/>
  <c r="O1760" i="11"/>
  <c r="P1760" i="11"/>
  <c r="R1760" i="11"/>
  <c r="T1760" i="11"/>
  <c r="U1760" i="11"/>
  <c r="W1760" i="11"/>
  <c r="X1760" i="11"/>
  <c r="Y1760" i="11"/>
  <c r="Z1760" i="11"/>
  <c r="AA1760" i="11"/>
  <c r="AB1760" i="11"/>
  <c r="AC1760" i="11"/>
  <c r="AD1760" i="11"/>
  <c r="AE1760" i="11"/>
  <c r="L1761" i="11"/>
  <c r="M1761" i="11"/>
  <c r="N1761" i="11"/>
  <c r="O1761" i="11"/>
  <c r="P1761" i="11"/>
  <c r="Q1761" i="11"/>
  <c r="AH1761" i="11" s="1"/>
  <c r="R1761" i="11"/>
  <c r="S1761" i="11"/>
  <c r="T1761" i="11"/>
  <c r="U1761" i="11"/>
  <c r="V1761" i="11"/>
  <c r="W1761" i="11"/>
  <c r="X1761" i="11"/>
  <c r="Y1761" i="11"/>
  <c r="Z1761" i="11"/>
  <c r="AA1761" i="11"/>
  <c r="AB1761" i="11"/>
  <c r="AC1761" i="11"/>
  <c r="AD1761" i="11"/>
  <c r="AE1761" i="11"/>
  <c r="AF1761" i="11"/>
  <c r="AG1761" i="11"/>
  <c r="L1762" i="11"/>
  <c r="AG1762" i="11" s="1"/>
  <c r="M1762" i="11"/>
  <c r="AH1762" i="11" s="1"/>
  <c r="N1762" i="11"/>
  <c r="O1762" i="11"/>
  <c r="AJ1762" i="11" s="1"/>
  <c r="P1762" i="11"/>
  <c r="AB1762" i="11" s="1"/>
  <c r="Q1762" i="11"/>
  <c r="R1762" i="11"/>
  <c r="S1762" i="11"/>
  <c r="U1762" i="11"/>
  <c r="V1762" i="11"/>
  <c r="W1762" i="11"/>
  <c r="X1762" i="11"/>
  <c r="Y1762" i="11"/>
  <c r="Z1762" i="11"/>
  <c r="AA1762" i="11"/>
  <c r="AC1762" i="11"/>
  <c r="AD1762" i="11"/>
  <c r="AE1762" i="11"/>
  <c r="AI1762" i="11"/>
  <c r="AK1762" i="11"/>
  <c r="L1763" i="11"/>
  <c r="M1763" i="11"/>
  <c r="T1763" i="11" s="1"/>
  <c r="N1763" i="11"/>
  <c r="Q1763" i="11" s="1"/>
  <c r="O1763" i="11"/>
  <c r="P1763" i="11"/>
  <c r="AB1763" i="11" s="1"/>
  <c r="R1763" i="11"/>
  <c r="S1763" i="11"/>
  <c r="U1763" i="11"/>
  <c r="AF1763" i="11" s="1"/>
  <c r="V1763" i="11"/>
  <c r="W1763" i="11"/>
  <c r="X1763" i="11"/>
  <c r="Y1763" i="11"/>
  <c r="Z1763" i="11"/>
  <c r="AA1763" i="11"/>
  <c r="AC1763" i="11"/>
  <c r="AD1763" i="11"/>
  <c r="AE1763" i="11"/>
  <c r="AI1763" i="11"/>
  <c r="AK1763" i="11"/>
  <c r="L1764" i="11"/>
  <c r="M1764" i="11"/>
  <c r="T1764" i="11" s="1"/>
  <c r="N1764" i="11"/>
  <c r="O1764" i="11"/>
  <c r="P1764" i="11"/>
  <c r="AB1764" i="11" s="1"/>
  <c r="Q1764" i="11"/>
  <c r="AJ1764" i="11" s="1"/>
  <c r="R1764" i="11"/>
  <c r="AF1764" i="11" s="1"/>
  <c r="S1764" i="11"/>
  <c r="U1764" i="11"/>
  <c r="V1764" i="11"/>
  <c r="W1764" i="11"/>
  <c r="X1764" i="11"/>
  <c r="Y1764" i="11"/>
  <c r="Z1764" i="11"/>
  <c r="AA1764" i="11"/>
  <c r="AC1764" i="11"/>
  <c r="AD1764" i="11"/>
  <c r="AE1764" i="11"/>
  <c r="AG1764" i="11"/>
  <c r="AI1764" i="11"/>
  <c r="AK1764" i="11"/>
  <c r="L1765" i="11"/>
  <c r="M1765" i="11"/>
  <c r="T1765" i="11" s="1"/>
  <c r="N1765" i="11"/>
  <c r="O1765" i="11"/>
  <c r="P1765" i="11"/>
  <c r="AB1765" i="11" s="1"/>
  <c r="Q1765" i="11"/>
  <c r="AH1765" i="11" s="1"/>
  <c r="R1765" i="11"/>
  <c r="S1765" i="11"/>
  <c r="U1765" i="11"/>
  <c r="V1765" i="11"/>
  <c r="W1765" i="11"/>
  <c r="X1765" i="11"/>
  <c r="Y1765" i="11"/>
  <c r="Z1765" i="11"/>
  <c r="AA1765" i="11"/>
  <c r="AC1765" i="11"/>
  <c r="AD1765" i="11"/>
  <c r="AE1765" i="11"/>
  <c r="AG1765" i="11"/>
  <c r="L1766" i="11"/>
  <c r="M1766" i="11"/>
  <c r="N1766" i="11"/>
  <c r="Q1766" i="11" s="1"/>
  <c r="O1766" i="11"/>
  <c r="P1766" i="11"/>
  <c r="R1766" i="11"/>
  <c r="S1766" i="11"/>
  <c r="T1766" i="11"/>
  <c r="U1766" i="11"/>
  <c r="V1766" i="11"/>
  <c r="W1766" i="11"/>
  <c r="X1766" i="11"/>
  <c r="Y1766" i="11"/>
  <c r="Z1766" i="11"/>
  <c r="AA1766" i="11"/>
  <c r="AB1766" i="11"/>
  <c r="AC1766" i="11"/>
  <c r="AD1766" i="11"/>
  <c r="AE1766" i="11"/>
  <c r="AF1766" i="11"/>
  <c r="L1767" i="11"/>
  <c r="M1767" i="11"/>
  <c r="N1767" i="11"/>
  <c r="O1767" i="11"/>
  <c r="P1767" i="11"/>
  <c r="Q1767" i="11"/>
  <c r="AK1767" i="11" s="1"/>
  <c r="R1767" i="11"/>
  <c r="S1767" i="11"/>
  <c r="T1767" i="11"/>
  <c r="U1767" i="11"/>
  <c r="V1767" i="11"/>
  <c r="W1767" i="11"/>
  <c r="X1767" i="11"/>
  <c r="Y1767" i="11"/>
  <c r="Z1767" i="11"/>
  <c r="AA1767" i="11"/>
  <c r="AB1767" i="11"/>
  <c r="AC1767" i="11"/>
  <c r="AD1767" i="11"/>
  <c r="AE1767" i="11"/>
  <c r="AF1767" i="11"/>
  <c r="AH1767" i="11"/>
  <c r="AI1767" i="11"/>
  <c r="AJ1767" i="11"/>
  <c r="L1768" i="11"/>
  <c r="M1768" i="11"/>
  <c r="N1768" i="11"/>
  <c r="O1768" i="11"/>
  <c r="P1768" i="11"/>
  <c r="Q1768" i="11"/>
  <c r="AI1768" i="11" s="1"/>
  <c r="R1768" i="11"/>
  <c r="S1768" i="11"/>
  <c r="T1768" i="11"/>
  <c r="U1768" i="11"/>
  <c r="V1768" i="11"/>
  <c r="W1768" i="11"/>
  <c r="X1768" i="11"/>
  <c r="Y1768" i="11"/>
  <c r="Z1768" i="11"/>
  <c r="AA1768" i="11"/>
  <c r="AB1768" i="11"/>
  <c r="AC1768" i="11"/>
  <c r="AD1768" i="11"/>
  <c r="AE1768" i="11"/>
  <c r="AF1768" i="11"/>
  <c r="AG1768" i="11"/>
  <c r="L1769" i="11"/>
  <c r="M1769" i="11"/>
  <c r="N1769" i="11"/>
  <c r="O1769" i="11"/>
  <c r="P1769" i="11"/>
  <c r="Q1769" i="11"/>
  <c r="AH1769" i="11" s="1"/>
  <c r="R1769" i="11"/>
  <c r="S1769" i="11"/>
  <c r="T1769" i="11"/>
  <c r="U1769" i="11"/>
  <c r="V1769" i="11"/>
  <c r="W1769" i="11"/>
  <c r="X1769" i="11"/>
  <c r="Y1769" i="11"/>
  <c r="Z1769" i="11"/>
  <c r="AA1769" i="11"/>
  <c r="AB1769" i="11"/>
  <c r="AC1769" i="11"/>
  <c r="AD1769" i="11"/>
  <c r="AE1769" i="11"/>
  <c r="AF1769" i="11"/>
  <c r="AG1769" i="11"/>
  <c r="L1770" i="11"/>
  <c r="AG1770" i="11" s="1"/>
  <c r="M1770" i="11"/>
  <c r="N1770" i="11"/>
  <c r="O1770" i="11"/>
  <c r="P1770" i="11"/>
  <c r="Q1770" i="11"/>
  <c r="R1770" i="11"/>
  <c r="S1770" i="11"/>
  <c r="T1770" i="11"/>
  <c r="U1770" i="11"/>
  <c r="V1770" i="11"/>
  <c r="W1770" i="11"/>
  <c r="X1770" i="11"/>
  <c r="Y1770" i="11"/>
  <c r="Z1770" i="11"/>
  <c r="AA1770" i="11"/>
  <c r="AB1770" i="11"/>
  <c r="AC1770" i="11"/>
  <c r="AD1770" i="11"/>
  <c r="AE1770" i="11"/>
  <c r="AF1770" i="11"/>
  <c r="AH1770" i="11"/>
  <c r="AI1770" i="11"/>
  <c r="AJ1770" i="11"/>
  <c r="AK1770" i="11"/>
  <c r="L1771" i="11"/>
  <c r="M1771" i="11"/>
  <c r="N1771" i="11"/>
  <c r="Q1771" i="11" s="1"/>
  <c r="O1771" i="11"/>
  <c r="P1771" i="11"/>
  <c r="R1771" i="11"/>
  <c r="S1771" i="11"/>
  <c r="T1771" i="11"/>
  <c r="U1771" i="11"/>
  <c r="V1771" i="11"/>
  <c r="W1771" i="11"/>
  <c r="X1771" i="11"/>
  <c r="Y1771" i="11"/>
  <c r="Z1771" i="11"/>
  <c r="AA1771" i="11"/>
  <c r="AB1771" i="11"/>
  <c r="AC1771" i="11"/>
  <c r="AD1771" i="11"/>
  <c r="AE1771" i="11"/>
  <c r="AF1771" i="11"/>
  <c r="AH1771" i="11"/>
  <c r="AI1771" i="11"/>
  <c r="L1772" i="11"/>
  <c r="M1772" i="11"/>
  <c r="N1772" i="11"/>
  <c r="O1772" i="11"/>
  <c r="P1772" i="11"/>
  <c r="R1772" i="11"/>
  <c r="S1772" i="11"/>
  <c r="T1772" i="11"/>
  <c r="U1772" i="11"/>
  <c r="V1772" i="11"/>
  <c r="W1772" i="11"/>
  <c r="X1772" i="11"/>
  <c r="Y1772" i="11"/>
  <c r="Z1772" i="11"/>
  <c r="AA1772" i="11"/>
  <c r="AB1772" i="11"/>
  <c r="AC1772" i="11"/>
  <c r="AD1772" i="11"/>
  <c r="AE1772" i="11"/>
  <c r="AF1772" i="11"/>
  <c r="L1773" i="11"/>
  <c r="M1773" i="11"/>
  <c r="N1773" i="11"/>
  <c r="O1773" i="11"/>
  <c r="P1773" i="11"/>
  <c r="Q1773" i="11"/>
  <c r="AH1773" i="11" s="1"/>
  <c r="R1773" i="11"/>
  <c r="S1773" i="11"/>
  <c r="T1773" i="11"/>
  <c r="U1773" i="11"/>
  <c r="V1773" i="11"/>
  <c r="W1773" i="11"/>
  <c r="X1773" i="11"/>
  <c r="Y1773" i="11"/>
  <c r="Z1773" i="11"/>
  <c r="AA1773" i="11"/>
  <c r="AB1773" i="11"/>
  <c r="AC1773" i="11"/>
  <c r="AD1773" i="11"/>
  <c r="AE1773" i="11"/>
  <c r="AF1773" i="11"/>
  <c r="AG1773" i="11"/>
  <c r="L1774" i="11"/>
  <c r="M1774" i="11"/>
  <c r="N1774" i="11"/>
  <c r="Q1774" i="11" s="1"/>
  <c r="O1774" i="11"/>
  <c r="P1774" i="11"/>
  <c r="R1774" i="11"/>
  <c r="S1774" i="11"/>
  <c r="T1774" i="11"/>
  <c r="U1774" i="11"/>
  <c r="V1774" i="11"/>
  <c r="W1774" i="11"/>
  <c r="X1774" i="11"/>
  <c r="Y1774" i="11"/>
  <c r="Z1774" i="11"/>
  <c r="AA1774" i="11"/>
  <c r="AB1774" i="11"/>
  <c r="AC1774" i="11"/>
  <c r="AD1774" i="11"/>
  <c r="AE1774" i="11"/>
  <c r="AF1774" i="11"/>
  <c r="L1775" i="11"/>
  <c r="M1775" i="11"/>
  <c r="N1775" i="11"/>
  <c r="O1775" i="11"/>
  <c r="P1775" i="11"/>
  <c r="Q1775" i="11"/>
  <c r="AK1775" i="11" s="1"/>
  <c r="R1775" i="11"/>
  <c r="S1775" i="11"/>
  <c r="T1775" i="11"/>
  <c r="U1775" i="11"/>
  <c r="V1775" i="11"/>
  <c r="W1775" i="11"/>
  <c r="X1775" i="11"/>
  <c r="Y1775" i="11"/>
  <c r="Z1775" i="11"/>
  <c r="AA1775" i="11"/>
  <c r="AB1775" i="11"/>
  <c r="AC1775" i="11"/>
  <c r="AD1775" i="11"/>
  <c r="AE1775" i="11"/>
  <c r="AF1775" i="11"/>
  <c r="AH1775" i="11"/>
  <c r="AI1775" i="11"/>
  <c r="AJ1775" i="11"/>
  <c r="L1776" i="11"/>
  <c r="M1776" i="11"/>
  <c r="N1776" i="11"/>
  <c r="O1776" i="11"/>
  <c r="P1776" i="11"/>
  <c r="Q1776" i="11"/>
  <c r="AI1776" i="11" s="1"/>
  <c r="R1776" i="11"/>
  <c r="S1776" i="11"/>
  <c r="T1776" i="11"/>
  <c r="U1776" i="11"/>
  <c r="V1776" i="11"/>
  <c r="W1776" i="11"/>
  <c r="X1776" i="11"/>
  <c r="Y1776" i="11"/>
  <c r="Z1776" i="11"/>
  <c r="AA1776" i="11"/>
  <c r="AB1776" i="11"/>
  <c r="AC1776" i="11"/>
  <c r="AD1776" i="11"/>
  <c r="AE1776" i="11"/>
  <c r="AF1776" i="11"/>
  <c r="AG1776" i="11"/>
  <c r="L1777" i="11"/>
  <c r="S1777" i="11" s="1"/>
  <c r="M1777" i="11"/>
  <c r="AH1777" i="11" s="1"/>
  <c r="N1777" i="11"/>
  <c r="O1777" i="11"/>
  <c r="P1777" i="11"/>
  <c r="Q1777" i="11"/>
  <c r="AJ1777" i="11" s="1"/>
  <c r="R1777" i="11"/>
  <c r="U1777" i="11"/>
  <c r="V1777" i="11"/>
  <c r="W1777" i="11"/>
  <c r="X1777" i="11"/>
  <c r="Y1777" i="11"/>
  <c r="Z1777" i="11"/>
  <c r="AA1777" i="11"/>
  <c r="AB1777" i="11"/>
  <c r="AC1777" i="11"/>
  <c r="AD1777" i="11"/>
  <c r="AE1777" i="11"/>
  <c r="L1778" i="11"/>
  <c r="AG1778" i="11" s="1"/>
  <c r="M1778" i="11"/>
  <c r="AH1778" i="11" s="1"/>
  <c r="N1778" i="11"/>
  <c r="O1778" i="11"/>
  <c r="P1778" i="11"/>
  <c r="Q1778" i="11"/>
  <c r="R1778" i="11"/>
  <c r="T1778" i="11"/>
  <c r="U1778" i="11"/>
  <c r="V1778" i="11"/>
  <c r="W1778" i="11"/>
  <c r="X1778" i="11"/>
  <c r="Y1778" i="11"/>
  <c r="Z1778" i="11"/>
  <c r="AA1778" i="11"/>
  <c r="AB1778" i="11"/>
  <c r="AC1778" i="11"/>
  <c r="AD1778" i="11"/>
  <c r="AE1778" i="11"/>
  <c r="AI1778" i="11"/>
  <c r="AJ1778" i="11"/>
  <c r="AK1778" i="11"/>
  <c r="L1779" i="11"/>
  <c r="S1779" i="11" s="1"/>
  <c r="M1779" i="11"/>
  <c r="T1779" i="11" s="1"/>
  <c r="N1779" i="11"/>
  <c r="Q1779" i="11" s="1"/>
  <c r="O1779" i="11"/>
  <c r="P1779" i="11"/>
  <c r="AB1779" i="11" s="1"/>
  <c r="R1779" i="11"/>
  <c r="AF1779" i="11" s="1"/>
  <c r="U1779" i="11"/>
  <c r="V1779" i="11"/>
  <c r="W1779" i="11"/>
  <c r="X1779" i="11"/>
  <c r="Y1779" i="11"/>
  <c r="Z1779" i="11"/>
  <c r="AA1779" i="11"/>
  <c r="AC1779" i="11"/>
  <c r="AD1779" i="11"/>
  <c r="AE1779" i="11"/>
  <c r="AH1779" i="11"/>
  <c r="AI1779" i="11"/>
  <c r="AJ1779" i="11"/>
  <c r="L1780" i="11"/>
  <c r="M1780" i="11"/>
  <c r="T1780" i="11" s="1"/>
  <c r="N1780" i="11"/>
  <c r="Q1780" i="11" s="1"/>
  <c r="O1780" i="11"/>
  <c r="P1780" i="11"/>
  <c r="AB1780" i="11" s="1"/>
  <c r="R1780" i="11"/>
  <c r="S1780" i="11"/>
  <c r="U1780" i="11"/>
  <c r="W1780" i="11"/>
  <c r="X1780" i="11"/>
  <c r="Y1780" i="11"/>
  <c r="Z1780" i="11"/>
  <c r="AA1780" i="11"/>
  <c r="AC1780" i="11"/>
  <c r="AD1780" i="11"/>
  <c r="AE1780" i="11"/>
  <c r="L1781" i="11"/>
  <c r="M1781" i="11"/>
  <c r="AH1781" i="11" s="1"/>
  <c r="N1781" i="11"/>
  <c r="O1781" i="11"/>
  <c r="P1781" i="11"/>
  <c r="Q1781" i="11"/>
  <c r="R1781" i="11"/>
  <c r="T1781" i="11"/>
  <c r="U1781" i="11"/>
  <c r="V1781" i="11"/>
  <c r="W1781" i="11"/>
  <c r="X1781" i="11"/>
  <c r="Y1781" i="11"/>
  <c r="Z1781" i="11"/>
  <c r="AA1781" i="11"/>
  <c r="AB1781" i="11"/>
  <c r="AC1781" i="11"/>
  <c r="AD1781" i="11"/>
  <c r="AE1781" i="11"/>
  <c r="AI1781" i="11"/>
  <c r="AJ1781" i="11"/>
  <c r="AK1781" i="11"/>
  <c r="L1782" i="11"/>
  <c r="M1782" i="11"/>
  <c r="T1782" i="11" s="1"/>
  <c r="N1782" i="11"/>
  <c r="O1782" i="11"/>
  <c r="P1782" i="11"/>
  <c r="AB1782" i="11" s="1"/>
  <c r="R1782" i="11"/>
  <c r="S1782" i="11"/>
  <c r="U1782" i="11"/>
  <c r="V1782" i="11"/>
  <c r="W1782" i="11"/>
  <c r="X1782" i="11"/>
  <c r="Y1782" i="11"/>
  <c r="Z1782" i="11"/>
  <c r="AA1782" i="11"/>
  <c r="AC1782" i="11"/>
  <c r="AD1782" i="11"/>
  <c r="AE1782" i="11"/>
  <c r="L1783" i="11"/>
  <c r="M1783" i="11"/>
  <c r="T1783" i="11" s="1"/>
  <c r="N1783" i="11"/>
  <c r="O1783" i="11"/>
  <c r="P1783" i="11"/>
  <c r="AB1783" i="11" s="1"/>
  <c r="Q1783" i="11"/>
  <c r="AI1783" i="11" s="1"/>
  <c r="R1783" i="11"/>
  <c r="AF1783" i="11" s="1"/>
  <c r="S1783" i="11"/>
  <c r="U1783" i="11"/>
  <c r="V1783" i="11"/>
  <c r="W1783" i="11"/>
  <c r="X1783" i="11"/>
  <c r="Y1783" i="11"/>
  <c r="Z1783" i="11"/>
  <c r="AA1783" i="11"/>
  <c r="AC1783" i="11"/>
  <c r="AD1783" i="11"/>
  <c r="AE1783" i="11"/>
  <c r="AG1783" i="11"/>
  <c r="AH1783" i="11"/>
  <c r="L1784" i="11"/>
  <c r="M1784" i="11"/>
  <c r="T1784" i="11" s="1"/>
  <c r="N1784" i="11"/>
  <c r="Q1784" i="11" s="1"/>
  <c r="O1784" i="11"/>
  <c r="P1784" i="11"/>
  <c r="R1784" i="11"/>
  <c r="U1784" i="11"/>
  <c r="V1784" i="11"/>
  <c r="W1784" i="11"/>
  <c r="X1784" i="11"/>
  <c r="Y1784" i="11"/>
  <c r="Z1784" i="11"/>
  <c r="AA1784" i="11"/>
  <c r="AB1784" i="11"/>
  <c r="AC1784" i="11"/>
  <c r="AD1784" i="11"/>
  <c r="AE1784" i="11"/>
  <c r="L1785" i="11"/>
  <c r="M1785" i="11"/>
  <c r="T1785" i="11" s="1"/>
  <c r="AF1785" i="11" s="1"/>
  <c r="N1785" i="11"/>
  <c r="O1785" i="11"/>
  <c r="P1785" i="11"/>
  <c r="AB1785" i="11" s="1"/>
  <c r="Q1785" i="11"/>
  <c r="AH1785" i="11" s="1"/>
  <c r="R1785" i="11"/>
  <c r="S1785" i="11"/>
  <c r="U1785" i="11"/>
  <c r="V1785" i="11"/>
  <c r="W1785" i="11"/>
  <c r="X1785" i="11"/>
  <c r="Y1785" i="11"/>
  <c r="Z1785" i="11"/>
  <c r="AA1785" i="11"/>
  <c r="AC1785" i="11"/>
  <c r="AD1785" i="11"/>
  <c r="AE1785" i="11"/>
  <c r="AG1785" i="11"/>
  <c r="AI1785" i="11"/>
  <c r="AK1785" i="11"/>
  <c r="L1786" i="11"/>
  <c r="M1786" i="11"/>
  <c r="N1786" i="11"/>
  <c r="O1786" i="11"/>
  <c r="P1786" i="11"/>
  <c r="AB1786" i="11" s="1"/>
  <c r="R1786" i="11"/>
  <c r="S1786" i="11"/>
  <c r="T1786" i="11"/>
  <c r="U1786" i="11"/>
  <c r="V1786" i="11"/>
  <c r="W1786" i="11"/>
  <c r="X1786" i="11"/>
  <c r="Y1786" i="11"/>
  <c r="Z1786" i="11"/>
  <c r="AA1786" i="11"/>
  <c r="AC1786" i="11"/>
  <c r="AD1786" i="11"/>
  <c r="AE1786" i="11"/>
  <c r="L1787" i="11"/>
  <c r="M1787" i="11"/>
  <c r="T1787" i="11" s="1"/>
  <c r="N1787" i="11"/>
  <c r="Q1787" i="11" s="1"/>
  <c r="O1787" i="11"/>
  <c r="P1787" i="11"/>
  <c r="R1787" i="11"/>
  <c r="AF1787" i="11" s="1"/>
  <c r="S1787" i="11"/>
  <c r="U1787" i="11"/>
  <c r="V1787" i="11"/>
  <c r="W1787" i="11"/>
  <c r="X1787" i="11"/>
  <c r="Y1787" i="11"/>
  <c r="Z1787" i="11"/>
  <c r="AA1787" i="11"/>
  <c r="AB1787" i="11"/>
  <c r="AC1787" i="11"/>
  <c r="AD1787" i="11"/>
  <c r="AE1787" i="11"/>
  <c r="L1788" i="11"/>
  <c r="M1788" i="11"/>
  <c r="N1788" i="11"/>
  <c r="O1788" i="11"/>
  <c r="P1788" i="11"/>
  <c r="Q1788" i="11"/>
  <c r="AH1788" i="11" s="1"/>
  <c r="R1788" i="11"/>
  <c r="S1788" i="11"/>
  <c r="T1788" i="11"/>
  <c r="U1788" i="11"/>
  <c r="V1788" i="11"/>
  <c r="W1788" i="11"/>
  <c r="X1788" i="11"/>
  <c r="Y1788" i="11"/>
  <c r="Z1788" i="11"/>
  <c r="AA1788" i="11"/>
  <c r="AB1788" i="11"/>
  <c r="AC1788" i="11"/>
  <c r="AD1788" i="11"/>
  <c r="AE1788" i="11"/>
  <c r="AF1788" i="11"/>
  <c r="AG1788" i="11"/>
  <c r="L1789" i="11"/>
  <c r="M1789" i="11"/>
  <c r="N1789" i="11"/>
  <c r="O1789" i="11"/>
  <c r="P1789" i="11"/>
  <c r="Q1789" i="11"/>
  <c r="R1789" i="11"/>
  <c r="S1789" i="11"/>
  <c r="T1789" i="11"/>
  <c r="U1789" i="11"/>
  <c r="V1789" i="11"/>
  <c r="W1789" i="11"/>
  <c r="X1789" i="11"/>
  <c r="Y1789" i="11"/>
  <c r="Z1789" i="11"/>
  <c r="AA1789" i="11"/>
  <c r="AB1789" i="11"/>
  <c r="AC1789" i="11"/>
  <c r="AD1789" i="11"/>
  <c r="AE1789" i="11"/>
  <c r="AF1789" i="11"/>
  <c r="AI1789" i="11"/>
  <c r="AJ1789" i="11"/>
  <c r="AK1789" i="11"/>
  <c r="L1790" i="11"/>
  <c r="M1790" i="11"/>
  <c r="N1790" i="11"/>
  <c r="O1790" i="11"/>
  <c r="P1790" i="11"/>
  <c r="R1790" i="11"/>
  <c r="S1790" i="11"/>
  <c r="T1790" i="11"/>
  <c r="U1790" i="11"/>
  <c r="V1790" i="11"/>
  <c r="W1790" i="11"/>
  <c r="X1790" i="11"/>
  <c r="Y1790" i="11"/>
  <c r="Z1790" i="11"/>
  <c r="AA1790" i="11"/>
  <c r="AB1790" i="11"/>
  <c r="AC1790" i="11"/>
  <c r="AD1790" i="11"/>
  <c r="AE1790" i="11"/>
  <c r="AF1790" i="11"/>
  <c r="L1791" i="11"/>
  <c r="M1791" i="11"/>
  <c r="N1791" i="11"/>
  <c r="O1791" i="11"/>
  <c r="P1791" i="11"/>
  <c r="Q1791" i="11"/>
  <c r="AI1791" i="11" s="1"/>
  <c r="R1791" i="11"/>
  <c r="S1791" i="11"/>
  <c r="T1791" i="11"/>
  <c r="U1791" i="11"/>
  <c r="V1791" i="11"/>
  <c r="W1791" i="11"/>
  <c r="X1791" i="11"/>
  <c r="Y1791" i="11"/>
  <c r="Z1791" i="11"/>
  <c r="AA1791" i="11"/>
  <c r="AB1791" i="11"/>
  <c r="AC1791" i="11"/>
  <c r="AD1791" i="11"/>
  <c r="AE1791" i="11"/>
  <c r="AF1791" i="11"/>
  <c r="AG1791" i="11"/>
  <c r="AH1791" i="11"/>
  <c r="L1792" i="11"/>
  <c r="M1792" i="11"/>
  <c r="N1792" i="11"/>
  <c r="Q1792" i="11" s="1"/>
  <c r="O1792" i="11"/>
  <c r="P1792" i="11"/>
  <c r="R1792" i="11"/>
  <c r="S1792" i="11"/>
  <c r="T1792" i="11"/>
  <c r="U1792" i="11"/>
  <c r="V1792" i="11"/>
  <c r="W1792" i="11"/>
  <c r="X1792" i="11"/>
  <c r="Y1792" i="11"/>
  <c r="Z1792" i="11"/>
  <c r="AA1792" i="11"/>
  <c r="AB1792" i="11"/>
  <c r="AC1792" i="11"/>
  <c r="AD1792" i="11"/>
  <c r="AE1792" i="11"/>
  <c r="AF1792" i="11"/>
  <c r="L1793" i="11"/>
  <c r="M1793" i="11"/>
  <c r="N1793" i="11"/>
  <c r="O1793" i="11"/>
  <c r="P1793" i="11"/>
  <c r="Q1793" i="11"/>
  <c r="AH1793" i="11" s="1"/>
  <c r="R1793" i="11"/>
  <c r="S1793" i="11"/>
  <c r="T1793" i="11"/>
  <c r="U1793" i="11"/>
  <c r="V1793" i="11"/>
  <c r="W1793" i="11"/>
  <c r="X1793" i="11"/>
  <c r="Y1793" i="11"/>
  <c r="Z1793" i="11"/>
  <c r="AA1793" i="11"/>
  <c r="AB1793" i="11"/>
  <c r="AC1793" i="11"/>
  <c r="AD1793" i="11"/>
  <c r="AE1793" i="11"/>
  <c r="AF1793" i="11"/>
  <c r="AG1793" i="11"/>
  <c r="AI1793" i="11"/>
  <c r="L1794" i="11"/>
  <c r="M1794" i="11"/>
  <c r="N1794" i="11"/>
  <c r="Q1794" i="11" s="1"/>
  <c r="O1794" i="11"/>
  <c r="P1794" i="11"/>
  <c r="R1794" i="11"/>
  <c r="S1794" i="11"/>
  <c r="T1794" i="11"/>
  <c r="U1794" i="11"/>
  <c r="V1794" i="11"/>
  <c r="W1794" i="11"/>
  <c r="X1794" i="11"/>
  <c r="Y1794" i="11"/>
  <c r="Z1794" i="11"/>
  <c r="AA1794" i="11"/>
  <c r="AB1794" i="11"/>
  <c r="AC1794" i="11"/>
  <c r="AD1794" i="11"/>
  <c r="AE1794" i="11"/>
  <c r="AF1794" i="11"/>
  <c r="L1795" i="11"/>
  <c r="M1795" i="11"/>
  <c r="N1795" i="11"/>
  <c r="Q1795" i="11" s="1"/>
  <c r="O1795" i="11"/>
  <c r="P1795" i="11"/>
  <c r="R1795" i="11"/>
  <c r="S1795" i="11"/>
  <c r="T1795" i="11"/>
  <c r="U1795" i="11"/>
  <c r="V1795" i="11"/>
  <c r="W1795" i="11"/>
  <c r="X1795" i="11"/>
  <c r="Y1795" i="11"/>
  <c r="Z1795" i="11"/>
  <c r="AA1795" i="11"/>
  <c r="AB1795" i="11"/>
  <c r="AC1795" i="11"/>
  <c r="AD1795" i="11"/>
  <c r="AE1795" i="11"/>
  <c r="AF1795" i="11"/>
  <c r="L1796" i="11"/>
  <c r="M1796" i="11"/>
  <c r="N1796" i="11"/>
  <c r="O1796" i="11"/>
  <c r="P1796" i="11"/>
  <c r="Q1796" i="11"/>
  <c r="AH1796" i="11" s="1"/>
  <c r="R1796" i="11"/>
  <c r="S1796" i="11"/>
  <c r="T1796" i="11"/>
  <c r="U1796" i="11"/>
  <c r="V1796" i="11"/>
  <c r="W1796" i="11"/>
  <c r="X1796" i="11"/>
  <c r="Y1796" i="11"/>
  <c r="Z1796" i="11"/>
  <c r="AA1796" i="11"/>
  <c r="AB1796" i="11"/>
  <c r="AC1796" i="11"/>
  <c r="AD1796" i="11"/>
  <c r="AE1796" i="11"/>
  <c r="AF1796" i="11"/>
  <c r="AG1796" i="11"/>
  <c r="L1797" i="11"/>
  <c r="M1797" i="11"/>
  <c r="N1797" i="11"/>
  <c r="O1797" i="11"/>
  <c r="P1797" i="11"/>
  <c r="Q1797" i="11"/>
  <c r="R1797" i="11"/>
  <c r="S1797" i="11"/>
  <c r="T1797" i="11"/>
  <c r="U1797" i="11"/>
  <c r="V1797" i="11"/>
  <c r="W1797" i="11"/>
  <c r="X1797" i="11"/>
  <c r="Y1797" i="11"/>
  <c r="Z1797" i="11"/>
  <c r="AA1797" i="11"/>
  <c r="AB1797" i="11"/>
  <c r="AC1797" i="11"/>
  <c r="AD1797" i="11"/>
  <c r="AE1797" i="11"/>
  <c r="AF1797" i="11"/>
  <c r="AI1797" i="11"/>
  <c r="AJ1797" i="11"/>
  <c r="AK1797" i="11"/>
  <c r="L1798" i="11"/>
  <c r="M1798" i="11"/>
  <c r="N1798" i="11"/>
  <c r="O1798" i="11"/>
  <c r="P1798" i="11"/>
  <c r="R1798" i="11"/>
  <c r="S1798" i="11"/>
  <c r="T1798" i="11"/>
  <c r="U1798" i="11"/>
  <c r="V1798" i="11"/>
  <c r="W1798" i="11"/>
  <c r="X1798" i="11"/>
  <c r="Y1798" i="11"/>
  <c r="Z1798" i="11"/>
  <c r="AA1798" i="11"/>
  <c r="AB1798" i="11"/>
  <c r="AC1798" i="11"/>
  <c r="AD1798" i="11"/>
  <c r="AE1798" i="11"/>
  <c r="AF1798" i="11"/>
  <c r="L1799" i="11"/>
  <c r="M1799" i="11"/>
  <c r="T1799" i="11" s="1"/>
  <c r="N1799" i="11"/>
  <c r="O1799" i="11"/>
  <c r="P1799" i="11"/>
  <c r="AB1799" i="11" s="1"/>
  <c r="Q1799" i="11"/>
  <c r="AI1799" i="11" s="1"/>
  <c r="R1799" i="11"/>
  <c r="S1799" i="11"/>
  <c r="U1799" i="11"/>
  <c r="V1799" i="11"/>
  <c r="W1799" i="11"/>
  <c r="X1799" i="11"/>
  <c r="Y1799" i="11"/>
  <c r="Z1799" i="11"/>
  <c r="AA1799" i="11"/>
  <c r="AC1799" i="11"/>
  <c r="AD1799" i="11"/>
  <c r="AE1799" i="11"/>
  <c r="AG1799" i="11"/>
  <c r="AH1799" i="11"/>
  <c r="L1800" i="11"/>
  <c r="M1800" i="11"/>
  <c r="N1800" i="11"/>
  <c r="Q1800" i="11" s="1"/>
  <c r="O1800" i="11"/>
  <c r="P1800" i="11"/>
  <c r="R1800" i="11"/>
  <c r="S1800" i="11"/>
  <c r="T1800" i="11"/>
  <c r="U1800" i="11"/>
  <c r="V1800" i="11"/>
  <c r="W1800" i="11"/>
  <c r="X1800" i="11"/>
  <c r="Y1800" i="11"/>
  <c r="Z1800" i="11"/>
  <c r="AA1800" i="11"/>
  <c r="AB1800" i="11"/>
  <c r="AC1800" i="11"/>
  <c r="AD1800" i="11"/>
  <c r="AE1800" i="11"/>
  <c r="AF1800" i="11"/>
  <c r="L1801" i="11"/>
  <c r="M1801" i="11"/>
  <c r="T1801" i="11" s="1"/>
  <c r="N1801" i="11"/>
  <c r="O1801" i="11"/>
  <c r="P1801" i="11"/>
  <c r="AB1801" i="11" s="1"/>
  <c r="Q1801" i="11"/>
  <c r="AH1801" i="11" s="1"/>
  <c r="R1801" i="11"/>
  <c r="S1801" i="11"/>
  <c r="U1801" i="11"/>
  <c r="V1801" i="11"/>
  <c r="W1801" i="11"/>
  <c r="X1801" i="11"/>
  <c r="Y1801" i="11"/>
  <c r="Z1801" i="11"/>
  <c r="AA1801" i="11"/>
  <c r="AC1801" i="11"/>
  <c r="AD1801" i="11"/>
  <c r="AE1801" i="11"/>
  <c r="AG1801" i="11"/>
  <c r="AI1801" i="11"/>
  <c r="AK1801" i="11"/>
  <c r="L1802" i="11"/>
  <c r="M1802" i="11"/>
  <c r="N1802" i="11"/>
  <c r="Q1802" i="11" s="1"/>
  <c r="O1802" i="11"/>
  <c r="P1802" i="11"/>
  <c r="AB1802" i="11" s="1"/>
  <c r="R1802" i="11"/>
  <c r="S1802" i="11"/>
  <c r="T1802" i="11"/>
  <c r="U1802" i="11"/>
  <c r="V1802" i="11"/>
  <c r="W1802" i="11"/>
  <c r="X1802" i="11"/>
  <c r="Y1802" i="11"/>
  <c r="Z1802" i="11"/>
  <c r="AA1802" i="11"/>
  <c r="AC1802" i="11"/>
  <c r="AD1802" i="11"/>
  <c r="AE1802" i="11"/>
  <c r="L1803" i="11"/>
  <c r="M1803" i="11"/>
  <c r="T1803" i="11" s="1"/>
  <c r="N1803" i="11"/>
  <c r="Q1803" i="11" s="1"/>
  <c r="O1803" i="11"/>
  <c r="P1803" i="11"/>
  <c r="R1803" i="11"/>
  <c r="S1803" i="11"/>
  <c r="U1803" i="11"/>
  <c r="V1803" i="11"/>
  <c r="W1803" i="11"/>
  <c r="X1803" i="11"/>
  <c r="Y1803" i="11"/>
  <c r="Z1803" i="11"/>
  <c r="AA1803" i="11"/>
  <c r="AB1803" i="11"/>
  <c r="AC1803" i="11"/>
  <c r="AD1803" i="11"/>
  <c r="AE1803" i="11"/>
  <c r="L1804" i="11"/>
  <c r="S1804" i="11" s="1"/>
  <c r="M1804" i="11"/>
  <c r="T1804" i="11" s="1"/>
  <c r="N1804" i="11"/>
  <c r="O1804" i="11"/>
  <c r="P1804" i="11"/>
  <c r="AB1804" i="11" s="1"/>
  <c r="Q1804" i="11"/>
  <c r="AH1804" i="11" s="1"/>
  <c r="R1804" i="11"/>
  <c r="U1804" i="11"/>
  <c r="V1804" i="11"/>
  <c r="W1804" i="11"/>
  <c r="X1804" i="11"/>
  <c r="Y1804" i="11"/>
  <c r="Z1804" i="11"/>
  <c r="AA1804" i="11"/>
  <c r="AC1804" i="11"/>
  <c r="AD1804" i="11"/>
  <c r="AE1804" i="11"/>
  <c r="AG1804" i="11"/>
  <c r="L1805" i="11"/>
  <c r="M1805" i="11"/>
  <c r="N1805" i="11"/>
  <c r="O1805" i="11"/>
  <c r="P1805" i="11"/>
  <c r="Q1805" i="11"/>
  <c r="R1805" i="11"/>
  <c r="T1805" i="11"/>
  <c r="U1805" i="11"/>
  <c r="V1805" i="11"/>
  <c r="W1805" i="11"/>
  <c r="X1805" i="11"/>
  <c r="Y1805" i="11"/>
  <c r="Z1805" i="11"/>
  <c r="AA1805" i="11"/>
  <c r="AB1805" i="11"/>
  <c r="AC1805" i="11"/>
  <c r="AD1805" i="11"/>
  <c r="AE1805" i="11"/>
  <c r="AI1805" i="11"/>
  <c r="AJ1805" i="11"/>
  <c r="AK1805" i="11"/>
  <c r="L1806" i="11"/>
  <c r="M1806" i="11"/>
  <c r="N1806" i="11"/>
  <c r="O1806" i="11"/>
  <c r="P1806" i="11"/>
  <c r="AB1806" i="11" s="1"/>
  <c r="R1806" i="11"/>
  <c r="S1806" i="11"/>
  <c r="T1806" i="11"/>
  <c r="U1806" i="11"/>
  <c r="V1806" i="11"/>
  <c r="W1806" i="11"/>
  <c r="X1806" i="11"/>
  <c r="Y1806" i="11"/>
  <c r="Z1806" i="11"/>
  <c r="AA1806" i="11"/>
  <c r="AC1806" i="11"/>
  <c r="AD1806" i="11"/>
  <c r="AE1806" i="11"/>
  <c r="L1807" i="11"/>
  <c r="M1807" i="11"/>
  <c r="N1807" i="11"/>
  <c r="O1807" i="11"/>
  <c r="P1807" i="11"/>
  <c r="Q1807" i="11"/>
  <c r="AI1807" i="11" s="1"/>
  <c r="R1807" i="11"/>
  <c r="S1807" i="11"/>
  <c r="T1807" i="11"/>
  <c r="U1807" i="11"/>
  <c r="V1807" i="11"/>
  <c r="W1807" i="11"/>
  <c r="X1807" i="11"/>
  <c r="Y1807" i="11"/>
  <c r="Z1807" i="11"/>
  <c r="AA1807" i="11"/>
  <c r="AB1807" i="11"/>
  <c r="AC1807" i="11"/>
  <c r="AD1807" i="11"/>
  <c r="AE1807" i="11"/>
  <c r="AF1807" i="11"/>
  <c r="AG1807" i="11"/>
  <c r="AH1807" i="11"/>
  <c r="L1808" i="11"/>
  <c r="M1808" i="11"/>
  <c r="N1808" i="11"/>
  <c r="Q1808" i="11" s="1"/>
  <c r="O1808" i="11"/>
  <c r="P1808" i="11"/>
  <c r="R1808" i="11"/>
  <c r="S1808" i="11"/>
  <c r="T1808" i="11"/>
  <c r="U1808" i="11"/>
  <c r="V1808" i="11"/>
  <c r="W1808" i="11"/>
  <c r="X1808" i="11"/>
  <c r="Y1808" i="11"/>
  <c r="Z1808" i="11"/>
  <c r="AA1808" i="11"/>
  <c r="AB1808" i="11"/>
  <c r="AC1808" i="11"/>
  <c r="AD1808" i="11"/>
  <c r="AE1808" i="11"/>
  <c r="AF1808" i="11"/>
  <c r="L1809" i="11"/>
  <c r="M1809" i="11"/>
  <c r="N1809" i="11"/>
  <c r="O1809" i="11"/>
  <c r="P1809" i="11"/>
  <c r="Q1809" i="11"/>
  <c r="AH1809" i="11" s="1"/>
  <c r="R1809" i="11"/>
  <c r="S1809" i="11"/>
  <c r="T1809" i="11"/>
  <c r="U1809" i="11"/>
  <c r="V1809" i="11"/>
  <c r="W1809" i="11"/>
  <c r="X1809" i="11"/>
  <c r="Y1809" i="11"/>
  <c r="Z1809" i="11"/>
  <c r="AA1809" i="11"/>
  <c r="AB1809" i="11"/>
  <c r="AC1809" i="11"/>
  <c r="AD1809" i="11"/>
  <c r="AE1809" i="11"/>
  <c r="AF1809" i="11"/>
  <c r="AG1809" i="11"/>
  <c r="AI1809" i="11"/>
  <c r="L1810" i="11"/>
  <c r="M1810" i="11"/>
  <c r="N1810" i="11"/>
  <c r="Q1810" i="11" s="1"/>
  <c r="O1810" i="11"/>
  <c r="P1810" i="11"/>
  <c r="R1810" i="11"/>
  <c r="S1810" i="11"/>
  <c r="T1810" i="11"/>
  <c r="U1810" i="11"/>
  <c r="V1810" i="11"/>
  <c r="W1810" i="11"/>
  <c r="X1810" i="11"/>
  <c r="Y1810" i="11"/>
  <c r="Z1810" i="11"/>
  <c r="AA1810" i="11"/>
  <c r="AB1810" i="11"/>
  <c r="AC1810" i="11"/>
  <c r="AD1810" i="11"/>
  <c r="AE1810" i="11"/>
  <c r="AF1810" i="11"/>
  <c r="L1811" i="11"/>
  <c r="M1811" i="11"/>
  <c r="N1811" i="11"/>
  <c r="Q1811" i="11" s="1"/>
  <c r="O1811" i="11"/>
  <c r="P1811" i="11"/>
  <c r="R1811" i="11"/>
  <c r="S1811" i="11"/>
  <c r="T1811" i="11"/>
  <c r="U1811" i="11"/>
  <c r="V1811" i="11"/>
  <c r="W1811" i="11"/>
  <c r="X1811" i="11"/>
  <c r="Y1811" i="11"/>
  <c r="Z1811" i="11"/>
  <c r="AA1811" i="11"/>
  <c r="AB1811" i="11"/>
  <c r="AC1811" i="11"/>
  <c r="AD1811" i="11"/>
  <c r="AE1811" i="11"/>
  <c r="AF1811" i="11"/>
  <c r="L1812" i="11"/>
  <c r="M1812" i="11"/>
  <c r="N1812" i="11"/>
  <c r="O1812" i="11"/>
  <c r="P1812" i="11"/>
  <c r="Q1812" i="11"/>
  <c r="AH1812" i="11" s="1"/>
  <c r="R1812" i="11"/>
  <c r="S1812" i="11"/>
  <c r="T1812" i="11"/>
  <c r="U1812" i="11"/>
  <c r="V1812" i="11"/>
  <c r="W1812" i="11"/>
  <c r="X1812" i="11"/>
  <c r="Y1812" i="11"/>
  <c r="Z1812" i="11"/>
  <c r="AA1812" i="11"/>
  <c r="AB1812" i="11"/>
  <c r="AC1812" i="11"/>
  <c r="AD1812" i="11"/>
  <c r="AE1812" i="11"/>
  <c r="AF1812" i="11"/>
  <c r="AG1812" i="11"/>
  <c r="L1813" i="11"/>
  <c r="M1813" i="11"/>
  <c r="N1813" i="11"/>
  <c r="O1813" i="11"/>
  <c r="P1813" i="11"/>
  <c r="Q1813" i="11"/>
  <c r="R1813" i="11"/>
  <c r="S1813" i="11"/>
  <c r="T1813" i="11"/>
  <c r="U1813" i="11"/>
  <c r="V1813" i="11"/>
  <c r="W1813" i="11"/>
  <c r="X1813" i="11"/>
  <c r="Y1813" i="11"/>
  <c r="Z1813" i="11"/>
  <c r="AA1813" i="11"/>
  <c r="AB1813" i="11"/>
  <c r="AC1813" i="11"/>
  <c r="AD1813" i="11"/>
  <c r="AE1813" i="11"/>
  <c r="AF1813" i="11"/>
  <c r="AI1813" i="11"/>
  <c r="AJ1813" i="11"/>
  <c r="AK1813" i="11"/>
  <c r="L1814" i="11"/>
  <c r="M1814" i="11"/>
  <c r="N1814" i="11"/>
  <c r="O1814" i="11"/>
  <c r="P1814" i="11"/>
  <c r="R1814" i="11"/>
  <c r="S1814" i="11"/>
  <c r="T1814" i="11"/>
  <c r="U1814" i="11"/>
  <c r="V1814" i="11"/>
  <c r="W1814" i="11"/>
  <c r="X1814" i="11"/>
  <c r="Y1814" i="11"/>
  <c r="Z1814" i="11"/>
  <c r="AA1814" i="11"/>
  <c r="AB1814" i="11"/>
  <c r="AC1814" i="11"/>
  <c r="AD1814" i="11"/>
  <c r="AE1814" i="11"/>
  <c r="AF1814" i="11"/>
  <c r="L1815" i="11"/>
  <c r="M1815" i="11"/>
  <c r="N1815" i="11"/>
  <c r="O1815" i="11"/>
  <c r="P1815" i="11"/>
  <c r="Q1815" i="11"/>
  <c r="AI1815" i="11" s="1"/>
  <c r="R1815" i="11"/>
  <c r="S1815" i="11"/>
  <c r="T1815" i="11"/>
  <c r="U1815" i="11"/>
  <c r="V1815" i="11"/>
  <c r="W1815" i="11"/>
  <c r="X1815" i="11"/>
  <c r="Y1815" i="11"/>
  <c r="Z1815" i="11"/>
  <c r="AA1815" i="11"/>
  <c r="AB1815" i="11"/>
  <c r="AC1815" i="11"/>
  <c r="AD1815" i="11"/>
  <c r="AE1815" i="11"/>
  <c r="AF1815" i="11"/>
  <c r="AG1815" i="11"/>
  <c r="AH1815" i="11"/>
  <c r="L1816" i="11"/>
  <c r="M1816" i="11"/>
  <c r="N1816" i="11"/>
  <c r="Q1816" i="11" s="1"/>
  <c r="O1816" i="11"/>
  <c r="P1816" i="11"/>
  <c r="R1816" i="11"/>
  <c r="S1816" i="11"/>
  <c r="T1816" i="11"/>
  <c r="U1816" i="11"/>
  <c r="V1816" i="11"/>
  <c r="W1816" i="11"/>
  <c r="X1816" i="11"/>
  <c r="Y1816" i="11"/>
  <c r="Z1816" i="11"/>
  <c r="AA1816" i="11"/>
  <c r="AB1816" i="11"/>
  <c r="AC1816" i="11"/>
  <c r="AD1816" i="11"/>
  <c r="AE1816" i="11"/>
  <c r="AF1816" i="11"/>
  <c r="L1817" i="11"/>
  <c r="M1817" i="11"/>
  <c r="N1817" i="11"/>
  <c r="O1817" i="11"/>
  <c r="P1817" i="11"/>
  <c r="Q1817" i="11"/>
  <c r="AH1817" i="11" s="1"/>
  <c r="R1817" i="11"/>
  <c r="S1817" i="11"/>
  <c r="T1817" i="11"/>
  <c r="U1817" i="11"/>
  <c r="V1817" i="11"/>
  <c r="W1817" i="11"/>
  <c r="X1817" i="11"/>
  <c r="Y1817" i="11"/>
  <c r="Z1817" i="11"/>
  <c r="AA1817" i="11"/>
  <c r="AB1817" i="11"/>
  <c r="AC1817" i="11"/>
  <c r="AD1817" i="11"/>
  <c r="AE1817" i="11"/>
  <c r="AF1817" i="11"/>
  <c r="AG1817" i="11"/>
  <c r="AI1817" i="11"/>
  <c r="L1818" i="11"/>
  <c r="M1818" i="11"/>
  <c r="N1818" i="11"/>
  <c r="Q1818" i="11" s="1"/>
  <c r="O1818" i="11"/>
  <c r="P1818" i="11"/>
  <c r="R1818" i="11"/>
  <c r="S1818" i="11"/>
  <c r="T1818" i="11"/>
  <c r="U1818" i="11"/>
  <c r="V1818" i="11"/>
  <c r="W1818" i="11"/>
  <c r="X1818" i="11"/>
  <c r="Y1818" i="11"/>
  <c r="Z1818" i="11"/>
  <c r="AA1818" i="11"/>
  <c r="AB1818" i="11"/>
  <c r="AC1818" i="11"/>
  <c r="AD1818" i="11"/>
  <c r="AE1818" i="11"/>
  <c r="AF1818" i="11"/>
  <c r="L1819" i="11"/>
  <c r="M1819" i="11"/>
  <c r="N1819" i="11"/>
  <c r="Q1819" i="11" s="1"/>
  <c r="O1819" i="11"/>
  <c r="P1819" i="11"/>
  <c r="R1819" i="11"/>
  <c r="S1819" i="11"/>
  <c r="T1819" i="11"/>
  <c r="U1819" i="11"/>
  <c r="V1819" i="11"/>
  <c r="W1819" i="11"/>
  <c r="X1819" i="11"/>
  <c r="Y1819" i="11"/>
  <c r="Z1819" i="11"/>
  <c r="AA1819" i="11"/>
  <c r="AB1819" i="11"/>
  <c r="AC1819" i="11"/>
  <c r="AD1819" i="11"/>
  <c r="AE1819" i="11"/>
  <c r="AF1819" i="11"/>
  <c r="L1820" i="11"/>
  <c r="S1820" i="11" s="1"/>
  <c r="M1820" i="11"/>
  <c r="N1820" i="11"/>
  <c r="O1820" i="11"/>
  <c r="P1820" i="11"/>
  <c r="AB1820" i="11" s="1"/>
  <c r="Q1820" i="11"/>
  <c r="AH1820" i="11" s="1"/>
  <c r="R1820" i="11"/>
  <c r="T1820" i="11"/>
  <c r="U1820" i="11"/>
  <c r="V1820" i="11"/>
  <c r="W1820" i="11"/>
  <c r="X1820" i="11"/>
  <c r="Y1820" i="11"/>
  <c r="Z1820" i="11"/>
  <c r="AA1820" i="11"/>
  <c r="AC1820" i="11"/>
  <c r="AD1820" i="11"/>
  <c r="AE1820" i="11"/>
  <c r="AG1820" i="11"/>
  <c r="L1821" i="11"/>
  <c r="M1821" i="11"/>
  <c r="N1821" i="11"/>
  <c r="O1821" i="11"/>
  <c r="P1821" i="11"/>
  <c r="Q1821" i="11"/>
  <c r="R1821" i="11"/>
  <c r="T1821" i="11"/>
  <c r="U1821" i="11"/>
  <c r="V1821" i="11"/>
  <c r="W1821" i="11"/>
  <c r="X1821" i="11"/>
  <c r="Y1821" i="11"/>
  <c r="Z1821" i="11"/>
  <c r="AA1821" i="11"/>
  <c r="AB1821" i="11"/>
  <c r="AC1821" i="11"/>
  <c r="AD1821" i="11"/>
  <c r="AE1821" i="11"/>
  <c r="AI1821" i="11"/>
  <c r="AJ1821" i="11"/>
  <c r="AK1821" i="11"/>
  <c r="L1822" i="11"/>
  <c r="S1822" i="11" s="1"/>
  <c r="M1822" i="11"/>
  <c r="N1822" i="11"/>
  <c r="O1822" i="11"/>
  <c r="P1822" i="11"/>
  <c r="AB1822" i="11" s="1"/>
  <c r="R1822" i="11"/>
  <c r="T1822" i="11"/>
  <c r="U1822" i="11"/>
  <c r="V1822" i="11"/>
  <c r="W1822" i="11"/>
  <c r="X1822" i="11"/>
  <c r="Y1822" i="11"/>
  <c r="Z1822" i="11"/>
  <c r="AA1822" i="11"/>
  <c r="AC1822" i="11"/>
  <c r="AD1822" i="11"/>
  <c r="AE1822" i="11"/>
  <c r="L1823" i="11"/>
  <c r="M1823" i="11"/>
  <c r="T1823" i="11" s="1"/>
  <c r="N1823" i="11"/>
  <c r="O1823" i="11"/>
  <c r="P1823" i="11"/>
  <c r="AB1823" i="11" s="1"/>
  <c r="Q1823" i="11"/>
  <c r="AI1823" i="11" s="1"/>
  <c r="R1823" i="11"/>
  <c r="S1823" i="11"/>
  <c r="U1823" i="11"/>
  <c r="V1823" i="11"/>
  <c r="W1823" i="11"/>
  <c r="X1823" i="11"/>
  <c r="Y1823" i="11"/>
  <c r="Z1823" i="11"/>
  <c r="AA1823" i="11"/>
  <c r="AC1823" i="11"/>
  <c r="AD1823" i="11"/>
  <c r="AE1823" i="11"/>
  <c r="AG1823" i="11"/>
  <c r="AH1823" i="11"/>
  <c r="L1824" i="11"/>
  <c r="M1824" i="11"/>
  <c r="T1824" i="11" s="1"/>
  <c r="N1824" i="11"/>
  <c r="Q1824" i="11" s="1"/>
  <c r="O1824" i="11"/>
  <c r="P1824" i="11"/>
  <c r="R1824" i="11"/>
  <c r="U1824" i="11"/>
  <c r="V1824" i="11"/>
  <c r="W1824" i="11"/>
  <c r="X1824" i="11"/>
  <c r="Y1824" i="11"/>
  <c r="Z1824" i="11"/>
  <c r="AA1824" i="11"/>
  <c r="AB1824" i="11"/>
  <c r="AC1824" i="11"/>
  <c r="AD1824" i="11"/>
  <c r="AE1824" i="11"/>
  <c r="L1825" i="11"/>
  <c r="M1825" i="11"/>
  <c r="T1825" i="11" s="1"/>
  <c r="AF1825" i="11" s="1"/>
  <c r="N1825" i="11"/>
  <c r="O1825" i="11"/>
  <c r="P1825" i="11"/>
  <c r="AB1825" i="11" s="1"/>
  <c r="Q1825" i="11"/>
  <c r="AH1825" i="11" s="1"/>
  <c r="R1825" i="11"/>
  <c r="S1825" i="11"/>
  <c r="U1825" i="11"/>
  <c r="V1825" i="11"/>
  <c r="W1825" i="11"/>
  <c r="X1825" i="11"/>
  <c r="Y1825" i="11"/>
  <c r="Z1825" i="11"/>
  <c r="AA1825" i="11"/>
  <c r="AC1825" i="11"/>
  <c r="AD1825" i="11"/>
  <c r="AE1825" i="11"/>
  <c r="AG1825" i="11"/>
  <c r="AI1825" i="11"/>
  <c r="AK1825" i="11"/>
  <c r="L1826" i="11"/>
  <c r="M1826" i="11"/>
  <c r="N1826" i="11"/>
  <c r="Q1826" i="11" s="1"/>
  <c r="O1826" i="11"/>
  <c r="P1826" i="11"/>
  <c r="AB1826" i="11" s="1"/>
  <c r="R1826" i="11"/>
  <c r="S1826" i="11"/>
  <c r="T1826" i="11"/>
  <c r="U1826" i="11"/>
  <c r="V1826" i="11"/>
  <c r="W1826" i="11"/>
  <c r="X1826" i="11"/>
  <c r="Y1826" i="11"/>
  <c r="Z1826" i="11"/>
  <c r="AA1826" i="11"/>
  <c r="AC1826" i="11"/>
  <c r="AD1826" i="11"/>
  <c r="AE1826" i="11"/>
  <c r="L1827" i="11"/>
  <c r="M1827" i="11"/>
  <c r="T1827" i="11" s="1"/>
  <c r="N1827" i="11"/>
  <c r="Q1827" i="11" s="1"/>
  <c r="O1827" i="11"/>
  <c r="P1827" i="11"/>
  <c r="R1827" i="11"/>
  <c r="AF1827" i="11" s="1"/>
  <c r="S1827" i="11"/>
  <c r="U1827" i="11"/>
  <c r="V1827" i="11"/>
  <c r="W1827" i="11"/>
  <c r="X1827" i="11"/>
  <c r="Y1827" i="11"/>
  <c r="Z1827" i="11"/>
  <c r="AA1827" i="11"/>
  <c r="AB1827" i="11"/>
  <c r="AC1827" i="11"/>
  <c r="AD1827" i="11"/>
  <c r="AE1827" i="11"/>
  <c r="L1828" i="11"/>
  <c r="S1828" i="11" s="1"/>
  <c r="M1828" i="11"/>
  <c r="T1828" i="11" s="1"/>
  <c r="N1828" i="11"/>
  <c r="O1828" i="11"/>
  <c r="P1828" i="11"/>
  <c r="AB1828" i="11" s="1"/>
  <c r="Q1828" i="11"/>
  <c r="AH1828" i="11" s="1"/>
  <c r="R1828" i="11"/>
  <c r="U1828" i="11"/>
  <c r="V1828" i="11"/>
  <c r="W1828" i="11"/>
  <c r="X1828" i="11"/>
  <c r="Y1828" i="11"/>
  <c r="Z1828" i="11"/>
  <c r="AA1828" i="11"/>
  <c r="AC1828" i="11"/>
  <c r="AD1828" i="11"/>
  <c r="AE1828" i="11"/>
  <c r="AG1828" i="11"/>
  <c r="L1829" i="11"/>
  <c r="M1829" i="11"/>
  <c r="N1829" i="11"/>
  <c r="O1829" i="11"/>
  <c r="P1829" i="11"/>
  <c r="Q1829" i="11"/>
  <c r="AK1829" i="11" s="1"/>
  <c r="R1829" i="11"/>
  <c r="T1829" i="11"/>
  <c r="U1829" i="11"/>
  <c r="V1829" i="11"/>
  <c r="W1829" i="11"/>
  <c r="X1829" i="11"/>
  <c r="Y1829" i="11"/>
  <c r="Z1829" i="11"/>
  <c r="AA1829" i="11"/>
  <c r="AB1829" i="11"/>
  <c r="AC1829" i="11"/>
  <c r="AD1829" i="11"/>
  <c r="AE1829" i="11"/>
  <c r="AI1829" i="11"/>
  <c r="AJ1829" i="11"/>
  <c r="L1830" i="11"/>
  <c r="M1830" i="11"/>
  <c r="N1830" i="11"/>
  <c r="Q1830" i="11" s="1"/>
  <c r="O1830" i="11"/>
  <c r="P1830" i="11"/>
  <c r="R1830" i="11"/>
  <c r="T1830" i="11"/>
  <c r="U1830" i="11"/>
  <c r="V1830" i="11"/>
  <c r="W1830" i="11"/>
  <c r="X1830" i="11"/>
  <c r="Y1830" i="11"/>
  <c r="Z1830" i="11"/>
  <c r="AA1830" i="11"/>
  <c r="AB1830" i="11"/>
  <c r="AC1830" i="11"/>
  <c r="AD1830" i="11"/>
  <c r="AE1830" i="11"/>
  <c r="L1831" i="11"/>
  <c r="M1831" i="11"/>
  <c r="T1831" i="11" s="1"/>
  <c r="N1831" i="11"/>
  <c r="O1831" i="11"/>
  <c r="P1831" i="11"/>
  <c r="AB1831" i="11" s="1"/>
  <c r="Q1831" i="11"/>
  <c r="AI1831" i="11" s="1"/>
  <c r="R1831" i="11"/>
  <c r="AF1831" i="11" s="1"/>
  <c r="S1831" i="11"/>
  <c r="U1831" i="11"/>
  <c r="V1831" i="11"/>
  <c r="W1831" i="11"/>
  <c r="X1831" i="11"/>
  <c r="Y1831" i="11"/>
  <c r="Z1831" i="11"/>
  <c r="AA1831" i="11"/>
  <c r="AC1831" i="11"/>
  <c r="AD1831" i="11"/>
  <c r="AE1831" i="11"/>
  <c r="AG1831" i="11"/>
  <c r="AH1831" i="11"/>
  <c r="L1832" i="11"/>
  <c r="M1832" i="11"/>
  <c r="AH1832" i="11" s="1"/>
  <c r="N1832" i="11"/>
  <c r="O1832" i="11"/>
  <c r="P1832" i="11"/>
  <c r="Q1832" i="11"/>
  <c r="R1832" i="11"/>
  <c r="U1832" i="11"/>
  <c r="V1832" i="11"/>
  <c r="W1832" i="11"/>
  <c r="X1832" i="11"/>
  <c r="Y1832" i="11"/>
  <c r="Z1832" i="11"/>
  <c r="AA1832" i="11"/>
  <c r="AB1832" i="11"/>
  <c r="AC1832" i="11"/>
  <c r="AD1832" i="11"/>
  <c r="AE1832" i="11"/>
  <c r="AJ1832" i="11"/>
  <c r="AK1832" i="11"/>
  <c r="L1833" i="11"/>
  <c r="AG1833" i="11" s="1"/>
  <c r="M1833" i="11"/>
  <c r="T1833" i="11" s="1"/>
  <c r="AF1833" i="11" s="1"/>
  <c r="N1833" i="11"/>
  <c r="O1833" i="11"/>
  <c r="AJ1833" i="11" s="1"/>
  <c r="P1833" i="11"/>
  <c r="AB1833" i="11" s="1"/>
  <c r="Q1833" i="11"/>
  <c r="AH1833" i="11" s="1"/>
  <c r="R1833" i="11"/>
  <c r="S1833" i="11"/>
  <c r="U1833" i="11"/>
  <c r="V1833" i="11"/>
  <c r="W1833" i="11"/>
  <c r="X1833" i="11"/>
  <c r="Y1833" i="11"/>
  <c r="Z1833" i="11"/>
  <c r="AA1833" i="11"/>
  <c r="AC1833" i="11"/>
  <c r="AD1833" i="11"/>
  <c r="AE1833" i="11"/>
  <c r="AI1833" i="11"/>
  <c r="AK1833" i="11"/>
  <c r="L1834" i="11"/>
  <c r="M1834" i="11"/>
  <c r="N1834" i="11"/>
  <c r="Q1834" i="11" s="1"/>
  <c r="O1834" i="11"/>
  <c r="P1834" i="11"/>
  <c r="AB1834" i="11" s="1"/>
  <c r="R1834" i="11"/>
  <c r="AF1834" i="11" s="1"/>
  <c r="S1834" i="11"/>
  <c r="T1834" i="11"/>
  <c r="U1834" i="11"/>
  <c r="V1834" i="11"/>
  <c r="W1834" i="11"/>
  <c r="X1834" i="11"/>
  <c r="Y1834" i="11"/>
  <c r="Z1834" i="11"/>
  <c r="AA1834" i="11"/>
  <c r="AC1834" i="11"/>
  <c r="AD1834" i="11"/>
  <c r="AE1834" i="11"/>
  <c r="L1835" i="11"/>
  <c r="M1835" i="11"/>
  <c r="T1835" i="11" s="1"/>
  <c r="N1835" i="11"/>
  <c r="Q1835" i="11" s="1"/>
  <c r="O1835" i="11"/>
  <c r="P1835" i="11"/>
  <c r="R1835" i="11"/>
  <c r="AF1835" i="11" s="1"/>
  <c r="S1835" i="11"/>
  <c r="U1835" i="11"/>
  <c r="V1835" i="11"/>
  <c r="W1835" i="11"/>
  <c r="X1835" i="11"/>
  <c r="Y1835" i="11"/>
  <c r="Z1835" i="11"/>
  <c r="AA1835" i="11"/>
  <c r="AB1835" i="11"/>
  <c r="AC1835" i="11"/>
  <c r="AD1835" i="11"/>
  <c r="AE1835" i="11"/>
  <c r="L1836" i="11"/>
  <c r="S1836" i="11" s="1"/>
  <c r="AF1836" i="11" s="1"/>
  <c r="M1836" i="11"/>
  <c r="T1836" i="11" s="1"/>
  <c r="N1836" i="11"/>
  <c r="O1836" i="11"/>
  <c r="P1836" i="11"/>
  <c r="AB1836" i="11" s="1"/>
  <c r="Q1836" i="11"/>
  <c r="AH1836" i="11" s="1"/>
  <c r="R1836" i="11"/>
  <c r="U1836" i="11"/>
  <c r="V1836" i="11"/>
  <c r="W1836" i="11"/>
  <c r="X1836" i="11"/>
  <c r="Y1836" i="11"/>
  <c r="Z1836" i="11"/>
  <c r="AA1836" i="11"/>
  <c r="AC1836" i="11"/>
  <c r="AD1836" i="11"/>
  <c r="AE1836" i="11"/>
  <c r="AG1836" i="11"/>
  <c r="L1837" i="11"/>
  <c r="M1837" i="11"/>
  <c r="N1837" i="11"/>
  <c r="O1837" i="11"/>
  <c r="P1837" i="11"/>
  <c r="Q1837" i="11"/>
  <c r="AK1837" i="11" s="1"/>
  <c r="R1837" i="11"/>
  <c r="T1837" i="11"/>
  <c r="U1837" i="11"/>
  <c r="V1837" i="11"/>
  <c r="W1837" i="11"/>
  <c r="X1837" i="11"/>
  <c r="Y1837" i="11"/>
  <c r="Z1837" i="11"/>
  <c r="AA1837" i="11"/>
  <c r="AB1837" i="11"/>
  <c r="AC1837" i="11"/>
  <c r="AD1837" i="11"/>
  <c r="AE1837" i="11"/>
  <c r="AI1837" i="11"/>
  <c r="AJ1837" i="11"/>
  <c r="L1838" i="11"/>
  <c r="M1838" i="11"/>
  <c r="N1838" i="11"/>
  <c r="Q1838" i="11" s="1"/>
  <c r="O1838" i="11"/>
  <c r="P1838" i="11"/>
  <c r="R1838" i="11"/>
  <c r="T1838" i="11"/>
  <c r="U1838" i="11"/>
  <c r="V1838" i="11"/>
  <c r="W1838" i="11"/>
  <c r="X1838" i="11"/>
  <c r="Y1838" i="11"/>
  <c r="Z1838" i="11"/>
  <c r="AA1838" i="11"/>
  <c r="AB1838" i="11"/>
  <c r="AC1838" i="11"/>
  <c r="AD1838" i="11"/>
  <c r="AE1838" i="11"/>
  <c r="L1839" i="11"/>
  <c r="M1839" i="11"/>
  <c r="N1839" i="11"/>
  <c r="O1839" i="11"/>
  <c r="P1839" i="11"/>
  <c r="Q1839" i="11"/>
  <c r="AI1839" i="11" s="1"/>
  <c r="R1839" i="11"/>
  <c r="S1839" i="11"/>
  <c r="T1839" i="11"/>
  <c r="U1839" i="11"/>
  <c r="V1839" i="11"/>
  <c r="W1839" i="11"/>
  <c r="X1839" i="11"/>
  <c r="Y1839" i="11"/>
  <c r="Z1839" i="11"/>
  <c r="AA1839" i="11"/>
  <c r="AB1839" i="11"/>
  <c r="AC1839" i="11"/>
  <c r="AD1839" i="11"/>
  <c r="AE1839" i="11"/>
  <c r="AF1839" i="11"/>
  <c r="AG1839" i="11"/>
  <c r="AH1839" i="11"/>
  <c r="L1840" i="11"/>
  <c r="M1840" i="11"/>
  <c r="AH1840" i="11" s="1"/>
  <c r="N1840" i="11"/>
  <c r="O1840" i="11"/>
  <c r="P1840" i="11"/>
  <c r="Q1840" i="11"/>
  <c r="R1840" i="11"/>
  <c r="S1840" i="11"/>
  <c r="T1840" i="11"/>
  <c r="U1840" i="11"/>
  <c r="V1840" i="11"/>
  <c r="W1840" i="11"/>
  <c r="X1840" i="11"/>
  <c r="Y1840" i="11"/>
  <c r="Z1840" i="11"/>
  <c r="AA1840" i="11"/>
  <c r="AB1840" i="11"/>
  <c r="AC1840" i="11"/>
  <c r="AD1840" i="11"/>
  <c r="AE1840" i="11"/>
  <c r="AF1840" i="11"/>
  <c r="AJ1840" i="11"/>
  <c r="AK1840" i="11"/>
  <c r="L1841" i="11"/>
  <c r="AG1841" i="11" s="1"/>
  <c r="M1841" i="11"/>
  <c r="N1841" i="11"/>
  <c r="O1841" i="11"/>
  <c r="AJ1841" i="11" s="1"/>
  <c r="P1841" i="11"/>
  <c r="Q1841" i="11"/>
  <c r="AH1841" i="11" s="1"/>
  <c r="R1841" i="11"/>
  <c r="S1841" i="11"/>
  <c r="T1841" i="11"/>
  <c r="U1841" i="11"/>
  <c r="V1841" i="11"/>
  <c r="W1841" i="11"/>
  <c r="X1841" i="11"/>
  <c r="Y1841" i="11"/>
  <c r="Z1841" i="11"/>
  <c r="AA1841" i="11"/>
  <c r="AB1841" i="11"/>
  <c r="AC1841" i="11"/>
  <c r="AD1841" i="11"/>
  <c r="AE1841" i="11"/>
  <c r="AF1841" i="11"/>
  <c r="AI1841" i="11"/>
  <c r="AK1841" i="11"/>
  <c r="L1842" i="11"/>
  <c r="M1842" i="11"/>
  <c r="N1842" i="11"/>
  <c r="O1842" i="11"/>
  <c r="P1842" i="11"/>
  <c r="R1842" i="11"/>
  <c r="S1842" i="11"/>
  <c r="T1842" i="11"/>
  <c r="U1842" i="11"/>
  <c r="V1842" i="11"/>
  <c r="W1842" i="11"/>
  <c r="X1842" i="11"/>
  <c r="Y1842" i="11"/>
  <c r="Z1842" i="11"/>
  <c r="AA1842" i="11"/>
  <c r="AB1842" i="11"/>
  <c r="AC1842" i="11"/>
  <c r="AD1842" i="11"/>
  <c r="AE1842" i="11"/>
  <c r="AF1842" i="11"/>
  <c r="L1843" i="11"/>
  <c r="M1843" i="11"/>
  <c r="N1843" i="11"/>
  <c r="Q1843" i="11" s="1"/>
  <c r="O1843" i="11"/>
  <c r="P1843" i="11"/>
  <c r="R1843" i="11"/>
  <c r="S1843" i="11"/>
  <c r="T1843" i="11"/>
  <c r="U1843" i="11"/>
  <c r="V1843" i="11"/>
  <c r="W1843" i="11"/>
  <c r="X1843" i="11"/>
  <c r="Y1843" i="11"/>
  <c r="Z1843" i="11"/>
  <c r="AA1843" i="11"/>
  <c r="AB1843" i="11"/>
  <c r="AC1843" i="11"/>
  <c r="AD1843" i="11"/>
  <c r="AE1843" i="11"/>
  <c r="AF1843" i="11"/>
  <c r="L1844" i="11"/>
  <c r="M1844" i="11"/>
  <c r="N1844" i="11"/>
  <c r="O1844" i="11"/>
  <c r="P1844" i="11"/>
  <c r="Q1844" i="11"/>
  <c r="R1844" i="11"/>
  <c r="S1844" i="11"/>
  <c r="T1844" i="11"/>
  <c r="U1844" i="11"/>
  <c r="V1844" i="11"/>
  <c r="W1844" i="11"/>
  <c r="X1844" i="11"/>
  <c r="Y1844" i="11"/>
  <c r="Z1844" i="11"/>
  <c r="AA1844" i="11"/>
  <c r="AB1844" i="11"/>
  <c r="AC1844" i="11"/>
  <c r="AD1844" i="11"/>
  <c r="AE1844" i="11"/>
  <c r="AF1844" i="11"/>
  <c r="AG1844" i="11"/>
  <c r="L1845" i="11"/>
  <c r="M1845" i="11"/>
  <c r="N1845" i="11"/>
  <c r="O1845" i="11"/>
  <c r="P1845" i="11"/>
  <c r="Q1845" i="11"/>
  <c r="AK1845" i="11" s="1"/>
  <c r="R1845" i="11"/>
  <c r="S1845" i="11"/>
  <c r="T1845" i="11"/>
  <c r="U1845" i="11"/>
  <c r="V1845" i="11"/>
  <c r="W1845" i="11"/>
  <c r="X1845" i="11"/>
  <c r="Y1845" i="11"/>
  <c r="Z1845" i="11"/>
  <c r="AA1845" i="11"/>
  <c r="AB1845" i="11"/>
  <c r="AC1845" i="11"/>
  <c r="AD1845" i="11"/>
  <c r="AE1845" i="11"/>
  <c r="AF1845" i="11"/>
  <c r="AI1845" i="11"/>
  <c r="AJ1845" i="11"/>
  <c r="L1846" i="11"/>
  <c r="M1846" i="11"/>
  <c r="N1846" i="11"/>
  <c r="Q1846" i="11" s="1"/>
  <c r="O1846" i="11"/>
  <c r="P1846" i="11"/>
  <c r="R1846" i="11"/>
  <c r="S1846" i="11"/>
  <c r="T1846" i="11"/>
  <c r="U1846" i="11"/>
  <c r="V1846" i="11"/>
  <c r="W1846" i="11"/>
  <c r="X1846" i="11"/>
  <c r="Y1846" i="11"/>
  <c r="Z1846" i="11"/>
  <c r="AA1846" i="11"/>
  <c r="AB1846" i="11"/>
  <c r="AC1846" i="11"/>
  <c r="AD1846" i="11"/>
  <c r="AE1846" i="11"/>
  <c r="AF1846" i="11"/>
  <c r="L1847" i="11"/>
  <c r="M1847" i="11"/>
  <c r="N1847" i="11"/>
  <c r="O1847" i="11"/>
  <c r="P1847" i="11"/>
  <c r="Q1847" i="11"/>
  <c r="AI1847" i="11" s="1"/>
  <c r="R1847" i="11"/>
  <c r="S1847" i="11"/>
  <c r="T1847" i="11"/>
  <c r="U1847" i="11"/>
  <c r="V1847" i="11"/>
  <c r="W1847" i="11"/>
  <c r="X1847" i="11"/>
  <c r="Y1847" i="11"/>
  <c r="Z1847" i="11"/>
  <c r="AA1847" i="11"/>
  <c r="AB1847" i="11"/>
  <c r="AC1847" i="11"/>
  <c r="AD1847" i="11"/>
  <c r="AE1847" i="11"/>
  <c r="AF1847" i="11"/>
  <c r="AG1847" i="11"/>
  <c r="AH1847" i="11"/>
  <c r="L1848" i="11"/>
  <c r="M1848" i="11"/>
  <c r="AH1848" i="11" s="1"/>
  <c r="N1848" i="11"/>
  <c r="O1848" i="11"/>
  <c r="P1848" i="11"/>
  <c r="Q1848" i="11"/>
  <c r="R1848" i="11"/>
  <c r="S1848" i="11"/>
  <c r="T1848" i="11"/>
  <c r="U1848" i="11"/>
  <c r="V1848" i="11"/>
  <c r="W1848" i="11"/>
  <c r="X1848" i="11"/>
  <c r="Y1848" i="11"/>
  <c r="Z1848" i="11"/>
  <c r="AA1848" i="11"/>
  <c r="AB1848" i="11"/>
  <c r="AC1848" i="11"/>
  <c r="AD1848" i="11"/>
  <c r="AE1848" i="11"/>
  <c r="AF1848" i="11"/>
  <c r="AJ1848" i="11"/>
  <c r="AK1848" i="11"/>
  <c r="L1849" i="11"/>
  <c r="AG1849" i="11" s="1"/>
  <c r="M1849" i="11"/>
  <c r="N1849" i="11"/>
  <c r="O1849" i="11"/>
  <c r="AJ1849" i="11" s="1"/>
  <c r="P1849" i="11"/>
  <c r="Q1849" i="11"/>
  <c r="AH1849" i="11" s="1"/>
  <c r="R1849" i="11"/>
  <c r="S1849" i="11"/>
  <c r="T1849" i="11"/>
  <c r="U1849" i="11"/>
  <c r="V1849" i="11"/>
  <c r="W1849" i="11"/>
  <c r="X1849" i="11"/>
  <c r="Y1849" i="11"/>
  <c r="Z1849" i="11"/>
  <c r="AA1849" i="11"/>
  <c r="AB1849" i="11"/>
  <c r="AC1849" i="11"/>
  <c r="AD1849" i="11"/>
  <c r="AE1849" i="11"/>
  <c r="AF1849" i="11"/>
  <c r="AI1849" i="11"/>
  <c r="AK1849" i="11"/>
  <c r="L1850" i="11"/>
  <c r="M1850" i="11"/>
  <c r="N1850" i="11"/>
  <c r="Q1850" i="11" s="1"/>
  <c r="O1850" i="11"/>
  <c r="P1850" i="11"/>
  <c r="AB1850" i="11" s="1"/>
  <c r="R1850" i="11"/>
  <c r="S1850" i="11"/>
  <c r="T1850" i="11"/>
  <c r="U1850" i="11"/>
  <c r="V1850" i="11"/>
  <c r="W1850" i="11"/>
  <c r="X1850" i="11"/>
  <c r="Y1850" i="11"/>
  <c r="Z1850" i="11"/>
  <c r="AA1850" i="11"/>
  <c r="AC1850" i="11"/>
  <c r="AD1850" i="11"/>
  <c r="AE1850" i="11"/>
  <c r="AI1850" i="11"/>
  <c r="L1851" i="11"/>
  <c r="M1851" i="11"/>
  <c r="N1851" i="11"/>
  <c r="Q1851" i="11" s="1"/>
  <c r="O1851" i="11"/>
  <c r="P1851" i="11"/>
  <c r="R1851" i="11"/>
  <c r="S1851" i="11"/>
  <c r="T1851" i="11"/>
  <c r="U1851" i="11"/>
  <c r="V1851" i="11"/>
  <c r="W1851" i="11"/>
  <c r="X1851" i="11"/>
  <c r="Y1851" i="11"/>
  <c r="Z1851" i="11"/>
  <c r="AA1851" i="11"/>
  <c r="AB1851" i="11"/>
  <c r="AC1851" i="11"/>
  <c r="AD1851" i="11"/>
  <c r="AE1851" i="11"/>
  <c r="AF1851" i="11"/>
  <c r="L1852" i="11"/>
  <c r="M1852" i="11"/>
  <c r="N1852" i="11"/>
  <c r="O1852" i="11"/>
  <c r="P1852" i="11"/>
  <c r="Q1852" i="11"/>
  <c r="R1852" i="11"/>
  <c r="S1852" i="11"/>
  <c r="T1852" i="11"/>
  <c r="U1852" i="11"/>
  <c r="V1852" i="11"/>
  <c r="W1852" i="11"/>
  <c r="X1852" i="11"/>
  <c r="Y1852" i="11"/>
  <c r="Z1852" i="11"/>
  <c r="AA1852" i="11"/>
  <c r="AB1852" i="11"/>
  <c r="AC1852" i="11"/>
  <c r="AD1852" i="11"/>
  <c r="AE1852" i="11"/>
  <c r="AF1852" i="11"/>
  <c r="AG1852" i="11"/>
  <c r="L1853" i="11"/>
  <c r="M1853" i="11"/>
  <c r="N1853" i="11"/>
  <c r="O1853" i="11"/>
  <c r="P1853" i="11"/>
  <c r="Q1853" i="11"/>
  <c r="AK1853" i="11" s="1"/>
  <c r="R1853" i="11"/>
  <c r="S1853" i="11"/>
  <c r="T1853" i="11"/>
  <c r="U1853" i="11"/>
  <c r="V1853" i="11"/>
  <c r="W1853" i="11"/>
  <c r="X1853" i="11"/>
  <c r="Y1853" i="11"/>
  <c r="Z1853" i="11"/>
  <c r="AA1853" i="11"/>
  <c r="AB1853" i="11"/>
  <c r="AC1853" i="11"/>
  <c r="AD1853" i="11"/>
  <c r="AE1853" i="11"/>
  <c r="AF1853" i="11"/>
  <c r="AI1853" i="11"/>
  <c r="AJ1853" i="11"/>
  <c r="L1854" i="11"/>
  <c r="M1854" i="11"/>
  <c r="N1854" i="11"/>
  <c r="Q1854" i="11" s="1"/>
  <c r="O1854" i="11"/>
  <c r="P1854" i="11"/>
  <c r="R1854" i="11"/>
  <c r="S1854" i="11"/>
  <c r="T1854" i="11"/>
  <c r="U1854" i="11"/>
  <c r="V1854" i="11"/>
  <c r="W1854" i="11"/>
  <c r="X1854" i="11"/>
  <c r="Y1854" i="11"/>
  <c r="Z1854" i="11"/>
  <c r="AA1854" i="11"/>
  <c r="AB1854" i="11"/>
  <c r="AC1854" i="11"/>
  <c r="AD1854" i="11"/>
  <c r="AE1854" i="11"/>
  <c r="AF1854" i="11"/>
  <c r="L1855" i="11"/>
  <c r="M1855" i="11"/>
  <c r="T1855" i="11" s="1"/>
  <c r="N1855" i="11"/>
  <c r="O1855" i="11"/>
  <c r="P1855" i="11"/>
  <c r="AB1855" i="11" s="1"/>
  <c r="Q1855" i="11"/>
  <c r="AI1855" i="11" s="1"/>
  <c r="R1855" i="11"/>
  <c r="S1855" i="11"/>
  <c r="U1855" i="11"/>
  <c r="V1855" i="11"/>
  <c r="W1855" i="11"/>
  <c r="X1855" i="11"/>
  <c r="Y1855" i="11"/>
  <c r="Z1855" i="11"/>
  <c r="AA1855" i="11"/>
  <c r="AC1855" i="11"/>
  <c r="AD1855" i="11"/>
  <c r="AE1855" i="11"/>
  <c r="AG1855" i="11"/>
  <c r="AH1855" i="11"/>
  <c r="L1856" i="11"/>
  <c r="M1856" i="11"/>
  <c r="N1856" i="11"/>
  <c r="O1856" i="11"/>
  <c r="P1856" i="11"/>
  <c r="Q1856" i="11"/>
  <c r="R1856" i="11"/>
  <c r="U1856" i="11"/>
  <c r="V1856" i="11"/>
  <c r="W1856" i="11"/>
  <c r="X1856" i="11"/>
  <c r="Y1856" i="11"/>
  <c r="Z1856" i="11"/>
  <c r="AA1856" i="11"/>
  <c r="AB1856" i="11"/>
  <c r="AC1856" i="11"/>
  <c r="AD1856" i="11"/>
  <c r="AE1856" i="11"/>
  <c r="AJ1856" i="11"/>
  <c r="AK1856" i="11"/>
  <c r="L1857" i="11"/>
  <c r="AG1857" i="11" s="1"/>
  <c r="M1857" i="11"/>
  <c r="T1857" i="11" s="1"/>
  <c r="N1857" i="11"/>
  <c r="O1857" i="11"/>
  <c r="AJ1857" i="11" s="1"/>
  <c r="P1857" i="11"/>
  <c r="AB1857" i="11" s="1"/>
  <c r="Q1857" i="11"/>
  <c r="AH1857" i="11" s="1"/>
  <c r="R1857" i="11"/>
  <c r="U1857" i="11"/>
  <c r="V1857" i="11"/>
  <c r="W1857" i="11"/>
  <c r="X1857" i="11"/>
  <c r="Y1857" i="11"/>
  <c r="Z1857" i="11"/>
  <c r="AA1857" i="11"/>
  <c r="AC1857" i="11"/>
  <c r="AD1857" i="11"/>
  <c r="AE1857" i="11"/>
  <c r="AI1857" i="11"/>
  <c r="AK1857" i="11"/>
  <c r="L1858" i="11"/>
  <c r="M1858" i="11"/>
  <c r="N1858" i="11"/>
  <c r="Q1858" i="11" s="1"/>
  <c r="AI1858" i="11" s="1"/>
  <c r="O1858" i="11"/>
  <c r="P1858" i="11"/>
  <c r="AB1858" i="11" s="1"/>
  <c r="R1858" i="11"/>
  <c r="S1858" i="11"/>
  <c r="T1858" i="11"/>
  <c r="U1858" i="11"/>
  <c r="V1858" i="11"/>
  <c r="W1858" i="11"/>
  <c r="X1858" i="11"/>
  <c r="Y1858" i="11"/>
  <c r="Z1858" i="11"/>
  <c r="AA1858" i="11"/>
  <c r="AC1858" i="11"/>
  <c r="AD1858" i="11"/>
  <c r="AE1858" i="11"/>
  <c r="AH1858" i="11"/>
  <c r="L1859" i="11"/>
  <c r="M1859" i="11"/>
  <c r="T1859" i="11" s="1"/>
  <c r="N1859" i="11"/>
  <c r="Q1859" i="11" s="1"/>
  <c r="O1859" i="11"/>
  <c r="P1859" i="11"/>
  <c r="R1859" i="11"/>
  <c r="S1859" i="11"/>
  <c r="U1859" i="11"/>
  <c r="V1859" i="11"/>
  <c r="W1859" i="11"/>
  <c r="X1859" i="11"/>
  <c r="Y1859" i="11"/>
  <c r="Z1859" i="11"/>
  <c r="AA1859" i="11"/>
  <c r="AB1859" i="11"/>
  <c r="AC1859" i="11"/>
  <c r="AD1859" i="11"/>
  <c r="AE1859" i="11"/>
  <c r="AK1859" i="11"/>
  <c r="L1860" i="11"/>
  <c r="M1860" i="11"/>
  <c r="N1860" i="11"/>
  <c r="O1860" i="11"/>
  <c r="P1860" i="11"/>
  <c r="Q1860" i="11"/>
  <c r="R1860" i="11"/>
  <c r="S1860" i="11"/>
  <c r="T1860" i="11"/>
  <c r="U1860" i="11"/>
  <c r="V1860" i="11"/>
  <c r="W1860" i="11"/>
  <c r="X1860" i="11"/>
  <c r="Y1860" i="11"/>
  <c r="Z1860" i="11"/>
  <c r="AA1860" i="11"/>
  <c r="AB1860" i="11"/>
  <c r="AC1860" i="11"/>
  <c r="AD1860" i="11"/>
  <c r="AE1860" i="11"/>
  <c r="AF1860" i="11"/>
  <c r="AG1860" i="11"/>
  <c r="L1861" i="11"/>
  <c r="M1861" i="11"/>
  <c r="N1861" i="11"/>
  <c r="O1861" i="11"/>
  <c r="P1861" i="11"/>
  <c r="Q1861" i="11"/>
  <c r="AK1861" i="11" s="1"/>
  <c r="R1861" i="11"/>
  <c r="S1861" i="11"/>
  <c r="T1861" i="11"/>
  <c r="U1861" i="11"/>
  <c r="V1861" i="11"/>
  <c r="W1861" i="11"/>
  <c r="X1861" i="11"/>
  <c r="Y1861" i="11"/>
  <c r="Z1861" i="11"/>
  <c r="AA1861" i="11"/>
  <c r="AB1861" i="11"/>
  <c r="AC1861" i="11"/>
  <c r="AD1861" i="11"/>
  <c r="AE1861" i="11"/>
  <c r="AF1861" i="11"/>
  <c r="AI1861" i="11"/>
  <c r="AJ1861" i="11"/>
  <c r="L1862" i="11"/>
  <c r="M1862" i="11"/>
  <c r="N1862" i="11"/>
  <c r="Q1862" i="11" s="1"/>
  <c r="O1862" i="11"/>
  <c r="P1862" i="11"/>
  <c r="R1862" i="11"/>
  <c r="S1862" i="11"/>
  <c r="T1862" i="11"/>
  <c r="U1862" i="11"/>
  <c r="V1862" i="11"/>
  <c r="W1862" i="11"/>
  <c r="X1862" i="11"/>
  <c r="Y1862" i="11"/>
  <c r="Z1862" i="11"/>
  <c r="AA1862" i="11"/>
  <c r="AB1862" i="11"/>
  <c r="AC1862" i="11"/>
  <c r="AD1862" i="11"/>
  <c r="AE1862" i="11"/>
  <c r="AF1862" i="11"/>
  <c r="L1863" i="11"/>
  <c r="M1863" i="11"/>
  <c r="N1863" i="11"/>
  <c r="O1863" i="11"/>
  <c r="P1863" i="11"/>
  <c r="Q1863" i="11"/>
  <c r="R1863" i="11"/>
  <c r="S1863" i="11"/>
  <c r="T1863" i="11"/>
  <c r="U1863" i="11"/>
  <c r="V1863" i="11"/>
  <c r="W1863" i="11"/>
  <c r="X1863" i="11"/>
  <c r="Y1863" i="11"/>
  <c r="Z1863" i="11"/>
  <c r="AA1863" i="11"/>
  <c r="AB1863" i="11"/>
  <c r="AC1863" i="11"/>
  <c r="AD1863" i="11"/>
  <c r="AE1863" i="11"/>
  <c r="AF1863" i="11"/>
  <c r="AG1863" i="11"/>
  <c r="AH1863" i="11"/>
  <c r="L1864" i="11"/>
  <c r="M1864" i="11"/>
  <c r="N1864" i="11"/>
  <c r="O1864" i="11"/>
  <c r="P1864" i="11"/>
  <c r="Q1864" i="11"/>
  <c r="R1864" i="11"/>
  <c r="S1864" i="11"/>
  <c r="T1864" i="11"/>
  <c r="U1864" i="11"/>
  <c r="V1864" i="11"/>
  <c r="W1864" i="11"/>
  <c r="X1864" i="11"/>
  <c r="Y1864" i="11"/>
  <c r="Z1864" i="11"/>
  <c r="AA1864" i="11"/>
  <c r="AB1864" i="11"/>
  <c r="AC1864" i="11"/>
  <c r="AD1864" i="11"/>
  <c r="AE1864" i="11"/>
  <c r="AF1864" i="11"/>
  <c r="AJ1864" i="11"/>
  <c r="AK1864" i="11"/>
  <c r="L1865" i="11"/>
  <c r="AG1865" i="11" s="1"/>
  <c r="M1865" i="11"/>
  <c r="N1865" i="11"/>
  <c r="O1865" i="11"/>
  <c r="AJ1865" i="11" s="1"/>
  <c r="P1865" i="11"/>
  <c r="Q1865" i="11"/>
  <c r="AH1865" i="11" s="1"/>
  <c r="R1865" i="11"/>
  <c r="S1865" i="11"/>
  <c r="T1865" i="11"/>
  <c r="U1865" i="11"/>
  <c r="V1865" i="11"/>
  <c r="W1865" i="11"/>
  <c r="X1865" i="11"/>
  <c r="Y1865" i="11"/>
  <c r="Z1865" i="11"/>
  <c r="AA1865" i="11"/>
  <c r="AB1865" i="11"/>
  <c r="AC1865" i="11"/>
  <c r="AD1865" i="11"/>
  <c r="AE1865" i="11"/>
  <c r="AF1865" i="11"/>
  <c r="AI1865" i="11"/>
  <c r="AK1865" i="11"/>
  <c r="L1866" i="11"/>
  <c r="M1866" i="11"/>
  <c r="N1866" i="11"/>
  <c r="Q1866" i="11" s="1"/>
  <c r="AH1866" i="11" s="1"/>
  <c r="O1866" i="11"/>
  <c r="P1866" i="11"/>
  <c r="R1866" i="11"/>
  <c r="S1866" i="11"/>
  <c r="T1866" i="11"/>
  <c r="U1866" i="11"/>
  <c r="V1866" i="11"/>
  <c r="W1866" i="11"/>
  <c r="X1866" i="11"/>
  <c r="Y1866" i="11"/>
  <c r="Z1866" i="11"/>
  <c r="AA1866" i="11"/>
  <c r="AB1866" i="11"/>
  <c r="AC1866" i="11"/>
  <c r="AD1866" i="11"/>
  <c r="AE1866" i="11"/>
  <c r="AF1866" i="11"/>
  <c r="L1867" i="11"/>
  <c r="M1867" i="11"/>
  <c r="N1867" i="11"/>
  <c r="Q1867" i="11" s="1"/>
  <c r="AK1867" i="11" s="1"/>
  <c r="O1867" i="11"/>
  <c r="P1867" i="11"/>
  <c r="R1867" i="11"/>
  <c r="S1867" i="11"/>
  <c r="T1867" i="11"/>
  <c r="U1867" i="11"/>
  <c r="V1867" i="11"/>
  <c r="W1867" i="11"/>
  <c r="X1867" i="11"/>
  <c r="Y1867" i="11"/>
  <c r="Z1867" i="11"/>
  <c r="AA1867" i="11"/>
  <c r="AB1867" i="11"/>
  <c r="AC1867" i="11"/>
  <c r="AD1867" i="11"/>
  <c r="AE1867" i="11"/>
  <c r="AF1867" i="11"/>
  <c r="L1868" i="11"/>
  <c r="M1868" i="11"/>
  <c r="N1868" i="11"/>
  <c r="O1868" i="11"/>
  <c r="P1868" i="11"/>
  <c r="Q1868" i="11"/>
  <c r="R1868" i="11"/>
  <c r="S1868" i="11"/>
  <c r="T1868" i="11"/>
  <c r="U1868" i="11"/>
  <c r="V1868" i="11"/>
  <c r="W1868" i="11"/>
  <c r="X1868" i="11"/>
  <c r="Y1868" i="11"/>
  <c r="Z1868" i="11"/>
  <c r="AA1868" i="11"/>
  <c r="AB1868" i="11"/>
  <c r="AC1868" i="11"/>
  <c r="AD1868" i="11"/>
  <c r="AE1868" i="11"/>
  <c r="AF1868" i="11"/>
  <c r="AG1868" i="11"/>
  <c r="L1869" i="11"/>
  <c r="M1869" i="11"/>
  <c r="N1869" i="11"/>
  <c r="O1869" i="11"/>
  <c r="P1869" i="11"/>
  <c r="Q1869" i="11"/>
  <c r="AK1869" i="11" s="1"/>
  <c r="R1869" i="11"/>
  <c r="S1869" i="11"/>
  <c r="T1869" i="11"/>
  <c r="U1869" i="11"/>
  <c r="V1869" i="11"/>
  <c r="W1869" i="11"/>
  <c r="X1869" i="11"/>
  <c r="Y1869" i="11"/>
  <c r="Z1869" i="11"/>
  <c r="AA1869" i="11"/>
  <c r="AB1869" i="11"/>
  <c r="AC1869" i="11"/>
  <c r="AD1869" i="11"/>
  <c r="AE1869" i="11"/>
  <c r="AF1869" i="11"/>
  <c r="AI1869" i="11"/>
  <c r="AJ1869" i="11"/>
  <c r="L1870" i="11"/>
  <c r="M1870" i="11"/>
  <c r="N1870" i="11"/>
  <c r="Q1870" i="11" s="1"/>
  <c r="O1870" i="11"/>
  <c r="P1870" i="11"/>
  <c r="R1870" i="11"/>
  <c r="S1870" i="11"/>
  <c r="T1870" i="11"/>
  <c r="U1870" i="11"/>
  <c r="V1870" i="11"/>
  <c r="W1870" i="11"/>
  <c r="X1870" i="11"/>
  <c r="Y1870" i="11"/>
  <c r="Z1870" i="11"/>
  <c r="AA1870" i="11"/>
  <c r="AB1870" i="11"/>
  <c r="AC1870" i="11"/>
  <c r="AD1870" i="11"/>
  <c r="AE1870" i="11"/>
  <c r="L1871" i="11"/>
  <c r="M1871" i="11"/>
  <c r="T1871" i="11" s="1"/>
  <c r="N1871" i="11"/>
  <c r="O1871" i="11"/>
  <c r="P1871" i="11"/>
  <c r="AB1871" i="11" s="1"/>
  <c r="Q1871" i="11"/>
  <c r="AG1871" i="11" s="1"/>
  <c r="R1871" i="11"/>
  <c r="S1871" i="11"/>
  <c r="U1871" i="11"/>
  <c r="V1871" i="11"/>
  <c r="W1871" i="11"/>
  <c r="X1871" i="11"/>
  <c r="Y1871" i="11"/>
  <c r="Z1871" i="11"/>
  <c r="AA1871" i="11"/>
  <c r="AC1871" i="11"/>
  <c r="AD1871" i="11"/>
  <c r="AE1871" i="11"/>
  <c r="L1872" i="11"/>
  <c r="M1872" i="11"/>
  <c r="AH1872" i="11" s="1"/>
  <c r="N1872" i="11"/>
  <c r="O1872" i="11"/>
  <c r="P1872" i="11"/>
  <c r="Q1872" i="11"/>
  <c r="R1872" i="11"/>
  <c r="T1872" i="11"/>
  <c r="U1872" i="11"/>
  <c r="V1872" i="11"/>
  <c r="W1872" i="11"/>
  <c r="X1872" i="11"/>
  <c r="Y1872" i="11"/>
  <c r="Z1872" i="11"/>
  <c r="AA1872" i="11"/>
  <c r="AB1872" i="11"/>
  <c r="AC1872" i="11"/>
  <c r="AD1872" i="11"/>
  <c r="AE1872" i="11"/>
  <c r="AJ1872" i="11"/>
  <c r="AK1872" i="11"/>
  <c r="L1873" i="11"/>
  <c r="AG1873" i="11" s="1"/>
  <c r="M1873" i="11"/>
  <c r="T1873" i="11" s="1"/>
  <c r="N1873" i="11"/>
  <c r="O1873" i="11"/>
  <c r="AJ1873" i="11" s="1"/>
  <c r="P1873" i="11"/>
  <c r="AB1873" i="11" s="1"/>
  <c r="Q1873" i="11"/>
  <c r="AH1873" i="11" s="1"/>
  <c r="R1873" i="11"/>
  <c r="U1873" i="11"/>
  <c r="V1873" i="11"/>
  <c r="W1873" i="11"/>
  <c r="X1873" i="11"/>
  <c r="Y1873" i="11"/>
  <c r="Z1873" i="11"/>
  <c r="AA1873" i="11"/>
  <c r="AC1873" i="11"/>
  <c r="AD1873" i="11"/>
  <c r="AE1873" i="11"/>
  <c r="AI1873" i="11"/>
  <c r="AK1873" i="11"/>
  <c r="L1874" i="11"/>
  <c r="M1874" i="11"/>
  <c r="N1874" i="11"/>
  <c r="Q1874" i="11" s="1"/>
  <c r="O1874" i="11"/>
  <c r="P1874" i="11"/>
  <c r="AB1874" i="11" s="1"/>
  <c r="R1874" i="11"/>
  <c r="S1874" i="11"/>
  <c r="T1874" i="11"/>
  <c r="U1874" i="11"/>
  <c r="V1874" i="11"/>
  <c r="W1874" i="11"/>
  <c r="X1874" i="11"/>
  <c r="Y1874" i="11"/>
  <c r="Z1874" i="11"/>
  <c r="AA1874" i="11"/>
  <c r="AC1874" i="11"/>
  <c r="AD1874" i="11"/>
  <c r="AE1874" i="11"/>
  <c r="AH1874" i="11"/>
  <c r="AI1874" i="11"/>
  <c r="L1875" i="11"/>
  <c r="M1875" i="11"/>
  <c r="N1875" i="11"/>
  <c r="Q1875" i="11" s="1"/>
  <c r="AK1875" i="11" s="1"/>
  <c r="O1875" i="11"/>
  <c r="P1875" i="11"/>
  <c r="R1875" i="11"/>
  <c r="S1875" i="11"/>
  <c r="T1875" i="11"/>
  <c r="U1875" i="11"/>
  <c r="V1875" i="11"/>
  <c r="W1875" i="11"/>
  <c r="X1875" i="11"/>
  <c r="Y1875" i="11"/>
  <c r="Z1875" i="11"/>
  <c r="AA1875" i="11"/>
  <c r="AB1875" i="11"/>
  <c r="AC1875" i="11"/>
  <c r="AD1875" i="11"/>
  <c r="AE1875" i="11"/>
  <c r="AF1875" i="11"/>
  <c r="L1876" i="11"/>
  <c r="M1876" i="11"/>
  <c r="N1876" i="11"/>
  <c r="O1876" i="11"/>
  <c r="P1876" i="11"/>
  <c r="Q1876" i="11"/>
  <c r="R1876" i="11"/>
  <c r="S1876" i="11"/>
  <c r="T1876" i="11"/>
  <c r="U1876" i="11"/>
  <c r="V1876" i="11"/>
  <c r="W1876" i="11"/>
  <c r="X1876" i="11"/>
  <c r="Y1876" i="11"/>
  <c r="Z1876" i="11"/>
  <c r="AA1876" i="11"/>
  <c r="AB1876" i="11"/>
  <c r="AC1876" i="11"/>
  <c r="AD1876" i="11"/>
  <c r="AE1876" i="11"/>
  <c r="AF1876" i="11"/>
  <c r="AG1876" i="11"/>
  <c r="L1877" i="11"/>
  <c r="M1877" i="11"/>
  <c r="N1877" i="11"/>
  <c r="O1877" i="11"/>
  <c r="P1877" i="11"/>
  <c r="Q1877" i="11"/>
  <c r="AK1877" i="11" s="1"/>
  <c r="R1877" i="11"/>
  <c r="S1877" i="11"/>
  <c r="T1877" i="11"/>
  <c r="U1877" i="11"/>
  <c r="V1877" i="11"/>
  <c r="W1877" i="11"/>
  <c r="X1877" i="11"/>
  <c r="Y1877" i="11"/>
  <c r="Z1877" i="11"/>
  <c r="AA1877" i="11"/>
  <c r="AB1877" i="11"/>
  <c r="AC1877" i="11"/>
  <c r="AD1877" i="11"/>
  <c r="AE1877" i="11"/>
  <c r="AI1877" i="11"/>
  <c r="AJ1877" i="11"/>
  <c r="L1878" i="11"/>
  <c r="M1878" i="11"/>
  <c r="N1878" i="11"/>
  <c r="Q1878" i="11" s="1"/>
  <c r="O1878" i="11"/>
  <c r="P1878" i="11"/>
  <c r="R1878" i="11"/>
  <c r="S1878" i="11"/>
  <c r="T1878" i="11"/>
  <c r="U1878" i="11"/>
  <c r="V1878" i="11"/>
  <c r="W1878" i="11"/>
  <c r="X1878" i="11"/>
  <c r="Y1878" i="11"/>
  <c r="Z1878" i="11"/>
  <c r="AA1878" i="11"/>
  <c r="AB1878" i="11"/>
  <c r="AC1878" i="11"/>
  <c r="AD1878" i="11"/>
  <c r="AE1878" i="11"/>
  <c r="L1879" i="11"/>
  <c r="M1879" i="11"/>
  <c r="N1879" i="11"/>
  <c r="O1879" i="11"/>
  <c r="P1879" i="11"/>
  <c r="Q1879" i="11"/>
  <c r="R1879" i="11"/>
  <c r="S1879" i="11"/>
  <c r="T1879" i="11"/>
  <c r="U1879" i="11"/>
  <c r="V1879" i="11"/>
  <c r="W1879" i="11"/>
  <c r="X1879" i="11"/>
  <c r="Y1879" i="11"/>
  <c r="Z1879" i="11"/>
  <c r="AA1879" i="11"/>
  <c r="AB1879" i="11"/>
  <c r="AC1879" i="11"/>
  <c r="AD1879" i="11"/>
  <c r="AE1879" i="11"/>
  <c r="AF1879" i="11"/>
  <c r="AG1879" i="11"/>
  <c r="L1880" i="11"/>
  <c r="M1880" i="11"/>
  <c r="N1880" i="11"/>
  <c r="O1880" i="11"/>
  <c r="P1880" i="11"/>
  <c r="Q1880" i="11"/>
  <c r="R1880" i="11"/>
  <c r="S1880" i="11"/>
  <c r="T1880" i="11"/>
  <c r="U1880" i="11"/>
  <c r="V1880" i="11"/>
  <c r="W1880" i="11"/>
  <c r="X1880" i="11"/>
  <c r="Y1880" i="11"/>
  <c r="Z1880" i="11"/>
  <c r="AA1880" i="11"/>
  <c r="AB1880" i="11"/>
  <c r="AC1880" i="11"/>
  <c r="AD1880" i="11"/>
  <c r="AE1880" i="11"/>
  <c r="AF1880" i="11"/>
  <c r="AJ1880" i="11"/>
  <c r="AK1880" i="11"/>
  <c r="L1881" i="11"/>
  <c r="AG1881" i="11" s="1"/>
  <c r="M1881" i="11"/>
  <c r="N1881" i="11"/>
  <c r="O1881" i="11"/>
  <c r="AJ1881" i="11" s="1"/>
  <c r="P1881" i="11"/>
  <c r="AB1881" i="11" s="1"/>
  <c r="Q1881" i="11"/>
  <c r="AH1881" i="11" s="1"/>
  <c r="R1881" i="11"/>
  <c r="T1881" i="11"/>
  <c r="U1881" i="11"/>
  <c r="V1881" i="11"/>
  <c r="W1881" i="11"/>
  <c r="X1881" i="11"/>
  <c r="Y1881" i="11"/>
  <c r="Z1881" i="11"/>
  <c r="AA1881" i="11"/>
  <c r="AC1881" i="11"/>
  <c r="AD1881" i="11"/>
  <c r="AE1881" i="11"/>
  <c r="AI1881" i="11"/>
  <c r="AK1881" i="11"/>
  <c r="L1882" i="11"/>
  <c r="M1882" i="11"/>
  <c r="N1882" i="11"/>
  <c r="Q1882" i="11" s="1"/>
  <c r="O1882" i="11"/>
  <c r="P1882" i="11"/>
  <c r="AB1882" i="11" s="1"/>
  <c r="R1882" i="11"/>
  <c r="S1882" i="11"/>
  <c r="T1882" i="11"/>
  <c r="U1882" i="11"/>
  <c r="V1882" i="11"/>
  <c r="W1882" i="11"/>
  <c r="X1882" i="11"/>
  <c r="Y1882" i="11"/>
  <c r="Z1882" i="11"/>
  <c r="AA1882" i="11"/>
  <c r="AC1882" i="11"/>
  <c r="AD1882" i="11"/>
  <c r="AE1882" i="11"/>
  <c r="AH1882" i="11"/>
  <c r="AI1882" i="11"/>
  <c r="L1883" i="11"/>
  <c r="M1883" i="11"/>
  <c r="N1883" i="11"/>
  <c r="Q1883" i="11" s="1"/>
  <c r="AH1883" i="11" s="1"/>
  <c r="O1883" i="11"/>
  <c r="P1883" i="11"/>
  <c r="R1883" i="11"/>
  <c r="S1883" i="11"/>
  <c r="T1883" i="11"/>
  <c r="U1883" i="11"/>
  <c r="V1883" i="11"/>
  <c r="W1883" i="11"/>
  <c r="X1883" i="11"/>
  <c r="Y1883" i="11"/>
  <c r="Z1883" i="11"/>
  <c r="AA1883" i="11"/>
  <c r="AB1883" i="11"/>
  <c r="AC1883" i="11"/>
  <c r="AD1883" i="11"/>
  <c r="AE1883" i="11"/>
  <c r="AF1883" i="11"/>
  <c r="AK1883" i="11"/>
  <c r="L1884" i="11"/>
  <c r="M1884" i="11"/>
  <c r="N1884" i="11"/>
  <c r="O1884" i="11"/>
  <c r="P1884" i="11"/>
  <c r="Q1884" i="11"/>
  <c r="AK1884" i="11" s="1"/>
  <c r="R1884" i="11"/>
  <c r="S1884" i="11"/>
  <c r="T1884" i="11"/>
  <c r="U1884" i="11"/>
  <c r="V1884" i="11"/>
  <c r="W1884" i="11"/>
  <c r="X1884" i="11"/>
  <c r="Y1884" i="11"/>
  <c r="Z1884" i="11"/>
  <c r="AA1884" i="11"/>
  <c r="AB1884" i="11"/>
  <c r="AC1884" i="11"/>
  <c r="AD1884" i="11"/>
  <c r="AE1884" i="11"/>
  <c r="AF1884" i="11"/>
  <c r="AG1884" i="11"/>
  <c r="L1885" i="11"/>
  <c r="M1885" i="11"/>
  <c r="N1885" i="11"/>
  <c r="O1885" i="11"/>
  <c r="P1885" i="11"/>
  <c r="Q1885" i="11"/>
  <c r="AK1885" i="11" s="1"/>
  <c r="R1885" i="11"/>
  <c r="T1885" i="11"/>
  <c r="U1885" i="11"/>
  <c r="V1885" i="11"/>
  <c r="W1885" i="11"/>
  <c r="X1885" i="11"/>
  <c r="Y1885" i="11"/>
  <c r="Z1885" i="11"/>
  <c r="AA1885" i="11"/>
  <c r="AB1885" i="11"/>
  <c r="AC1885" i="11"/>
  <c r="AD1885" i="11"/>
  <c r="AE1885" i="11"/>
  <c r="AI1885" i="11"/>
  <c r="AJ1885" i="11"/>
  <c r="L1886" i="11"/>
  <c r="M1886" i="11"/>
  <c r="N1886" i="11"/>
  <c r="Q1886" i="11" s="1"/>
  <c r="AI1886" i="11" s="1"/>
  <c r="O1886" i="11"/>
  <c r="P1886" i="11"/>
  <c r="R1886" i="11"/>
  <c r="S1886" i="11"/>
  <c r="T1886" i="11"/>
  <c r="U1886" i="11"/>
  <c r="V1886" i="11"/>
  <c r="W1886" i="11"/>
  <c r="X1886" i="11"/>
  <c r="Y1886" i="11"/>
  <c r="Z1886" i="11"/>
  <c r="AA1886" i="11"/>
  <c r="AB1886" i="11"/>
  <c r="AC1886" i="11"/>
  <c r="AD1886" i="11"/>
  <c r="AE1886" i="11"/>
  <c r="L1887" i="11"/>
  <c r="M1887" i="11"/>
  <c r="T1887" i="11" s="1"/>
  <c r="N1887" i="11"/>
  <c r="O1887" i="11"/>
  <c r="P1887" i="11"/>
  <c r="AB1887" i="11" s="1"/>
  <c r="R1887" i="11"/>
  <c r="S1887" i="11"/>
  <c r="U1887" i="11"/>
  <c r="W1887" i="11"/>
  <c r="X1887" i="11"/>
  <c r="Y1887" i="11"/>
  <c r="Z1887" i="11"/>
  <c r="AA1887" i="11"/>
  <c r="AC1887" i="11"/>
  <c r="AD1887" i="11"/>
  <c r="AE1887" i="11"/>
  <c r="L1888" i="11"/>
  <c r="M1888" i="11"/>
  <c r="T1888" i="11" s="1"/>
  <c r="N1888" i="11"/>
  <c r="O1888" i="11"/>
  <c r="P1888" i="11"/>
  <c r="Q1888" i="11"/>
  <c r="R1888" i="11"/>
  <c r="U1888" i="11"/>
  <c r="V1888" i="11"/>
  <c r="W1888" i="11"/>
  <c r="X1888" i="11"/>
  <c r="Y1888" i="11"/>
  <c r="Z1888" i="11"/>
  <c r="AA1888" i="11"/>
  <c r="AB1888" i="11"/>
  <c r="AC1888" i="11"/>
  <c r="AD1888" i="11"/>
  <c r="AE1888" i="11"/>
  <c r="AH1888" i="11"/>
  <c r="AJ1888" i="11"/>
  <c r="L1889" i="11"/>
  <c r="M1889" i="11"/>
  <c r="N1889" i="11"/>
  <c r="O1889" i="11"/>
  <c r="P1889" i="11"/>
  <c r="Q1889" i="11"/>
  <c r="AH1889" i="11" s="1"/>
  <c r="R1889" i="11"/>
  <c r="T1889" i="11"/>
  <c r="U1889" i="11"/>
  <c r="V1889" i="11"/>
  <c r="W1889" i="11"/>
  <c r="X1889" i="11"/>
  <c r="Y1889" i="11"/>
  <c r="Z1889" i="11"/>
  <c r="AA1889" i="11"/>
  <c r="AB1889" i="11"/>
  <c r="AC1889" i="11"/>
  <c r="AD1889" i="11"/>
  <c r="AE1889" i="11"/>
  <c r="AI1889" i="11"/>
  <c r="AJ1889" i="11"/>
  <c r="AK1889" i="11"/>
  <c r="L1890" i="11"/>
  <c r="M1890" i="11"/>
  <c r="N1890" i="11"/>
  <c r="Q1890" i="11" s="1"/>
  <c r="AH1890" i="11" s="1"/>
  <c r="O1890" i="11"/>
  <c r="P1890" i="11"/>
  <c r="AB1890" i="11" s="1"/>
  <c r="R1890" i="11"/>
  <c r="AF1890" i="11" s="1"/>
  <c r="S1890" i="11"/>
  <c r="T1890" i="11"/>
  <c r="U1890" i="11"/>
  <c r="V1890" i="11"/>
  <c r="W1890" i="11"/>
  <c r="X1890" i="11"/>
  <c r="Y1890" i="11"/>
  <c r="Z1890" i="11"/>
  <c r="AA1890" i="11"/>
  <c r="AC1890" i="11"/>
  <c r="AD1890" i="11"/>
  <c r="AE1890" i="11"/>
  <c r="AI1890" i="11"/>
  <c r="L1891" i="11"/>
  <c r="M1891" i="11"/>
  <c r="T1891" i="11" s="1"/>
  <c r="N1891" i="11"/>
  <c r="Q1891" i="11" s="1"/>
  <c r="AI1891" i="11" s="1"/>
  <c r="O1891" i="11"/>
  <c r="P1891" i="11"/>
  <c r="R1891" i="11"/>
  <c r="S1891" i="11"/>
  <c r="U1891" i="11"/>
  <c r="W1891" i="11"/>
  <c r="X1891" i="11"/>
  <c r="Y1891" i="11"/>
  <c r="Z1891" i="11"/>
  <c r="AA1891" i="11"/>
  <c r="AB1891" i="11"/>
  <c r="AC1891" i="11"/>
  <c r="AD1891" i="11"/>
  <c r="AE1891" i="11"/>
  <c r="AH1891" i="11"/>
  <c r="L1892" i="11"/>
  <c r="S1892" i="11" s="1"/>
  <c r="AF1892" i="11" s="1"/>
  <c r="M1892" i="11"/>
  <c r="T1892" i="11" s="1"/>
  <c r="N1892" i="11"/>
  <c r="O1892" i="11"/>
  <c r="P1892" i="11"/>
  <c r="AB1892" i="11" s="1"/>
  <c r="Q1892" i="11"/>
  <c r="R1892" i="11"/>
  <c r="U1892" i="11"/>
  <c r="V1892" i="11"/>
  <c r="W1892" i="11"/>
  <c r="X1892" i="11"/>
  <c r="Y1892" i="11"/>
  <c r="Z1892" i="11"/>
  <c r="AA1892" i="11"/>
  <c r="AC1892" i="11"/>
  <c r="AD1892" i="11"/>
  <c r="AE1892" i="11"/>
  <c r="AK1892" i="11"/>
  <c r="L1893" i="11"/>
  <c r="M1893" i="11"/>
  <c r="N1893" i="11"/>
  <c r="O1893" i="11"/>
  <c r="P1893" i="11"/>
  <c r="Q1893" i="11"/>
  <c r="AI1893" i="11" s="1"/>
  <c r="R1893" i="11"/>
  <c r="S1893" i="11"/>
  <c r="T1893" i="11"/>
  <c r="U1893" i="11"/>
  <c r="V1893" i="11"/>
  <c r="W1893" i="11"/>
  <c r="X1893" i="11"/>
  <c r="Y1893" i="11"/>
  <c r="Z1893" i="11"/>
  <c r="AA1893" i="11"/>
  <c r="AB1893" i="11"/>
  <c r="AC1893" i="11"/>
  <c r="AD1893" i="11"/>
  <c r="AE1893" i="11"/>
  <c r="AF1893" i="11"/>
  <c r="AG1893" i="11"/>
  <c r="L1894" i="11"/>
  <c r="M1894" i="11"/>
  <c r="N1894" i="11"/>
  <c r="Q1894" i="11" s="1"/>
  <c r="AI1894" i="11" s="1"/>
  <c r="O1894" i="11"/>
  <c r="P1894" i="11"/>
  <c r="R1894" i="11"/>
  <c r="T1894" i="11"/>
  <c r="U1894" i="11"/>
  <c r="V1894" i="11"/>
  <c r="W1894" i="11"/>
  <c r="X1894" i="11"/>
  <c r="Y1894" i="11"/>
  <c r="Z1894" i="11"/>
  <c r="AA1894" i="11"/>
  <c r="AB1894" i="11"/>
  <c r="AC1894" i="11"/>
  <c r="AD1894" i="11"/>
  <c r="AE1894" i="11"/>
  <c r="AJ1894" i="11"/>
  <c r="L1895" i="11"/>
  <c r="M1895" i="11"/>
  <c r="T1895" i="11" s="1"/>
  <c r="N1895" i="11"/>
  <c r="O1895" i="11"/>
  <c r="P1895" i="11"/>
  <c r="AB1895" i="11" s="1"/>
  <c r="Q1895" i="11"/>
  <c r="R1895" i="11"/>
  <c r="S1895" i="11"/>
  <c r="U1895" i="11"/>
  <c r="V1895" i="11"/>
  <c r="W1895" i="11"/>
  <c r="X1895" i="11"/>
  <c r="Y1895" i="11"/>
  <c r="Z1895" i="11"/>
  <c r="AA1895" i="11"/>
  <c r="AC1895" i="11"/>
  <c r="AD1895" i="11"/>
  <c r="AE1895" i="11"/>
  <c r="L1896" i="11"/>
  <c r="M1896" i="11"/>
  <c r="N1896" i="11"/>
  <c r="O1896" i="11"/>
  <c r="P1896" i="11"/>
  <c r="Q1896" i="11"/>
  <c r="AH1896" i="11" s="1"/>
  <c r="R1896" i="11"/>
  <c r="S1896" i="11"/>
  <c r="T1896" i="11"/>
  <c r="U1896" i="11"/>
  <c r="V1896" i="11"/>
  <c r="W1896" i="11"/>
  <c r="X1896" i="11"/>
  <c r="Y1896" i="11"/>
  <c r="Z1896" i="11"/>
  <c r="AA1896" i="11"/>
  <c r="AB1896" i="11"/>
  <c r="AC1896" i="11"/>
  <c r="AD1896" i="11"/>
  <c r="AE1896" i="11"/>
  <c r="AF1896" i="11"/>
  <c r="AJ1896" i="11"/>
  <c r="AK1896" i="11"/>
  <c r="L1897" i="11"/>
  <c r="M1897" i="11"/>
  <c r="T1897" i="11" s="1"/>
  <c r="N1897" i="11"/>
  <c r="O1897" i="11"/>
  <c r="AJ1897" i="11" s="1"/>
  <c r="P1897" i="11"/>
  <c r="Q1897" i="11"/>
  <c r="R1897" i="11"/>
  <c r="U1897" i="11"/>
  <c r="V1897" i="11"/>
  <c r="W1897" i="11"/>
  <c r="X1897" i="11"/>
  <c r="Y1897" i="11"/>
  <c r="Z1897" i="11"/>
  <c r="AA1897" i="11"/>
  <c r="AB1897" i="11"/>
  <c r="AC1897" i="11"/>
  <c r="AD1897" i="11"/>
  <c r="AE1897" i="11"/>
  <c r="AI1897" i="11"/>
  <c r="AK1897" i="11"/>
  <c r="L1898" i="11"/>
  <c r="M1898" i="11"/>
  <c r="N1898" i="11"/>
  <c r="Q1898" i="11" s="1"/>
  <c r="AH1898" i="11" s="1"/>
  <c r="O1898" i="11"/>
  <c r="P1898" i="11"/>
  <c r="AB1898" i="11" s="1"/>
  <c r="R1898" i="11"/>
  <c r="S1898" i="11"/>
  <c r="T1898" i="11"/>
  <c r="U1898" i="11"/>
  <c r="V1898" i="11"/>
  <c r="W1898" i="11"/>
  <c r="X1898" i="11"/>
  <c r="Y1898" i="11"/>
  <c r="Z1898" i="11"/>
  <c r="AA1898" i="11"/>
  <c r="AC1898" i="11"/>
  <c r="AD1898" i="11"/>
  <c r="AE1898" i="11"/>
  <c r="AF1898" i="11"/>
  <c r="L1899" i="11"/>
  <c r="M1899" i="11"/>
  <c r="T1899" i="11" s="1"/>
  <c r="N1899" i="11"/>
  <c r="Q1899" i="11" s="1"/>
  <c r="O1899" i="11"/>
  <c r="P1899" i="11"/>
  <c r="R1899" i="11"/>
  <c r="S1899" i="11"/>
  <c r="U1899" i="11"/>
  <c r="W1899" i="11"/>
  <c r="X1899" i="11"/>
  <c r="Y1899" i="11"/>
  <c r="Z1899" i="11"/>
  <c r="AA1899" i="11"/>
  <c r="AB1899" i="11"/>
  <c r="AC1899" i="11"/>
  <c r="AD1899" i="11"/>
  <c r="AE1899" i="11"/>
  <c r="AH1899" i="11"/>
  <c r="AI1899" i="11"/>
  <c r="L1900" i="11"/>
  <c r="S1900" i="11" s="1"/>
  <c r="M1900" i="11"/>
  <c r="T1900" i="11" s="1"/>
  <c r="N1900" i="11"/>
  <c r="Q1900" i="11" s="1"/>
  <c r="O1900" i="11"/>
  <c r="P1900" i="11"/>
  <c r="AB1900" i="11" s="1"/>
  <c r="R1900" i="11"/>
  <c r="U1900" i="11"/>
  <c r="W1900" i="11"/>
  <c r="X1900" i="11"/>
  <c r="Y1900" i="11"/>
  <c r="Z1900" i="11"/>
  <c r="AA1900" i="11"/>
  <c r="AC1900" i="11"/>
  <c r="AD1900" i="11"/>
  <c r="AE1900" i="11"/>
  <c r="L1901" i="11"/>
  <c r="M1901" i="11"/>
  <c r="N1901" i="11"/>
  <c r="O1901" i="11"/>
  <c r="P1901" i="11"/>
  <c r="AB1901" i="11" s="1"/>
  <c r="Q1901" i="11"/>
  <c r="R1901" i="11"/>
  <c r="S1901" i="11"/>
  <c r="T1901" i="11"/>
  <c r="U1901" i="11"/>
  <c r="V1901" i="11"/>
  <c r="W1901" i="11"/>
  <c r="X1901" i="11"/>
  <c r="Y1901" i="11"/>
  <c r="AF1901" i="11" s="1"/>
  <c r="Z1901" i="11"/>
  <c r="AA1901" i="11"/>
  <c r="AC1901" i="11"/>
  <c r="AD1901" i="11"/>
  <c r="AE1901" i="11"/>
  <c r="AG1901" i="11"/>
  <c r="AI1901" i="11"/>
  <c r="L1902" i="11"/>
  <c r="M1902" i="11"/>
  <c r="N1902" i="11"/>
  <c r="Q1902" i="11" s="1"/>
  <c r="O1902" i="11"/>
  <c r="P1902" i="11"/>
  <c r="R1902" i="11"/>
  <c r="T1902" i="11"/>
  <c r="U1902" i="11"/>
  <c r="V1902" i="11"/>
  <c r="W1902" i="11"/>
  <c r="X1902" i="11"/>
  <c r="Y1902" i="11"/>
  <c r="Z1902" i="11"/>
  <c r="AA1902" i="11"/>
  <c r="AB1902" i="11"/>
  <c r="AC1902" i="11"/>
  <c r="AD1902" i="11"/>
  <c r="AE1902" i="11"/>
  <c r="AI1902" i="11"/>
  <c r="AJ1902" i="11"/>
  <c r="L1903" i="11"/>
  <c r="M1903" i="11"/>
  <c r="T1903" i="11" s="1"/>
  <c r="N1903" i="11"/>
  <c r="O1903" i="11"/>
  <c r="P1903" i="11"/>
  <c r="AB1903" i="11" s="1"/>
  <c r="Q1903" i="11"/>
  <c r="R1903" i="11"/>
  <c r="AF1903" i="11" s="1"/>
  <c r="S1903" i="11"/>
  <c r="U1903" i="11"/>
  <c r="V1903" i="11"/>
  <c r="W1903" i="11"/>
  <c r="X1903" i="11"/>
  <c r="Y1903" i="11"/>
  <c r="Z1903" i="11"/>
  <c r="AA1903" i="11"/>
  <c r="AC1903" i="11"/>
  <c r="AD1903" i="11"/>
  <c r="AE1903" i="11"/>
  <c r="L1904" i="11"/>
  <c r="AG1904" i="11" s="1"/>
  <c r="M1904" i="11"/>
  <c r="N1904" i="11"/>
  <c r="O1904" i="11"/>
  <c r="P1904" i="11"/>
  <c r="Q1904" i="11"/>
  <c r="R1904" i="11"/>
  <c r="T1904" i="11"/>
  <c r="U1904" i="11"/>
  <c r="V1904" i="11"/>
  <c r="W1904" i="11"/>
  <c r="X1904" i="11"/>
  <c r="Y1904" i="11"/>
  <c r="Z1904" i="11"/>
  <c r="AA1904" i="11"/>
  <c r="AB1904" i="11"/>
  <c r="AC1904" i="11"/>
  <c r="AD1904" i="11"/>
  <c r="AE1904" i="11"/>
  <c r="AH1904" i="11"/>
  <c r="AJ1904" i="11"/>
  <c r="AK1904" i="11"/>
  <c r="L1905" i="11"/>
  <c r="M1905" i="11"/>
  <c r="T1905" i="11" s="1"/>
  <c r="N1905" i="11"/>
  <c r="O1905" i="11"/>
  <c r="P1905" i="11"/>
  <c r="AB1905" i="11" s="1"/>
  <c r="Q1905" i="11"/>
  <c r="R1905" i="11"/>
  <c r="U1905" i="11"/>
  <c r="V1905" i="11"/>
  <c r="W1905" i="11"/>
  <c r="X1905" i="11"/>
  <c r="Y1905" i="11"/>
  <c r="Z1905" i="11"/>
  <c r="AA1905" i="11"/>
  <c r="AC1905" i="11"/>
  <c r="AD1905" i="11"/>
  <c r="AE1905" i="11"/>
  <c r="AI1905" i="11"/>
  <c r="AJ1905" i="11"/>
  <c r="AK1905" i="11"/>
  <c r="L1906" i="11"/>
  <c r="M1906" i="11"/>
  <c r="N1906" i="11"/>
  <c r="Q1906" i="11" s="1"/>
  <c r="O1906" i="11"/>
  <c r="P1906" i="11"/>
  <c r="AB1906" i="11" s="1"/>
  <c r="R1906" i="11"/>
  <c r="AF1906" i="11" s="1"/>
  <c r="S1906" i="11"/>
  <c r="T1906" i="11"/>
  <c r="U1906" i="11"/>
  <c r="V1906" i="11"/>
  <c r="W1906" i="11"/>
  <c r="X1906" i="11"/>
  <c r="Y1906" i="11"/>
  <c r="Z1906" i="11"/>
  <c r="AA1906" i="11"/>
  <c r="AC1906" i="11"/>
  <c r="AD1906" i="11"/>
  <c r="AE1906" i="11"/>
  <c r="AH1906" i="11"/>
  <c r="AI1906" i="11"/>
  <c r="L1907" i="11"/>
  <c r="M1907" i="11"/>
  <c r="T1907" i="11" s="1"/>
  <c r="N1907" i="11"/>
  <c r="Q1907" i="11" s="1"/>
  <c r="AI1907" i="11" s="1"/>
  <c r="O1907" i="11"/>
  <c r="P1907" i="11"/>
  <c r="R1907" i="11"/>
  <c r="S1907" i="11"/>
  <c r="U1907" i="11"/>
  <c r="V1907" i="11"/>
  <c r="W1907" i="11"/>
  <c r="X1907" i="11"/>
  <c r="Y1907" i="11"/>
  <c r="Z1907" i="11"/>
  <c r="AA1907" i="11"/>
  <c r="AB1907" i="11"/>
  <c r="AC1907" i="11"/>
  <c r="AD1907" i="11"/>
  <c r="AE1907" i="11"/>
  <c r="AK1907" i="11"/>
  <c r="L1908" i="11"/>
  <c r="S1908" i="11" s="1"/>
  <c r="M1908" i="11"/>
  <c r="T1908" i="11" s="1"/>
  <c r="N1908" i="11"/>
  <c r="Q1908" i="11" s="1"/>
  <c r="O1908" i="11"/>
  <c r="P1908" i="11"/>
  <c r="AB1908" i="11" s="1"/>
  <c r="R1908" i="11"/>
  <c r="U1908" i="11"/>
  <c r="W1908" i="11"/>
  <c r="X1908" i="11"/>
  <c r="Y1908" i="11"/>
  <c r="Z1908" i="11"/>
  <c r="AA1908" i="11"/>
  <c r="AC1908" i="11"/>
  <c r="AD1908" i="11"/>
  <c r="AE1908" i="11"/>
  <c r="L1909" i="11"/>
  <c r="M1909" i="11"/>
  <c r="N1909" i="11"/>
  <c r="O1909" i="11"/>
  <c r="P1909" i="11"/>
  <c r="Q1909" i="11"/>
  <c r="AI1909" i="11" s="1"/>
  <c r="R1909" i="11"/>
  <c r="S1909" i="11"/>
  <c r="T1909" i="11"/>
  <c r="U1909" i="11"/>
  <c r="V1909" i="11"/>
  <c r="W1909" i="11"/>
  <c r="X1909" i="11"/>
  <c r="Y1909" i="11"/>
  <c r="Z1909" i="11"/>
  <c r="AA1909" i="11"/>
  <c r="AB1909" i="11"/>
  <c r="AC1909" i="11"/>
  <c r="AD1909" i="11"/>
  <c r="AE1909" i="11"/>
  <c r="AF1909" i="11"/>
  <c r="AJ1909" i="11"/>
  <c r="L1910" i="11"/>
  <c r="M1910" i="11"/>
  <c r="N1910" i="11"/>
  <c r="Q1910" i="11" s="1"/>
  <c r="O1910" i="11"/>
  <c r="P1910" i="11"/>
  <c r="R1910" i="11"/>
  <c r="S1910" i="11"/>
  <c r="T1910" i="11"/>
  <c r="U1910" i="11"/>
  <c r="V1910" i="11"/>
  <c r="W1910" i="11"/>
  <c r="X1910" i="11"/>
  <c r="Y1910" i="11"/>
  <c r="Z1910" i="11"/>
  <c r="AA1910" i="11"/>
  <c r="AB1910" i="11"/>
  <c r="AC1910" i="11"/>
  <c r="AD1910" i="11"/>
  <c r="AE1910" i="11"/>
  <c r="AF1910" i="11"/>
  <c r="L1911" i="11"/>
  <c r="M1911" i="11"/>
  <c r="N1911" i="11"/>
  <c r="O1911" i="11"/>
  <c r="P1911" i="11"/>
  <c r="R1911" i="11"/>
  <c r="S1911" i="11"/>
  <c r="T1911" i="11"/>
  <c r="U1911" i="11"/>
  <c r="V1911" i="11"/>
  <c r="W1911" i="11"/>
  <c r="X1911" i="11"/>
  <c r="Y1911" i="11"/>
  <c r="Z1911" i="11"/>
  <c r="AA1911" i="11"/>
  <c r="AB1911" i="11"/>
  <c r="AC1911" i="11"/>
  <c r="AD1911" i="11"/>
  <c r="AE1911" i="11"/>
  <c r="AF1911" i="11"/>
  <c r="L1912" i="11"/>
  <c r="M1912" i="11"/>
  <c r="N1912" i="11"/>
  <c r="O1912" i="11"/>
  <c r="P1912" i="11"/>
  <c r="Q1912" i="11"/>
  <c r="AH1912" i="11" s="1"/>
  <c r="R1912" i="11"/>
  <c r="S1912" i="11"/>
  <c r="T1912" i="11"/>
  <c r="U1912" i="11"/>
  <c r="V1912" i="11"/>
  <c r="W1912" i="11"/>
  <c r="X1912" i="11"/>
  <c r="Y1912" i="11"/>
  <c r="Z1912" i="11"/>
  <c r="AA1912" i="11"/>
  <c r="AB1912" i="11"/>
  <c r="AC1912" i="11"/>
  <c r="AD1912" i="11"/>
  <c r="AE1912" i="11"/>
  <c r="AF1912" i="11"/>
  <c r="AK1912" i="11"/>
  <c r="L1913" i="11"/>
  <c r="AG1913" i="11" s="1"/>
  <c r="M1913" i="11"/>
  <c r="N1913" i="11"/>
  <c r="O1913" i="11"/>
  <c r="P1913" i="11"/>
  <c r="Q1913" i="11"/>
  <c r="AH1913" i="11" s="1"/>
  <c r="R1913" i="11"/>
  <c r="S1913" i="11"/>
  <c r="T1913" i="11"/>
  <c r="U1913" i="11"/>
  <c r="V1913" i="11"/>
  <c r="W1913" i="11"/>
  <c r="X1913" i="11"/>
  <c r="Y1913" i="11"/>
  <c r="Z1913" i="11"/>
  <c r="AA1913" i="11"/>
  <c r="AB1913" i="11"/>
  <c r="AC1913" i="11"/>
  <c r="AD1913" i="11"/>
  <c r="AE1913" i="11"/>
  <c r="AF1913" i="11"/>
  <c r="AI1913" i="11"/>
  <c r="AJ1913" i="11"/>
  <c r="AK1913" i="11"/>
  <c r="L1914" i="11"/>
  <c r="M1914" i="11"/>
  <c r="N1914" i="11"/>
  <c r="Q1914" i="11" s="1"/>
  <c r="O1914" i="11"/>
  <c r="P1914" i="11"/>
  <c r="R1914" i="11"/>
  <c r="S1914" i="11"/>
  <c r="T1914" i="11"/>
  <c r="U1914" i="11"/>
  <c r="V1914" i="11"/>
  <c r="W1914" i="11"/>
  <c r="X1914" i="11"/>
  <c r="Y1914" i="11"/>
  <c r="Z1914" i="11"/>
  <c r="AA1914" i="11"/>
  <c r="AB1914" i="11"/>
  <c r="AC1914" i="11"/>
  <c r="AD1914" i="11"/>
  <c r="AE1914" i="11"/>
  <c r="AF1914" i="11"/>
  <c r="AH1914" i="11"/>
  <c r="AI1914" i="11"/>
  <c r="L1915" i="11"/>
  <c r="M1915" i="11"/>
  <c r="N1915" i="11"/>
  <c r="Q1915" i="11" s="1"/>
  <c r="O1915" i="11"/>
  <c r="P1915" i="11"/>
  <c r="R1915" i="11"/>
  <c r="S1915" i="11"/>
  <c r="T1915" i="11"/>
  <c r="U1915" i="11"/>
  <c r="V1915" i="11"/>
  <c r="W1915" i="11"/>
  <c r="X1915" i="11"/>
  <c r="Y1915" i="11"/>
  <c r="Z1915" i="11"/>
  <c r="AA1915" i="11"/>
  <c r="AB1915" i="11"/>
  <c r="AC1915" i="11"/>
  <c r="AD1915" i="11"/>
  <c r="AE1915" i="11"/>
  <c r="AF1915" i="11"/>
  <c r="L1916" i="11"/>
  <c r="M1916" i="11"/>
  <c r="N1916" i="11"/>
  <c r="O1916" i="11"/>
  <c r="P1916" i="11"/>
  <c r="Q1916" i="11"/>
  <c r="AJ1916" i="11" s="1"/>
  <c r="R1916" i="11"/>
  <c r="S1916" i="11"/>
  <c r="T1916" i="11"/>
  <c r="U1916" i="11"/>
  <c r="V1916" i="11"/>
  <c r="W1916" i="11"/>
  <c r="X1916" i="11"/>
  <c r="Y1916" i="11"/>
  <c r="Z1916" i="11"/>
  <c r="AA1916" i="11"/>
  <c r="AB1916" i="11"/>
  <c r="AC1916" i="11"/>
  <c r="AD1916" i="11"/>
  <c r="AE1916" i="11"/>
  <c r="AF1916" i="11"/>
  <c r="L1917" i="11"/>
  <c r="M1917" i="11"/>
  <c r="N1917" i="11"/>
  <c r="O1917" i="11"/>
  <c r="P1917" i="11"/>
  <c r="Q1917" i="11"/>
  <c r="R1917" i="11"/>
  <c r="S1917" i="11"/>
  <c r="AF1917" i="11" s="1"/>
  <c r="T1917" i="11"/>
  <c r="U1917" i="11"/>
  <c r="V1917" i="11"/>
  <c r="W1917" i="11"/>
  <c r="X1917" i="11"/>
  <c r="Y1917" i="11"/>
  <c r="Z1917" i="11"/>
  <c r="AA1917" i="11"/>
  <c r="AB1917" i="11"/>
  <c r="AC1917" i="11"/>
  <c r="AD1917" i="11"/>
  <c r="AE1917" i="11"/>
  <c r="AG1917" i="11"/>
  <c r="AI1917" i="11"/>
  <c r="AJ1917" i="11"/>
  <c r="L1918" i="11"/>
  <c r="M1918" i="11"/>
  <c r="N1918" i="11"/>
  <c r="Q1918" i="11" s="1"/>
  <c r="O1918" i="11"/>
  <c r="P1918" i="11"/>
  <c r="R1918" i="11"/>
  <c r="T1918" i="11"/>
  <c r="U1918" i="11"/>
  <c r="V1918" i="11"/>
  <c r="W1918" i="11"/>
  <c r="X1918" i="11"/>
  <c r="Y1918" i="11"/>
  <c r="Z1918" i="11"/>
  <c r="AA1918" i="11"/>
  <c r="AB1918" i="11"/>
  <c r="AC1918" i="11"/>
  <c r="AD1918" i="11"/>
  <c r="AE1918" i="11"/>
  <c r="AH1918" i="11"/>
  <c r="AI1918" i="11"/>
  <c r="AJ1918" i="11"/>
  <c r="L1919" i="11"/>
  <c r="M1919" i="11"/>
  <c r="T1919" i="11" s="1"/>
  <c r="N1919" i="11"/>
  <c r="O1919" i="11"/>
  <c r="P1919" i="11"/>
  <c r="AB1919" i="11" s="1"/>
  <c r="Q1919" i="11"/>
  <c r="AG1919" i="11" s="1"/>
  <c r="R1919" i="11"/>
  <c r="S1919" i="11"/>
  <c r="U1919" i="11"/>
  <c r="V1919" i="11"/>
  <c r="W1919" i="11"/>
  <c r="X1919" i="11"/>
  <c r="Y1919" i="11"/>
  <c r="Z1919" i="11"/>
  <c r="AA1919" i="11"/>
  <c r="AC1919" i="11"/>
  <c r="AD1919" i="11"/>
  <c r="AE1919" i="11"/>
  <c r="L1920" i="11"/>
  <c r="M1920" i="11"/>
  <c r="T1920" i="11" s="1"/>
  <c r="N1920" i="11"/>
  <c r="O1920" i="11"/>
  <c r="P1920" i="11"/>
  <c r="AB1920" i="11" s="1"/>
  <c r="Q1920" i="11"/>
  <c r="R1920" i="11"/>
  <c r="U1920" i="11"/>
  <c r="V1920" i="11"/>
  <c r="W1920" i="11"/>
  <c r="X1920" i="11"/>
  <c r="Y1920" i="11"/>
  <c r="Z1920" i="11"/>
  <c r="AA1920" i="11"/>
  <c r="AC1920" i="11"/>
  <c r="AD1920" i="11"/>
  <c r="AE1920" i="11"/>
  <c r="AH1920" i="11"/>
  <c r="AJ1920" i="11"/>
  <c r="L1921" i="11"/>
  <c r="AG1921" i="11" s="1"/>
  <c r="M1921" i="11"/>
  <c r="T1921" i="11" s="1"/>
  <c r="N1921" i="11"/>
  <c r="O1921" i="11"/>
  <c r="AJ1921" i="11" s="1"/>
  <c r="P1921" i="11"/>
  <c r="AB1921" i="11" s="1"/>
  <c r="Q1921" i="11"/>
  <c r="R1921" i="11"/>
  <c r="U1921" i="11"/>
  <c r="V1921" i="11"/>
  <c r="W1921" i="11"/>
  <c r="X1921" i="11"/>
  <c r="Y1921" i="11"/>
  <c r="Z1921" i="11"/>
  <c r="AA1921" i="11"/>
  <c r="AC1921" i="11"/>
  <c r="AD1921" i="11"/>
  <c r="AE1921" i="11"/>
  <c r="AI1921" i="11"/>
  <c r="AK1921" i="11"/>
  <c r="L1922" i="11"/>
  <c r="M1922" i="11"/>
  <c r="N1922" i="11"/>
  <c r="Q1922" i="11" s="1"/>
  <c r="O1922" i="11"/>
  <c r="P1922" i="11"/>
  <c r="AB1922" i="11" s="1"/>
  <c r="R1922" i="11"/>
  <c r="S1922" i="11"/>
  <c r="T1922" i="11"/>
  <c r="U1922" i="11"/>
  <c r="V1922" i="11"/>
  <c r="W1922" i="11"/>
  <c r="X1922" i="11"/>
  <c r="Y1922" i="11"/>
  <c r="Z1922" i="11"/>
  <c r="AA1922" i="11"/>
  <c r="AC1922" i="11"/>
  <c r="AD1922" i="11"/>
  <c r="AE1922" i="11"/>
  <c r="AF1922" i="11"/>
  <c r="AH1922" i="11"/>
  <c r="L1923" i="11"/>
  <c r="M1923" i="11"/>
  <c r="T1923" i="11" s="1"/>
  <c r="N1923" i="11"/>
  <c r="Q1923" i="11" s="1"/>
  <c r="O1923" i="11"/>
  <c r="P1923" i="11"/>
  <c r="R1923" i="11"/>
  <c r="S1923" i="11"/>
  <c r="U1923" i="11"/>
  <c r="W1923" i="11"/>
  <c r="X1923" i="11"/>
  <c r="Y1923" i="11"/>
  <c r="Z1923" i="11"/>
  <c r="AA1923" i="11"/>
  <c r="AB1923" i="11"/>
  <c r="AC1923" i="11"/>
  <c r="AD1923" i="11"/>
  <c r="AE1923" i="11"/>
  <c r="L1924" i="11"/>
  <c r="M1924" i="11"/>
  <c r="T1924" i="11" s="1"/>
  <c r="N1924" i="11"/>
  <c r="Q1924" i="11" s="1"/>
  <c r="O1924" i="11"/>
  <c r="P1924" i="11"/>
  <c r="R1924" i="11"/>
  <c r="U1924" i="11"/>
  <c r="V1924" i="11"/>
  <c r="W1924" i="11"/>
  <c r="X1924" i="11"/>
  <c r="Y1924" i="11"/>
  <c r="Z1924" i="11"/>
  <c r="AA1924" i="11"/>
  <c r="AB1924" i="11"/>
  <c r="AC1924" i="11"/>
  <c r="AD1924" i="11"/>
  <c r="AE1924" i="11"/>
  <c r="L1925" i="11"/>
  <c r="M1925" i="11"/>
  <c r="N1925" i="11"/>
  <c r="O1925" i="11"/>
  <c r="P1925" i="11"/>
  <c r="Q1925" i="11"/>
  <c r="R1925" i="11"/>
  <c r="S1925" i="11"/>
  <c r="T1925" i="11"/>
  <c r="U1925" i="11"/>
  <c r="V1925" i="11"/>
  <c r="W1925" i="11"/>
  <c r="X1925" i="11"/>
  <c r="Y1925" i="11"/>
  <c r="Z1925" i="11"/>
  <c r="AA1925" i="11"/>
  <c r="AB1925" i="11"/>
  <c r="AC1925" i="11"/>
  <c r="AD1925" i="11"/>
  <c r="AE1925" i="11"/>
  <c r="AF1925" i="11"/>
  <c r="AI1925" i="11"/>
  <c r="AJ1925" i="11"/>
  <c r="AK1925" i="11"/>
  <c r="L1926" i="11"/>
  <c r="M1926" i="11"/>
  <c r="N1926" i="11"/>
  <c r="Q1926" i="11" s="1"/>
  <c r="O1926" i="11"/>
  <c r="P1926" i="11"/>
  <c r="R1926" i="11"/>
  <c r="S1926" i="11"/>
  <c r="T1926" i="11"/>
  <c r="U1926" i="11"/>
  <c r="V1926" i="11"/>
  <c r="W1926" i="11"/>
  <c r="X1926" i="11"/>
  <c r="Y1926" i="11"/>
  <c r="Z1926" i="11"/>
  <c r="AA1926" i="11"/>
  <c r="AB1926" i="11"/>
  <c r="AC1926" i="11"/>
  <c r="AD1926" i="11"/>
  <c r="AE1926" i="11"/>
  <c r="AF1926" i="11"/>
  <c r="AH1926" i="11"/>
  <c r="AI1926" i="11"/>
  <c r="L1927" i="11"/>
  <c r="M1927" i="11"/>
  <c r="T1927" i="11" s="1"/>
  <c r="N1927" i="11"/>
  <c r="O1927" i="11"/>
  <c r="P1927" i="11"/>
  <c r="AB1927" i="11" s="1"/>
  <c r="R1927" i="11"/>
  <c r="S1927" i="11"/>
  <c r="U1927" i="11"/>
  <c r="W1927" i="11"/>
  <c r="X1927" i="11"/>
  <c r="Y1927" i="11"/>
  <c r="Z1927" i="11"/>
  <c r="AA1927" i="11"/>
  <c r="AC1927" i="11"/>
  <c r="AD1927" i="11"/>
  <c r="AE1927" i="11"/>
  <c r="L1928" i="11"/>
  <c r="M1928" i="11"/>
  <c r="N1928" i="11"/>
  <c r="Q1928" i="11" s="1"/>
  <c r="O1928" i="11"/>
  <c r="P1928" i="11"/>
  <c r="R1928" i="11"/>
  <c r="T1928" i="11"/>
  <c r="U1928" i="11"/>
  <c r="W1928" i="11"/>
  <c r="X1928" i="11"/>
  <c r="Y1928" i="11"/>
  <c r="Z1928" i="11"/>
  <c r="AA1928" i="11"/>
  <c r="AB1928" i="11"/>
  <c r="AC1928" i="11"/>
  <c r="AD1928" i="11"/>
  <c r="AE1928" i="11"/>
  <c r="L1929" i="11"/>
  <c r="M1929" i="11"/>
  <c r="N1929" i="11"/>
  <c r="O1929" i="11"/>
  <c r="P1929" i="11"/>
  <c r="Q1929" i="11"/>
  <c r="AI1929" i="11" s="1"/>
  <c r="R1929" i="11"/>
  <c r="S1929" i="11"/>
  <c r="T1929" i="11"/>
  <c r="U1929" i="11"/>
  <c r="V1929" i="11"/>
  <c r="W1929" i="11"/>
  <c r="X1929" i="11"/>
  <c r="Y1929" i="11"/>
  <c r="Z1929" i="11"/>
  <c r="AA1929" i="11"/>
  <c r="AB1929" i="11"/>
  <c r="AC1929" i="11"/>
  <c r="AD1929" i="11"/>
  <c r="AE1929" i="11"/>
  <c r="AF1929" i="11"/>
  <c r="AK1929" i="11"/>
  <c r="L1930" i="11"/>
  <c r="M1930" i="11"/>
  <c r="N1930" i="11"/>
  <c r="Q1930" i="11" s="1"/>
  <c r="AH1930" i="11" s="1"/>
  <c r="O1930" i="11"/>
  <c r="P1930" i="11"/>
  <c r="R1930" i="11"/>
  <c r="S1930" i="11"/>
  <c r="T1930" i="11"/>
  <c r="U1930" i="11"/>
  <c r="V1930" i="11"/>
  <c r="W1930" i="11"/>
  <c r="X1930" i="11"/>
  <c r="Y1930" i="11"/>
  <c r="Z1930" i="11"/>
  <c r="AA1930" i="11"/>
  <c r="AB1930" i="11"/>
  <c r="AC1930" i="11"/>
  <c r="AD1930" i="11"/>
  <c r="AE1930" i="11"/>
  <c r="AF1930" i="11"/>
  <c r="AI1930" i="11"/>
  <c r="L1931" i="11"/>
  <c r="M1931" i="11"/>
  <c r="N1931" i="11"/>
  <c r="Q1931" i="11" s="1"/>
  <c r="O1931" i="11"/>
  <c r="P1931" i="11"/>
  <c r="R1931" i="11"/>
  <c r="S1931" i="11"/>
  <c r="T1931" i="11"/>
  <c r="U1931" i="11"/>
  <c r="V1931" i="11"/>
  <c r="W1931" i="11"/>
  <c r="X1931" i="11"/>
  <c r="Y1931" i="11"/>
  <c r="Z1931" i="11"/>
  <c r="AA1931" i="11"/>
  <c r="AB1931" i="11"/>
  <c r="AC1931" i="11"/>
  <c r="AD1931" i="11"/>
  <c r="AE1931" i="11"/>
  <c r="AF1931" i="11"/>
  <c r="L1932" i="11"/>
  <c r="M1932" i="11"/>
  <c r="N1932" i="11"/>
  <c r="O1932" i="11"/>
  <c r="P1932" i="11"/>
  <c r="Q1932" i="11"/>
  <c r="AI1932" i="11" s="1"/>
  <c r="R1932" i="11"/>
  <c r="S1932" i="11"/>
  <c r="T1932" i="11"/>
  <c r="U1932" i="11"/>
  <c r="V1932" i="11"/>
  <c r="W1932" i="11"/>
  <c r="X1932" i="11"/>
  <c r="Y1932" i="11"/>
  <c r="Z1932" i="11"/>
  <c r="AA1932" i="11"/>
  <c r="AB1932" i="11"/>
  <c r="AC1932" i="11"/>
  <c r="AD1932" i="11"/>
  <c r="AE1932" i="11"/>
  <c r="AF1932" i="11"/>
  <c r="AK1932" i="11"/>
  <c r="L1933" i="11"/>
  <c r="M1933" i="11"/>
  <c r="N1933" i="11"/>
  <c r="O1933" i="11"/>
  <c r="P1933" i="11"/>
  <c r="Q1933" i="11"/>
  <c r="R1933" i="11"/>
  <c r="S1933" i="11"/>
  <c r="T1933" i="11"/>
  <c r="U1933" i="11"/>
  <c r="V1933" i="11"/>
  <c r="W1933" i="11"/>
  <c r="X1933" i="11"/>
  <c r="Y1933" i="11"/>
  <c r="Z1933" i="11"/>
  <c r="AA1933" i="11"/>
  <c r="AB1933" i="11"/>
  <c r="AC1933" i="11"/>
  <c r="AD1933" i="11"/>
  <c r="AE1933" i="11"/>
  <c r="AF1933" i="11"/>
  <c r="AG1933" i="11"/>
  <c r="L1934" i="11"/>
  <c r="M1934" i="11"/>
  <c r="N1934" i="11"/>
  <c r="Q1934" i="11" s="1"/>
  <c r="O1934" i="11"/>
  <c r="P1934" i="11"/>
  <c r="R1934" i="11"/>
  <c r="S1934" i="11"/>
  <c r="T1934" i="11"/>
  <c r="U1934" i="11"/>
  <c r="W1934" i="11"/>
  <c r="X1934" i="11"/>
  <c r="Y1934" i="11"/>
  <c r="Z1934" i="11"/>
  <c r="AA1934" i="11"/>
  <c r="AB1934" i="11"/>
  <c r="AC1934" i="11"/>
  <c r="AD1934" i="11"/>
  <c r="AE1934" i="11"/>
  <c r="L1935" i="11"/>
  <c r="M1935" i="11"/>
  <c r="T1935" i="11" s="1"/>
  <c r="N1935" i="11"/>
  <c r="O1935" i="11"/>
  <c r="P1935" i="11"/>
  <c r="AB1935" i="11" s="1"/>
  <c r="Q1935" i="11"/>
  <c r="AJ1935" i="11" s="1"/>
  <c r="R1935" i="11"/>
  <c r="S1935" i="11"/>
  <c r="U1935" i="11"/>
  <c r="V1935" i="11"/>
  <c r="W1935" i="11"/>
  <c r="X1935" i="11"/>
  <c r="Y1935" i="11"/>
  <c r="Z1935" i="11"/>
  <c r="AA1935" i="11"/>
  <c r="AC1935" i="11"/>
  <c r="AD1935" i="11"/>
  <c r="AE1935" i="11"/>
  <c r="AK1935" i="11"/>
  <c r="L1936" i="11"/>
  <c r="M1936" i="11"/>
  <c r="T1936" i="11" s="1"/>
  <c r="N1936" i="11"/>
  <c r="O1936" i="11"/>
  <c r="P1936" i="11"/>
  <c r="Q1936" i="11"/>
  <c r="AI1936" i="11" s="1"/>
  <c r="R1936" i="11"/>
  <c r="U1936" i="11"/>
  <c r="V1936" i="11"/>
  <c r="W1936" i="11"/>
  <c r="X1936" i="11"/>
  <c r="Y1936" i="11"/>
  <c r="Z1936" i="11"/>
  <c r="AA1936" i="11"/>
  <c r="AB1936" i="11"/>
  <c r="AC1936" i="11"/>
  <c r="AD1936" i="11"/>
  <c r="AE1936" i="11"/>
  <c r="AH1936" i="11"/>
  <c r="L1937" i="11"/>
  <c r="M1937" i="11"/>
  <c r="N1937" i="11"/>
  <c r="O1937" i="11"/>
  <c r="AJ1937" i="11" s="1"/>
  <c r="P1937" i="11"/>
  <c r="AB1937" i="11" s="1"/>
  <c r="Q1937" i="11"/>
  <c r="R1937" i="11"/>
  <c r="S1937" i="11"/>
  <c r="AF1937" i="11" s="1"/>
  <c r="T1937" i="11"/>
  <c r="U1937" i="11"/>
  <c r="V1937" i="11"/>
  <c r="W1937" i="11"/>
  <c r="X1937" i="11"/>
  <c r="Y1937" i="11"/>
  <c r="Z1937" i="11"/>
  <c r="AA1937" i="11"/>
  <c r="AC1937" i="11"/>
  <c r="AD1937" i="11"/>
  <c r="AE1937" i="11"/>
  <c r="AG1937" i="11"/>
  <c r="AI1937" i="11"/>
  <c r="L1938" i="11"/>
  <c r="S1938" i="11" s="1"/>
  <c r="M1938" i="11"/>
  <c r="N1938" i="11"/>
  <c r="Q1938" i="11" s="1"/>
  <c r="O1938" i="11"/>
  <c r="P1938" i="11"/>
  <c r="AB1938" i="11" s="1"/>
  <c r="R1938" i="11"/>
  <c r="T1938" i="11"/>
  <c r="U1938" i="11"/>
  <c r="W1938" i="11"/>
  <c r="X1938" i="11"/>
  <c r="Y1938" i="11"/>
  <c r="Z1938" i="11"/>
  <c r="AA1938" i="11"/>
  <c r="AC1938" i="11"/>
  <c r="AD1938" i="11"/>
  <c r="AE1938" i="11"/>
  <c r="AH1938" i="11"/>
  <c r="L1939" i="11"/>
  <c r="M1939" i="11"/>
  <c r="T1939" i="11" s="1"/>
  <c r="N1939" i="11"/>
  <c r="Q1939" i="11" s="1"/>
  <c r="O1939" i="11"/>
  <c r="P1939" i="11"/>
  <c r="R1939" i="11"/>
  <c r="S1939" i="11"/>
  <c r="U1939" i="11"/>
  <c r="V1939" i="11"/>
  <c r="W1939" i="11"/>
  <c r="X1939" i="11"/>
  <c r="Y1939" i="11"/>
  <c r="Z1939" i="11"/>
  <c r="AA1939" i="11"/>
  <c r="AB1939" i="11"/>
  <c r="AC1939" i="11"/>
  <c r="AD1939" i="11"/>
  <c r="AE1939" i="11"/>
  <c r="L1940" i="11"/>
  <c r="M1940" i="11"/>
  <c r="N1940" i="11"/>
  <c r="O1940" i="11"/>
  <c r="P1940" i="11"/>
  <c r="Q1940" i="11"/>
  <c r="AI1940" i="11" s="1"/>
  <c r="R1940" i="11"/>
  <c r="T1940" i="11"/>
  <c r="U1940" i="11"/>
  <c r="V1940" i="11"/>
  <c r="W1940" i="11"/>
  <c r="X1940" i="11"/>
  <c r="Y1940" i="11"/>
  <c r="Z1940" i="11"/>
  <c r="AA1940" i="11"/>
  <c r="AB1940" i="11"/>
  <c r="AC1940" i="11"/>
  <c r="AD1940" i="11"/>
  <c r="AE1940" i="11"/>
  <c r="AH1940" i="11"/>
  <c r="L1941" i="11"/>
  <c r="M1941" i="11"/>
  <c r="N1941" i="11"/>
  <c r="O1941" i="11"/>
  <c r="P1941" i="11"/>
  <c r="AB1941" i="11" s="1"/>
  <c r="Q1941" i="11"/>
  <c r="R1941" i="11"/>
  <c r="S1941" i="11"/>
  <c r="AF1941" i="11" s="1"/>
  <c r="T1941" i="11"/>
  <c r="U1941" i="11"/>
  <c r="V1941" i="11"/>
  <c r="W1941" i="11"/>
  <c r="X1941" i="11"/>
  <c r="Y1941" i="11"/>
  <c r="Z1941" i="11"/>
  <c r="AA1941" i="11"/>
  <c r="AC1941" i="11"/>
  <c r="AD1941" i="11"/>
  <c r="AE1941" i="11"/>
  <c r="AG1941" i="11"/>
  <c r="AI1941" i="11"/>
  <c r="L1942" i="11"/>
  <c r="S1942" i="11" s="1"/>
  <c r="M1942" i="11"/>
  <c r="N1942" i="11"/>
  <c r="Q1942" i="11" s="1"/>
  <c r="O1942" i="11"/>
  <c r="P1942" i="11"/>
  <c r="AB1942" i="11" s="1"/>
  <c r="R1942" i="11"/>
  <c r="T1942" i="11"/>
  <c r="U1942" i="11"/>
  <c r="W1942" i="11"/>
  <c r="X1942" i="11"/>
  <c r="Y1942" i="11"/>
  <c r="Z1942" i="11"/>
  <c r="AA1942" i="11"/>
  <c r="AC1942" i="11"/>
  <c r="AD1942" i="11"/>
  <c r="AE1942" i="11"/>
  <c r="L1943" i="11"/>
  <c r="M1943" i="11"/>
  <c r="N1943" i="11"/>
  <c r="O1943" i="11"/>
  <c r="P1943" i="11"/>
  <c r="R1943" i="11"/>
  <c r="S1943" i="11"/>
  <c r="T1943" i="11"/>
  <c r="U1943" i="11"/>
  <c r="V1943" i="11"/>
  <c r="W1943" i="11"/>
  <c r="X1943" i="11"/>
  <c r="Y1943" i="11"/>
  <c r="Z1943" i="11"/>
  <c r="AA1943" i="11"/>
  <c r="AB1943" i="11"/>
  <c r="AC1943" i="11"/>
  <c r="AD1943" i="11"/>
  <c r="AE1943" i="11"/>
  <c r="AF1943" i="11"/>
  <c r="L1944" i="11"/>
  <c r="M1944" i="11"/>
  <c r="N1944" i="11"/>
  <c r="O1944" i="11"/>
  <c r="P1944" i="11"/>
  <c r="Q1944" i="11"/>
  <c r="AI1944" i="11" s="1"/>
  <c r="R1944" i="11"/>
  <c r="S1944" i="11"/>
  <c r="T1944" i="11"/>
  <c r="U1944" i="11"/>
  <c r="V1944" i="11"/>
  <c r="W1944" i="11"/>
  <c r="X1944" i="11"/>
  <c r="Y1944" i="11"/>
  <c r="Z1944" i="11"/>
  <c r="AA1944" i="11"/>
  <c r="AB1944" i="11"/>
  <c r="AC1944" i="11"/>
  <c r="AD1944" i="11"/>
  <c r="AE1944" i="11"/>
  <c r="AF1944" i="11"/>
  <c r="AG1944" i="11"/>
  <c r="AH1944" i="11"/>
  <c r="L1945" i="11"/>
  <c r="AG1945" i="11" s="1"/>
  <c r="M1945" i="11"/>
  <c r="N1945" i="11"/>
  <c r="O1945" i="11"/>
  <c r="AJ1945" i="11" s="1"/>
  <c r="P1945" i="11"/>
  <c r="Q1945" i="11"/>
  <c r="AI1945" i="11" s="1"/>
  <c r="R1945" i="11"/>
  <c r="S1945" i="11"/>
  <c r="T1945" i="11"/>
  <c r="U1945" i="11"/>
  <c r="V1945" i="11"/>
  <c r="W1945" i="11"/>
  <c r="X1945" i="11"/>
  <c r="Y1945" i="11"/>
  <c r="Z1945" i="11"/>
  <c r="AA1945" i="11"/>
  <c r="AB1945" i="11"/>
  <c r="AC1945" i="11"/>
  <c r="AD1945" i="11"/>
  <c r="AE1945" i="11"/>
  <c r="AF1945" i="11"/>
  <c r="AK1945" i="11"/>
  <c r="L1946" i="11"/>
  <c r="M1946" i="11"/>
  <c r="N1946" i="11"/>
  <c r="Q1946" i="11" s="1"/>
  <c r="O1946" i="11"/>
  <c r="P1946" i="11"/>
  <c r="R1946" i="11"/>
  <c r="S1946" i="11"/>
  <c r="T1946" i="11"/>
  <c r="U1946" i="11"/>
  <c r="V1946" i="11"/>
  <c r="W1946" i="11"/>
  <c r="X1946" i="11"/>
  <c r="Y1946" i="11"/>
  <c r="Z1946" i="11"/>
  <c r="AA1946" i="11"/>
  <c r="AB1946" i="11"/>
  <c r="AC1946" i="11"/>
  <c r="AD1946" i="11"/>
  <c r="AE1946" i="11"/>
  <c r="AF1946" i="11"/>
  <c r="AH1946" i="11"/>
  <c r="AI1946" i="11"/>
  <c r="AJ1946" i="11"/>
  <c r="L1947" i="11"/>
  <c r="M1947" i="11"/>
  <c r="N1947" i="11"/>
  <c r="O1947" i="11"/>
  <c r="P1947" i="11"/>
  <c r="Q1947" i="11"/>
  <c r="R1947" i="11"/>
  <c r="S1947" i="11"/>
  <c r="T1947" i="11"/>
  <c r="U1947" i="11"/>
  <c r="V1947" i="11"/>
  <c r="W1947" i="11"/>
  <c r="X1947" i="11"/>
  <c r="Y1947" i="11"/>
  <c r="Z1947" i="11"/>
  <c r="AA1947" i="11"/>
  <c r="AB1947" i="11"/>
  <c r="AC1947" i="11"/>
  <c r="AD1947" i="11"/>
  <c r="AE1947" i="11"/>
  <c r="AF1947" i="11"/>
  <c r="AG1947" i="11"/>
  <c r="AH1947" i="11"/>
  <c r="L1948" i="11"/>
  <c r="M1948" i="11"/>
  <c r="N1948" i="11"/>
  <c r="Q1948" i="11" s="1"/>
  <c r="O1948" i="11"/>
  <c r="P1948" i="11"/>
  <c r="R1948" i="11"/>
  <c r="S1948" i="11"/>
  <c r="T1948" i="11"/>
  <c r="U1948" i="11"/>
  <c r="V1948" i="11"/>
  <c r="W1948" i="11"/>
  <c r="X1948" i="11"/>
  <c r="Y1948" i="11"/>
  <c r="Z1948" i="11"/>
  <c r="AA1948" i="11"/>
  <c r="AB1948" i="11"/>
  <c r="AC1948" i="11"/>
  <c r="AD1948" i="11"/>
  <c r="AE1948" i="11"/>
  <c r="AF1948" i="11"/>
  <c r="L1949" i="11"/>
  <c r="M1949" i="11"/>
  <c r="N1949" i="11"/>
  <c r="O1949" i="11"/>
  <c r="P1949" i="11"/>
  <c r="Q1949" i="11"/>
  <c r="AI1949" i="11" s="1"/>
  <c r="R1949" i="11"/>
  <c r="S1949" i="11"/>
  <c r="T1949" i="11"/>
  <c r="U1949" i="11"/>
  <c r="V1949" i="11"/>
  <c r="W1949" i="11"/>
  <c r="X1949" i="11"/>
  <c r="Y1949" i="11"/>
  <c r="Z1949" i="11"/>
  <c r="AA1949" i="11"/>
  <c r="AB1949" i="11"/>
  <c r="AC1949" i="11"/>
  <c r="AD1949" i="11"/>
  <c r="AE1949" i="11"/>
  <c r="AF1949" i="11"/>
  <c r="AG1949" i="11"/>
  <c r="L1950" i="11"/>
  <c r="M1950" i="11"/>
  <c r="N1950" i="11"/>
  <c r="Q1950" i="11" s="1"/>
  <c r="AH1950" i="11" s="1"/>
  <c r="O1950" i="11"/>
  <c r="P1950" i="11"/>
  <c r="R1950" i="11"/>
  <c r="S1950" i="11"/>
  <c r="T1950" i="11"/>
  <c r="U1950" i="11"/>
  <c r="V1950" i="11"/>
  <c r="W1950" i="11"/>
  <c r="X1950" i="11"/>
  <c r="Y1950" i="11"/>
  <c r="Z1950" i="11"/>
  <c r="AA1950" i="11"/>
  <c r="AB1950" i="11"/>
  <c r="AC1950" i="11"/>
  <c r="AD1950" i="11"/>
  <c r="AE1950" i="11"/>
  <c r="AF1950" i="11"/>
  <c r="L1951" i="11"/>
  <c r="M1951" i="11"/>
  <c r="N1951" i="11"/>
  <c r="O1951" i="11"/>
  <c r="P1951" i="11"/>
  <c r="R1951" i="11"/>
  <c r="S1951" i="11"/>
  <c r="T1951" i="11"/>
  <c r="U1951" i="11"/>
  <c r="V1951" i="11"/>
  <c r="W1951" i="11"/>
  <c r="X1951" i="11"/>
  <c r="Y1951" i="11"/>
  <c r="Z1951" i="11"/>
  <c r="AA1951" i="11"/>
  <c r="AB1951" i="11"/>
  <c r="AC1951" i="11"/>
  <c r="AD1951" i="11"/>
  <c r="AE1951" i="11"/>
  <c r="AF1951" i="11"/>
  <c r="L1952" i="11"/>
  <c r="M1952" i="11"/>
  <c r="N1952" i="11"/>
  <c r="O1952" i="11"/>
  <c r="P1952" i="11"/>
  <c r="Q1952" i="11"/>
  <c r="AI1952" i="11" s="1"/>
  <c r="R1952" i="11"/>
  <c r="T1952" i="11"/>
  <c r="U1952" i="11"/>
  <c r="V1952" i="11"/>
  <c r="W1952" i="11"/>
  <c r="X1952" i="11"/>
  <c r="Y1952" i="11"/>
  <c r="Z1952" i="11"/>
  <c r="AA1952" i="11"/>
  <c r="AB1952" i="11"/>
  <c r="AC1952" i="11"/>
  <c r="AD1952" i="11"/>
  <c r="AE1952" i="11"/>
  <c r="AH1952" i="11"/>
  <c r="L1953" i="11"/>
  <c r="M1953" i="11"/>
  <c r="N1953" i="11"/>
  <c r="O1953" i="11"/>
  <c r="P1953" i="11"/>
  <c r="AB1953" i="11" s="1"/>
  <c r="Q1953" i="11"/>
  <c r="R1953" i="11"/>
  <c r="S1953" i="11"/>
  <c r="AF1953" i="11" s="1"/>
  <c r="T1953" i="11"/>
  <c r="U1953" i="11"/>
  <c r="V1953" i="11"/>
  <c r="W1953" i="11"/>
  <c r="X1953" i="11"/>
  <c r="Y1953" i="11"/>
  <c r="Z1953" i="11"/>
  <c r="AA1953" i="11"/>
  <c r="AC1953" i="11"/>
  <c r="AD1953" i="11"/>
  <c r="AE1953" i="11"/>
  <c r="AG1953" i="11"/>
  <c r="AI1953" i="11"/>
  <c r="L1954" i="11"/>
  <c r="S1954" i="11" s="1"/>
  <c r="M1954" i="11"/>
  <c r="N1954" i="11"/>
  <c r="Q1954" i="11" s="1"/>
  <c r="O1954" i="11"/>
  <c r="P1954" i="11"/>
  <c r="AB1954" i="11" s="1"/>
  <c r="R1954" i="11"/>
  <c r="T1954" i="11"/>
  <c r="U1954" i="11"/>
  <c r="W1954" i="11"/>
  <c r="X1954" i="11"/>
  <c r="Y1954" i="11"/>
  <c r="Z1954" i="11"/>
  <c r="AA1954" i="11"/>
  <c r="AC1954" i="11"/>
  <c r="AD1954" i="11"/>
  <c r="AE1954" i="11"/>
  <c r="L1955" i="11"/>
  <c r="M1955" i="11"/>
  <c r="T1955" i="11" s="1"/>
  <c r="N1955" i="11"/>
  <c r="Q1955" i="11" s="1"/>
  <c r="O1955" i="11"/>
  <c r="P1955" i="11"/>
  <c r="R1955" i="11"/>
  <c r="S1955" i="11"/>
  <c r="U1955" i="11"/>
  <c r="V1955" i="11"/>
  <c r="W1955" i="11"/>
  <c r="X1955" i="11"/>
  <c r="Y1955" i="11"/>
  <c r="Z1955" i="11"/>
  <c r="AA1955" i="11"/>
  <c r="AB1955" i="11"/>
  <c r="AC1955" i="11"/>
  <c r="AD1955" i="11"/>
  <c r="AE1955" i="11"/>
  <c r="L1956" i="11"/>
  <c r="S1956" i="11" s="1"/>
  <c r="M1956" i="11"/>
  <c r="N1956" i="11"/>
  <c r="O1956" i="11"/>
  <c r="P1956" i="11"/>
  <c r="Q1956" i="11"/>
  <c r="AI1956" i="11" s="1"/>
  <c r="R1956" i="11"/>
  <c r="AF1956" i="11" s="1"/>
  <c r="T1956" i="11"/>
  <c r="U1956" i="11"/>
  <c r="V1956" i="11"/>
  <c r="W1956" i="11"/>
  <c r="X1956" i="11"/>
  <c r="Y1956" i="11"/>
  <c r="Z1956" i="11"/>
  <c r="AA1956" i="11"/>
  <c r="AB1956" i="11"/>
  <c r="AC1956" i="11"/>
  <c r="AD1956" i="11"/>
  <c r="AE1956" i="11"/>
  <c r="AH1956" i="11"/>
  <c r="L1957" i="11"/>
  <c r="M1957" i="11"/>
  <c r="T1957" i="11" s="1"/>
  <c r="AF1957" i="11" s="1"/>
  <c r="N1957" i="11"/>
  <c r="O1957" i="11"/>
  <c r="P1957" i="11"/>
  <c r="AB1957" i="11" s="1"/>
  <c r="Q1957" i="11"/>
  <c r="R1957" i="11"/>
  <c r="S1957" i="11"/>
  <c r="U1957" i="11"/>
  <c r="V1957" i="11"/>
  <c r="W1957" i="11"/>
  <c r="X1957" i="11"/>
  <c r="Y1957" i="11"/>
  <c r="Z1957" i="11"/>
  <c r="AA1957" i="11"/>
  <c r="AC1957" i="11"/>
  <c r="AD1957" i="11"/>
  <c r="AE1957" i="11"/>
  <c r="AG1957" i="11"/>
  <c r="L1958" i="11"/>
  <c r="M1958" i="11"/>
  <c r="T1958" i="11" s="1"/>
  <c r="N1958" i="11"/>
  <c r="Q1958" i="11" s="1"/>
  <c r="AH1958" i="11" s="1"/>
  <c r="O1958" i="11"/>
  <c r="P1958" i="11"/>
  <c r="R1958" i="11"/>
  <c r="AF1958" i="11" s="1"/>
  <c r="S1958" i="11"/>
  <c r="U1958" i="11"/>
  <c r="V1958" i="11"/>
  <c r="W1958" i="11"/>
  <c r="X1958" i="11"/>
  <c r="Y1958" i="11"/>
  <c r="Z1958" i="11"/>
  <c r="AA1958" i="11"/>
  <c r="AB1958" i="11"/>
  <c r="AC1958" i="11"/>
  <c r="AD1958" i="11"/>
  <c r="AE1958" i="11"/>
  <c r="AJ1958" i="11"/>
  <c r="L1959" i="11"/>
  <c r="M1959" i="11"/>
  <c r="T1959" i="11" s="1"/>
  <c r="N1959" i="11"/>
  <c r="V1959" i="11" s="1"/>
  <c r="O1959" i="11"/>
  <c r="P1959" i="11"/>
  <c r="AB1959" i="11" s="1"/>
  <c r="Q1959" i="11"/>
  <c r="AK1959" i="11" s="1"/>
  <c r="R1959" i="11"/>
  <c r="S1959" i="11"/>
  <c r="U1959" i="11"/>
  <c r="W1959" i="11"/>
  <c r="X1959" i="11"/>
  <c r="Y1959" i="11"/>
  <c r="Z1959" i="11"/>
  <c r="AA1959" i="11"/>
  <c r="AC1959" i="11"/>
  <c r="AD1959" i="11"/>
  <c r="AE1959" i="11"/>
  <c r="AG1959" i="11"/>
  <c r="AI1959" i="11"/>
  <c r="L1960" i="11"/>
  <c r="M1960" i="11"/>
  <c r="N1960" i="11"/>
  <c r="O1960" i="11"/>
  <c r="P1960" i="11"/>
  <c r="Q1960" i="11"/>
  <c r="AH1960" i="11" s="1"/>
  <c r="R1960" i="11"/>
  <c r="S1960" i="11"/>
  <c r="T1960" i="11"/>
  <c r="U1960" i="11"/>
  <c r="V1960" i="11"/>
  <c r="W1960" i="11"/>
  <c r="X1960" i="11"/>
  <c r="Y1960" i="11"/>
  <c r="Z1960" i="11"/>
  <c r="AA1960" i="11"/>
  <c r="AB1960" i="11"/>
  <c r="AC1960" i="11"/>
  <c r="AD1960" i="11"/>
  <c r="AE1960" i="11"/>
  <c r="AF1960" i="11"/>
  <c r="AG1960" i="11"/>
  <c r="AK1960" i="11"/>
  <c r="L1961" i="11"/>
  <c r="M1961" i="11"/>
  <c r="N1961" i="11"/>
  <c r="O1961" i="11"/>
  <c r="P1961" i="11"/>
  <c r="Q1961" i="11"/>
  <c r="AH1961" i="11" s="1"/>
  <c r="R1961" i="11"/>
  <c r="S1961" i="11"/>
  <c r="T1961" i="11"/>
  <c r="U1961" i="11"/>
  <c r="V1961" i="11"/>
  <c r="W1961" i="11"/>
  <c r="X1961" i="11"/>
  <c r="Y1961" i="11"/>
  <c r="Z1961" i="11"/>
  <c r="AA1961" i="11"/>
  <c r="AB1961" i="11"/>
  <c r="AC1961" i="11"/>
  <c r="AD1961" i="11"/>
  <c r="AE1961" i="11"/>
  <c r="AF1961" i="11"/>
  <c r="AG1961" i="11"/>
  <c r="L1962" i="11"/>
  <c r="M1962" i="11"/>
  <c r="N1962" i="11"/>
  <c r="O1962" i="11"/>
  <c r="P1962" i="11"/>
  <c r="Q1962" i="11"/>
  <c r="AK1962" i="11" s="1"/>
  <c r="R1962" i="11"/>
  <c r="S1962" i="11"/>
  <c r="T1962" i="11"/>
  <c r="U1962" i="11"/>
  <c r="V1962" i="11"/>
  <c r="W1962" i="11"/>
  <c r="X1962" i="11"/>
  <c r="Y1962" i="11"/>
  <c r="Z1962" i="11"/>
  <c r="AA1962" i="11"/>
  <c r="AB1962" i="11"/>
  <c r="AC1962" i="11"/>
  <c r="AD1962" i="11"/>
  <c r="AE1962" i="11"/>
  <c r="AF1962" i="11"/>
  <c r="AG1962" i="11"/>
  <c r="L1963" i="11"/>
  <c r="M1963" i="11"/>
  <c r="N1963" i="11"/>
  <c r="O1963" i="11"/>
  <c r="P1963" i="11"/>
  <c r="Q1963" i="11"/>
  <c r="AK1963" i="11" s="1"/>
  <c r="R1963" i="11"/>
  <c r="S1963" i="11"/>
  <c r="T1963" i="11"/>
  <c r="U1963" i="11"/>
  <c r="V1963" i="11"/>
  <c r="W1963" i="11"/>
  <c r="X1963" i="11"/>
  <c r="Y1963" i="11"/>
  <c r="Z1963" i="11"/>
  <c r="AA1963" i="11"/>
  <c r="AB1963" i="11"/>
  <c r="AC1963" i="11"/>
  <c r="AD1963" i="11"/>
  <c r="AE1963" i="11"/>
  <c r="AF1963" i="11"/>
  <c r="AG1963" i="11"/>
  <c r="L1964" i="11"/>
  <c r="M1964" i="11"/>
  <c r="N1964" i="11"/>
  <c r="O1964" i="11"/>
  <c r="P1964" i="11"/>
  <c r="Q1964" i="11"/>
  <c r="AI1964" i="11" s="1"/>
  <c r="R1964" i="11"/>
  <c r="S1964" i="11"/>
  <c r="T1964" i="11"/>
  <c r="U1964" i="11"/>
  <c r="V1964" i="11"/>
  <c r="W1964" i="11"/>
  <c r="X1964" i="11"/>
  <c r="Y1964" i="11"/>
  <c r="Z1964" i="11"/>
  <c r="AA1964" i="11"/>
  <c r="AB1964" i="11"/>
  <c r="AC1964" i="11"/>
  <c r="AD1964" i="11"/>
  <c r="AE1964" i="11"/>
  <c r="AF1964" i="11"/>
  <c r="AG1964" i="11"/>
  <c r="L1965" i="11"/>
  <c r="M1965" i="11"/>
  <c r="N1965" i="11"/>
  <c r="O1965" i="11"/>
  <c r="P1965" i="11"/>
  <c r="Q1965" i="11"/>
  <c r="AH1965" i="11" s="1"/>
  <c r="R1965" i="11"/>
  <c r="S1965" i="11"/>
  <c r="AF1965" i="11" s="1"/>
  <c r="T1965" i="11"/>
  <c r="U1965" i="11"/>
  <c r="V1965" i="11"/>
  <c r="W1965" i="11"/>
  <c r="X1965" i="11"/>
  <c r="Y1965" i="11"/>
  <c r="Z1965" i="11"/>
  <c r="AA1965" i="11"/>
  <c r="AB1965" i="11"/>
  <c r="AC1965" i="11"/>
  <c r="AD1965" i="11"/>
  <c r="AE1965" i="11"/>
  <c r="AG1965" i="11"/>
  <c r="L1966" i="11"/>
  <c r="S1966" i="11" s="1"/>
  <c r="AF1966" i="11" s="1"/>
  <c r="M1966" i="11"/>
  <c r="T1966" i="11" s="1"/>
  <c r="N1966" i="11"/>
  <c r="Q1966" i="11" s="1"/>
  <c r="O1966" i="11"/>
  <c r="P1966" i="11"/>
  <c r="AB1966" i="11" s="1"/>
  <c r="R1966" i="11"/>
  <c r="U1966" i="11"/>
  <c r="V1966" i="11"/>
  <c r="W1966" i="11"/>
  <c r="X1966" i="11"/>
  <c r="Y1966" i="11"/>
  <c r="Z1966" i="11"/>
  <c r="AA1966" i="11"/>
  <c r="AC1966" i="11"/>
  <c r="AD1966" i="11"/>
  <c r="AE1966" i="11"/>
  <c r="AI1966" i="11"/>
  <c r="L1967" i="11"/>
  <c r="M1967" i="11"/>
  <c r="N1967" i="11"/>
  <c r="O1967" i="11"/>
  <c r="P1967" i="11"/>
  <c r="R1967" i="11"/>
  <c r="S1967" i="11"/>
  <c r="T1967" i="11"/>
  <c r="U1967" i="11"/>
  <c r="V1967" i="11"/>
  <c r="W1967" i="11"/>
  <c r="X1967" i="11"/>
  <c r="Y1967" i="11"/>
  <c r="Z1967" i="11"/>
  <c r="AA1967" i="11"/>
  <c r="AB1967" i="11"/>
  <c r="AC1967" i="11"/>
  <c r="AD1967" i="11"/>
  <c r="AE1967" i="11"/>
  <c r="AF1967" i="11"/>
  <c r="L1968" i="11"/>
  <c r="M1968" i="11"/>
  <c r="T1968" i="11" s="1"/>
  <c r="AF1968" i="11" s="1"/>
  <c r="N1968" i="11"/>
  <c r="O1968" i="11"/>
  <c r="P1968" i="11"/>
  <c r="AB1968" i="11" s="1"/>
  <c r="R1968" i="11"/>
  <c r="S1968" i="11"/>
  <c r="U1968" i="11"/>
  <c r="V1968" i="11"/>
  <c r="W1968" i="11"/>
  <c r="X1968" i="11"/>
  <c r="Y1968" i="11"/>
  <c r="Z1968" i="11"/>
  <c r="AA1968" i="11"/>
  <c r="AC1968" i="11"/>
  <c r="AD1968" i="11"/>
  <c r="AE1968" i="11"/>
  <c r="L1969" i="11"/>
  <c r="M1969" i="11"/>
  <c r="N1969" i="11"/>
  <c r="Q1969" i="11" s="1"/>
  <c r="O1969" i="11"/>
  <c r="P1969" i="11"/>
  <c r="R1969" i="11"/>
  <c r="T1969" i="11"/>
  <c r="U1969" i="11"/>
  <c r="V1969" i="11"/>
  <c r="W1969" i="11"/>
  <c r="X1969" i="11"/>
  <c r="Y1969" i="11"/>
  <c r="Z1969" i="11"/>
  <c r="AA1969" i="11"/>
  <c r="AB1969" i="11"/>
  <c r="AC1969" i="11"/>
  <c r="AD1969" i="11"/>
  <c r="AE1969" i="11"/>
  <c r="L1970" i="11"/>
  <c r="M1970" i="11"/>
  <c r="N1970" i="11"/>
  <c r="O1970" i="11"/>
  <c r="P1970" i="11"/>
  <c r="AB1970" i="11" s="1"/>
  <c r="R1970" i="11"/>
  <c r="S1970" i="11"/>
  <c r="T1970" i="11"/>
  <c r="U1970" i="11"/>
  <c r="V1970" i="11"/>
  <c r="W1970" i="11"/>
  <c r="X1970" i="11"/>
  <c r="Y1970" i="11"/>
  <c r="Z1970" i="11"/>
  <c r="AA1970" i="11"/>
  <c r="AC1970" i="11"/>
  <c r="AD1970" i="11"/>
  <c r="AE1970" i="11"/>
  <c r="L1971" i="11"/>
  <c r="M1971" i="11"/>
  <c r="N1971" i="11"/>
  <c r="Q1971" i="11" s="1"/>
  <c r="O1971" i="11"/>
  <c r="P1971" i="11"/>
  <c r="R1971" i="11"/>
  <c r="T1971" i="11"/>
  <c r="U1971" i="11"/>
  <c r="V1971" i="11"/>
  <c r="W1971" i="11"/>
  <c r="X1971" i="11"/>
  <c r="Y1971" i="11"/>
  <c r="Z1971" i="11"/>
  <c r="AA1971" i="11"/>
  <c r="AB1971" i="11"/>
  <c r="AC1971" i="11"/>
  <c r="AD1971" i="11"/>
  <c r="AE1971" i="11"/>
  <c r="L1972" i="11"/>
  <c r="M1972" i="11"/>
  <c r="N1972" i="11"/>
  <c r="O1972" i="11"/>
  <c r="P1972" i="11"/>
  <c r="Q1972" i="11"/>
  <c r="AI1972" i="11" s="1"/>
  <c r="R1972" i="11"/>
  <c r="S1972" i="11"/>
  <c r="T1972" i="11"/>
  <c r="U1972" i="11"/>
  <c r="V1972" i="11"/>
  <c r="W1972" i="11"/>
  <c r="X1972" i="11"/>
  <c r="Y1972" i="11"/>
  <c r="Z1972" i="11"/>
  <c r="AA1972" i="11"/>
  <c r="AB1972" i="11"/>
  <c r="AC1972" i="11"/>
  <c r="AD1972" i="11"/>
  <c r="AE1972" i="11"/>
  <c r="AF1972" i="11"/>
  <c r="AG1972" i="11"/>
  <c r="L1973" i="11"/>
  <c r="AG1973" i="11" s="1"/>
  <c r="M1973" i="11"/>
  <c r="AH1973" i="11" s="1"/>
  <c r="N1973" i="11"/>
  <c r="O1973" i="11"/>
  <c r="AJ1973" i="11" s="1"/>
  <c r="P1973" i="11"/>
  <c r="Q1973" i="11"/>
  <c r="R1973" i="11"/>
  <c r="S1973" i="11"/>
  <c r="T1973" i="11"/>
  <c r="U1973" i="11"/>
  <c r="V1973" i="11"/>
  <c r="W1973" i="11"/>
  <c r="X1973" i="11"/>
  <c r="Y1973" i="11"/>
  <c r="Z1973" i="11"/>
  <c r="AA1973" i="11"/>
  <c r="AB1973" i="11"/>
  <c r="AC1973" i="11"/>
  <c r="AD1973" i="11"/>
  <c r="AE1973" i="11"/>
  <c r="AF1973" i="11"/>
  <c r="AI1973" i="11"/>
  <c r="AK1973" i="11"/>
  <c r="L1974" i="11"/>
  <c r="M1974" i="11"/>
  <c r="N1974" i="11"/>
  <c r="O1974" i="11"/>
  <c r="P1974" i="11"/>
  <c r="Q1974" i="11"/>
  <c r="AI1974" i="11" s="1"/>
  <c r="R1974" i="11"/>
  <c r="S1974" i="11"/>
  <c r="T1974" i="11"/>
  <c r="U1974" i="11"/>
  <c r="V1974" i="11"/>
  <c r="W1974" i="11"/>
  <c r="X1974" i="11"/>
  <c r="Y1974" i="11"/>
  <c r="Z1974" i="11"/>
  <c r="AA1974" i="11"/>
  <c r="AB1974" i="11"/>
  <c r="AC1974" i="11"/>
  <c r="AD1974" i="11"/>
  <c r="AE1974" i="11"/>
  <c r="AF1974" i="11"/>
  <c r="AG1974" i="11"/>
  <c r="L1975" i="11"/>
  <c r="M1975" i="11"/>
  <c r="N1975" i="11"/>
  <c r="Q1975" i="11" s="1"/>
  <c r="O1975" i="11"/>
  <c r="P1975" i="11"/>
  <c r="R1975" i="11"/>
  <c r="S1975" i="11"/>
  <c r="T1975" i="11"/>
  <c r="U1975" i="11"/>
  <c r="V1975" i="11"/>
  <c r="W1975" i="11"/>
  <c r="X1975" i="11"/>
  <c r="Y1975" i="11"/>
  <c r="Z1975" i="11"/>
  <c r="AA1975" i="11"/>
  <c r="AB1975" i="11"/>
  <c r="AC1975" i="11"/>
  <c r="AD1975" i="11"/>
  <c r="AE1975" i="11"/>
  <c r="AF1975" i="11"/>
  <c r="L1976" i="11"/>
  <c r="M1976" i="11"/>
  <c r="N1976" i="11"/>
  <c r="O1976" i="11"/>
  <c r="P1976" i="11"/>
  <c r="Q1976" i="11"/>
  <c r="AH1976" i="11" s="1"/>
  <c r="R1976" i="11"/>
  <c r="S1976" i="11"/>
  <c r="T1976" i="11"/>
  <c r="U1976" i="11"/>
  <c r="V1976" i="11"/>
  <c r="W1976" i="11"/>
  <c r="X1976" i="11"/>
  <c r="Y1976" i="11"/>
  <c r="Z1976" i="11"/>
  <c r="AA1976" i="11"/>
  <c r="AB1976" i="11"/>
  <c r="AC1976" i="11"/>
  <c r="AD1976" i="11"/>
  <c r="AE1976" i="11"/>
  <c r="AF1976" i="11"/>
  <c r="AG1976" i="11"/>
  <c r="AK1976" i="11"/>
  <c r="L1977" i="11"/>
  <c r="AG1977" i="11" s="1"/>
  <c r="M1977" i="11"/>
  <c r="N1977" i="11"/>
  <c r="O1977" i="11"/>
  <c r="P1977" i="11"/>
  <c r="AB1977" i="11" s="1"/>
  <c r="AF1977" i="11" s="1"/>
  <c r="Q1977" i="11"/>
  <c r="AK1977" i="11" s="1"/>
  <c r="R1977" i="11"/>
  <c r="S1977" i="11"/>
  <c r="T1977" i="11"/>
  <c r="U1977" i="11"/>
  <c r="V1977" i="11"/>
  <c r="W1977" i="11"/>
  <c r="X1977" i="11"/>
  <c r="Y1977" i="11"/>
  <c r="Z1977" i="11"/>
  <c r="AA1977" i="11"/>
  <c r="AC1977" i="11"/>
  <c r="AD1977" i="11"/>
  <c r="AE1977" i="11"/>
  <c r="AH1977" i="11"/>
  <c r="AI1977" i="11"/>
  <c r="AJ1977" i="11"/>
  <c r="L1978" i="11"/>
  <c r="M1978" i="11"/>
  <c r="T1978" i="11" s="1"/>
  <c r="N1978" i="11"/>
  <c r="Q1978" i="11" s="1"/>
  <c r="O1978" i="11"/>
  <c r="P1978" i="11"/>
  <c r="R1978" i="11"/>
  <c r="S1978" i="11"/>
  <c r="U1978" i="11"/>
  <c r="V1978" i="11"/>
  <c r="W1978" i="11"/>
  <c r="X1978" i="11"/>
  <c r="Y1978" i="11"/>
  <c r="Z1978" i="11"/>
  <c r="AA1978" i="11"/>
  <c r="AB1978" i="11"/>
  <c r="AC1978" i="11"/>
  <c r="AD1978" i="11"/>
  <c r="AE1978" i="11"/>
  <c r="L1979" i="11"/>
  <c r="M1979" i="11"/>
  <c r="T1979" i="11" s="1"/>
  <c r="N1979" i="11"/>
  <c r="O1979" i="11"/>
  <c r="P1979" i="11"/>
  <c r="AB1979" i="11" s="1"/>
  <c r="R1979" i="11"/>
  <c r="S1979" i="11"/>
  <c r="U1979" i="11"/>
  <c r="V1979" i="11"/>
  <c r="W1979" i="11"/>
  <c r="X1979" i="11"/>
  <c r="Y1979" i="11"/>
  <c r="Z1979" i="11"/>
  <c r="AA1979" i="11"/>
  <c r="AC1979" i="11"/>
  <c r="AD1979" i="11"/>
  <c r="AE1979" i="11"/>
  <c r="L1980" i="11"/>
  <c r="M1980" i="11"/>
  <c r="T1980" i="11" s="1"/>
  <c r="N1980" i="11"/>
  <c r="O1980" i="11"/>
  <c r="P1980" i="11"/>
  <c r="Q1980" i="11"/>
  <c r="AK1980" i="11" s="1"/>
  <c r="R1980" i="11"/>
  <c r="S1980" i="11"/>
  <c r="U1980" i="11"/>
  <c r="V1980" i="11"/>
  <c r="W1980" i="11"/>
  <c r="X1980" i="11"/>
  <c r="Y1980" i="11"/>
  <c r="Z1980" i="11"/>
  <c r="AA1980" i="11"/>
  <c r="AB1980" i="11"/>
  <c r="AC1980" i="11"/>
  <c r="AD1980" i="11"/>
  <c r="AE1980" i="11"/>
  <c r="AG1980" i="11"/>
  <c r="L1981" i="11"/>
  <c r="M1981" i="11"/>
  <c r="N1981" i="11"/>
  <c r="Q1981" i="11" s="1"/>
  <c r="O1981" i="11"/>
  <c r="P1981" i="11"/>
  <c r="R1981" i="11"/>
  <c r="T1981" i="11"/>
  <c r="U1981" i="11"/>
  <c r="V1981" i="11"/>
  <c r="W1981" i="11"/>
  <c r="X1981" i="11"/>
  <c r="Y1981" i="11"/>
  <c r="Z1981" i="11"/>
  <c r="AA1981" i="11"/>
  <c r="AB1981" i="11"/>
  <c r="AC1981" i="11"/>
  <c r="AD1981" i="11"/>
  <c r="AE1981" i="11"/>
  <c r="L1982" i="11"/>
  <c r="M1982" i="11"/>
  <c r="N1982" i="11"/>
  <c r="O1982" i="11"/>
  <c r="P1982" i="11"/>
  <c r="AB1982" i="11" s="1"/>
  <c r="Q1982" i="11"/>
  <c r="AI1982" i="11" s="1"/>
  <c r="R1982" i="11"/>
  <c r="AF1982" i="11" s="1"/>
  <c r="S1982" i="11"/>
  <c r="T1982" i="11"/>
  <c r="U1982" i="11"/>
  <c r="V1982" i="11"/>
  <c r="W1982" i="11"/>
  <c r="X1982" i="11"/>
  <c r="Y1982" i="11"/>
  <c r="Z1982" i="11"/>
  <c r="AA1982" i="11"/>
  <c r="AC1982" i="11"/>
  <c r="AD1982" i="11"/>
  <c r="AE1982" i="11"/>
  <c r="AG1982" i="11"/>
  <c r="AH1982" i="11"/>
  <c r="L1983" i="11"/>
  <c r="M1983" i="11"/>
  <c r="T1983" i="11" s="1"/>
  <c r="N1983" i="11"/>
  <c r="Q1983" i="11" s="1"/>
  <c r="O1983" i="11"/>
  <c r="P1983" i="11"/>
  <c r="R1983" i="11"/>
  <c r="U1983" i="11"/>
  <c r="V1983" i="11"/>
  <c r="W1983" i="11"/>
  <c r="X1983" i="11"/>
  <c r="Y1983" i="11"/>
  <c r="Z1983" i="11"/>
  <c r="AA1983" i="11"/>
  <c r="AB1983" i="11"/>
  <c r="AC1983" i="11"/>
  <c r="AD1983" i="11"/>
  <c r="AE1983" i="11"/>
  <c r="L1984" i="11"/>
  <c r="M1984" i="11"/>
  <c r="N1984" i="11"/>
  <c r="O1984" i="11"/>
  <c r="P1984" i="11"/>
  <c r="Q1984" i="11"/>
  <c r="AH1984" i="11" s="1"/>
  <c r="R1984" i="11"/>
  <c r="S1984" i="11"/>
  <c r="T1984" i="11"/>
  <c r="U1984" i="11"/>
  <c r="V1984" i="11"/>
  <c r="W1984" i="11"/>
  <c r="X1984" i="11"/>
  <c r="Y1984" i="11"/>
  <c r="Z1984" i="11"/>
  <c r="AA1984" i="11"/>
  <c r="AB1984" i="11"/>
  <c r="AC1984" i="11"/>
  <c r="AD1984" i="11"/>
  <c r="AE1984" i="11"/>
  <c r="AF1984" i="11"/>
  <c r="AG1984" i="11"/>
  <c r="AK1984" i="11"/>
  <c r="L1985" i="11"/>
  <c r="M1985" i="11"/>
  <c r="N1985" i="11"/>
  <c r="O1985" i="11"/>
  <c r="P1985" i="11"/>
  <c r="Q1985" i="11"/>
  <c r="AK1985" i="11" s="1"/>
  <c r="R1985" i="11"/>
  <c r="S1985" i="11"/>
  <c r="T1985" i="11"/>
  <c r="U1985" i="11"/>
  <c r="V1985" i="11"/>
  <c r="W1985" i="11"/>
  <c r="X1985" i="11"/>
  <c r="Y1985" i="11"/>
  <c r="Z1985" i="11"/>
  <c r="AA1985" i="11"/>
  <c r="AB1985" i="11"/>
  <c r="AC1985" i="11"/>
  <c r="AD1985" i="11"/>
  <c r="AE1985" i="11"/>
  <c r="AF1985" i="11"/>
  <c r="AH1985" i="11"/>
  <c r="AI1985" i="11"/>
  <c r="AJ1985" i="11"/>
  <c r="L1986" i="11"/>
  <c r="M1986" i="11"/>
  <c r="N1986" i="11"/>
  <c r="Q1986" i="11" s="1"/>
  <c r="O1986" i="11"/>
  <c r="P1986" i="11"/>
  <c r="R1986" i="11"/>
  <c r="S1986" i="11"/>
  <c r="T1986" i="11"/>
  <c r="U1986" i="11"/>
  <c r="V1986" i="11"/>
  <c r="W1986" i="11"/>
  <c r="X1986" i="11"/>
  <c r="Y1986" i="11"/>
  <c r="Z1986" i="11"/>
  <c r="AA1986" i="11"/>
  <c r="AB1986" i="11"/>
  <c r="AC1986" i="11"/>
  <c r="AD1986" i="11"/>
  <c r="AE1986" i="11"/>
  <c r="AF1986" i="11"/>
  <c r="L1987" i="11"/>
  <c r="M1987" i="11"/>
  <c r="N1987" i="11"/>
  <c r="O1987" i="11"/>
  <c r="P1987" i="11"/>
  <c r="R1987" i="11"/>
  <c r="S1987" i="11"/>
  <c r="T1987" i="11"/>
  <c r="U1987" i="11"/>
  <c r="V1987" i="11"/>
  <c r="W1987" i="11"/>
  <c r="X1987" i="11"/>
  <c r="Y1987" i="11"/>
  <c r="Z1987" i="11"/>
  <c r="AA1987" i="11"/>
  <c r="AB1987" i="11"/>
  <c r="AC1987" i="11"/>
  <c r="AD1987" i="11"/>
  <c r="AE1987" i="11"/>
  <c r="AF1987" i="11"/>
  <c r="L1988" i="11"/>
  <c r="M1988" i="11"/>
  <c r="N1988" i="11"/>
  <c r="O1988" i="11"/>
  <c r="P1988" i="11"/>
  <c r="Q1988" i="11"/>
  <c r="AK1988" i="11" s="1"/>
  <c r="R1988" i="11"/>
  <c r="S1988" i="11"/>
  <c r="T1988" i="11"/>
  <c r="U1988" i="11"/>
  <c r="V1988" i="11"/>
  <c r="W1988" i="11"/>
  <c r="X1988" i="11"/>
  <c r="Y1988" i="11"/>
  <c r="Z1988" i="11"/>
  <c r="AA1988" i="11"/>
  <c r="AB1988" i="11"/>
  <c r="AC1988" i="11"/>
  <c r="AD1988" i="11"/>
  <c r="AE1988" i="11"/>
  <c r="AF1988" i="11"/>
  <c r="AG1988" i="11"/>
  <c r="L1989" i="11"/>
  <c r="M1989" i="11"/>
  <c r="N1989" i="11"/>
  <c r="Q1989" i="11" s="1"/>
  <c r="O1989" i="11"/>
  <c r="P1989" i="11"/>
  <c r="R1989" i="11"/>
  <c r="S1989" i="11"/>
  <c r="T1989" i="11"/>
  <c r="U1989" i="11"/>
  <c r="V1989" i="11"/>
  <c r="W1989" i="11"/>
  <c r="X1989" i="11"/>
  <c r="Y1989" i="11"/>
  <c r="Z1989" i="11"/>
  <c r="AA1989" i="11"/>
  <c r="AB1989" i="11"/>
  <c r="AC1989" i="11"/>
  <c r="AD1989" i="11"/>
  <c r="AE1989" i="11"/>
  <c r="AF1989" i="11"/>
  <c r="L1990" i="11"/>
  <c r="M1990" i="11"/>
  <c r="N1990" i="11"/>
  <c r="O1990" i="11"/>
  <c r="P1990" i="11"/>
  <c r="AB1990" i="11" s="1"/>
  <c r="Q1990" i="11"/>
  <c r="AI1990" i="11" s="1"/>
  <c r="R1990" i="11"/>
  <c r="AF1990" i="11" s="1"/>
  <c r="S1990" i="11"/>
  <c r="T1990" i="11"/>
  <c r="U1990" i="11"/>
  <c r="V1990" i="11"/>
  <c r="W1990" i="11"/>
  <c r="X1990" i="11"/>
  <c r="Y1990" i="11"/>
  <c r="Z1990" i="11"/>
  <c r="AA1990" i="11"/>
  <c r="AC1990" i="11"/>
  <c r="AD1990" i="11"/>
  <c r="AE1990" i="11"/>
  <c r="AG1990" i="11"/>
  <c r="L1991" i="11"/>
  <c r="M1991" i="11"/>
  <c r="N1991" i="11"/>
  <c r="Q1991" i="11" s="1"/>
  <c r="O1991" i="11"/>
  <c r="P1991" i="11"/>
  <c r="R1991" i="11"/>
  <c r="T1991" i="11"/>
  <c r="U1991" i="11"/>
  <c r="V1991" i="11"/>
  <c r="W1991" i="11"/>
  <c r="X1991" i="11"/>
  <c r="Y1991" i="11"/>
  <c r="Z1991" i="11"/>
  <c r="AA1991" i="11"/>
  <c r="AB1991" i="11"/>
  <c r="AC1991" i="11"/>
  <c r="AD1991" i="11"/>
  <c r="AE1991" i="11"/>
  <c r="L1992" i="11"/>
  <c r="S1992" i="11" s="1"/>
  <c r="M1992" i="11"/>
  <c r="T1992" i="11" s="1"/>
  <c r="N1992" i="11"/>
  <c r="O1992" i="11"/>
  <c r="P1992" i="11"/>
  <c r="AB1992" i="11" s="1"/>
  <c r="Q1992" i="11"/>
  <c r="AH1992" i="11" s="1"/>
  <c r="R1992" i="11"/>
  <c r="U1992" i="11"/>
  <c r="V1992" i="11"/>
  <c r="W1992" i="11"/>
  <c r="X1992" i="11"/>
  <c r="Y1992" i="11"/>
  <c r="Z1992" i="11"/>
  <c r="AA1992" i="11"/>
  <c r="AC1992" i="11"/>
  <c r="AD1992" i="11"/>
  <c r="AE1992" i="11"/>
  <c r="AG1992" i="11"/>
  <c r="AK1992" i="11"/>
  <c r="L1993" i="11"/>
  <c r="AG1993" i="11" s="1"/>
  <c r="M1993" i="11"/>
  <c r="N1993" i="11"/>
  <c r="O1993" i="11"/>
  <c r="P1993" i="11"/>
  <c r="AB1993" i="11" s="1"/>
  <c r="AF1993" i="11" s="1"/>
  <c r="Q1993" i="11"/>
  <c r="AK1993" i="11" s="1"/>
  <c r="R1993" i="11"/>
  <c r="S1993" i="11"/>
  <c r="T1993" i="11"/>
  <c r="U1993" i="11"/>
  <c r="V1993" i="11"/>
  <c r="W1993" i="11"/>
  <c r="X1993" i="11"/>
  <c r="Y1993" i="11"/>
  <c r="Z1993" i="11"/>
  <c r="AA1993" i="11"/>
  <c r="AC1993" i="11"/>
  <c r="AD1993" i="11"/>
  <c r="AE1993" i="11"/>
  <c r="AH1993" i="11"/>
  <c r="AI1993" i="11"/>
  <c r="AJ1993" i="11"/>
  <c r="L1994" i="11"/>
  <c r="M1994" i="11"/>
  <c r="T1994" i="11" s="1"/>
  <c r="N1994" i="11"/>
  <c r="Q1994" i="11" s="1"/>
  <c r="O1994" i="11"/>
  <c r="P1994" i="11"/>
  <c r="R1994" i="11"/>
  <c r="AF1994" i="11" s="1"/>
  <c r="S1994" i="11"/>
  <c r="U1994" i="11"/>
  <c r="V1994" i="11"/>
  <c r="W1994" i="11"/>
  <c r="X1994" i="11"/>
  <c r="Y1994" i="11"/>
  <c r="Z1994" i="11"/>
  <c r="AA1994" i="11"/>
  <c r="AB1994" i="11"/>
  <c r="AC1994" i="11"/>
  <c r="AD1994" i="11"/>
  <c r="AE1994" i="11"/>
  <c r="L1995" i="11"/>
  <c r="M1995" i="11"/>
  <c r="T1995" i="11" s="1"/>
  <c r="N1995" i="11"/>
  <c r="O1995" i="11"/>
  <c r="P1995" i="11"/>
  <c r="AB1995" i="11" s="1"/>
  <c r="R1995" i="11"/>
  <c r="S1995" i="11"/>
  <c r="U1995" i="11"/>
  <c r="V1995" i="11"/>
  <c r="W1995" i="11"/>
  <c r="X1995" i="11"/>
  <c r="Y1995" i="11"/>
  <c r="Z1995" i="11"/>
  <c r="AA1995" i="11"/>
  <c r="AC1995" i="11"/>
  <c r="AD1995" i="11"/>
  <c r="AE1995" i="11"/>
  <c r="L1996" i="11"/>
  <c r="M1996" i="11"/>
  <c r="T1996" i="11" s="1"/>
  <c r="N1996" i="11"/>
  <c r="O1996" i="11"/>
  <c r="P1996" i="11"/>
  <c r="Q1996" i="11"/>
  <c r="AK1996" i="11" s="1"/>
  <c r="R1996" i="11"/>
  <c r="S1996" i="11"/>
  <c r="AF1996" i="11" s="1"/>
  <c r="U1996" i="11"/>
  <c r="V1996" i="11"/>
  <c r="W1996" i="11"/>
  <c r="X1996" i="11"/>
  <c r="Y1996" i="11"/>
  <c r="Z1996" i="11"/>
  <c r="AA1996" i="11"/>
  <c r="AB1996" i="11"/>
  <c r="AC1996" i="11"/>
  <c r="AD1996" i="11"/>
  <c r="AE1996" i="11"/>
  <c r="AG1996" i="11"/>
  <c r="L1997" i="11"/>
  <c r="M1997" i="11"/>
  <c r="N1997" i="11"/>
  <c r="Q1997" i="11" s="1"/>
  <c r="O1997" i="11"/>
  <c r="P1997" i="11"/>
  <c r="R1997" i="11"/>
  <c r="T1997" i="11"/>
  <c r="U1997" i="11"/>
  <c r="V1997" i="11"/>
  <c r="W1997" i="11"/>
  <c r="X1997" i="11"/>
  <c r="Y1997" i="11"/>
  <c r="Z1997" i="11"/>
  <c r="AA1997" i="11"/>
  <c r="AB1997" i="11"/>
  <c r="AC1997" i="11"/>
  <c r="AD1997" i="11"/>
  <c r="AE1997" i="11"/>
  <c r="L1998" i="11"/>
  <c r="M1998" i="11"/>
  <c r="N1998" i="11"/>
  <c r="O1998" i="11"/>
  <c r="P1998" i="11"/>
  <c r="Q1998" i="11"/>
  <c r="AI1998" i="11" s="1"/>
  <c r="R1998" i="11"/>
  <c r="S1998" i="11"/>
  <c r="T1998" i="11"/>
  <c r="U1998" i="11"/>
  <c r="V1998" i="11"/>
  <c r="W1998" i="11"/>
  <c r="X1998" i="11"/>
  <c r="Y1998" i="11"/>
  <c r="Z1998" i="11"/>
  <c r="AA1998" i="11"/>
  <c r="AB1998" i="11"/>
  <c r="AC1998" i="11"/>
  <c r="AD1998" i="11"/>
  <c r="AE1998" i="11"/>
  <c r="AF1998" i="11"/>
  <c r="AG1998" i="11"/>
  <c r="L1999" i="11"/>
  <c r="M1999" i="11"/>
  <c r="N1999" i="11"/>
  <c r="Q1999" i="11" s="1"/>
  <c r="O1999" i="11"/>
  <c r="P1999" i="11"/>
  <c r="R1999" i="11"/>
  <c r="S1999" i="11"/>
  <c r="T1999" i="11"/>
  <c r="U1999" i="11"/>
  <c r="V1999" i="11"/>
  <c r="W1999" i="11"/>
  <c r="X1999" i="11"/>
  <c r="Y1999" i="11"/>
  <c r="Z1999" i="11"/>
  <c r="AA1999" i="11"/>
  <c r="AB1999" i="11"/>
  <c r="AC1999" i="11"/>
  <c r="AD1999" i="11"/>
  <c r="AE1999" i="11"/>
  <c r="AF1999" i="11"/>
  <c r="L2000" i="11"/>
  <c r="S2000" i="11" s="1"/>
  <c r="M2000" i="11"/>
  <c r="T2000" i="11" s="1"/>
  <c r="N2000" i="11"/>
  <c r="O2000" i="11"/>
  <c r="P2000" i="11"/>
  <c r="AB2000" i="11" s="1"/>
  <c r="Q2000" i="11"/>
  <c r="AH2000" i="11" s="1"/>
  <c r="R2000" i="11"/>
  <c r="U2000" i="11"/>
  <c r="V2000" i="11"/>
  <c r="W2000" i="11"/>
  <c r="X2000" i="11"/>
  <c r="Y2000" i="11"/>
  <c r="Z2000" i="11"/>
  <c r="AA2000" i="11"/>
  <c r="AC2000" i="11"/>
  <c r="AD2000" i="11"/>
  <c r="AE2000" i="11"/>
  <c r="AG2000" i="11"/>
  <c r="AK2000" i="11"/>
  <c r="L2001" i="11"/>
  <c r="AG2001" i="11" s="1"/>
  <c r="M2001" i="11"/>
  <c r="N2001" i="11"/>
  <c r="O2001" i="11"/>
  <c r="P2001" i="11"/>
  <c r="AB2001" i="11" s="1"/>
  <c r="AF2001" i="11" s="1"/>
  <c r="Q2001" i="11"/>
  <c r="AK2001" i="11" s="1"/>
  <c r="R2001" i="11"/>
  <c r="S2001" i="11"/>
  <c r="T2001" i="11"/>
  <c r="U2001" i="11"/>
  <c r="V2001" i="11"/>
  <c r="W2001" i="11"/>
  <c r="X2001" i="11"/>
  <c r="Y2001" i="11"/>
  <c r="Z2001" i="11"/>
  <c r="AA2001" i="11"/>
  <c r="AC2001" i="11"/>
  <c r="AD2001" i="11"/>
  <c r="AE2001" i="11"/>
  <c r="AH2001" i="11"/>
  <c r="AI2001" i="11"/>
  <c r="AJ2001" i="11"/>
  <c r="L2002" i="11"/>
  <c r="M2002" i="11"/>
  <c r="T2002" i="11" s="1"/>
  <c r="N2002" i="11"/>
  <c r="Q2002" i="11" s="1"/>
  <c r="O2002" i="11"/>
  <c r="P2002" i="11"/>
  <c r="R2002" i="11"/>
  <c r="S2002" i="11"/>
  <c r="U2002" i="11"/>
  <c r="V2002" i="11"/>
  <c r="W2002" i="11"/>
  <c r="X2002" i="11"/>
  <c r="Y2002" i="11"/>
  <c r="Z2002" i="11"/>
  <c r="AA2002" i="11"/>
  <c r="AB2002" i="11"/>
  <c r="AC2002" i="11"/>
  <c r="AD2002" i="11"/>
  <c r="AE2002" i="11"/>
  <c r="L2003" i="11"/>
  <c r="M2003" i="11"/>
  <c r="T2003" i="11" s="1"/>
  <c r="AF2003" i="11" s="1"/>
  <c r="N2003" i="11"/>
  <c r="O2003" i="11"/>
  <c r="P2003" i="11"/>
  <c r="AB2003" i="11" s="1"/>
  <c r="R2003" i="11"/>
  <c r="S2003" i="11"/>
  <c r="U2003" i="11"/>
  <c r="V2003" i="11"/>
  <c r="W2003" i="11"/>
  <c r="X2003" i="11"/>
  <c r="Y2003" i="11"/>
  <c r="Z2003" i="11"/>
  <c r="AA2003" i="11"/>
  <c r="AC2003" i="11"/>
  <c r="AD2003" i="11"/>
  <c r="AE2003" i="11"/>
  <c r="L2004" i="11"/>
  <c r="M2004" i="11"/>
  <c r="T2004" i="11" s="1"/>
  <c r="N2004" i="11"/>
  <c r="O2004" i="11"/>
  <c r="P2004" i="11"/>
  <c r="AB2004" i="11" s="1"/>
  <c r="Q2004" i="11"/>
  <c r="AK2004" i="11" s="1"/>
  <c r="R2004" i="11"/>
  <c r="S2004" i="11"/>
  <c r="AF2004" i="11" s="1"/>
  <c r="U2004" i="11"/>
  <c r="V2004" i="11"/>
  <c r="W2004" i="11"/>
  <c r="X2004" i="11"/>
  <c r="Y2004" i="11"/>
  <c r="Z2004" i="11"/>
  <c r="AA2004" i="11"/>
  <c r="AC2004" i="11"/>
  <c r="AD2004" i="11"/>
  <c r="AE2004" i="11"/>
  <c r="AG2004" i="11"/>
  <c r="L2005" i="11"/>
  <c r="M2005" i="11"/>
  <c r="N2005" i="11"/>
  <c r="Q2005" i="11" s="1"/>
  <c r="O2005" i="11"/>
  <c r="P2005" i="11"/>
  <c r="R2005" i="11"/>
  <c r="T2005" i="11"/>
  <c r="U2005" i="11"/>
  <c r="V2005" i="11"/>
  <c r="W2005" i="11"/>
  <c r="X2005" i="11"/>
  <c r="Y2005" i="11"/>
  <c r="Z2005" i="11"/>
  <c r="AA2005" i="11"/>
  <c r="AB2005" i="11"/>
  <c r="AC2005" i="11"/>
  <c r="AD2005" i="11"/>
  <c r="AE2005" i="11"/>
  <c r="L2006" i="11"/>
  <c r="M2006" i="11"/>
  <c r="N2006" i="11"/>
  <c r="O2006" i="11"/>
  <c r="P2006" i="11"/>
  <c r="Q2006" i="11"/>
  <c r="AI2006" i="11" s="1"/>
  <c r="R2006" i="11"/>
  <c r="S2006" i="11"/>
  <c r="T2006" i="11"/>
  <c r="U2006" i="11"/>
  <c r="V2006" i="11"/>
  <c r="W2006" i="11"/>
  <c r="X2006" i="11"/>
  <c r="Y2006" i="11"/>
  <c r="Z2006" i="11"/>
  <c r="AA2006" i="11"/>
  <c r="AB2006" i="11"/>
  <c r="AC2006" i="11"/>
  <c r="AD2006" i="11"/>
  <c r="AE2006" i="11"/>
  <c r="AF2006" i="11"/>
  <c r="AG2006" i="11"/>
  <c r="L2007" i="11"/>
  <c r="M2007" i="11"/>
  <c r="N2007" i="11"/>
  <c r="O2007" i="11"/>
  <c r="P2007" i="11"/>
  <c r="Q2007" i="11"/>
  <c r="R2007" i="11"/>
  <c r="S2007" i="11"/>
  <c r="T2007" i="11"/>
  <c r="U2007" i="11"/>
  <c r="V2007" i="11"/>
  <c r="W2007" i="11"/>
  <c r="X2007" i="11"/>
  <c r="Y2007" i="11"/>
  <c r="Z2007" i="11"/>
  <c r="AA2007" i="11"/>
  <c r="AB2007" i="11"/>
  <c r="AC2007" i="11"/>
  <c r="AD2007" i="11"/>
  <c r="AE2007" i="11"/>
  <c r="AF2007" i="11"/>
  <c r="AH2007" i="11"/>
  <c r="AJ2007" i="11"/>
  <c r="AK2007" i="11"/>
  <c r="L2008" i="11"/>
  <c r="AG2008" i="11" s="1"/>
  <c r="M2008" i="11"/>
  <c r="N2008" i="11"/>
  <c r="O2008" i="11"/>
  <c r="AJ2008" i="11" s="1"/>
  <c r="P2008" i="11"/>
  <c r="Q2008" i="11"/>
  <c r="AH2008" i="11" s="1"/>
  <c r="R2008" i="11"/>
  <c r="S2008" i="11"/>
  <c r="T2008" i="11"/>
  <c r="U2008" i="11"/>
  <c r="V2008" i="11"/>
  <c r="W2008" i="11"/>
  <c r="X2008" i="11"/>
  <c r="Y2008" i="11"/>
  <c r="Z2008" i="11"/>
  <c r="AA2008" i="11"/>
  <c r="AB2008" i="11"/>
  <c r="AC2008" i="11"/>
  <c r="AD2008" i="11"/>
  <c r="AE2008" i="11"/>
  <c r="AF2008" i="11"/>
  <c r="AK2008" i="11"/>
  <c r="L2009" i="11"/>
  <c r="AG2009" i="11" s="1"/>
  <c r="M2009" i="11"/>
  <c r="N2009" i="11"/>
  <c r="O2009" i="11"/>
  <c r="AJ2009" i="11" s="1"/>
  <c r="P2009" i="11"/>
  <c r="Q2009" i="11"/>
  <c r="AK2009" i="11" s="1"/>
  <c r="R2009" i="11"/>
  <c r="S2009" i="11"/>
  <c r="T2009" i="11"/>
  <c r="U2009" i="11"/>
  <c r="V2009" i="11"/>
  <c r="W2009" i="11"/>
  <c r="X2009" i="11"/>
  <c r="Y2009" i="11"/>
  <c r="Z2009" i="11"/>
  <c r="AA2009" i="11"/>
  <c r="AB2009" i="11"/>
  <c r="AC2009" i="11"/>
  <c r="AD2009" i="11"/>
  <c r="AE2009" i="11"/>
  <c r="AF2009" i="11"/>
  <c r="AH2009" i="11"/>
  <c r="AI2009" i="11"/>
  <c r="L2010" i="11"/>
  <c r="M2010" i="11"/>
  <c r="N2010" i="11"/>
  <c r="Q2010" i="11" s="1"/>
  <c r="O2010" i="11"/>
  <c r="P2010" i="11"/>
  <c r="R2010" i="11"/>
  <c r="S2010" i="11"/>
  <c r="T2010" i="11"/>
  <c r="U2010" i="11"/>
  <c r="V2010" i="11"/>
  <c r="W2010" i="11"/>
  <c r="X2010" i="11"/>
  <c r="Y2010" i="11"/>
  <c r="Z2010" i="11"/>
  <c r="AA2010" i="11"/>
  <c r="AB2010" i="11"/>
  <c r="AC2010" i="11"/>
  <c r="AD2010" i="11"/>
  <c r="AE2010" i="11"/>
  <c r="AF2010" i="11"/>
  <c r="L2011" i="11"/>
  <c r="M2011" i="11"/>
  <c r="N2011" i="11"/>
  <c r="O2011" i="11"/>
  <c r="P2011" i="11"/>
  <c r="R2011" i="11"/>
  <c r="S2011" i="11"/>
  <c r="T2011" i="11"/>
  <c r="U2011" i="11"/>
  <c r="V2011" i="11"/>
  <c r="W2011" i="11"/>
  <c r="X2011" i="11"/>
  <c r="Y2011" i="11"/>
  <c r="Z2011" i="11"/>
  <c r="AA2011" i="11"/>
  <c r="AB2011" i="11"/>
  <c r="AC2011" i="11"/>
  <c r="AD2011" i="11"/>
  <c r="AE2011" i="11"/>
  <c r="AF2011" i="11"/>
  <c r="L2012" i="11"/>
  <c r="M2012" i="11"/>
  <c r="N2012" i="11"/>
  <c r="O2012" i="11"/>
  <c r="P2012" i="11"/>
  <c r="Q2012" i="11"/>
  <c r="AK2012" i="11" s="1"/>
  <c r="R2012" i="11"/>
  <c r="S2012" i="11"/>
  <c r="T2012" i="11"/>
  <c r="U2012" i="11"/>
  <c r="V2012" i="11"/>
  <c r="W2012" i="11"/>
  <c r="X2012" i="11"/>
  <c r="Y2012" i="11"/>
  <c r="Z2012" i="11"/>
  <c r="AA2012" i="11"/>
  <c r="AB2012" i="11"/>
  <c r="AC2012" i="11"/>
  <c r="AD2012" i="11"/>
  <c r="AE2012" i="11"/>
  <c r="AF2012" i="11"/>
  <c r="AG2012" i="11"/>
  <c r="L2013" i="11"/>
  <c r="M2013" i="11"/>
  <c r="N2013" i="11"/>
  <c r="Q2013" i="11" s="1"/>
  <c r="O2013" i="11"/>
  <c r="P2013" i="11"/>
  <c r="R2013" i="11"/>
  <c r="T2013" i="11"/>
  <c r="U2013" i="11"/>
  <c r="V2013" i="11"/>
  <c r="W2013" i="11"/>
  <c r="X2013" i="11"/>
  <c r="Y2013" i="11"/>
  <c r="Z2013" i="11"/>
  <c r="AA2013" i="11"/>
  <c r="AB2013" i="11"/>
  <c r="AC2013" i="11"/>
  <c r="AD2013" i="11"/>
  <c r="AE2013" i="11"/>
  <c r="L2014" i="11"/>
  <c r="M2014" i="11"/>
  <c r="N2014" i="11"/>
  <c r="O2014" i="11"/>
  <c r="P2014" i="11"/>
  <c r="AB2014" i="11" s="1"/>
  <c r="Q2014" i="11"/>
  <c r="AI2014" i="11" s="1"/>
  <c r="R2014" i="11"/>
  <c r="S2014" i="11"/>
  <c r="T2014" i="11"/>
  <c r="U2014" i="11"/>
  <c r="V2014" i="11"/>
  <c r="W2014" i="11"/>
  <c r="X2014" i="11"/>
  <c r="Y2014" i="11"/>
  <c r="Z2014" i="11"/>
  <c r="AA2014" i="11"/>
  <c r="AC2014" i="11"/>
  <c r="AD2014" i="11"/>
  <c r="AE2014" i="11"/>
  <c r="AG2014" i="11"/>
  <c r="L2015" i="11"/>
  <c r="M2015" i="11"/>
  <c r="N2015" i="11"/>
  <c r="O2015" i="11"/>
  <c r="P2015" i="11"/>
  <c r="Q2015" i="11"/>
  <c r="R2015" i="11"/>
  <c r="T2015" i="11"/>
  <c r="U2015" i="11"/>
  <c r="V2015" i="11"/>
  <c r="W2015" i="11"/>
  <c r="X2015" i="11"/>
  <c r="Y2015" i="11"/>
  <c r="Z2015" i="11"/>
  <c r="AA2015" i="11"/>
  <c r="AB2015" i="11"/>
  <c r="AC2015" i="11"/>
  <c r="AD2015" i="11"/>
  <c r="AE2015" i="11"/>
  <c r="AH2015" i="11"/>
  <c r="AJ2015" i="11"/>
  <c r="AK2015" i="11"/>
  <c r="L2016" i="11"/>
  <c r="AG2016" i="11" s="1"/>
  <c r="M2016" i="11"/>
  <c r="T2016" i="11" s="1"/>
  <c r="N2016" i="11"/>
  <c r="O2016" i="11"/>
  <c r="AJ2016" i="11" s="1"/>
  <c r="P2016" i="11"/>
  <c r="AB2016" i="11" s="1"/>
  <c r="Q2016" i="11"/>
  <c r="AH2016" i="11" s="1"/>
  <c r="R2016" i="11"/>
  <c r="U2016" i="11"/>
  <c r="V2016" i="11"/>
  <c r="W2016" i="11"/>
  <c r="X2016" i="11"/>
  <c r="Y2016" i="11"/>
  <c r="Z2016" i="11"/>
  <c r="AA2016" i="11"/>
  <c r="AC2016" i="11"/>
  <c r="AD2016" i="11"/>
  <c r="AE2016" i="11"/>
  <c r="AK2016" i="11"/>
  <c r="L2017" i="11"/>
  <c r="AG2017" i="11" s="1"/>
  <c r="M2017" i="11"/>
  <c r="N2017" i="11"/>
  <c r="O2017" i="11"/>
  <c r="AJ2017" i="11" s="1"/>
  <c r="P2017" i="11"/>
  <c r="AB2017" i="11" s="1"/>
  <c r="AF2017" i="11" s="1"/>
  <c r="Q2017" i="11"/>
  <c r="AK2017" i="11" s="1"/>
  <c r="R2017" i="11"/>
  <c r="S2017" i="11"/>
  <c r="T2017" i="11"/>
  <c r="U2017" i="11"/>
  <c r="V2017" i="11"/>
  <c r="W2017" i="11"/>
  <c r="X2017" i="11"/>
  <c r="Y2017" i="11"/>
  <c r="Z2017" i="11"/>
  <c r="AA2017" i="11"/>
  <c r="AC2017" i="11"/>
  <c r="AD2017" i="11"/>
  <c r="AE2017" i="11"/>
  <c r="AH2017" i="11"/>
  <c r="AI2017" i="11"/>
  <c r="L2018" i="11"/>
  <c r="M2018" i="11"/>
  <c r="N2018" i="11"/>
  <c r="Q2018" i="11" s="1"/>
  <c r="O2018" i="11"/>
  <c r="P2018" i="11"/>
  <c r="R2018" i="11"/>
  <c r="S2018" i="11"/>
  <c r="T2018" i="11"/>
  <c r="U2018" i="11"/>
  <c r="V2018" i="11"/>
  <c r="W2018" i="11"/>
  <c r="X2018" i="11"/>
  <c r="Y2018" i="11"/>
  <c r="Z2018" i="11"/>
  <c r="AA2018" i="11"/>
  <c r="AB2018" i="11"/>
  <c r="AC2018" i="11"/>
  <c r="AD2018" i="11"/>
  <c r="AE2018" i="11"/>
  <c r="AF2018" i="11"/>
  <c r="L2019" i="11"/>
  <c r="M2019" i="11"/>
  <c r="N2019" i="11"/>
  <c r="O2019" i="11"/>
  <c r="P2019" i="11"/>
  <c r="R2019" i="11"/>
  <c r="S2019" i="11"/>
  <c r="T2019" i="11"/>
  <c r="U2019" i="11"/>
  <c r="V2019" i="11"/>
  <c r="W2019" i="11"/>
  <c r="X2019" i="11"/>
  <c r="Y2019" i="11"/>
  <c r="Z2019" i="11"/>
  <c r="AA2019" i="11"/>
  <c r="AB2019" i="11"/>
  <c r="AC2019" i="11"/>
  <c r="AD2019" i="11"/>
  <c r="AE2019" i="11"/>
  <c r="AF2019" i="11"/>
  <c r="L2020" i="11"/>
  <c r="M2020" i="11"/>
  <c r="N2020" i="11"/>
  <c r="O2020" i="11"/>
  <c r="P2020" i="11"/>
  <c r="Q2020" i="11"/>
  <c r="AK2020" i="11" s="1"/>
  <c r="R2020" i="11"/>
  <c r="S2020" i="11"/>
  <c r="T2020" i="11"/>
  <c r="U2020" i="11"/>
  <c r="V2020" i="11"/>
  <c r="W2020" i="11"/>
  <c r="X2020" i="11"/>
  <c r="Y2020" i="11"/>
  <c r="Z2020" i="11"/>
  <c r="AA2020" i="11"/>
  <c r="AB2020" i="11"/>
  <c r="AC2020" i="11"/>
  <c r="AD2020" i="11"/>
  <c r="AE2020" i="11"/>
  <c r="AF2020" i="11"/>
  <c r="AG2020" i="11"/>
  <c r="L2021" i="11"/>
  <c r="M2021" i="11"/>
  <c r="N2021" i="11"/>
  <c r="Q2021" i="11" s="1"/>
  <c r="O2021" i="11"/>
  <c r="P2021" i="11"/>
  <c r="R2021" i="11"/>
  <c r="T2021" i="11"/>
  <c r="U2021" i="11"/>
  <c r="V2021" i="11"/>
  <c r="W2021" i="11"/>
  <c r="X2021" i="11"/>
  <c r="Y2021" i="11"/>
  <c r="Z2021" i="11"/>
  <c r="AA2021" i="11"/>
  <c r="AB2021" i="11"/>
  <c r="AC2021" i="11"/>
  <c r="AD2021" i="11"/>
  <c r="AE2021" i="11"/>
  <c r="L2022" i="11"/>
  <c r="M2022" i="11"/>
  <c r="N2022" i="11"/>
  <c r="O2022" i="11"/>
  <c r="P2022" i="11"/>
  <c r="AB2022" i="11" s="1"/>
  <c r="Q2022" i="11"/>
  <c r="AI2022" i="11" s="1"/>
  <c r="R2022" i="11"/>
  <c r="S2022" i="11"/>
  <c r="T2022" i="11"/>
  <c r="U2022" i="11"/>
  <c r="V2022" i="11"/>
  <c r="W2022" i="11"/>
  <c r="X2022" i="11"/>
  <c r="Y2022" i="11"/>
  <c r="Z2022" i="11"/>
  <c r="AA2022" i="11"/>
  <c r="AC2022" i="11"/>
  <c r="AD2022" i="11"/>
  <c r="AE2022" i="11"/>
  <c r="AG2022" i="11"/>
  <c r="L2023" i="11"/>
  <c r="M2023" i="11"/>
  <c r="N2023" i="11"/>
  <c r="O2023" i="11"/>
  <c r="P2023" i="11"/>
  <c r="Q2023" i="11"/>
  <c r="R2023" i="11"/>
  <c r="S2023" i="11"/>
  <c r="T2023" i="11"/>
  <c r="U2023" i="11"/>
  <c r="V2023" i="11"/>
  <c r="W2023" i="11"/>
  <c r="X2023" i="11"/>
  <c r="Y2023" i="11"/>
  <c r="Z2023" i="11"/>
  <c r="AA2023" i="11"/>
  <c r="AB2023" i="11"/>
  <c r="AC2023" i="11"/>
  <c r="AD2023" i="11"/>
  <c r="AE2023" i="11"/>
  <c r="AF2023" i="11"/>
  <c r="AH2023" i="11"/>
  <c r="AJ2023" i="11"/>
  <c r="AK2023" i="11"/>
  <c r="L2024" i="11"/>
  <c r="AG2024" i="11" s="1"/>
  <c r="M2024" i="11"/>
  <c r="T2024" i="11" s="1"/>
  <c r="N2024" i="11"/>
  <c r="O2024" i="11"/>
  <c r="AJ2024" i="11" s="1"/>
  <c r="P2024" i="11"/>
  <c r="AB2024" i="11" s="1"/>
  <c r="Q2024" i="11"/>
  <c r="AH2024" i="11" s="1"/>
  <c r="R2024" i="11"/>
  <c r="U2024" i="11"/>
  <c r="V2024" i="11"/>
  <c r="W2024" i="11"/>
  <c r="X2024" i="11"/>
  <c r="Y2024" i="11"/>
  <c r="Z2024" i="11"/>
  <c r="AA2024" i="11"/>
  <c r="AC2024" i="11"/>
  <c r="AD2024" i="11"/>
  <c r="AE2024" i="11"/>
  <c r="AK2024" i="11"/>
  <c r="L2025" i="11"/>
  <c r="AG2025" i="11" s="1"/>
  <c r="M2025" i="11"/>
  <c r="N2025" i="11"/>
  <c r="O2025" i="11"/>
  <c r="AJ2025" i="11" s="1"/>
  <c r="P2025" i="11"/>
  <c r="AB2025" i="11" s="1"/>
  <c r="AF2025" i="11" s="1"/>
  <c r="Q2025" i="11"/>
  <c r="AK2025" i="11" s="1"/>
  <c r="R2025" i="11"/>
  <c r="S2025" i="11"/>
  <c r="T2025" i="11"/>
  <c r="U2025" i="11"/>
  <c r="V2025" i="11"/>
  <c r="W2025" i="11"/>
  <c r="X2025" i="11"/>
  <c r="Y2025" i="11"/>
  <c r="Z2025" i="11"/>
  <c r="AA2025" i="11"/>
  <c r="AC2025" i="11"/>
  <c r="AD2025" i="11"/>
  <c r="AE2025" i="11"/>
  <c r="AH2025" i="11"/>
  <c r="AI2025" i="11"/>
  <c r="L2026" i="11"/>
  <c r="M2026" i="11"/>
  <c r="T2026" i="11" s="1"/>
  <c r="N2026" i="11"/>
  <c r="Q2026" i="11" s="1"/>
  <c r="O2026" i="11"/>
  <c r="P2026" i="11"/>
  <c r="R2026" i="11"/>
  <c r="AF2026" i="11" s="1"/>
  <c r="S2026" i="11"/>
  <c r="U2026" i="11"/>
  <c r="V2026" i="11"/>
  <c r="W2026" i="11"/>
  <c r="X2026" i="11"/>
  <c r="Y2026" i="11"/>
  <c r="Z2026" i="11"/>
  <c r="AA2026" i="11"/>
  <c r="AB2026" i="11"/>
  <c r="AC2026" i="11"/>
  <c r="AD2026" i="11"/>
  <c r="AE2026" i="11"/>
  <c r="L2027" i="11"/>
  <c r="M2027" i="11"/>
  <c r="T2027" i="11" s="1"/>
  <c r="N2027" i="11"/>
  <c r="O2027" i="11"/>
  <c r="P2027" i="11"/>
  <c r="AB2027" i="11" s="1"/>
  <c r="R2027" i="11"/>
  <c r="S2027" i="11"/>
  <c r="U2027" i="11"/>
  <c r="V2027" i="11"/>
  <c r="W2027" i="11"/>
  <c r="X2027" i="11"/>
  <c r="Y2027" i="11"/>
  <c r="Z2027" i="11"/>
  <c r="AA2027" i="11"/>
  <c r="AC2027" i="11"/>
  <c r="AD2027" i="11"/>
  <c r="AE2027" i="11"/>
  <c r="L2028" i="11"/>
  <c r="M2028" i="11"/>
  <c r="N2028" i="11"/>
  <c r="O2028" i="11"/>
  <c r="P2028" i="11"/>
  <c r="AB2028" i="11" s="1"/>
  <c r="Q2028" i="11"/>
  <c r="AK2028" i="11" s="1"/>
  <c r="R2028" i="11"/>
  <c r="S2028" i="11"/>
  <c r="AF2028" i="11" s="1"/>
  <c r="T2028" i="11"/>
  <c r="U2028" i="11"/>
  <c r="V2028" i="11"/>
  <c r="W2028" i="11"/>
  <c r="X2028" i="11"/>
  <c r="Y2028" i="11"/>
  <c r="Z2028" i="11"/>
  <c r="AA2028" i="11"/>
  <c r="AC2028" i="11"/>
  <c r="AD2028" i="11"/>
  <c r="AE2028" i="11"/>
  <c r="AG2028" i="11"/>
  <c r="L2029" i="11"/>
  <c r="M2029" i="11"/>
  <c r="N2029" i="11"/>
  <c r="Q2029" i="11" s="1"/>
  <c r="O2029" i="11"/>
  <c r="P2029" i="11"/>
  <c r="R2029" i="11"/>
  <c r="T2029" i="11"/>
  <c r="U2029" i="11"/>
  <c r="V2029" i="11"/>
  <c r="W2029" i="11"/>
  <c r="X2029" i="11"/>
  <c r="Y2029" i="11"/>
  <c r="Z2029" i="11"/>
  <c r="AA2029" i="11"/>
  <c r="AB2029" i="11"/>
  <c r="AC2029" i="11"/>
  <c r="AD2029" i="11"/>
  <c r="AE2029" i="11"/>
  <c r="L2030" i="11"/>
  <c r="M2030" i="11"/>
  <c r="N2030" i="11"/>
  <c r="O2030" i="11"/>
  <c r="P2030" i="11"/>
  <c r="Q2030" i="11"/>
  <c r="AI2030" i="11" s="1"/>
  <c r="R2030" i="11"/>
  <c r="S2030" i="11"/>
  <c r="T2030" i="11"/>
  <c r="U2030" i="11"/>
  <c r="V2030" i="11"/>
  <c r="W2030" i="11"/>
  <c r="X2030" i="11"/>
  <c r="Y2030" i="11"/>
  <c r="Z2030" i="11"/>
  <c r="AA2030" i="11"/>
  <c r="AB2030" i="11"/>
  <c r="AC2030" i="11"/>
  <c r="AD2030" i="11"/>
  <c r="AE2030" i="11"/>
  <c r="AF2030" i="11"/>
  <c r="AG2030" i="11"/>
  <c r="L2031" i="11"/>
  <c r="M2031" i="11"/>
  <c r="N2031" i="11"/>
  <c r="O2031" i="11"/>
  <c r="P2031" i="11"/>
  <c r="Q2031" i="11"/>
  <c r="R2031" i="11"/>
  <c r="S2031" i="11"/>
  <c r="T2031" i="11"/>
  <c r="U2031" i="11"/>
  <c r="V2031" i="11"/>
  <c r="W2031" i="11"/>
  <c r="X2031" i="11"/>
  <c r="Y2031" i="11"/>
  <c r="Z2031" i="11"/>
  <c r="AA2031" i="11"/>
  <c r="AB2031" i="11"/>
  <c r="AC2031" i="11"/>
  <c r="AD2031" i="11"/>
  <c r="AE2031" i="11"/>
  <c r="AF2031" i="11"/>
  <c r="AH2031" i="11"/>
  <c r="AJ2031" i="11"/>
  <c r="AK2031" i="11"/>
  <c r="L2032" i="11"/>
  <c r="AG2032" i="11" s="1"/>
  <c r="M2032" i="11"/>
  <c r="N2032" i="11"/>
  <c r="O2032" i="11"/>
  <c r="AJ2032" i="11" s="1"/>
  <c r="P2032" i="11"/>
  <c r="Q2032" i="11"/>
  <c r="AH2032" i="11" s="1"/>
  <c r="R2032" i="11"/>
  <c r="S2032" i="11"/>
  <c r="T2032" i="11"/>
  <c r="U2032" i="11"/>
  <c r="V2032" i="11"/>
  <c r="W2032" i="11"/>
  <c r="X2032" i="11"/>
  <c r="Y2032" i="11"/>
  <c r="Z2032" i="11"/>
  <c r="AA2032" i="11"/>
  <c r="AB2032" i="11"/>
  <c r="AC2032" i="11"/>
  <c r="AD2032" i="11"/>
  <c r="AE2032" i="11"/>
  <c r="AF2032" i="11"/>
  <c r="AK2032" i="11"/>
  <c r="L2033" i="11"/>
  <c r="AG2033" i="11" s="1"/>
  <c r="M2033" i="11"/>
  <c r="N2033" i="11"/>
  <c r="O2033" i="11"/>
  <c r="AJ2033" i="11" s="1"/>
  <c r="P2033" i="11"/>
  <c r="Q2033" i="11"/>
  <c r="AK2033" i="11" s="1"/>
  <c r="R2033" i="11"/>
  <c r="S2033" i="11"/>
  <c r="T2033" i="11"/>
  <c r="U2033" i="11"/>
  <c r="V2033" i="11"/>
  <c r="W2033" i="11"/>
  <c r="X2033" i="11"/>
  <c r="Y2033" i="11"/>
  <c r="Z2033" i="11"/>
  <c r="AA2033" i="11"/>
  <c r="AB2033" i="11"/>
  <c r="AC2033" i="11"/>
  <c r="AD2033" i="11"/>
  <c r="AE2033" i="11"/>
  <c r="AF2033" i="11"/>
  <c r="AH2033" i="11"/>
  <c r="AI2033" i="11"/>
  <c r="L2034" i="11"/>
  <c r="M2034" i="11"/>
  <c r="N2034" i="11"/>
  <c r="Q2034" i="11" s="1"/>
  <c r="O2034" i="11"/>
  <c r="P2034" i="11"/>
  <c r="R2034" i="11"/>
  <c r="S2034" i="11"/>
  <c r="T2034" i="11"/>
  <c r="U2034" i="11"/>
  <c r="V2034" i="11"/>
  <c r="W2034" i="11"/>
  <c r="X2034" i="11"/>
  <c r="Y2034" i="11"/>
  <c r="Z2034" i="11"/>
  <c r="AA2034" i="11"/>
  <c r="AB2034" i="11"/>
  <c r="AC2034" i="11"/>
  <c r="AD2034" i="11"/>
  <c r="AE2034" i="11"/>
  <c r="AF2034" i="11"/>
  <c r="L2035" i="11"/>
  <c r="M2035" i="11"/>
  <c r="T2035" i="11" s="1"/>
  <c r="N2035" i="11"/>
  <c r="O2035" i="11"/>
  <c r="P2035" i="11"/>
  <c r="AB2035" i="11" s="1"/>
  <c r="R2035" i="11"/>
  <c r="S2035" i="11"/>
  <c r="U2035" i="11"/>
  <c r="V2035" i="11"/>
  <c r="W2035" i="11"/>
  <c r="X2035" i="11"/>
  <c r="Y2035" i="11"/>
  <c r="Z2035" i="11"/>
  <c r="AA2035" i="11"/>
  <c r="AC2035" i="11"/>
  <c r="AD2035" i="11"/>
  <c r="AE2035" i="11"/>
  <c r="L2036" i="11"/>
  <c r="M2036" i="11"/>
  <c r="N2036" i="11"/>
  <c r="O2036" i="11"/>
  <c r="P2036" i="11"/>
  <c r="Q2036" i="11"/>
  <c r="AK2036" i="11" s="1"/>
  <c r="R2036" i="11"/>
  <c r="S2036" i="11"/>
  <c r="AF2036" i="11" s="1"/>
  <c r="T2036" i="11"/>
  <c r="U2036" i="11"/>
  <c r="V2036" i="11"/>
  <c r="W2036" i="11"/>
  <c r="X2036" i="11"/>
  <c r="Y2036" i="11"/>
  <c r="Z2036" i="11"/>
  <c r="AA2036" i="11"/>
  <c r="AB2036" i="11"/>
  <c r="AC2036" i="11"/>
  <c r="AD2036" i="11"/>
  <c r="AE2036" i="11"/>
  <c r="AG2036" i="11"/>
  <c r="L2037" i="11"/>
  <c r="M2037" i="11"/>
  <c r="N2037" i="11"/>
  <c r="Q2037" i="11" s="1"/>
  <c r="O2037" i="11"/>
  <c r="P2037" i="11"/>
  <c r="R2037" i="11"/>
  <c r="T2037" i="11"/>
  <c r="U2037" i="11"/>
  <c r="V2037" i="11"/>
  <c r="W2037" i="11"/>
  <c r="X2037" i="11"/>
  <c r="Y2037" i="11"/>
  <c r="Z2037" i="11"/>
  <c r="AA2037" i="11"/>
  <c r="AB2037" i="11"/>
  <c r="AC2037" i="11"/>
  <c r="AD2037" i="11"/>
  <c r="AE2037" i="11"/>
  <c r="L2038" i="11"/>
  <c r="M2038" i="11"/>
  <c r="T2038" i="11" s="1"/>
  <c r="N2038" i="11"/>
  <c r="O2038" i="11"/>
  <c r="P2038" i="11"/>
  <c r="AB2038" i="11" s="1"/>
  <c r="Q2038" i="11"/>
  <c r="AI2038" i="11" s="1"/>
  <c r="R2038" i="11"/>
  <c r="S2038" i="11"/>
  <c r="U2038" i="11"/>
  <c r="V2038" i="11"/>
  <c r="W2038" i="11"/>
  <c r="X2038" i="11"/>
  <c r="Y2038" i="11"/>
  <c r="Z2038" i="11"/>
  <c r="AA2038" i="11"/>
  <c r="AC2038" i="11"/>
  <c r="AD2038" i="11"/>
  <c r="AE2038" i="11"/>
  <c r="AG2038" i="11"/>
  <c r="L2039" i="11"/>
  <c r="M2039" i="11"/>
  <c r="N2039" i="11"/>
  <c r="O2039" i="11"/>
  <c r="P2039" i="11"/>
  <c r="Q2039" i="11"/>
  <c r="R2039" i="11"/>
  <c r="T2039" i="11"/>
  <c r="U2039" i="11"/>
  <c r="V2039" i="11"/>
  <c r="W2039" i="11"/>
  <c r="X2039" i="11"/>
  <c r="Y2039" i="11"/>
  <c r="Z2039" i="11"/>
  <c r="AA2039" i="11"/>
  <c r="AB2039" i="11"/>
  <c r="AC2039" i="11"/>
  <c r="AD2039" i="11"/>
  <c r="AE2039" i="11"/>
  <c r="AH2039" i="11"/>
  <c r="AJ2039" i="11"/>
  <c r="AK2039" i="11"/>
  <c r="L2040" i="11"/>
  <c r="AG2040" i="11" s="1"/>
  <c r="M2040" i="11"/>
  <c r="T2040" i="11" s="1"/>
  <c r="N2040" i="11"/>
  <c r="O2040" i="11"/>
  <c r="AJ2040" i="11" s="1"/>
  <c r="P2040" i="11"/>
  <c r="AB2040" i="11" s="1"/>
  <c r="Q2040" i="11"/>
  <c r="AH2040" i="11" s="1"/>
  <c r="R2040" i="11"/>
  <c r="U2040" i="11"/>
  <c r="V2040" i="11"/>
  <c r="W2040" i="11"/>
  <c r="X2040" i="11"/>
  <c r="Y2040" i="11"/>
  <c r="Z2040" i="11"/>
  <c r="AA2040" i="11"/>
  <c r="AC2040" i="11"/>
  <c r="AD2040" i="11"/>
  <c r="AE2040" i="11"/>
  <c r="AK2040" i="11"/>
  <c r="L2041" i="11"/>
  <c r="AG2041" i="11" s="1"/>
  <c r="M2041" i="11"/>
  <c r="N2041" i="11"/>
  <c r="O2041" i="11"/>
  <c r="AJ2041" i="11" s="1"/>
  <c r="P2041" i="11"/>
  <c r="Q2041" i="11"/>
  <c r="AK2041" i="11" s="1"/>
  <c r="R2041" i="11"/>
  <c r="S2041" i="11"/>
  <c r="T2041" i="11"/>
  <c r="U2041" i="11"/>
  <c r="V2041" i="11"/>
  <c r="W2041" i="11"/>
  <c r="X2041" i="11"/>
  <c r="Y2041" i="11"/>
  <c r="Z2041" i="11"/>
  <c r="AA2041" i="11"/>
  <c r="AB2041" i="11"/>
  <c r="AC2041" i="11"/>
  <c r="AD2041" i="11"/>
  <c r="AE2041" i="11"/>
  <c r="AF2041" i="11"/>
  <c r="AH2041" i="11"/>
  <c r="AI2041" i="11"/>
  <c r="L2042" i="11"/>
  <c r="M2042" i="11"/>
  <c r="N2042" i="11"/>
  <c r="Q2042" i="11" s="1"/>
  <c r="O2042" i="11"/>
  <c r="P2042" i="11"/>
  <c r="R2042" i="11"/>
  <c r="S2042" i="11"/>
  <c r="T2042" i="11"/>
  <c r="U2042" i="11"/>
  <c r="V2042" i="11"/>
  <c r="W2042" i="11"/>
  <c r="X2042" i="11"/>
  <c r="Y2042" i="11"/>
  <c r="Z2042" i="11"/>
  <c r="AA2042" i="11"/>
  <c r="AB2042" i="11"/>
  <c r="AC2042" i="11"/>
  <c r="AD2042" i="11"/>
  <c r="AE2042" i="11"/>
  <c r="AF2042" i="11"/>
  <c r="L2043" i="11"/>
  <c r="M2043" i="11"/>
  <c r="N2043" i="11"/>
  <c r="O2043" i="11"/>
  <c r="P2043" i="11"/>
  <c r="R2043" i="11"/>
  <c r="S2043" i="11"/>
  <c r="T2043" i="11"/>
  <c r="U2043" i="11"/>
  <c r="V2043" i="11"/>
  <c r="W2043" i="11"/>
  <c r="X2043" i="11"/>
  <c r="Y2043" i="11"/>
  <c r="Z2043" i="11"/>
  <c r="AA2043" i="11"/>
  <c r="AB2043" i="11"/>
  <c r="AC2043" i="11"/>
  <c r="AD2043" i="11"/>
  <c r="AE2043" i="11"/>
  <c r="AF2043" i="11"/>
  <c r="L2044" i="11"/>
  <c r="M2044" i="11"/>
  <c r="N2044" i="11"/>
  <c r="O2044" i="11"/>
  <c r="P2044" i="11"/>
  <c r="Q2044" i="11"/>
  <c r="AK2044" i="11" s="1"/>
  <c r="R2044" i="11"/>
  <c r="S2044" i="11"/>
  <c r="T2044" i="11"/>
  <c r="U2044" i="11"/>
  <c r="V2044" i="11"/>
  <c r="W2044" i="11"/>
  <c r="X2044" i="11"/>
  <c r="Y2044" i="11"/>
  <c r="Z2044" i="11"/>
  <c r="AA2044" i="11"/>
  <c r="AB2044" i="11"/>
  <c r="AC2044" i="11"/>
  <c r="AD2044" i="11"/>
  <c r="AE2044" i="11"/>
  <c r="AF2044" i="11"/>
  <c r="AG2044" i="11"/>
  <c r="L2045" i="11"/>
  <c r="M2045" i="11"/>
  <c r="N2045" i="11"/>
  <c r="Q2045" i="11" s="1"/>
  <c r="O2045" i="11"/>
  <c r="P2045" i="11"/>
  <c r="R2045" i="11"/>
  <c r="S2045" i="11"/>
  <c r="T2045" i="11"/>
  <c r="U2045" i="11"/>
  <c r="V2045" i="11"/>
  <c r="W2045" i="11"/>
  <c r="X2045" i="11"/>
  <c r="Y2045" i="11"/>
  <c r="Z2045" i="11"/>
  <c r="AA2045" i="11"/>
  <c r="AB2045" i="11"/>
  <c r="AC2045" i="11"/>
  <c r="AD2045" i="11"/>
  <c r="AE2045" i="11"/>
  <c r="AF2045" i="11"/>
  <c r="L2046" i="11"/>
  <c r="M2046" i="11"/>
  <c r="N2046" i="11"/>
  <c r="O2046" i="11"/>
  <c r="P2046" i="11"/>
  <c r="Q2046" i="11"/>
  <c r="AI2046" i="11" s="1"/>
  <c r="R2046" i="11"/>
  <c r="S2046" i="11"/>
  <c r="T2046" i="11"/>
  <c r="U2046" i="11"/>
  <c r="V2046" i="11"/>
  <c r="W2046" i="11"/>
  <c r="X2046" i="11"/>
  <c r="Y2046" i="11"/>
  <c r="Z2046" i="11"/>
  <c r="AA2046" i="11"/>
  <c r="AB2046" i="11"/>
  <c r="AC2046" i="11"/>
  <c r="AD2046" i="11"/>
  <c r="AE2046" i="11"/>
  <c r="AF2046" i="11"/>
  <c r="AG2046" i="11"/>
  <c r="L2047" i="11"/>
  <c r="M2047" i="11"/>
  <c r="N2047" i="11"/>
  <c r="O2047" i="11"/>
  <c r="P2047" i="11"/>
  <c r="Q2047" i="11"/>
  <c r="R2047" i="11"/>
  <c r="S2047" i="11"/>
  <c r="T2047" i="11"/>
  <c r="U2047" i="11"/>
  <c r="V2047" i="11"/>
  <c r="W2047" i="11"/>
  <c r="X2047" i="11"/>
  <c r="Y2047" i="11"/>
  <c r="Z2047" i="11"/>
  <c r="AA2047" i="11"/>
  <c r="AB2047" i="11"/>
  <c r="AC2047" i="11"/>
  <c r="AD2047" i="11"/>
  <c r="AE2047" i="11"/>
  <c r="AF2047" i="11"/>
  <c r="AH2047" i="11"/>
  <c r="AJ2047" i="11"/>
  <c r="AK2047" i="11"/>
  <c r="L2048" i="11"/>
  <c r="AG2048" i="11" s="1"/>
  <c r="M2048" i="11"/>
  <c r="N2048" i="11"/>
  <c r="O2048" i="11"/>
  <c r="AJ2048" i="11" s="1"/>
  <c r="P2048" i="11"/>
  <c r="Q2048" i="11"/>
  <c r="AH2048" i="11" s="1"/>
  <c r="R2048" i="11"/>
  <c r="S2048" i="11"/>
  <c r="T2048" i="11"/>
  <c r="U2048" i="11"/>
  <c r="V2048" i="11"/>
  <c r="W2048" i="11"/>
  <c r="X2048" i="11"/>
  <c r="Y2048" i="11"/>
  <c r="Z2048" i="11"/>
  <c r="AA2048" i="11"/>
  <c r="AB2048" i="11"/>
  <c r="AC2048" i="11"/>
  <c r="AD2048" i="11"/>
  <c r="AE2048" i="11"/>
  <c r="AF2048" i="11"/>
  <c r="AK2048" i="11"/>
  <c r="L2049" i="11"/>
  <c r="AG2049" i="11" s="1"/>
  <c r="M2049" i="11"/>
  <c r="N2049" i="11"/>
  <c r="O2049" i="11"/>
  <c r="AJ2049" i="11" s="1"/>
  <c r="P2049" i="11"/>
  <c r="AB2049" i="11" s="1"/>
  <c r="AF2049" i="11" s="1"/>
  <c r="Q2049" i="11"/>
  <c r="AK2049" i="11" s="1"/>
  <c r="R2049" i="11"/>
  <c r="S2049" i="11"/>
  <c r="T2049" i="11"/>
  <c r="U2049" i="11"/>
  <c r="V2049" i="11"/>
  <c r="W2049" i="11"/>
  <c r="X2049" i="11"/>
  <c r="Y2049" i="11"/>
  <c r="Z2049" i="11"/>
  <c r="AA2049" i="11"/>
  <c r="AC2049" i="11"/>
  <c r="AD2049" i="11"/>
  <c r="AE2049" i="11"/>
  <c r="AH2049" i="11"/>
  <c r="AI2049" i="11"/>
  <c r="L2050" i="11"/>
  <c r="M2050" i="11"/>
  <c r="N2050" i="11"/>
  <c r="Q2050" i="11" s="1"/>
  <c r="O2050" i="11"/>
  <c r="P2050" i="11"/>
  <c r="R2050" i="11"/>
  <c r="S2050" i="11"/>
  <c r="T2050" i="11"/>
  <c r="U2050" i="11"/>
  <c r="V2050" i="11"/>
  <c r="W2050" i="11"/>
  <c r="X2050" i="11"/>
  <c r="Y2050" i="11"/>
  <c r="Z2050" i="11"/>
  <c r="AA2050" i="11"/>
  <c r="AB2050" i="11"/>
  <c r="AC2050" i="11"/>
  <c r="AD2050" i="11"/>
  <c r="AE2050" i="11"/>
  <c r="AF2050" i="11"/>
  <c r="L2051" i="11"/>
  <c r="M2051" i="11"/>
  <c r="N2051" i="11"/>
  <c r="O2051" i="11"/>
  <c r="P2051" i="11"/>
  <c r="R2051" i="11"/>
  <c r="S2051" i="11"/>
  <c r="T2051" i="11"/>
  <c r="U2051" i="11"/>
  <c r="V2051" i="11"/>
  <c r="W2051" i="11"/>
  <c r="X2051" i="11"/>
  <c r="Y2051" i="11"/>
  <c r="Z2051" i="11"/>
  <c r="AA2051" i="11"/>
  <c r="AB2051" i="11"/>
  <c r="AC2051" i="11"/>
  <c r="AD2051" i="11"/>
  <c r="AE2051" i="11"/>
  <c r="AF2051" i="11"/>
  <c r="L2052" i="11"/>
  <c r="M2052" i="11"/>
  <c r="N2052" i="11"/>
  <c r="O2052" i="11"/>
  <c r="P2052" i="11"/>
  <c r="AB2052" i="11" s="1"/>
  <c r="Q2052" i="11"/>
  <c r="AK2052" i="11" s="1"/>
  <c r="R2052" i="11"/>
  <c r="S2052" i="11"/>
  <c r="AF2052" i="11" s="1"/>
  <c r="T2052" i="11"/>
  <c r="U2052" i="11"/>
  <c r="V2052" i="11"/>
  <c r="W2052" i="11"/>
  <c r="X2052" i="11"/>
  <c r="Y2052" i="11"/>
  <c r="Z2052" i="11"/>
  <c r="AA2052" i="11"/>
  <c r="AC2052" i="11"/>
  <c r="AD2052" i="11"/>
  <c r="AE2052" i="11"/>
  <c r="AG2052" i="11"/>
  <c r="L2053" i="11"/>
  <c r="M2053" i="11"/>
  <c r="N2053" i="11"/>
  <c r="Q2053" i="11" s="1"/>
  <c r="O2053" i="11"/>
  <c r="P2053" i="11"/>
  <c r="R2053" i="11"/>
  <c r="T2053" i="11"/>
  <c r="U2053" i="11"/>
  <c r="V2053" i="11"/>
  <c r="W2053" i="11"/>
  <c r="X2053" i="11"/>
  <c r="Y2053" i="11"/>
  <c r="Z2053" i="11"/>
  <c r="AA2053" i="11"/>
  <c r="AB2053" i="11"/>
  <c r="AC2053" i="11"/>
  <c r="AD2053" i="11"/>
  <c r="AE2053" i="11"/>
  <c r="L2054" i="11"/>
  <c r="M2054" i="11"/>
  <c r="T2054" i="11" s="1"/>
  <c r="N2054" i="11"/>
  <c r="O2054" i="11"/>
  <c r="P2054" i="11"/>
  <c r="AB2054" i="11" s="1"/>
  <c r="Q2054" i="11"/>
  <c r="AI2054" i="11" s="1"/>
  <c r="R2054" i="11"/>
  <c r="S2054" i="11"/>
  <c r="U2054" i="11"/>
  <c r="V2054" i="11"/>
  <c r="W2054" i="11"/>
  <c r="X2054" i="11"/>
  <c r="Y2054" i="11"/>
  <c r="Z2054" i="11"/>
  <c r="AA2054" i="11"/>
  <c r="AC2054" i="11"/>
  <c r="AD2054" i="11"/>
  <c r="AE2054" i="11"/>
  <c r="AG2054" i="11"/>
  <c r="L2055" i="11"/>
  <c r="M2055" i="11"/>
  <c r="N2055" i="11"/>
  <c r="O2055" i="11"/>
  <c r="P2055" i="11"/>
  <c r="Q2055" i="11"/>
  <c r="R2055" i="11"/>
  <c r="T2055" i="11"/>
  <c r="U2055" i="11"/>
  <c r="V2055" i="11"/>
  <c r="W2055" i="11"/>
  <c r="X2055" i="11"/>
  <c r="Y2055" i="11"/>
  <c r="Z2055" i="11"/>
  <c r="AA2055" i="11"/>
  <c r="AB2055" i="11"/>
  <c r="AC2055" i="11"/>
  <c r="AD2055" i="11"/>
  <c r="AE2055" i="11"/>
  <c r="AH2055" i="11"/>
  <c r="AJ2055" i="11"/>
  <c r="AK2055" i="11"/>
  <c r="L2056" i="11"/>
  <c r="AG2056" i="11" s="1"/>
  <c r="M2056" i="11"/>
  <c r="T2056" i="11" s="1"/>
  <c r="N2056" i="11"/>
  <c r="O2056" i="11"/>
  <c r="AJ2056" i="11" s="1"/>
  <c r="P2056" i="11"/>
  <c r="AB2056" i="11" s="1"/>
  <c r="Q2056" i="11"/>
  <c r="AH2056" i="11" s="1"/>
  <c r="R2056" i="11"/>
  <c r="U2056" i="11"/>
  <c r="V2056" i="11"/>
  <c r="W2056" i="11"/>
  <c r="X2056" i="11"/>
  <c r="Y2056" i="11"/>
  <c r="Z2056" i="11"/>
  <c r="AA2056" i="11"/>
  <c r="AC2056" i="11"/>
  <c r="AD2056" i="11"/>
  <c r="AE2056" i="11"/>
  <c r="AK2056" i="11"/>
  <c r="L2057" i="11"/>
  <c r="AG2057" i="11" s="1"/>
  <c r="M2057" i="11"/>
  <c r="N2057" i="11"/>
  <c r="O2057" i="11"/>
  <c r="AJ2057" i="11" s="1"/>
  <c r="P2057" i="11"/>
  <c r="AB2057" i="11" s="1"/>
  <c r="AF2057" i="11" s="1"/>
  <c r="Q2057" i="11"/>
  <c r="AK2057" i="11" s="1"/>
  <c r="R2057" i="11"/>
  <c r="S2057" i="11"/>
  <c r="T2057" i="11"/>
  <c r="U2057" i="11"/>
  <c r="V2057" i="11"/>
  <c r="W2057" i="11"/>
  <c r="X2057" i="11"/>
  <c r="Y2057" i="11"/>
  <c r="Z2057" i="11"/>
  <c r="AA2057" i="11"/>
  <c r="AC2057" i="11"/>
  <c r="AD2057" i="11"/>
  <c r="AE2057" i="11"/>
  <c r="AH2057" i="11"/>
  <c r="AI2057" i="11"/>
  <c r="L2058" i="11"/>
  <c r="M2058" i="11"/>
  <c r="N2058" i="11"/>
  <c r="Q2058" i="11" s="1"/>
  <c r="O2058" i="11"/>
  <c r="P2058" i="11"/>
  <c r="R2058" i="11"/>
  <c r="S2058" i="11"/>
  <c r="T2058" i="11"/>
  <c r="U2058" i="11"/>
  <c r="V2058" i="11"/>
  <c r="W2058" i="11"/>
  <c r="X2058" i="11"/>
  <c r="Y2058" i="11"/>
  <c r="Z2058" i="11"/>
  <c r="AA2058" i="11"/>
  <c r="AB2058" i="11"/>
  <c r="AC2058" i="11"/>
  <c r="AD2058" i="11"/>
  <c r="AE2058" i="11"/>
  <c r="AF2058" i="11"/>
  <c r="L2059" i="11"/>
  <c r="M2059" i="11"/>
  <c r="N2059" i="11"/>
  <c r="O2059" i="11"/>
  <c r="P2059" i="11"/>
  <c r="R2059" i="11"/>
  <c r="S2059" i="11"/>
  <c r="T2059" i="11"/>
  <c r="U2059" i="11"/>
  <c r="V2059" i="11"/>
  <c r="W2059" i="11"/>
  <c r="X2059" i="11"/>
  <c r="Y2059" i="11"/>
  <c r="Z2059" i="11"/>
  <c r="AA2059" i="11"/>
  <c r="AB2059" i="11"/>
  <c r="AC2059" i="11"/>
  <c r="AD2059" i="11"/>
  <c r="AE2059" i="11"/>
  <c r="AF2059" i="11"/>
  <c r="L2060" i="11"/>
  <c r="M2060" i="11"/>
  <c r="N2060" i="11"/>
  <c r="O2060" i="11"/>
  <c r="P2060" i="11"/>
  <c r="Q2060" i="11"/>
  <c r="AK2060" i="11" s="1"/>
  <c r="R2060" i="11"/>
  <c r="S2060" i="11"/>
  <c r="T2060" i="11"/>
  <c r="U2060" i="11"/>
  <c r="V2060" i="11"/>
  <c r="W2060" i="11"/>
  <c r="X2060" i="11"/>
  <c r="Y2060" i="11"/>
  <c r="Z2060" i="11"/>
  <c r="AA2060" i="11"/>
  <c r="AB2060" i="11"/>
  <c r="AC2060" i="11"/>
  <c r="AD2060" i="11"/>
  <c r="AE2060" i="11"/>
  <c r="AF2060" i="11"/>
  <c r="AG2060" i="11"/>
  <c r="L2061" i="11"/>
  <c r="M2061" i="11"/>
  <c r="N2061" i="11"/>
  <c r="Q2061" i="11" s="1"/>
  <c r="O2061" i="11"/>
  <c r="P2061" i="11"/>
  <c r="R2061" i="11"/>
  <c r="S2061" i="11"/>
  <c r="T2061" i="11"/>
  <c r="U2061" i="11"/>
  <c r="V2061" i="11"/>
  <c r="W2061" i="11"/>
  <c r="X2061" i="11"/>
  <c r="Y2061" i="11"/>
  <c r="Z2061" i="11"/>
  <c r="AA2061" i="11"/>
  <c r="AB2061" i="11"/>
  <c r="AC2061" i="11"/>
  <c r="AD2061" i="11"/>
  <c r="AE2061" i="11"/>
  <c r="AF2061" i="11"/>
  <c r="L2062" i="11"/>
  <c r="M2062" i="11"/>
  <c r="N2062" i="11"/>
  <c r="O2062" i="11"/>
  <c r="P2062" i="11"/>
  <c r="Q2062" i="11"/>
  <c r="AI2062" i="11" s="1"/>
  <c r="R2062" i="11"/>
  <c r="S2062" i="11"/>
  <c r="T2062" i="11"/>
  <c r="U2062" i="11"/>
  <c r="V2062" i="11"/>
  <c r="W2062" i="11"/>
  <c r="X2062" i="11"/>
  <c r="Y2062" i="11"/>
  <c r="Z2062" i="11"/>
  <c r="AA2062" i="11"/>
  <c r="AB2062" i="11"/>
  <c r="AC2062" i="11"/>
  <c r="AD2062" i="11"/>
  <c r="AE2062" i="11"/>
  <c r="AF2062" i="11"/>
  <c r="AG2062" i="11"/>
  <c r="L2063" i="11"/>
  <c r="M2063" i="11"/>
  <c r="N2063" i="11"/>
  <c r="O2063" i="11"/>
  <c r="P2063" i="11"/>
  <c r="Q2063" i="11"/>
  <c r="R2063" i="11"/>
  <c r="S2063" i="11"/>
  <c r="T2063" i="11"/>
  <c r="U2063" i="11"/>
  <c r="V2063" i="11"/>
  <c r="W2063" i="11"/>
  <c r="X2063" i="11"/>
  <c r="Y2063" i="11"/>
  <c r="Z2063" i="11"/>
  <c r="AA2063" i="11"/>
  <c r="AB2063" i="11"/>
  <c r="AC2063" i="11"/>
  <c r="AD2063" i="11"/>
  <c r="AE2063" i="11"/>
  <c r="AF2063" i="11"/>
  <c r="AH2063" i="11"/>
  <c r="AJ2063" i="11"/>
  <c r="L2064" i="11"/>
  <c r="AG2064" i="11" s="1"/>
  <c r="M2064" i="11"/>
  <c r="N2064" i="11"/>
  <c r="O2064" i="11"/>
  <c r="AJ2064" i="11" s="1"/>
  <c r="P2064" i="11"/>
  <c r="Q2064" i="11"/>
  <c r="AH2064" i="11" s="1"/>
  <c r="R2064" i="11"/>
  <c r="S2064" i="11"/>
  <c r="T2064" i="11"/>
  <c r="U2064" i="11"/>
  <c r="V2064" i="11"/>
  <c r="W2064" i="11"/>
  <c r="X2064" i="11"/>
  <c r="Y2064" i="11"/>
  <c r="Z2064" i="11"/>
  <c r="AA2064" i="11"/>
  <c r="AB2064" i="11"/>
  <c r="AC2064" i="11"/>
  <c r="AD2064" i="11"/>
  <c r="AE2064" i="11"/>
  <c r="AF2064" i="11"/>
  <c r="AK2064" i="11"/>
  <c r="L2065" i="11"/>
  <c r="AG2065" i="11" s="1"/>
  <c r="M2065" i="11"/>
  <c r="N2065" i="11"/>
  <c r="O2065" i="11"/>
  <c r="AJ2065" i="11" s="1"/>
  <c r="P2065" i="11"/>
  <c r="Q2065" i="11"/>
  <c r="AK2065" i="11" s="1"/>
  <c r="R2065" i="11"/>
  <c r="S2065" i="11"/>
  <c r="T2065" i="11"/>
  <c r="U2065" i="11"/>
  <c r="V2065" i="11"/>
  <c r="W2065" i="11"/>
  <c r="X2065" i="11"/>
  <c r="Y2065" i="11"/>
  <c r="Z2065" i="11"/>
  <c r="AA2065" i="11"/>
  <c r="AB2065" i="11"/>
  <c r="AC2065" i="11"/>
  <c r="AD2065" i="11"/>
  <c r="AE2065" i="11"/>
  <c r="AF2065" i="11"/>
  <c r="AH2065" i="11"/>
  <c r="AI2065" i="11"/>
  <c r="L2066" i="11"/>
  <c r="M2066" i="11"/>
  <c r="N2066" i="11"/>
  <c r="Q2066" i="11" s="1"/>
  <c r="O2066" i="11"/>
  <c r="P2066" i="11"/>
  <c r="R2066" i="11"/>
  <c r="S2066" i="11"/>
  <c r="T2066" i="11"/>
  <c r="U2066" i="11"/>
  <c r="V2066" i="11"/>
  <c r="W2066" i="11"/>
  <c r="X2066" i="11"/>
  <c r="Y2066" i="11"/>
  <c r="Z2066" i="11"/>
  <c r="AA2066" i="11"/>
  <c r="AB2066" i="11"/>
  <c r="AC2066" i="11"/>
  <c r="AD2066" i="11"/>
  <c r="AE2066" i="11"/>
  <c r="AF2066" i="11"/>
  <c r="L2067" i="11"/>
  <c r="M2067" i="11"/>
  <c r="N2067" i="11"/>
  <c r="O2067" i="11"/>
  <c r="P2067" i="11"/>
  <c r="R2067" i="11"/>
  <c r="S2067" i="11"/>
  <c r="T2067" i="11"/>
  <c r="U2067" i="11"/>
  <c r="V2067" i="11"/>
  <c r="W2067" i="11"/>
  <c r="X2067" i="11"/>
  <c r="Y2067" i="11"/>
  <c r="Z2067" i="11"/>
  <c r="AA2067" i="11"/>
  <c r="AB2067" i="11"/>
  <c r="AC2067" i="11"/>
  <c r="AD2067" i="11"/>
  <c r="AE2067" i="11"/>
  <c r="AF2067" i="11"/>
  <c r="L2068" i="11"/>
  <c r="M2068" i="11"/>
  <c r="N2068" i="11"/>
  <c r="O2068" i="11"/>
  <c r="P2068" i="11"/>
  <c r="Q2068" i="11"/>
  <c r="AK2068" i="11" s="1"/>
  <c r="R2068" i="11"/>
  <c r="S2068" i="11"/>
  <c r="T2068" i="11"/>
  <c r="U2068" i="11"/>
  <c r="V2068" i="11"/>
  <c r="W2068" i="11"/>
  <c r="X2068" i="11"/>
  <c r="Y2068" i="11"/>
  <c r="Z2068" i="11"/>
  <c r="AA2068" i="11"/>
  <c r="AB2068" i="11"/>
  <c r="AC2068" i="11"/>
  <c r="AD2068" i="11"/>
  <c r="AE2068" i="11"/>
  <c r="AF2068" i="11"/>
  <c r="AG2068" i="11"/>
  <c r="L2069" i="11"/>
  <c r="M2069" i="11"/>
  <c r="N2069" i="11"/>
  <c r="Q2069" i="11" s="1"/>
  <c r="O2069" i="11"/>
  <c r="P2069" i="11"/>
  <c r="R2069" i="11"/>
  <c r="S2069" i="11"/>
  <c r="T2069" i="11"/>
  <c r="U2069" i="11"/>
  <c r="V2069" i="11"/>
  <c r="W2069" i="11"/>
  <c r="X2069" i="11"/>
  <c r="Y2069" i="11"/>
  <c r="Z2069" i="11"/>
  <c r="AA2069" i="11"/>
  <c r="AB2069" i="11"/>
  <c r="AC2069" i="11"/>
  <c r="AD2069" i="11"/>
  <c r="AE2069" i="11"/>
  <c r="AF2069" i="11"/>
  <c r="L2070" i="11"/>
  <c r="M2070" i="11"/>
  <c r="N2070" i="11"/>
  <c r="O2070" i="11"/>
  <c r="P2070" i="11"/>
  <c r="Q2070" i="11"/>
  <c r="AI2070" i="11" s="1"/>
  <c r="R2070" i="11"/>
  <c r="S2070" i="11"/>
  <c r="T2070" i="11"/>
  <c r="U2070" i="11"/>
  <c r="V2070" i="11"/>
  <c r="W2070" i="11"/>
  <c r="X2070" i="11"/>
  <c r="Y2070" i="11"/>
  <c r="Z2070" i="11"/>
  <c r="AA2070" i="11"/>
  <c r="AB2070" i="11"/>
  <c r="AC2070" i="11"/>
  <c r="AD2070" i="11"/>
  <c r="AE2070" i="11"/>
  <c r="AF2070" i="11"/>
  <c r="AG2070" i="11"/>
  <c r="L2071" i="11"/>
  <c r="M2071" i="11"/>
  <c r="N2071" i="11"/>
  <c r="O2071" i="11"/>
  <c r="P2071" i="11"/>
  <c r="Q2071" i="11"/>
  <c r="R2071" i="11"/>
  <c r="S2071" i="11"/>
  <c r="T2071" i="11"/>
  <c r="U2071" i="11"/>
  <c r="V2071" i="11"/>
  <c r="W2071" i="11"/>
  <c r="X2071" i="11"/>
  <c r="Y2071" i="11"/>
  <c r="Z2071" i="11"/>
  <c r="AA2071" i="11"/>
  <c r="AB2071" i="11"/>
  <c r="AC2071" i="11"/>
  <c r="AD2071" i="11"/>
  <c r="AE2071" i="11"/>
  <c r="AF2071" i="11"/>
  <c r="AH2071" i="11"/>
  <c r="AJ2071" i="11"/>
  <c r="L2072" i="11"/>
  <c r="AG2072" i="11" s="1"/>
  <c r="M2072" i="11"/>
  <c r="N2072" i="11"/>
  <c r="O2072" i="11"/>
  <c r="AJ2072" i="11" s="1"/>
  <c r="P2072" i="11"/>
  <c r="Q2072" i="11"/>
  <c r="AH2072" i="11" s="1"/>
  <c r="R2072" i="11"/>
  <c r="S2072" i="11"/>
  <c r="T2072" i="11"/>
  <c r="U2072" i="11"/>
  <c r="V2072" i="11"/>
  <c r="W2072" i="11"/>
  <c r="X2072" i="11"/>
  <c r="Y2072" i="11"/>
  <c r="Z2072" i="11"/>
  <c r="AA2072" i="11"/>
  <c r="AB2072" i="11"/>
  <c r="AC2072" i="11"/>
  <c r="AD2072" i="11"/>
  <c r="AE2072" i="11"/>
  <c r="AF2072" i="11"/>
  <c r="AK2072" i="11"/>
  <c r="L2073" i="11"/>
  <c r="M2073" i="11"/>
  <c r="N2073" i="11"/>
  <c r="O2073" i="11"/>
  <c r="AJ2073" i="11" s="1"/>
  <c r="P2073" i="11"/>
  <c r="Q2073" i="11"/>
  <c r="AK2073" i="11" s="1"/>
  <c r="R2073" i="11"/>
  <c r="S2073" i="11"/>
  <c r="T2073" i="11"/>
  <c r="U2073" i="11"/>
  <c r="V2073" i="11"/>
  <c r="W2073" i="11"/>
  <c r="X2073" i="11"/>
  <c r="Y2073" i="11"/>
  <c r="Z2073" i="11"/>
  <c r="AA2073" i="11"/>
  <c r="AB2073" i="11"/>
  <c r="AC2073" i="11"/>
  <c r="AD2073" i="11"/>
  <c r="AE2073" i="11"/>
  <c r="AF2073" i="11"/>
  <c r="AG2073" i="11"/>
  <c r="AH2073" i="11"/>
  <c r="AI2073" i="11"/>
  <c r="L2074" i="11"/>
  <c r="M2074" i="11"/>
  <c r="N2074" i="11"/>
  <c r="Q2074" i="11" s="1"/>
  <c r="O2074" i="11"/>
  <c r="P2074" i="11"/>
  <c r="R2074" i="11"/>
  <c r="S2074" i="11"/>
  <c r="T2074" i="11"/>
  <c r="U2074" i="11"/>
  <c r="V2074" i="11"/>
  <c r="W2074" i="11"/>
  <c r="X2074" i="11"/>
  <c r="Y2074" i="11"/>
  <c r="Z2074" i="11"/>
  <c r="AA2074" i="11"/>
  <c r="AB2074" i="11"/>
  <c r="AC2074" i="11"/>
  <c r="AD2074" i="11"/>
  <c r="AE2074" i="11"/>
  <c r="AF2074" i="11"/>
  <c r="L2075" i="11"/>
  <c r="M2075" i="11"/>
  <c r="N2075" i="11"/>
  <c r="O2075" i="11"/>
  <c r="P2075" i="11"/>
  <c r="R2075" i="11"/>
  <c r="S2075" i="11"/>
  <c r="T2075" i="11"/>
  <c r="U2075" i="11"/>
  <c r="V2075" i="11"/>
  <c r="W2075" i="11"/>
  <c r="X2075" i="11"/>
  <c r="Y2075" i="11"/>
  <c r="Z2075" i="11"/>
  <c r="AA2075" i="11"/>
  <c r="AB2075" i="11"/>
  <c r="AC2075" i="11"/>
  <c r="AD2075" i="11"/>
  <c r="AE2075" i="11"/>
  <c r="AF2075" i="11"/>
  <c r="L2076" i="11"/>
  <c r="M2076" i="11"/>
  <c r="N2076" i="11"/>
  <c r="O2076" i="11"/>
  <c r="P2076" i="11"/>
  <c r="Q2076" i="11"/>
  <c r="AK2076" i="11" s="1"/>
  <c r="R2076" i="11"/>
  <c r="S2076" i="11"/>
  <c r="T2076" i="11"/>
  <c r="U2076" i="11"/>
  <c r="V2076" i="11"/>
  <c r="W2076" i="11"/>
  <c r="X2076" i="11"/>
  <c r="Y2076" i="11"/>
  <c r="Z2076" i="11"/>
  <c r="AA2076" i="11"/>
  <c r="AB2076" i="11"/>
  <c r="AC2076" i="11"/>
  <c r="AD2076" i="11"/>
  <c r="AE2076" i="11"/>
  <c r="AF2076" i="11"/>
  <c r="AG2076" i="11"/>
  <c r="L2077" i="11"/>
  <c r="M2077" i="11"/>
  <c r="N2077" i="11"/>
  <c r="Q2077" i="11" s="1"/>
  <c r="O2077" i="11"/>
  <c r="P2077" i="11"/>
  <c r="R2077" i="11"/>
  <c r="S2077" i="11"/>
  <c r="T2077" i="11"/>
  <c r="U2077" i="11"/>
  <c r="V2077" i="11"/>
  <c r="W2077" i="11"/>
  <c r="X2077" i="11"/>
  <c r="Y2077" i="11"/>
  <c r="Z2077" i="11"/>
  <c r="AA2077" i="11"/>
  <c r="AB2077" i="11"/>
  <c r="AC2077" i="11"/>
  <c r="AD2077" i="11"/>
  <c r="AE2077" i="11"/>
  <c r="AF2077" i="11"/>
  <c r="L2078" i="11"/>
  <c r="M2078" i="11"/>
  <c r="N2078" i="11"/>
  <c r="O2078" i="11"/>
  <c r="P2078" i="11"/>
  <c r="AB2078" i="11" s="1"/>
  <c r="Q2078" i="11"/>
  <c r="AI2078" i="11" s="1"/>
  <c r="R2078" i="11"/>
  <c r="AF2078" i="11" s="1"/>
  <c r="S2078" i="11"/>
  <c r="T2078" i="11"/>
  <c r="U2078" i="11"/>
  <c r="V2078" i="11"/>
  <c r="W2078" i="11"/>
  <c r="X2078" i="11"/>
  <c r="Y2078" i="11"/>
  <c r="Z2078" i="11"/>
  <c r="AA2078" i="11"/>
  <c r="AC2078" i="11"/>
  <c r="AD2078" i="11"/>
  <c r="AE2078" i="11"/>
  <c r="AG2078" i="11"/>
  <c r="L2079" i="11"/>
  <c r="M2079" i="11"/>
  <c r="N2079" i="11"/>
  <c r="O2079" i="11"/>
  <c r="P2079" i="11"/>
  <c r="Q2079" i="11"/>
  <c r="R2079" i="11"/>
  <c r="T2079" i="11"/>
  <c r="U2079" i="11"/>
  <c r="V2079" i="11"/>
  <c r="W2079" i="11"/>
  <c r="X2079" i="11"/>
  <c r="Y2079" i="11"/>
  <c r="Z2079" i="11"/>
  <c r="AA2079" i="11"/>
  <c r="AB2079" i="11"/>
  <c r="AC2079" i="11"/>
  <c r="AD2079" i="11"/>
  <c r="AE2079" i="11"/>
  <c r="AH2079" i="11"/>
  <c r="AJ2079" i="11"/>
  <c r="L2080" i="11"/>
  <c r="S2080" i="11" s="1"/>
  <c r="AF2080" i="11" s="1"/>
  <c r="M2080" i="11"/>
  <c r="T2080" i="11" s="1"/>
  <c r="N2080" i="11"/>
  <c r="Q2080" i="11" s="1"/>
  <c r="O2080" i="11"/>
  <c r="P2080" i="11"/>
  <c r="R2080" i="11"/>
  <c r="U2080" i="11"/>
  <c r="V2080" i="11"/>
  <c r="W2080" i="11"/>
  <c r="X2080" i="11"/>
  <c r="Y2080" i="11"/>
  <c r="Z2080" i="11"/>
  <c r="AA2080" i="11"/>
  <c r="AB2080" i="11"/>
  <c r="AC2080" i="11"/>
  <c r="AD2080" i="11"/>
  <c r="AE2080" i="11"/>
  <c r="L2081" i="11"/>
  <c r="M2081" i="11"/>
  <c r="N2081" i="11"/>
  <c r="O2081" i="11"/>
  <c r="AJ2081" i="11" s="1"/>
  <c r="P2081" i="11"/>
  <c r="AB2081" i="11" s="1"/>
  <c r="AF2081" i="11" s="1"/>
  <c r="Q2081" i="11"/>
  <c r="AK2081" i="11" s="1"/>
  <c r="R2081" i="11"/>
  <c r="S2081" i="11"/>
  <c r="T2081" i="11"/>
  <c r="U2081" i="11"/>
  <c r="V2081" i="11"/>
  <c r="W2081" i="11"/>
  <c r="X2081" i="11"/>
  <c r="Y2081" i="11"/>
  <c r="Z2081" i="11"/>
  <c r="AA2081" i="11"/>
  <c r="AC2081" i="11"/>
  <c r="AD2081" i="11"/>
  <c r="AE2081" i="11"/>
  <c r="AG2081" i="11"/>
  <c r="AH2081" i="11"/>
  <c r="AI2081" i="11"/>
  <c r="L2082" i="11"/>
  <c r="M2082" i="11"/>
  <c r="T2082" i="11" s="1"/>
  <c r="N2082" i="11"/>
  <c r="Q2082" i="11" s="1"/>
  <c r="O2082" i="11"/>
  <c r="P2082" i="11"/>
  <c r="R2082" i="11"/>
  <c r="S2082" i="11"/>
  <c r="U2082" i="11"/>
  <c r="V2082" i="11"/>
  <c r="W2082" i="11"/>
  <c r="X2082" i="11"/>
  <c r="Y2082" i="11"/>
  <c r="Z2082" i="11"/>
  <c r="AA2082" i="11"/>
  <c r="AB2082" i="11"/>
  <c r="AC2082" i="11"/>
  <c r="AD2082" i="11"/>
  <c r="AE2082" i="11"/>
  <c r="L2083" i="11"/>
  <c r="M2083" i="11"/>
  <c r="T2083" i="11" s="1"/>
  <c r="AF2083" i="11" s="1"/>
  <c r="N2083" i="11"/>
  <c r="O2083" i="11"/>
  <c r="P2083" i="11"/>
  <c r="AB2083" i="11" s="1"/>
  <c r="R2083" i="11"/>
  <c r="S2083" i="11"/>
  <c r="U2083" i="11"/>
  <c r="V2083" i="11"/>
  <c r="W2083" i="11"/>
  <c r="X2083" i="11"/>
  <c r="Y2083" i="11"/>
  <c r="Z2083" i="11"/>
  <c r="AA2083" i="11"/>
  <c r="AC2083" i="11"/>
  <c r="AD2083" i="11"/>
  <c r="AE2083" i="11"/>
  <c r="L2084" i="11"/>
  <c r="M2084" i="11"/>
  <c r="N2084" i="11"/>
  <c r="O2084" i="11"/>
  <c r="P2084" i="11"/>
  <c r="AB2084" i="11" s="1"/>
  <c r="Q2084" i="11"/>
  <c r="AK2084" i="11" s="1"/>
  <c r="R2084" i="11"/>
  <c r="S2084" i="11"/>
  <c r="AF2084" i="11" s="1"/>
  <c r="T2084" i="11"/>
  <c r="U2084" i="11"/>
  <c r="V2084" i="11"/>
  <c r="W2084" i="11"/>
  <c r="X2084" i="11"/>
  <c r="Y2084" i="11"/>
  <c r="Z2084" i="11"/>
  <c r="AA2084" i="11"/>
  <c r="AC2084" i="11"/>
  <c r="AD2084" i="11"/>
  <c r="AE2084" i="11"/>
  <c r="AG2084" i="11"/>
  <c r="L2085" i="11"/>
  <c r="M2085" i="11"/>
  <c r="N2085" i="11"/>
  <c r="Q2085" i="11" s="1"/>
  <c r="O2085" i="11"/>
  <c r="P2085" i="11"/>
  <c r="R2085" i="11"/>
  <c r="T2085" i="11"/>
  <c r="U2085" i="11"/>
  <c r="V2085" i="11"/>
  <c r="W2085" i="11"/>
  <c r="X2085" i="11"/>
  <c r="Y2085" i="11"/>
  <c r="Z2085" i="11"/>
  <c r="AA2085" i="11"/>
  <c r="AB2085" i="11"/>
  <c r="AC2085" i="11"/>
  <c r="AD2085" i="11"/>
  <c r="AE2085" i="11"/>
  <c r="L2086" i="11"/>
  <c r="M2086" i="11"/>
  <c r="N2086" i="11"/>
  <c r="O2086" i="11"/>
  <c r="P2086" i="11"/>
  <c r="Q2086" i="11"/>
  <c r="AI2086" i="11" s="1"/>
  <c r="R2086" i="11"/>
  <c r="S2086" i="11"/>
  <c r="T2086" i="11"/>
  <c r="U2086" i="11"/>
  <c r="V2086" i="11"/>
  <c r="W2086" i="11"/>
  <c r="X2086" i="11"/>
  <c r="Y2086" i="11"/>
  <c r="Z2086" i="11"/>
  <c r="AA2086" i="11"/>
  <c r="AB2086" i="11"/>
  <c r="AC2086" i="11"/>
  <c r="AD2086" i="11"/>
  <c r="AE2086" i="11"/>
  <c r="AF2086" i="11"/>
  <c r="AG2086" i="11"/>
  <c r="L2087" i="11"/>
  <c r="M2087" i="11"/>
  <c r="N2087" i="11"/>
  <c r="O2087" i="11"/>
  <c r="P2087" i="11"/>
  <c r="Q2087" i="11"/>
  <c r="R2087" i="11"/>
  <c r="S2087" i="11"/>
  <c r="T2087" i="11"/>
  <c r="U2087" i="11"/>
  <c r="V2087" i="11"/>
  <c r="W2087" i="11"/>
  <c r="X2087" i="11"/>
  <c r="Y2087" i="11"/>
  <c r="Z2087" i="11"/>
  <c r="AA2087" i="11"/>
  <c r="AB2087" i="11"/>
  <c r="AC2087" i="11"/>
  <c r="AD2087" i="11"/>
  <c r="AE2087" i="11"/>
  <c r="AF2087" i="11"/>
  <c r="AH2087" i="11"/>
  <c r="AJ2087" i="11"/>
  <c r="L2088" i="11"/>
  <c r="M2088" i="11"/>
  <c r="N2088" i="11"/>
  <c r="Q2088" i="11" s="1"/>
  <c r="O2088" i="11"/>
  <c r="P2088" i="11"/>
  <c r="R2088" i="11"/>
  <c r="S2088" i="11"/>
  <c r="T2088" i="11"/>
  <c r="U2088" i="11"/>
  <c r="V2088" i="11"/>
  <c r="W2088" i="11"/>
  <c r="X2088" i="11"/>
  <c r="Y2088" i="11"/>
  <c r="Z2088" i="11"/>
  <c r="AA2088" i="11"/>
  <c r="AB2088" i="11"/>
  <c r="AC2088" i="11"/>
  <c r="AD2088" i="11"/>
  <c r="AE2088" i="11"/>
  <c r="AF2088" i="11"/>
  <c r="L2089" i="11"/>
  <c r="M2089" i="11"/>
  <c r="N2089" i="11"/>
  <c r="O2089" i="11"/>
  <c r="P2089" i="11"/>
  <c r="Q2089" i="11"/>
  <c r="AJ2089" i="11" s="1"/>
  <c r="R2089" i="11"/>
  <c r="S2089" i="11"/>
  <c r="T2089" i="11"/>
  <c r="U2089" i="11"/>
  <c r="V2089" i="11"/>
  <c r="W2089" i="11"/>
  <c r="X2089" i="11"/>
  <c r="Y2089" i="11"/>
  <c r="Z2089" i="11"/>
  <c r="AA2089" i="11"/>
  <c r="AB2089" i="11"/>
  <c r="AC2089" i="11"/>
  <c r="AD2089" i="11"/>
  <c r="AE2089" i="11"/>
  <c r="AF2089" i="11"/>
  <c r="AG2089" i="11"/>
  <c r="AH2089" i="11"/>
  <c r="AI2089" i="11"/>
  <c r="L2090" i="11"/>
  <c r="M2090" i="11"/>
  <c r="N2090" i="11"/>
  <c r="Q2090" i="11" s="1"/>
  <c r="O2090" i="11"/>
  <c r="P2090" i="11"/>
  <c r="R2090" i="11"/>
  <c r="S2090" i="11"/>
  <c r="T2090" i="11"/>
  <c r="U2090" i="11"/>
  <c r="V2090" i="11"/>
  <c r="W2090" i="11"/>
  <c r="X2090" i="11"/>
  <c r="Y2090" i="11"/>
  <c r="Z2090" i="11"/>
  <c r="AA2090" i="11"/>
  <c r="AB2090" i="11"/>
  <c r="AC2090" i="11"/>
  <c r="AD2090" i="11"/>
  <c r="AE2090" i="11"/>
  <c r="AF2090" i="11"/>
  <c r="L2091" i="11"/>
  <c r="M2091" i="11"/>
  <c r="N2091" i="11"/>
  <c r="O2091" i="11"/>
  <c r="P2091" i="11"/>
  <c r="R2091" i="11"/>
  <c r="S2091" i="11"/>
  <c r="T2091" i="11"/>
  <c r="U2091" i="11"/>
  <c r="V2091" i="11"/>
  <c r="W2091" i="11"/>
  <c r="X2091" i="11"/>
  <c r="Y2091" i="11"/>
  <c r="Z2091" i="11"/>
  <c r="AA2091" i="11"/>
  <c r="AB2091" i="11"/>
  <c r="AC2091" i="11"/>
  <c r="AD2091" i="11"/>
  <c r="AE2091" i="11"/>
  <c r="AF2091" i="11"/>
  <c r="L2092" i="11"/>
  <c r="M2092" i="11"/>
  <c r="N2092" i="11"/>
  <c r="O2092" i="11"/>
  <c r="P2092" i="11"/>
  <c r="AB2092" i="11" s="1"/>
  <c r="Q2092" i="11"/>
  <c r="AK2092" i="11" s="1"/>
  <c r="R2092" i="11"/>
  <c r="S2092" i="11"/>
  <c r="T2092" i="11"/>
  <c r="U2092" i="11"/>
  <c r="V2092" i="11"/>
  <c r="W2092" i="11"/>
  <c r="X2092" i="11"/>
  <c r="Y2092" i="11"/>
  <c r="Z2092" i="11"/>
  <c r="AA2092" i="11"/>
  <c r="AC2092" i="11"/>
  <c r="AD2092" i="11"/>
  <c r="AE2092" i="11"/>
  <c r="AG2092" i="11"/>
  <c r="L2093" i="11"/>
  <c r="M2093" i="11"/>
  <c r="N2093" i="11"/>
  <c r="Q2093" i="11" s="1"/>
  <c r="O2093" i="11"/>
  <c r="P2093" i="11"/>
  <c r="R2093" i="11"/>
  <c r="T2093" i="11"/>
  <c r="U2093" i="11"/>
  <c r="V2093" i="11"/>
  <c r="W2093" i="11"/>
  <c r="X2093" i="11"/>
  <c r="Y2093" i="11"/>
  <c r="Z2093" i="11"/>
  <c r="AA2093" i="11"/>
  <c r="AB2093" i="11"/>
  <c r="AC2093" i="11"/>
  <c r="AD2093" i="11"/>
  <c r="AE2093" i="11"/>
  <c r="L2094" i="11"/>
  <c r="M2094" i="11"/>
  <c r="T2094" i="11" s="1"/>
  <c r="N2094" i="11"/>
  <c r="O2094" i="11"/>
  <c r="P2094" i="11"/>
  <c r="AB2094" i="11" s="1"/>
  <c r="Q2094" i="11"/>
  <c r="AI2094" i="11" s="1"/>
  <c r="R2094" i="11"/>
  <c r="S2094" i="11"/>
  <c r="U2094" i="11"/>
  <c r="V2094" i="11"/>
  <c r="W2094" i="11"/>
  <c r="X2094" i="11"/>
  <c r="Y2094" i="11"/>
  <c r="Z2094" i="11"/>
  <c r="AA2094" i="11"/>
  <c r="AC2094" i="11"/>
  <c r="AD2094" i="11"/>
  <c r="AE2094" i="11"/>
  <c r="AG2094" i="11"/>
  <c r="L2095" i="11"/>
  <c r="M2095" i="11"/>
  <c r="N2095" i="11"/>
  <c r="O2095" i="11"/>
  <c r="P2095" i="11"/>
  <c r="Q2095" i="11"/>
  <c r="R2095" i="11"/>
  <c r="T2095" i="11"/>
  <c r="U2095" i="11"/>
  <c r="V2095" i="11"/>
  <c r="W2095" i="11"/>
  <c r="X2095" i="11"/>
  <c r="Y2095" i="11"/>
  <c r="Z2095" i="11"/>
  <c r="AA2095" i="11"/>
  <c r="AB2095" i="11"/>
  <c r="AC2095" i="11"/>
  <c r="AD2095" i="11"/>
  <c r="AE2095" i="11"/>
  <c r="AH2095" i="11"/>
  <c r="AJ2095" i="11"/>
  <c r="L2096" i="11"/>
  <c r="S2096" i="11" s="1"/>
  <c r="AF2096" i="11" s="1"/>
  <c r="M2096" i="11"/>
  <c r="T2096" i="11" s="1"/>
  <c r="N2096" i="11"/>
  <c r="Q2096" i="11" s="1"/>
  <c r="O2096" i="11"/>
  <c r="P2096" i="11"/>
  <c r="R2096" i="11"/>
  <c r="U2096" i="11"/>
  <c r="V2096" i="11"/>
  <c r="W2096" i="11"/>
  <c r="X2096" i="11"/>
  <c r="Y2096" i="11"/>
  <c r="Z2096" i="11"/>
  <c r="AA2096" i="11"/>
  <c r="AB2096" i="11"/>
  <c r="AC2096" i="11"/>
  <c r="AD2096" i="11"/>
  <c r="AE2096" i="11"/>
  <c r="L2097" i="11"/>
  <c r="M2097" i="11"/>
  <c r="N2097" i="11"/>
  <c r="Q2097" i="11" s="1"/>
  <c r="O2097" i="11"/>
  <c r="P2097" i="11"/>
  <c r="AB2097" i="11" s="1"/>
  <c r="AF2097" i="11" s="1"/>
  <c r="R2097" i="11"/>
  <c r="S2097" i="11"/>
  <c r="T2097" i="11"/>
  <c r="U2097" i="11"/>
  <c r="V2097" i="11"/>
  <c r="W2097" i="11"/>
  <c r="X2097" i="11"/>
  <c r="Y2097" i="11"/>
  <c r="Z2097" i="11"/>
  <c r="AA2097" i="11"/>
  <c r="AC2097" i="11"/>
  <c r="AD2097" i="11"/>
  <c r="AE2097" i="11"/>
  <c r="L2098" i="11"/>
  <c r="M2098" i="11"/>
  <c r="T2098" i="11" s="1"/>
  <c r="N2098" i="11"/>
  <c r="Q2098" i="11" s="1"/>
  <c r="O2098" i="11"/>
  <c r="P2098" i="11"/>
  <c r="R2098" i="11"/>
  <c r="S2098" i="11"/>
  <c r="U2098" i="11"/>
  <c r="V2098" i="11"/>
  <c r="W2098" i="11"/>
  <c r="X2098" i="11"/>
  <c r="Y2098" i="11"/>
  <c r="Z2098" i="11"/>
  <c r="AA2098" i="11"/>
  <c r="AB2098" i="11"/>
  <c r="AC2098" i="11"/>
  <c r="AD2098" i="11"/>
  <c r="AE2098" i="11"/>
  <c r="L2099" i="11"/>
  <c r="S2099" i="11" s="1"/>
  <c r="M2099" i="11"/>
  <c r="T2099" i="11" s="1"/>
  <c r="N2099" i="11"/>
  <c r="O2099" i="11"/>
  <c r="P2099" i="11"/>
  <c r="AB2099" i="11" s="1"/>
  <c r="R2099" i="11"/>
  <c r="U2099" i="11"/>
  <c r="V2099" i="11"/>
  <c r="W2099" i="11"/>
  <c r="X2099" i="11"/>
  <c r="Y2099" i="11"/>
  <c r="Z2099" i="11"/>
  <c r="AA2099" i="11"/>
  <c r="AC2099" i="11"/>
  <c r="AD2099" i="11"/>
  <c r="AE2099" i="11"/>
  <c r="L2100" i="11"/>
  <c r="M2100" i="11"/>
  <c r="N2100" i="11"/>
  <c r="O2100" i="11"/>
  <c r="P2100" i="11"/>
  <c r="Q2100" i="11"/>
  <c r="AK2100" i="11" s="1"/>
  <c r="R2100" i="11"/>
  <c r="S2100" i="11"/>
  <c r="T2100" i="11"/>
  <c r="U2100" i="11"/>
  <c r="V2100" i="11"/>
  <c r="W2100" i="11"/>
  <c r="X2100" i="11"/>
  <c r="Y2100" i="11"/>
  <c r="Z2100" i="11"/>
  <c r="AA2100" i="11"/>
  <c r="AB2100" i="11"/>
  <c r="AC2100" i="11"/>
  <c r="AD2100" i="11"/>
  <c r="AE2100" i="11"/>
  <c r="AF2100" i="11"/>
  <c r="AG2100" i="11"/>
  <c r="L2101" i="11"/>
  <c r="M2101" i="11"/>
  <c r="N2101" i="11"/>
  <c r="Q2101" i="11" s="1"/>
  <c r="O2101" i="11"/>
  <c r="P2101" i="11"/>
  <c r="R2101" i="11"/>
  <c r="S2101" i="11"/>
  <c r="T2101" i="11"/>
  <c r="U2101" i="11"/>
  <c r="V2101" i="11"/>
  <c r="W2101" i="11"/>
  <c r="X2101" i="11"/>
  <c r="Y2101" i="11"/>
  <c r="Z2101" i="11"/>
  <c r="AA2101" i="11"/>
  <c r="AB2101" i="11"/>
  <c r="AC2101" i="11"/>
  <c r="AD2101" i="11"/>
  <c r="AE2101" i="11"/>
  <c r="AF2101" i="11"/>
  <c r="L2102" i="11"/>
  <c r="M2102" i="11"/>
  <c r="T2102" i="11" s="1"/>
  <c r="N2102" i="11"/>
  <c r="O2102" i="11"/>
  <c r="P2102" i="11"/>
  <c r="AB2102" i="11" s="1"/>
  <c r="Q2102" i="11"/>
  <c r="AI2102" i="11" s="1"/>
  <c r="R2102" i="11"/>
  <c r="S2102" i="11"/>
  <c r="U2102" i="11"/>
  <c r="V2102" i="11"/>
  <c r="W2102" i="11"/>
  <c r="X2102" i="11"/>
  <c r="Y2102" i="11"/>
  <c r="Z2102" i="11"/>
  <c r="AA2102" i="11"/>
  <c r="AC2102" i="11"/>
  <c r="AD2102" i="11"/>
  <c r="AE2102" i="11"/>
  <c r="AG2102" i="11"/>
  <c r="L2103" i="11"/>
  <c r="M2103" i="11"/>
  <c r="N2103" i="11"/>
  <c r="O2103" i="11"/>
  <c r="P2103" i="11"/>
  <c r="Q2103" i="11"/>
  <c r="R2103" i="11"/>
  <c r="S2103" i="11"/>
  <c r="T2103" i="11"/>
  <c r="U2103" i="11"/>
  <c r="V2103" i="11"/>
  <c r="W2103" i="11"/>
  <c r="X2103" i="11"/>
  <c r="Y2103" i="11"/>
  <c r="Z2103" i="11"/>
  <c r="AA2103" i="11"/>
  <c r="AB2103" i="11"/>
  <c r="AC2103" i="11"/>
  <c r="AD2103" i="11"/>
  <c r="AE2103" i="11"/>
  <c r="AF2103" i="11"/>
  <c r="AH2103" i="11"/>
  <c r="AJ2103" i="11"/>
  <c r="L2104" i="11"/>
  <c r="S2104" i="11" s="1"/>
  <c r="AF2104" i="11" s="1"/>
  <c r="M2104" i="11"/>
  <c r="T2104" i="11" s="1"/>
  <c r="N2104" i="11"/>
  <c r="Q2104" i="11" s="1"/>
  <c r="O2104" i="11"/>
  <c r="P2104" i="11"/>
  <c r="R2104" i="11"/>
  <c r="U2104" i="11"/>
  <c r="V2104" i="11"/>
  <c r="W2104" i="11"/>
  <c r="X2104" i="11"/>
  <c r="Y2104" i="11"/>
  <c r="Z2104" i="11"/>
  <c r="AA2104" i="11"/>
  <c r="AB2104" i="11"/>
  <c r="AC2104" i="11"/>
  <c r="AD2104" i="11"/>
  <c r="AE2104" i="11"/>
  <c r="L2105" i="11"/>
  <c r="M2105" i="11"/>
  <c r="N2105" i="11"/>
  <c r="O2105" i="11"/>
  <c r="P2105" i="11"/>
  <c r="AB2105" i="11" s="1"/>
  <c r="Q2105" i="11"/>
  <c r="AJ2105" i="11" s="1"/>
  <c r="R2105" i="11"/>
  <c r="S2105" i="11"/>
  <c r="T2105" i="11"/>
  <c r="U2105" i="11"/>
  <c r="V2105" i="11"/>
  <c r="W2105" i="11"/>
  <c r="X2105" i="11"/>
  <c r="AF2105" i="11" s="1"/>
  <c r="Y2105" i="11"/>
  <c r="Z2105" i="11"/>
  <c r="AA2105" i="11"/>
  <c r="AC2105" i="11"/>
  <c r="AD2105" i="11"/>
  <c r="AE2105" i="11"/>
  <c r="AG2105" i="11"/>
  <c r="AH2105" i="11"/>
  <c r="AI2105" i="11"/>
  <c r="L2106" i="11"/>
  <c r="M2106" i="11"/>
  <c r="T2106" i="11" s="1"/>
  <c r="N2106" i="11"/>
  <c r="Q2106" i="11" s="1"/>
  <c r="O2106" i="11"/>
  <c r="P2106" i="11"/>
  <c r="R2106" i="11"/>
  <c r="S2106" i="11"/>
  <c r="U2106" i="11"/>
  <c r="V2106" i="11"/>
  <c r="W2106" i="11"/>
  <c r="X2106" i="11"/>
  <c r="Y2106" i="11"/>
  <c r="Z2106" i="11"/>
  <c r="AA2106" i="11"/>
  <c r="AB2106" i="11"/>
  <c r="AC2106" i="11"/>
  <c r="AD2106" i="11"/>
  <c r="AE2106" i="11"/>
  <c r="AI2106" i="11"/>
  <c r="L2107" i="11"/>
  <c r="S2107" i="11" s="1"/>
  <c r="M2107" i="11"/>
  <c r="T2107" i="11" s="1"/>
  <c r="N2107" i="11"/>
  <c r="O2107" i="11"/>
  <c r="P2107" i="11"/>
  <c r="AB2107" i="11" s="1"/>
  <c r="R2107" i="11"/>
  <c r="U2107" i="11"/>
  <c r="W2107" i="11"/>
  <c r="X2107" i="11"/>
  <c r="Y2107" i="11"/>
  <c r="Z2107" i="11"/>
  <c r="AA2107" i="11"/>
  <c r="AC2107" i="11"/>
  <c r="AD2107" i="11"/>
  <c r="AE2107" i="11"/>
  <c r="L2108" i="11"/>
  <c r="M2108" i="11"/>
  <c r="N2108" i="11"/>
  <c r="O2108" i="11"/>
  <c r="P2108" i="11"/>
  <c r="AB2108" i="11" s="1"/>
  <c r="Q2108" i="11"/>
  <c r="R2108" i="11"/>
  <c r="S2108" i="11"/>
  <c r="AF2108" i="11" s="1"/>
  <c r="T2108" i="11"/>
  <c r="U2108" i="11"/>
  <c r="V2108" i="11"/>
  <c r="W2108" i="11"/>
  <c r="X2108" i="11"/>
  <c r="Y2108" i="11"/>
  <c r="Z2108" i="11"/>
  <c r="AA2108" i="11"/>
  <c r="AC2108" i="11"/>
  <c r="AD2108" i="11"/>
  <c r="AE2108" i="11"/>
  <c r="L2109" i="11"/>
  <c r="M2109" i="11"/>
  <c r="N2109" i="11"/>
  <c r="Q2109" i="11" s="1"/>
  <c r="O2109" i="11"/>
  <c r="P2109" i="11"/>
  <c r="R2109" i="11"/>
  <c r="T2109" i="11"/>
  <c r="U2109" i="11"/>
  <c r="V2109" i="11"/>
  <c r="W2109" i="11"/>
  <c r="X2109" i="11"/>
  <c r="Y2109" i="11"/>
  <c r="Z2109" i="11"/>
  <c r="AA2109" i="11"/>
  <c r="AB2109" i="11"/>
  <c r="AC2109" i="11"/>
  <c r="AD2109" i="11"/>
  <c r="AE2109" i="11"/>
  <c r="AJ2109" i="11"/>
  <c r="L2110" i="11"/>
  <c r="M2110" i="11"/>
  <c r="T2110" i="11" s="1"/>
  <c r="N2110" i="11"/>
  <c r="O2110" i="11"/>
  <c r="P2110" i="11"/>
  <c r="AB2110" i="11" s="1"/>
  <c r="Q2110" i="11"/>
  <c r="AI2110" i="11" s="1"/>
  <c r="R2110" i="11"/>
  <c r="S2110" i="11"/>
  <c r="U2110" i="11"/>
  <c r="V2110" i="11"/>
  <c r="W2110" i="11"/>
  <c r="X2110" i="11"/>
  <c r="Y2110" i="11"/>
  <c r="Z2110" i="11"/>
  <c r="AA2110" i="11"/>
  <c r="AC2110" i="11"/>
  <c r="AD2110" i="11"/>
  <c r="AE2110" i="11"/>
  <c r="AG2110" i="11"/>
  <c r="L2111" i="11"/>
  <c r="M2111" i="11"/>
  <c r="N2111" i="11"/>
  <c r="O2111" i="11"/>
  <c r="P2111" i="11"/>
  <c r="Q2111" i="11"/>
  <c r="R2111" i="11"/>
  <c r="S2111" i="11"/>
  <c r="T2111" i="11"/>
  <c r="U2111" i="11"/>
  <c r="V2111" i="11"/>
  <c r="W2111" i="11"/>
  <c r="X2111" i="11"/>
  <c r="Y2111" i="11"/>
  <c r="Z2111" i="11"/>
  <c r="AA2111" i="11"/>
  <c r="AB2111" i="11"/>
  <c r="AC2111" i="11"/>
  <c r="AD2111" i="11"/>
  <c r="AE2111" i="11"/>
  <c r="AF2111" i="11"/>
  <c r="AH2111" i="11"/>
  <c r="AJ2111" i="11"/>
  <c r="L2112" i="11"/>
  <c r="M2112" i="11"/>
  <c r="N2112" i="11"/>
  <c r="Q2112" i="11" s="1"/>
  <c r="O2112" i="11"/>
  <c r="P2112" i="11"/>
  <c r="R2112" i="11"/>
  <c r="S2112" i="11"/>
  <c r="T2112" i="11"/>
  <c r="U2112" i="11"/>
  <c r="V2112" i="11"/>
  <c r="W2112" i="11"/>
  <c r="X2112" i="11"/>
  <c r="Y2112" i="11"/>
  <c r="Z2112" i="11"/>
  <c r="AA2112" i="11"/>
  <c r="AB2112" i="11"/>
  <c r="AC2112" i="11"/>
  <c r="AD2112" i="11"/>
  <c r="AE2112" i="11"/>
  <c r="AF2112" i="11"/>
  <c r="AK2112" i="11"/>
  <c r="L2113" i="11"/>
  <c r="M2113" i="11"/>
  <c r="N2113" i="11"/>
  <c r="Q2113" i="11" s="1"/>
  <c r="O2113" i="11"/>
  <c r="P2113" i="11"/>
  <c r="R2113" i="11"/>
  <c r="S2113" i="11"/>
  <c r="T2113" i="11"/>
  <c r="U2113" i="11"/>
  <c r="V2113" i="11"/>
  <c r="W2113" i="11"/>
  <c r="X2113" i="11"/>
  <c r="Y2113" i="11"/>
  <c r="Z2113" i="11"/>
  <c r="AA2113" i="11"/>
  <c r="AB2113" i="11"/>
  <c r="AC2113" i="11"/>
  <c r="AD2113" i="11"/>
  <c r="AE2113" i="11"/>
  <c r="AF2113" i="11"/>
  <c r="L2114" i="11"/>
  <c r="M2114" i="11"/>
  <c r="N2114" i="11"/>
  <c r="Q2114" i="11" s="1"/>
  <c r="O2114" i="11"/>
  <c r="P2114" i="11"/>
  <c r="R2114" i="11"/>
  <c r="S2114" i="11"/>
  <c r="T2114" i="11"/>
  <c r="U2114" i="11"/>
  <c r="V2114" i="11"/>
  <c r="W2114" i="11"/>
  <c r="X2114" i="11"/>
  <c r="Y2114" i="11"/>
  <c r="Z2114" i="11"/>
  <c r="AA2114" i="11"/>
  <c r="AB2114" i="11"/>
  <c r="AC2114" i="11"/>
  <c r="AD2114" i="11"/>
  <c r="AE2114" i="11"/>
  <c r="AF2114" i="11"/>
  <c r="AI2114" i="11"/>
  <c r="L2115" i="11"/>
  <c r="M2115" i="11"/>
  <c r="N2115" i="11"/>
  <c r="O2115" i="11"/>
  <c r="P2115" i="11"/>
  <c r="R2115" i="11"/>
  <c r="S2115" i="11"/>
  <c r="T2115" i="11"/>
  <c r="U2115" i="11"/>
  <c r="V2115" i="11"/>
  <c r="W2115" i="11"/>
  <c r="X2115" i="11"/>
  <c r="Y2115" i="11"/>
  <c r="Z2115" i="11"/>
  <c r="AA2115" i="11"/>
  <c r="AB2115" i="11"/>
  <c r="AC2115" i="11"/>
  <c r="AD2115" i="11"/>
  <c r="AE2115" i="11"/>
  <c r="AF2115" i="11"/>
  <c r="L2116" i="11"/>
  <c r="M2116" i="11"/>
  <c r="N2116" i="11"/>
  <c r="O2116" i="11"/>
  <c r="P2116" i="11"/>
  <c r="Q2116" i="11"/>
  <c r="R2116" i="11"/>
  <c r="S2116" i="11"/>
  <c r="T2116" i="11"/>
  <c r="U2116" i="11"/>
  <c r="V2116" i="11"/>
  <c r="W2116" i="11"/>
  <c r="X2116" i="11"/>
  <c r="Y2116" i="11"/>
  <c r="Z2116" i="11"/>
  <c r="AA2116" i="11"/>
  <c r="AB2116" i="11"/>
  <c r="AC2116" i="11"/>
  <c r="AD2116" i="11"/>
  <c r="AE2116" i="11"/>
  <c r="AF2116" i="11"/>
  <c r="AG2116" i="11"/>
  <c r="L2117" i="11"/>
  <c r="M2117" i="11"/>
  <c r="N2117" i="11"/>
  <c r="Q2117" i="11" s="1"/>
  <c r="O2117" i="11"/>
  <c r="P2117" i="11"/>
  <c r="R2117" i="11"/>
  <c r="T2117" i="11"/>
  <c r="U2117" i="11"/>
  <c r="V2117" i="11"/>
  <c r="W2117" i="11"/>
  <c r="X2117" i="11"/>
  <c r="Y2117" i="11"/>
  <c r="Z2117" i="11"/>
  <c r="AA2117" i="11"/>
  <c r="AB2117" i="11"/>
  <c r="AC2117" i="11"/>
  <c r="AD2117" i="11"/>
  <c r="AE2117" i="11"/>
  <c r="AJ2117" i="11"/>
  <c r="L2118" i="11"/>
  <c r="M2118" i="11"/>
  <c r="T2118" i="11" s="1"/>
  <c r="N2118" i="11"/>
  <c r="O2118" i="11"/>
  <c r="P2118" i="11"/>
  <c r="AB2118" i="11" s="1"/>
  <c r="Q2118" i="11"/>
  <c r="AI2118" i="11" s="1"/>
  <c r="R2118" i="11"/>
  <c r="S2118" i="11"/>
  <c r="U2118" i="11"/>
  <c r="V2118" i="11"/>
  <c r="W2118" i="11"/>
  <c r="X2118" i="11"/>
  <c r="Y2118" i="11"/>
  <c r="Z2118" i="11"/>
  <c r="AA2118" i="11"/>
  <c r="AC2118" i="11"/>
  <c r="AD2118" i="11"/>
  <c r="AE2118" i="11"/>
  <c r="AG2118" i="11"/>
  <c r="L2119" i="11"/>
  <c r="M2119" i="11"/>
  <c r="N2119" i="11"/>
  <c r="O2119" i="11"/>
  <c r="P2119" i="11"/>
  <c r="Q2119" i="11"/>
  <c r="R2119" i="11"/>
  <c r="T2119" i="11"/>
  <c r="U2119" i="11"/>
  <c r="V2119" i="11"/>
  <c r="W2119" i="11"/>
  <c r="X2119" i="11"/>
  <c r="Y2119" i="11"/>
  <c r="Z2119" i="11"/>
  <c r="AA2119" i="11"/>
  <c r="AB2119" i="11"/>
  <c r="AC2119" i="11"/>
  <c r="AD2119" i="11"/>
  <c r="AE2119" i="11"/>
  <c r="AH2119" i="11"/>
  <c r="AJ2119" i="11"/>
  <c r="L2120" i="11"/>
  <c r="S2120" i="11" s="1"/>
  <c r="M2120" i="11"/>
  <c r="T2120" i="11" s="1"/>
  <c r="N2120" i="11"/>
  <c r="Q2120" i="11" s="1"/>
  <c r="O2120" i="11"/>
  <c r="P2120" i="11"/>
  <c r="R2120" i="11"/>
  <c r="U2120" i="11"/>
  <c r="V2120" i="11"/>
  <c r="W2120" i="11"/>
  <c r="X2120" i="11"/>
  <c r="Y2120" i="11"/>
  <c r="Z2120" i="11"/>
  <c r="AA2120" i="11"/>
  <c r="AB2120" i="11"/>
  <c r="AC2120" i="11"/>
  <c r="AD2120" i="11"/>
  <c r="AE2120" i="11"/>
  <c r="AK2120" i="11"/>
  <c r="L2121" i="11"/>
  <c r="M2121" i="11"/>
  <c r="N2121" i="11"/>
  <c r="Q2121" i="11" s="1"/>
  <c r="O2121" i="11"/>
  <c r="P2121" i="11"/>
  <c r="AB2121" i="11" s="1"/>
  <c r="R2121" i="11"/>
  <c r="S2121" i="11"/>
  <c r="T2121" i="11"/>
  <c r="U2121" i="11"/>
  <c r="V2121" i="11"/>
  <c r="W2121" i="11"/>
  <c r="X2121" i="11"/>
  <c r="AF2121" i="11" s="1"/>
  <c r="Y2121" i="11"/>
  <c r="Z2121" i="11"/>
  <c r="AA2121" i="11"/>
  <c r="AC2121" i="11"/>
  <c r="AD2121" i="11"/>
  <c r="AE2121" i="11"/>
  <c r="L2122" i="11"/>
  <c r="M2122" i="11"/>
  <c r="T2122" i="11" s="1"/>
  <c r="N2122" i="11"/>
  <c r="Q2122" i="11" s="1"/>
  <c r="O2122" i="11"/>
  <c r="P2122" i="11"/>
  <c r="R2122" i="11"/>
  <c r="S2122" i="11"/>
  <c r="U2122" i="11"/>
  <c r="V2122" i="11"/>
  <c r="W2122" i="11"/>
  <c r="X2122" i="11"/>
  <c r="Y2122" i="11"/>
  <c r="Z2122" i="11"/>
  <c r="AA2122" i="11"/>
  <c r="AB2122" i="11"/>
  <c r="AC2122" i="11"/>
  <c r="AD2122" i="11"/>
  <c r="AE2122" i="11"/>
  <c r="AI2122" i="11"/>
  <c r="L2123" i="11"/>
  <c r="M2123" i="11"/>
  <c r="N2123" i="11"/>
  <c r="O2123" i="11"/>
  <c r="P2123" i="11"/>
  <c r="R2123" i="11"/>
  <c r="S2123" i="11"/>
  <c r="T2123" i="11"/>
  <c r="U2123" i="11"/>
  <c r="V2123" i="11"/>
  <c r="W2123" i="11"/>
  <c r="X2123" i="11"/>
  <c r="Y2123" i="11"/>
  <c r="Z2123" i="11"/>
  <c r="AA2123" i="11"/>
  <c r="AB2123" i="11"/>
  <c r="AC2123" i="11"/>
  <c r="AD2123" i="11"/>
  <c r="AE2123" i="11"/>
  <c r="AF2123" i="11"/>
  <c r="L2124" i="11"/>
  <c r="M2124" i="11"/>
  <c r="N2124" i="11"/>
  <c r="O2124" i="11"/>
  <c r="P2124" i="11"/>
  <c r="AB2124" i="11" s="1"/>
  <c r="Q2124" i="11"/>
  <c r="R2124" i="11"/>
  <c r="S2124" i="11"/>
  <c r="T2124" i="11"/>
  <c r="U2124" i="11"/>
  <c r="V2124" i="11"/>
  <c r="W2124" i="11"/>
  <c r="X2124" i="11"/>
  <c r="Y2124" i="11"/>
  <c r="Z2124" i="11"/>
  <c r="AA2124" i="11"/>
  <c r="AC2124" i="11"/>
  <c r="AD2124" i="11"/>
  <c r="AE2124" i="11"/>
  <c r="L2125" i="11"/>
  <c r="M2125" i="11"/>
  <c r="N2125" i="11"/>
  <c r="Q2125" i="11" s="1"/>
  <c r="O2125" i="11"/>
  <c r="P2125" i="11"/>
  <c r="R2125" i="11"/>
  <c r="S2125" i="11"/>
  <c r="T2125" i="11"/>
  <c r="U2125" i="11"/>
  <c r="V2125" i="11"/>
  <c r="W2125" i="11"/>
  <c r="X2125" i="11"/>
  <c r="Y2125" i="11"/>
  <c r="Z2125" i="11"/>
  <c r="AA2125" i="11"/>
  <c r="AB2125" i="11"/>
  <c r="AC2125" i="11"/>
  <c r="AD2125" i="11"/>
  <c r="AE2125" i="11"/>
  <c r="AF2125" i="11"/>
  <c r="AJ2125" i="11"/>
  <c r="L2126" i="11"/>
  <c r="M2126" i="11"/>
  <c r="T2126" i="11" s="1"/>
  <c r="N2126" i="11"/>
  <c r="O2126" i="11"/>
  <c r="P2126" i="11"/>
  <c r="AB2126" i="11" s="1"/>
  <c r="Q2126" i="11"/>
  <c r="AI2126" i="11" s="1"/>
  <c r="R2126" i="11"/>
  <c r="AF2126" i="11" s="1"/>
  <c r="S2126" i="11"/>
  <c r="U2126" i="11"/>
  <c r="V2126" i="11"/>
  <c r="W2126" i="11"/>
  <c r="X2126" i="11"/>
  <c r="Y2126" i="11"/>
  <c r="Z2126" i="11"/>
  <c r="AA2126" i="11"/>
  <c r="AC2126" i="11"/>
  <c r="AD2126" i="11"/>
  <c r="AE2126" i="11"/>
  <c r="AG2126" i="11"/>
  <c r="L2127" i="11"/>
  <c r="M2127" i="11"/>
  <c r="N2127" i="11"/>
  <c r="O2127" i="11"/>
  <c r="P2127" i="11"/>
  <c r="Q2127" i="11"/>
  <c r="R2127" i="11"/>
  <c r="T2127" i="11"/>
  <c r="U2127" i="11"/>
  <c r="V2127" i="11"/>
  <c r="W2127" i="11"/>
  <c r="X2127" i="11"/>
  <c r="Y2127" i="11"/>
  <c r="Z2127" i="11"/>
  <c r="AA2127" i="11"/>
  <c r="AB2127" i="11"/>
  <c r="AC2127" i="11"/>
  <c r="AD2127" i="11"/>
  <c r="AE2127" i="11"/>
  <c r="AH2127" i="11"/>
  <c r="AJ2127" i="11"/>
  <c r="L2128" i="11"/>
  <c r="AG2128" i="11" s="1"/>
  <c r="M2128" i="11"/>
  <c r="T2128" i="11" s="1"/>
  <c r="N2128" i="11"/>
  <c r="O2128" i="11"/>
  <c r="AJ2128" i="11" s="1"/>
  <c r="P2128" i="11"/>
  <c r="Q2128" i="11"/>
  <c r="AH2128" i="11" s="1"/>
  <c r="R2128" i="11"/>
  <c r="U2128" i="11"/>
  <c r="V2128" i="11"/>
  <c r="W2128" i="11"/>
  <c r="X2128" i="11"/>
  <c r="Y2128" i="11"/>
  <c r="Z2128" i="11"/>
  <c r="AA2128" i="11"/>
  <c r="AB2128" i="11"/>
  <c r="AC2128" i="11"/>
  <c r="AD2128" i="11"/>
  <c r="AE2128" i="11"/>
  <c r="AI2128" i="11"/>
  <c r="AK2128" i="11"/>
  <c r="L2129" i="11"/>
  <c r="M2129" i="11"/>
  <c r="N2129" i="11"/>
  <c r="Q2129" i="11" s="1"/>
  <c r="O2129" i="11"/>
  <c r="P2129" i="11"/>
  <c r="AB2129" i="11" s="1"/>
  <c r="R2129" i="11"/>
  <c r="S2129" i="11"/>
  <c r="T2129" i="11"/>
  <c r="U2129" i="11"/>
  <c r="V2129" i="11"/>
  <c r="W2129" i="11"/>
  <c r="X2129" i="11"/>
  <c r="AF2129" i="11" s="1"/>
  <c r="Y2129" i="11"/>
  <c r="Z2129" i="11"/>
  <c r="AA2129" i="11"/>
  <c r="AC2129" i="11"/>
  <c r="AD2129" i="11"/>
  <c r="AE2129" i="11"/>
  <c r="L2130" i="11"/>
  <c r="M2130" i="11"/>
  <c r="T2130" i="11" s="1"/>
  <c r="N2130" i="11"/>
  <c r="Q2130" i="11" s="1"/>
  <c r="O2130" i="11"/>
  <c r="P2130" i="11"/>
  <c r="R2130" i="11"/>
  <c r="S2130" i="11"/>
  <c r="U2130" i="11"/>
  <c r="V2130" i="11"/>
  <c r="W2130" i="11"/>
  <c r="X2130" i="11"/>
  <c r="Y2130" i="11"/>
  <c r="Z2130" i="11"/>
  <c r="AA2130" i="11"/>
  <c r="AB2130" i="11"/>
  <c r="AC2130" i="11"/>
  <c r="AD2130" i="11"/>
  <c r="AE2130" i="11"/>
  <c r="AI2130" i="11"/>
  <c r="L2131" i="11"/>
  <c r="S2131" i="11" s="1"/>
  <c r="M2131" i="11"/>
  <c r="T2131" i="11" s="1"/>
  <c r="N2131" i="11"/>
  <c r="O2131" i="11"/>
  <c r="P2131" i="11"/>
  <c r="AB2131" i="11" s="1"/>
  <c r="R2131" i="11"/>
  <c r="U2131" i="11"/>
  <c r="V2131" i="11"/>
  <c r="W2131" i="11"/>
  <c r="X2131" i="11"/>
  <c r="Y2131" i="11"/>
  <c r="Z2131" i="11"/>
  <c r="AA2131" i="11"/>
  <c r="AC2131" i="11"/>
  <c r="AD2131" i="11"/>
  <c r="AE2131" i="11"/>
  <c r="L2132" i="11"/>
  <c r="M2132" i="11"/>
  <c r="N2132" i="11"/>
  <c r="O2132" i="11"/>
  <c r="P2132" i="11"/>
  <c r="AB2132" i="11" s="1"/>
  <c r="Q2132" i="11"/>
  <c r="R2132" i="11"/>
  <c r="S2132" i="11"/>
  <c r="AF2132" i="11" s="1"/>
  <c r="T2132" i="11"/>
  <c r="U2132" i="11"/>
  <c r="V2132" i="11"/>
  <c r="W2132" i="11"/>
  <c r="X2132" i="11"/>
  <c r="Y2132" i="11"/>
  <c r="Z2132" i="11"/>
  <c r="AA2132" i="11"/>
  <c r="AC2132" i="11"/>
  <c r="AD2132" i="11"/>
  <c r="AE2132" i="11"/>
  <c r="AG2132" i="11"/>
  <c r="L2133" i="11"/>
  <c r="M2133" i="11"/>
  <c r="N2133" i="11"/>
  <c r="Q2133" i="11" s="1"/>
  <c r="O2133" i="11"/>
  <c r="P2133" i="11"/>
  <c r="R2133" i="11"/>
  <c r="S2133" i="11"/>
  <c r="T2133" i="11"/>
  <c r="U2133" i="11"/>
  <c r="V2133" i="11"/>
  <c r="W2133" i="11"/>
  <c r="X2133" i="11"/>
  <c r="Y2133" i="11"/>
  <c r="Z2133" i="11"/>
  <c r="AA2133" i="11"/>
  <c r="AB2133" i="11"/>
  <c r="AC2133" i="11"/>
  <c r="AD2133" i="11"/>
  <c r="AE2133" i="11"/>
  <c r="AF2133" i="11"/>
  <c r="AJ2133" i="11"/>
  <c r="L2134" i="11"/>
  <c r="M2134" i="11"/>
  <c r="N2134" i="11"/>
  <c r="O2134" i="11"/>
  <c r="P2134" i="11"/>
  <c r="Q2134" i="11"/>
  <c r="AI2134" i="11" s="1"/>
  <c r="R2134" i="11"/>
  <c r="S2134" i="11"/>
  <c r="T2134" i="11"/>
  <c r="U2134" i="11"/>
  <c r="V2134" i="11"/>
  <c r="W2134" i="11"/>
  <c r="X2134" i="11"/>
  <c r="Y2134" i="11"/>
  <c r="Z2134" i="11"/>
  <c r="AA2134" i="11"/>
  <c r="AB2134" i="11"/>
  <c r="AC2134" i="11"/>
  <c r="AD2134" i="11"/>
  <c r="AE2134" i="11"/>
  <c r="AF2134" i="11"/>
  <c r="AG2134" i="11"/>
  <c r="L2135" i="11"/>
  <c r="M2135" i="11"/>
  <c r="N2135" i="11"/>
  <c r="O2135" i="11"/>
  <c r="P2135" i="11"/>
  <c r="Q2135" i="11"/>
  <c r="R2135" i="11"/>
  <c r="S2135" i="11"/>
  <c r="T2135" i="11"/>
  <c r="U2135" i="11"/>
  <c r="V2135" i="11"/>
  <c r="W2135" i="11"/>
  <c r="X2135" i="11"/>
  <c r="Y2135" i="11"/>
  <c r="Z2135" i="11"/>
  <c r="AA2135" i="11"/>
  <c r="AB2135" i="11"/>
  <c r="AC2135" i="11"/>
  <c r="AD2135" i="11"/>
  <c r="AE2135" i="11"/>
  <c r="AF2135" i="11"/>
  <c r="AH2135" i="11"/>
  <c r="AJ2135" i="11"/>
  <c r="L2136" i="11"/>
  <c r="AG2136" i="11" s="1"/>
  <c r="M2136" i="11"/>
  <c r="N2136" i="11"/>
  <c r="O2136" i="11"/>
  <c r="AJ2136" i="11" s="1"/>
  <c r="P2136" i="11"/>
  <c r="Q2136" i="11"/>
  <c r="R2136" i="11"/>
  <c r="S2136" i="11"/>
  <c r="T2136" i="11"/>
  <c r="U2136" i="11"/>
  <c r="V2136" i="11"/>
  <c r="W2136" i="11"/>
  <c r="X2136" i="11"/>
  <c r="Y2136" i="11"/>
  <c r="Z2136" i="11"/>
  <c r="AA2136" i="11"/>
  <c r="AB2136" i="11"/>
  <c r="AC2136" i="11"/>
  <c r="AD2136" i="11"/>
  <c r="AE2136" i="11"/>
  <c r="AF2136" i="11"/>
  <c r="AI2136" i="11"/>
  <c r="AK2136" i="11"/>
  <c r="L2137" i="11"/>
  <c r="M2137" i="11"/>
  <c r="N2137" i="11"/>
  <c r="Q2137" i="11" s="1"/>
  <c r="O2137" i="11"/>
  <c r="P2137" i="11"/>
  <c r="R2137" i="11"/>
  <c r="S2137" i="11"/>
  <c r="T2137" i="11"/>
  <c r="U2137" i="11"/>
  <c r="V2137" i="11"/>
  <c r="W2137" i="11"/>
  <c r="X2137" i="11"/>
  <c r="Y2137" i="11"/>
  <c r="Z2137" i="11"/>
  <c r="AA2137" i="11"/>
  <c r="AB2137" i="11"/>
  <c r="AC2137" i="11"/>
  <c r="AD2137" i="11"/>
  <c r="AE2137" i="11"/>
  <c r="AF2137" i="11"/>
  <c r="L2138" i="11"/>
  <c r="M2138" i="11"/>
  <c r="N2138" i="11"/>
  <c r="Q2138" i="11" s="1"/>
  <c r="O2138" i="11"/>
  <c r="P2138" i="11"/>
  <c r="R2138" i="11"/>
  <c r="S2138" i="11"/>
  <c r="T2138" i="11"/>
  <c r="U2138" i="11"/>
  <c r="V2138" i="11"/>
  <c r="W2138" i="11"/>
  <c r="X2138" i="11"/>
  <c r="Y2138" i="11"/>
  <c r="Z2138" i="11"/>
  <c r="AA2138" i="11"/>
  <c r="AB2138" i="11"/>
  <c r="AC2138" i="11"/>
  <c r="AD2138" i="11"/>
  <c r="AE2138" i="11"/>
  <c r="AF2138" i="11"/>
  <c r="AI2138" i="11"/>
  <c r="L2139" i="11"/>
  <c r="M2139" i="11"/>
  <c r="N2139" i="11"/>
  <c r="O2139" i="11"/>
  <c r="P2139" i="11"/>
  <c r="R2139" i="11"/>
  <c r="S2139" i="11"/>
  <c r="T2139" i="11"/>
  <c r="U2139" i="11"/>
  <c r="V2139" i="11"/>
  <c r="W2139" i="11"/>
  <c r="X2139" i="11"/>
  <c r="Y2139" i="11"/>
  <c r="Z2139" i="11"/>
  <c r="AA2139" i="11"/>
  <c r="AB2139" i="11"/>
  <c r="AC2139" i="11"/>
  <c r="AD2139" i="11"/>
  <c r="AE2139" i="11"/>
  <c r="AF2139" i="11"/>
  <c r="L2140" i="11"/>
  <c r="M2140" i="11"/>
  <c r="N2140" i="11"/>
  <c r="O2140" i="11"/>
  <c r="P2140" i="11"/>
  <c r="Q2140" i="11"/>
  <c r="R2140" i="11"/>
  <c r="S2140" i="11"/>
  <c r="T2140" i="11"/>
  <c r="U2140" i="11"/>
  <c r="V2140" i="11"/>
  <c r="W2140" i="11"/>
  <c r="X2140" i="11"/>
  <c r="Y2140" i="11"/>
  <c r="Z2140" i="11"/>
  <c r="AA2140" i="11"/>
  <c r="AB2140" i="11"/>
  <c r="AC2140" i="11"/>
  <c r="AD2140" i="11"/>
  <c r="AE2140" i="11"/>
  <c r="AF2140" i="11"/>
  <c r="AG2140" i="11"/>
  <c r="L2141" i="11"/>
  <c r="M2141" i="11"/>
  <c r="N2141" i="11"/>
  <c r="Q2141" i="11" s="1"/>
  <c r="O2141" i="11"/>
  <c r="P2141" i="11"/>
  <c r="R2141" i="11"/>
  <c r="S2141" i="11"/>
  <c r="T2141" i="11"/>
  <c r="U2141" i="11"/>
  <c r="V2141" i="11"/>
  <c r="W2141" i="11"/>
  <c r="X2141" i="11"/>
  <c r="Y2141" i="11"/>
  <c r="Z2141" i="11"/>
  <c r="AA2141" i="11"/>
  <c r="AB2141" i="11"/>
  <c r="AC2141" i="11"/>
  <c r="AD2141" i="11"/>
  <c r="AE2141" i="11"/>
  <c r="AF2141" i="11"/>
  <c r="L2142" i="11"/>
  <c r="M2142" i="11"/>
  <c r="N2142" i="11"/>
  <c r="O2142" i="11"/>
  <c r="P2142" i="11"/>
  <c r="Q2142" i="11"/>
  <c r="AI2142" i="11" s="1"/>
  <c r="R2142" i="11"/>
  <c r="S2142" i="11"/>
  <c r="T2142" i="11"/>
  <c r="U2142" i="11"/>
  <c r="V2142" i="11"/>
  <c r="W2142" i="11"/>
  <c r="X2142" i="11"/>
  <c r="Y2142" i="11"/>
  <c r="Z2142" i="11"/>
  <c r="AA2142" i="11"/>
  <c r="AB2142" i="11"/>
  <c r="AC2142" i="11"/>
  <c r="AD2142" i="11"/>
  <c r="AE2142" i="11"/>
  <c r="AF2142" i="11"/>
  <c r="AG2142" i="11"/>
  <c r="L2143" i="11"/>
  <c r="M2143" i="11"/>
  <c r="N2143" i="11"/>
  <c r="O2143" i="11"/>
  <c r="P2143" i="11"/>
  <c r="Q2143" i="11"/>
  <c r="R2143" i="11"/>
  <c r="S2143" i="11"/>
  <c r="T2143" i="11"/>
  <c r="U2143" i="11"/>
  <c r="V2143" i="11"/>
  <c r="W2143" i="11"/>
  <c r="X2143" i="11"/>
  <c r="Y2143" i="11"/>
  <c r="Z2143" i="11"/>
  <c r="AA2143" i="11"/>
  <c r="AB2143" i="11"/>
  <c r="AC2143" i="11"/>
  <c r="AD2143" i="11"/>
  <c r="AE2143" i="11"/>
  <c r="AF2143" i="11"/>
  <c r="AH2143" i="11"/>
  <c r="AJ2143" i="11"/>
  <c r="L2144" i="11"/>
  <c r="AG2144" i="11" s="1"/>
  <c r="M2144" i="11"/>
  <c r="T2144" i="11" s="1"/>
  <c r="N2144" i="11"/>
  <c r="O2144" i="11"/>
  <c r="AJ2144" i="11" s="1"/>
  <c r="P2144" i="11"/>
  <c r="Q2144" i="11"/>
  <c r="AH2144" i="11" s="1"/>
  <c r="R2144" i="11"/>
  <c r="U2144" i="11"/>
  <c r="V2144" i="11"/>
  <c r="W2144" i="11"/>
  <c r="X2144" i="11"/>
  <c r="Y2144" i="11"/>
  <c r="Z2144" i="11"/>
  <c r="AA2144" i="11"/>
  <c r="AB2144" i="11"/>
  <c r="AC2144" i="11"/>
  <c r="AD2144" i="11"/>
  <c r="AE2144" i="11"/>
  <c r="AI2144" i="11"/>
  <c r="AK2144" i="11"/>
  <c r="L2145" i="11"/>
  <c r="M2145" i="11"/>
  <c r="N2145" i="11"/>
  <c r="Q2145" i="11" s="1"/>
  <c r="O2145" i="11"/>
  <c r="P2145" i="11"/>
  <c r="AB2145" i="11" s="1"/>
  <c r="R2145" i="11"/>
  <c r="S2145" i="11"/>
  <c r="T2145" i="11"/>
  <c r="U2145" i="11"/>
  <c r="V2145" i="11"/>
  <c r="W2145" i="11"/>
  <c r="X2145" i="11"/>
  <c r="AF2145" i="11" s="1"/>
  <c r="Y2145" i="11"/>
  <c r="Z2145" i="11"/>
  <c r="AA2145" i="11"/>
  <c r="AC2145" i="11"/>
  <c r="AD2145" i="11"/>
  <c r="AE2145" i="11"/>
  <c r="AH2145" i="11"/>
  <c r="L2146" i="11"/>
  <c r="M2146" i="11"/>
  <c r="T2146" i="11" s="1"/>
  <c r="N2146" i="11"/>
  <c r="Q2146" i="11" s="1"/>
  <c r="O2146" i="11"/>
  <c r="P2146" i="11"/>
  <c r="R2146" i="11"/>
  <c r="S2146" i="11"/>
  <c r="U2146" i="11"/>
  <c r="V2146" i="11"/>
  <c r="W2146" i="11"/>
  <c r="X2146" i="11"/>
  <c r="Y2146" i="11"/>
  <c r="Z2146" i="11"/>
  <c r="AA2146" i="11"/>
  <c r="AB2146" i="11"/>
  <c r="AC2146" i="11"/>
  <c r="AD2146" i="11"/>
  <c r="AE2146" i="11"/>
  <c r="AI2146" i="11"/>
  <c r="AK2146" i="11"/>
  <c r="L2147" i="11"/>
  <c r="S2147" i="11" s="1"/>
  <c r="M2147" i="11"/>
  <c r="T2147" i="11" s="1"/>
  <c r="N2147" i="11"/>
  <c r="Q2147" i="11" s="1"/>
  <c r="O2147" i="11"/>
  <c r="P2147" i="11"/>
  <c r="AB2147" i="11" s="1"/>
  <c r="R2147" i="11"/>
  <c r="U2147" i="11"/>
  <c r="V2147" i="11"/>
  <c r="W2147" i="11"/>
  <c r="X2147" i="11"/>
  <c r="Y2147" i="11"/>
  <c r="Z2147" i="11"/>
  <c r="AA2147" i="11"/>
  <c r="AC2147" i="11"/>
  <c r="AD2147" i="11"/>
  <c r="AE2147" i="11"/>
  <c r="AF2147" i="11"/>
  <c r="L2148" i="11"/>
  <c r="M2148" i="11"/>
  <c r="N2148" i="11"/>
  <c r="O2148" i="11"/>
  <c r="P2148" i="11"/>
  <c r="AB2148" i="11" s="1"/>
  <c r="Q2148" i="11"/>
  <c r="R2148" i="11"/>
  <c r="S2148" i="11"/>
  <c r="T2148" i="11"/>
  <c r="U2148" i="11"/>
  <c r="V2148" i="11"/>
  <c r="W2148" i="11"/>
  <c r="X2148" i="11"/>
  <c r="Y2148" i="11"/>
  <c r="Z2148" i="11"/>
  <c r="AA2148" i="11"/>
  <c r="AC2148" i="11"/>
  <c r="AD2148" i="11"/>
  <c r="AE2148" i="11"/>
  <c r="L2149" i="11"/>
  <c r="M2149" i="11"/>
  <c r="N2149" i="11"/>
  <c r="Q2149" i="11" s="1"/>
  <c r="O2149" i="11"/>
  <c r="P2149" i="11"/>
  <c r="R2149" i="11"/>
  <c r="T2149" i="11"/>
  <c r="U2149" i="11"/>
  <c r="W2149" i="11"/>
  <c r="X2149" i="11"/>
  <c r="Y2149" i="11"/>
  <c r="Z2149" i="11"/>
  <c r="AA2149" i="11"/>
  <c r="AB2149" i="11"/>
  <c r="AC2149" i="11"/>
  <c r="AD2149" i="11"/>
  <c r="AE2149" i="11"/>
  <c r="AJ2149" i="11"/>
  <c r="L2150" i="11"/>
  <c r="M2150" i="11"/>
  <c r="N2150" i="11"/>
  <c r="O2150" i="11"/>
  <c r="P2150" i="11"/>
  <c r="Q2150" i="11"/>
  <c r="R2150" i="11"/>
  <c r="S2150" i="11"/>
  <c r="T2150" i="11"/>
  <c r="U2150" i="11"/>
  <c r="V2150" i="11"/>
  <c r="W2150" i="11"/>
  <c r="X2150" i="11"/>
  <c r="Y2150" i="11"/>
  <c r="Z2150" i="11"/>
  <c r="AA2150" i="11"/>
  <c r="AB2150" i="11"/>
  <c r="AC2150" i="11"/>
  <c r="AD2150" i="11"/>
  <c r="AE2150" i="11"/>
  <c r="AF2150" i="11"/>
  <c r="AG2150" i="11"/>
  <c r="L2151" i="11"/>
  <c r="M2151" i="11"/>
  <c r="N2151" i="11"/>
  <c r="O2151" i="11"/>
  <c r="P2151" i="11"/>
  <c r="Q2151" i="11"/>
  <c r="R2151" i="11"/>
  <c r="S2151" i="11"/>
  <c r="T2151" i="11"/>
  <c r="U2151" i="11"/>
  <c r="V2151" i="11"/>
  <c r="W2151" i="11"/>
  <c r="X2151" i="11"/>
  <c r="Y2151" i="11"/>
  <c r="Z2151" i="11"/>
  <c r="AA2151" i="11"/>
  <c r="AB2151" i="11"/>
  <c r="AC2151" i="11"/>
  <c r="AD2151" i="11"/>
  <c r="AE2151" i="11"/>
  <c r="AF2151" i="11"/>
  <c r="AH2151" i="11"/>
  <c r="AJ2151" i="11"/>
  <c r="L2152" i="11"/>
  <c r="M2152" i="11"/>
  <c r="N2152" i="11"/>
  <c r="Q2152" i="11" s="1"/>
  <c r="O2152" i="11"/>
  <c r="P2152" i="11"/>
  <c r="R2152" i="11"/>
  <c r="S2152" i="11"/>
  <c r="T2152" i="11"/>
  <c r="U2152" i="11"/>
  <c r="V2152" i="11"/>
  <c r="W2152" i="11"/>
  <c r="X2152" i="11"/>
  <c r="Y2152" i="11"/>
  <c r="Z2152" i="11"/>
  <c r="AA2152" i="11"/>
  <c r="AB2152" i="11"/>
  <c r="AC2152" i="11"/>
  <c r="AD2152" i="11"/>
  <c r="AE2152" i="11"/>
  <c r="AF2152" i="11"/>
  <c r="AK2152" i="11"/>
  <c r="L2153" i="11"/>
  <c r="M2153" i="11"/>
  <c r="N2153" i="11"/>
  <c r="Q2153" i="11" s="1"/>
  <c r="AH2153" i="11" s="1"/>
  <c r="O2153" i="11"/>
  <c r="P2153" i="11"/>
  <c r="R2153" i="11"/>
  <c r="S2153" i="11"/>
  <c r="T2153" i="11"/>
  <c r="U2153" i="11"/>
  <c r="V2153" i="11"/>
  <c r="W2153" i="11"/>
  <c r="X2153" i="11"/>
  <c r="Y2153" i="11"/>
  <c r="Z2153" i="11"/>
  <c r="AA2153" i="11"/>
  <c r="AB2153" i="11"/>
  <c r="AC2153" i="11"/>
  <c r="AD2153" i="11"/>
  <c r="AE2153" i="11"/>
  <c r="AF2153" i="11"/>
  <c r="L2154" i="11"/>
  <c r="M2154" i="11"/>
  <c r="T2154" i="11" s="1"/>
  <c r="N2154" i="11"/>
  <c r="Q2154" i="11" s="1"/>
  <c r="O2154" i="11"/>
  <c r="P2154" i="11"/>
  <c r="R2154" i="11"/>
  <c r="S2154" i="11"/>
  <c r="U2154" i="11"/>
  <c r="V2154" i="11"/>
  <c r="W2154" i="11"/>
  <c r="X2154" i="11"/>
  <c r="Y2154" i="11"/>
  <c r="Z2154" i="11"/>
  <c r="AA2154" i="11"/>
  <c r="AB2154" i="11"/>
  <c r="AC2154" i="11"/>
  <c r="AD2154" i="11"/>
  <c r="AE2154" i="11"/>
  <c r="AI2154" i="11"/>
  <c r="AK2154" i="11"/>
  <c r="L2155" i="11"/>
  <c r="M2155" i="11"/>
  <c r="N2155" i="11"/>
  <c r="Q2155" i="11" s="1"/>
  <c r="O2155" i="11"/>
  <c r="P2155" i="11"/>
  <c r="R2155" i="11"/>
  <c r="S2155" i="11"/>
  <c r="T2155" i="11"/>
  <c r="U2155" i="11"/>
  <c r="V2155" i="11"/>
  <c r="W2155" i="11"/>
  <c r="X2155" i="11"/>
  <c r="Y2155" i="11"/>
  <c r="Z2155" i="11"/>
  <c r="AA2155" i="11"/>
  <c r="AB2155" i="11"/>
  <c r="AC2155" i="11"/>
  <c r="AD2155" i="11"/>
  <c r="AE2155" i="11"/>
  <c r="AF2155" i="11"/>
  <c r="L2156" i="11"/>
  <c r="M2156" i="11"/>
  <c r="N2156" i="11"/>
  <c r="O2156" i="11"/>
  <c r="P2156" i="11"/>
  <c r="AB2156" i="11" s="1"/>
  <c r="Q2156" i="11"/>
  <c r="R2156" i="11"/>
  <c r="S2156" i="11"/>
  <c r="T2156" i="11"/>
  <c r="U2156" i="11"/>
  <c r="V2156" i="11"/>
  <c r="W2156" i="11"/>
  <c r="X2156" i="11"/>
  <c r="Y2156" i="11"/>
  <c r="Z2156" i="11"/>
  <c r="AA2156" i="11"/>
  <c r="AC2156" i="11"/>
  <c r="AD2156" i="11"/>
  <c r="AE2156" i="11"/>
  <c r="L2157" i="11"/>
  <c r="M2157" i="11"/>
  <c r="N2157" i="11"/>
  <c r="Q2157" i="11" s="1"/>
  <c r="O2157" i="11"/>
  <c r="P2157" i="11"/>
  <c r="R2157" i="11"/>
  <c r="T2157" i="11"/>
  <c r="U2157" i="11"/>
  <c r="W2157" i="11"/>
  <c r="X2157" i="11"/>
  <c r="Y2157" i="11"/>
  <c r="Z2157" i="11"/>
  <c r="AA2157" i="11"/>
  <c r="AB2157" i="11"/>
  <c r="AC2157" i="11"/>
  <c r="AD2157" i="11"/>
  <c r="AE2157" i="11"/>
  <c r="AJ2157" i="11"/>
  <c r="L2158" i="11"/>
  <c r="M2158" i="11"/>
  <c r="T2158" i="11" s="1"/>
  <c r="N2158" i="11"/>
  <c r="O2158" i="11"/>
  <c r="P2158" i="11"/>
  <c r="AB2158" i="11" s="1"/>
  <c r="Q2158" i="11"/>
  <c r="R2158" i="11"/>
  <c r="S2158" i="11"/>
  <c r="U2158" i="11"/>
  <c r="V2158" i="11"/>
  <c r="W2158" i="11"/>
  <c r="X2158" i="11"/>
  <c r="Y2158" i="11"/>
  <c r="Z2158" i="11"/>
  <c r="AA2158" i="11"/>
  <c r="AC2158" i="11"/>
  <c r="AD2158" i="11"/>
  <c r="AE2158" i="11"/>
  <c r="AG2158" i="11"/>
  <c r="L2159" i="11"/>
  <c r="M2159" i="11"/>
  <c r="N2159" i="11"/>
  <c r="O2159" i="11"/>
  <c r="P2159" i="11"/>
  <c r="Q2159" i="11"/>
  <c r="R2159" i="11"/>
  <c r="T2159" i="11"/>
  <c r="U2159" i="11"/>
  <c r="V2159" i="11"/>
  <c r="W2159" i="11"/>
  <c r="X2159" i="11"/>
  <c r="Y2159" i="11"/>
  <c r="Z2159" i="11"/>
  <c r="AA2159" i="11"/>
  <c r="AB2159" i="11"/>
  <c r="AC2159" i="11"/>
  <c r="AD2159" i="11"/>
  <c r="AE2159" i="11"/>
  <c r="AH2159" i="11"/>
  <c r="AJ2159" i="11"/>
  <c r="L2160" i="11"/>
  <c r="AG2160" i="11" s="1"/>
  <c r="M2160" i="11"/>
  <c r="T2160" i="11" s="1"/>
  <c r="N2160" i="11"/>
  <c r="O2160" i="11"/>
  <c r="AJ2160" i="11" s="1"/>
  <c r="P2160" i="11"/>
  <c r="Q2160" i="11"/>
  <c r="R2160" i="11"/>
  <c r="U2160" i="11"/>
  <c r="V2160" i="11"/>
  <c r="W2160" i="11"/>
  <c r="X2160" i="11"/>
  <c r="Y2160" i="11"/>
  <c r="Z2160" i="11"/>
  <c r="AA2160" i="11"/>
  <c r="AB2160" i="11"/>
  <c r="AC2160" i="11"/>
  <c r="AD2160" i="11"/>
  <c r="AE2160" i="11"/>
  <c r="AI2160" i="11"/>
  <c r="AK2160" i="11"/>
  <c r="L2161" i="11"/>
  <c r="M2161" i="11"/>
  <c r="N2161" i="11"/>
  <c r="Q2161" i="11" s="1"/>
  <c r="O2161" i="11"/>
  <c r="P2161" i="11"/>
  <c r="AB2161" i="11" s="1"/>
  <c r="R2161" i="11"/>
  <c r="AF2161" i="11" s="1"/>
  <c r="S2161" i="11"/>
  <c r="T2161" i="11"/>
  <c r="U2161" i="11"/>
  <c r="V2161" i="11"/>
  <c r="W2161" i="11"/>
  <c r="X2161" i="11"/>
  <c r="Y2161" i="11"/>
  <c r="Z2161" i="11"/>
  <c r="AA2161" i="11"/>
  <c r="AC2161" i="11"/>
  <c r="AD2161" i="11"/>
  <c r="AE2161" i="11"/>
  <c r="AH2161" i="11"/>
  <c r="L2162" i="11"/>
  <c r="M2162" i="11"/>
  <c r="T2162" i="11" s="1"/>
  <c r="N2162" i="11"/>
  <c r="Q2162" i="11" s="1"/>
  <c r="AI2162" i="11" s="1"/>
  <c r="O2162" i="11"/>
  <c r="P2162" i="11"/>
  <c r="R2162" i="11"/>
  <c r="S2162" i="11"/>
  <c r="U2162" i="11"/>
  <c r="V2162" i="11"/>
  <c r="W2162" i="11"/>
  <c r="X2162" i="11"/>
  <c r="Y2162" i="11"/>
  <c r="Z2162" i="11"/>
  <c r="AA2162" i="11"/>
  <c r="AB2162" i="11"/>
  <c r="AC2162" i="11"/>
  <c r="AD2162" i="11"/>
  <c r="AE2162" i="11"/>
  <c r="AH2162" i="11"/>
  <c r="L2163" i="11"/>
  <c r="S2163" i="11" s="1"/>
  <c r="M2163" i="11"/>
  <c r="T2163" i="11" s="1"/>
  <c r="N2163" i="11"/>
  <c r="Q2163" i="11" s="1"/>
  <c r="O2163" i="11"/>
  <c r="P2163" i="11"/>
  <c r="AB2163" i="11" s="1"/>
  <c r="R2163" i="11"/>
  <c r="U2163" i="11"/>
  <c r="V2163" i="11"/>
  <c r="W2163" i="11"/>
  <c r="X2163" i="11"/>
  <c r="Y2163" i="11"/>
  <c r="Z2163" i="11"/>
  <c r="AA2163" i="11"/>
  <c r="AC2163" i="11"/>
  <c r="AD2163" i="11"/>
  <c r="AE2163" i="11"/>
  <c r="AF2163" i="11"/>
  <c r="AK2163" i="11"/>
  <c r="L2164" i="11"/>
  <c r="M2164" i="11"/>
  <c r="N2164" i="11"/>
  <c r="O2164" i="11"/>
  <c r="P2164" i="11"/>
  <c r="AB2164" i="11" s="1"/>
  <c r="Q2164" i="11"/>
  <c r="R2164" i="11"/>
  <c r="S2164" i="11"/>
  <c r="T2164" i="11"/>
  <c r="U2164" i="11"/>
  <c r="V2164" i="11"/>
  <c r="W2164" i="11"/>
  <c r="X2164" i="11"/>
  <c r="AF2164" i="11" s="1"/>
  <c r="Y2164" i="11"/>
  <c r="Z2164" i="11"/>
  <c r="AA2164" i="11"/>
  <c r="AC2164" i="11"/>
  <c r="AD2164" i="11"/>
  <c r="AE2164" i="11"/>
  <c r="AG2164" i="11"/>
  <c r="AI2164" i="11"/>
  <c r="L2165" i="11"/>
  <c r="M2165" i="11"/>
  <c r="N2165" i="11"/>
  <c r="Q2165" i="11" s="1"/>
  <c r="O2165" i="11"/>
  <c r="P2165" i="11"/>
  <c r="R2165" i="11"/>
  <c r="T2165" i="11"/>
  <c r="U2165" i="11"/>
  <c r="V2165" i="11"/>
  <c r="W2165" i="11"/>
  <c r="X2165" i="11"/>
  <c r="Y2165" i="11"/>
  <c r="Z2165" i="11"/>
  <c r="AA2165" i="11"/>
  <c r="AB2165" i="11"/>
  <c r="AC2165" i="11"/>
  <c r="AD2165" i="11"/>
  <c r="AE2165" i="11"/>
  <c r="AI2165" i="11"/>
  <c r="AJ2165" i="11"/>
  <c r="L2166" i="11"/>
  <c r="M2166" i="11"/>
  <c r="T2166" i="11" s="1"/>
  <c r="N2166" i="11"/>
  <c r="O2166" i="11"/>
  <c r="P2166" i="11"/>
  <c r="AB2166" i="11" s="1"/>
  <c r="R2166" i="11"/>
  <c r="S2166" i="11"/>
  <c r="U2166" i="11"/>
  <c r="W2166" i="11"/>
  <c r="X2166" i="11"/>
  <c r="Y2166" i="11"/>
  <c r="Z2166" i="11"/>
  <c r="AA2166" i="11"/>
  <c r="AC2166" i="11"/>
  <c r="AD2166" i="11"/>
  <c r="AE2166" i="11"/>
  <c r="L2167" i="11"/>
  <c r="M2167" i="11"/>
  <c r="N2167" i="11"/>
  <c r="O2167" i="11"/>
  <c r="P2167" i="11"/>
  <c r="Q2167" i="11"/>
  <c r="R2167" i="11"/>
  <c r="T2167" i="11"/>
  <c r="U2167" i="11"/>
  <c r="V2167" i="11"/>
  <c r="W2167" i="11"/>
  <c r="X2167" i="11"/>
  <c r="Y2167" i="11"/>
  <c r="Z2167" i="11"/>
  <c r="AA2167" i="11"/>
  <c r="AB2167" i="11"/>
  <c r="AC2167" i="11"/>
  <c r="AD2167" i="11"/>
  <c r="AE2167" i="11"/>
  <c r="AJ2167" i="11"/>
  <c r="L2168" i="11"/>
  <c r="M2168" i="11"/>
  <c r="N2168" i="11"/>
  <c r="O2168" i="11"/>
  <c r="AJ2168" i="11" s="1"/>
  <c r="P2168" i="11"/>
  <c r="Q2168" i="11"/>
  <c r="R2168" i="11"/>
  <c r="T2168" i="11"/>
  <c r="U2168" i="11"/>
  <c r="V2168" i="11"/>
  <c r="W2168" i="11"/>
  <c r="X2168" i="11"/>
  <c r="Y2168" i="11"/>
  <c r="Z2168" i="11"/>
  <c r="AA2168" i="11"/>
  <c r="AB2168" i="11"/>
  <c r="AC2168" i="11"/>
  <c r="AD2168" i="11"/>
  <c r="AE2168" i="11"/>
  <c r="AI2168" i="11"/>
  <c r="AK2168" i="11"/>
  <c r="L2169" i="11"/>
  <c r="M2169" i="11"/>
  <c r="N2169" i="11"/>
  <c r="Q2169" i="11" s="1"/>
  <c r="O2169" i="11"/>
  <c r="P2169" i="11"/>
  <c r="AB2169" i="11" s="1"/>
  <c r="R2169" i="11"/>
  <c r="AF2169" i="11" s="1"/>
  <c r="S2169" i="11"/>
  <c r="T2169" i="11"/>
  <c r="U2169" i="11"/>
  <c r="V2169" i="11"/>
  <c r="W2169" i="11"/>
  <c r="X2169" i="11"/>
  <c r="Y2169" i="11"/>
  <c r="Z2169" i="11"/>
  <c r="AA2169" i="11"/>
  <c r="AC2169" i="11"/>
  <c r="AD2169" i="11"/>
  <c r="AE2169" i="11"/>
  <c r="AH2169" i="11"/>
  <c r="L2170" i="11"/>
  <c r="M2170" i="11"/>
  <c r="N2170" i="11"/>
  <c r="Q2170" i="11" s="1"/>
  <c r="AH2170" i="11" s="1"/>
  <c r="O2170" i="11"/>
  <c r="P2170" i="11"/>
  <c r="R2170" i="11"/>
  <c r="S2170" i="11"/>
  <c r="T2170" i="11"/>
  <c r="U2170" i="11"/>
  <c r="V2170" i="11"/>
  <c r="W2170" i="11"/>
  <c r="X2170" i="11"/>
  <c r="Y2170" i="11"/>
  <c r="Z2170" i="11"/>
  <c r="AA2170" i="11"/>
  <c r="AB2170" i="11"/>
  <c r="AC2170" i="11"/>
  <c r="AD2170" i="11"/>
  <c r="AE2170" i="11"/>
  <c r="AF2170" i="11"/>
  <c r="AK2170" i="11"/>
  <c r="L2171" i="11"/>
  <c r="M2171" i="11"/>
  <c r="N2171" i="11"/>
  <c r="Q2171" i="11" s="1"/>
  <c r="AK2171" i="11" s="1"/>
  <c r="O2171" i="11"/>
  <c r="P2171" i="11"/>
  <c r="R2171" i="11"/>
  <c r="S2171" i="11"/>
  <c r="T2171" i="11"/>
  <c r="U2171" i="11"/>
  <c r="V2171" i="11"/>
  <c r="W2171" i="11"/>
  <c r="X2171" i="11"/>
  <c r="Y2171" i="11"/>
  <c r="Z2171" i="11"/>
  <c r="AA2171" i="11"/>
  <c r="AB2171" i="11"/>
  <c r="AC2171" i="11"/>
  <c r="AD2171" i="11"/>
  <c r="AE2171" i="11"/>
  <c r="AF2171" i="11"/>
  <c r="L2172" i="11"/>
  <c r="M2172" i="11"/>
  <c r="N2172" i="11"/>
  <c r="O2172" i="11"/>
  <c r="P2172" i="11"/>
  <c r="Q2172" i="11"/>
  <c r="R2172" i="11"/>
  <c r="S2172" i="11"/>
  <c r="T2172" i="11"/>
  <c r="U2172" i="11"/>
  <c r="V2172" i="11"/>
  <c r="W2172" i="11"/>
  <c r="X2172" i="11"/>
  <c r="Y2172" i="11"/>
  <c r="Z2172" i="11"/>
  <c r="AA2172" i="11"/>
  <c r="AB2172" i="11"/>
  <c r="AC2172" i="11"/>
  <c r="AD2172" i="11"/>
  <c r="AE2172" i="11"/>
  <c r="AF2172" i="11"/>
  <c r="AG2172" i="11"/>
  <c r="AI2172" i="11"/>
  <c r="L2173" i="11"/>
  <c r="M2173" i="11"/>
  <c r="N2173" i="11"/>
  <c r="Q2173" i="11" s="1"/>
  <c r="O2173" i="11"/>
  <c r="P2173" i="11"/>
  <c r="R2173" i="11"/>
  <c r="S2173" i="11"/>
  <c r="T2173" i="11"/>
  <c r="U2173" i="11"/>
  <c r="V2173" i="11"/>
  <c r="W2173" i="11"/>
  <c r="X2173" i="11"/>
  <c r="Y2173" i="11"/>
  <c r="Z2173" i="11"/>
  <c r="AA2173" i="11"/>
  <c r="AB2173" i="11"/>
  <c r="AC2173" i="11"/>
  <c r="AD2173" i="11"/>
  <c r="AE2173" i="11"/>
  <c r="AF2173" i="11"/>
  <c r="AI2173" i="11"/>
  <c r="AJ2173" i="11"/>
  <c r="L2174" i="11"/>
  <c r="M2174" i="11"/>
  <c r="N2174" i="11"/>
  <c r="O2174" i="11"/>
  <c r="P2174" i="11"/>
  <c r="Q2174" i="11"/>
  <c r="R2174" i="11"/>
  <c r="S2174" i="11"/>
  <c r="T2174" i="11"/>
  <c r="U2174" i="11"/>
  <c r="V2174" i="11"/>
  <c r="W2174" i="11"/>
  <c r="X2174" i="11"/>
  <c r="Y2174" i="11"/>
  <c r="Z2174" i="11"/>
  <c r="AA2174" i="11"/>
  <c r="AB2174" i="11"/>
  <c r="AC2174" i="11"/>
  <c r="AD2174" i="11"/>
  <c r="AE2174" i="11"/>
  <c r="AF2174" i="11"/>
  <c r="AG2174" i="11"/>
  <c r="L2175" i="11"/>
  <c r="M2175" i="11"/>
  <c r="N2175" i="11"/>
  <c r="O2175" i="11"/>
  <c r="P2175" i="11"/>
  <c r="Q2175" i="11"/>
  <c r="R2175" i="11"/>
  <c r="S2175" i="11"/>
  <c r="T2175" i="11"/>
  <c r="U2175" i="11"/>
  <c r="V2175" i="11"/>
  <c r="W2175" i="11"/>
  <c r="X2175" i="11"/>
  <c r="Y2175" i="11"/>
  <c r="Z2175" i="11"/>
  <c r="AA2175" i="11"/>
  <c r="AB2175" i="11"/>
  <c r="AC2175" i="11"/>
  <c r="AD2175" i="11"/>
  <c r="AE2175" i="11"/>
  <c r="AF2175" i="11"/>
  <c r="AH2175" i="11"/>
  <c r="AJ2175" i="11"/>
  <c r="L2176" i="11"/>
  <c r="M2176" i="11"/>
  <c r="N2176" i="11"/>
  <c r="O2176" i="11"/>
  <c r="P2176" i="11"/>
  <c r="Q2176" i="11"/>
  <c r="R2176" i="11"/>
  <c r="S2176" i="11"/>
  <c r="T2176" i="11"/>
  <c r="U2176" i="11"/>
  <c r="V2176" i="11"/>
  <c r="W2176" i="11"/>
  <c r="X2176" i="11"/>
  <c r="Y2176" i="11"/>
  <c r="Z2176" i="11"/>
  <c r="AA2176" i="11"/>
  <c r="AB2176" i="11"/>
  <c r="AC2176" i="11"/>
  <c r="AD2176" i="11"/>
  <c r="AE2176" i="11"/>
  <c r="AF2176" i="11"/>
  <c r="AI2176" i="11"/>
  <c r="AJ2176" i="11"/>
  <c r="AK2176" i="11"/>
  <c r="L2177" i="11"/>
  <c r="M2177" i="11"/>
  <c r="N2177" i="11"/>
  <c r="Q2177" i="11" s="1"/>
  <c r="O2177" i="11"/>
  <c r="P2177" i="11"/>
  <c r="R2177" i="11"/>
  <c r="S2177" i="11"/>
  <c r="T2177" i="11"/>
  <c r="U2177" i="11"/>
  <c r="V2177" i="11"/>
  <c r="W2177" i="11"/>
  <c r="X2177" i="11"/>
  <c r="Y2177" i="11"/>
  <c r="Z2177" i="11"/>
  <c r="AA2177" i="11"/>
  <c r="AB2177" i="11"/>
  <c r="AC2177" i="11"/>
  <c r="AD2177" i="11"/>
  <c r="AE2177" i="11"/>
  <c r="AF2177" i="11"/>
  <c r="AH2177" i="11"/>
  <c r="L2178" i="11"/>
  <c r="M2178" i="11"/>
  <c r="AH2178" i="11" s="1"/>
  <c r="N2178" i="11"/>
  <c r="Q2178" i="11" s="1"/>
  <c r="O2178" i="11"/>
  <c r="P2178" i="11"/>
  <c r="R2178" i="11"/>
  <c r="S2178" i="11"/>
  <c r="T2178" i="11"/>
  <c r="U2178" i="11"/>
  <c r="V2178" i="11"/>
  <c r="W2178" i="11"/>
  <c r="X2178" i="11"/>
  <c r="Y2178" i="11"/>
  <c r="Z2178" i="11"/>
  <c r="AA2178" i="11"/>
  <c r="AB2178" i="11"/>
  <c r="AC2178" i="11"/>
  <c r="AD2178" i="11"/>
  <c r="AE2178" i="11"/>
  <c r="AF2178" i="11"/>
  <c r="AI2178" i="11"/>
  <c r="AK2178" i="11"/>
  <c r="L2179" i="11"/>
  <c r="M2179" i="11"/>
  <c r="N2179" i="11"/>
  <c r="Q2179" i="11" s="1"/>
  <c r="O2179" i="11"/>
  <c r="P2179" i="11"/>
  <c r="R2179" i="11"/>
  <c r="S2179" i="11"/>
  <c r="T2179" i="11"/>
  <c r="U2179" i="11"/>
  <c r="V2179" i="11"/>
  <c r="W2179" i="11"/>
  <c r="X2179" i="11"/>
  <c r="Y2179" i="11"/>
  <c r="Z2179" i="11"/>
  <c r="AA2179" i="11"/>
  <c r="AB2179" i="11"/>
  <c r="AC2179" i="11"/>
  <c r="AD2179" i="11"/>
  <c r="AE2179" i="11"/>
  <c r="AF2179" i="11"/>
  <c r="AK2179" i="11"/>
  <c r="L2180" i="11"/>
  <c r="M2180" i="11"/>
  <c r="N2180" i="11"/>
  <c r="O2180" i="11"/>
  <c r="P2180" i="11"/>
  <c r="Q2180" i="11"/>
  <c r="AI2180" i="11" s="1"/>
  <c r="R2180" i="11"/>
  <c r="S2180" i="11"/>
  <c r="T2180" i="11"/>
  <c r="U2180" i="11"/>
  <c r="V2180" i="11"/>
  <c r="W2180" i="11"/>
  <c r="X2180" i="11"/>
  <c r="Y2180" i="11"/>
  <c r="Z2180" i="11"/>
  <c r="AA2180" i="11"/>
  <c r="AB2180" i="11"/>
  <c r="AC2180" i="11"/>
  <c r="AD2180" i="11"/>
  <c r="AE2180" i="11"/>
  <c r="AF2180" i="11"/>
  <c r="AG2180" i="11"/>
  <c r="L2181" i="11"/>
  <c r="M2181" i="11"/>
  <c r="N2181" i="11"/>
  <c r="Q2181" i="11" s="1"/>
  <c r="O2181" i="11"/>
  <c r="P2181" i="11"/>
  <c r="R2181" i="11"/>
  <c r="S2181" i="11"/>
  <c r="T2181" i="11"/>
  <c r="U2181" i="11"/>
  <c r="V2181" i="11"/>
  <c r="W2181" i="11"/>
  <c r="X2181" i="11"/>
  <c r="Y2181" i="11"/>
  <c r="Z2181" i="11"/>
  <c r="AA2181" i="11"/>
  <c r="AB2181" i="11"/>
  <c r="AC2181" i="11"/>
  <c r="AD2181" i="11"/>
  <c r="AE2181" i="11"/>
  <c r="AF2181" i="11"/>
  <c r="L2182" i="11"/>
  <c r="M2182" i="11"/>
  <c r="N2182" i="11"/>
  <c r="O2182" i="11"/>
  <c r="P2182" i="11"/>
  <c r="R2182" i="11"/>
  <c r="S2182" i="11"/>
  <c r="T2182" i="11"/>
  <c r="U2182" i="11"/>
  <c r="V2182" i="11"/>
  <c r="W2182" i="11"/>
  <c r="X2182" i="11"/>
  <c r="Y2182" i="11"/>
  <c r="Z2182" i="11"/>
  <c r="AA2182" i="11"/>
  <c r="AB2182" i="11"/>
  <c r="AC2182" i="11"/>
  <c r="AD2182" i="11"/>
  <c r="AE2182" i="11"/>
  <c r="AF2182" i="11"/>
  <c r="L2183" i="11"/>
  <c r="M2183" i="11"/>
  <c r="N2183" i="11"/>
  <c r="O2183" i="11"/>
  <c r="P2183" i="11"/>
  <c r="Q2183" i="11"/>
  <c r="R2183" i="11"/>
  <c r="S2183" i="11"/>
  <c r="T2183" i="11"/>
  <c r="U2183" i="11"/>
  <c r="V2183" i="11"/>
  <c r="W2183" i="11"/>
  <c r="X2183" i="11"/>
  <c r="Y2183" i="11"/>
  <c r="Z2183" i="11"/>
  <c r="AA2183" i="11"/>
  <c r="AB2183" i="11"/>
  <c r="AC2183" i="11"/>
  <c r="AD2183" i="11"/>
  <c r="AE2183" i="11"/>
  <c r="AF2183" i="11"/>
  <c r="AH2183" i="11"/>
  <c r="AJ2183" i="11"/>
  <c r="L2184" i="11"/>
  <c r="M2184" i="11"/>
  <c r="T2184" i="11" s="1"/>
  <c r="N2184" i="11"/>
  <c r="O2184" i="11"/>
  <c r="AJ2184" i="11" s="1"/>
  <c r="P2184" i="11"/>
  <c r="Q2184" i="11"/>
  <c r="R2184" i="11"/>
  <c r="U2184" i="11"/>
  <c r="V2184" i="11"/>
  <c r="W2184" i="11"/>
  <c r="X2184" i="11"/>
  <c r="Y2184" i="11"/>
  <c r="Z2184" i="11"/>
  <c r="AA2184" i="11"/>
  <c r="AB2184" i="11"/>
  <c r="AC2184" i="11"/>
  <c r="AD2184" i="11"/>
  <c r="AE2184" i="11"/>
  <c r="AI2184" i="11"/>
  <c r="AK2184" i="11"/>
  <c r="L2185" i="11"/>
  <c r="M2185" i="11"/>
  <c r="N2185" i="11"/>
  <c r="Q2185" i="11" s="1"/>
  <c r="O2185" i="11"/>
  <c r="P2185" i="11"/>
  <c r="AB2185" i="11" s="1"/>
  <c r="R2185" i="11"/>
  <c r="S2185" i="11"/>
  <c r="T2185" i="11"/>
  <c r="U2185" i="11"/>
  <c r="V2185" i="11"/>
  <c r="W2185" i="11"/>
  <c r="X2185" i="11"/>
  <c r="AF2185" i="11" s="1"/>
  <c r="Y2185" i="11"/>
  <c r="Z2185" i="11"/>
  <c r="AA2185" i="11"/>
  <c r="AC2185" i="11"/>
  <c r="AD2185" i="11"/>
  <c r="AE2185" i="11"/>
  <c r="AH2185" i="11"/>
  <c r="L2186" i="11"/>
  <c r="M2186" i="11"/>
  <c r="T2186" i="11" s="1"/>
  <c r="N2186" i="11"/>
  <c r="Q2186" i="11" s="1"/>
  <c r="O2186" i="11"/>
  <c r="P2186" i="11"/>
  <c r="R2186" i="11"/>
  <c r="S2186" i="11"/>
  <c r="U2186" i="11"/>
  <c r="V2186" i="11"/>
  <c r="W2186" i="11"/>
  <c r="X2186" i="11"/>
  <c r="Y2186" i="11"/>
  <c r="Z2186" i="11"/>
  <c r="AA2186" i="11"/>
  <c r="AB2186" i="11"/>
  <c r="AC2186" i="11"/>
  <c r="AD2186" i="11"/>
  <c r="AE2186" i="11"/>
  <c r="AI2186" i="11"/>
  <c r="AK2186" i="11"/>
  <c r="L2187" i="11"/>
  <c r="S2187" i="11" s="1"/>
  <c r="M2187" i="11"/>
  <c r="T2187" i="11" s="1"/>
  <c r="N2187" i="11"/>
  <c r="Q2187" i="11" s="1"/>
  <c r="O2187" i="11"/>
  <c r="P2187" i="11"/>
  <c r="AB2187" i="11" s="1"/>
  <c r="R2187" i="11"/>
  <c r="U2187" i="11"/>
  <c r="AF2187" i="11" s="1"/>
  <c r="V2187" i="11"/>
  <c r="W2187" i="11"/>
  <c r="X2187" i="11"/>
  <c r="Y2187" i="11"/>
  <c r="Z2187" i="11"/>
  <c r="AA2187" i="11"/>
  <c r="AC2187" i="11"/>
  <c r="AD2187" i="11"/>
  <c r="AE2187" i="11"/>
  <c r="AK2187" i="11"/>
  <c r="L2188" i="11"/>
  <c r="M2188" i="11"/>
  <c r="N2188" i="11"/>
  <c r="O2188" i="11"/>
  <c r="P2188" i="11"/>
  <c r="AB2188" i="11" s="1"/>
  <c r="Q2188" i="11"/>
  <c r="R2188" i="11"/>
  <c r="S2188" i="11"/>
  <c r="T2188" i="11"/>
  <c r="U2188" i="11"/>
  <c r="V2188" i="11"/>
  <c r="W2188" i="11"/>
  <c r="X2188" i="11"/>
  <c r="Y2188" i="11"/>
  <c r="Z2188" i="11"/>
  <c r="AA2188" i="11"/>
  <c r="AC2188" i="11"/>
  <c r="AD2188" i="11"/>
  <c r="AE2188" i="11"/>
  <c r="AF2188" i="11"/>
  <c r="AG2188" i="11"/>
  <c r="AI2188" i="11"/>
  <c r="L2189" i="11"/>
  <c r="M2189" i="11"/>
  <c r="N2189" i="11"/>
  <c r="Q2189" i="11" s="1"/>
  <c r="AJ2189" i="11" s="1"/>
  <c r="O2189" i="11"/>
  <c r="P2189" i="11"/>
  <c r="R2189" i="11"/>
  <c r="T2189" i="11"/>
  <c r="U2189" i="11"/>
  <c r="W2189" i="11"/>
  <c r="X2189" i="11"/>
  <c r="Y2189" i="11"/>
  <c r="Z2189" i="11"/>
  <c r="AA2189" i="11"/>
  <c r="AB2189" i="11"/>
  <c r="AC2189" i="11"/>
  <c r="AD2189" i="11"/>
  <c r="AE2189" i="11"/>
  <c r="AI2189" i="11"/>
  <c r="L2190" i="11"/>
  <c r="M2190" i="11"/>
  <c r="T2190" i="11" s="1"/>
  <c r="N2190" i="11"/>
  <c r="O2190" i="11"/>
  <c r="P2190" i="11"/>
  <c r="AB2190" i="11" s="1"/>
  <c r="Q2190" i="11"/>
  <c r="R2190" i="11"/>
  <c r="S2190" i="11"/>
  <c r="U2190" i="11"/>
  <c r="V2190" i="11"/>
  <c r="W2190" i="11"/>
  <c r="X2190" i="11"/>
  <c r="Y2190" i="11"/>
  <c r="Z2190" i="11"/>
  <c r="AA2190" i="11"/>
  <c r="AC2190" i="11"/>
  <c r="AD2190" i="11"/>
  <c r="AE2190" i="11"/>
  <c r="L2191" i="11"/>
  <c r="M2191" i="11"/>
  <c r="N2191" i="11"/>
  <c r="O2191" i="11"/>
  <c r="P2191" i="11"/>
  <c r="Q2191" i="11"/>
  <c r="R2191" i="11"/>
  <c r="T2191" i="11"/>
  <c r="U2191" i="11"/>
  <c r="V2191" i="11"/>
  <c r="W2191" i="11"/>
  <c r="X2191" i="11"/>
  <c r="Y2191" i="11"/>
  <c r="Z2191" i="11"/>
  <c r="AA2191" i="11"/>
  <c r="AB2191" i="11"/>
  <c r="AC2191" i="11"/>
  <c r="AD2191" i="11"/>
  <c r="AE2191" i="11"/>
  <c r="AH2191" i="11"/>
  <c r="AJ2191" i="11"/>
  <c r="L2192" i="11"/>
  <c r="M2192" i="11"/>
  <c r="T2192" i="11" s="1"/>
  <c r="N2192" i="11"/>
  <c r="Q2192" i="11" s="1"/>
  <c r="AK2192" i="11" s="1"/>
  <c r="O2192" i="11"/>
  <c r="P2192" i="11"/>
  <c r="R2192" i="11"/>
  <c r="U2192" i="11"/>
  <c r="V2192" i="11"/>
  <c r="W2192" i="11"/>
  <c r="X2192" i="11"/>
  <c r="Y2192" i="11"/>
  <c r="Z2192" i="11"/>
  <c r="AA2192" i="11"/>
  <c r="AB2192" i="11"/>
  <c r="AC2192" i="11"/>
  <c r="AD2192" i="11"/>
  <c r="AE2192" i="11"/>
  <c r="AJ2192" i="11"/>
  <c r="L2193" i="11"/>
  <c r="M2193" i="11"/>
  <c r="N2193" i="11"/>
  <c r="Q2193" i="11" s="1"/>
  <c r="AH2193" i="11" s="1"/>
  <c r="O2193" i="11"/>
  <c r="P2193" i="11"/>
  <c r="AB2193" i="11" s="1"/>
  <c r="R2193" i="11"/>
  <c r="AF2193" i="11" s="1"/>
  <c r="S2193" i="11"/>
  <c r="T2193" i="11"/>
  <c r="U2193" i="11"/>
  <c r="V2193" i="11"/>
  <c r="W2193" i="11"/>
  <c r="X2193" i="11"/>
  <c r="Y2193" i="11"/>
  <c r="Z2193" i="11"/>
  <c r="AA2193" i="11"/>
  <c r="AC2193" i="11"/>
  <c r="AD2193" i="11"/>
  <c r="AE2193" i="11"/>
  <c r="L2194" i="11"/>
  <c r="M2194" i="11"/>
  <c r="N2194" i="11"/>
  <c r="Q2194" i="11" s="1"/>
  <c r="O2194" i="11"/>
  <c r="P2194" i="11"/>
  <c r="R2194" i="11"/>
  <c r="S2194" i="11"/>
  <c r="T2194" i="11"/>
  <c r="U2194" i="11"/>
  <c r="V2194" i="11"/>
  <c r="W2194" i="11"/>
  <c r="X2194" i="11"/>
  <c r="Y2194" i="11"/>
  <c r="Z2194" i="11"/>
  <c r="AA2194" i="11"/>
  <c r="AB2194" i="11"/>
  <c r="AC2194" i="11"/>
  <c r="AD2194" i="11"/>
  <c r="AE2194" i="11"/>
  <c r="AF2194" i="11"/>
  <c r="AH2194" i="11"/>
  <c r="AI2194" i="11"/>
  <c r="AK2194" i="11"/>
  <c r="L2195" i="11"/>
  <c r="M2195" i="11"/>
  <c r="N2195" i="11"/>
  <c r="Q2195" i="11" s="1"/>
  <c r="O2195" i="11"/>
  <c r="P2195" i="11"/>
  <c r="R2195" i="11"/>
  <c r="S2195" i="11"/>
  <c r="T2195" i="11"/>
  <c r="U2195" i="11"/>
  <c r="V2195" i="11"/>
  <c r="W2195" i="11"/>
  <c r="X2195" i="11"/>
  <c r="Y2195" i="11"/>
  <c r="Z2195" i="11"/>
  <c r="AA2195" i="11"/>
  <c r="AB2195" i="11"/>
  <c r="AC2195" i="11"/>
  <c r="AD2195" i="11"/>
  <c r="AE2195" i="11"/>
  <c r="AF2195" i="11"/>
  <c r="AK2195" i="11"/>
  <c r="L2196" i="11"/>
  <c r="M2196" i="11"/>
  <c r="N2196" i="11"/>
  <c r="O2196" i="11"/>
  <c r="P2196" i="11"/>
  <c r="Q2196" i="11"/>
  <c r="R2196" i="11"/>
  <c r="S2196" i="11"/>
  <c r="T2196" i="11"/>
  <c r="U2196" i="11"/>
  <c r="V2196" i="11"/>
  <c r="W2196" i="11"/>
  <c r="X2196" i="11"/>
  <c r="Y2196" i="11"/>
  <c r="Z2196" i="11"/>
  <c r="AA2196" i="11"/>
  <c r="AB2196" i="11"/>
  <c r="AC2196" i="11"/>
  <c r="AD2196" i="11"/>
  <c r="AE2196" i="11"/>
  <c r="AF2196" i="11"/>
  <c r="AG2196" i="11"/>
  <c r="AI2196" i="11"/>
  <c r="L2197" i="11"/>
  <c r="M2197" i="11"/>
  <c r="N2197" i="11"/>
  <c r="Q2197" i="11" s="1"/>
  <c r="O2197" i="11"/>
  <c r="P2197" i="11"/>
  <c r="R2197" i="11"/>
  <c r="S2197" i="11"/>
  <c r="T2197" i="11"/>
  <c r="U2197" i="11"/>
  <c r="V2197" i="11"/>
  <c r="W2197" i="11"/>
  <c r="X2197" i="11"/>
  <c r="Y2197" i="11"/>
  <c r="Z2197" i="11"/>
  <c r="AA2197" i="11"/>
  <c r="AB2197" i="11"/>
  <c r="AC2197" i="11"/>
  <c r="AD2197" i="11"/>
  <c r="AE2197" i="11"/>
  <c r="AF2197" i="11"/>
  <c r="L2198" i="11"/>
  <c r="M2198" i="11"/>
  <c r="N2198" i="11"/>
  <c r="O2198" i="11"/>
  <c r="P2198" i="11"/>
  <c r="R2198" i="11"/>
  <c r="S2198" i="11"/>
  <c r="T2198" i="11"/>
  <c r="U2198" i="11"/>
  <c r="V2198" i="11"/>
  <c r="W2198" i="11"/>
  <c r="X2198" i="11"/>
  <c r="Y2198" i="11"/>
  <c r="Z2198" i="11"/>
  <c r="AA2198" i="11"/>
  <c r="AB2198" i="11"/>
  <c r="AC2198" i="11"/>
  <c r="AD2198" i="11"/>
  <c r="AE2198" i="11"/>
  <c r="AF2198" i="11"/>
  <c r="L2199" i="11"/>
  <c r="M2199" i="11"/>
  <c r="N2199" i="11"/>
  <c r="O2199" i="11"/>
  <c r="P2199" i="11"/>
  <c r="Q2199" i="11"/>
  <c r="R2199" i="11"/>
  <c r="S2199" i="11"/>
  <c r="T2199" i="11"/>
  <c r="U2199" i="11"/>
  <c r="V2199" i="11"/>
  <c r="W2199" i="11"/>
  <c r="X2199" i="11"/>
  <c r="Y2199" i="11"/>
  <c r="Z2199" i="11"/>
  <c r="AA2199" i="11"/>
  <c r="AB2199" i="11"/>
  <c r="AC2199" i="11"/>
  <c r="AD2199" i="11"/>
  <c r="AE2199" i="11"/>
  <c r="AF2199" i="11"/>
  <c r="AH2199" i="11"/>
  <c r="AJ2199" i="11"/>
  <c r="L2200" i="11"/>
  <c r="M2200" i="11"/>
  <c r="N2200" i="11"/>
  <c r="Q2200" i="11" s="1"/>
  <c r="O2200" i="11"/>
  <c r="P2200" i="11"/>
  <c r="R2200" i="11"/>
  <c r="S2200" i="11"/>
  <c r="T2200" i="11"/>
  <c r="U2200" i="11"/>
  <c r="V2200" i="11"/>
  <c r="W2200" i="11"/>
  <c r="X2200" i="11"/>
  <c r="Y2200" i="11"/>
  <c r="Z2200" i="11"/>
  <c r="AA2200" i="11"/>
  <c r="AB2200" i="11"/>
  <c r="AC2200" i="11"/>
  <c r="AD2200" i="11"/>
  <c r="AE2200" i="11"/>
  <c r="AF2200" i="11"/>
  <c r="L2201" i="11"/>
  <c r="M2201" i="11"/>
  <c r="N2201" i="11"/>
  <c r="Q2201" i="11" s="1"/>
  <c r="AH2201" i="11" s="1"/>
  <c r="O2201" i="11"/>
  <c r="P2201" i="11"/>
  <c r="R2201" i="11"/>
  <c r="S2201" i="11"/>
  <c r="T2201" i="11"/>
  <c r="U2201" i="11"/>
  <c r="V2201" i="11"/>
  <c r="W2201" i="11"/>
  <c r="X2201" i="11"/>
  <c r="Y2201" i="11"/>
  <c r="Z2201" i="11"/>
  <c r="AA2201" i="11"/>
  <c r="AB2201" i="11"/>
  <c r="AC2201" i="11"/>
  <c r="AD2201" i="11"/>
  <c r="AE2201" i="11"/>
  <c r="AF2201" i="11"/>
  <c r="L2202" i="11"/>
  <c r="M2202" i="11"/>
  <c r="N2202" i="11"/>
  <c r="Q2202" i="11" s="1"/>
  <c r="O2202" i="11"/>
  <c r="P2202" i="11"/>
  <c r="R2202" i="11"/>
  <c r="S2202" i="11"/>
  <c r="T2202" i="11"/>
  <c r="U2202" i="11"/>
  <c r="V2202" i="11"/>
  <c r="W2202" i="11"/>
  <c r="X2202" i="11"/>
  <c r="Y2202" i="11"/>
  <c r="Z2202" i="11"/>
  <c r="AA2202" i="11"/>
  <c r="AB2202" i="11"/>
  <c r="AC2202" i="11"/>
  <c r="AD2202" i="11"/>
  <c r="AE2202" i="11"/>
  <c r="AF2202" i="11"/>
  <c r="AH2202" i="11"/>
  <c r="AI2202" i="11"/>
  <c r="L2203" i="11"/>
  <c r="M2203" i="11"/>
  <c r="N2203" i="11"/>
  <c r="Q2203" i="11" s="1"/>
  <c r="O2203" i="11"/>
  <c r="P2203" i="11"/>
  <c r="R2203" i="11"/>
  <c r="S2203" i="11"/>
  <c r="T2203" i="11"/>
  <c r="U2203" i="11"/>
  <c r="V2203" i="11"/>
  <c r="W2203" i="11"/>
  <c r="X2203" i="11"/>
  <c r="Y2203" i="11"/>
  <c r="Z2203" i="11"/>
  <c r="AA2203" i="11"/>
  <c r="AB2203" i="11"/>
  <c r="AC2203" i="11"/>
  <c r="AD2203" i="11"/>
  <c r="AE2203" i="11"/>
  <c r="AF2203" i="11"/>
  <c r="AK2203" i="11"/>
  <c r="L2204" i="11"/>
  <c r="M2204" i="11"/>
  <c r="N2204" i="11"/>
  <c r="O2204" i="11"/>
  <c r="P2204" i="11"/>
  <c r="AB2204" i="11" s="1"/>
  <c r="Q2204" i="11"/>
  <c r="R2204" i="11"/>
  <c r="S2204" i="11"/>
  <c r="T2204" i="11"/>
  <c r="U2204" i="11"/>
  <c r="V2204" i="11"/>
  <c r="W2204" i="11"/>
  <c r="X2204" i="11"/>
  <c r="Y2204" i="11"/>
  <c r="AF2204" i="11" s="1"/>
  <c r="Z2204" i="11"/>
  <c r="AA2204" i="11"/>
  <c r="AC2204" i="11"/>
  <c r="AD2204" i="11"/>
  <c r="AE2204" i="11"/>
  <c r="AI2204" i="11"/>
  <c r="L2205" i="11"/>
  <c r="M2205" i="11"/>
  <c r="N2205" i="11"/>
  <c r="Q2205" i="11" s="1"/>
  <c r="AI2205" i="11" s="1"/>
  <c r="O2205" i="11"/>
  <c r="P2205" i="11"/>
  <c r="R2205" i="11"/>
  <c r="S2205" i="11"/>
  <c r="T2205" i="11"/>
  <c r="U2205" i="11"/>
  <c r="V2205" i="11"/>
  <c r="W2205" i="11"/>
  <c r="X2205" i="11"/>
  <c r="Y2205" i="11"/>
  <c r="Z2205" i="11"/>
  <c r="AA2205" i="11"/>
  <c r="AB2205" i="11"/>
  <c r="AC2205" i="11"/>
  <c r="AD2205" i="11"/>
  <c r="AE2205" i="11"/>
  <c r="AF2205" i="11"/>
  <c r="AJ2205" i="11"/>
  <c r="L2206" i="11"/>
  <c r="M2206" i="11"/>
  <c r="T2206" i="11" s="1"/>
  <c r="N2206" i="11"/>
  <c r="O2206" i="11"/>
  <c r="P2206" i="11"/>
  <c r="AB2206" i="11" s="1"/>
  <c r="Q2206" i="11"/>
  <c r="R2206" i="11"/>
  <c r="AF2206" i="11" s="1"/>
  <c r="S2206" i="11"/>
  <c r="U2206" i="11"/>
  <c r="V2206" i="11"/>
  <c r="W2206" i="11"/>
  <c r="X2206" i="11"/>
  <c r="Y2206" i="11"/>
  <c r="Z2206" i="11"/>
  <c r="AA2206" i="11"/>
  <c r="AC2206" i="11"/>
  <c r="AD2206" i="11"/>
  <c r="AE2206" i="11"/>
  <c r="L2207" i="11"/>
  <c r="M2207" i="11"/>
  <c r="N2207" i="11"/>
  <c r="O2207" i="11"/>
  <c r="P2207" i="11"/>
  <c r="Q2207" i="11"/>
  <c r="R2207" i="11"/>
  <c r="T2207" i="11"/>
  <c r="U2207" i="11"/>
  <c r="V2207" i="11"/>
  <c r="W2207" i="11"/>
  <c r="X2207" i="11"/>
  <c r="Y2207" i="11"/>
  <c r="Z2207" i="11"/>
  <c r="AA2207" i="11"/>
  <c r="AB2207" i="11"/>
  <c r="AC2207" i="11"/>
  <c r="AD2207" i="11"/>
  <c r="AE2207" i="11"/>
  <c r="AG2207" i="11"/>
  <c r="AJ2207" i="11"/>
  <c r="L2208" i="11"/>
  <c r="M2208" i="11"/>
  <c r="T2208" i="11" s="1"/>
  <c r="N2208" i="11"/>
  <c r="Q2208" i="11" s="1"/>
  <c r="O2208" i="11"/>
  <c r="AJ2208" i="11" s="1"/>
  <c r="P2208" i="11"/>
  <c r="R2208" i="11"/>
  <c r="U2208" i="11"/>
  <c r="V2208" i="11"/>
  <c r="W2208" i="11"/>
  <c r="X2208" i="11"/>
  <c r="Y2208" i="11"/>
  <c r="Z2208" i="11"/>
  <c r="AA2208" i="11"/>
  <c r="AB2208" i="11"/>
  <c r="AC2208" i="11"/>
  <c r="AD2208" i="11"/>
  <c r="AE2208" i="11"/>
  <c r="AK2208" i="11"/>
  <c r="L2209" i="11"/>
  <c r="M2209" i="11"/>
  <c r="N2209" i="11"/>
  <c r="Q2209" i="11" s="1"/>
  <c r="O2209" i="11"/>
  <c r="P2209" i="11"/>
  <c r="AB2209" i="11" s="1"/>
  <c r="R2209" i="11"/>
  <c r="AF2209" i="11" s="1"/>
  <c r="S2209" i="11"/>
  <c r="T2209" i="11"/>
  <c r="U2209" i="11"/>
  <c r="V2209" i="11"/>
  <c r="W2209" i="11"/>
  <c r="X2209" i="11"/>
  <c r="Y2209" i="11"/>
  <c r="Z2209" i="11"/>
  <c r="AA2209" i="11"/>
  <c r="AC2209" i="11"/>
  <c r="AD2209" i="11"/>
  <c r="AE2209" i="11"/>
  <c r="AH2209" i="11"/>
  <c r="L2210" i="11"/>
  <c r="M2210" i="11"/>
  <c r="T2210" i="11" s="1"/>
  <c r="N2210" i="11"/>
  <c r="O2210" i="11"/>
  <c r="P2210" i="11"/>
  <c r="Q2210" i="11"/>
  <c r="AJ2210" i="11" s="1"/>
  <c r="R2210" i="11"/>
  <c r="S2210" i="11"/>
  <c r="U2210" i="11"/>
  <c r="V2210" i="11"/>
  <c r="W2210" i="11"/>
  <c r="X2210" i="11"/>
  <c r="Y2210" i="11"/>
  <c r="Z2210" i="11"/>
  <c r="AA2210" i="11"/>
  <c r="AB2210" i="11"/>
  <c r="AC2210" i="11"/>
  <c r="AD2210" i="11"/>
  <c r="AE2210" i="11"/>
  <c r="AG2210" i="11"/>
  <c r="AI2210" i="11"/>
  <c r="AK2210" i="11"/>
  <c r="L2211" i="11"/>
  <c r="S2211" i="11" s="1"/>
  <c r="M2211" i="11"/>
  <c r="T2211" i="11" s="1"/>
  <c r="N2211" i="11"/>
  <c r="Q2211" i="11" s="1"/>
  <c r="O2211" i="11"/>
  <c r="P2211" i="11"/>
  <c r="AB2211" i="11" s="1"/>
  <c r="R2211" i="11"/>
  <c r="U2211" i="11"/>
  <c r="W2211" i="11"/>
  <c r="X2211" i="11"/>
  <c r="Y2211" i="11"/>
  <c r="Z2211" i="11"/>
  <c r="AA2211" i="11"/>
  <c r="AC2211" i="11"/>
  <c r="AD2211" i="11"/>
  <c r="AE2211" i="11"/>
  <c r="AK2211" i="11"/>
  <c r="L2212" i="11"/>
  <c r="M2212" i="11"/>
  <c r="N2212" i="11"/>
  <c r="O2212" i="11"/>
  <c r="P2212" i="11"/>
  <c r="AB2212" i="11" s="1"/>
  <c r="Q2212" i="11"/>
  <c r="R2212" i="11"/>
  <c r="S2212" i="11"/>
  <c r="T2212" i="11"/>
  <c r="U2212" i="11"/>
  <c r="V2212" i="11"/>
  <c r="W2212" i="11"/>
  <c r="X2212" i="11"/>
  <c r="AF2212" i="11" s="1"/>
  <c r="Y2212" i="11"/>
  <c r="Z2212" i="11"/>
  <c r="AA2212" i="11"/>
  <c r="AC2212" i="11"/>
  <c r="AD2212" i="11"/>
  <c r="AE2212" i="11"/>
  <c r="AG2212" i="11"/>
  <c r="AI2212" i="11"/>
  <c r="L2213" i="11"/>
  <c r="M2213" i="11"/>
  <c r="N2213" i="11"/>
  <c r="Q2213" i="11" s="1"/>
  <c r="AH2213" i="11" s="1"/>
  <c r="O2213" i="11"/>
  <c r="P2213" i="11"/>
  <c r="R2213" i="11"/>
  <c r="S2213" i="11"/>
  <c r="T2213" i="11"/>
  <c r="U2213" i="11"/>
  <c r="W2213" i="11"/>
  <c r="X2213" i="11"/>
  <c r="Y2213" i="11"/>
  <c r="Z2213" i="11"/>
  <c r="AA2213" i="11"/>
  <c r="AB2213" i="11"/>
  <c r="AC2213" i="11"/>
  <c r="AD2213" i="11"/>
  <c r="AE2213" i="11"/>
  <c r="AI2213" i="11"/>
  <c r="L2214" i="11"/>
  <c r="M2214" i="11"/>
  <c r="T2214" i="11" s="1"/>
  <c r="N2214" i="11"/>
  <c r="O2214" i="11"/>
  <c r="P2214" i="11"/>
  <c r="AB2214" i="11" s="1"/>
  <c r="Q2214" i="11"/>
  <c r="R2214" i="11"/>
  <c r="S2214" i="11"/>
  <c r="U2214" i="11"/>
  <c r="W2214" i="11"/>
  <c r="X2214" i="11"/>
  <c r="Y2214" i="11"/>
  <c r="Z2214" i="11"/>
  <c r="AA2214" i="11"/>
  <c r="AC2214" i="11"/>
  <c r="AD2214" i="11"/>
  <c r="AE2214" i="11"/>
  <c r="L2215" i="11"/>
  <c r="M2215" i="11"/>
  <c r="N2215" i="11"/>
  <c r="O2215" i="11"/>
  <c r="P2215" i="11"/>
  <c r="Q2215" i="11"/>
  <c r="AJ2215" i="11" s="1"/>
  <c r="R2215" i="11"/>
  <c r="T2215" i="11"/>
  <c r="U2215" i="11"/>
  <c r="V2215" i="11"/>
  <c r="W2215" i="11"/>
  <c r="X2215" i="11"/>
  <c r="Y2215" i="11"/>
  <c r="Z2215" i="11"/>
  <c r="AA2215" i="11"/>
  <c r="AB2215" i="11"/>
  <c r="AC2215" i="11"/>
  <c r="AD2215" i="11"/>
  <c r="AE2215" i="11"/>
  <c r="AH2215" i="11"/>
  <c r="L2216" i="11"/>
  <c r="M2216" i="11"/>
  <c r="N2216" i="11"/>
  <c r="Q2216" i="11" s="1"/>
  <c r="O2216" i="11"/>
  <c r="P2216" i="11"/>
  <c r="R2216" i="11"/>
  <c r="S2216" i="11"/>
  <c r="T2216" i="11"/>
  <c r="U2216" i="11"/>
  <c r="V2216" i="11"/>
  <c r="W2216" i="11"/>
  <c r="X2216" i="11"/>
  <c r="Y2216" i="11"/>
  <c r="Z2216" i="11"/>
  <c r="AA2216" i="11"/>
  <c r="AB2216" i="11"/>
  <c r="AC2216" i="11"/>
  <c r="AD2216" i="11"/>
  <c r="AE2216" i="11"/>
  <c r="AF2216" i="11"/>
  <c r="AI2216" i="11"/>
  <c r="AJ2216" i="11"/>
  <c r="AK2216" i="11"/>
  <c r="L2217" i="11"/>
  <c r="M2217" i="11"/>
  <c r="N2217" i="11"/>
  <c r="Q2217" i="11" s="1"/>
  <c r="O2217" i="11"/>
  <c r="P2217" i="11"/>
  <c r="R2217" i="11"/>
  <c r="S2217" i="11"/>
  <c r="T2217" i="11"/>
  <c r="U2217" i="11"/>
  <c r="V2217" i="11"/>
  <c r="W2217" i="11"/>
  <c r="X2217" i="11"/>
  <c r="Y2217" i="11"/>
  <c r="Z2217" i="11"/>
  <c r="AA2217" i="11"/>
  <c r="AB2217" i="11"/>
  <c r="AC2217" i="11"/>
  <c r="AD2217" i="11"/>
  <c r="AE2217" i="11"/>
  <c r="AF2217" i="11"/>
  <c r="AH2217" i="11"/>
  <c r="L2218" i="11"/>
  <c r="M2218" i="11"/>
  <c r="N2218" i="11"/>
  <c r="O2218" i="11"/>
  <c r="P2218" i="11"/>
  <c r="Q2218" i="11"/>
  <c r="AH2218" i="11" s="1"/>
  <c r="R2218" i="11"/>
  <c r="S2218" i="11"/>
  <c r="T2218" i="11"/>
  <c r="U2218" i="11"/>
  <c r="V2218" i="11"/>
  <c r="W2218" i="11"/>
  <c r="X2218" i="11"/>
  <c r="Y2218" i="11"/>
  <c r="Z2218" i="11"/>
  <c r="AA2218" i="11"/>
  <c r="AB2218" i="11"/>
  <c r="AC2218" i="11"/>
  <c r="AD2218" i="11"/>
  <c r="AE2218" i="11"/>
  <c r="AF2218" i="11"/>
  <c r="AG2218" i="11"/>
  <c r="AI2218" i="11"/>
  <c r="L2219" i="11"/>
  <c r="M2219" i="11"/>
  <c r="N2219" i="11"/>
  <c r="Q2219" i="11" s="1"/>
  <c r="O2219" i="11"/>
  <c r="P2219" i="11"/>
  <c r="R2219" i="11"/>
  <c r="S2219" i="11"/>
  <c r="T2219" i="11"/>
  <c r="U2219" i="11"/>
  <c r="V2219" i="11"/>
  <c r="W2219" i="11"/>
  <c r="X2219" i="11"/>
  <c r="Y2219" i="11"/>
  <c r="Z2219" i="11"/>
  <c r="AA2219" i="11"/>
  <c r="AB2219" i="11"/>
  <c r="AC2219" i="11"/>
  <c r="AD2219" i="11"/>
  <c r="AE2219" i="11"/>
  <c r="AF2219" i="11"/>
  <c r="AJ2219" i="11"/>
  <c r="AK2219" i="11"/>
  <c r="L2220" i="11"/>
  <c r="M2220" i="11"/>
  <c r="N2220" i="11"/>
  <c r="O2220" i="11"/>
  <c r="P2220" i="11"/>
  <c r="Q2220" i="11"/>
  <c r="R2220" i="11"/>
  <c r="S2220" i="11"/>
  <c r="T2220" i="11"/>
  <c r="U2220" i="11"/>
  <c r="V2220" i="11"/>
  <c r="W2220" i="11"/>
  <c r="X2220" i="11"/>
  <c r="Y2220" i="11"/>
  <c r="Z2220" i="11"/>
  <c r="AA2220" i="11"/>
  <c r="AB2220" i="11"/>
  <c r="AC2220" i="11"/>
  <c r="AD2220" i="11"/>
  <c r="AE2220" i="11"/>
  <c r="AF2220" i="11"/>
  <c r="AG2220" i="11"/>
  <c r="AI2220" i="11"/>
  <c r="L2221" i="11"/>
  <c r="M2221" i="11"/>
  <c r="N2221" i="11"/>
  <c r="Q2221" i="11" s="1"/>
  <c r="AH2221" i="11" s="1"/>
  <c r="O2221" i="11"/>
  <c r="P2221" i="11"/>
  <c r="R2221" i="11"/>
  <c r="S2221" i="11"/>
  <c r="T2221" i="11"/>
  <c r="U2221" i="11"/>
  <c r="V2221" i="11"/>
  <c r="W2221" i="11"/>
  <c r="X2221" i="11"/>
  <c r="Y2221" i="11"/>
  <c r="Z2221" i="11"/>
  <c r="AA2221" i="11"/>
  <c r="AB2221" i="11"/>
  <c r="AC2221" i="11"/>
  <c r="AD2221" i="11"/>
  <c r="AE2221" i="11"/>
  <c r="AF2221" i="11"/>
  <c r="AI2221" i="11"/>
  <c r="AJ2221" i="11"/>
  <c r="L2222" i="11"/>
  <c r="M2222" i="11"/>
  <c r="N2222" i="11"/>
  <c r="O2222" i="11"/>
  <c r="P2222" i="11"/>
  <c r="Q2222" i="11"/>
  <c r="AK2222" i="11" s="1"/>
  <c r="R2222" i="11"/>
  <c r="S2222" i="11"/>
  <c r="T2222" i="11"/>
  <c r="U2222" i="11"/>
  <c r="V2222" i="11"/>
  <c r="W2222" i="11"/>
  <c r="X2222" i="11"/>
  <c r="Y2222" i="11"/>
  <c r="Z2222" i="11"/>
  <c r="AA2222" i="11"/>
  <c r="AB2222" i="11"/>
  <c r="AC2222" i="11"/>
  <c r="AD2222" i="11"/>
  <c r="AE2222" i="11"/>
  <c r="AF2222" i="11"/>
  <c r="AG2222" i="11"/>
  <c r="L2223" i="11"/>
  <c r="M2223" i="11"/>
  <c r="N2223" i="11"/>
  <c r="O2223" i="11"/>
  <c r="P2223" i="11"/>
  <c r="Q2223" i="11"/>
  <c r="AH2223" i="11" s="1"/>
  <c r="R2223" i="11"/>
  <c r="S2223" i="11"/>
  <c r="T2223" i="11"/>
  <c r="U2223" i="11"/>
  <c r="V2223" i="11"/>
  <c r="W2223" i="11"/>
  <c r="X2223" i="11"/>
  <c r="Y2223" i="11"/>
  <c r="Z2223" i="11"/>
  <c r="AA2223" i="11"/>
  <c r="AB2223" i="11"/>
  <c r="AC2223" i="11"/>
  <c r="AD2223" i="11"/>
  <c r="AE2223" i="11"/>
  <c r="AF2223" i="11"/>
  <c r="AG2223" i="11"/>
  <c r="L2224" i="11"/>
  <c r="M2224" i="11"/>
  <c r="N2224" i="11"/>
  <c r="Q2224" i="11" s="1"/>
  <c r="O2224" i="11"/>
  <c r="AJ2224" i="11" s="1"/>
  <c r="P2224" i="11"/>
  <c r="R2224" i="11"/>
  <c r="S2224" i="11"/>
  <c r="T2224" i="11"/>
  <c r="U2224" i="11"/>
  <c r="V2224" i="11"/>
  <c r="W2224" i="11"/>
  <c r="X2224" i="11"/>
  <c r="Y2224" i="11"/>
  <c r="Z2224" i="11"/>
  <c r="AA2224" i="11"/>
  <c r="AB2224" i="11"/>
  <c r="AC2224" i="11"/>
  <c r="AD2224" i="11"/>
  <c r="AE2224" i="11"/>
  <c r="AF2224" i="11"/>
  <c r="AI2224" i="11"/>
  <c r="L2225" i="11"/>
  <c r="M2225" i="11"/>
  <c r="N2225" i="11"/>
  <c r="Q2225" i="11" s="1"/>
  <c r="O2225" i="11"/>
  <c r="P2225" i="11"/>
  <c r="R2225" i="11"/>
  <c r="S2225" i="11"/>
  <c r="T2225" i="11"/>
  <c r="U2225" i="11"/>
  <c r="V2225" i="11"/>
  <c r="W2225" i="11"/>
  <c r="X2225" i="11"/>
  <c r="Y2225" i="11"/>
  <c r="Z2225" i="11"/>
  <c r="AA2225" i="11"/>
  <c r="AB2225" i="11"/>
  <c r="AC2225" i="11"/>
  <c r="AD2225" i="11"/>
  <c r="AE2225" i="11"/>
  <c r="AF2225" i="11"/>
  <c r="AH2225" i="11"/>
  <c r="L2226" i="11"/>
  <c r="M2226" i="11"/>
  <c r="T2226" i="11" s="1"/>
  <c r="N2226" i="11"/>
  <c r="O2226" i="11"/>
  <c r="P2226" i="11"/>
  <c r="Q2226" i="11"/>
  <c r="R2226" i="11"/>
  <c r="S2226" i="11"/>
  <c r="U2226" i="11"/>
  <c r="V2226" i="11"/>
  <c r="W2226" i="11"/>
  <c r="X2226" i="11"/>
  <c r="Y2226" i="11"/>
  <c r="Z2226" i="11"/>
  <c r="AA2226" i="11"/>
  <c r="AB2226" i="11"/>
  <c r="AC2226" i="11"/>
  <c r="AD2226" i="11"/>
  <c r="AE2226" i="11"/>
  <c r="AG2226" i="11"/>
  <c r="AI2226" i="11"/>
  <c r="L2227" i="11"/>
  <c r="M2227" i="11"/>
  <c r="T2227" i="11" s="1"/>
  <c r="N2227" i="11"/>
  <c r="Q2227" i="11" s="1"/>
  <c r="O2227" i="11"/>
  <c r="P2227" i="11"/>
  <c r="AB2227" i="11" s="1"/>
  <c r="R2227" i="11"/>
  <c r="U2227" i="11"/>
  <c r="V2227" i="11"/>
  <c r="W2227" i="11"/>
  <c r="X2227" i="11"/>
  <c r="Y2227" i="11"/>
  <c r="Z2227" i="11"/>
  <c r="AA2227" i="11"/>
  <c r="AC2227" i="11"/>
  <c r="AD2227" i="11"/>
  <c r="AE2227" i="11"/>
  <c r="AJ2227" i="11"/>
  <c r="AK2227" i="11"/>
  <c r="L2228" i="11"/>
  <c r="M2228" i="11"/>
  <c r="N2228" i="11"/>
  <c r="O2228" i="11"/>
  <c r="P2228" i="11"/>
  <c r="AB2228" i="11" s="1"/>
  <c r="Q2228" i="11"/>
  <c r="R2228" i="11"/>
  <c r="S2228" i="11"/>
  <c r="T2228" i="11"/>
  <c r="U2228" i="11"/>
  <c r="V2228" i="11"/>
  <c r="W2228" i="11"/>
  <c r="X2228" i="11"/>
  <c r="AF2228" i="11" s="1"/>
  <c r="Y2228" i="11"/>
  <c r="Z2228" i="11"/>
  <c r="AA2228" i="11"/>
  <c r="AC2228" i="11"/>
  <c r="AD2228" i="11"/>
  <c r="AE2228" i="11"/>
  <c r="AG2228" i="11"/>
  <c r="AI2228" i="11"/>
  <c r="L2229" i="11"/>
  <c r="M2229" i="11"/>
  <c r="N2229" i="11"/>
  <c r="Q2229" i="11" s="1"/>
  <c r="AH2229" i="11" s="1"/>
  <c r="O2229" i="11"/>
  <c r="P2229" i="11"/>
  <c r="R2229" i="11"/>
  <c r="S2229" i="11"/>
  <c r="T2229" i="11"/>
  <c r="U2229" i="11"/>
  <c r="W2229" i="11"/>
  <c r="X2229" i="11"/>
  <c r="Y2229" i="11"/>
  <c r="Z2229" i="11"/>
  <c r="AA2229" i="11"/>
  <c r="AB2229" i="11"/>
  <c r="AC2229" i="11"/>
  <c r="AD2229" i="11"/>
  <c r="AE2229" i="11"/>
  <c r="AI2229" i="11"/>
  <c r="L2230" i="11"/>
  <c r="M2230" i="11"/>
  <c r="T2230" i="11" s="1"/>
  <c r="N2230" i="11"/>
  <c r="O2230" i="11"/>
  <c r="P2230" i="11"/>
  <c r="AB2230" i="11" s="1"/>
  <c r="Q2230" i="11"/>
  <c r="R2230" i="11"/>
  <c r="S2230" i="11"/>
  <c r="U2230" i="11"/>
  <c r="W2230" i="11"/>
  <c r="X2230" i="11"/>
  <c r="Y2230" i="11"/>
  <c r="Z2230" i="11"/>
  <c r="AA2230" i="11"/>
  <c r="AC2230" i="11"/>
  <c r="AD2230" i="11"/>
  <c r="AE2230" i="11"/>
  <c r="L2231" i="11"/>
  <c r="M2231" i="11"/>
  <c r="N2231" i="11"/>
  <c r="O2231" i="11"/>
  <c r="P2231" i="11"/>
  <c r="Q2231" i="11"/>
  <c r="AJ2231" i="11" s="1"/>
  <c r="R2231" i="11"/>
  <c r="T2231" i="11"/>
  <c r="U2231" i="11"/>
  <c r="V2231" i="11"/>
  <c r="W2231" i="11"/>
  <c r="X2231" i="11"/>
  <c r="Y2231" i="11"/>
  <c r="Z2231" i="11"/>
  <c r="AA2231" i="11"/>
  <c r="AB2231" i="11"/>
  <c r="AC2231" i="11"/>
  <c r="AD2231" i="11"/>
  <c r="AE2231" i="11"/>
  <c r="AH2231" i="11"/>
  <c r="L2232" i="11"/>
  <c r="M2232" i="11"/>
  <c r="N2232" i="11"/>
  <c r="Q2232" i="11" s="1"/>
  <c r="O2232" i="11"/>
  <c r="P2232" i="11"/>
  <c r="R2232" i="11"/>
  <c r="T2232" i="11"/>
  <c r="U2232" i="11"/>
  <c r="V2232" i="11"/>
  <c r="W2232" i="11"/>
  <c r="X2232" i="11"/>
  <c r="Y2232" i="11"/>
  <c r="Z2232" i="11"/>
  <c r="AA2232" i="11"/>
  <c r="AB2232" i="11"/>
  <c r="AC2232" i="11"/>
  <c r="AD2232" i="11"/>
  <c r="AE2232" i="11"/>
  <c r="AI2232" i="11"/>
  <c r="AJ2232" i="11"/>
  <c r="AK2232" i="11"/>
  <c r="L2233" i="11"/>
  <c r="M2233" i="11"/>
  <c r="N2233" i="11"/>
  <c r="Q2233" i="11" s="1"/>
  <c r="O2233" i="11"/>
  <c r="P2233" i="11"/>
  <c r="AB2233" i="11" s="1"/>
  <c r="R2233" i="11"/>
  <c r="AF2233" i="11" s="1"/>
  <c r="S2233" i="11"/>
  <c r="T2233" i="11"/>
  <c r="U2233" i="11"/>
  <c r="V2233" i="11"/>
  <c r="W2233" i="11"/>
  <c r="X2233" i="11"/>
  <c r="Y2233" i="11"/>
  <c r="Z2233" i="11"/>
  <c r="AA2233" i="11"/>
  <c r="AC2233" i="11"/>
  <c r="AD2233" i="11"/>
  <c r="AE2233" i="11"/>
  <c r="L2234" i="11"/>
  <c r="M2234" i="11"/>
  <c r="T2234" i="11" s="1"/>
  <c r="N2234" i="11"/>
  <c r="O2234" i="11"/>
  <c r="P2234" i="11"/>
  <c r="Q2234" i="11"/>
  <c r="R2234" i="11"/>
  <c r="S2234" i="11"/>
  <c r="U2234" i="11"/>
  <c r="V2234" i="11"/>
  <c r="W2234" i="11"/>
  <c r="X2234" i="11"/>
  <c r="Y2234" i="11"/>
  <c r="Z2234" i="11"/>
  <c r="AA2234" i="11"/>
  <c r="AB2234" i="11"/>
  <c r="AC2234" i="11"/>
  <c r="AD2234" i="11"/>
  <c r="AE2234" i="11"/>
  <c r="AG2234" i="11"/>
  <c r="AI2234" i="11"/>
  <c r="AK2234" i="11"/>
  <c r="L2235" i="11"/>
  <c r="M2235" i="11"/>
  <c r="T2235" i="11" s="1"/>
  <c r="N2235" i="11"/>
  <c r="Q2235" i="11" s="1"/>
  <c r="AG2235" i="11" s="1"/>
  <c r="O2235" i="11"/>
  <c r="P2235" i="11"/>
  <c r="AB2235" i="11" s="1"/>
  <c r="R2235" i="11"/>
  <c r="U2235" i="11"/>
  <c r="W2235" i="11"/>
  <c r="X2235" i="11"/>
  <c r="Y2235" i="11"/>
  <c r="Z2235" i="11"/>
  <c r="AA2235" i="11"/>
  <c r="AC2235" i="11"/>
  <c r="AD2235" i="11"/>
  <c r="AE2235" i="11"/>
  <c r="L2236" i="11"/>
  <c r="AG2236" i="11" s="1"/>
  <c r="M2236" i="11"/>
  <c r="N2236" i="11"/>
  <c r="O2236" i="11"/>
  <c r="P2236" i="11"/>
  <c r="Q2236" i="11"/>
  <c r="R2236" i="11"/>
  <c r="T2236" i="11"/>
  <c r="U2236" i="11"/>
  <c r="V2236" i="11"/>
  <c r="W2236" i="11"/>
  <c r="X2236" i="11"/>
  <c r="Y2236" i="11"/>
  <c r="Z2236" i="11"/>
  <c r="AA2236" i="11"/>
  <c r="AB2236" i="11"/>
  <c r="AC2236" i="11"/>
  <c r="AD2236" i="11"/>
  <c r="AE2236" i="11"/>
  <c r="AI2236" i="11"/>
  <c r="AJ2236" i="11"/>
  <c r="L2237" i="11"/>
  <c r="M2237" i="11"/>
  <c r="N2237" i="11"/>
  <c r="Q2237" i="11" s="1"/>
  <c r="O2237" i="11"/>
  <c r="P2237" i="11"/>
  <c r="R2237" i="11"/>
  <c r="T2237" i="11"/>
  <c r="U2237" i="11"/>
  <c r="V2237" i="11"/>
  <c r="W2237" i="11"/>
  <c r="X2237" i="11"/>
  <c r="Y2237" i="11"/>
  <c r="Z2237" i="11"/>
  <c r="AA2237" i="11"/>
  <c r="AB2237" i="11"/>
  <c r="AC2237" i="11"/>
  <c r="AD2237" i="11"/>
  <c r="AE2237" i="11"/>
  <c r="AJ2237" i="11"/>
  <c r="L2238" i="11"/>
  <c r="M2238" i="11"/>
  <c r="N2238" i="11"/>
  <c r="O2238" i="11"/>
  <c r="P2238" i="11"/>
  <c r="R2238" i="11"/>
  <c r="S2238" i="11"/>
  <c r="T2238" i="11"/>
  <c r="U2238" i="11"/>
  <c r="V2238" i="11"/>
  <c r="W2238" i="11"/>
  <c r="X2238" i="11"/>
  <c r="Y2238" i="11"/>
  <c r="Z2238" i="11"/>
  <c r="AA2238" i="11"/>
  <c r="AB2238" i="11"/>
  <c r="AC2238" i="11"/>
  <c r="AD2238" i="11"/>
  <c r="AE2238" i="11"/>
  <c r="AF2238" i="11"/>
  <c r="L2239" i="11"/>
  <c r="M2239" i="11"/>
  <c r="N2239" i="11"/>
  <c r="O2239" i="11"/>
  <c r="P2239" i="11"/>
  <c r="Q2239" i="11"/>
  <c r="R2239" i="11"/>
  <c r="S2239" i="11"/>
  <c r="T2239" i="11"/>
  <c r="U2239" i="11"/>
  <c r="V2239" i="11"/>
  <c r="W2239" i="11"/>
  <c r="X2239" i="11"/>
  <c r="Y2239" i="11"/>
  <c r="Z2239" i="11"/>
  <c r="AA2239" i="11"/>
  <c r="AB2239" i="11"/>
  <c r="AC2239" i="11"/>
  <c r="AD2239" i="11"/>
  <c r="AE2239" i="11"/>
  <c r="AF2239" i="11"/>
  <c r="AH2239" i="11"/>
  <c r="AJ2239" i="11"/>
  <c r="AK2239" i="11"/>
  <c r="L2240" i="11"/>
  <c r="M2240" i="11"/>
  <c r="N2240" i="11"/>
  <c r="Q2240" i="11" s="1"/>
  <c r="O2240" i="11"/>
  <c r="P2240" i="11"/>
  <c r="R2240" i="11"/>
  <c r="S2240" i="11"/>
  <c r="T2240" i="11"/>
  <c r="U2240" i="11"/>
  <c r="V2240" i="11"/>
  <c r="W2240" i="11"/>
  <c r="X2240" i="11"/>
  <c r="Y2240" i="11"/>
  <c r="Z2240" i="11"/>
  <c r="AA2240" i="11"/>
  <c r="AB2240" i="11"/>
  <c r="AC2240" i="11"/>
  <c r="AD2240" i="11"/>
  <c r="AE2240" i="11"/>
  <c r="AF2240" i="11"/>
  <c r="AI2240" i="11"/>
  <c r="AJ2240" i="11"/>
  <c r="AK2240" i="11"/>
  <c r="L2241" i="11"/>
  <c r="M2241" i="11"/>
  <c r="N2241" i="11"/>
  <c r="Q2241" i="11" s="1"/>
  <c r="O2241" i="11"/>
  <c r="P2241" i="11"/>
  <c r="AB2241" i="11" s="1"/>
  <c r="R2241" i="11"/>
  <c r="AF2241" i="11" s="1"/>
  <c r="S2241" i="11"/>
  <c r="T2241" i="11"/>
  <c r="U2241" i="11"/>
  <c r="V2241" i="11"/>
  <c r="W2241" i="11"/>
  <c r="X2241" i="11"/>
  <c r="Y2241" i="11"/>
  <c r="Z2241" i="11"/>
  <c r="AA2241" i="11"/>
  <c r="AC2241" i="11"/>
  <c r="AD2241" i="11"/>
  <c r="AE2241" i="11"/>
  <c r="AH2241" i="11"/>
  <c r="AI2241" i="11"/>
  <c r="L2242" i="11"/>
  <c r="M2242" i="11"/>
  <c r="T2242" i="11" s="1"/>
  <c r="N2242" i="11"/>
  <c r="O2242" i="11"/>
  <c r="P2242" i="11"/>
  <c r="Q2242" i="11"/>
  <c r="AJ2242" i="11" s="1"/>
  <c r="R2242" i="11"/>
  <c r="S2242" i="11"/>
  <c r="U2242" i="11"/>
  <c r="V2242" i="11"/>
  <c r="W2242" i="11"/>
  <c r="X2242" i="11"/>
  <c r="Y2242" i="11"/>
  <c r="Z2242" i="11"/>
  <c r="AA2242" i="11"/>
  <c r="AB2242" i="11"/>
  <c r="AC2242" i="11"/>
  <c r="AD2242" i="11"/>
  <c r="AE2242" i="11"/>
  <c r="AI2242" i="11"/>
  <c r="L2243" i="11"/>
  <c r="S2243" i="11" s="1"/>
  <c r="M2243" i="11"/>
  <c r="T2243" i="11" s="1"/>
  <c r="N2243" i="11"/>
  <c r="O2243" i="11"/>
  <c r="P2243" i="11"/>
  <c r="AB2243" i="11" s="1"/>
  <c r="Q2243" i="11"/>
  <c r="R2243" i="11"/>
  <c r="U2243" i="11"/>
  <c r="V2243" i="11"/>
  <c r="W2243" i="11"/>
  <c r="X2243" i="11"/>
  <c r="Y2243" i="11"/>
  <c r="Z2243" i="11"/>
  <c r="AA2243" i="11"/>
  <c r="AC2243" i="11"/>
  <c r="AD2243" i="11"/>
  <c r="AE2243" i="11"/>
  <c r="AJ2243" i="11"/>
  <c r="L2244" i="11"/>
  <c r="AG2244" i="11" s="1"/>
  <c r="M2244" i="11"/>
  <c r="N2244" i="11"/>
  <c r="O2244" i="11"/>
  <c r="AJ2244" i="11" s="1"/>
  <c r="P2244" i="11"/>
  <c r="Q2244" i="11"/>
  <c r="R2244" i="11"/>
  <c r="S2244" i="11"/>
  <c r="T2244" i="11"/>
  <c r="U2244" i="11"/>
  <c r="V2244" i="11"/>
  <c r="W2244" i="11"/>
  <c r="X2244" i="11"/>
  <c r="Y2244" i="11"/>
  <c r="Z2244" i="11"/>
  <c r="AA2244" i="11"/>
  <c r="AB2244" i="11"/>
  <c r="AC2244" i="11"/>
  <c r="AD2244" i="11"/>
  <c r="AE2244" i="11"/>
  <c r="AF2244" i="11"/>
  <c r="AH2244" i="11"/>
  <c r="AI2244" i="11"/>
  <c r="L2245" i="11"/>
  <c r="M2245" i="11"/>
  <c r="N2245" i="11"/>
  <c r="Q2245" i="11" s="1"/>
  <c r="O2245" i="11"/>
  <c r="P2245" i="11"/>
  <c r="R2245" i="11"/>
  <c r="S2245" i="11"/>
  <c r="T2245" i="11"/>
  <c r="U2245" i="11"/>
  <c r="V2245" i="11"/>
  <c r="W2245" i="11"/>
  <c r="X2245" i="11"/>
  <c r="Y2245" i="11"/>
  <c r="Z2245" i="11"/>
  <c r="AA2245" i="11"/>
  <c r="AB2245" i="11"/>
  <c r="AC2245" i="11"/>
  <c r="AD2245" i="11"/>
  <c r="AE2245" i="11"/>
  <c r="AF2245" i="11"/>
  <c r="AH2245" i="11"/>
  <c r="AI2245" i="11"/>
  <c r="AJ2245" i="11"/>
  <c r="AK2245" i="11"/>
  <c r="L2246" i="11"/>
  <c r="M2246" i="11"/>
  <c r="N2246" i="11"/>
  <c r="O2246" i="11"/>
  <c r="P2246" i="11"/>
  <c r="Q2246" i="11"/>
  <c r="R2246" i="11"/>
  <c r="S2246" i="11"/>
  <c r="T2246" i="11"/>
  <c r="U2246" i="11"/>
  <c r="V2246" i="11"/>
  <c r="W2246" i="11"/>
  <c r="X2246" i="11"/>
  <c r="Y2246" i="11"/>
  <c r="Z2246" i="11"/>
  <c r="AA2246" i="11"/>
  <c r="AB2246" i="11"/>
  <c r="AC2246" i="11"/>
  <c r="AD2246" i="11"/>
  <c r="AE2246" i="11"/>
  <c r="AF2246" i="11"/>
  <c r="AG2246" i="11"/>
  <c r="AH2246" i="11"/>
  <c r="L2247" i="11"/>
  <c r="M2247" i="11"/>
  <c r="AH2247" i="11" s="1"/>
  <c r="N2247" i="11"/>
  <c r="O2247" i="11"/>
  <c r="P2247" i="11"/>
  <c r="Q2247" i="11"/>
  <c r="R2247" i="11"/>
  <c r="S2247" i="11"/>
  <c r="U2247" i="11"/>
  <c r="V2247" i="11"/>
  <c r="W2247" i="11"/>
  <c r="X2247" i="11"/>
  <c r="Y2247" i="11"/>
  <c r="Z2247" i="11"/>
  <c r="AA2247" i="11"/>
  <c r="AB2247" i="11"/>
  <c r="AC2247" i="11"/>
  <c r="AD2247" i="11"/>
  <c r="AE2247" i="11"/>
  <c r="AI2247" i="11"/>
  <c r="AJ2247" i="11"/>
  <c r="AK2247" i="11"/>
  <c r="L2248" i="11"/>
  <c r="M2248" i="11"/>
  <c r="N2248" i="11"/>
  <c r="Q2248" i="11" s="1"/>
  <c r="O2248" i="11"/>
  <c r="P2248" i="11"/>
  <c r="R2248" i="11"/>
  <c r="T2248" i="11"/>
  <c r="U2248" i="11"/>
  <c r="W2248" i="11"/>
  <c r="X2248" i="11"/>
  <c r="Y2248" i="11"/>
  <c r="Z2248" i="11"/>
  <c r="AA2248" i="11"/>
  <c r="AB2248" i="11"/>
  <c r="AC2248" i="11"/>
  <c r="AD2248" i="11"/>
  <c r="AE2248" i="11"/>
  <c r="AI2248" i="11"/>
  <c r="AJ2248" i="11"/>
  <c r="AK2248" i="11"/>
  <c r="L2249" i="11"/>
  <c r="M2249" i="11"/>
  <c r="N2249" i="11"/>
  <c r="O2249" i="11"/>
  <c r="P2249" i="11"/>
  <c r="AB2249" i="11" s="1"/>
  <c r="Q2249" i="11"/>
  <c r="R2249" i="11"/>
  <c r="S2249" i="11"/>
  <c r="T2249" i="11"/>
  <c r="U2249" i="11"/>
  <c r="V2249" i="11"/>
  <c r="W2249" i="11"/>
  <c r="X2249" i="11"/>
  <c r="Y2249" i="11"/>
  <c r="Z2249" i="11"/>
  <c r="AA2249" i="11"/>
  <c r="AC2249" i="11"/>
  <c r="AD2249" i="11"/>
  <c r="AE2249" i="11"/>
  <c r="AF2249" i="11"/>
  <c r="AG2249" i="11"/>
  <c r="AH2249" i="11"/>
  <c r="AI2249" i="11"/>
  <c r="L2250" i="11"/>
  <c r="M2250" i="11"/>
  <c r="T2250" i="11" s="1"/>
  <c r="N2250" i="11"/>
  <c r="Q2250" i="11" s="1"/>
  <c r="O2250" i="11"/>
  <c r="P2250" i="11"/>
  <c r="R2250" i="11"/>
  <c r="U2250" i="11"/>
  <c r="V2250" i="11"/>
  <c r="W2250" i="11"/>
  <c r="X2250" i="11"/>
  <c r="Y2250" i="11"/>
  <c r="Z2250" i="11"/>
  <c r="AA2250" i="11"/>
  <c r="AB2250" i="11"/>
  <c r="AC2250" i="11"/>
  <c r="AD2250" i="11"/>
  <c r="AE2250" i="11"/>
  <c r="L2251" i="11"/>
  <c r="S2251" i="11" s="1"/>
  <c r="M2251" i="11"/>
  <c r="N2251" i="11"/>
  <c r="Q2251" i="11" s="1"/>
  <c r="O2251" i="11"/>
  <c r="P2251" i="11"/>
  <c r="R2251" i="11"/>
  <c r="T2251" i="11"/>
  <c r="U2251" i="11"/>
  <c r="W2251" i="11"/>
  <c r="X2251" i="11"/>
  <c r="Y2251" i="11"/>
  <c r="Z2251" i="11"/>
  <c r="AA2251" i="11"/>
  <c r="AB2251" i="11"/>
  <c r="AC2251" i="11"/>
  <c r="AD2251" i="11"/>
  <c r="AE2251" i="11"/>
  <c r="L2252" i="11"/>
  <c r="M2252" i="11"/>
  <c r="N2252" i="11"/>
  <c r="O2252" i="11"/>
  <c r="P2252" i="11"/>
  <c r="Q2252" i="11"/>
  <c r="AH2252" i="11" s="1"/>
  <c r="R2252" i="11"/>
  <c r="T2252" i="11"/>
  <c r="U2252" i="11"/>
  <c r="V2252" i="11"/>
  <c r="W2252" i="11"/>
  <c r="X2252" i="11"/>
  <c r="Y2252" i="11"/>
  <c r="Z2252" i="11"/>
  <c r="AA2252" i="11"/>
  <c r="AB2252" i="11"/>
  <c r="AC2252" i="11"/>
  <c r="AD2252" i="11"/>
  <c r="AE2252" i="11"/>
  <c r="AJ2252" i="11"/>
  <c r="L2253" i="11"/>
  <c r="M2253" i="11"/>
  <c r="T2253" i="11" s="1"/>
  <c r="N2253" i="11"/>
  <c r="Q2253" i="11" s="1"/>
  <c r="AG2253" i="11" s="1"/>
  <c r="O2253" i="11"/>
  <c r="P2253" i="11"/>
  <c r="R2253" i="11"/>
  <c r="U2253" i="11"/>
  <c r="W2253" i="11"/>
  <c r="X2253" i="11"/>
  <c r="Y2253" i="11"/>
  <c r="Z2253" i="11"/>
  <c r="AA2253" i="11"/>
  <c r="AB2253" i="11"/>
  <c r="AC2253" i="11"/>
  <c r="AD2253" i="11"/>
  <c r="AE2253" i="11"/>
  <c r="AJ2253" i="11"/>
  <c r="L2254" i="11"/>
  <c r="M2254" i="11"/>
  <c r="N2254" i="11"/>
  <c r="Q2254" i="11" s="1"/>
  <c r="O2254" i="11"/>
  <c r="P2254" i="11"/>
  <c r="R2254" i="11"/>
  <c r="S2254" i="11"/>
  <c r="T2254" i="11"/>
  <c r="U2254" i="11"/>
  <c r="V2254" i="11"/>
  <c r="W2254" i="11"/>
  <c r="X2254" i="11"/>
  <c r="Y2254" i="11"/>
  <c r="Z2254" i="11"/>
  <c r="AA2254" i="11"/>
  <c r="AB2254" i="11"/>
  <c r="AC2254" i="11"/>
  <c r="AD2254" i="11"/>
  <c r="AE2254" i="11"/>
  <c r="AF2254" i="11"/>
  <c r="L2255" i="11"/>
  <c r="M2255" i="11"/>
  <c r="N2255" i="11"/>
  <c r="O2255" i="11"/>
  <c r="P2255" i="11"/>
  <c r="Q2255" i="11"/>
  <c r="R2255" i="11"/>
  <c r="S2255" i="11"/>
  <c r="T2255" i="11"/>
  <c r="U2255" i="11"/>
  <c r="V2255" i="11"/>
  <c r="W2255" i="11"/>
  <c r="X2255" i="11"/>
  <c r="Y2255" i="11"/>
  <c r="Z2255" i="11"/>
  <c r="AA2255" i="11"/>
  <c r="AB2255" i="11"/>
  <c r="AC2255" i="11"/>
  <c r="AD2255" i="11"/>
  <c r="AE2255" i="11"/>
  <c r="AF2255" i="11"/>
  <c r="AH2255" i="11"/>
  <c r="AI2255" i="11"/>
  <c r="AJ2255" i="11"/>
  <c r="AK2255" i="11"/>
  <c r="L2256" i="11"/>
  <c r="M2256" i="11"/>
  <c r="T2256" i="11" s="1"/>
  <c r="AF2256" i="11" s="1"/>
  <c r="N2256" i="11"/>
  <c r="Q2256" i="11" s="1"/>
  <c r="O2256" i="11"/>
  <c r="AJ2256" i="11" s="1"/>
  <c r="P2256" i="11"/>
  <c r="AB2256" i="11" s="1"/>
  <c r="R2256" i="11"/>
  <c r="S2256" i="11"/>
  <c r="U2256" i="11"/>
  <c r="V2256" i="11"/>
  <c r="W2256" i="11"/>
  <c r="X2256" i="11"/>
  <c r="Y2256" i="11"/>
  <c r="Z2256" i="11"/>
  <c r="AA2256" i="11"/>
  <c r="AC2256" i="11"/>
  <c r="AD2256" i="11"/>
  <c r="AE2256" i="11"/>
  <c r="AI2256" i="11"/>
  <c r="AK2256" i="11"/>
  <c r="L2257" i="11"/>
  <c r="M2257" i="11"/>
  <c r="N2257" i="11"/>
  <c r="Q2257" i="11" s="1"/>
  <c r="O2257" i="11"/>
  <c r="P2257" i="11"/>
  <c r="AB2257" i="11" s="1"/>
  <c r="R2257" i="11"/>
  <c r="S2257" i="11"/>
  <c r="T2257" i="11"/>
  <c r="U2257" i="11"/>
  <c r="V2257" i="11"/>
  <c r="W2257" i="11"/>
  <c r="X2257" i="11"/>
  <c r="AF2257" i="11" s="1"/>
  <c r="Y2257" i="11"/>
  <c r="Z2257" i="11"/>
  <c r="AA2257" i="11"/>
  <c r="AC2257" i="11"/>
  <c r="AD2257" i="11"/>
  <c r="AE2257" i="11"/>
  <c r="L2258" i="11"/>
  <c r="M2258" i="11"/>
  <c r="T2258" i="11" s="1"/>
  <c r="N2258" i="11"/>
  <c r="Q2258" i="11" s="1"/>
  <c r="O2258" i="11"/>
  <c r="P2258" i="11"/>
  <c r="R2258" i="11"/>
  <c r="S2258" i="11"/>
  <c r="U2258" i="11"/>
  <c r="V2258" i="11"/>
  <c r="W2258" i="11"/>
  <c r="X2258" i="11"/>
  <c r="Y2258" i="11"/>
  <c r="Z2258" i="11"/>
  <c r="AA2258" i="11"/>
  <c r="AB2258" i="11"/>
  <c r="AC2258" i="11"/>
  <c r="AD2258" i="11"/>
  <c r="AE2258" i="11"/>
  <c r="L2259" i="11"/>
  <c r="S2259" i="11" s="1"/>
  <c r="M2259" i="11"/>
  <c r="N2259" i="11"/>
  <c r="V2259" i="11" s="1"/>
  <c r="O2259" i="11"/>
  <c r="AJ2259" i="11" s="1"/>
  <c r="P2259" i="11"/>
  <c r="AB2259" i="11" s="1"/>
  <c r="Q2259" i="11"/>
  <c r="AI2259" i="11" s="1"/>
  <c r="R2259" i="11"/>
  <c r="T2259" i="11"/>
  <c r="U2259" i="11"/>
  <c r="W2259" i="11"/>
  <c r="X2259" i="11"/>
  <c r="Y2259" i="11"/>
  <c r="Z2259" i="11"/>
  <c r="AA2259" i="11"/>
  <c r="AC2259" i="11"/>
  <c r="AD2259" i="11"/>
  <c r="AE2259" i="11"/>
  <c r="AG2259" i="11"/>
  <c r="AH2259" i="11"/>
  <c r="AK2259" i="11"/>
  <c r="L2260" i="11"/>
  <c r="AG2260" i="11" s="1"/>
  <c r="M2260" i="11"/>
  <c r="AH2260" i="11" s="1"/>
  <c r="N2260" i="11"/>
  <c r="O2260" i="11"/>
  <c r="P2260" i="11"/>
  <c r="AB2260" i="11" s="1"/>
  <c r="Q2260" i="11"/>
  <c r="R2260" i="11"/>
  <c r="U2260" i="11"/>
  <c r="V2260" i="11"/>
  <c r="W2260" i="11"/>
  <c r="X2260" i="11"/>
  <c r="Y2260" i="11"/>
  <c r="Z2260" i="11"/>
  <c r="AA2260" i="11"/>
  <c r="AC2260" i="11"/>
  <c r="AD2260" i="11"/>
  <c r="AE2260" i="11"/>
  <c r="AI2260" i="11"/>
  <c r="AJ2260" i="11"/>
  <c r="AK2260" i="11"/>
  <c r="L2261" i="11"/>
  <c r="M2261" i="11"/>
  <c r="N2261" i="11"/>
  <c r="Q2261" i="11" s="1"/>
  <c r="O2261" i="11"/>
  <c r="AJ2261" i="11" s="1"/>
  <c r="P2261" i="11"/>
  <c r="R2261" i="11"/>
  <c r="S2261" i="11"/>
  <c r="T2261" i="11"/>
  <c r="U2261" i="11"/>
  <c r="V2261" i="11"/>
  <c r="W2261" i="11"/>
  <c r="X2261" i="11"/>
  <c r="Y2261" i="11"/>
  <c r="Z2261" i="11"/>
  <c r="AA2261" i="11"/>
  <c r="AB2261" i="11"/>
  <c r="AC2261" i="11"/>
  <c r="AD2261" i="11"/>
  <c r="AE2261" i="11"/>
  <c r="AF2261" i="11"/>
  <c r="AH2261" i="11"/>
  <c r="AI2261" i="11"/>
  <c r="AK2261" i="11"/>
  <c r="L2262" i="11"/>
  <c r="M2262" i="11"/>
  <c r="N2262" i="11"/>
  <c r="O2262" i="11"/>
  <c r="P2262" i="11"/>
  <c r="R2262" i="11"/>
  <c r="S2262" i="11"/>
  <c r="T2262" i="11"/>
  <c r="U2262" i="11"/>
  <c r="V2262" i="11"/>
  <c r="W2262" i="11"/>
  <c r="X2262" i="11"/>
  <c r="Y2262" i="11"/>
  <c r="Z2262" i="11"/>
  <c r="AA2262" i="11"/>
  <c r="AB2262" i="11"/>
  <c r="AC2262" i="11"/>
  <c r="AD2262" i="11"/>
  <c r="AE2262" i="11"/>
  <c r="AF2262" i="11"/>
  <c r="L2263" i="11"/>
  <c r="M2263" i="11"/>
  <c r="N2263" i="11"/>
  <c r="O2263" i="11"/>
  <c r="P2263" i="11"/>
  <c r="Q2263" i="11"/>
  <c r="R2263" i="11"/>
  <c r="T2263" i="11"/>
  <c r="U2263" i="11"/>
  <c r="V2263" i="11"/>
  <c r="W2263" i="11"/>
  <c r="X2263" i="11"/>
  <c r="Y2263" i="11"/>
  <c r="Z2263" i="11"/>
  <c r="AA2263" i="11"/>
  <c r="AB2263" i="11"/>
  <c r="AC2263" i="11"/>
  <c r="AD2263" i="11"/>
  <c r="AE2263" i="11"/>
  <c r="AH2263" i="11"/>
  <c r="AJ2263" i="11"/>
  <c r="AK2263" i="11"/>
  <c r="L2264" i="11"/>
  <c r="S2264" i="11" s="1"/>
  <c r="M2264" i="11"/>
  <c r="T2264" i="11" s="1"/>
  <c r="N2264" i="11"/>
  <c r="O2264" i="11"/>
  <c r="P2264" i="11"/>
  <c r="AB2264" i="11" s="1"/>
  <c r="R2264" i="11"/>
  <c r="U2264" i="11"/>
  <c r="V2264" i="11"/>
  <c r="W2264" i="11"/>
  <c r="X2264" i="11"/>
  <c r="Y2264" i="11"/>
  <c r="Z2264" i="11"/>
  <c r="AA2264" i="11"/>
  <c r="AC2264" i="11"/>
  <c r="AD2264" i="11"/>
  <c r="AE2264" i="11"/>
  <c r="L2265" i="11"/>
  <c r="M2265" i="11"/>
  <c r="N2265" i="11"/>
  <c r="O2265" i="11"/>
  <c r="P2265" i="11"/>
  <c r="Q2265" i="11"/>
  <c r="AK2265" i="11" s="1"/>
  <c r="R2265" i="11"/>
  <c r="T2265" i="11"/>
  <c r="U2265" i="11"/>
  <c r="V2265" i="11"/>
  <c r="W2265" i="11"/>
  <c r="X2265" i="11"/>
  <c r="Y2265" i="11"/>
  <c r="Z2265" i="11"/>
  <c r="AA2265" i="11"/>
  <c r="AB2265" i="11"/>
  <c r="AC2265" i="11"/>
  <c r="AD2265" i="11"/>
  <c r="AE2265" i="11"/>
  <c r="AH2265" i="11"/>
  <c r="AI2265" i="11"/>
  <c r="AJ2265" i="11"/>
  <c r="L2266" i="11"/>
  <c r="M2266" i="11"/>
  <c r="T2266" i="11" s="1"/>
  <c r="N2266" i="11"/>
  <c r="Q2266" i="11" s="1"/>
  <c r="O2266" i="11"/>
  <c r="P2266" i="11"/>
  <c r="R2266" i="11"/>
  <c r="U2266" i="11"/>
  <c r="V2266" i="11"/>
  <c r="W2266" i="11"/>
  <c r="X2266" i="11"/>
  <c r="Y2266" i="11"/>
  <c r="Z2266" i="11"/>
  <c r="AA2266" i="11"/>
  <c r="AB2266" i="11"/>
  <c r="AC2266" i="11"/>
  <c r="AD2266" i="11"/>
  <c r="AE2266" i="11"/>
  <c r="L2267" i="11"/>
  <c r="S2267" i="11" s="1"/>
  <c r="M2267" i="11"/>
  <c r="N2267" i="11"/>
  <c r="Q2267" i="11" s="1"/>
  <c r="O2267" i="11"/>
  <c r="P2267" i="11"/>
  <c r="R2267" i="11"/>
  <c r="AF2267" i="11" s="1"/>
  <c r="T2267" i="11"/>
  <c r="U2267" i="11"/>
  <c r="V2267" i="11"/>
  <c r="W2267" i="11"/>
  <c r="X2267" i="11"/>
  <c r="Y2267" i="11"/>
  <c r="Z2267" i="11"/>
  <c r="AA2267" i="11"/>
  <c r="AB2267" i="11"/>
  <c r="AC2267" i="11"/>
  <c r="AD2267" i="11"/>
  <c r="AE2267" i="11"/>
  <c r="L2268" i="11"/>
  <c r="M2268" i="11"/>
  <c r="N2268" i="11"/>
  <c r="O2268" i="11"/>
  <c r="P2268" i="11"/>
  <c r="Q2268" i="11"/>
  <c r="AH2268" i="11" s="1"/>
  <c r="R2268" i="11"/>
  <c r="S2268" i="11"/>
  <c r="T2268" i="11"/>
  <c r="U2268" i="11"/>
  <c r="V2268" i="11"/>
  <c r="W2268" i="11"/>
  <c r="X2268" i="11"/>
  <c r="Y2268" i="11"/>
  <c r="Z2268" i="11"/>
  <c r="AA2268" i="11"/>
  <c r="AB2268" i="11"/>
  <c r="AC2268" i="11"/>
  <c r="AD2268" i="11"/>
  <c r="AE2268" i="11"/>
  <c r="AF2268" i="11"/>
  <c r="AG2268" i="11"/>
  <c r="AI2268" i="11"/>
  <c r="L2269" i="11"/>
  <c r="M2269" i="11"/>
  <c r="N2269" i="11"/>
  <c r="Q2269" i="11" s="1"/>
  <c r="O2269" i="11"/>
  <c r="P2269" i="11"/>
  <c r="R2269" i="11"/>
  <c r="S2269" i="11"/>
  <c r="T2269" i="11"/>
  <c r="U2269" i="11"/>
  <c r="V2269" i="11"/>
  <c r="W2269" i="11"/>
  <c r="X2269" i="11"/>
  <c r="Y2269" i="11"/>
  <c r="Z2269" i="11"/>
  <c r="AA2269" i="11"/>
  <c r="AB2269" i="11"/>
  <c r="AC2269" i="11"/>
  <c r="AD2269" i="11"/>
  <c r="AE2269" i="11"/>
  <c r="AF2269" i="11"/>
  <c r="L2270" i="11"/>
  <c r="M2270" i="11"/>
  <c r="N2270" i="11"/>
  <c r="O2270" i="11"/>
  <c r="P2270" i="11"/>
  <c r="Q2270" i="11"/>
  <c r="AJ2270" i="11" s="1"/>
  <c r="R2270" i="11"/>
  <c r="S2270" i="11"/>
  <c r="T2270" i="11"/>
  <c r="U2270" i="11"/>
  <c r="V2270" i="11"/>
  <c r="W2270" i="11"/>
  <c r="X2270" i="11"/>
  <c r="Y2270" i="11"/>
  <c r="Z2270" i="11"/>
  <c r="AA2270" i="11"/>
  <c r="AB2270" i="11"/>
  <c r="AC2270" i="11"/>
  <c r="AD2270" i="11"/>
  <c r="AE2270" i="11"/>
  <c r="AF2270" i="11"/>
  <c r="AG2270" i="11"/>
  <c r="AH2270" i="11"/>
  <c r="AK2270" i="11"/>
  <c r="L2271" i="11"/>
  <c r="M2271" i="11"/>
  <c r="N2271" i="11"/>
  <c r="Q2271" i="11" s="1"/>
  <c r="O2271" i="11"/>
  <c r="P2271" i="11"/>
  <c r="R2271" i="11"/>
  <c r="S2271" i="11"/>
  <c r="T2271" i="11"/>
  <c r="U2271" i="11"/>
  <c r="V2271" i="11"/>
  <c r="W2271" i="11"/>
  <c r="X2271" i="11"/>
  <c r="Y2271" i="11"/>
  <c r="Z2271" i="11"/>
  <c r="AA2271" i="11"/>
  <c r="AB2271" i="11"/>
  <c r="AC2271" i="11"/>
  <c r="AD2271" i="11"/>
  <c r="AE2271" i="11"/>
  <c r="AF2271" i="11"/>
  <c r="L2272" i="11"/>
  <c r="M2272" i="11"/>
  <c r="N2272" i="11"/>
  <c r="O2272" i="11"/>
  <c r="P2272" i="11"/>
  <c r="Q2272" i="11"/>
  <c r="AH2272" i="11" s="1"/>
  <c r="R2272" i="11"/>
  <c r="S2272" i="11"/>
  <c r="T2272" i="11"/>
  <c r="U2272" i="11"/>
  <c r="V2272" i="11"/>
  <c r="W2272" i="11"/>
  <c r="X2272" i="11"/>
  <c r="Y2272" i="11"/>
  <c r="Z2272" i="11"/>
  <c r="AA2272" i="11"/>
  <c r="AB2272" i="11"/>
  <c r="AC2272" i="11"/>
  <c r="AD2272" i="11"/>
  <c r="AE2272" i="11"/>
  <c r="AF2272" i="11"/>
  <c r="AI2272" i="11"/>
  <c r="AK2272" i="11"/>
  <c r="L2273" i="11"/>
  <c r="S2273" i="11" s="1"/>
  <c r="AF2273" i="11" s="1"/>
  <c r="M2273" i="11"/>
  <c r="N2273" i="11"/>
  <c r="Q2273" i="11" s="1"/>
  <c r="O2273" i="11"/>
  <c r="P2273" i="11"/>
  <c r="AB2273" i="11" s="1"/>
  <c r="R2273" i="11"/>
  <c r="T2273" i="11"/>
  <c r="U2273" i="11"/>
  <c r="V2273" i="11"/>
  <c r="W2273" i="11"/>
  <c r="X2273" i="11"/>
  <c r="Y2273" i="11"/>
  <c r="Z2273" i="11"/>
  <c r="AA2273" i="11"/>
  <c r="AC2273" i="11"/>
  <c r="AD2273" i="11"/>
  <c r="AE2273" i="11"/>
  <c r="L2274" i="11"/>
  <c r="M2274" i="11"/>
  <c r="N2274" i="11"/>
  <c r="O2274" i="11"/>
  <c r="P2274" i="11"/>
  <c r="Q2274" i="11"/>
  <c r="R2274" i="11"/>
  <c r="T2274" i="11"/>
  <c r="U2274" i="11"/>
  <c r="V2274" i="11"/>
  <c r="W2274" i="11"/>
  <c r="X2274" i="11"/>
  <c r="Y2274" i="11"/>
  <c r="Z2274" i="11"/>
  <c r="AA2274" i="11"/>
  <c r="AB2274" i="11"/>
  <c r="AC2274" i="11"/>
  <c r="AD2274" i="11"/>
  <c r="AE2274" i="11"/>
  <c r="AH2274" i="11"/>
  <c r="AI2274" i="11"/>
  <c r="AJ2274" i="11"/>
  <c r="AK2274" i="11"/>
  <c r="L2275" i="11"/>
  <c r="S2275" i="11" s="1"/>
  <c r="M2275" i="11"/>
  <c r="T2275" i="11" s="1"/>
  <c r="AF2275" i="11" s="1"/>
  <c r="N2275" i="11"/>
  <c r="V2275" i="11" s="1"/>
  <c r="O2275" i="11"/>
  <c r="P2275" i="11"/>
  <c r="AB2275" i="11" s="1"/>
  <c r="Q2275" i="11"/>
  <c r="AI2275" i="11" s="1"/>
  <c r="R2275" i="11"/>
  <c r="U2275" i="11"/>
  <c r="W2275" i="11"/>
  <c r="X2275" i="11"/>
  <c r="Y2275" i="11"/>
  <c r="Z2275" i="11"/>
  <c r="AA2275" i="11"/>
  <c r="AC2275" i="11"/>
  <c r="AD2275" i="11"/>
  <c r="AE2275" i="11"/>
  <c r="AH2275" i="11"/>
  <c r="L2276" i="11"/>
  <c r="M2276" i="11"/>
  <c r="N2276" i="11"/>
  <c r="O2276" i="11"/>
  <c r="P2276" i="11"/>
  <c r="Q2276" i="11"/>
  <c r="AH2276" i="11" s="1"/>
  <c r="R2276" i="11"/>
  <c r="AF2276" i="11" s="1"/>
  <c r="S2276" i="11"/>
  <c r="T2276" i="11"/>
  <c r="U2276" i="11"/>
  <c r="V2276" i="11"/>
  <c r="W2276" i="11"/>
  <c r="X2276" i="11"/>
  <c r="Y2276" i="11"/>
  <c r="Z2276" i="11"/>
  <c r="AA2276" i="11"/>
  <c r="AB2276" i="11"/>
  <c r="AC2276" i="11"/>
  <c r="AD2276" i="11"/>
  <c r="AE2276" i="11"/>
  <c r="AI2276" i="11"/>
  <c r="AJ2276" i="11"/>
  <c r="AK2276" i="11"/>
  <c r="L2277" i="11"/>
  <c r="M2277" i="11"/>
  <c r="T2277" i="11" s="1"/>
  <c r="N2277" i="11"/>
  <c r="Q2277" i="11" s="1"/>
  <c r="AG2277" i="11" s="1"/>
  <c r="O2277" i="11"/>
  <c r="AJ2277" i="11" s="1"/>
  <c r="P2277" i="11"/>
  <c r="AB2277" i="11" s="1"/>
  <c r="R2277" i="11"/>
  <c r="S2277" i="11"/>
  <c r="U2277" i="11"/>
  <c r="V2277" i="11"/>
  <c r="W2277" i="11"/>
  <c r="X2277" i="11"/>
  <c r="Y2277" i="11"/>
  <c r="Z2277" i="11"/>
  <c r="AA2277" i="11"/>
  <c r="AC2277" i="11"/>
  <c r="AD2277" i="11"/>
  <c r="AE2277" i="11"/>
  <c r="AH2277" i="11"/>
  <c r="AI2277" i="11"/>
  <c r="L2278" i="11"/>
  <c r="M2278" i="11"/>
  <c r="T2278" i="11" s="1"/>
  <c r="N2278" i="11"/>
  <c r="Q2278" i="11" s="1"/>
  <c r="O2278" i="11"/>
  <c r="P2278" i="11"/>
  <c r="AB2278" i="11" s="1"/>
  <c r="R2278" i="11"/>
  <c r="S2278" i="11"/>
  <c r="U2278" i="11"/>
  <c r="AF2278" i="11" s="1"/>
  <c r="V2278" i="11"/>
  <c r="W2278" i="11"/>
  <c r="X2278" i="11"/>
  <c r="Y2278" i="11"/>
  <c r="Z2278" i="11"/>
  <c r="AA2278" i="11"/>
  <c r="AC2278" i="11"/>
  <c r="AD2278" i="11"/>
  <c r="AE2278" i="11"/>
  <c r="L2279" i="11"/>
  <c r="M2279" i="11"/>
  <c r="N2279" i="11"/>
  <c r="O2279" i="11"/>
  <c r="P2279" i="11"/>
  <c r="Q2279" i="11"/>
  <c r="R2279" i="11"/>
  <c r="T2279" i="11"/>
  <c r="U2279" i="11"/>
  <c r="V2279" i="11"/>
  <c r="W2279" i="11"/>
  <c r="X2279" i="11"/>
  <c r="Y2279" i="11"/>
  <c r="Z2279" i="11"/>
  <c r="AA2279" i="11"/>
  <c r="AB2279" i="11"/>
  <c r="AC2279" i="11"/>
  <c r="AD2279" i="11"/>
  <c r="AE2279" i="11"/>
  <c r="AH2279" i="11"/>
  <c r="AI2279" i="11"/>
  <c r="AJ2279" i="11"/>
  <c r="AK2279" i="11"/>
  <c r="L2280" i="11"/>
  <c r="M2280" i="11"/>
  <c r="N2280" i="11"/>
  <c r="O2280" i="11"/>
  <c r="P2280" i="11"/>
  <c r="R2280" i="11"/>
  <c r="S2280" i="11"/>
  <c r="T2280" i="11"/>
  <c r="U2280" i="11"/>
  <c r="V2280" i="11"/>
  <c r="W2280" i="11"/>
  <c r="X2280" i="11"/>
  <c r="Y2280" i="11"/>
  <c r="Z2280" i="11"/>
  <c r="AA2280" i="11"/>
  <c r="AB2280" i="11"/>
  <c r="AC2280" i="11"/>
  <c r="AD2280" i="11"/>
  <c r="AE2280" i="11"/>
  <c r="AF2280" i="11"/>
  <c r="L2281" i="11"/>
  <c r="M2281" i="11"/>
  <c r="N2281" i="11"/>
  <c r="O2281" i="11"/>
  <c r="P2281" i="11"/>
  <c r="Q2281" i="11"/>
  <c r="AK2281" i="11" s="1"/>
  <c r="R2281" i="11"/>
  <c r="S2281" i="11"/>
  <c r="T2281" i="11"/>
  <c r="U2281" i="11"/>
  <c r="V2281" i="11"/>
  <c r="W2281" i="11"/>
  <c r="X2281" i="11"/>
  <c r="Y2281" i="11"/>
  <c r="Z2281" i="11"/>
  <c r="AA2281" i="11"/>
  <c r="AB2281" i="11"/>
  <c r="AC2281" i="11"/>
  <c r="AD2281" i="11"/>
  <c r="AE2281" i="11"/>
  <c r="AF2281" i="11"/>
  <c r="AH2281" i="11"/>
  <c r="AI2281" i="11"/>
  <c r="AJ2281" i="11"/>
  <c r="L2282" i="11"/>
  <c r="M2282" i="11"/>
  <c r="N2282" i="11"/>
  <c r="Q2282" i="11" s="1"/>
  <c r="O2282" i="11"/>
  <c r="P2282" i="11"/>
  <c r="R2282" i="11"/>
  <c r="S2282" i="11"/>
  <c r="T2282" i="11"/>
  <c r="U2282" i="11"/>
  <c r="V2282" i="11"/>
  <c r="W2282" i="11"/>
  <c r="X2282" i="11"/>
  <c r="Y2282" i="11"/>
  <c r="Z2282" i="11"/>
  <c r="AA2282" i="11"/>
  <c r="AB2282" i="11"/>
  <c r="AC2282" i="11"/>
  <c r="AD2282" i="11"/>
  <c r="AE2282" i="11"/>
  <c r="AF2282" i="11"/>
  <c r="L2283" i="11"/>
  <c r="M2283" i="11"/>
  <c r="N2283" i="11"/>
  <c r="O2283" i="11"/>
  <c r="P2283" i="11"/>
  <c r="Q2283" i="11"/>
  <c r="AI2283" i="11" s="1"/>
  <c r="R2283" i="11"/>
  <c r="S2283" i="11"/>
  <c r="T2283" i="11"/>
  <c r="U2283" i="11"/>
  <c r="V2283" i="11"/>
  <c r="W2283" i="11"/>
  <c r="X2283" i="11"/>
  <c r="Y2283" i="11"/>
  <c r="Z2283" i="11"/>
  <c r="AA2283" i="11"/>
  <c r="AB2283" i="11"/>
  <c r="AC2283" i="11"/>
  <c r="AD2283" i="11"/>
  <c r="AE2283" i="11"/>
  <c r="AF2283" i="11"/>
  <c r="AH2283" i="11"/>
  <c r="AJ2283" i="11"/>
  <c r="AK2283" i="11"/>
  <c r="L2284" i="11"/>
  <c r="M2284" i="11"/>
  <c r="N2284" i="11"/>
  <c r="O2284" i="11"/>
  <c r="P2284" i="11"/>
  <c r="Q2284" i="11"/>
  <c r="R2284" i="11"/>
  <c r="S2284" i="11"/>
  <c r="T2284" i="11"/>
  <c r="U2284" i="11"/>
  <c r="V2284" i="11"/>
  <c r="W2284" i="11"/>
  <c r="X2284" i="11"/>
  <c r="Y2284" i="11"/>
  <c r="Z2284" i="11"/>
  <c r="AA2284" i="11"/>
  <c r="AB2284" i="11"/>
  <c r="AC2284" i="11"/>
  <c r="AD2284" i="11"/>
  <c r="AE2284" i="11"/>
  <c r="AF2284" i="11"/>
  <c r="AG2284" i="11"/>
  <c r="L2285" i="11"/>
  <c r="M2285" i="11"/>
  <c r="AH2285" i="11" s="1"/>
  <c r="N2285" i="11"/>
  <c r="Q2285" i="11" s="1"/>
  <c r="O2285" i="11"/>
  <c r="P2285" i="11"/>
  <c r="R2285" i="11"/>
  <c r="S2285" i="11"/>
  <c r="T2285" i="11"/>
  <c r="U2285" i="11"/>
  <c r="V2285" i="11"/>
  <c r="W2285" i="11"/>
  <c r="X2285" i="11"/>
  <c r="Y2285" i="11"/>
  <c r="Z2285" i="11"/>
  <c r="AA2285" i="11"/>
  <c r="AB2285" i="11"/>
  <c r="AC2285" i="11"/>
  <c r="AD2285" i="11"/>
  <c r="AE2285" i="11"/>
  <c r="AF2285" i="11"/>
  <c r="AI2285" i="11"/>
  <c r="AJ2285" i="11"/>
  <c r="AK2285" i="11"/>
  <c r="L2286" i="11"/>
  <c r="M2286" i="11"/>
  <c r="N2286" i="11"/>
  <c r="O2286" i="11"/>
  <c r="P2286" i="11"/>
  <c r="Q2286" i="11"/>
  <c r="AH2286" i="11" s="1"/>
  <c r="R2286" i="11"/>
  <c r="S2286" i="11"/>
  <c r="T2286" i="11"/>
  <c r="U2286" i="11"/>
  <c r="V2286" i="11"/>
  <c r="W2286" i="11"/>
  <c r="X2286" i="11"/>
  <c r="Y2286" i="11"/>
  <c r="Z2286" i="11"/>
  <c r="AA2286" i="11"/>
  <c r="AB2286" i="11"/>
  <c r="AC2286" i="11"/>
  <c r="AD2286" i="11"/>
  <c r="AE2286" i="11"/>
  <c r="AF2286" i="11"/>
  <c r="AG2286" i="11"/>
  <c r="L2287" i="11"/>
  <c r="M2287" i="11"/>
  <c r="N2287" i="11"/>
  <c r="Q2287" i="11" s="1"/>
  <c r="O2287" i="11"/>
  <c r="P2287" i="11"/>
  <c r="R2287" i="11"/>
  <c r="S2287" i="11"/>
  <c r="T2287" i="11"/>
  <c r="U2287" i="11"/>
  <c r="V2287" i="11"/>
  <c r="W2287" i="11"/>
  <c r="X2287" i="11"/>
  <c r="Y2287" i="11"/>
  <c r="Z2287" i="11"/>
  <c r="AA2287" i="11"/>
  <c r="AB2287" i="11"/>
  <c r="AC2287" i="11"/>
  <c r="AD2287" i="11"/>
  <c r="AE2287" i="11"/>
  <c r="AF2287" i="11"/>
  <c r="L2288" i="11"/>
  <c r="S2288" i="11" s="1"/>
  <c r="M2288" i="11"/>
  <c r="T2288" i="11" s="1"/>
  <c r="N2288" i="11"/>
  <c r="O2288" i="11"/>
  <c r="P2288" i="11"/>
  <c r="AB2288" i="11" s="1"/>
  <c r="Q2288" i="11"/>
  <c r="AH2288" i="11" s="1"/>
  <c r="R2288" i="11"/>
  <c r="U2288" i="11"/>
  <c r="V2288" i="11"/>
  <c r="W2288" i="11"/>
  <c r="X2288" i="11"/>
  <c r="Y2288" i="11"/>
  <c r="Z2288" i="11"/>
  <c r="AA2288" i="11"/>
  <c r="AC2288" i="11"/>
  <c r="AD2288" i="11"/>
  <c r="AE2288" i="11"/>
  <c r="AG2288" i="11"/>
  <c r="L2289" i="11"/>
  <c r="M2289" i="11"/>
  <c r="N2289" i="11"/>
  <c r="Q2289" i="11" s="1"/>
  <c r="O2289" i="11"/>
  <c r="P2289" i="11"/>
  <c r="R2289" i="11"/>
  <c r="AF2289" i="11" s="1"/>
  <c r="S2289" i="11"/>
  <c r="T2289" i="11"/>
  <c r="U2289" i="11"/>
  <c r="V2289" i="11"/>
  <c r="W2289" i="11"/>
  <c r="X2289" i="11"/>
  <c r="Y2289" i="11"/>
  <c r="Z2289" i="11"/>
  <c r="AA2289" i="11"/>
  <c r="AB2289" i="11"/>
  <c r="AC2289" i="11"/>
  <c r="AD2289" i="11"/>
  <c r="AE2289" i="11"/>
  <c r="L2290" i="11"/>
  <c r="M2290" i="11"/>
  <c r="T2290" i="11" s="1"/>
  <c r="N2290" i="11"/>
  <c r="O2290" i="11"/>
  <c r="P2290" i="11"/>
  <c r="Q2290" i="11"/>
  <c r="AJ2290" i="11" s="1"/>
  <c r="R2290" i="11"/>
  <c r="U2290" i="11"/>
  <c r="V2290" i="11"/>
  <c r="W2290" i="11"/>
  <c r="X2290" i="11"/>
  <c r="Y2290" i="11"/>
  <c r="Z2290" i="11"/>
  <c r="AA2290" i="11"/>
  <c r="AB2290" i="11"/>
  <c r="AC2290" i="11"/>
  <c r="AD2290" i="11"/>
  <c r="AE2290" i="11"/>
  <c r="AH2290" i="11"/>
  <c r="L2291" i="11"/>
  <c r="S2291" i="11" s="1"/>
  <c r="M2291" i="11"/>
  <c r="T2291" i="11" s="1"/>
  <c r="N2291" i="11"/>
  <c r="Q2291" i="11" s="1"/>
  <c r="O2291" i="11"/>
  <c r="P2291" i="11"/>
  <c r="R2291" i="11"/>
  <c r="U2291" i="11"/>
  <c r="W2291" i="11"/>
  <c r="X2291" i="11"/>
  <c r="Y2291" i="11"/>
  <c r="Z2291" i="11"/>
  <c r="AA2291" i="11"/>
  <c r="AB2291" i="11"/>
  <c r="AC2291" i="11"/>
  <c r="AD2291" i="11"/>
  <c r="AE2291" i="11"/>
  <c r="L2292" i="11"/>
  <c r="M2292" i="11"/>
  <c r="N2292" i="11"/>
  <c r="O2292" i="11"/>
  <c r="P2292" i="11"/>
  <c r="Q2292" i="11"/>
  <c r="AH2292" i="11" s="1"/>
  <c r="R2292" i="11"/>
  <c r="AF2292" i="11" s="1"/>
  <c r="S2292" i="11"/>
  <c r="T2292" i="11"/>
  <c r="U2292" i="11"/>
  <c r="V2292" i="11"/>
  <c r="W2292" i="11"/>
  <c r="X2292" i="11"/>
  <c r="Y2292" i="11"/>
  <c r="Z2292" i="11"/>
  <c r="AA2292" i="11"/>
  <c r="AB2292" i="11"/>
  <c r="AC2292" i="11"/>
  <c r="AD2292" i="11"/>
  <c r="AE2292" i="11"/>
  <c r="AG2292" i="11"/>
  <c r="L2293" i="11"/>
  <c r="M2293" i="11"/>
  <c r="N2293" i="11"/>
  <c r="Q2293" i="11" s="1"/>
  <c r="AG2293" i="11" s="1"/>
  <c r="O2293" i="11"/>
  <c r="P2293" i="11"/>
  <c r="R2293" i="11"/>
  <c r="S2293" i="11"/>
  <c r="T2293" i="11"/>
  <c r="U2293" i="11"/>
  <c r="V2293" i="11"/>
  <c r="W2293" i="11"/>
  <c r="X2293" i="11"/>
  <c r="Y2293" i="11"/>
  <c r="Z2293" i="11"/>
  <c r="AA2293" i="11"/>
  <c r="AB2293" i="11"/>
  <c r="AC2293" i="11"/>
  <c r="AD2293" i="11"/>
  <c r="AE2293" i="11"/>
  <c r="AF2293" i="11"/>
  <c r="L2294" i="11"/>
  <c r="M2294" i="11"/>
  <c r="N2294" i="11"/>
  <c r="O2294" i="11"/>
  <c r="P2294" i="11"/>
  <c r="Q2294" i="11"/>
  <c r="AJ2294" i="11" s="1"/>
  <c r="R2294" i="11"/>
  <c r="S2294" i="11"/>
  <c r="T2294" i="11"/>
  <c r="U2294" i="11"/>
  <c r="V2294" i="11"/>
  <c r="W2294" i="11"/>
  <c r="X2294" i="11"/>
  <c r="Y2294" i="11"/>
  <c r="Z2294" i="11"/>
  <c r="AA2294" i="11"/>
  <c r="AB2294" i="11"/>
  <c r="AC2294" i="11"/>
  <c r="AD2294" i="11"/>
  <c r="AE2294" i="11"/>
  <c r="AF2294" i="11"/>
  <c r="AG2294" i="11"/>
  <c r="AH2294" i="11"/>
  <c r="AL2294" i="11" s="1"/>
  <c r="AI2294" i="11"/>
  <c r="AK2294" i="11"/>
  <c r="L2295" i="11"/>
  <c r="M2295" i="11"/>
  <c r="N2295" i="11"/>
  <c r="O2295" i="11"/>
  <c r="P2295" i="11"/>
  <c r="R2295" i="11"/>
  <c r="S2295" i="11"/>
  <c r="T2295" i="11"/>
  <c r="U2295" i="11"/>
  <c r="V2295" i="11"/>
  <c r="W2295" i="11"/>
  <c r="X2295" i="11"/>
  <c r="Y2295" i="11"/>
  <c r="Z2295" i="11"/>
  <c r="AA2295" i="11"/>
  <c r="AB2295" i="11"/>
  <c r="AC2295" i="11"/>
  <c r="AD2295" i="11"/>
  <c r="AE2295" i="11"/>
  <c r="AF2295" i="11"/>
  <c r="L2296" i="11"/>
  <c r="M2296" i="11"/>
  <c r="N2296" i="11"/>
  <c r="O2296" i="11"/>
  <c r="P2296" i="11"/>
  <c r="Q2296" i="11"/>
  <c r="R2296" i="11"/>
  <c r="S2296" i="11"/>
  <c r="T2296" i="11"/>
  <c r="U2296" i="11"/>
  <c r="V2296" i="11"/>
  <c r="W2296" i="11"/>
  <c r="X2296" i="11"/>
  <c r="Y2296" i="11"/>
  <c r="Z2296" i="11"/>
  <c r="AA2296" i="11"/>
  <c r="AB2296" i="11"/>
  <c r="AC2296" i="11"/>
  <c r="AD2296" i="11"/>
  <c r="AE2296" i="11"/>
  <c r="AF2296" i="11"/>
  <c r="AI2296" i="11"/>
  <c r="AJ2296" i="11"/>
  <c r="AK2296" i="11"/>
  <c r="L2297" i="11"/>
  <c r="M2297" i="11"/>
  <c r="N2297" i="11"/>
  <c r="O2297" i="11"/>
  <c r="P2297" i="11"/>
  <c r="R2297" i="11"/>
  <c r="S2297" i="11"/>
  <c r="T2297" i="11"/>
  <c r="U2297" i="11"/>
  <c r="V2297" i="11"/>
  <c r="W2297" i="11"/>
  <c r="X2297" i="11"/>
  <c r="Y2297" i="11"/>
  <c r="Z2297" i="11"/>
  <c r="AA2297" i="11"/>
  <c r="AB2297" i="11"/>
  <c r="AC2297" i="11"/>
  <c r="AD2297" i="11"/>
  <c r="AE2297" i="11"/>
  <c r="AF2297" i="11"/>
  <c r="L2298" i="11"/>
  <c r="M2298" i="11"/>
  <c r="AH2298" i="11" s="1"/>
  <c r="N2298" i="11"/>
  <c r="O2298" i="11"/>
  <c r="P2298" i="11"/>
  <c r="Q2298" i="11"/>
  <c r="R2298" i="11"/>
  <c r="T2298" i="11"/>
  <c r="U2298" i="11"/>
  <c r="V2298" i="11"/>
  <c r="W2298" i="11"/>
  <c r="X2298" i="11"/>
  <c r="Y2298" i="11"/>
  <c r="Z2298" i="11"/>
  <c r="AA2298" i="11"/>
  <c r="AB2298" i="11"/>
  <c r="AC2298" i="11"/>
  <c r="AD2298" i="11"/>
  <c r="AE2298" i="11"/>
  <c r="AI2298" i="11"/>
  <c r="AJ2298" i="11"/>
  <c r="AK2298" i="11"/>
  <c r="L2299" i="11"/>
  <c r="M2299" i="11"/>
  <c r="N2299" i="11"/>
  <c r="O2299" i="11"/>
  <c r="P2299" i="11"/>
  <c r="Q2299" i="11"/>
  <c r="AI2299" i="11" s="1"/>
  <c r="R2299" i="11"/>
  <c r="S2299" i="11"/>
  <c r="T2299" i="11"/>
  <c r="U2299" i="11"/>
  <c r="V2299" i="11"/>
  <c r="W2299" i="11"/>
  <c r="X2299" i="11"/>
  <c r="Y2299" i="11"/>
  <c r="Z2299" i="11"/>
  <c r="AA2299" i="11"/>
  <c r="AB2299" i="11"/>
  <c r="AC2299" i="11"/>
  <c r="AD2299" i="11"/>
  <c r="AE2299" i="11"/>
  <c r="AF2299" i="11"/>
  <c r="AG2299" i="11"/>
  <c r="L2300" i="11"/>
  <c r="M2300" i="11"/>
  <c r="T2300" i="11" s="1"/>
  <c r="N2300" i="11"/>
  <c r="O2300" i="11"/>
  <c r="P2300" i="11"/>
  <c r="Q2300" i="11"/>
  <c r="AH2300" i="11" s="1"/>
  <c r="R2300" i="11"/>
  <c r="S2300" i="11"/>
  <c r="U2300" i="11"/>
  <c r="V2300" i="11"/>
  <c r="W2300" i="11"/>
  <c r="X2300" i="11"/>
  <c r="Y2300" i="11"/>
  <c r="Z2300" i="11"/>
  <c r="AA2300" i="11"/>
  <c r="AB2300" i="11"/>
  <c r="AC2300" i="11"/>
  <c r="AD2300" i="11"/>
  <c r="AE2300" i="11"/>
  <c r="AI2300" i="11"/>
  <c r="AJ2300" i="11"/>
  <c r="AK2300" i="11"/>
  <c r="L2301" i="11"/>
  <c r="M2301" i="11"/>
  <c r="T2301" i="11" s="1"/>
  <c r="N2301" i="11"/>
  <c r="Q2301" i="11" s="1"/>
  <c r="AG2301" i="11" s="1"/>
  <c r="O2301" i="11"/>
  <c r="AJ2301" i="11" s="1"/>
  <c r="P2301" i="11"/>
  <c r="AB2301" i="11" s="1"/>
  <c r="R2301" i="11"/>
  <c r="S2301" i="11"/>
  <c r="U2301" i="11"/>
  <c r="V2301" i="11"/>
  <c r="W2301" i="11"/>
  <c r="X2301" i="11"/>
  <c r="Y2301" i="11"/>
  <c r="Z2301" i="11"/>
  <c r="AA2301" i="11"/>
  <c r="AC2301" i="11"/>
  <c r="AD2301" i="11"/>
  <c r="AE2301" i="11"/>
  <c r="AH2301" i="11"/>
  <c r="AI2301" i="11"/>
  <c r="L2302" i="11"/>
  <c r="M2302" i="11"/>
  <c r="T2302" i="11" s="1"/>
  <c r="N2302" i="11"/>
  <c r="Q2302" i="11" s="1"/>
  <c r="O2302" i="11"/>
  <c r="P2302" i="11"/>
  <c r="AB2302" i="11" s="1"/>
  <c r="R2302" i="11"/>
  <c r="S2302" i="11"/>
  <c r="U2302" i="11"/>
  <c r="W2302" i="11"/>
  <c r="X2302" i="11"/>
  <c r="Y2302" i="11"/>
  <c r="Z2302" i="11"/>
  <c r="AA2302" i="11"/>
  <c r="AC2302" i="11"/>
  <c r="AD2302" i="11"/>
  <c r="AE2302" i="11"/>
  <c r="L2303" i="11"/>
  <c r="M2303" i="11"/>
  <c r="N2303" i="11"/>
  <c r="O2303" i="11"/>
  <c r="P2303" i="11"/>
  <c r="Q2303" i="11"/>
  <c r="R2303" i="11"/>
  <c r="S2303" i="11"/>
  <c r="T2303" i="11"/>
  <c r="U2303" i="11"/>
  <c r="V2303" i="11"/>
  <c r="W2303" i="11"/>
  <c r="X2303" i="11"/>
  <c r="Y2303" i="11"/>
  <c r="Z2303" i="11"/>
  <c r="AA2303" i="11"/>
  <c r="AB2303" i="11"/>
  <c r="AC2303" i="11"/>
  <c r="AD2303" i="11"/>
  <c r="AE2303" i="11"/>
  <c r="AF2303" i="11"/>
  <c r="AH2303" i="11"/>
  <c r="AJ2303" i="11"/>
  <c r="L2304" i="11"/>
  <c r="M2304" i="11"/>
  <c r="N2304" i="11"/>
  <c r="O2304" i="11"/>
  <c r="P2304" i="11"/>
  <c r="R2304" i="11"/>
  <c r="S2304" i="11"/>
  <c r="T2304" i="11"/>
  <c r="U2304" i="11"/>
  <c r="V2304" i="11"/>
  <c r="W2304" i="11"/>
  <c r="X2304" i="11"/>
  <c r="Y2304" i="11"/>
  <c r="Z2304" i="11"/>
  <c r="AA2304" i="11"/>
  <c r="AB2304" i="11"/>
  <c r="AC2304" i="11"/>
  <c r="AD2304" i="11"/>
  <c r="AE2304" i="11"/>
  <c r="AF2304" i="11"/>
  <c r="L2305" i="11"/>
  <c r="M2305" i="11"/>
  <c r="N2305" i="11"/>
  <c r="O2305" i="11"/>
  <c r="P2305" i="11"/>
  <c r="Q2305" i="11"/>
  <c r="AK2305" i="11" s="1"/>
  <c r="R2305" i="11"/>
  <c r="T2305" i="11"/>
  <c r="U2305" i="11"/>
  <c r="V2305" i="11"/>
  <c r="W2305" i="11"/>
  <c r="X2305" i="11"/>
  <c r="Y2305" i="11"/>
  <c r="Z2305" i="11"/>
  <c r="AA2305" i="11"/>
  <c r="AB2305" i="11"/>
  <c r="AC2305" i="11"/>
  <c r="AD2305" i="11"/>
  <c r="AE2305" i="11"/>
  <c r="AH2305" i="11"/>
  <c r="AJ2305" i="11"/>
  <c r="L2306" i="11"/>
  <c r="M2306" i="11"/>
  <c r="T2306" i="11" s="1"/>
  <c r="N2306" i="11"/>
  <c r="Q2306" i="11" s="1"/>
  <c r="O2306" i="11"/>
  <c r="P2306" i="11"/>
  <c r="R2306" i="11"/>
  <c r="U2306" i="11"/>
  <c r="V2306" i="11"/>
  <c r="W2306" i="11"/>
  <c r="X2306" i="11"/>
  <c r="Y2306" i="11"/>
  <c r="Z2306" i="11"/>
  <c r="AA2306" i="11"/>
  <c r="AB2306" i="11"/>
  <c r="AC2306" i="11"/>
  <c r="AD2306" i="11"/>
  <c r="AE2306" i="11"/>
  <c r="L2307" i="11"/>
  <c r="S2307" i="11" s="1"/>
  <c r="M2307" i="11"/>
  <c r="N2307" i="11"/>
  <c r="Q2307" i="11" s="1"/>
  <c r="O2307" i="11"/>
  <c r="P2307" i="11"/>
  <c r="R2307" i="11"/>
  <c r="AF2307" i="11" s="1"/>
  <c r="T2307" i="11"/>
  <c r="U2307" i="11"/>
  <c r="V2307" i="11"/>
  <c r="W2307" i="11"/>
  <c r="X2307" i="11"/>
  <c r="Y2307" i="11"/>
  <c r="Z2307" i="11"/>
  <c r="AA2307" i="11"/>
  <c r="AB2307" i="11"/>
  <c r="AC2307" i="11"/>
  <c r="AD2307" i="11"/>
  <c r="AE2307" i="11"/>
  <c r="L2308" i="11"/>
  <c r="M2308" i="11"/>
  <c r="T2308" i="11" s="1"/>
  <c r="AF2308" i="11" s="1"/>
  <c r="N2308" i="11"/>
  <c r="O2308" i="11"/>
  <c r="P2308" i="11"/>
  <c r="AB2308" i="11" s="1"/>
  <c r="Q2308" i="11"/>
  <c r="AI2308" i="11" s="1"/>
  <c r="R2308" i="11"/>
  <c r="S2308" i="11"/>
  <c r="U2308" i="11"/>
  <c r="V2308" i="11"/>
  <c r="W2308" i="11"/>
  <c r="X2308" i="11"/>
  <c r="Y2308" i="11"/>
  <c r="Z2308" i="11"/>
  <c r="AA2308" i="11"/>
  <c r="AC2308" i="11"/>
  <c r="AD2308" i="11"/>
  <c r="AE2308" i="11"/>
  <c r="AG2308" i="11"/>
  <c r="AH2308" i="11"/>
  <c r="L2309" i="11"/>
  <c r="M2309" i="11"/>
  <c r="N2309" i="11"/>
  <c r="Q2309" i="11" s="1"/>
  <c r="O2309" i="11"/>
  <c r="P2309" i="11"/>
  <c r="R2309" i="11"/>
  <c r="S2309" i="11"/>
  <c r="T2309" i="11"/>
  <c r="U2309" i="11"/>
  <c r="V2309" i="11"/>
  <c r="W2309" i="11"/>
  <c r="X2309" i="11"/>
  <c r="Y2309" i="11"/>
  <c r="Z2309" i="11"/>
  <c r="AA2309" i="11"/>
  <c r="AB2309" i="11"/>
  <c r="AC2309" i="11"/>
  <c r="AD2309" i="11"/>
  <c r="AE2309" i="11"/>
  <c r="AF2309" i="11"/>
  <c r="L2310" i="11"/>
  <c r="M2310" i="11"/>
  <c r="T2310" i="11" s="1"/>
  <c r="N2310" i="11"/>
  <c r="V2310" i="11" s="1"/>
  <c r="O2310" i="11"/>
  <c r="P2310" i="11"/>
  <c r="AB2310" i="11" s="1"/>
  <c r="Q2310" i="11"/>
  <c r="AJ2310" i="11" s="1"/>
  <c r="R2310" i="11"/>
  <c r="AF2310" i="11" s="1"/>
  <c r="S2310" i="11"/>
  <c r="U2310" i="11"/>
  <c r="W2310" i="11"/>
  <c r="X2310" i="11"/>
  <c r="Y2310" i="11"/>
  <c r="Z2310" i="11"/>
  <c r="AA2310" i="11"/>
  <c r="AC2310" i="11"/>
  <c r="AD2310" i="11"/>
  <c r="AE2310" i="11"/>
  <c r="AI2310" i="11"/>
  <c r="L2311" i="11"/>
  <c r="M2311" i="11"/>
  <c r="T2311" i="11" s="1"/>
  <c r="N2311" i="11"/>
  <c r="O2311" i="11"/>
  <c r="P2311" i="11"/>
  <c r="AB2311" i="11" s="1"/>
  <c r="Q2311" i="11"/>
  <c r="AI2311" i="11" s="1"/>
  <c r="R2311" i="11"/>
  <c r="U2311" i="11"/>
  <c r="V2311" i="11"/>
  <c r="W2311" i="11"/>
  <c r="X2311" i="11"/>
  <c r="Y2311" i="11"/>
  <c r="Z2311" i="11"/>
  <c r="AA2311" i="11"/>
  <c r="AC2311" i="11"/>
  <c r="AD2311" i="11"/>
  <c r="AE2311" i="11"/>
  <c r="AG2311" i="11"/>
  <c r="L2312" i="11"/>
  <c r="M2312" i="11"/>
  <c r="T2312" i="11" s="1"/>
  <c r="N2312" i="11"/>
  <c r="Q2312" i="11" s="1"/>
  <c r="O2312" i="11"/>
  <c r="P2312" i="11"/>
  <c r="R2312" i="11"/>
  <c r="S2312" i="11"/>
  <c r="U2312" i="11"/>
  <c r="V2312" i="11"/>
  <c r="W2312" i="11"/>
  <c r="X2312" i="11"/>
  <c r="Y2312" i="11"/>
  <c r="Z2312" i="11"/>
  <c r="AA2312" i="11"/>
  <c r="AB2312" i="11"/>
  <c r="AC2312" i="11"/>
  <c r="AD2312" i="11"/>
  <c r="AE2312" i="11"/>
  <c r="L2313" i="11"/>
  <c r="S2313" i="11" s="1"/>
  <c r="M2313" i="11"/>
  <c r="N2313" i="11"/>
  <c r="O2313" i="11"/>
  <c r="P2313" i="11"/>
  <c r="AB2313" i="11" s="1"/>
  <c r="Q2313" i="11"/>
  <c r="AK2313" i="11" s="1"/>
  <c r="R2313" i="11"/>
  <c r="T2313" i="11"/>
  <c r="U2313" i="11"/>
  <c r="V2313" i="11"/>
  <c r="W2313" i="11"/>
  <c r="X2313" i="11"/>
  <c r="Y2313" i="11"/>
  <c r="Z2313" i="11"/>
  <c r="AA2313" i="11"/>
  <c r="AC2313" i="11"/>
  <c r="AD2313" i="11"/>
  <c r="AE2313" i="11"/>
  <c r="AG2313" i="11"/>
  <c r="L2314" i="11"/>
  <c r="M2314" i="11"/>
  <c r="T2314" i="11" s="1"/>
  <c r="N2314" i="11"/>
  <c r="Q2314" i="11" s="1"/>
  <c r="O2314" i="11"/>
  <c r="P2314" i="11"/>
  <c r="R2314" i="11"/>
  <c r="S2314" i="11"/>
  <c r="U2314" i="11"/>
  <c r="V2314" i="11"/>
  <c r="W2314" i="11"/>
  <c r="X2314" i="11"/>
  <c r="Y2314" i="11"/>
  <c r="Z2314" i="11"/>
  <c r="AA2314" i="11"/>
  <c r="AB2314" i="11"/>
  <c r="AC2314" i="11"/>
  <c r="AD2314" i="11"/>
  <c r="AE2314" i="11"/>
  <c r="L2315" i="11"/>
  <c r="M2315" i="11"/>
  <c r="N2315" i="11"/>
  <c r="O2315" i="11"/>
  <c r="P2315" i="11"/>
  <c r="Q2315" i="11"/>
  <c r="AI2315" i="11" s="1"/>
  <c r="R2315" i="11"/>
  <c r="S2315" i="11"/>
  <c r="T2315" i="11"/>
  <c r="U2315" i="11"/>
  <c r="V2315" i="11"/>
  <c r="W2315" i="11"/>
  <c r="X2315" i="11"/>
  <c r="Y2315" i="11"/>
  <c r="Z2315" i="11"/>
  <c r="AA2315" i="11"/>
  <c r="AB2315" i="11"/>
  <c r="AC2315" i="11"/>
  <c r="AD2315" i="11"/>
  <c r="AE2315" i="11"/>
  <c r="AF2315" i="11"/>
  <c r="AG2315" i="11"/>
  <c r="AH2315" i="11"/>
  <c r="L2316" i="11"/>
  <c r="AG2316" i="11" s="1"/>
  <c r="M2316" i="11"/>
  <c r="AH2316" i="11" s="1"/>
  <c r="N2316" i="11"/>
  <c r="O2316" i="11"/>
  <c r="P2316" i="11"/>
  <c r="Q2316" i="11"/>
  <c r="R2316" i="11"/>
  <c r="S2316" i="11"/>
  <c r="T2316" i="11"/>
  <c r="U2316" i="11"/>
  <c r="V2316" i="11"/>
  <c r="W2316" i="11"/>
  <c r="X2316" i="11"/>
  <c r="Y2316" i="11"/>
  <c r="Z2316" i="11"/>
  <c r="AA2316" i="11"/>
  <c r="AB2316" i="11"/>
  <c r="AC2316" i="11"/>
  <c r="AD2316" i="11"/>
  <c r="AE2316" i="11"/>
  <c r="AF2316" i="11"/>
  <c r="AI2316" i="11"/>
  <c r="AJ2316" i="11"/>
  <c r="AK2316" i="11"/>
  <c r="L2317" i="11"/>
  <c r="M2317" i="11"/>
  <c r="N2317" i="11"/>
  <c r="Q2317" i="11" s="1"/>
  <c r="AG2317" i="11" s="1"/>
  <c r="O2317" i="11"/>
  <c r="AJ2317" i="11" s="1"/>
  <c r="P2317" i="11"/>
  <c r="R2317" i="11"/>
  <c r="S2317" i="11"/>
  <c r="T2317" i="11"/>
  <c r="U2317" i="11"/>
  <c r="V2317" i="11"/>
  <c r="W2317" i="11"/>
  <c r="X2317" i="11"/>
  <c r="Y2317" i="11"/>
  <c r="Z2317" i="11"/>
  <c r="AA2317" i="11"/>
  <c r="AB2317" i="11"/>
  <c r="AC2317" i="11"/>
  <c r="AD2317" i="11"/>
  <c r="AE2317" i="11"/>
  <c r="AF2317" i="11"/>
  <c r="AH2317" i="11"/>
  <c r="AI2317" i="11"/>
  <c r="AK2317" i="11"/>
  <c r="L2318" i="11"/>
  <c r="M2318" i="11"/>
  <c r="N2318" i="11"/>
  <c r="Q2318" i="11" s="1"/>
  <c r="O2318" i="11"/>
  <c r="P2318" i="11"/>
  <c r="R2318" i="11"/>
  <c r="S2318" i="11"/>
  <c r="T2318" i="11"/>
  <c r="U2318" i="11"/>
  <c r="V2318" i="11"/>
  <c r="W2318" i="11"/>
  <c r="X2318" i="11"/>
  <c r="Y2318" i="11"/>
  <c r="Z2318" i="11"/>
  <c r="AA2318" i="11"/>
  <c r="AB2318" i="11"/>
  <c r="AC2318" i="11"/>
  <c r="AD2318" i="11"/>
  <c r="AE2318" i="11"/>
  <c r="AF2318" i="11"/>
  <c r="L2319" i="11"/>
  <c r="M2319" i="11"/>
  <c r="N2319" i="11"/>
  <c r="O2319" i="11"/>
  <c r="P2319" i="11"/>
  <c r="AB2319" i="11" s="1"/>
  <c r="Q2319" i="11"/>
  <c r="AK2319" i="11" s="1"/>
  <c r="R2319" i="11"/>
  <c r="S2319" i="11"/>
  <c r="T2319" i="11"/>
  <c r="U2319" i="11"/>
  <c r="V2319" i="11"/>
  <c r="W2319" i="11"/>
  <c r="X2319" i="11"/>
  <c r="Y2319" i="11"/>
  <c r="AF2319" i="11" s="1"/>
  <c r="Z2319" i="11"/>
  <c r="AA2319" i="11"/>
  <c r="AC2319" i="11"/>
  <c r="AD2319" i="11"/>
  <c r="AE2319" i="11"/>
  <c r="AG2319" i="11"/>
  <c r="L2320" i="11"/>
  <c r="M2320" i="11"/>
  <c r="N2320" i="11"/>
  <c r="Q2320" i="11" s="1"/>
  <c r="O2320" i="11"/>
  <c r="P2320" i="11"/>
  <c r="R2320" i="11"/>
  <c r="T2320" i="11"/>
  <c r="U2320" i="11"/>
  <c r="V2320" i="11"/>
  <c r="W2320" i="11"/>
  <c r="X2320" i="11"/>
  <c r="Y2320" i="11"/>
  <c r="Z2320" i="11"/>
  <c r="AA2320" i="11"/>
  <c r="AB2320" i="11"/>
  <c r="AC2320" i="11"/>
  <c r="AD2320" i="11"/>
  <c r="AE2320" i="11"/>
  <c r="L2321" i="11"/>
  <c r="S2321" i="11" s="1"/>
  <c r="M2321" i="11"/>
  <c r="T2321" i="11" s="1"/>
  <c r="N2321" i="11"/>
  <c r="O2321" i="11"/>
  <c r="P2321" i="11"/>
  <c r="AB2321" i="11" s="1"/>
  <c r="R2321" i="11"/>
  <c r="U2321" i="11"/>
  <c r="V2321" i="11"/>
  <c r="W2321" i="11"/>
  <c r="X2321" i="11"/>
  <c r="Y2321" i="11"/>
  <c r="Z2321" i="11"/>
  <c r="AA2321" i="11"/>
  <c r="AC2321" i="11"/>
  <c r="AD2321" i="11"/>
  <c r="AE2321" i="11"/>
  <c r="L2322" i="11"/>
  <c r="M2322" i="11"/>
  <c r="T2322" i="11" s="1"/>
  <c r="N2322" i="11"/>
  <c r="O2322" i="11"/>
  <c r="P2322" i="11"/>
  <c r="Q2322" i="11"/>
  <c r="R2322" i="11"/>
  <c r="U2322" i="11"/>
  <c r="V2322" i="11"/>
  <c r="W2322" i="11"/>
  <c r="X2322" i="11"/>
  <c r="Y2322" i="11"/>
  <c r="Z2322" i="11"/>
  <c r="AA2322" i="11"/>
  <c r="AB2322" i="11"/>
  <c r="AC2322" i="11"/>
  <c r="AD2322" i="11"/>
  <c r="AE2322" i="11"/>
  <c r="AG2322" i="11"/>
  <c r="AH2322" i="11"/>
  <c r="AK2322" i="11"/>
  <c r="L2323" i="11"/>
  <c r="S2323" i="11" s="1"/>
  <c r="M2323" i="11"/>
  <c r="T2323" i="11" s="1"/>
  <c r="N2323" i="11"/>
  <c r="Q2323" i="11" s="1"/>
  <c r="O2323" i="11"/>
  <c r="P2323" i="11"/>
  <c r="AB2323" i="11" s="1"/>
  <c r="R2323" i="11"/>
  <c r="U2323" i="11"/>
  <c r="V2323" i="11"/>
  <c r="W2323" i="11"/>
  <c r="X2323" i="11"/>
  <c r="Y2323" i="11"/>
  <c r="Z2323" i="11"/>
  <c r="AA2323" i="11"/>
  <c r="AC2323" i="11"/>
  <c r="AD2323" i="11"/>
  <c r="AE2323" i="11"/>
  <c r="L2324" i="11"/>
  <c r="M2324" i="11"/>
  <c r="T2324" i="11" s="1"/>
  <c r="AF2324" i="11" s="1"/>
  <c r="N2324" i="11"/>
  <c r="O2324" i="11"/>
  <c r="P2324" i="11"/>
  <c r="AB2324" i="11" s="1"/>
  <c r="Q2324" i="11"/>
  <c r="AJ2324" i="11" s="1"/>
  <c r="R2324" i="11"/>
  <c r="S2324" i="11"/>
  <c r="U2324" i="11"/>
  <c r="V2324" i="11"/>
  <c r="W2324" i="11"/>
  <c r="X2324" i="11"/>
  <c r="Y2324" i="11"/>
  <c r="Z2324" i="11"/>
  <c r="AA2324" i="11"/>
  <c r="AC2324" i="11"/>
  <c r="AD2324" i="11"/>
  <c r="AE2324" i="11"/>
  <c r="AG2324" i="11"/>
  <c r="AH2324" i="11"/>
  <c r="AI2324" i="11"/>
  <c r="L2325" i="11"/>
  <c r="M2325" i="11"/>
  <c r="T2325" i="11" s="1"/>
  <c r="N2325" i="11"/>
  <c r="Q2325" i="11" s="1"/>
  <c r="O2325" i="11"/>
  <c r="P2325" i="11"/>
  <c r="R2325" i="11"/>
  <c r="S2325" i="11"/>
  <c r="U2325" i="11"/>
  <c r="V2325" i="11"/>
  <c r="W2325" i="11"/>
  <c r="X2325" i="11"/>
  <c r="Y2325" i="11"/>
  <c r="Z2325" i="11"/>
  <c r="AA2325" i="11"/>
  <c r="AB2325" i="11"/>
  <c r="AC2325" i="11"/>
  <c r="AD2325" i="11"/>
  <c r="AE2325" i="11"/>
  <c r="L2326" i="11"/>
  <c r="S2326" i="11" s="1"/>
  <c r="AF2326" i="11" s="1"/>
  <c r="M2326" i="11"/>
  <c r="T2326" i="11" s="1"/>
  <c r="N2326" i="11"/>
  <c r="O2326" i="11"/>
  <c r="P2326" i="11"/>
  <c r="AB2326" i="11" s="1"/>
  <c r="R2326" i="11"/>
  <c r="U2326" i="11"/>
  <c r="V2326" i="11"/>
  <c r="W2326" i="11"/>
  <c r="X2326" i="11"/>
  <c r="Y2326" i="11"/>
  <c r="Z2326" i="11"/>
  <c r="AA2326" i="11"/>
  <c r="AC2326" i="11"/>
  <c r="AD2326" i="11"/>
  <c r="AE2326" i="11"/>
  <c r="L2327" i="11"/>
  <c r="M2327" i="11"/>
  <c r="N2327" i="11"/>
  <c r="O2327" i="11"/>
  <c r="P2327" i="11"/>
  <c r="AB2327" i="11" s="1"/>
  <c r="Q2327" i="11"/>
  <c r="AK2327" i="11" s="1"/>
  <c r="R2327" i="11"/>
  <c r="S2327" i="11"/>
  <c r="T2327" i="11"/>
  <c r="U2327" i="11"/>
  <c r="V2327" i="11"/>
  <c r="W2327" i="11"/>
  <c r="X2327" i="11"/>
  <c r="Y2327" i="11"/>
  <c r="AF2327" i="11" s="1"/>
  <c r="Z2327" i="11"/>
  <c r="AA2327" i="11"/>
  <c r="AC2327" i="11"/>
  <c r="AD2327" i="11"/>
  <c r="AE2327" i="11"/>
  <c r="AG2327" i="11"/>
  <c r="L2328" i="11"/>
  <c r="M2328" i="11"/>
  <c r="N2328" i="11"/>
  <c r="Q2328" i="11" s="1"/>
  <c r="O2328" i="11"/>
  <c r="P2328" i="11"/>
  <c r="R2328" i="11"/>
  <c r="T2328" i="11"/>
  <c r="U2328" i="11"/>
  <c r="V2328" i="11"/>
  <c r="W2328" i="11"/>
  <c r="X2328" i="11"/>
  <c r="Y2328" i="11"/>
  <c r="Z2328" i="11"/>
  <c r="AA2328" i="11"/>
  <c r="AB2328" i="11"/>
  <c r="AC2328" i="11"/>
  <c r="AD2328" i="11"/>
  <c r="AE2328" i="11"/>
  <c r="L2329" i="11"/>
  <c r="S2329" i="11" s="1"/>
  <c r="M2329" i="11"/>
  <c r="T2329" i="11" s="1"/>
  <c r="N2329" i="11"/>
  <c r="O2329" i="11"/>
  <c r="P2329" i="11"/>
  <c r="AB2329" i="11" s="1"/>
  <c r="R2329" i="11"/>
  <c r="U2329" i="11"/>
  <c r="V2329" i="11"/>
  <c r="W2329" i="11"/>
  <c r="X2329" i="11"/>
  <c r="Y2329" i="11"/>
  <c r="Z2329" i="11"/>
  <c r="AA2329" i="11"/>
  <c r="AC2329" i="11"/>
  <c r="AD2329" i="11"/>
  <c r="AE2329" i="11"/>
  <c r="L2330" i="11"/>
  <c r="M2330" i="11"/>
  <c r="T2330" i="11" s="1"/>
  <c r="N2330" i="11"/>
  <c r="O2330" i="11"/>
  <c r="P2330" i="11"/>
  <c r="Q2330" i="11"/>
  <c r="R2330" i="11"/>
  <c r="U2330" i="11"/>
  <c r="V2330" i="11"/>
  <c r="W2330" i="11"/>
  <c r="X2330" i="11"/>
  <c r="Y2330" i="11"/>
  <c r="Z2330" i="11"/>
  <c r="AA2330" i="11"/>
  <c r="AB2330" i="11"/>
  <c r="AC2330" i="11"/>
  <c r="AD2330" i="11"/>
  <c r="AE2330" i="11"/>
  <c r="AG2330" i="11"/>
  <c r="AH2330" i="11"/>
  <c r="AK2330" i="11"/>
  <c r="L2331" i="11"/>
  <c r="S2331" i="11" s="1"/>
  <c r="AF2331" i="11" s="1"/>
  <c r="M2331" i="11"/>
  <c r="T2331" i="11" s="1"/>
  <c r="N2331" i="11"/>
  <c r="Q2331" i="11" s="1"/>
  <c r="O2331" i="11"/>
  <c r="P2331" i="11"/>
  <c r="R2331" i="11"/>
  <c r="U2331" i="11"/>
  <c r="V2331" i="11"/>
  <c r="W2331" i="11"/>
  <c r="X2331" i="11"/>
  <c r="Y2331" i="11"/>
  <c r="Z2331" i="11"/>
  <c r="AA2331" i="11"/>
  <c r="AB2331" i="11"/>
  <c r="AC2331" i="11"/>
  <c r="AD2331" i="11"/>
  <c r="AE2331" i="11"/>
  <c r="L2332" i="11"/>
  <c r="M2332" i="11"/>
  <c r="T2332" i="11" s="1"/>
  <c r="N2332" i="11"/>
  <c r="O2332" i="11"/>
  <c r="P2332" i="11"/>
  <c r="AB2332" i="11" s="1"/>
  <c r="Q2332" i="11"/>
  <c r="AJ2332" i="11" s="1"/>
  <c r="R2332" i="11"/>
  <c r="S2332" i="11"/>
  <c r="U2332" i="11"/>
  <c r="V2332" i="11"/>
  <c r="W2332" i="11"/>
  <c r="X2332" i="11"/>
  <c r="Y2332" i="11"/>
  <c r="Z2332" i="11"/>
  <c r="AA2332" i="11"/>
  <c r="AC2332" i="11"/>
  <c r="AD2332" i="11"/>
  <c r="AE2332" i="11"/>
  <c r="AG2332" i="11"/>
  <c r="AH2332" i="11"/>
  <c r="AI2332" i="11"/>
  <c r="L2333" i="11"/>
  <c r="M2333" i="11"/>
  <c r="T2333" i="11" s="1"/>
  <c r="N2333" i="11"/>
  <c r="Q2333" i="11" s="1"/>
  <c r="O2333" i="11"/>
  <c r="P2333" i="11"/>
  <c r="R2333" i="11"/>
  <c r="AF2333" i="11" s="1"/>
  <c r="S2333" i="11"/>
  <c r="U2333" i="11"/>
  <c r="V2333" i="11"/>
  <c r="W2333" i="11"/>
  <c r="X2333" i="11"/>
  <c r="Y2333" i="11"/>
  <c r="Z2333" i="11"/>
  <c r="AA2333" i="11"/>
  <c r="AB2333" i="11"/>
  <c r="AC2333" i="11"/>
  <c r="AD2333" i="11"/>
  <c r="AE2333" i="11"/>
  <c r="L2334" i="11"/>
  <c r="M2334" i="11"/>
  <c r="N2334" i="11"/>
  <c r="O2334" i="11"/>
  <c r="P2334" i="11"/>
  <c r="R2334" i="11"/>
  <c r="S2334" i="11"/>
  <c r="T2334" i="11"/>
  <c r="U2334" i="11"/>
  <c r="V2334" i="11"/>
  <c r="W2334" i="11"/>
  <c r="X2334" i="11"/>
  <c r="Y2334" i="11"/>
  <c r="Z2334" i="11"/>
  <c r="AA2334" i="11"/>
  <c r="AB2334" i="11"/>
  <c r="AC2334" i="11"/>
  <c r="AD2334" i="11"/>
  <c r="AE2334" i="11"/>
  <c r="AF2334" i="11"/>
  <c r="L2335" i="11"/>
  <c r="M2335" i="11"/>
  <c r="N2335" i="11"/>
  <c r="O2335" i="11"/>
  <c r="P2335" i="11"/>
  <c r="Q2335" i="11"/>
  <c r="AK2335" i="11" s="1"/>
  <c r="R2335" i="11"/>
  <c r="S2335" i="11"/>
  <c r="T2335" i="11"/>
  <c r="U2335" i="11"/>
  <c r="V2335" i="11"/>
  <c r="W2335" i="11"/>
  <c r="X2335" i="11"/>
  <c r="Y2335" i="11"/>
  <c r="Z2335" i="11"/>
  <c r="AA2335" i="11"/>
  <c r="AB2335" i="11"/>
  <c r="AC2335" i="11"/>
  <c r="AD2335" i="11"/>
  <c r="AE2335" i="11"/>
  <c r="AF2335" i="11"/>
  <c r="AG2335" i="11"/>
  <c r="L2336" i="11"/>
  <c r="M2336" i="11"/>
  <c r="N2336" i="11"/>
  <c r="Q2336" i="11" s="1"/>
  <c r="O2336" i="11"/>
  <c r="P2336" i="11"/>
  <c r="R2336" i="11"/>
  <c r="S2336" i="11"/>
  <c r="T2336" i="11"/>
  <c r="U2336" i="11"/>
  <c r="V2336" i="11"/>
  <c r="W2336" i="11"/>
  <c r="X2336" i="11"/>
  <c r="Y2336" i="11"/>
  <c r="Z2336" i="11"/>
  <c r="AA2336" i="11"/>
  <c r="AB2336" i="11"/>
  <c r="AC2336" i="11"/>
  <c r="AD2336" i="11"/>
  <c r="AE2336" i="11"/>
  <c r="AF2336" i="11"/>
  <c r="L2337" i="11"/>
  <c r="M2337" i="11"/>
  <c r="N2337" i="11"/>
  <c r="O2337" i="11"/>
  <c r="P2337" i="11"/>
  <c r="R2337" i="11"/>
  <c r="S2337" i="11"/>
  <c r="T2337" i="11"/>
  <c r="U2337" i="11"/>
  <c r="V2337" i="11"/>
  <c r="W2337" i="11"/>
  <c r="X2337" i="11"/>
  <c r="Y2337" i="11"/>
  <c r="Z2337" i="11"/>
  <c r="AA2337" i="11"/>
  <c r="AB2337" i="11"/>
  <c r="AC2337" i="11"/>
  <c r="AD2337" i="11"/>
  <c r="AE2337" i="11"/>
  <c r="AF2337" i="11"/>
  <c r="L2338" i="11"/>
  <c r="M2338" i="11"/>
  <c r="N2338" i="11"/>
  <c r="O2338" i="11"/>
  <c r="P2338" i="11"/>
  <c r="Q2338" i="11"/>
  <c r="R2338" i="11"/>
  <c r="S2338" i="11"/>
  <c r="T2338" i="11"/>
  <c r="U2338" i="11"/>
  <c r="V2338" i="11"/>
  <c r="W2338" i="11"/>
  <c r="X2338" i="11"/>
  <c r="Y2338" i="11"/>
  <c r="Z2338" i="11"/>
  <c r="AA2338" i="11"/>
  <c r="AB2338" i="11"/>
  <c r="AC2338" i="11"/>
  <c r="AD2338" i="11"/>
  <c r="AE2338" i="11"/>
  <c r="AF2338" i="11"/>
  <c r="AG2338" i="11"/>
  <c r="AH2338" i="11"/>
  <c r="L2339" i="11"/>
  <c r="M2339" i="11"/>
  <c r="N2339" i="11"/>
  <c r="Q2339" i="11" s="1"/>
  <c r="O2339" i="11"/>
  <c r="P2339" i="11"/>
  <c r="R2339" i="11"/>
  <c r="S2339" i="11"/>
  <c r="T2339" i="11"/>
  <c r="U2339" i="11"/>
  <c r="V2339" i="11"/>
  <c r="W2339" i="11"/>
  <c r="X2339" i="11"/>
  <c r="Y2339" i="11"/>
  <c r="Z2339" i="11"/>
  <c r="AA2339" i="11"/>
  <c r="AB2339" i="11"/>
  <c r="AC2339" i="11"/>
  <c r="AD2339" i="11"/>
  <c r="AE2339" i="11"/>
  <c r="AF2339" i="11"/>
  <c r="L2340" i="11"/>
  <c r="M2340" i="11"/>
  <c r="N2340" i="11"/>
  <c r="O2340" i="11"/>
  <c r="P2340" i="11"/>
  <c r="Q2340" i="11"/>
  <c r="AJ2340" i="11" s="1"/>
  <c r="R2340" i="11"/>
  <c r="S2340" i="11"/>
  <c r="T2340" i="11"/>
  <c r="U2340" i="11"/>
  <c r="V2340" i="11"/>
  <c r="W2340" i="11"/>
  <c r="X2340" i="11"/>
  <c r="Y2340" i="11"/>
  <c r="Z2340" i="11"/>
  <c r="AA2340" i="11"/>
  <c r="AB2340" i="11"/>
  <c r="AC2340" i="11"/>
  <c r="AD2340" i="11"/>
  <c r="AE2340" i="11"/>
  <c r="AF2340" i="11"/>
  <c r="AG2340" i="11"/>
  <c r="AH2340" i="11"/>
  <c r="AI2340" i="11"/>
  <c r="L2341" i="11"/>
  <c r="M2341" i="11"/>
  <c r="N2341" i="11"/>
  <c r="Q2341" i="11" s="1"/>
  <c r="O2341" i="11"/>
  <c r="P2341" i="11"/>
  <c r="R2341" i="11"/>
  <c r="S2341" i="11"/>
  <c r="T2341" i="11"/>
  <c r="U2341" i="11"/>
  <c r="V2341" i="11"/>
  <c r="W2341" i="11"/>
  <c r="X2341" i="11"/>
  <c r="Y2341" i="11"/>
  <c r="Z2341" i="11"/>
  <c r="AA2341" i="11"/>
  <c r="AB2341" i="11"/>
  <c r="AC2341" i="11"/>
  <c r="AD2341" i="11"/>
  <c r="AE2341" i="11"/>
  <c r="AF2341" i="11"/>
  <c r="L2342" i="11"/>
  <c r="M2342" i="11"/>
  <c r="N2342" i="11"/>
  <c r="O2342" i="11"/>
  <c r="P2342" i="11"/>
  <c r="R2342" i="11"/>
  <c r="S2342" i="11"/>
  <c r="T2342" i="11"/>
  <c r="U2342" i="11"/>
  <c r="V2342" i="11"/>
  <c r="W2342" i="11"/>
  <c r="X2342" i="11"/>
  <c r="Y2342" i="11"/>
  <c r="Z2342" i="11"/>
  <c r="AA2342" i="11"/>
  <c r="AB2342" i="11"/>
  <c r="AC2342" i="11"/>
  <c r="AD2342" i="11"/>
  <c r="AE2342" i="11"/>
  <c r="AF2342" i="11"/>
  <c r="L2343" i="11"/>
  <c r="M2343" i="11"/>
  <c r="N2343" i="11"/>
  <c r="O2343" i="11"/>
  <c r="P2343" i="11"/>
  <c r="Q2343" i="11"/>
  <c r="AK2343" i="11" s="1"/>
  <c r="R2343" i="11"/>
  <c r="S2343" i="11"/>
  <c r="T2343" i="11"/>
  <c r="U2343" i="11"/>
  <c r="V2343" i="11"/>
  <c r="W2343" i="11"/>
  <c r="X2343" i="11"/>
  <c r="Y2343" i="11"/>
  <c r="Z2343" i="11"/>
  <c r="AA2343" i="11"/>
  <c r="AB2343" i="11"/>
  <c r="AC2343" i="11"/>
  <c r="AD2343" i="11"/>
  <c r="AE2343" i="11"/>
  <c r="AF2343" i="11"/>
  <c r="AG2343" i="11"/>
  <c r="L2344" i="11"/>
  <c r="M2344" i="11"/>
  <c r="N2344" i="11"/>
  <c r="Q2344" i="11" s="1"/>
  <c r="O2344" i="11"/>
  <c r="P2344" i="11"/>
  <c r="R2344" i="11"/>
  <c r="S2344" i="11"/>
  <c r="T2344" i="11"/>
  <c r="U2344" i="11"/>
  <c r="V2344" i="11"/>
  <c r="W2344" i="11"/>
  <c r="X2344" i="11"/>
  <c r="Y2344" i="11"/>
  <c r="Z2344" i="11"/>
  <c r="AA2344" i="11"/>
  <c r="AB2344" i="11"/>
  <c r="AC2344" i="11"/>
  <c r="AD2344" i="11"/>
  <c r="AE2344" i="11"/>
  <c r="AF2344" i="11"/>
  <c r="L2345" i="11"/>
  <c r="M2345" i="11"/>
  <c r="N2345" i="11"/>
  <c r="O2345" i="11"/>
  <c r="P2345" i="11"/>
  <c r="R2345" i="11"/>
  <c r="S2345" i="11"/>
  <c r="T2345" i="11"/>
  <c r="U2345" i="11"/>
  <c r="V2345" i="11"/>
  <c r="W2345" i="11"/>
  <c r="X2345" i="11"/>
  <c r="Y2345" i="11"/>
  <c r="Z2345" i="11"/>
  <c r="AA2345" i="11"/>
  <c r="AB2345" i="11"/>
  <c r="AC2345" i="11"/>
  <c r="AD2345" i="11"/>
  <c r="AE2345" i="11"/>
  <c r="AF2345" i="11"/>
  <c r="L2346" i="11"/>
  <c r="M2346" i="11"/>
  <c r="N2346" i="11"/>
  <c r="O2346" i="11"/>
  <c r="P2346" i="11"/>
  <c r="Q2346" i="11"/>
  <c r="R2346" i="11"/>
  <c r="S2346" i="11"/>
  <c r="T2346" i="11"/>
  <c r="U2346" i="11"/>
  <c r="V2346" i="11"/>
  <c r="W2346" i="11"/>
  <c r="X2346" i="11"/>
  <c r="Y2346" i="11"/>
  <c r="Z2346" i="11"/>
  <c r="AA2346" i="11"/>
  <c r="AB2346" i="11"/>
  <c r="AC2346" i="11"/>
  <c r="AD2346" i="11"/>
  <c r="AE2346" i="11"/>
  <c r="AF2346" i="11"/>
  <c r="AG2346" i="11"/>
  <c r="AH2346" i="11"/>
  <c r="L2347" i="11"/>
  <c r="M2347" i="11"/>
  <c r="N2347" i="11"/>
  <c r="Q2347" i="11" s="1"/>
  <c r="O2347" i="11"/>
  <c r="P2347" i="11"/>
  <c r="R2347" i="11"/>
  <c r="S2347" i="11"/>
  <c r="T2347" i="11"/>
  <c r="U2347" i="11"/>
  <c r="V2347" i="11"/>
  <c r="W2347" i="11"/>
  <c r="X2347" i="11"/>
  <c r="Y2347" i="11"/>
  <c r="Z2347" i="11"/>
  <c r="AA2347" i="11"/>
  <c r="AB2347" i="11"/>
  <c r="AC2347" i="11"/>
  <c r="AD2347" i="11"/>
  <c r="AE2347" i="11"/>
  <c r="AF2347" i="11"/>
  <c r="L2348" i="11"/>
  <c r="M2348" i="11"/>
  <c r="T2348" i="11" s="1"/>
  <c r="AF2348" i="11" s="1"/>
  <c r="N2348" i="11"/>
  <c r="O2348" i="11"/>
  <c r="P2348" i="11"/>
  <c r="AB2348" i="11" s="1"/>
  <c r="Q2348" i="11"/>
  <c r="AJ2348" i="11" s="1"/>
  <c r="R2348" i="11"/>
  <c r="S2348" i="11"/>
  <c r="U2348" i="11"/>
  <c r="V2348" i="11"/>
  <c r="W2348" i="11"/>
  <c r="X2348" i="11"/>
  <c r="Y2348" i="11"/>
  <c r="Z2348" i="11"/>
  <c r="AA2348" i="11"/>
  <c r="AC2348" i="11"/>
  <c r="AD2348" i="11"/>
  <c r="AE2348" i="11"/>
  <c r="AG2348" i="11"/>
  <c r="AH2348" i="11"/>
  <c r="AI2348" i="11"/>
  <c r="L2349" i="11"/>
  <c r="M2349" i="11"/>
  <c r="T2349" i="11" s="1"/>
  <c r="N2349" i="11"/>
  <c r="Q2349" i="11" s="1"/>
  <c r="O2349" i="11"/>
  <c r="P2349" i="11"/>
  <c r="R2349" i="11"/>
  <c r="S2349" i="11"/>
  <c r="U2349" i="11"/>
  <c r="V2349" i="11"/>
  <c r="W2349" i="11"/>
  <c r="X2349" i="11"/>
  <c r="Y2349" i="11"/>
  <c r="Z2349" i="11"/>
  <c r="AA2349" i="11"/>
  <c r="AB2349" i="11"/>
  <c r="AC2349" i="11"/>
  <c r="AD2349" i="11"/>
  <c r="AE2349" i="11"/>
  <c r="L2350" i="11"/>
  <c r="S2350" i="11" s="1"/>
  <c r="M2350" i="11"/>
  <c r="T2350" i="11" s="1"/>
  <c r="N2350" i="11"/>
  <c r="O2350" i="11"/>
  <c r="P2350" i="11"/>
  <c r="AB2350" i="11" s="1"/>
  <c r="R2350" i="11"/>
  <c r="U2350" i="11"/>
  <c r="V2350" i="11"/>
  <c r="W2350" i="11"/>
  <c r="X2350" i="11"/>
  <c r="Y2350" i="11"/>
  <c r="Z2350" i="11"/>
  <c r="AA2350" i="11"/>
  <c r="AC2350" i="11"/>
  <c r="AD2350" i="11"/>
  <c r="AE2350" i="11"/>
  <c r="L2351" i="11"/>
  <c r="M2351" i="11"/>
  <c r="N2351" i="11"/>
  <c r="O2351" i="11"/>
  <c r="P2351" i="11"/>
  <c r="AB2351" i="11" s="1"/>
  <c r="Q2351" i="11"/>
  <c r="AK2351" i="11" s="1"/>
  <c r="R2351" i="11"/>
  <c r="S2351" i="11"/>
  <c r="T2351" i="11"/>
  <c r="U2351" i="11"/>
  <c r="V2351" i="11"/>
  <c r="W2351" i="11"/>
  <c r="X2351" i="11"/>
  <c r="Y2351" i="11"/>
  <c r="Z2351" i="11"/>
  <c r="AA2351" i="11"/>
  <c r="AC2351" i="11"/>
  <c r="AD2351" i="11"/>
  <c r="AE2351" i="11"/>
  <c r="AG2351" i="11"/>
  <c r="L2352" i="11"/>
  <c r="M2352" i="11"/>
  <c r="N2352" i="11"/>
  <c r="Q2352" i="11" s="1"/>
  <c r="O2352" i="11"/>
  <c r="P2352" i="11"/>
  <c r="R2352" i="11"/>
  <c r="T2352" i="11"/>
  <c r="U2352" i="11"/>
  <c r="V2352" i="11"/>
  <c r="W2352" i="11"/>
  <c r="X2352" i="11"/>
  <c r="Y2352" i="11"/>
  <c r="Z2352" i="11"/>
  <c r="AA2352" i="11"/>
  <c r="AB2352" i="11"/>
  <c r="AC2352" i="11"/>
  <c r="AD2352" i="11"/>
  <c r="AE2352" i="11"/>
  <c r="L2353" i="11"/>
  <c r="M2353" i="11"/>
  <c r="T2353" i="11" s="1"/>
  <c r="N2353" i="11"/>
  <c r="O2353" i="11"/>
  <c r="P2353" i="11"/>
  <c r="AB2353" i="11" s="1"/>
  <c r="R2353" i="11"/>
  <c r="AF2353" i="11" s="1"/>
  <c r="S2353" i="11"/>
  <c r="U2353" i="11"/>
  <c r="V2353" i="11"/>
  <c r="W2353" i="11"/>
  <c r="X2353" i="11"/>
  <c r="Y2353" i="11"/>
  <c r="Z2353" i="11"/>
  <c r="AA2353" i="11"/>
  <c r="AC2353" i="11"/>
  <c r="AD2353" i="11"/>
  <c r="AE2353" i="11"/>
  <c r="L2354" i="11"/>
  <c r="M2354" i="11"/>
  <c r="T2354" i="11" s="1"/>
  <c r="N2354" i="11"/>
  <c r="O2354" i="11"/>
  <c r="P2354" i="11"/>
  <c r="Q2354" i="11"/>
  <c r="R2354" i="11"/>
  <c r="AF2354" i="11" s="1"/>
  <c r="S2354" i="11"/>
  <c r="U2354" i="11"/>
  <c r="V2354" i="11"/>
  <c r="W2354" i="11"/>
  <c r="X2354" i="11"/>
  <c r="Y2354" i="11"/>
  <c r="Z2354" i="11"/>
  <c r="AA2354" i="11"/>
  <c r="AB2354" i="11"/>
  <c r="AC2354" i="11"/>
  <c r="AD2354" i="11"/>
  <c r="AE2354" i="11"/>
  <c r="AG2354" i="11"/>
  <c r="AH2354" i="11"/>
  <c r="L2355" i="11"/>
  <c r="S2355" i="11" s="1"/>
  <c r="AF2355" i="11" s="1"/>
  <c r="M2355" i="11"/>
  <c r="T2355" i="11" s="1"/>
  <c r="N2355" i="11"/>
  <c r="Q2355" i="11" s="1"/>
  <c r="O2355" i="11"/>
  <c r="P2355" i="11"/>
  <c r="R2355" i="11"/>
  <c r="U2355" i="11"/>
  <c r="V2355" i="11"/>
  <c r="W2355" i="11"/>
  <c r="X2355" i="11"/>
  <c r="Y2355" i="11"/>
  <c r="Z2355" i="11"/>
  <c r="AA2355" i="11"/>
  <c r="AB2355" i="11"/>
  <c r="AC2355" i="11"/>
  <c r="AD2355" i="11"/>
  <c r="AE2355" i="11"/>
  <c r="L2356" i="11"/>
  <c r="M2356" i="11"/>
  <c r="T2356" i="11" s="1"/>
  <c r="N2356" i="11"/>
  <c r="O2356" i="11"/>
  <c r="P2356" i="11"/>
  <c r="AB2356" i="11" s="1"/>
  <c r="Q2356" i="11"/>
  <c r="AJ2356" i="11" s="1"/>
  <c r="R2356" i="11"/>
  <c r="S2356" i="11"/>
  <c r="U2356" i="11"/>
  <c r="V2356" i="11"/>
  <c r="W2356" i="11"/>
  <c r="X2356" i="11"/>
  <c r="Y2356" i="11"/>
  <c r="Z2356" i="11"/>
  <c r="AA2356" i="11"/>
  <c r="AC2356" i="11"/>
  <c r="AD2356" i="11"/>
  <c r="AE2356" i="11"/>
  <c r="AG2356" i="11"/>
  <c r="AH2356" i="11"/>
  <c r="AI2356" i="11"/>
  <c r="L2357" i="11"/>
  <c r="M2357" i="11"/>
  <c r="T2357" i="11" s="1"/>
  <c r="N2357" i="11"/>
  <c r="Q2357" i="11" s="1"/>
  <c r="O2357" i="11"/>
  <c r="P2357" i="11"/>
  <c r="R2357" i="11"/>
  <c r="AF2357" i="11" s="1"/>
  <c r="S2357" i="11"/>
  <c r="U2357" i="11"/>
  <c r="V2357" i="11"/>
  <c r="W2357" i="11"/>
  <c r="X2357" i="11"/>
  <c r="Y2357" i="11"/>
  <c r="Z2357" i="11"/>
  <c r="AA2357" i="11"/>
  <c r="AB2357" i="11"/>
  <c r="AC2357" i="11"/>
  <c r="AD2357" i="11"/>
  <c r="AE2357" i="11"/>
  <c r="L2358" i="11"/>
  <c r="S2358" i="11" s="1"/>
  <c r="M2358" i="11"/>
  <c r="T2358" i="11" s="1"/>
  <c r="N2358" i="11"/>
  <c r="O2358" i="11"/>
  <c r="P2358" i="11"/>
  <c r="AB2358" i="11" s="1"/>
  <c r="R2358" i="11"/>
  <c r="U2358" i="11"/>
  <c r="V2358" i="11"/>
  <c r="W2358" i="11"/>
  <c r="X2358" i="11"/>
  <c r="Y2358" i="11"/>
  <c r="Z2358" i="11"/>
  <c r="AA2358" i="11"/>
  <c r="AC2358" i="11"/>
  <c r="AD2358" i="11"/>
  <c r="AE2358" i="11"/>
  <c r="L2359" i="11"/>
  <c r="M2359" i="11"/>
  <c r="N2359" i="11"/>
  <c r="O2359" i="11"/>
  <c r="P2359" i="11"/>
  <c r="AB2359" i="11" s="1"/>
  <c r="Q2359" i="11"/>
  <c r="AK2359" i="11" s="1"/>
  <c r="R2359" i="11"/>
  <c r="T2359" i="11"/>
  <c r="U2359" i="11"/>
  <c r="V2359" i="11"/>
  <c r="W2359" i="11"/>
  <c r="X2359" i="11"/>
  <c r="Y2359" i="11"/>
  <c r="Z2359" i="11"/>
  <c r="AA2359" i="11"/>
  <c r="AC2359" i="11"/>
  <c r="AD2359" i="11"/>
  <c r="AE2359" i="11"/>
  <c r="AG2359" i="11"/>
  <c r="L2360" i="11"/>
  <c r="M2360" i="11"/>
  <c r="N2360" i="11"/>
  <c r="Q2360" i="11" s="1"/>
  <c r="O2360" i="11"/>
  <c r="P2360" i="11"/>
  <c r="R2360" i="11"/>
  <c r="T2360" i="11"/>
  <c r="U2360" i="11"/>
  <c r="V2360" i="11"/>
  <c r="W2360" i="11"/>
  <c r="X2360" i="11"/>
  <c r="Y2360" i="11"/>
  <c r="Z2360" i="11"/>
  <c r="AA2360" i="11"/>
  <c r="AB2360" i="11"/>
  <c r="AC2360" i="11"/>
  <c r="AD2360" i="11"/>
  <c r="AE2360" i="11"/>
  <c r="L2361" i="11"/>
  <c r="M2361" i="11"/>
  <c r="T2361" i="11" s="1"/>
  <c r="N2361" i="11"/>
  <c r="O2361" i="11"/>
  <c r="P2361" i="11"/>
  <c r="AB2361" i="11" s="1"/>
  <c r="R2361" i="11"/>
  <c r="AF2361" i="11" s="1"/>
  <c r="S2361" i="11"/>
  <c r="U2361" i="11"/>
  <c r="V2361" i="11"/>
  <c r="W2361" i="11"/>
  <c r="X2361" i="11"/>
  <c r="Y2361" i="11"/>
  <c r="Z2361" i="11"/>
  <c r="AA2361" i="11"/>
  <c r="AC2361" i="11"/>
  <c r="AD2361" i="11"/>
  <c r="AE2361" i="11"/>
  <c r="L2362" i="11"/>
  <c r="M2362" i="11"/>
  <c r="T2362" i="11" s="1"/>
  <c r="N2362" i="11"/>
  <c r="O2362" i="11"/>
  <c r="P2362" i="11"/>
  <c r="Q2362" i="11"/>
  <c r="R2362" i="11"/>
  <c r="AF2362" i="11" s="1"/>
  <c r="S2362" i="11"/>
  <c r="U2362" i="11"/>
  <c r="V2362" i="11"/>
  <c r="W2362" i="11"/>
  <c r="X2362" i="11"/>
  <c r="Y2362" i="11"/>
  <c r="Z2362" i="11"/>
  <c r="AA2362" i="11"/>
  <c r="AB2362" i="11"/>
  <c r="AC2362" i="11"/>
  <c r="AD2362" i="11"/>
  <c r="AE2362" i="11"/>
  <c r="AG2362" i="11"/>
  <c r="AH2362" i="11"/>
  <c r="L2363" i="11"/>
  <c r="S2363" i="11" s="1"/>
  <c r="AF2363" i="11" s="1"/>
  <c r="M2363" i="11"/>
  <c r="T2363" i="11" s="1"/>
  <c r="N2363" i="11"/>
  <c r="Q2363" i="11" s="1"/>
  <c r="O2363" i="11"/>
  <c r="P2363" i="11"/>
  <c r="R2363" i="11"/>
  <c r="U2363" i="11"/>
  <c r="V2363" i="11"/>
  <c r="W2363" i="11"/>
  <c r="X2363" i="11"/>
  <c r="Y2363" i="11"/>
  <c r="Z2363" i="11"/>
  <c r="AA2363" i="11"/>
  <c r="AB2363" i="11"/>
  <c r="AC2363" i="11"/>
  <c r="AD2363" i="11"/>
  <c r="AE2363" i="11"/>
  <c r="L2364" i="11"/>
  <c r="M2364" i="11"/>
  <c r="T2364" i="11" s="1"/>
  <c r="N2364" i="11"/>
  <c r="O2364" i="11"/>
  <c r="P2364" i="11"/>
  <c r="AB2364" i="11" s="1"/>
  <c r="Q2364" i="11"/>
  <c r="AJ2364" i="11" s="1"/>
  <c r="R2364" i="11"/>
  <c r="S2364" i="11"/>
  <c r="U2364" i="11"/>
  <c r="V2364" i="11"/>
  <c r="W2364" i="11"/>
  <c r="X2364" i="11"/>
  <c r="Y2364" i="11"/>
  <c r="Z2364" i="11"/>
  <c r="AA2364" i="11"/>
  <c r="AC2364" i="11"/>
  <c r="AD2364" i="11"/>
  <c r="AE2364" i="11"/>
  <c r="AG2364" i="11"/>
  <c r="AH2364" i="11"/>
  <c r="AI2364" i="11"/>
  <c r="L2365" i="11"/>
  <c r="M2365" i="11"/>
  <c r="N2365" i="11"/>
  <c r="Q2365" i="11" s="1"/>
  <c r="O2365" i="11"/>
  <c r="P2365" i="11"/>
  <c r="R2365" i="11"/>
  <c r="S2365" i="11"/>
  <c r="T2365" i="11"/>
  <c r="U2365" i="11"/>
  <c r="V2365" i="11"/>
  <c r="W2365" i="11"/>
  <c r="X2365" i="11"/>
  <c r="Y2365" i="11"/>
  <c r="Z2365" i="11"/>
  <c r="AA2365" i="11"/>
  <c r="AB2365" i="11"/>
  <c r="AC2365" i="11"/>
  <c r="AD2365" i="11"/>
  <c r="AE2365" i="11"/>
  <c r="AF2365" i="11"/>
  <c r="L2366" i="11"/>
  <c r="M2366" i="11"/>
  <c r="N2366" i="11"/>
  <c r="O2366" i="11"/>
  <c r="P2366" i="11"/>
  <c r="R2366" i="11"/>
  <c r="S2366" i="11"/>
  <c r="T2366" i="11"/>
  <c r="U2366" i="11"/>
  <c r="V2366" i="11"/>
  <c r="W2366" i="11"/>
  <c r="X2366" i="11"/>
  <c r="Y2366" i="11"/>
  <c r="Z2366" i="11"/>
  <c r="AA2366" i="11"/>
  <c r="AB2366" i="11"/>
  <c r="AC2366" i="11"/>
  <c r="AD2366" i="11"/>
  <c r="AE2366" i="11"/>
  <c r="AF2366" i="11"/>
  <c r="L2367" i="11"/>
  <c r="M2367" i="11"/>
  <c r="N2367" i="11"/>
  <c r="O2367" i="11"/>
  <c r="P2367" i="11"/>
  <c r="Q2367" i="11"/>
  <c r="AK2367" i="11" s="1"/>
  <c r="R2367" i="11"/>
  <c r="S2367" i="11"/>
  <c r="T2367" i="11"/>
  <c r="U2367" i="11"/>
  <c r="V2367" i="11"/>
  <c r="W2367" i="11"/>
  <c r="X2367" i="11"/>
  <c r="Y2367" i="11"/>
  <c r="Z2367" i="11"/>
  <c r="AA2367" i="11"/>
  <c r="AB2367" i="11"/>
  <c r="AC2367" i="11"/>
  <c r="AD2367" i="11"/>
  <c r="AE2367" i="11"/>
  <c r="AF2367" i="11"/>
  <c r="AG2367" i="11"/>
  <c r="L2368" i="11"/>
  <c r="M2368" i="11"/>
  <c r="N2368" i="11"/>
  <c r="Q2368" i="11" s="1"/>
  <c r="O2368" i="11"/>
  <c r="P2368" i="11"/>
  <c r="R2368" i="11"/>
  <c r="S2368" i="11"/>
  <c r="T2368" i="11"/>
  <c r="U2368" i="11"/>
  <c r="V2368" i="11"/>
  <c r="W2368" i="11"/>
  <c r="X2368" i="11"/>
  <c r="Y2368" i="11"/>
  <c r="Z2368" i="11"/>
  <c r="AA2368" i="11"/>
  <c r="AB2368" i="11"/>
  <c r="AC2368" i="11"/>
  <c r="AD2368" i="11"/>
  <c r="AE2368" i="11"/>
  <c r="AF2368" i="11"/>
  <c r="L2369" i="11"/>
  <c r="M2369" i="11"/>
  <c r="N2369" i="11"/>
  <c r="O2369" i="11"/>
  <c r="P2369" i="11"/>
  <c r="R2369" i="11"/>
  <c r="S2369" i="11"/>
  <c r="T2369" i="11"/>
  <c r="U2369" i="11"/>
  <c r="V2369" i="11"/>
  <c r="W2369" i="11"/>
  <c r="X2369" i="11"/>
  <c r="Y2369" i="11"/>
  <c r="Z2369" i="11"/>
  <c r="AA2369" i="11"/>
  <c r="AB2369" i="11"/>
  <c r="AC2369" i="11"/>
  <c r="AD2369" i="11"/>
  <c r="AE2369" i="11"/>
  <c r="AF2369" i="11"/>
  <c r="L2370" i="11"/>
  <c r="M2370" i="11"/>
  <c r="N2370" i="11"/>
  <c r="O2370" i="11"/>
  <c r="P2370" i="11"/>
  <c r="Q2370" i="11"/>
  <c r="R2370" i="11"/>
  <c r="S2370" i="11"/>
  <c r="T2370" i="11"/>
  <c r="U2370" i="11"/>
  <c r="V2370" i="11"/>
  <c r="W2370" i="11"/>
  <c r="X2370" i="11"/>
  <c r="Y2370" i="11"/>
  <c r="Z2370" i="11"/>
  <c r="AA2370" i="11"/>
  <c r="AB2370" i="11"/>
  <c r="AC2370" i="11"/>
  <c r="AD2370" i="11"/>
  <c r="AE2370" i="11"/>
  <c r="AF2370" i="11"/>
  <c r="AG2370" i="11"/>
  <c r="AH2370" i="11"/>
  <c r="L2371" i="11"/>
  <c r="S2371" i="11" s="1"/>
  <c r="AF2371" i="11" s="1"/>
  <c r="M2371" i="11"/>
  <c r="T2371" i="11" s="1"/>
  <c r="N2371" i="11"/>
  <c r="Q2371" i="11" s="1"/>
  <c r="O2371" i="11"/>
  <c r="P2371" i="11"/>
  <c r="R2371" i="11"/>
  <c r="U2371" i="11"/>
  <c r="V2371" i="11"/>
  <c r="W2371" i="11"/>
  <c r="X2371" i="11"/>
  <c r="Y2371" i="11"/>
  <c r="Z2371" i="11"/>
  <c r="AA2371" i="11"/>
  <c r="AB2371" i="11"/>
  <c r="AC2371" i="11"/>
  <c r="AD2371" i="11"/>
  <c r="AE2371" i="11"/>
  <c r="L2372" i="11"/>
  <c r="M2372" i="11"/>
  <c r="T2372" i="11" s="1"/>
  <c r="N2372" i="11"/>
  <c r="O2372" i="11"/>
  <c r="P2372" i="11"/>
  <c r="AB2372" i="11" s="1"/>
  <c r="Q2372" i="11"/>
  <c r="AJ2372" i="11" s="1"/>
  <c r="R2372" i="11"/>
  <c r="S2372" i="11"/>
  <c r="U2372" i="11"/>
  <c r="V2372" i="11"/>
  <c r="W2372" i="11"/>
  <c r="X2372" i="11"/>
  <c r="Y2372" i="11"/>
  <c r="Z2372" i="11"/>
  <c r="AA2372" i="11"/>
  <c r="AC2372" i="11"/>
  <c r="AD2372" i="11"/>
  <c r="AE2372" i="11"/>
  <c r="AG2372" i="11"/>
  <c r="AH2372" i="11"/>
  <c r="AI2372" i="11"/>
  <c r="L2373" i="11"/>
  <c r="M2373" i="11"/>
  <c r="T2373" i="11" s="1"/>
  <c r="N2373" i="11"/>
  <c r="Q2373" i="11" s="1"/>
  <c r="O2373" i="11"/>
  <c r="P2373" i="11"/>
  <c r="R2373" i="11"/>
  <c r="AF2373" i="11" s="1"/>
  <c r="S2373" i="11"/>
  <c r="U2373" i="11"/>
  <c r="V2373" i="11"/>
  <c r="W2373" i="11"/>
  <c r="X2373" i="11"/>
  <c r="Y2373" i="11"/>
  <c r="Z2373" i="11"/>
  <c r="AA2373" i="11"/>
  <c r="AB2373" i="11"/>
  <c r="AC2373" i="11"/>
  <c r="AD2373" i="11"/>
  <c r="AE2373" i="11"/>
  <c r="L2374" i="11"/>
  <c r="S2374" i="11" s="1"/>
  <c r="M2374" i="11"/>
  <c r="T2374" i="11" s="1"/>
  <c r="N2374" i="11"/>
  <c r="O2374" i="11"/>
  <c r="P2374" i="11"/>
  <c r="AB2374" i="11" s="1"/>
  <c r="R2374" i="11"/>
  <c r="U2374" i="11"/>
  <c r="V2374" i="11"/>
  <c r="W2374" i="11"/>
  <c r="X2374" i="11"/>
  <c r="Y2374" i="11"/>
  <c r="Z2374" i="11"/>
  <c r="AA2374" i="11"/>
  <c r="AC2374" i="11"/>
  <c r="AD2374" i="11"/>
  <c r="AE2374" i="11"/>
  <c r="L2375" i="11"/>
  <c r="M2375" i="11"/>
  <c r="N2375" i="11"/>
  <c r="O2375" i="11"/>
  <c r="P2375" i="11"/>
  <c r="AB2375" i="11" s="1"/>
  <c r="AF2375" i="11" s="1"/>
  <c r="Q2375" i="11"/>
  <c r="AK2375" i="11" s="1"/>
  <c r="R2375" i="11"/>
  <c r="S2375" i="11"/>
  <c r="T2375" i="11"/>
  <c r="U2375" i="11"/>
  <c r="V2375" i="11"/>
  <c r="W2375" i="11"/>
  <c r="X2375" i="11"/>
  <c r="Y2375" i="11"/>
  <c r="Z2375" i="11"/>
  <c r="AA2375" i="11"/>
  <c r="AC2375" i="11"/>
  <c r="AD2375" i="11"/>
  <c r="AE2375" i="11"/>
  <c r="AG2375" i="11"/>
  <c r="L2376" i="11"/>
  <c r="M2376" i="11"/>
  <c r="N2376" i="11"/>
  <c r="Q2376" i="11" s="1"/>
  <c r="O2376" i="11"/>
  <c r="P2376" i="11"/>
  <c r="R2376" i="11"/>
  <c r="AF2376" i="11" s="1"/>
  <c r="S2376" i="11"/>
  <c r="T2376" i="11"/>
  <c r="U2376" i="11"/>
  <c r="V2376" i="11"/>
  <c r="W2376" i="11"/>
  <c r="X2376" i="11"/>
  <c r="Y2376" i="11"/>
  <c r="Z2376" i="11"/>
  <c r="AA2376" i="11"/>
  <c r="AB2376" i="11"/>
  <c r="AC2376" i="11"/>
  <c r="AD2376" i="11"/>
  <c r="AE2376" i="11"/>
  <c r="L2377" i="11"/>
  <c r="M2377" i="11"/>
  <c r="T2377" i="11" s="1"/>
  <c r="N2377" i="11"/>
  <c r="O2377" i="11"/>
  <c r="P2377" i="11"/>
  <c r="AB2377" i="11" s="1"/>
  <c r="R2377" i="11"/>
  <c r="AF2377" i="11" s="1"/>
  <c r="S2377" i="11"/>
  <c r="U2377" i="11"/>
  <c r="V2377" i="11"/>
  <c r="W2377" i="11"/>
  <c r="X2377" i="11"/>
  <c r="Y2377" i="11"/>
  <c r="Z2377" i="11"/>
  <c r="AA2377" i="11"/>
  <c r="AC2377" i="11"/>
  <c r="AD2377" i="11"/>
  <c r="AE2377" i="11"/>
  <c r="L2378" i="11"/>
  <c r="M2378" i="11"/>
  <c r="T2378" i="11" s="1"/>
  <c r="N2378" i="11"/>
  <c r="O2378" i="11"/>
  <c r="P2378" i="11"/>
  <c r="Q2378" i="11"/>
  <c r="R2378" i="11"/>
  <c r="S2378" i="11"/>
  <c r="U2378" i="11"/>
  <c r="V2378" i="11"/>
  <c r="W2378" i="11"/>
  <c r="X2378" i="11"/>
  <c r="Y2378" i="11"/>
  <c r="Z2378" i="11"/>
  <c r="AA2378" i="11"/>
  <c r="AB2378" i="11"/>
  <c r="AC2378" i="11"/>
  <c r="AD2378" i="11"/>
  <c r="AE2378" i="11"/>
  <c r="AG2378" i="11"/>
  <c r="AH2378" i="11"/>
  <c r="L2379" i="11"/>
  <c r="S2379" i="11" s="1"/>
  <c r="AF2379" i="11" s="1"/>
  <c r="M2379" i="11"/>
  <c r="T2379" i="11" s="1"/>
  <c r="N2379" i="11"/>
  <c r="Q2379" i="11" s="1"/>
  <c r="O2379" i="11"/>
  <c r="P2379" i="11"/>
  <c r="R2379" i="11"/>
  <c r="U2379" i="11"/>
  <c r="V2379" i="11"/>
  <c r="W2379" i="11"/>
  <c r="X2379" i="11"/>
  <c r="Y2379" i="11"/>
  <c r="Z2379" i="11"/>
  <c r="AA2379" i="11"/>
  <c r="AB2379" i="11"/>
  <c r="AC2379" i="11"/>
  <c r="AD2379" i="11"/>
  <c r="AE2379" i="11"/>
  <c r="L2380" i="11"/>
  <c r="M2380" i="11"/>
  <c r="N2380" i="11"/>
  <c r="O2380" i="11"/>
  <c r="P2380" i="11"/>
  <c r="Q2380" i="11"/>
  <c r="AJ2380" i="11" s="1"/>
  <c r="R2380" i="11"/>
  <c r="S2380" i="11"/>
  <c r="T2380" i="11"/>
  <c r="U2380" i="11"/>
  <c r="V2380" i="11"/>
  <c r="W2380" i="11"/>
  <c r="X2380" i="11"/>
  <c r="Y2380" i="11"/>
  <c r="Z2380" i="11"/>
  <c r="AA2380" i="11"/>
  <c r="AB2380" i="11"/>
  <c r="AC2380" i="11"/>
  <c r="AD2380" i="11"/>
  <c r="AE2380" i="11"/>
  <c r="AF2380" i="11"/>
  <c r="AG2380" i="11"/>
  <c r="AH2380" i="11"/>
  <c r="AI2380" i="11"/>
  <c r="L2381" i="11"/>
  <c r="M2381" i="11"/>
  <c r="N2381" i="11"/>
  <c r="Q2381" i="11" s="1"/>
  <c r="O2381" i="11"/>
  <c r="P2381" i="11"/>
  <c r="R2381" i="11"/>
  <c r="S2381" i="11"/>
  <c r="T2381" i="11"/>
  <c r="U2381" i="11"/>
  <c r="V2381" i="11"/>
  <c r="W2381" i="11"/>
  <c r="X2381" i="11"/>
  <c r="Y2381" i="11"/>
  <c r="Z2381" i="11"/>
  <c r="AA2381" i="11"/>
  <c r="AB2381" i="11"/>
  <c r="AC2381" i="11"/>
  <c r="AD2381" i="11"/>
  <c r="AE2381" i="11"/>
  <c r="AF2381" i="11"/>
  <c r="L2382" i="11"/>
  <c r="M2382" i="11"/>
  <c r="N2382" i="11"/>
  <c r="O2382" i="11"/>
  <c r="P2382" i="11"/>
  <c r="R2382" i="11"/>
  <c r="S2382" i="11"/>
  <c r="T2382" i="11"/>
  <c r="U2382" i="11"/>
  <c r="V2382" i="11"/>
  <c r="W2382" i="11"/>
  <c r="X2382" i="11"/>
  <c r="Y2382" i="11"/>
  <c r="Z2382" i="11"/>
  <c r="AA2382" i="11"/>
  <c r="AB2382" i="11"/>
  <c r="AC2382" i="11"/>
  <c r="AD2382" i="11"/>
  <c r="AE2382" i="11"/>
  <c r="AF2382" i="11"/>
  <c r="L2383" i="11"/>
  <c r="M2383" i="11"/>
  <c r="N2383" i="11"/>
  <c r="O2383" i="11"/>
  <c r="P2383" i="11"/>
  <c r="Q2383" i="11"/>
  <c r="AK2383" i="11" s="1"/>
  <c r="R2383" i="11"/>
  <c r="S2383" i="11"/>
  <c r="T2383" i="11"/>
  <c r="U2383" i="11"/>
  <c r="V2383" i="11"/>
  <c r="W2383" i="11"/>
  <c r="X2383" i="11"/>
  <c r="Y2383" i="11"/>
  <c r="Z2383" i="11"/>
  <c r="AA2383" i="11"/>
  <c r="AB2383" i="11"/>
  <c r="AC2383" i="11"/>
  <c r="AD2383" i="11"/>
  <c r="AE2383" i="11"/>
  <c r="AF2383" i="11"/>
  <c r="AG2383" i="11"/>
  <c r="L2384" i="11"/>
  <c r="M2384" i="11"/>
  <c r="N2384" i="11"/>
  <c r="Q2384" i="11" s="1"/>
  <c r="O2384" i="11"/>
  <c r="P2384" i="11"/>
  <c r="R2384" i="11"/>
  <c r="S2384" i="11"/>
  <c r="T2384" i="11"/>
  <c r="U2384" i="11"/>
  <c r="V2384" i="11"/>
  <c r="W2384" i="11"/>
  <c r="X2384" i="11"/>
  <c r="Y2384" i="11"/>
  <c r="Z2384" i="11"/>
  <c r="AA2384" i="11"/>
  <c r="AB2384" i="11"/>
  <c r="AC2384" i="11"/>
  <c r="AD2384" i="11"/>
  <c r="AE2384" i="11"/>
  <c r="AF2384" i="11"/>
  <c r="L2385" i="11"/>
  <c r="M2385" i="11"/>
  <c r="N2385" i="11"/>
  <c r="O2385" i="11"/>
  <c r="P2385" i="11"/>
  <c r="R2385" i="11"/>
  <c r="S2385" i="11"/>
  <c r="T2385" i="11"/>
  <c r="U2385" i="11"/>
  <c r="V2385" i="11"/>
  <c r="W2385" i="11"/>
  <c r="X2385" i="11"/>
  <c r="Y2385" i="11"/>
  <c r="Z2385" i="11"/>
  <c r="AA2385" i="11"/>
  <c r="AB2385" i="11"/>
  <c r="AC2385" i="11"/>
  <c r="AD2385" i="11"/>
  <c r="AE2385" i="11"/>
  <c r="AF2385" i="11"/>
  <c r="L2386" i="11"/>
  <c r="M2386" i="11"/>
  <c r="N2386" i="11"/>
  <c r="O2386" i="11"/>
  <c r="P2386" i="11"/>
  <c r="Q2386" i="11"/>
  <c r="R2386" i="11"/>
  <c r="S2386" i="11"/>
  <c r="T2386" i="11"/>
  <c r="U2386" i="11"/>
  <c r="V2386" i="11"/>
  <c r="W2386" i="11"/>
  <c r="X2386" i="11"/>
  <c r="Y2386" i="11"/>
  <c r="Z2386" i="11"/>
  <c r="AA2386" i="11"/>
  <c r="AB2386" i="11"/>
  <c r="AC2386" i="11"/>
  <c r="AD2386" i="11"/>
  <c r="AE2386" i="11"/>
  <c r="AF2386" i="11"/>
  <c r="AG2386" i="11"/>
  <c r="AH2386" i="11"/>
  <c r="L2387" i="11"/>
  <c r="S2387" i="11" s="1"/>
  <c r="M2387" i="11"/>
  <c r="T2387" i="11" s="1"/>
  <c r="N2387" i="11"/>
  <c r="Q2387" i="11" s="1"/>
  <c r="O2387" i="11"/>
  <c r="P2387" i="11"/>
  <c r="R2387" i="11"/>
  <c r="U2387" i="11"/>
  <c r="V2387" i="11"/>
  <c r="W2387" i="11"/>
  <c r="X2387" i="11"/>
  <c r="Y2387" i="11"/>
  <c r="Z2387" i="11"/>
  <c r="AA2387" i="11"/>
  <c r="AB2387" i="11"/>
  <c r="AC2387" i="11"/>
  <c r="AD2387" i="11"/>
  <c r="AE2387" i="11"/>
  <c r="L2388" i="11"/>
  <c r="M2388" i="11"/>
  <c r="T2388" i="11" s="1"/>
  <c r="AF2388" i="11" s="1"/>
  <c r="N2388" i="11"/>
  <c r="O2388" i="11"/>
  <c r="P2388" i="11"/>
  <c r="AB2388" i="11" s="1"/>
  <c r="Q2388" i="11"/>
  <c r="AJ2388" i="11" s="1"/>
  <c r="R2388" i="11"/>
  <c r="S2388" i="11"/>
  <c r="U2388" i="11"/>
  <c r="V2388" i="11"/>
  <c r="W2388" i="11"/>
  <c r="X2388" i="11"/>
  <c r="Y2388" i="11"/>
  <c r="Z2388" i="11"/>
  <c r="AA2388" i="11"/>
  <c r="AC2388" i="11"/>
  <c r="AD2388" i="11"/>
  <c r="AE2388" i="11"/>
  <c r="AG2388" i="11"/>
  <c r="AH2388" i="11"/>
  <c r="AI2388" i="11"/>
  <c r="L2389" i="11"/>
  <c r="M2389" i="11"/>
  <c r="T2389" i="11" s="1"/>
  <c r="N2389" i="11"/>
  <c r="Q2389" i="11" s="1"/>
  <c r="O2389" i="11"/>
  <c r="P2389" i="11"/>
  <c r="R2389" i="11"/>
  <c r="S2389" i="11"/>
  <c r="U2389" i="11"/>
  <c r="V2389" i="11"/>
  <c r="W2389" i="11"/>
  <c r="X2389" i="11"/>
  <c r="Y2389" i="11"/>
  <c r="Z2389" i="11"/>
  <c r="AA2389" i="11"/>
  <c r="AB2389" i="11"/>
  <c r="AC2389" i="11"/>
  <c r="AD2389" i="11"/>
  <c r="AE2389" i="11"/>
  <c r="L2390" i="11"/>
  <c r="S2390" i="11" s="1"/>
  <c r="M2390" i="11"/>
  <c r="T2390" i="11" s="1"/>
  <c r="N2390" i="11"/>
  <c r="O2390" i="11"/>
  <c r="P2390" i="11"/>
  <c r="AB2390" i="11" s="1"/>
  <c r="R2390" i="11"/>
  <c r="U2390" i="11"/>
  <c r="V2390" i="11"/>
  <c r="W2390" i="11"/>
  <c r="X2390" i="11"/>
  <c r="Y2390" i="11"/>
  <c r="Z2390" i="11"/>
  <c r="AA2390" i="11"/>
  <c r="AC2390" i="11"/>
  <c r="AD2390" i="11"/>
  <c r="AE2390" i="11"/>
  <c r="L2391" i="11"/>
  <c r="M2391" i="11"/>
  <c r="N2391" i="11"/>
  <c r="O2391" i="11"/>
  <c r="P2391" i="11"/>
  <c r="Q2391" i="11"/>
  <c r="AK2391" i="11" s="1"/>
  <c r="R2391" i="11"/>
  <c r="S2391" i="11"/>
  <c r="T2391" i="11"/>
  <c r="U2391" i="11"/>
  <c r="V2391" i="11"/>
  <c r="W2391" i="11"/>
  <c r="X2391" i="11"/>
  <c r="Y2391" i="11"/>
  <c r="Z2391" i="11"/>
  <c r="AA2391" i="11"/>
  <c r="AB2391" i="11"/>
  <c r="AC2391" i="11"/>
  <c r="AD2391" i="11"/>
  <c r="AE2391" i="11"/>
  <c r="AF2391" i="11"/>
  <c r="AG2391" i="11"/>
  <c r="L2392" i="11"/>
  <c r="M2392" i="11"/>
  <c r="N2392" i="11"/>
  <c r="Q2392" i="11" s="1"/>
  <c r="O2392" i="11"/>
  <c r="P2392" i="11"/>
  <c r="R2392" i="11"/>
  <c r="AF2392" i="11" s="1"/>
  <c r="S2392" i="11"/>
  <c r="T2392" i="11"/>
  <c r="U2392" i="11"/>
  <c r="V2392" i="11"/>
  <c r="W2392" i="11"/>
  <c r="X2392" i="11"/>
  <c r="Y2392" i="11"/>
  <c r="Z2392" i="11"/>
  <c r="AA2392" i="11"/>
  <c r="AB2392" i="11"/>
  <c r="AC2392" i="11"/>
  <c r="AD2392" i="11"/>
  <c r="AE2392" i="11"/>
  <c r="L2393" i="11"/>
  <c r="M2393" i="11"/>
  <c r="N2393" i="11"/>
  <c r="O2393" i="11"/>
  <c r="P2393" i="11"/>
  <c r="R2393" i="11"/>
  <c r="S2393" i="11"/>
  <c r="T2393" i="11"/>
  <c r="U2393" i="11"/>
  <c r="V2393" i="11"/>
  <c r="W2393" i="11"/>
  <c r="X2393" i="11"/>
  <c r="Y2393" i="11"/>
  <c r="Z2393" i="11"/>
  <c r="AA2393" i="11"/>
  <c r="AB2393" i="11"/>
  <c r="AC2393" i="11"/>
  <c r="AD2393" i="11"/>
  <c r="AE2393" i="11"/>
  <c r="AF2393" i="11"/>
  <c r="L2394" i="11"/>
  <c r="M2394" i="11"/>
  <c r="T2394" i="11" s="1"/>
  <c r="N2394" i="11"/>
  <c r="O2394" i="11"/>
  <c r="P2394" i="11"/>
  <c r="Q2394" i="11"/>
  <c r="R2394" i="11"/>
  <c r="U2394" i="11"/>
  <c r="V2394" i="11"/>
  <c r="W2394" i="11"/>
  <c r="X2394" i="11"/>
  <c r="Y2394" i="11"/>
  <c r="Z2394" i="11"/>
  <c r="AA2394" i="11"/>
  <c r="AB2394" i="11"/>
  <c r="AC2394" i="11"/>
  <c r="AD2394" i="11"/>
  <c r="AE2394" i="11"/>
  <c r="AG2394" i="11"/>
  <c r="L2395" i="11"/>
  <c r="S2395" i="11" s="1"/>
  <c r="AF2395" i="11" s="1"/>
  <c r="M2395" i="11"/>
  <c r="N2395" i="11"/>
  <c r="Q2395" i="11" s="1"/>
  <c r="O2395" i="11"/>
  <c r="P2395" i="11"/>
  <c r="R2395" i="11"/>
  <c r="T2395" i="11"/>
  <c r="U2395" i="11"/>
  <c r="V2395" i="11"/>
  <c r="W2395" i="11"/>
  <c r="X2395" i="11"/>
  <c r="Y2395" i="11"/>
  <c r="Z2395" i="11"/>
  <c r="AA2395" i="11"/>
  <c r="AB2395" i="11"/>
  <c r="AC2395" i="11"/>
  <c r="AD2395" i="11"/>
  <c r="AE2395" i="11"/>
  <c r="L2396" i="11"/>
  <c r="M2396" i="11"/>
  <c r="T2396" i="11" s="1"/>
  <c r="N2396" i="11"/>
  <c r="O2396" i="11"/>
  <c r="P2396" i="11"/>
  <c r="AB2396" i="11" s="1"/>
  <c r="Q2396" i="11"/>
  <c r="AJ2396" i="11" s="1"/>
  <c r="R2396" i="11"/>
  <c r="S2396" i="11"/>
  <c r="U2396" i="11"/>
  <c r="V2396" i="11"/>
  <c r="W2396" i="11"/>
  <c r="X2396" i="11"/>
  <c r="Y2396" i="11"/>
  <c r="Z2396" i="11"/>
  <c r="AA2396" i="11"/>
  <c r="AC2396" i="11"/>
  <c r="AD2396" i="11"/>
  <c r="AE2396" i="11"/>
  <c r="AG2396" i="11"/>
  <c r="AH2396" i="11"/>
  <c r="AI2396" i="11"/>
  <c r="L2397" i="11"/>
  <c r="M2397" i="11"/>
  <c r="T2397" i="11" s="1"/>
  <c r="N2397" i="11"/>
  <c r="Q2397" i="11" s="1"/>
  <c r="O2397" i="11"/>
  <c r="P2397" i="11"/>
  <c r="R2397" i="11"/>
  <c r="AF2397" i="11" s="1"/>
  <c r="S2397" i="11"/>
  <c r="U2397" i="11"/>
  <c r="V2397" i="11"/>
  <c r="W2397" i="11"/>
  <c r="X2397" i="11"/>
  <c r="Y2397" i="11"/>
  <c r="Z2397" i="11"/>
  <c r="AA2397" i="11"/>
  <c r="AB2397" i="11"/>
  <c r="AC2397" i="11"/>
  <c r="AD2397" i="11"/>
  <c r="AE2397" i="11"/>
  <c r="L2398" i="11"/>
  <c r="M2398" i="11"/>
  <c r="T2398" i="11" s="1"/>
  <c r="AF2398" i="11" s="1"/>
  <c r="N2398" i="11"/>
  <c r="O2398" i="11"/>
  <c r="P2398" i="11"/>
  <c r="AB2398" i="11" s="1"/>
  <c r="R2398" i="11"/>
  <c r="S2398" i="11"/>
  <c r="U2398" i="11"/>
  <c r="V2398" i="11"/>
  <c r="W2398" i="11"/>
  <c r="X2398" i="11"/>
  <c r="Y2398" i="11"/>
  <c r="Z2398" i="11"/>
  <c r="AA2398" i="11"/>
  <c r="AC2398" i="11"/>
  <c r="AD2398" i="11"/>
  <c r="AE2398" i="11"/>
  <c r="L2399" i="11"/>
  <c r="M2399" i="11"/>
  <c r="N2399" i="11"/>
  <c r="O2399" i="11"/>
  <c r="P2399" i="11"/>
  <c r="AB2399" i="11" s="1"/>
  <c r="AF2399" i="11" s="1"/>
  <c r="Q2399" i="11"/>
  <c r="AK2399" i="11" s="1"/>
  <c r="R2399" i="11"/>
  <c r="S2399" i="11"/>
  <c r="T2399" i="11"/>
  <c r="U2399" i="11"/>
  <c r="V2399" i="11"/>
  <c r="W2399" i="11"/>
  <c r="X2399" i="11"/>
  <c r="Y2399" i="11"/>
  <c r="Z2399" i="11"/>
  <c r="AA2399" i="11"/>
  <c r="AC2399" i="11"/>
  <c r="AD2399" i="11"/>
  <c r="AE2399" i="11"/>
  <c r="AG2399" i="11"/>
  <c r="L2400" i="11"/>
  <c r="M2400" i="11"/>
  <c r="N2400" i="11"/>
  <c r="Q2400" i="11" s="1"/>
  <c r="O2400" i="11"/>
  <c r="P2400" i="11"/>
  <c r="R2400" i="11"/>
  <c r="AF2400" i="11" s="1"/>
  <c r="S2400" i="11"/>
  <c r="T2400" i="11"/>
  <c r="U2400" i="11"/>
  <c r="V2400" i="11"/>
  <c r="W2400" i="11"/>
  <c r="X2400" i="11"/>
  <c r="Y2400" i="11"/>
  <c r="Z2400" i="11"/>
  <c r="AA2400" i="11"/>
  <c r="AB2400" i="11"/>
  <c r="AC2400" i="11"/>
  <c r="AD2400" i="11"/>
  <c r="AE2400" i="11"/>
  <c r="L2401" i="11"/>
  <c r="M2401" i="11"/>
  <c r="T2401" i="11" s="1"/>
  <c r="N2401" i="11"/>
  <c r="O2401" i="11"/>
  <c r="P2401" i="11"/>
  <c r="AB2401" i="11" s="1"/>
  <c r="R2401" i="11"/>
  <c r="S2401" i="11"/>
  <c r="U2401" i="11"/>
  <c r="V2401" i="11"/>
  <c r="W2401" i="11"/>
  <c r="X2401" i="11"/>
  <c r="Y2401" i="11"/>
  <c r="Z2401" i="11"/>
  <c r="AA2401" i="11"/>
  <c r="AC2401" i="11"/>
  <c r="AD2401" i="11"/>
  <c r="AE2401" i="11"/>
  <c r="L2402" i="11"/>
  <c r="M2402" i="11"/>
  <c r="T2402" i="11" s="1"/>
  <c r="N2402" i="11"/>
  <c r="O2402" i="11"/>
  <c r="P2402" i="11"/>
  <c r="Q2402" i="11"/>
  <c r="R2402" i="11"/>
  <c r="AF2402" i="11" s="1"/>
  <c r="S2402" i="11"/>
  <c r="U2402" i="11"/>
  <c r="V2402" i="11"/>
  <c r="W2402" i="11"/>
  <c r="X2402" i="11"/>
  <c r="Y2402" i="11"/>
  <c r="Z2402" i="11"/>
  <c r="AA2402" i="11"/>
  <c r="AB2402" i="11"/>
  <c r="AC2402" i="11"/>
  <c r="AD2402" i="11"/>
  <c r="AE2402" i="11"/>
  <c r="AG2402" i="11"/>
  <c r="L2403" i="11"/>
  <c r="S2403" i="11" s="1"/>
  <c r="AF2403" i="11" s="1"/>
  <c r="M2403" i="11"/>
  <c r="N2403" i="11"/>
  <c r="Q2403" i="11" s="1"/>
  <c r="O2403" i="11"/>
  <c r="P2403" i="11"/>
  <c r="R2403" i="11"/>
  <c r="T2403" i="11"/>
  <c r="U2403" i="11"/>
  <c r="V2403" i="11"/>
  <c r="W2403" i="11"/>
  <c r="X2403" i="11"/>
  <c r="Y2403" i="11"/>
  <c r="Z2403" i="11"/>
  <c r="AA2403" i="11"/>
  <c r="AB2403" i="11"/>
  <c r="AC2403" i="11"/>
  <c r="AD2403" i="11"/>
  <c r="AE2403" i="11"/>
  <c r="L2404" i="11"/>
  <c r="M2404" i="11"/>
  <c r="T2404" i="11" s="1"/>
  <c r="AF2404" i="11" s="1"/>
  <c r="N2404" i="11"/>
  <c r="O2404" i="11"/>
  <c r="P2404" i="11"/>
  <c r="AB2404" i="11" s="1"/>
  <c r="Q2404" i="11"/>
  <c r="AJ2404" i="11" s="1"/>
  <c r="R2404" i="11"/>
  <c r="S2404" i="11"/>
  <c r="U2404" i="11"/>
  <c r="V2404" i="11"/>
  <c r="W2404" i="11"/>
  <c r="X2404" i="11"/>
  <c r="Y2404" i="11"/>
  <c r="Z2404" i="11"/>
  <c r="AA2404" i="11"/>
  <c r="AC2404" i="11"/>
  <c r="AD2404" i="11"/>
  <c r="AE2404" i="11"/>
  <c r="AG2404" i="11"/>
  <c r="AH2404" i="11"/>
  <c r="AI2404" i="11"/>
  <c r="L2405" i="11"/>
  <c r="M2405" i="11"/>
  <c r="T2405" i="11" s="1"/>
  <c r="N2405" i="11"/>
  <c r="Q2405" i="11" s="1"/>
  <c r="O2405" i="11"/>
  <c r="P2405" i="11"/>
  <c r="R2405" i="11"/>
  <c r="S2405" i="11"/>
  <c r="U2405" i="11"/>
  <c r="V2405" i="11"/>
  <c r="W2405" i="11"/>
  <c r="X2405" i="11"/>
  <c r="Y2405" i="11"/>
  <c r="Z2405" i="11"/>
  <c r="AA2405" i="11"/>
  <c r="AB2405" i="11"/>
  <c r="AC2405" i="11"/>
  <c r="AD2405" i="11"/>
  <c r="AE2405" i="11"/>
  <c r="L2406" i="11"/>
  <c r="M2406" i="11"/>
  <c r="T2406" i="11" s="1"/>
  <c r="AF2406" i="11" s="1"/>
  <c r="N2406" i="11"/>
  <c r="O2406" i="11"/>
  <c r="P2406" i="11"/>
  <c r="AB2406" i="11" s="1"/>
  <c r="R2406" i="11"/>
  <c r="S2406" i="11"/>
  <c r="U2406" i="11"/>
  <c r="V2406" i="11"/>
  <c r="W2406" i="11"/>
  <c r="X2406" i="11"/>
  <c r="Y2406" i="11"/>
  <c r="Z2406" i="11"/>
  <c r="AA2406" i="11"/>
  <c r="AC2406" i="11"/>
  <c r="AD2406" i="11"/>
  <c r="AE2406" i="11"/>
  <c r="L2407" i="11"/>
  <c r="M2407" i="11"/>
  <c r="N2407" i="11"/>
  <c r="O2407" i="11"/>
  <c r="P2407" i="11"/>
  <c r="AB2407" i="11" s="1"/>
  <c r="Q2407" i="11"/>
  <c r="AK2407" i="11" s="1"/>
  <c r="R2407" i="11"/>
  <c r="T2407" i="11"/>
  <c r="U2407" i="11"/>
  <c r="V2407" i="11"/>
  <c r="W2407" i="11"/>
  <c r="X2407" i="11"/>
  <c r="Y2407" i="11"/>
  <c r="Z2407" i="11"/>
  <c r="AA2407" i="11"/>
  <c r="AC2407" i="11"/>
  <c r="AD2407" i="11"/>
  <c r="AE2407" i="11"/>
  <c r="AG2407" i="11"/>
  <c r="L2408" i="11"/>
  <c r="M2408" i="11"/>
  <c r="N2408" i="11"/>
  <c r="Q2408" i="11" s="1"/>
  <c r="O2408" i="11"/>
  <c r="P2408" i="11"/>
  <c r="R2408" i="11"/>
  <c r="AF2408" i="11" s="1"/>
  <c r="S2408" i="11"/>
  <c r="T2408" i="11"/>
  <c r="U2408" i="11"/>
  <c r="V2408" i="11"/>
  <c r="W2408" i="11"/>
  <c r="X2408" i="11"/>
  <c r="Y2408" i="11"/>
  <c r="Z2408" i="11"/>
  <c r="AA2408" i="11"/>
  <c r="AB2408" i="11"/>
  <c r="AC2408" i="11"/>
  <c r="AD2408" i="11"/>
  <c r="AE2408" i="11"/>
  <c r="L2409" i="11"/>
  <c r="M2409" i="11"/>
  <c r="T2409" i="11" s="1"/>
  <c r="N2409" i="11"/>
  <c r="O2409" i="11"/>
  <c r="P2409" i="11"/>
  <c r="AB2409" i="11" s="1"/>
  <c r="R2409" i="11"/>
  <c r="AF2409" i="11" s="1"/>
  <c r="S2409" i="11"/>
  <c r="U2409" i="11"/>
  <c r="V2409" i="11"/>
  <c r="W2409" i="11"/>
  <c r="X2409" i="11"/>
  <c r="Y2409" i="11"/>
  <c r="Z2409" i="11"/>
  <c r="AA2409" i="11"/>
  <c r="AC2409" i="11"/>
  <c r="AD2409" i="11"/>
  <c r="AE2409" i="11"/>
  <c r="L2410" i="11"/>
  <c r="M2410" i="11"/>
  <c r="T2410" i="11" s="1"/>
  <c r="N2410" i="11"/>
  <c r="O2410" i="11"/>
  <c r="P2410" i="11"/>
  <c r="Q2410" i="11"/>
  <c r="R2410" i="11"/>
  <c r="AF2410" i="11" s="1"/>
  <c r="S2410" i="11"/>
  <c r="U2410" i="11"/>
  <c r="V2410" i="11"/>
  <c r="W2410" i="11"/>
  <c r="X2410" i="11"/>
  <c r="Y2410" i="11"/>
  <c r="Z2410" i="11"/>
  <c r="AA2410" i="11"/>
  <c r="AB2410" i="11"/>
  <c r="AC2410" i="11"/>
  <c r="AD2410" i="11"/>
  <c r="AE2410" i="11"/>
  <c r="AG2410" i="11"/>
  <c r="L2411" i="11"/>
  <c r="S2411" i="11" s="1"/>
  <c r="AF2411" i="11" s="1"/>
  <c r="M2411" i="11"/>
  <c r="N2411" i="11"/>
  <c r="Q2411" i="11" s="1"/>
  <c r="O2411" i="11"/>
  <c r="P2411" i="11"/>
  <c r="R2411" i="11"/>
  <c r="T2411" i="11"/>
  <c r="U2411" i="11"/>
  <c r="V2411" i="11"/>
  <c r="W2411" i="11"/>
  <c r="X2411" i="11"/>
  <c r="Y2411" i="11"/>
  <c r="Z2411" i="11"/>
  <c r="AA2411" i="11"/>
  <c r="AB2411" i="11"/>
  <c r="AC2411" i="11"/>
  <c r="AD2411" i="11"/>
  <c r="AE2411" i="11"/>
  <c r="L2412" i="11"/>
  <c r="M2412" i="11"/>
  <c r="T2412" i="11" s="1"/>
  <c r="N2412" i="11"/>
  <c r="O2412" i="11"/>
  <c r="P2412" i="11"/>
  <c r="AB2412" i="11" s="1"/>
  <c r="Q2412" i="11"/>
  <c r="AJ2412" i="11" s="1"/>
  <c r="R2412" i="11"/>
  <c r="S2412" i="11"/>
  <c r="U2412" i="11"/>
  <c r="V2412" i="11"/>
  <c r="W2412" i="11"/>
  <c r="X2412" i="11"/>
  <c r="Y2412" i="11"/>
  <c r="Z2412" i="11"/>
  <c r="AA2412" i="11"/>
  <c r="AC2412" i="11"/>
  <c r="AD2412" i="11"/>
  <c r="AE2412" i="11"/>
  <c r="AG2412" i="11"/>
  <c r="AH2412" i="11"/>
  <c r="AI2412" i="11"/>
  <c r="L2413" i="11"/>
  <c r="M2413" i="11"/>
  <c r="T2413" i="11" s="1"/>
  <c r="N2413" i="11"/>
  <c r="Q2413" i="11" s="1"/>
  <c r="O2413" i="11"/>
  <c r="P2413" i="11"/>
  <c r="R2413" i="11"/>
  <c r="AF2413" i="11" s="1"/>
  <c r="S2413" i="11"/>
  <c r="U2413" i="11"/>
  <c r="V2413" i="11"/>
  <c r="W2413" i="11"/>
  <c r="X2413" i="11"/>
  <c r="Y2413" i="11"/>
  <c r="Z2413" i="11"/>
  <c r="AA2413" i="11"/>
  <c r="AB2413" i="11"/>
  <c r="AC2413" i="11"/>
  <c r="AD2413" i="11"/>
  <c r="AE2413" i="11"/>
  <c r="L2414" i="11"/>
  <c r="M2414" i="11"/>
  <c r="T2414" i="11" s="1"/>
  <c r="N2414" i="11"/>
  <c r="O2414" i="11"/>
  <c r="P2414" i="11"/>
  <c r="AB2414" i="11" s="1"/>
  <c r="R2414" i="11"/>
  <c r="S2414" i="11"/>
  <c r="U2414" i="11"/>
  <c r="V2414" i="11"/>
  <c r="W2414" i="11"/>
  <c r="X2414" i="11"/>
  <c r="Y2414" i="11"/>
  <c r="Z2414" i="11"/>
  <c r="AA2414" i="11"/>
  <c r="AC2414" i="11"/>
  <c r="AD2414" i="11"/>
  <c r="AE2414" i="11"/>
  <c r="L2415" i="11"/>
  <c r="M2415" i="11"/>
  <c r="N2415" i="11"/>
  <c r="O2415" i="11"/>
  <c r="P2415" i="11"/>
  <c r="AB2415" i="11" s="1"/>
  <c r="Q2415" i="11"/>
  <c r="AK2415" i="11" s="1"/>
  <c r="R2415" i="11"/>
  <c r="T2415" i="11"/>
  <c r="U2415" i="11"/>
  <c r="V2415" i="11"/>
  <c r="W2415" i="11"/>
  <c r="X2415" i="11"/>
  <c r="Y2415" i="11"/>
  <c r="Z2415" i="11"/>
  <c r="AA2415" i="11"/>
  <c r="AC2415" i="11"/>
  <c r="AD2415" i="11"/>
  <c r="AE2415" i="11"/>
  <c r="AG2415" i="11"/>
  <c r="L2416" i="11"/>
  <c r="M2416" i="11"/>
  <c r="N2416" i="11"/>
  <c r="Q2416" i="11" s="1"/>
  <c r="O2416" i="11"/>
  <c r="P2416" i="11"/>
  <c r="R2416" i="11"/>
  <c r="AF2416" i="11" s="1"/>
  <c r="S2416" i="11"/>
  <c r="T2416" i="11"/>
  <c r="U2416" i="11"/>
  <c r="V2416" i="11"/>
  <c r="W2416" i="11"/>
  <c r="X2416" i="11"/>
  <c r="Y2416" i="11"/>
  <c r="Z2416" i="11"/>
  <c r="AA2416" i="11"/>
  <c r="AB2416" i="11"/>
  <c r="AC2416" i="11"/>
  <c r="AD2416" i="11"/>
  <c r="AE2416" i="11"/>
  <c r="L2417" i="11"/>
  <c r="M2417" i="11"/>
  <c r="T2417" i="11" s="1"/>
  <c r="N2417" i="11"/>
  <c r="O2417" i="11"/>
  <c r="P2417" i="11"/>
  <c r="AB2417" i="11" s="1"/>
  <c r="R2417" i="11"/>
  <c r="AF2417" i="11" s="1"/>
  <c r="S2417" i="11"/>
  <c r="U2417" i="11"/>
  <c r="V2417" i="11"/>
  <c r="W2417" i="11"/>
  <c r="X2417" i="11"/>
  <c r="Y2417" i="11"/>
  <c r="Z2417" i="11"/>
  <c r="AA2417" i="11"/>
  <c r="AC2417" i="11"/>
  <c r="AD2417" i="11"/>
  <c r="AE2417" i="11"/>
  <c r="L2418" i="11"/>
  <c r="M2418" i="11"/>
  <c r="T2418" i="11" s="1"/>
  <c r="N2418" i="11"/>
  <c r="O2418" i="11"/>
  <c r="P2418" i="11"/>
  <c r="Q2418" i="11"/>
  <c r="R2418" i="11"/>
  <c r="S2418" i="11"/>
  <c r="U2418" i="11"/>
  <c r="V2418" i="11"/>
  <c r="W2418" i="11"/>
  <c r="X2418" i="11"/>
  <c r="Y2418" i="11"/>
  <c r="Z2418" i="11"/>
  <c r="AA2418" i="11"/>
  <c r="AB2418" i="11"/>
  <c r="AC2418" i="11"/>
  <c r="AD2418" i="11"/>
  <c r="AE2418" i="11"/>
  <c r="AG2418" i="11"/>
  <c r="L2419" i="11"/>
  <c r="S2419" i="11" s="1"/>
  <c r="AF2419" i="11" s="1"/>
  <c r="M2419" i="11"/>
  <c r="N2419" i="11"/>
  <c r="Q2419" i="11" s="1"/>
  <c r="O2419" i="11"/>
  <c r="P2419" i="11"/>
  <c r="R2419" i="11"/>
  <c r="T2419" i="11"/>
  <c r="U2419" i="11"/>
  <c r="V2419" i="11"/>
  <c r="W2419" i="11"/>
  <c r="X2419" i="11"/>
  <c r="Y2419" i="11"/>
  <c r="Z2419" i="11"/>
  <c r="AA2419" i="11"/>
  <c r="AB2419" i="11"/>
  <c r="AC2419" i="11"/>
  <c r="AD2419" i="11"/>
  <c r="AE2419" i="11"/>
  <c r="L2420" i="11"/>
  <c r="M2420" i="11"/>
  <c r="T2420" i="11" s="1"/>
  <c r="N2420" i="11"/>
  <c r="O2420" i="11"/>
  <c r="P2420" i="11"/>
  <c r="AB2420" i="11" s="1"/>
  <c r="Q2420" i="11"/>
  <c r="AJ2420" i="11" s="1"/>
  <c r="R2420" i="11"/>
  <c r="S2420" i="11"/>
  <c r="U2420" i="11"/>
  <c r="V2420" i="11"/>
  <c r="W2420" i="11"/>
  <c r="X2420" i="11"/>
  <c r="Y2420" i="11"/>
  <c r="Z2420" i="11"/>
  <c r="AA2420" i="11"/>
  <c r="AC2420" i="11"/>
  <c r="AD2420" i="11"/>
  <c r="AE2420" i="11"/>
  <c r="AG2420" i="11"/>
  <c r="AI2420" i="11"/>
  <c r="L2421" i="11"/>
  <c r="M2421" i="11"/>
  <c r="N2421" i="11"/>
  <c r="Q2421" i="11" s="1"/>
  <c r="O2421" i="11"/>
  <c r="P2421" i="11"/>
  <c r="R2421" i="11"/>
  <c r="AF2421" i="11" s="1"/>
  <c r="S2421" i="11"/>
  <c r="T2421" i="11"/>
  <c r="U2421" i="11"/>
  <c r="V2421" i="11"/>
  <c r="W2421" i="11"/>
  <c r="X2421" i="11"/>
  <c r="Y2421" i="11"/>
  <c r="Z2421" i="11"/>
  <c r="AA2421" i="11"/>
  <c r="AB2421" i="11"/>
  <c r="AC2421" i="11"/>
  <c r="AD2421" i="11"/>
  <c r="AE2421" i="11"/>
  <c r="L2422" i="11"/>
  <c r="M2422" i="11"/>
  <c r="T2422" i="11" s="1"/>
  <c r="N2422" i="11"/>
  <c r="O2422" i="11"/>
  <c r="P2422" i="11"/>
  <c r="AB2422" i="11" s="1"/>
  <c r="R2422" i="11"/>
  <c r="S2422" i="11"/>
  <c r="U2422" i="11"/>
  <c r="V2422" i="11"/>
  <c r="W2422" i="11"/>
  <c r="X2422" i="11"/>
  <c r="Y2422" i="11"/>
  <c r="Z2422" i="11"/>
  <c r="AA2422" i="11"/>
  <c r="AC2422" i="11"/>
  <c r="AD2422" i="11"/>
  <c r="AE2422" i="11"/>
  <c r="L2423" i="11"/>
  <c r="M2423" i="11"/>
  <c r="N2423" i="11"/>
  <c r="O2423" i="11"/>
  <c r="P2423" i="11"/>
  <c r="AB2423" i="11" s="1"/>
  <c r="Q2423" i="11"/>
  <c r="AK2423" i="11" s="1"/>
  <c r="R2423" i="11"/>
  <c r="T2423" i="11"/>
  <c r="U2423" i="11"/>
  <c r="V2423" i="11"/>
  <c r="W2423" i="11"/>
  <c r="X2423" i="11"/>
  <c r="Y2423" i="11"/>
  <c r="Z2423" i="11"/>
  <c r="AA2423" i="11"/>
  <c r="AC2423" i="11"/>
  <c r="AD2423" i="11"/>
  <c r="AE2423" i="11"/>
  <c r="AG2423" i="11"/>
  <c r="L2424" i="11"/>
  <c r="M2424" i="11"/>
  <c r="N2424" i="11"/>
  <c r="Q2424" i="11" s="1"/>
  <c r="O2424" i="11"/>
  <c r="P2424" i="11"/>
  <c r="R2424" i="11"/>
  <c r="AF2424" i="11" s="1"/>
  <c r="S2424" i="11"/>
  <c r="T2424" i="11"/>
  <c r="U2424" i="11"/>
  <c r="V2424" i="11"/>
  <c r="W2424" i="11"/>
  <c r="X2424" i="11"/>
  <c r="Y2424" i="11"/>
  <c r="Z2424" i="11"/>
  <c r="AA2424" i="11"/>
  <c r="AB2424" i="11"/>
  <c r="AC2424" i="11"/>
  <c r="AD2424" i="11"/>
  <c r="AE2424" i="11"/>
  <c r="L2425" i="11"/>
  <c r="M2425" i="11"/>
  <c r="T2425" i="11" s="1"/>
  <c r="AF2425" i="11" s="1"/>
  <c r="N2425" i="11"/>
  <c r="O2425" i="11"/>
  <c r="P2425" i="11"/>
  <c r="AB2425" i="11" s="1"/>
  <c r="R2425" i="11"/>
  <c r="S2425" i="11"/>
  <c r="U2425" i="11"/>
  <c r="V2425" i="11"/>
  <c r="W2425" i="11"/>
  <c r="X2425" i="11"/>
  <c r="Y2425" i="11"/>
  <c r="Z2425" i="11"/>
  <c r="AA2425" i="11"/>
  <c r="AC2425" i="11"/>
  <c r="AD2425" i="11"/>
  <c r="AE2425" i="11"/>
  <c r="L2426" i="11"/>
  <c r="M2426" i="11"/>
  <c r="T2426" i="11" s="1"/>
  <c r="N2426" i="11"/>
  <c r="O2426" i="11"/>
  <c r="P2426" i="11"/>
  <c r="Q2426" i="11"/>
  <c r="R2426" i="11"/>
  <c r="S2426" i="11"/>
  <c r="U2426" i="11"/>
  <c r="V2426" i="11"/>
  <c r="W2426" i="11"/>
  <c r="X2426" i="11"/>
  <c r="Y2426" i="11"/>
  <c r="Z2426" i="11"/>
  <c r="AA2426" i="11"/>
  <c r="AB2426" i="11"/>
  <c r="AC2426" i="11"/>
  <c r="AD2426" i="11"/>
  <c r="AE2426" i="11"/>
  <c r="AG2426" i="11"/>
  <c r="L2427" i="11"/>
  <c r="S2427" i="11" s="1"/>
  <c r="AF2427" i="11" s="1"/>
  <c r="M2427" i="11"/>
  <c r="N2427" i="11"/>
  <c r="Q2427" i="11" s="1"/>
  <c r="O2427" i="11"/>
  <c r="P2427" i="11"/>
  <c r="R2427" i="11"/>
  <c r="T2427" i="11"/>
  <c r="U2427" i="11"/>
  <c r="V2427" i="11"/>
  <c r="W2427" i="11"/>
  <c r="X2427" i="11"/>
  <c r="Y2427" i="11"/>
  <c r="Z2427" i="11"/>
  <c r="AA2427" i="11"/>
  <c r="AB2427" i="11"/>
  <c r="AC2427" i="11"/>
  <c r="AD2427" i="11"/>
  <c r="AE2427" i="11"/>
  <c r="L2428" i="11"/>
  <c r="M2428" i="11"/>
  <c r="T2428" i="11" s="1"/>
  <c r="AF2428" i="11" s="1"/>
  <c r="N2428" i="11"/>
  <c r="O2428" i="11"/>
  <c r="P2428" i="11"/>
  <c r="AB2428" i="11" s="1"/>
  <c r="Q2428" i="11"/>
  <c r="AJ2428" i="11" s="1"/>
  <c r="R2428" i="11"/>
  <c r="S2428" i="11"/>
  <c r="U2428" i="11"/>
  <c r="V2428" i="11"/>
  <c r="W2428" i="11"/>
  <c r="X2428" i="11"/>
  <c r="Y2428" i="11"/>
  <c r="Z2428" i="11"/>
  <c r="AA2428" i="11"/>
  <c r="AC2428" i="11"/>
  <c r="AD2428" i="11"/>
  <c r="AE2428" i="11"/>
  <c r="AG2428" i="11"/>
  <c r="L2429" i="11"/>
  <c r="M2429" i="11"/>
  <c r="N2429" i="11"/>
  <c r="Q2429" i="11" s="1"/>
  <c r="O2429" i="11"/>
  <c r="P2429" i="11"/>
  <c r="R2429" i="11"/>
  <c r="AF2429" i="11" s="1"/>
  <c r="S2429" i="11"/>
  <c r="T2429" i="11"/>
  <c r="U2429" i="11"/>
  <c r="V2429" i="11"/>
  <c r="W2429" i="11"/>
  <c r="X2429" i="11"/>
  <c r="Y2429" i="11"/>
  <c r="Z2429" i="11"/>
  <c r="AA2429" i="11"/>
  <c r="AB2429" i="11"/>
  <c r="AC2429" i="11"/>
  <c r="AD2429" i="11"/>
  <c r="AE2429" i="11"/>
  <c r="L2430" i="11"/>
  <c r="M2430" i="11"/>
  <c r="T2430" i="11" s="1"/>
  <c r="AF2430" i="11" s="1"/>
  <c r="N2430" i="11"/>
  <c r="O2430" i="11"/>
  <c r="P2430" i="11"/>
  <c r="AB2430" i="11" s="1"/>
  <c r="R2430" i="11"/>
  <c r="S2430" i="11"/>
  <c r="U2430" i="11"/>
  <c r="V2430" i="11"/>
  <c r="W2430" i="11"/>
  <c r="X2430" i="11"/>
  <c r="Y2430" i="11"/>
  <c r="Z2430" i="11"/>
  <c r="AA2430" i="11"/>
  <c r="AC2430" i="11"/>
  <c r="AD2430" i="11"/>
  <c r="AE2430" i="11"/>
  <c r="L2431" i="11"/>
  <c r="M2431" i="11"/>
  <c r="N2431" i="11"/>
  <c r="O2431" i="11"/>
  <c r="P2431" i="11"/>
  <c r="AB2431" i="11" s="1"/>
  <c r="AF2431" i="11" s="1"/>
  <c r="Q2431" i="11"/>
  <c r="AK2431" i="11" s="1"/>
  <c r="R2431" i="11"/>
  <c r="S2431" i="11"/>
  <c r="T2431" i="11"/>
  <c r="U2431" i="11"/>
  <c r="V2431" i="11"/>
  <c r="W2431" i="11"/>
  <c r="X2431" i="11"/>
  <c r="Y2431" i="11"/>
  <c r="Z2431" i="11"/>
  <c r="AA2431" i="11"/>
  <c r="AC2431" i="11"/>
  <c r="AD2431" i="11"/>
  <c r="AE2431" i="11"/>
  <c r="AG2431" i="11"/>
  <c r="L2432" i="11"/>
  <c r="M2432" i="11"/>
  <c r="N2432" i="11"/>
  <c r="Q2432" i="11" s="1"/>
  <c r="O2432" i="11"/>
  <c r="P2432" i="11"/>
  <c r="R2432" i="11"/>
  <c r="AF2432" i="11" s="1"/>
  <c r="S2432" i="11"/>
  <c r="T2432" i="11"/>
  <c r="U2432" i="11"/>
  <c r="V2432" i="11"/>
  <c r="W2432" i="11"/>
  <c r="X2432" i="11"/>
  <c r="Y2432" i="11"/>
  <c r="Z2432" i="11"/>
  <c r="AA2432" i="11"/>
  <c r="AB2432" i="11"/>
  <c r="AC2432" i="11"/>
  <c r="AD2432" i="11"/>
  <c r="AE2432" i="11"/>
  <c r="L2433" i="11"/>
  <c r="M2433" i="11"/>
  <c r="T2433" i="11" s="1"/>
  <c r="AF2433" i="11" s="1"/>
  <c r="N2433" i="11"/>
  <c r="O2433" i="11"/>
  <c r="P2433" i="11"/>
  <c r="AB2433" i="11" s="1"/>
  <c r="R2433" i="11"/>
  <c r="S2433" i="11"/>
  <c r="U2433" i="11"/>
  <c r="V2433" i="11"/>
  <c r="W2433" i="11"/>
  <c r="X2433" i="11"/>
  <c r="Y2433" i="11"/>
  <c r="Z2433" i="11"/>
  <c r="AA2433" i="11"/>
  <c r="AC2433" i="11"/>
  <c r="AD2433" i="11"/>
  <c r="AE2433" i="11"/>
  <c r="L2434" i="11"/>
  <c r="M2434" i="11"/>
  <c r="T2434" i="11" s="1"/>
  <c r="N2434" i="11"/>
  <c r="O2434" i="11"/>
  <c r="P2434" i="11"/>
  <c r="Q2434" i="11"/>
  <c r="R2434" i="11"/>
  <c r="AF2434" i="11" s="1"/>
  <c r="S2434" i="11"/>
  <c r="U2434" i="11"/>
  <c r="V2434" i="11"/>
  <c r="W2434" i="11"/>
  <c r="X2434" i="11"/>
  <c r="Y2434" i="11"/>
  <c r="Z2434" i="11"/>
  <c r="AA2434" i="11"/>
  <c r="AB2434" i="11"/>
  <c r="AC2434" i="11"/>
  <c r="AD2434" i="11"/>
  <c r="AE2434" i="11"/>
  <c r="AG2434" i="11"/>
  <c r="L2435" i="11"/>
  <c r="S2435" i="11" s="1"/>
  <c r="AF2435" i="11" s="1"/>
  <c r="M2435" i="11"/>
  <c r="N2435" i="11"/>
  <c r="Q2435" i="11" s="1"/>
  <c r="O2435" i="11"/>
  <c r="P2435" i="11"/>
  <c r="R2435" i="11"/>
  <c r="T2435" i="11"/>
  <c r="U2435" i="11"/>
  <c r="V2435" i="11"/>
  <c r="W2435" i="11"/>
  <c r="X2435" i="11"/>
  <c r="Y2435" i="11"/>
  <c r="Z2435" i="11"/>
  <c r="AA2435" i="11"/>
  <c r="AB2435" i="11"/>
  <c r="AC2435" i="11"/>
  <c r="AD2435" i="11"/>
  <c r="AE2435" i="11"/>
  <c r="L2436" i="11"/>
  <c r="M2436" i="11"/>
  <c r="T2436" i="11" s="1"/>
  <c r="AF2436" i="11" s="1"/>
  <c r="N2436" i="11"/>
  <c r="O2436" i="11"/>
  <c r="P2436" i="11"/>
  <c r="AB2436" i="11" s="1"/>
  <c r="Q2436" i="11"/>
  <c r="AJ2436" i="11" s="1"/>
  <c r="R2436" i="11"/>
  <c r="S2436" i="11"/>
  <c r="U2436" i="11"/>
  <c r="V2436" i="11"/>
  <c r="W2436" i="11"/>
  <c r="X2436" i="11"/>
  <c r="Y2436" i="11"/>
  <c r="Z2436" i="11"/>
  <c r="AA2436" i="11"/>
  <c r="AC2436" i="11"/>
  <c r="AD2436" i="11"/>
  <c r="AE2436" i="11"/>
  <c r="AG2436" i="11"/>
  <c r="L2437" i="11"/>
  <c r="M2437" i="11"/>
  <c r="N2437" i="11"/>
  <c r="Q2437" i="11" s="1"/>
  <c r="O2437" i="11"/>
  <c r="P2437" i="11"/>
  <c r="R2437" i="11"/>
  <c r="AF2437" i="11" s="1"/>
  <c r="S2437" i="11"/>
  <c r="T2437" i="11"/>
  <c r="U2437" i="11"/>
  <c r="V2437" i="11"/>
  <c r="W2437" i="11"/>
  <c r="X2437" i="11"/>
  <c r="Y2437" i="11"/>
  <c r="Z2437" i="11"/>
  <c r="AA2437" i="11"/>
  <c r="AB2437" i="11"/>
  <c r="AC2437" i="11"/>
  <c r="AD2437" i="11"/>
  <c r="AE2437" i="11"/>
  <c r="L2438" i="11"/>
  <c r="M2438" i="11"/>
  <c r="T2438" i="11" s="1"/>
  <c r="AF2438" i="11" s="1"/>
  <c r="N2438" i="11"/>
  <c r="O2438" i="11"/>
  <c r="P2438" i="11"/>
  <c r="AB2438" i="11" s="1"/>
  <c r="R2438" i="11"/>
  <c r="S2438" i="11"/>
  <c r="U2438" i="11"/>
  <c r="V2438" i="11"/>
  <c r="W2438" i="11"/>
  <c r="X2438" i="11"/>
  <c r="Y2438" i="11"/>
  <c r="Z2438" i="11"/>
  <c r="AA2438" i="11"/>
  <c r="AC2438" i="11"/>
  <c r="AD2438" i="11"/>
  <c r="AE2438" i="11"/>
  <c r="L2439" i="11"/>
  <c r="M2439" i="11"/>
  <c r="N2439" i="11"/>
  <c r="O2439" i="11"/>
  <c r="P2439" i="11"/>
  <c r="AB2439" i="11" s="1"/>
  <c r="AF2439" i="11" s="1"/>
  <c r="Q2439" i="11"/>
  <c r="AK2439" i="11" s="1"/>
  <c r="R2439" i="11"/>
  <c r="S2439" i="11"/>
  <c r="T2439" i="11"/>
  <c r="U2439" i="11"/>
  <c r="V2439" i="11"/>
  <c r="W2439" i="11"/>
  <c r="X2439" i="11"/>
  <c r="Y2439" i="11"/>
  <c r="Z2439" i="11"/>
  <c r="AA2439" i="11"/>
  <c r="AC2439" i="11"/>
  <c r="AD2439" i="11"/>
  <c r="AE2439" i="11"/>
  <c r="AG2439" i="11"/>
  <c r="L2440" i="11"/>
  <c r="M2440" i="11"/>
  <c r="N2440" i="11"/>
  <c r="Q2440" i="11" s="1"/>
  <c r="O2440" i="11"/>
  <c r="P2440" i="11"/>
  <c r="R2440" i="11"/>
  <c r="AF2440" i="11" s="1"/>
  <c r="S2440" i="11"/>
  <c r="T2440" i="11"/>
  <c r="U2440" i="11"/>
  <c r="V2440" i="11"/>
  <c r="W2440" i="11"/>
  <c r="X2440" i="11"/>
  <c r="Y2440" i="11"/>
  <c r="Z2440" i="11"/>
  <c r="AA2440" i="11"/>
  <c r="AB2440" i="11"/>
  <c r="AC2440" i="11"/>
  <c r="AD2440" i="11"/>
  <c r="AE2440" i="11"/>
  <c r="L2441" i="11"/>
  <c r="M2441" i="11"/>
  <c r="T2441" i="11" s="1"/>
  <c r="N2441" i="11"/>
  <c r="O2441" i="11"/>
  <c r="P2441" i="11"/>
  <c r="AB2441" i="11" s="1"/>
  <c r="R2441" i="11"/>
  <c r="S2441" i="11"/>
  <c r="U2441" i="11"/>
  <c r="V2441" i="11"/>
  <c r="W2441" i="11"/>
  <c r="X2441" i="11"/>
  <c r="Y2441" i="11"/>
  <c r="Z2441" i="11"/>
  <c r="AA2441" i="11"/>
  <c r="AC2441" i="11"/>
  <c r="AD2441" i="11"/>
  <c r="AE2441" i="11"/>
  <c r="L2442" i="11"/>
  <c r="M2442" i="11"/>
  <c r="T2442" i="11" s="1"/>
  <c r="N2442" i="11"/>
  <c r="O2442" i="11"/>
  <c r="P2442" i="11"/>
  <c r="Q2442" i="11"/>
  <c r="R2442" i="11"/>
  <c r="AF2442" i="11" s="1"/>
  <c r="S2442" i="11"/>
  <c r="U2442" i="11"/>
  <c r="V2442" i="11"/>
  <c r="W2442" i="11"/>
  <c r="X2442" i="11"/>
  <c r="Y2442" i="11"/>
  <c r="Z2442" i="11"/>
  <c r="AA2442" i="11"/>
  <c r="AB2442" i="11"/>
  <c r="AC2442" i="11"/>
  <c r="AD2442" i="11"/>
  <c r="AE2442" i="11"/>
  <c r="AG2442" i="11"/>
  <c r="L2443" i="11"/>
  <c r="S2443" i="11" s="1"/>
  <c r="AF2443" i="11" s="1"/>
  <c r="M2443" i="11"/>
  <c r="N2443" i="11"/>
  <c r="Q2443" i="11" s="1"/>
  <c r="O2443" i="11"/>
  <c r="P2443" i="11"/>
  <c r="R2443" i="11"/>
  <c r="T2443" i="11"/>
  <c r="U2443" i="11"/>
  <c r="V2443" i="11"/>
  <c r="W2443" i="11"/>
  <c r="X2443" i="11"/>
  <c r="Y2443" i="11"/>
  <c r="Z2443" i="11"/>
  <c r="AA2443" i="11"/>
  <c r="AB2443" i="11"/>
  <c r="AC2443" i="11"/>
  <c r="AD2443" i="11"/>
  <c r="AE2443" i="11"/>
  <c r="L2444" i="11"/>
  <c r="M2444" i="11"/>
  <c r="T2444" i="11" s="1"/>
  <c r="N2444" i="11"/>
  <c r="O2444" i="11"/>
  <c r="P2444" i="11"/>
  <c r="AB2444" i="11" s="1"/>
  <c r="Q2444" i="11"/>
  <c r="AJ2444" i="11" s="1"/>
  <c r="R2444" i="11"/>
  <c r="S2444" i="11"/>
  <c r="U2444" i="11"/>
  <c r="V2444" i="11"/>
  <c r="W2444" i="11"/>
  <c r="X2444" i="11"/>
  <c r="Y2444" i="11"/>
  <c r="Z2444" i="11"/>
  <c r="AA2444" i="11"/>
  <c r="AC2444" i="11"/>
  <c r="AD2444" i="11"/>
  <c r="AE2444" i="11"/>
  <c r="AG2444" i="11"/>
  <c r="L2445" i="11"/>
  <c r="M2445" i="11"/>
  <c r="N2445" i="11"/>
  <c r="Q2445" i="11" s="1"/>
  <c r="O2445" i="11"/>
  <c r="P2445" i="11"/>
  <c r="R2445" i="11"/>
  <c r="AF2445" i="11" s="1"/>
  <c r="S2445" i="11"/>
  <c r="T2445" i="11"/>
  <c r="U2445" i="11"/>
  <c r="V2445" i="11"/>
  <c r="W2445" i="11"/>
  <c r="X2445" i="11"/>
  <c r="Y2445" i="11"/>
  <c r="Z2445" i="11"/>
  <c r="AA2445" i="11"/>
  <c r="AB2445" i="11"/>
  <c r="AC2445" i="11"/>
  <c r="AD2445" i="11"/>
  <c r="AE2445" i="11"/>
  <c r="L2446" i="11"/>
  <c r="M2446" i="11"/>
  <c r="T2446" i="11" s="1"/>
  <c r="N2446" i="11"/>
  <c r="O2446" i="11"/>
  <c r="P2446" i="11"/>
  <c r="AB2446" i="11" s="1"/>
  <c r="R2446" i="11"/>
  <c r="S2446" i="11"/>
  <c r="U2446" i="11"/>
  <c r="V2446" i="11"/>
  <c r="W2446" i="11"/>
  <c r="X2446" i="11"/>
  <c r="Y2446" i="11"/>
  <c r="Z2446" i="11"/>
  <c r="AA2446" i="11"/>
  <c r="AC2446" i="11"/>
  <c r="AD2446" i="11"/>
  <c r="AE2446" i="11"/>
  <c r="L2447" i="11"/>
  <c r="M2447" i="11"/>
  <c r="N2447" i="11"/>
  <c r="O2447" i="11"/>
  <c r="P2447" i="11"/>
  <c r="AB2447" i="11" s="1"/>
  <c r="AF2447" i="11" s="1"/>
  <c r="Q2447" i="11"/>
  <c r="AK2447" i="11" s="1"/>
  <c r="R2447" i="11"/>
  <c r="S2447" i="11"/>
  <c r="T2447" i="11"/>
  <c r="U2447" i="11"/>
  <c r="V2447" i="11"/>
  <c r="W2447" i="11"/>
  <c r="X2447" i="11"/>
  <c r="Y2447" i="11"/>
  <c r="Z2447" i="11"/>
  <c r="AA2447" i="11"/>
  <c r="AC2447" i="11"/>
  <c r="AD2447" i="11"/>
  <c r="AE2447" i="11"/>
  <c r="AG2447" i="11"/>
  <c r="L2448" i="11"/>
  <c r="M2448" i="11"/>
  <c r="N2448" i="11"/>
  <c r="Q2448" i="11" s="1"/>
  <c r="O2448" i="11"/>
  <c r="P2448" i="11"/>
  <c r="R2448" i="11"/>
  <c r="AF2448" i="11" s="1"/>
  <c r="S2448" i="11"/>
  <c r="T2448" i="11"/>
  <c r="U2448" i="11"/>
  <c r="V2448" i="11"/>
  <c r="W2448" i="11"/>
  <c r="X2448" i="11"/>
  <c r="Y2448" i="11"/>
  <c r="Z2448" i="11"/>
  <c r="AA2448" i="11"/>
  <c r="AB2448" i="11"/>
  <c r="AC2448" i="11"/>
  <c r="AD2448" i="11"/>
  <c r="AE2448" i="11"/>
  <c r="L2449" i="11"/>
  <c r="M2449" i="11"/>
  <c r="T2449" i="11" s="1"/>
  <c r="N2449" i="11"/>
  <c r="O2449" i="11"/>
  <c r="P2449" i="11"/>
  <c r="AB2449" i="11" s="1"/>
  <c r="R2449" i="11"/>
  <c r="S2449" i="11"/>
  <c r="U2449" i="11"/>
  <c r="V2449" i="11"/>
  <c r="W2449" i="11"/>
  <c r="X2449" i="11"/>
  <c r="Y2449" i="11"/>
  <c r="Z2449" i="11"/>
  <c r="AA2449" i="11"/>
  <c r="AC2449" i="11"/>
  <c r="AD2449" i="11"/>
  <c r="AE2449" i="11"/>
  <c r="L2450" i="11"/>
  <c r="M2450" i="11"/>
  <c r="N2450" i="11"/>
  <c r="O2450" i="11"/>
  <c r="P2450" i="11"/>
  <c r="Q2450" i="11"/>
  <c r="R2450" i="11"/>
  <c r="AF2450" i="11" s="1"/>
  <c r="S2450" i="11"/>
  <c r="T2450" i="11"/>
  <c r="U2450" i="11"/>
  <c r="V2450" i="11"/>
  <c r="W2450" i="11"/>
  <c r="X2450" i="11"/>
  <c r="Y2450" i="11"/>
  <c r="Z2450" i="11"/>
  <c r="AA2450" i="11"/>
  <c r="AB2450" i="11"/>
  <c r="AC2450" i="11"/>
  <c r="AD2450" i="11"/>
  <c r="AE2450" i="11"/>
  <c r="AG2450" i="11"/>
  <c r="L2451" i="11"/>
  <c r="S2451" i="11" s="1"/>
  <c r="AF2451" i="11" s="1"/>
  <c r="M2451" i="11"/>
  <c r="N2451" i="11"/>
  <c r="Q2451" i="11" s="1"/>
  <c r="O2451" i="11"/>
  <c r="P2451" i="11"/>
  <c r="R2451" i="11"/>
  <c r="T2451" i="11"/>
  <c r="U2451" i="11"/>
  <c r="V2451" i="11"/>
  <c r="W2451" i="11"/>
  <c r="X2451" i="11"/>
  <c r="Y2451" i="11"/>
  <c r="Z2451" i="11"/>
  <c r="AA2451" i="11"/>
  <c r="AB2451" i="11"/>
  <c r="AC2451" i="11"/>
  <c r="AD2451" i="11"/>
  <c r="AE2451" i="11"/>
  <c r="L2452" i="11"/>
  <c r="M2452" i="11"/>
  <c r="T2452" i="11" s="1"/>
  <c r="N2452" i="11"/>
  <c r="O2452" i="11"/>
  <c r="P2452" i="11"/>
  <c r="AB2452" i="11" s="1"/>
  <c r="Q2452" i="11"/>
  <c r="AJ2452" i="11" s="1"/>
  <c r="R2452" i="11"/>
  <c r="S2452" i="11"/>
  <c r="U2452" i="11"/>
  <c r="V2452" i="11"/>
  <c r="W2452" i="11"/>
  <c r="X2452" i="11"/>
  <c r="Y2452" i="11"/>
  <c r="Z2452" i="11"/>
  <c r="AA2452" i="11"/>
  <c r="AC2452" i="11"/>
  <c r="AD2452" i="11"/>
  <c r="AE2452" i="11"/>
  <c r="AG2452" i="11"/>
  <c r="L2453" i="11"/>
  <c r="M2453" i="11"/>
  <c r="N2453" i="11"/>
  <c r="Q2453" i="11" s="1"/>
  <c r="O2453" i="11"/>
  <c r="P2453" i="11"/>
  <c r="R2453" i="11"/>
  <c r="AF2453" i="11" s="1"/>
  <c r="S2453" i="11"/>
  <c r="T2453" i="11"/>
  <c r="U2453" i="11"/>
  <c r="V2453" i="11"/>
  <c r="W2453" i="11"/>
  <c r="X2453" i="11"/>
  <c r="Y2453" i="11"/>
  <c r="Z2453" i="11"/>
  <c r="AA2453" i="11"/>
  <c r="AB2453" i="11"/>
  <c r="AC2453" i="11"/>
  <c r="AD2453" i="11"/>
  <c r="AE2453" i="11"/>
  <c r="L2454" i="11"/>
  <c r="M2454" i="11"/>
  <c r="T2454" i="11" s="1"/>
  <c r="N2454" i="11"/>
  <c r="O2454" i="11"/>
  <c r="P2454" i="11"/>
  <c r="AB2454" i="11" s="1"/>
  <c r="R2454" i="11"/>
  <c r="S2454" i="11"/>
  <c r="U2454" i="11"/>
  <c r="V2454" i="11"/>
  <c r="W2454" i="11"/>
  <c r="X2454" i="11"/>
  <c r="Y2454" i="11"/>
  <c r="Z2454" i="11"/>
  <c r="AA2454" i="11"/>
  <c r="AC2454" i="11"/>
  <c r="AD2454" i="11"/>
  <c r="AE2454" i="11"/>
  <c r="L2455" i="11"/>
  <c r="M2455" i="11"/>
  <c r="N2455" i="11"/>
  <c r="O2455" i="11"/>
  <c r="P2455" i="11"/>
  <c r="AB2455" i="11" s="1"/>
  <c r="AF2455" i="11" s="1"/>
  <c r="Q2455" i="11"/>
  <c r="AK2455" i="11" s="1"/>
  <c r="R2455" i="11"/>
  <c r="S2455" i="11"/>
  <c r="T2455" i="11"/>
  <c r="U2455" i="11"/>
  <c r="V2455" i="11"/>
  <c r="W2455" i="11"/>
  <c r="X2455" i="11"/>
  <c r="Y2455" i="11"/>
  <c r="Z2455" i="11"/>
  <c r="AA2455" i="11"/>
  <c r="AC2455" i="11"/>
  <c r="AD2455" i="11"/>
  <c r="AE2455" i="11"/>
  <c r="AG2455" i="11"/>
  <c r="AH2455" i="11"/>
  <c r="L2456" i="11"/>
  <c r="M2456" i="11"/>
  <c r="T2456" i="11" s="1"/>
  <c r="N2456" i="11"/>
  <c r="Q2456" i="11" s="1"/>
  <c r="O2456" i="11"/>
  <c r="P2456" i="11"/>
  <c r="R2456" i="11"/>
  <c r="S2456" i="11"/>
  <c r="U2456" i="11"/>
  <c r="V2456" i="11"/>
  <c r="W2456" i="11"/>
  <c r="X2456" i="11"/>
  <c r="Y2456" i="11"/>
  <c r="Z2456" i="11"/>
  <c r="AA2456" i="11"/>
  <c r="AB2456" i="11"/>
  <c r="AC2456" i="11"/>
  <c r="AD2456" i="11"/>
  <c r="AE2456" i="11"/>
  <c r="L2457" i="11"/>
  <c r="M2457" i="11"/>
  <c r="T2457" i="11" s="1"/>
  <c r="AF2457" i="11" s="1"/>
  <c r="N2457" i="11"/>
  <c r="O2457" i="11"/>
  <c r="P2457" i="11"/>
  <c r="AB2457" i="11" s="1"/>
  <c r="R2457" i="11"/>
  <c r="S2457" i="11"/>
  <c r="U2457" i="11"/>
  <c r="V2457" i="11"/>
  <c r="W2457" i="11"/>
  <c r="X2457" i="11"/>
  <c r="Y2457" i="11"/>
  <c r="Z2457" i="11"/>
  <c r="AA2457" i="11"/>
  <c r="AC2457" i="11"/>
  <c r="AD2457" i="11"/>
  <c r="AE2457" i="11"/>
  <c r="L2458" i="11"/>
  <c r="M2458" i="11"/>
  <c r="N2458" i="11"/>
  <c r="O2458" i="11"/>
  <c r="P2458" i="11"/>
  <c r="Q2458" i="11"/>
  <c r="R2458" i="11"/>
  <c r="AF2458" i="11" s="1"/>
  <c r="S2458" i="11"/>
  <c r="T2458" i="11"/>
  <c r="U2458" i="11"/>
  <c r="V2458" i="11"/>
  <c r="W2458" i="11"/>
  <c r="X2458" i="11"/>
  <c r="Y2458" i="11"/>
  <c r="Z2458" i="11"/>
  <c r="AA2458" i="11"/>
  <c r="AB2458" i="11"/>
  <c r="AC2458" i="11"/>
  <c r="AD2458" i="11"/>
  <c r="AE2458" i="11"/>
  <c r="AG2458" i="11"/>
  <c r="L2459" i="11"/>
  <c r="S2459" i="11" s="1"/>
  <c r="AF2459" i="11" s="1"/>
  <c r="M2459" i="11"/>
  <c r="N2459" i="11"/>
  <c r="Q2459" i="11" s="1"/>
  <c r="O2459" i="11"/>
  <c r="P2459" i="11"/>
  <c r="R2459" i="11"/>
  <c r="T2459" i="11"/>
  <c r="U2459" i="11"/>
  <c r="V2459" i="11"/>
  <c r="W2459" i="11"/>
  <c r="X2459" i="11"/>
  <c r="Y2459" i="11"/>
  <c r="Z2459" i="11"/>
  <c r="AA2459" i="11"/>
  <c r="AB2459" i="11"/>
  <c r="AC2459" i="11"/>
  <c r="AD2459" i="11"/>
  <c r="AE2459" i="11"/>
  <c r="L2460" i="11"/>
  <c r="M2460" i="11"/>
  <c r="T2460" i="11" s="1"/>
  <c r="AF2460" i="11" s="1"/>
  <c r="N2460" i="11"/>
  <c r="O2460" i="11"/>
  <c r="P2460" i="11"/>
  <c r="AB2460" i="11" s="1"/>
  <c r="Q2460" i="11"/>
  <c r="AJ2460" i="11" s="1"/>
  <c r="R2460" i="11"/>
  <c r="S2460" i="11"/>
  <c r="U2460" i="11"/>
  <c r="V2460" i="11"/>
  <c r="W2460" i="11"/>
  <c r="X2460" i="11"/>
  <c r="Y2460" i="11"/>
  <c r="Z2460" i="11"/>
  <c r="AA2460" i="11"/>
  <c r="AC2460" i="11"/>
  <c r="AD2460" i="11"/>
  <c r="AE2460" i="11"/>
  <c r="AG2460" i="11"/>
  <c r="L2461" i="11"/>
  <c r="M2461" i="11"/>
  <c r="N2461" i="11"/>
  <c r="Q2461" i="11" s="1"/>
  <c r="O2461" i="11"/>
  <c r="P2461" i="11"/>
  <c r="R2461" i="11"/>
  <c r="AF2461" i="11" s="1"/>
  <c r="S2461" i="11"/>
  <c r="T2461" i="11"/>
  <c r="U2461" i="11"/>
  <c r="V2461" i="11"/>
  <c r="W2461" i="11"/>
  <c r="X2461" i="11"/>
  <c r="Y2461" i="11"/>
  <c r="Z2461" i="11"/>
  <c r="AA2461" i="11"/>
  <c r="AB2461" i="11"/>
  <c r="AC2461" i="11"/>
  <c r="AD2461" i="11"/>
  <c r="AE2461" i="11"/>
  <c r="L2462" i="11"/>
  <c r="M2462" i="11"/>
  <c r="T2462" i="11" s="1"/>
  <c r="AF2462" i="11" s="1"/>
  <c r="N2462" i="11"/>
  <c r="O2462" i="11"/>
  <c r="P2462" i="11"/>
  <c r="AB2462" i="11" s="1"/>
  <c r="R2462" i="11"/>
  <c r="S2462" i="11"/>
  <c r="U2462" i="11"/>
  <c r="V2462" i="11"/>
  <c r="W2462" i="11"/>
  <c r="X2462" i="11"/>
  <c r="Y2462" i="11"/>
  <c r="Z2462" i="11"/>
  <c r="AA2462" i="11"/>
  <c r="AC2462" i="11"/>
  <c r="AD2462" i="11"/>
  <c r="AE2462" i="11"/>
  <c r="L2463" i="11"/>
  <c r="M2463" i="11"/>
  <c r="N2463" i="11"/>
  <c r="O2463" i="11"/>
  <c r="P2463" i="11"/>
  <c r="AB2463" i="11" s="1"/>
  <c r="AF2463" i="11" s="1"/>
  <c r="Q2463" i="11"/>
  <c r="AK2463" i="11" s="1"/>
  <c r="R2463" i="11"/>
  <c r="S2463" i="11"/>
  <c r="T2463" i="11"/>
  <c r="U2463" i="11"/>
  <c r="V2463" i="11"/>
  <c r="W2463" i="11"/>
  <c r="X2463" i="11"/>
  <c r="Y2463" i="11"/>
  <c r="Z2463" i="11"/>
  <c r="AA2463" i="11"/>
  <c r="AC2463" i="11"/>
  <c r="AD2463" i="11"/>
  <c r="AE2463" i="11"/>
  <c r="AG2463" i="11"/>
  <c r="AH2463" i="11"/>
  <c r="L2464" i="11"/>
  <c r="M2464" i="11"/>
  <c r="T2464" i="11" s="1"/>
  <c r="N2464" i="11"/>
  <c r="Q2464" i="11" s="1"/>
  <c r="O2464" i="11"/>
  <c r="P2464" i="11"/>
  <c r="R2464" i="11"/>
  <c r="S2464" i="11"/>
  <c r="U2464" i="11"/>
  <c r="V2464" i="11"/>
  <c r="W2464" i="11"/>
  <c r="X2464" i="11"/>
  <c r="Y2464" i="11"/>
  <c r="Z2464" i="11"/>
  <c r="AA2464" i="11"/>
  <c r="AB2464" i="11"/>
  <c r="AC2464" i="11"/>
  <c r="AD2464" i="11"/>
  <c r="AE2464" i="11"/>
  <c r="L2465" i="11"/>
  <c r="M2465" i="11"/>
  <c r="T2465" i="11" s="1"/>
  <c r="N2465" i="11"/>
  <c r="O2465" i="11"/>
  <c r="P2465" i="11"/>
  <c r="AB2465" i="11" s="1"/>
  <c r="R2465" i="11"/>
  <c r="S2465" i="11"/>
  <c r="U2465" i="11"/>
  <c r="V2465" i="11"/>
  <c r="W2465" i="11"/>
  <c r="X2465" i="11"/>
  <c r="Y2465" i="11"/>
  <c r="Z2465" i="11"/>
  <c r="AA2465" i="11"/>
  <c r="AC2465" i="11"/>
  <c r="AD2465" i="11"/>
  <c r="AE2465" i="11"/>
  <c r="L2466" i="11"/>
  <c r="M2466" i="11"/>
  <c r="N2466" i="11"/>
  <c r="O2466" i="11"/>
  <c r="P2466" i="11"/>
  <c r="Q2466" i="11"/>
  <c r="R2466" i="11"/>
  <c r="AF2466" i="11" s="1"/>
  <c r="S2466" i="11"/>
  <c r="T2466" i="11"/>
  <c r="U2466" i="11"/>
  <c r="V2466" i="11"/>
  <c r="W2466" i="11"/>
  <c r="X2466" i="11"/>
  <c r="Y2466" i="11"/>
  <c r="Z2466" i="11"/>
  <c r="AA2466" i="11"/>
  <c r="AB2466" i="11"/>
  <c r="AC2466" i="11"/>
  <c r="AD2466" i="11"/>
  <c r="AE2466" i="11"/>
  <c r="AG2466" i="11"/>
  <c r="L2467" i="11"/>
  <c r="S2467" i="11" s="1"/>
  <c r="AF2467" i="11" s="1"/>
  <c r="M2467" i="11"/>
  <c r="N2467" i="11"/>
  <c r="Q2467" i="11" s="1"/>
  <c r="O2467" i="11"/>
  <c r="P2467" i="11"/>
  <c r="R2467" i="11"/>
  <c r="T2467" i="11"/>
  <c r="U2467" i="11"/>
  <c r="V2467" i="11"/>
  <c r="W2467" i="11"/>
  <c r="X2467" i="11"/>
  <c r="Y2467" i="11"/>
  <c r="Z2467" i="11"/>
  <c r="AA2467" i="11"/>
  <c r="AB2467" i="11"/>
  <c r="AC2467" i="11"/>
  <c r="AD2467" i="11"/>
  <c r="AE2467" i="11"/>
  <c r="L2468" i="11"/>
  <c r="M2468" i="11"/>
  <c r="T2468" i="11" s="1"/>
  <c r="N2468" i="11"/>
  <c r="O2468" i="11"/>
  <c r="P2468" i="11"/>
  <c r="AB2468" i="11" s="1"/>
  <c r="Q2468" i="11"/>
  <c r="AJ2468" i="11" s="1"/>
  <c r="R2468" i="11"/>
  <c r="S2468" i="11"/>
  <c r="U2468" i="11"/>
  <c r="V2468" i="11"/>
  <c r="W2468" i="11"/>
  <c r="X2468" i="11"/>
  <c r="Y2468" i="11"/>
  <c r="Z2468" i="11"/>
  <c r="AA2468" i="11"/>
  <c r="AC2468" i="11"/>
  <c r="AD2468" i="11"/>
  <c r="AE2468" i="11"/>
  <c r="AG2468" i="11"/>
  <c r="L2469" i="11"/>
  <c r="M2469" i="11"/>
  <c r="N2469" i="11"/>
  <c r="Q2469" i="11" s="1"/>
  <c r="O2469" i="11"/>
  <c r="P2469" i="11"/>
  <c r="R2469" i="11"/>
  <c r="AF2469" i="11" s="1"/>
  <c r="S2469" i="11"/>
  <c r="T2469" i="11"/>
  <c r="U2469" i="11"/>
  <c r="V2469" i="11"/>
  <c r="W2469" i="11"/>
  <c r="X2469" i="11"/>
  <c r="Y2469" i="11"/>
  <c r="Z2469" i="11"/>
  <c r="AA2469" i="11"/>
  <c r="AB2469" i="11"/>
  <c r="AC2469" i="11"/>
  <c r="AD2469" i="11"/>
  <c r="AE2469" i="11"/>
  <c r="L2470" i="11"/>
  <c r="S2470" i="11" s="1"/>
  <c r="M2470" i="11"/>
  <c r="T2470" i="11" s="1"/>
  <c r="N2470" i="11"/>
  <c r="O2470" i="11"/>
  <c r="P2470" i="11"/>
  <c r="AB2470" i="11" s="1"/>
  <c r="R2470" i="11"/>
  <c r="U2470" i="11"/>
  <c r="V2470" i="11"/>
  <c r="W2470" i="11"/>
  <c r="X2470" i="11"/>
  <c r="Y2470" i="11"/>
  <c r="Z2470" i="11"/>
  <c r="AA2470" i="11"/>
  <c r="AC2470" i="11"/>
  <c r="AD2470" i="11"/>
  <c r="AE2470" i="11"/>
  <c r="L2471" i="11"/>
  <c r="M2471" i="11"/>
  <c r="N2471" i="11"/>
  <c r="O2471" i="11"/>
  <c r="P2471" i="11"/>
  <c r="AB2471" i="11" s="1"/>
  <c r="AF2471" i="11" s="1"/>
  <c r="Q2471" i="11"/>
  <c r="AK2471" i="11" s="1"/>
  <c r="R2471" i="11"/>
  <c r="S2471" i="11"/>
  <c r="T2471" i="11"/>
  <c r="U2471" i="11"/>
  <c r="V2471" i="11"/>
  <c r="W2471" i="11"/>
  <c r="X2471" i="11"/>
  <c r="Y2471" i="11"/>
  <c r="Z2471" i="11"/>
  <c r="AA2471" i="11"/>
  <c r="AC2471" i="11"/>
  <c r="AD2471" i="11"/>
  <c r="AE2471" i="11"/>
  <c r="AG2471" i="11"/>
  <c r="AH2471" i="11"/>
  <c r="L2472" i="11"/>
  <c r="M2472" i="11"/>
  <c r="T2472" i="11" s="1"/>
  <c r="N2472" i="11"/>
  <c r="Q2472" i="11" s="1"/>
  <c r="O2472" i="11"/>
  <c r="P2472" i="11"/>
  <c r="R2472" i="11"/>
  <c r="AF2472" i="11" s="1"/>
  <c r="S2472" i="11"/>
  <c r="U2472" i="11"/>
  <c r="V2472" i="11"/>
  <c r="W2472" i="11"/>
  <c r="X2472" i="11"/>
  <c r="Y2472" i="11"/>
  <c r="Z2472" i="11"/>
  <c r="AA2472" i="11"/>
  <c r="AB2472" i="11"/>
  <c r="AC2472" i="11"/>
  <c r="AD2472" i="11"/>
  <c r="AE2472" i="11"/>
  <c r="L2473" i="11"/>
  <c r="M2473" i="11"/>
  <c r="T2473" i="11" s="1"/>
  <c r="N2473" i="11"/>
  <c r="O2473" i="11"/>
  <c r="P2473" i="11"/>
  <c r="AB2473" i="11" s="1"/>
  <c r="R2473" i="11"/>
  <c r="S2473" i="11"/>
  <c r="U2473" i="11"/>
  <c r="V2473" i="11"/>
  <c r="W2473" i="11"/>
  <c r="X2473" i="11"/>
  <c r="Y2473" i="11"/>
  <c r="Z2473" i="11"/>
  <c r="AA2473" i="11"/>
  <c r="AC2473" i="11"/>
  <c r="AD2473" i="11"/>
  <c r="AE2473" i="11"/>
  <c r="L2474" i="11"/>
  <c r="M2474" i="11"/>
  <c r="N2474" i="11"/>
  <c r="O2474" i="11"/>
  <c r="P2474" i="11"/>
  <c r="Q2474" i="11"/>
  <c r="R2474" i="11"/>
  <c r="AF2474" i="11" s="1"/>
  <c r="S2474" i="11"/>
  <c r="T2474" i="11"/>
  <c r="U2474" i="11"/>
  <c r="V2474" i="11"/>
  <c r="W2474" i="11"/>
  <c r="X2474" i="11"/>
  <c r="Y2474" i="11"/>
  <c r="Z2474" i="11"/>
  <c r="AA2474" i="11"/>
  <c r="AB2474" i="11"/>
  <c r="AC2474" i="11"/>
  <c r="AD2474" i="11"/>
  <c r="AE2474" i="11"/>
  <c r="AG2474" i="11"/>
  <c r="L2475" i="11"/>
  <c r="S2475" i="11" s="1"/>
  <c r="AF2475" i="11" s="1"/>
  <c r="M2475" i="11"/>
  <c r="N2475" i="11"/>
  <c r="Q2475" i="11" s="1"/>
  <c r="O2475" i="11"/>
  <c r="P2475" i="11"/>
  <c r="R2475" i="11"/>
  <c r="T2475" i="11"/>
  <c r="U2475" i="11"/>
  <c r="V2475" i="11"/>
  <c r="W2475" i="11"/>
  <c r="X2475" i="11"/>
  <c r="Y2475" i="11"/>
  <c r="Z2475" i="11"/>
  <c r="AA2475" i="11"/>
  <c r="AB2475" i="11"/>
  <c r="AC2475" i="11"/>
  <c r="AD2475" i="11"/>
  <c r="AE2475" i="11"/>
  <c r="L2476" i="11"/>
  <c r="M2476" i="11"/>
  <c r="T2476" i="11" s="1"/>
  <c r="N2476" i="11"/>
  <c r="O2476" i="11"/>
  <c r="P2476" i="11"/>
  <c r="AB2476" i="11" s="1"/>
  <c r="Q2476" i="11"/>
  <c r="AJ2476" i="11" s="1"/>
  <c r="R2476" i="11"/>
  <c r="S2476" i="11"/>
  <c r="U2476" i="11"/>
  <c r="V2476" i="11"/>
  <c r="W2476" i="11"/>
  <c r="X2476" i="11"/>
  <c r="Y2476" i="11"/>
  <c r="Z2476" i="11"/>
  <c r="AA2476" i="11"/>
  <c r="AC2476" i="11"/>
  <c r="AD2476" i="11"/>
  <c r="AE2476" i="11"/>
  <c r="AG2476" i="11"/>
  <c r="L2477" i="11"/>
  <c r="M2477" i="11"/>
  <c r="N2477" i="11"/>
  <c r="Q2477" i="11" s="1"/>
  <c r="O2477" i="11"/>
  <c r="P2477" i="11"/>
  <c r="R2477" i="11"/>
  <c r="T2477" i="11"/>
  <c r="U2477" i="11"/>
  <c r="V2477" i="11"/>
  <c r="W2477" i="11"/>
  <c r="X2477" i="11"/>
  <c r="Y2477" i="11"/>
  <c r="Z2477" i="11"/>
  <c r="AA2477" i="11"/>
  <c r="AB2477" i="11"/>
  <c r="AC2477" i="11"/>
  <c r="AD2477" i="11"/>
  <c r="AE2477" i="11"/>
  <c r="L2478" i="11"/>
  <c r="S2478" i="11" s="1"/>
  <c r="M2478" i="11"/>
  <c r="T2478" i="11" s="1"/>
  <c r="N2478" i="11"/>
  <c r="O2478" i="11"/>
  <c r="P2478" i="11"/>
  <c r="AB2478" i="11" s="1"/>
  <c r="R2478" i="11"/>
  <c r="U2478" i="11"/>
  <c r="V2478" i="11"/>
  <c r="W2478" i="11"/>
  <c r="X2478" i="11"/>
  <c r="Y2478" i="11"/>
  <c r="Z2478" i="11"/>
  <c r="AA2478" i="11"/>
  <c r="AC2478" i="11"/>
  <c r="AD2478" i="11"/>
  <c r="AE2478" i="11"/>
  <c r="L2479" i="11"/>
  <c r="M2479" i="11"/>
  <c r="N2479" i="11"/>
  <c r="O2479" i="11"/>
  <c r="P2479" i="11"/>
  <c r="AB2479" i="11" s="1"/>
  <c r="AF2479" i="11" s="1"/>
  <c r="Q2479" i="11"/>
  <c r="AK2479" i="11" s="1"/>
  <c r="R2479" i="11"/>
  <c r="S2479" i="11"/>
  <c r="T2479" i="11"/>
  <c r="U2479" i="11"/>
  <c r="V2479" i="11"/>
  <c r="W2479" i="11"/>
  <c r="X2479" i="11"/>
  <c r="Y2479" i="11"/>
  <c r="Z2479" i="11"/>
  <c r="AA2479" i="11"/>
  <c r="AC2479" i="11"/>
  <c r="AD2479" i="11"/>
  <c r="AE2479" i="11"/>
  <c r="AG2479" i="11"/>
  <c r="AH2479" i="11"/>
  <c r="L2480" i="11"/>
  <c r="M2480" i="11"/>
  <c r="T2480" i="11" s="1"/>
  <c r="N2480" i="11"/>
  <c r="Q2480" i="11" s="1"/>
  <c r="O2480" i="11"/>
  <c r="P2480" i="11"/>
  <c r="R2480" i="11"/>
  <c r="AF2480" i="11" s="1"/>
  <c r="S2480" i="11"/>
  <c r="U2480" i="11"/>
  <c r="V2480" i="11"/>
  <c r="W2480" i="11"/>
  <c r="X2480" i="11"/>
  <c r="Y2480" i="11"/>
  <c r="Z2480" i="11"/>
  <c r="AA2480" i="11"/>
  <c r="AB2480" i="11"/>
  <c r="AC2480" i="11"/>
  <c r="AD2480" i="11"/>
  <c r="AE2480" i="11"/>
  <c r="L2481" i="11"/>
  <c r="M2481" i="11"/>
  <c r="T2481" i="11" s="1"/>
  <c r="N2481" i="11"/>
  <c r="O2481" i="11"/>
  <c r="P2481" i="11"/>
  <c r="AB2481" i="11" s="1"/>
  <c r="R2481" i="11"/>
  <c r="S2481" i="11"/>
  <c r="U2481" i="11"/>
  <c r="V2481" i="11"/>
  <c r="W2481" i="11"/>
  <c r="X2481" i="11"/>
  <c r="Y2481" i="11"/>
  <c r="Z2481" i="11"/>
  <c r="AA2481" i="11"/>
  <c r="AC2481" i="11"/>
  <c r="AD2481" i="11"/>
  <c r="AE2481" i="11"/>
  <c r="L2482" i="11"/>
  <c r="M2482" i="11"/>
  <c r="N2482" i="11"/>
  <c r="O2482" i="11"/>
  <c r="P2482" i="11"/>
  <c r="Q2482" i="11"/>
  <c r="R2482" i="11"/>
  <c r="AF2482" i="11" s="1"/>
  <c r="S2482" i="11"/>
  <c r="T2482" i="11"/>
  <c r="U2482" i="11"/>
  <c r="V2482" i="11"/>
  <c r="W2482" i="11"/>
  <c r="X2482" i="11"/>
  <c r="Y2482" i="11"/>
  <c r="Z2482" i="11"/>
  <c r="AA2482" i="11"/>
  <c r="AB2482" i="11"/>
  <c r="AC2482" i="11"/>
  <c r="AD2482" i="11"/>
  <c r="AE2482" i="11"/>
  <c r="AG2482" i="11"/>
  <c r="L2483" i="11"/>
  <c r="S2483" i="11" s="1"/>
  <c r="AF2483" i="11" s="1"/>
  <c r="M2483" i="11"/>
  <c r="N2483" i="11"/>
  <c r="Q2483" i="11" s="1"/>
  <c r="O2483" i="11"/>
  <c r="P2483" i="11"/>
  <c r="R2483" i="11"/>
  <c r="T2483" i="11"/>
  <c r="U2483" i="11"/>
  <c r="V2483" i="11"/>
  <c r="W2483" i="11"/>
  <c r="X2483" i="11"/>
  <c r="Y2483" i="11"/>
  <c r="Z2483" i="11"/>
  <c r="AA2483" i="11"/>
  <c r="AB2483" i="11"/>
  <c r="AC2483" i="11"/>
  <c r="AD2483" i="11"/>
  <c r="AE2483" i="11"/>
  <c r="L2484" i="11"/>
  <c r="M2484" i="11"/>
  <c r="T2484" i="11" s="1"/>
  <c r="N2484" i="11"/>
  <c r="O2484" i="11"/>
  <c r="P2484" i="11"/>
  <c r="AB2484" i="11" s="1"/>
  <c r="Q2484" i="11"/>
  <c r="AJ2484" i="11" s="1"/>
  <c r="R2484" i="11"/>
  <c r="S2484" i="11"/>
  <c r="U2484" i="11"/>
  <c r="V2484" i="11"/>
  <c r="W2484" i="11"/>
  <c r="X2484" i="11"/>
  <c r="Y2484" i="11"/>
  <c r="Z2484" i="11"/>
  <c r="AA2484" i="11"/>
  <c r="AC2484" i="11"/>
  <c r="AD2484" i="11"/>
  <c r="AE2484" i="11"/>
  <c r="AG2484" i="11"/>
  <c r="L2485" i="11"/>
  <c r="M2485" i="11"/>
  <c r="N2485" i="11"/>
  <c r="Q2485" i="11" s="1"/>
  <c r="O2485" i="11"/>
  <c r="P2485" i="11"/>
  <c r="R2485" i="11"/>
  <c r="T2485" i="11"/>
  <c r="U2485" i="11"/>
  <c r="V2485" i="11"/>
  <c r="W2485" i="11"/>
  <c r="X2485" i="11"/>
  <c r="Y2485" i="11"/>
  <c r="Z2485" i="11"/>
  <c r="AA2485" i="11"/>
  <c r="AB2485" i="11"/>
  <c r="AC2485" i="11"/>
  <c r="AD2485" i="11"/>
  <c r="AE2485" i="11"/>
  <c r="AH2485" i="11"/>
  <c r="L2486" i="11"/>
  <c r="S2486" i="11" s="1"/>
  <c r="M2486" i="11"/>
  <c r="T2486" i="11" s="1"/>
  <c r="N2486" i="11"/>
  <c r="Q2486" i="11" s="1"/>
  <c r="O2486" i="11"/>
  <c r="P2486" i="11"/>
  <c r="AB2486" i="11" s="1"/>
  <c r="R2486" i="11"/>
  <c r="U2486" i="11"/>
  <c r="V2486" i="11"/>
  <c r="W2486" i="11"/>
  <c r="X2486" i="11"/>
  <c r="Y2486" i="11"/>
  <c r="Z2486" i="11"/>
  <c r="AA2486" i="11"/>
  <c r="AC2486" i="11"/>
  <c r="AD2486" i="11"/>
  <c r="AE2486" i="11"/>
  <c r="AK2486" i="11"/>
  <c r="L2487" i="11"/>
  <c r="M2487" i="11"/>
  <c r="N2487" i="11"/>
  <c r="O2487" i="11"/>
  <c r="P2487" i="11"/>
  <c r="AB2487" i="11" s="1"/>
  <c r="Q2487" i="11"/>
  <c r="AK2487" i="11" s="1"/>
  <c r="R2487" i="11"/>
  <c r="S2487" i="11"/>
  <c r="T2487" i="11"/>
  <c r="U2487" i="11"/>
  <c r="V2487" i="11"/>
  <c r="W2487" i="11"/>
  <c r="X2487" i="11"/>
  <c r="Y2487" i="11"/>
  <c r="Z2487" i="11"/>
  <c r="AA2487" i="11"/>
  <c r="AC2487" i="11"/>
  <c r="AD2487" i="11"/>
  <c r="AE2487" i="11"/>
  <c r="AF2487" i="11"/>
  <c r="AG2487" i="11"/>
  <c r="AH2487" i="11"/>
  <c r="AI2487" i="11"/>
  <c r="L2488" i="11"/>
  <c r="M2488" i="11"/>
  <c r="T2488" i="11" s="1"/>
  <c r="N2488" i="11"/>
  <c r="Q2488" i="11" s="1"/>
  <c r="O2488" i="11"/>
  <c r="P2488" i="11"/>
  <c r="R2488" i="11"/>
  <c r="S2488" i="11"/>
  <c r="U2488" i="11"/>
  <c r="V2488" i="11"/>
  <c r="W2488" i="11"/>
  <c r="X2488" i="11"/>
  <c r="Y2488" i="11"/>
  <c r="Z2488" i="11"/>
  <c r="AA2488" i="11"/>
  <c r="AB2488" i="11"/>
  <c r="AC2488" i="11"/>
  <c r="AD2488" i="11"/>
  <c r="AE2488" i="11"/>
  <c r="AI2488" i="11"/>
  <c r="L2489" i="11"/>
  <c r="M2489" i="11"/>
  <c r="T2489" i="11" s="1"/>
  <c r="N2489" i="11"/>
  <c r="O2489" i="11"/>
  <c r="P2489" i="11"/>
  <c r="AB2489" i="11" s="1"/>
  <c r="R2489" i="11"/>
  <c r="S2489" i="11"/>
  <c r="U2489" i="11"/>
  <c r="W2489" i="11"/>
  <c r="X2489" i="11"/>
  <c r="Y2489" i="11"/>
  <c r="Z2489" i="11"/>
  <c r="AA2489" i="11"/>
  <c r="AC2489" i="11"/>
  <c r="AD2489" i="11"/>
  <c r="AE2489" i="11"/>
  <c r="L2490" i="11"/>
  <c r="M2490" i="11"/>
  <c r="N2490" i="11"/>
  <c r="O2490" i="11"/>
  <c r="P2490" i="11"/>
  <c r="Q2490" i="11"/>
  <c r="R2490" i="11"/>
  <c r="S2490" i="11"/>
  <c r="T2490" i="11"/>
  <c r="U2490" i="11"/>
  <c r="V2490" i="11"/>
  <c r="W2490" i="11"/>
  <c r="X2490" i="11"/>
  <c r="Y2490" i="11"/>
  <c r="Z2490" i="11"/>
  <c r="AA2490" i="11"/>
  <c r="AB2490" i="11"/>
  <c r="AC2490" i="11"/>
  <c r="AD2490" i="11"/>
  <c r="AE2490" i="11"/>
  <c r="L2491" i="11"/>
  <c r="M2491" i="11"/>
  <c r="N2491" i="11"/>
  <c r="Q2491" i="11" s="1"/>
  <c r="O2491" i="11"/>
  <c r="P2491" i="11"/>
  <c r="R2491" i="11"/>
  <c r="T2491" i="11"/>
  <c r="U2491" i="11"/>
  <c r="V2491" i="11"/>
  <c r="W2491" i="11"/>
  <c r="X2491" i="11"/>
  <c r="Y2491" i="11"/>
  <c r="Z2491" i="11"/>
  <c r="AA2491" i="11"/>
  <c r="AB2491" i="11"/>
  <c r="AC2491" i="11"/>
  <c r="AD2491" i="11"/>
  <c r="AE2491" i="11"/>
  <c r="AJ2491" i="11"/>
  <c r="L2492" i="11"/>
  <c r="M2492" i="11"/>
  <c r="T2492" i="11" s="1"/>
  <c r="N2492" i="11"/>
  <c r="O2492" i="11"/>
  <c r="P2492" i="11"/>
  <c r="AB2492" i="11" s="1"/>
  <c r="Q2492" i="11"/>
  <c r="R2492" i="11"/>
  <c r="S2492" i="11"/>
  <c r="U2492" i="11"/>
  <c r="V2492" i="11"/>
  <c r="W2492" i="11"/>
  <c r="X2492" i="11"/>
  <c r="Y2492" i="11"/>
  <c r="Z2492" i="11"/>
  <c r="AA2492" i="11"/>
  <c r="AC2492" i="11"/>
  <c r="AD2492" i="11"/>
  <c r="AE2492" i="11"/>
  <c r="AG2492" i="11"/>
  <c r="L2493" i="11"/>
  <c r="M2493" i="11"/>
  <c r="N2493" i="11"/>
  <c r="Q2493" i="11" s="1"/>
  <c r="O2493" i="11"/>
  <c r="P2493" i="11"/>
  <c r="R2493" i="11"/>
  <c r="T2493" i="11"/>
  <c r="U2493" i="11"/>
  <c r="V2493" i="11"/>
  <c r="W2493" i="11"/>
  <c r="X2493" i="11"/>
  <c r="Y2493" i="11"/>
  <c r="Z2493" i="11"/>
  <c r="AA2493" i="11"/>
  <c r="AB2493" i="11"/>
  <c r="AC2493" i="11"/>
  <c r="AD2493" i="11"/>
  <c r="AE2493" i="11"/>
  <c r="AH2493" i="11"/>
  <c r="L2494" i="11"/>
  <c r="S2494" i="11" s="1"/>
  <c r="AF2494" i="11" s="1"/>
  <c r="M2494" i="11"/>
  <c r="T2494" i="11" s="1"/>
  <c r="N2494" i="11"/>
  <c r="Q2494" i="11" s="1"/>
  <c r="O2494" i="11"/>
  <c r="P2494" i="11"/>
  <c r="AB2494" i="11" s="1"/>
  <c r="R2494" i="11"/>
  <c r="U2494" i="11"/>
  <c r="V2494" i="11"/>
  <c r="W2494" i="11"/>
  <c r="X2494" i="11"/>
  <c r="Y2494" i="11"/>
  <c r="Z2494" i="11"/>
  <c r="AA2494" i="11"/>
  <c r="AC2494" i="11"/>
  <c r="AD2494" i="11"/>
  <c r="AE2494" i="11"/>
  <c r="L2495" i="11"/>
  <c r="M2495" i="11"/>
  <c r="N2495" i="11"/>
  <c r="O2495" i="11"/>
  <c r="P2495" i="11"/>
  <c r="AB2495" i="11" s="1"/>
  <c r="Q2495" i="11"/>
  <c r="AK2495" i="11" s="1"/>
  <c r="R2495" i="11"/>
  <c r="S2495" i="11"/>
  <c r="T2495" i="11"/>
  <c r="U2495" i="11"/>
  <c r="V2495" i="11"/>
  <c r="W2495" i="11"/>
  <c r="X2495" i="11"/>
  <c r="AF2495" i="11" s="1"/>
  <c r="Y2495" i="11"/>
  <c r="Z2495" i="11"/>
  <c r="AA2495" i="11"/>
  <c r="AC2495" i="11"/>
  <c r="AD2495" i="11"/>
  <c r="AE2495" i="11"/>
  <c r="AG2495" i="11"/>
  <c r="AH2495" i="11"/>
  <c r="AI2495" i="11"/>
  <c r="L2496" i="11"/>
  <c r="M2496" i="11"/>
  <c r="T2496" i="11" s="1"/>
  <c r="N2496" i="11"/>
  <c r="Q2496" i="11" s="1"/>
  <c r="O2496" i="11"/>
  <c r="P2496" i="11"/>
  <c r="R2496" i="11"/>
  <c r="S2496" i="11"/>
  <c r="U2496" i="11"/>
  <c r="V2496" i="11"/>
  <c r="W2496" i="11"/>
  <c r="X2496" i="11"/>
  <c r="Y2496" i="11"/>
  <c r="Z2496" i="11"/>
  <c r="AA2496" i="11"/>
  <c r="AB2496" i="11"/>
  <c r="AC2496" i="11"/>
  <c r="AD2496" i="11"/>
  <c r="AE2496" i="11"/>
  <c r="AI2496" i="11"/>
  <c r="L2497" i="11"/>
  <c r="S2497" i="11" s="1"/>
  <c r="M2497" i="11"/>
  <c r="T2497" i="11" s="1"/>
  <c r="N2497" i="11"/>
  <c r="O2497" i="11"/>
  <c r="P2497" i="11"/>
  <c r="AB2497" i="11" s="1"/>
  <c r="R2497" i="11"/>
  <c r="U2497" i="11"/>
  <c r="W2497" i="11"/>
  <c r="X2497" i="11"/>
  <c r="Y2497" i="11"/>
  <c r="Z2497" i="11"/>
  <c r="AA2497" i="11"/>
  <c r="AC2497" i="11"/>
  <c r="AD2497" i="11"/>
  <c r="AE2497" i="11"/>
  <c r="L2498" i="11"/>
  <c r="M2498" i="11"/>
  <c r="N2498" i="11"/>
  <c r="O2498" i="11"/>
  <c r="P2498" i="11"/>
  <c r="Q2498" i="11"/>
  <c r="R2498" i="11"/>
  <c r="S2498" i="11"/>
  <c r="T2498" i="11"/>
  <c r="U2498" i="11"/>
  <c r="V2498" i="11"/>
  <c r="W2498" i="11"/>
  <c r="X2498" i="11"/>
  <c r="Y2498" i="11"/>
  <c r="Z2498" i="11"/>
  <c r="AA2498" i="11"/>
  <c r="AB2498" i="11"/>
  <c r="AC2498" i="11"/>
  <c r="AD2498" i="11"/>
  <c r="AE2498" i="11"/>
  <c r="L2499" i="11"/>
  <c r="M2499" i="11"/>
  <c r="N2499" i="11"/>
  <c r="Q2499" i="11" s="1"/>
  <c r="O2499" i="11"/>
  <c r="P2499" i="11"/>
  <c r="R2499" i="11"/>
  <c r="T2499" i="11"/>
  <c r="U2499" i="11"/>
  <c r="V2499" i="11"/>
  <c r="W2499" i="11"/>
  <c r="X2499" i="11"/>
  <c r="Y2499" i="11"/>
  <c r="Z2499" i="11"/>
  <c r="AA2499" i="11"/>
  <c r="AB2499" i="11"/>
  <c r="AC2499" i="11"/>
  <c r="AD2499" i="11"/>
  <c r="AE2499" i="11"/>
  <c r="AJ2499" i="11"/>
  <c r="L2500" i="11"/>
  <c r="M2500" i="11"/>
  <c r="T2500" i="11" s="1"/>
  <c r="N2500" i="11"/>
  <c r="O2500" i="11"/>
  <c r="P2500" i="11"/>
  <c r="AB2500" i="11" s="1"/>
  <c r="Q2500" i="11"/>
  <c r="R2500" i="11"/>
  <c r="S2500" i="11"/>
  <c r="U2500" i="11"/>
  <c r="V2500" i="11"/>
  <c r="W2500" i="11"/>
  <c r="X2500" i="11"/>
  <c r="Y2500" i="11"/>
  <c r="Z2500" i="11"/>
  <c r="AA2500" i="11"/>
  <c r="AC2500" i="11"/>
  <c r="AD2500" i="11"/>
  <c r="AE2500" i="11"/>
  <c r="AG2500" i="11"/>
  <c r="L2501" i="11"/>
  <c r="M2501" i="11"/>
  <c r="N2501" i="11"/>
  <c r="Q2501" i="11" s="1"/>
  <c r="O2501" i="11"/>
  <c r="P2501" i="11"/>
  <c r="R2501" i="11"/>
  <c r="T2501" i="11"/>
  <c r="U2501" i="11"/>
  <c r="V2501" i="11"/>
  <c r="W2501" i="11"/>
  <c r="X2501" i="11"/>
  <c r="Y2501" i="11"/>
  <c r="Z2501" i="11"/>
  <c r="AA2501" i="11"/>
  <c r="AB2501" i="11"/>
  <c r="AC2501" i="11"/>
  <c r="AD2501" i="11"/>
  <c r="AE2501" i="11"/>
  <c r="AH2501" i="11"/>
  <c r="L2502" i="11"/>
  <c r="S2502" i="11" s="1"/>
  <c r="AF2502" i="11" s="1"/>
  <c r="M2502" i="11"/>
  <c r="T2502" i="11" s="1"/>
  <c r="N2502" i="11"/>
  <c r="Q2502" i="11" s="1"/>
  <c r="O2502" i="11"/>
  <c r="P2502" i="11"/>
  <c r="AB2502" i="11" s="1"/>
  <c r="R2502" i="11"/>
  <c r="U2502" i="11"/>
  <c r="V2502" i="11"/>
  <c r="W2502" i="11"/>
  <c r="X2502" i="11"/>
  <c r="Y2502" i="11"/>
  <c r="Z2502" i="11"/>
  <c r="AA2502" i="11"/>
  <c r="AC2502" i="11"/>
  <c r="AD2502" i="11"/>
  <c r="AE2502" i="11"/>
  <c r="L2503" i="11"/>
  <c r="M2503" i="11"/>
  <c r="N2503" i="11"/>
  <c r="O2503" i="11"/>
  <c r="P2503" i="11"/>
  <c r="AB2503" i="11" s="1"/>
  <c r="Q2503" i="11"/>
  <c r="AK2503" i="11" s="1"/>
  <c r="R2503" i="11"/>
  <c r="S2503" i="11"/>
  <c r="T2503" i="11"/>
  <c r="U2503" i="11"/>
  <c r="V2503" i="11"/>
  <c r="W2503" i="11"/>
  <c r="X2503" i="11"/>
  <c r="AF2503" i="11" s="1"/>
  <c r="Y2503" i="11"/>
  <c r="Z2503" i="11"/>
  <c r="AA2503" i="11"/>
  <c r="AC2503" i="11"/>
  <c r="AD2503" i="11"/>
  <c r="AE2503" i="11"/>
  <c r="AG2503" i="11"/>
  <c r="AH2503" i="11"/>
  <c r="AI2503" i="11"/>
  <c r="L2504" i="11"/>
  <c r="M2504" i="11"/>
  <c r="T2504" i="11" s="1"/>
  <c r="N2504" i="11"/>
  <c r="Q2504" i="11" s="1"/>
  <c r="O2504" i="11"/>
  <c r="P2504" i="11"/>
  <c r="R2504" i="11"/>
  <c r="S2504" i="11"/>
  <c r="U2504" i="11"/>
  <c r="V2504" i="11"/>
  <c r="W2504" i="11"/>
  <c r="X2504" i="11"/>
  <c r="Y2504" i="11"/>
  <c r="Z2504" i="11"/>
  <c r="AA2504" i="11"/>
  <c r="AB2504" i="11"/>
  <c r="AC2504" i="11"/>
  <c r="AD2504" i="11"/>
  <c r="AE2504" i="11"/>
  <c r="AI2504" i="11"/>
  <c r="L2505" i="11"/>
  <c r="S2505" i="11" s="1"/>
  <c r="M2505" i="11"/>
  <c r="T2505" i="11" s="1"/>
  <c r="N2505" i="11"/>
  <c r="O2505" i="11"/>
  <c r="P2505" i="11"/>
  <c r="AB2505" i="11" s="1"/>
  <c r="R2505" i="11"/>
  <c r="U2505" i="11"/>
  <c r="W2505" i="11"/>
  <c r="X2505" i="11"/>
  <c r="Y2505" i="11"/>
  <c r="Z2505" i="11"/>
  <c r="AA2505" i="11"/>
  <c r="AC2505" i="11"/>
  <c r="AD2505" i="11"/>
  <c r="AE2505" i="11"/>
  <c r="L2506" i="11"/>
  <c r="M2506" i="11"/>
  <c r="N2506" i="11"/>
  <c r="O2506" i="11"/>
  <c r="P2506" i="11"/>
  <c r="Q2506" i="11"/>
  <c r="R2506" i="11"/>
  <c r="S2506" i="11"/>
  <c r="T2506" i="11"/>
  <c r="U2506" i="11"/>
  <c r="V2506" i="11"/>
  <c r="W2506" i="11"/>
  <c r="X2506" i="11"/>
  <c r="Y2506" i="11"/>
  <c r="Z2506" i="11"/>
  <c r="AA2506" i="11"/>
  <c r="AB2506" i="11"/>
  <c r="AC2506" i="11"/>
  <c r="AD2506" i="11"/>
  <c r="AE2506" i="11"/>
  <c r="L2507" i="11"/>
  <c r="M2507" i="11"/>
  <c r="N2507" i="11"/>
  <c r="Q2507" i="11" s="1"/>
  <c r="O2507" i="11"/>
  <c r="P2507" i="11"/>
  <c r="R2507" i="11"/>
  <c r="T2507" i="11"/>
  <c r="U2507" i="11"/>
  <c r="V2507" i="11"/>
  <c r="W2507" i="11"/>
  <c r="X2507" i="11"/>
  <c r="Y2507" i="11"/>
  <c r="Z2507" i="11"/>
  <c r="AA2507" i="11"/>
  <c r="AB2507" i="11"/>
  <c r="AC2507" i="11"/>
  <c r="AD2507" i="11"/>
  <c r="AE2507" i="11"/>
  <c r="AJ2507" i="11"/>
  <c r="L2508" i="11"/>
  <c r="M2508" i="11"/>
  <c r="T2508" i="11" s="1"/>
  <c r="N2508" i="11"/>
  <c r="O2508" i="11"/>
  <c r="P2508" i="11"/>
  <c r="AB2508" i="11" s="1"/>
  <c r="Q2508" i="11"/>
  <c r="R2508" i="11"/>
  <c r="S2508" i="11"/>
  <c r="U2508" i="11"/>
  <c r="V2508" i="11"/>
  <c r="W2508" i="11"/>
  <c r="X2508" i="11"/>
  <c r="Y2508" i="11"/>
  <c r="Z2508" i="11"/>
  <c r="AA2508" i="11"/>
  <c r="AC2508" i="11"/>
  <c r="AD2508" i="11"/>
  <c r="AE2508" i="11"/>
  <c r="AG2508" i="11"/>
  <c r="L2509" i="11"/>
  <c r="M2509" i="11"/>
  <c r="N2509" i="11"/>
  <c r="Q2509" i="11" s="1"/>
  <c r="O2509" i="11"/>
  <c r="P2509" i="11"/>
  <c r="R2509" i="11"/>
  <c r="T2509" i="11"/>
  <c r="U2509" i="11"/>
  <c r="V2509" i="11"/>
  <c r="W2509" i="11"/>
  <c r="X2509" i="11"/>
  <c r="Y2509" i="11"/>
  <c r="Z2509" i="11"/>
  <c r="AA2509" i="11"/>
  <c r="AB2509" i="11"/>
  <c r="AC2509" i="11"/>
  <c r="AD2509" i="11"/>
  <c r="AE2509" i="11"/>
  <c r="AH2509" i="11"/>
  <c r="L2510" i="11"/>
  <c r="M2510" i="11"/>
  <c r="T2510" i="11" s="1"/>
  <c r="N2510" i="11"/>
  <c r="Q2510" i="11" s="1"/>
  <c r="O2510" i="11"/>
  <c r="P2510" i="11"/>
  <c r="AB2510" i="11" s="1"/>
  <c r="R2510" i="11"/>
  <c r="S2510" i="11"/>
  <c r="U2510" i="11"/>
  <c r="V2510" i="11"/>
  <c r="W2510" i="11"/>
  <c r="X2510" i="11"/>
  <c r="Y2510" i="11"/>
  <c r="Z2510" i="11"/>
  <c r="AA2510" i="11"/>
  <c r="AC2510" i="11"/>
  <c r="AD2510" i="11"/>
  <c r="AE2510" i="11"/>
  <c r="L2511" i="11"/>
  <c r="M2511" i="11"/>
  <c r="N2511" i="11"/>
  <c r="O2511" i="11"/>
  <c r="P2511" i="11"/>
  <c r="AB2511" i="11" s="1"/>
  <c r="Q2511" i="11"/>
  <c r="AK2511" i="11" s="1"/>
  <c r="R2511" i="11"/>
  <c r="S2511" i="11"/>
  <c r="T2511" i="11"/>
  <c r="U2511" i="11"/>
  <c r="V2511" i="11"/>
  <c r="W2511" i="11"/>
  <c r="X2511" i="11"/>
  <c r="AF2511" i="11" s="1"/>
  <c r="Y2511" i="11"/>
  <c r="Z2511" i="11"/>
  <c r="AA2511" i="11"/>
  <c r="AC2511" i="11"/>
  <c r="AD2511" i="11"/>
  <c r="AE2511" i="11"/>
  <c r="AG2511" i="11"/>
  <c r="AH2511" i="11"/>
  <c r="AI2511" i="11"/>
  <c r="L2512" i="11"/>
  <c r="M2512" i="11"/>
  <c r="T2512" i="11" s="1"/>
  <c r="N2512" i="11"/>
  <c r="Q2512" i="11" s="1"/>
  <c r="O2512" i="11"/>
  <c r="P2512" i="11"/>
  <c r="R2512" i="11"/>
  <c r="S2512" i="11"/>
  <c r="U2512" i="11"/>
  <c r="V2512" i="11"/>
  <c r="W2512" i="11"/>
  <c r="X2512" i="11"/>
  <c r="Y2512" i="11"/>
  <c r="Z2512" i="11"/>
  <c r="AA2512" i="11"/>
  <c r="AB2512" i="11"/>
  <c r="AC2512" i="11"/>
  <c r="AD2512" i="11"/>
  <c r="AE2512" i="11"/>
  <c r="AI2512" i="11"/>
  <c r="L2513" i="11"/>
  <c r="S2513" i="11" s="1"/>
  <c r="M2513" i="11"/>
  <c r="T2513" i="11" s="1"/>
  <c r="N2513" i="11"/>
  <c r="O2513" i="11"/>
  <c r="P2513" i="11"/>
  <c r="AB2513" i="11" s="1"/>
  <c r="R2513" i="11"/>
  <c r="U2513" i="11"/>
  <c r="W2513" i="11"/>
  <c r="X2513" i="11"/>
  <c r="Y2513" i="11"/>
  <c r="Z2513" i="11"/>
  <c r="AA2513" i="11"/>
  <c r="AC2513" i="11"/>
  <c r="AD2513" i="11"/>
  <c r="AE2513" i="11"/>
  <c r="L2514" i="11"/>
  <c r="M2514" i="11"/>
  <c r="N2514" i="11"/>
  <c r="O2514" i="11"/>
  <c r="P2514" i="11"/>
  <c r="Q2514" i="11"/>
  <c r="R2514" i="11"/>
  <c r="AF2514" i="11" s="1"/>
  <c r="S2514" i="11"/>
  <c r="T2514" i="11"/>
  <c r="U2514" i="11"/>
  <c r="V2514" i="11"/>
  <c r="W2514" i="11"/>
  <c r="X2514" i="11"/>
  <c r="Y2514" i="11"/>
  <c r="Z2514" i="11"/>
  <c r="AA2514" i="11"/>
  <c r="AB2514" i="11"/>
  <c r="AC2514" i="11"/>
  <c r="AD2514" i="11"/>
  <c r="AE2514" i="11"/>
  <c r="AG2514" i="11"/>
  <c r="L2515" i="11"/>
  <c r="M2515" i="11"/>
  <c r="N2515" i="11"/>
  <c r="Q2515" i="11" s="1"/>
  <c r="O2515" i="11"/>
  <c r="P2515" i="11"/>
  <c r="R2515" i="11"/>
  <c r="T2515" i="11"/>
  <c r="U2515" i="11"/>
  <c r="V2515" i="11"/>
  <c r="W2515" i="11"/>
  <c r="X2515" i="11"/>
  <c r="Y2515" i="11"/>
  <c r="Z2515" i="11"/>
  <c r="AA2515" i="11"/>
  <c r="AB2515" i="11"/>
  <c r="AC2515" i="11"/>
  <c r="AD2515" i="11"/>
  <c r="AE2515" i="11"/>
  <c r="AJ2515" i="11"/>
  <c r="L2516" i="11"/>
  <c r="M2516" i="11"/>
  <c r="T2516" i="11" s="1"/>
  <c r="N2516" i="11"/>
  <c r="O2516" i="11"/>
  <c r="P2516" i="11"/>
  <c r="AB2516" i="11" s="1"/>
  <c r="Q2516" i="11"/>
  <c r="R2516" i="11"/>
  <c r="S2516" i="11"/>
  <c r="U2516" i="11"/>
  <c r="V2516" i="11"/>
  <c r="W2516" i="11"/>
  <c r="X2516" i="11"/>
  <c r="Y2516" i="11"/>
  <c r="Z2516" i="11"/>
  <c r="AA2516" i="11"/>
  <c r="AC2516" i="11"/>
  <c r="AD2516" i="11"/>
  <c r="AE2516" i="11"/>
  <c r="AG2516" i="11"/>
  <c r="L2517" i="11"/>
  <c r="M2517" i="11"/>
  <c r="N2517" i="11"/>
  <c r="Q2517" i="11" s="1"/>
  <c r="AJ2517" i="11" s="1"/>
  <c r="O2517" i="11"/>
  <c r="P2517" i="11"/>
  <c r="R2517" i="11"/>
  <c r="T2517" i="11"/>
  <c r="U2517" i="11"/>
  <c r="V2517" i="11"/>
  <c r="W2517" i="11"/>
  <c r="X2517" i="11"/>
  <c r="Y2517" i="11"/>
  <c r="Z2517" i="11"/>
  <c r="AA2517" i="11"/>
  <c r="AB2517" i="11"/>
  <c r="AC2517" i="11"/>
  <c r="AD2517" i="11"/>
  <c r="AE2517" i="11"/>
  <c r="AH2517" i="11"/>
  <c r="L2518" i="11"/>
  <c r="M2518" i="11"/>
  <c r="T2518" i="11" s="1"/>
  <c r="N2518" i="11"/>
  <c r="Q2518" i="11" s="1"/>
  <c r="O2518" i="11"/>
  <c r="P2518" i="11"/>
  <c r="AB2518" i="11" s="1"/>
  <c r="R2518" i="11"/>
  <c r="S2518" i="11"/>
  <c r="U2518" i="11"/>
  <c r="V2518" i="11"/>
  <c r="W2518" i="11"/>
  <c r="X2518" i="11"/>
  <c r="Y2518" i="11"/>
  <c r="Z2518" i="11"/>
  <c r="AA2518" i="11"/>
  <c r="AC2518" i="11"/>
  <c r="AD2518" i="11"/>
  <c r="AE2518" i="11"/>
  <c r="AK2518" i="11"/>
  <c r="L2519" i="11"/>
  <c r="M2519" i="11"/>
  <c r="N2519" i="11"/>
  <c r="O2519" i="11"/>
  <c r="P2519" i="11"/>
  <c r="AB2519" i="11" s="1"/>
  <c r="Q2519" i="11"/>
  <c r="AK2519" i="11" s="1"/>
  <c r="R2519" i="11"/>
  <c r="S2519" i="11"/>
  <c r="T2519" i="11"/>
  <c r="U2519" i="11"/>
  <c r="V2519" i="11"/>
  <c r="W2519" i="11"/>
  <c r="X2519" i="11"/>
  <c r="AF2519" i="11" s="1"/>
  <c r="Y2519" i="11"/>
  <c r="Z2519" i="11"/>
  <c r="AA2519" i="11"/>
  <c r="AC2519" i="11"/>
  <c r="AD2519" i="11"/>
  <c r="AE2519" i="11"/>
  <c r="AG2519" i="11"/>
  <c r="AH2519" i="11"/>
  <c r="AI2519" i="11"/>
  <c r="L2520" i="11"/>
  <c r="M2520" i="11"/>
  <c r="T2520" i="11" s="1"/>
  <c r="N2520" i="11"/>
  <c r="Q2520" i="11" s="1"/>
  <c r="AK2520" i="11" s="1"/>
  <c r="O2520" i="11"/>
  <c r="P2520" i="11"/>
  <c r="R2520" i="11"/>
  <c r="S2520" i="11"/>
  <c r="U2520" i="11"/>
  <c r="V2520" i="11"/>
  <c r="W2520" i="11"/>
  <c r="X2520" i="11"/>
  <c r="Y2520" i="11"/>
  <c r="Z2520" i="11"/>
  <c r="AA2520" i="11"/>
  <c r="AB2520" i="11"/>
  <c r="AC2520" i="11"/>
  <c r="AD2520" i="11"/>
  <c r="AE2520" i="11"/>
  <c r="AI2520" i="11"/>
  <c r="L2521" i="11"/>
  <c r="S2521" i="11" s="1"/>
  <c r="M2521" i="11"/>
  <c r="T2521" i="11" s="1"/>
  <c r="N2521" i="11"/>
  <c r="Q2521" i="11" s="1"/>
  <c r="O2521" i="11"/>
  <c r="P2521" i="11"/>
  <c r="AB2521" i="11" s="1"/>
  <c r="R2521" i="11"/>
  <c r="U2521" i="11"/>
  <c r="V2521" i="11"/>
  <c r="AF2521" i="11" s="1"/>
  <c r="W2521" i="11"/>
  <c r="X2521" i="11"/>
  <c r="Y2521" i="11"/>
  <c r="Z2521" i="11"/>
  <c r="AA2521" i="11"/>
  <c r="AC2521" i="11"/>
  <c r="AD2521" i="11"/>
  <c r="AE2521" i="11"/>
  <c r="L2522" i="11"/>
  <c r="M2522" i="11"/>
  <c r="T2522" i="11" s="1"/>
  <c r="N2522" i="11"/>
  <c r="O2522" i="11"/>
  <c r="P2522" i="11"/>
  <c r="Q2522" i="11"/>
  <c r="R2522" i="11"/>
  <c r="S2522" i="11"/>
  <c r="U2522" i="11"/>
  <c r="V2522" i="11"/>
  <c r="W2522" i="11"/>
  <c r="X2522" i="11"/>
  <c r="Y2522" i="11"/>
  <c r="Z2522" i="11"/>
  <c r="AA2522" i="11"/>
  <c r="AB2522" i="11"/>
  <c r="AC2522" i="11"/>
  <c r="AD2522" i="11"/>
  <c r="AE2522" i="11"/>
  <c r="AG2522" i="11"/>
  <c r="AI2522" i="11"/>
  <c r="L2523" i="11"/>
  <c r="M2523" i="11"/>
  <c r="N2523" i="11"/>
  <c r="Q2523" i="11" s="1"/>
  <c r="O2523" i="11"/>
  <c r="P2523" i="11"/>
  <c r="R2523" i="11"/>
  <c r="T2523" i="11"/>
  <c r="U2523" i="11"/>
  <c r="V2523" i="11"/>
  <c r="W2523" i="11"/>
  <c r="X2523" i="11"/>
  <c r="Y2523" i="11"/>
  <c r="Z2523" i="11"/>
  <c r="AA2523" i="11"/>
  <c r="AB2523" i="11"/>
  <c r="AC2523" i="11"/>
  <c r="AD2523" i="11"/>
  <c r="AE2523" i="11"/>
  <c r="AJ2523" i="11"/>
  <c r="L2524" i="11"/>
  <c r="M2524" i="11"/>
  <c r="T2524" i="11" s="1"/>
  <c r="N2524" i="11"/>
  <c r="O2524" i="11"/>
  <c r="P2524" i="11"/>
  <c r="AB2524" i="11" s="1"/>
  <c r="Q2524" i="11"/>
  <c r="R2524" i="11"/>
  <c r="S2524" i="11"/>
  <c r="U2524" i="11"/>
  <c r="V2524" i="11"/>
  <c r="W2524" i="11"/>
  <c r="X2524" i="11"/>
  <c r="Y2524" i="11"/>
  <c r="Z2524" i="11"/>
  <c r="AA2524" i="11"/>
  <c r="AC2524" i="11"/>
  <c r="AD2524" i="11"/>
  <c r="AE2524" i="11"/>
  <c r="AG2524" i="11"/>
  <c r="L2525" i="11"/>
  <c r="M2525" i="11"/>
  <c r="N2525" i="11"/>
  <c r="Q2525" i="11" s="1"/>
  <c r="O2525" i="11"/>
  <c r="P2525" i="11"/>
  <c r="R2525" i="11"/>
  <c r="T2525" i="11"/>
  <c r="U2525" i="11"/>
  <c r="V2525" i="11"/>
  <c r="W2525" i="11"/>
  <c r="X2525" i="11"/>
  <c r="Y2525" i="11"/>
  <c r="Z2525" i="11"/>
  <c r="AA2525" i="11"/>
  <c r="AB2525" i="11"/>
  <c r="AC2525" i="11"/>
  <c r="AD2525" i="11"/>
  <c r="AE2525" i="11"/>
  <c r="AH2525" i="11"/>
  <c r="AJ2525" i="11"/>
  <c r="L2526" i="11"/>
  <c r="M2526" i="11"/>
  <c r="T2526" i="11" s="1"/>
  <c r="N2526" i="11"/>
  <c r="O2526" i="11"/>
  <c r="P2526" i="11"/>
  <c r="AB2526" i="11" s="1"/>
  <c r="Q2526" i="11"/>
  <c r="R2526" i="11"/>
  <c r="S2526" i="11"/>
  <c r="U2526" i="11"/>
  <c r="V2526" i="11"/>
  <c r="W2526" i="11"/>
  <c r="X2526" i="11"/>
  <c r="Y2526" i="11"/>
  <c r="Z2526" i="11"/>
  <c r="AA2526" i="11"/>
  <c r="AC2526" i="11"/>
  <c r="AD2526" i="11"/>
  <c r="AE2526" i="11"/>
  <c r="AG2526" i="11"/>
  <c r="AK2526" i="11"/>
  <c r="L2527" i="11"/>
  <c r="M2527" i="11"/>
  <c r="N2527" i="11"/>
  <c r="O2527" i="11"/>
  <c r="P2527" i="11"/>
  <c r="AB2527" i="11" s="1"/>
  <c r="Q2527" i="11"/>
  <c r="AK2527" i="11" s="1"/>
  <c r="R2527" i="11"/>
  <c r="S2527" i="11"/>
  <c r="T2527" i="11"/>
  <c r="U2527" i="11"/>
  <c r="V2527" i="11"/>
  <c r="W2527" i="11"/>
  <c r="X2527" i="11"/>
  <c r="Y2527" i="11"/>
  <c r="Z2527" i="11"/>
  <c r="AA2527" i="11"/>
  <c r="AC2527" i="11"/>
  <c r="AD2527" i="11"/>
  <c r="AE2527" i="11"/>
  <c r="AF2527" i="11"/>
  <c r="AH2527" i="11"/>
  <c r="AI2527" i="11"/>
  <c r="AJ2527" i="11"/>
  <c r="L2528" i="11"/>
  <c r="M2528" i="11"/>
  <c r="T2528" i="11" s="1"/>
  <c r="N2528" i="11"/>
  <c r="Q2528" i="11" s="1"/>
  <c r="O2528" i="11"/>
  <c r="P2528" i="11"/>
  <c r="R2528" i="11"/>
  <c r="S2528" i="11"/>
  <c r="U2528" i="11"/>
  <c r="V2528" i="11"/>
  <c r="W2528" i="11"/>
  <c r="X2528" i="11"/>
  <c r="Y2528" i="11"/>
  <c r="Z2528" i="11"/>
  <c r="AA2528" i="11"/>
  <c r="AB2528" i="11"/>
  <c r="AC2528" i="11"/>
  <c r="AD2528" i="11"/>
  <c r="AE2528" i="11"/>
  <c r="AI2528" i="11"/>
  <c r="AK2528" i="11"/>
  <c r="L2529" i="11"/>
  <c r="S2529" i="11" s="1"/>
  <c r="M2529" i="11"/>
  <c r="N2529" i="11"/>
  <c r="Q2529" i="11" s="1"/>
  <c r="O2529" i="11"/>
  <c r="P2529" i="11"/>
  <c r="AB2529" i="11" s="1"/>
  <c r="AF2529" i="11" s="1"/>
  <c r="R2529" i="11"/>
  <c r="T2529" i="11"/>
  <c r="U2529" i="11"/>
  <c r="V2529" i="11"/>
  <c r="W2529" i="11"/>
  <c r="X2529" i="11"/>
  <c r="Y2529" i="11"/>
  <c r="Z2529" i="11"/>
  <c r="AA2529" i="11"/>
  <c r="AC2529" i="11"/>
  <c r="AD2529" i="11"/>
  <c r="AE2529" i="11"/>
  <c r="L2530" i="11"/>
  <c r="M2530" i="11"/>
  <c r="T2530" i="11" s="1"/>
  <c r="N2530" i="11"/>
  <c r="O2530" i="11"/>
  <c r="P2530" i="11"/>
  <c r="Q2530" i="11"/>
  <c r="R2530" i="11"/>
  <c r="S2530" i="11"/>
  <c r="U2530" i="11"/>
  <c r="V2530" i="11"/>
  <c r="W2530" i="11"/>
  <c r="X2530" i="11"/>
  <c r="Y2530" i="11"/>
  <c r="Z2530" i="11"/>
  <c r="AA2530" i="11"/>
  <c r="AB2530" i="11"/>
  <c r="AC2530" i="11"/>
  <c r="AD2530" i="11"/>
  <c r="AE2530" i="11"/>
  <c r="AG2530" i="11"/>
  <c r="AI2530" i="11"/>
  <c r="L2531" i="11"/>
  <c r="M2531" i="11"/>
  <c r="N2531" i="11"/>
  <c r="Q2531" i="11" s="1"/>
  <c r="O2531" i="11"/>
  <c r="P2531" i="11"/>
  <c r="R2531" i="11"/>
  <c r="T2531" i="11"/>
  <c r="U2531" i="11"/>
  <c r="W2531" i="11"/>
  <c r="X2531" i="11"/>
  <c r="Y2531" i="11"/>
  <c r="Z2531" i="11"/>
  <c r="AA2531" i="11"/>
  <c r="AB2531" i="11"/>
  <c r="AC2531" i="11"/>
  <c r="AD2531" i="11"/>
  <c r="AE2531" i="11"/>
  <c r="AJ2531" i="11"/>
  <c r="L2532" i="11"/>
  <c r="M2532" i="11"/>
  <c r="T2532" i="11" s="1"/>
  <c r="N2532" i="11"/>
  <c r="O2532" i="11"/>
  <c r="P2532" i="11"/>
  <c r="AB2532" i="11" s="1"/>
  <c r="Q2532" i="11"/>
  <c r="R2532" i="11"/>
  <c r="S2532" i="11"/>
  <c r="U2532" i="11"/>
  <c r="V2532" i="11"/>
  <c r="W2532" i="11"/>
  <c r="X2532" i="11"/>
  <c r="Y2532" i="11"/>
  <c r="Z2532" i="11"/>
  <c r="AA2532" i="11"/>
  <c r="AC2532" i="11"/>
  <c r="AD2532" i="11"/>
  <c r="AE2532" i="11"/>
  <c r="AG2532" i="11"/>
  <c r="L2533" i="11"/>
  <c r="M2533" i="11"/>
  <c r="N2533" i="11"/>
  <c r="Q2533" i="11" s="1"/>
  <c r="O2533" i="11"/>
  <c r="P2533" i="11"/>
  <c r="R2533" i="11"/>
  <c r="T2533" i="11"/>
  <c r="U2533" i="11"/>
  <c r="V2533" i="11"/>
  <c r="W2533" i="11"/>
  <c r="X2533" i="11"/>
  <c r="Y2533" i="11"/>
  <c r="Z2533" i="11"/>
  <c r="AA2533" i="11"/>
  <c r="AB2533" i="11"/>
  <c r="AC2533" i="11"/>
  <c r="AD2533" i="11"/>
  <c r="AE2533" i="11"/>
  <c r="AH2533" i="11"/>
  <c r="AJ2533" i="11"/>
  <c r="L2534" i="11"/>
  <c r="M2534" i="11"/>
  <c r="T2534" i="11" s="1"/>
  <c r="N2534" i="11"/>
  <c r="O2534" i="11"/>
  <c r="P2534" i="11"/>
  <c r="AB2534" i="11" s="1"/>
  <c r="Q2534" i="11"/>
  <c r="AH2534" i="11" s="1"/>
  <c r="R2534" i="11"/>
  <c r="S2534" i="11"/>
  <c r="U2534" i="11"/>
  <c r="V2534" i="11"/>
  <c r="W2534" i="11"/>
  <c r="X2534" i="11"/>
  <c r="Y2534" i="11"/>
  <c r="Z2534" i="11"/>
  <c r="AA2534" i="11"/>
  <c r="AC2534" i="11"/>
  <c r="AD2534" i="11"/>
  <c r="AE2534" i="11"/>
  <c r="AG2534" i="11"/>
  <c r="AK2534" i="11"/>
  <c r="L2535" i="11"/>
  <c r="M2535" i="11"/>
  <c r="N2535" i="11"/>
  <c r="O2535" i="11"/>
  <c r="P2535" i="11"/>
  <c r="Q2535" i="11"/>
  <c r="AK2535" i="11" s="1"/>
  <c r="R2535" i="11"/>
  <c r="T2535" i="11"/>
  <c r="U2535" i="11"/>
  <c r="V2535" i="11"/>
  <c r="W2535" i="11"/>
  <c r="X2535" i="11"/>
  <c r="Y2535" i="11"/>
  <c r="Z2535" i="11"/>
  <c r="AA2535" i="11"/>
  <c r="AB2535" i="11"/>
  <c r="AC2535" i="11"/>
  <c r="AD2535" i="11"/>
  <c r="AE2535" i="11"/>
  <c r="AH2535" i="11"/>
  <c r="AI2535" i="11"/>
  <c r="AJ2535" i="11"/>
  <c r="L2536" i="11"/>
  <c r="M2536" i="11"/>
  <c r="T2536" i="11" s="1"/>
  <c r="N2536" i="11"/>
  <c r="Q2536" i="11" s="1"/>
  <c r="O2536" i="11"/>
  <c r="P2536" i="11"/>
  <c r="R2536" i="11"/>
  <c r="S2536" i="11"/>
  <c r="U2536" i="11"/>
  <c r="V2536" i="11"/>
  <c r="W2536" i="11"/>
  <c r="X2536" i="11"/>
  <c r="Y2536" i="11"/>
  <c r="Z2536" i="11"/>
  <c r="AA2536" i="11"/>
  <c r="AB2536" i="11"/>
  <c r="AC2536" i="11"/>
  <c r="AD2536" i="11"/>
  <c r="AE2536" i="11"/>
  <c r="AI2536" i="11"/>
  <c r="L2537" i="11"/>
  <c r="S2537" i="11" s="1"/>
  <c r="M2537" i="11"/>
  <c r="N2537" i="11"/>
  <c r="Q2537" i="11" s="1"/>
  <c r="AH2537" i="11" s="1"/>
  <c r="O2537" i="11"/>
  <c r="P2537" i="11"/>
  <c r="AB2537" i="11" s="1"/>
  <c r="R2537" i="11"/>
  <c r="T2537" i="11"/>
  <c r="U2537" i="11"/>
  <c r="W2537" i="11"/>
  <c r="X2537" i="11"/>
  <c r="Y2537" i="11"/>
  <c r="Z2537" i="11"/>
  <c r="AA2537" i="11"/>
  <c r="AC2537" i="11"/>
  <c r="AD2537" i="11"/>
  <c r="AE2537" i="11"/>
  <c r="AG2537" i="11"/>
  <c r="L2538" i="11"/>
  <c r="M2538" i="11"/>
  <c r="N2538" i="11"/>
  <c r="O2538" i="11"/>
  <c r="P2538" i="11"/>
  <c r="Q2538" i="11"/>
  <c r="AI2538" i="11" s="1"/>
  <c r="R2538" i="11"/>
  <c r="T2538" i="11"/>
  <c r="U2538" i="11"/>
  <c r="V2538" i="11"/>
  <c r="W2538" i="11"/>
  <c r="X2538" i="11"/>
  <c r="Y2538" i="11"/>
  <c r="Z2538" i="11"/>
  <c r="AA2538" i="11"/>
  <c r="AB2538" i="11"/>
  <c r="AC2538" i="11"/>
  <c r="AD2538" i="11"/>
  <c r="AE2538" i="11"/>
  <c r="AH2538" i="11"/>
  <c r="L2539" i="11"/>
  <c r="S2539" i="11" s="1"/>
  <c r="M2539" i="11"/>
  <c r="N2539" i="11"/>
  <c r="Q2539" i="11" s="1"/>
  <c r="AJ2539" i="11" s="1"/>
  <c r="O2539" i="11"/>
  <c r="P2539" i="11"/>
  <c r="AB2539" i="11" s="1"/>
  <c r="R2539" i="11"/>
  <c r="T2539" i="11"/>
  <c r="U2539" i="11"/>
  <c r="W2539" i="11"/>
  <c r="X2539" i="11"/>
  <c r="Y2539" i="11"/>
  <c r="Z2539" i="11"/>
  <c r="AA2539" i="11"/>
  <c r="AC2539" i="11"/>
  <c r="AD2539" i="11"/>
  <c r="AE2539" i="11"/>
  <c r="AK2539" i="11"/>
  <c r="L2540" i="11"/>
  <c r="M2540" i="11"/>
  <c r="T2540" i="11" s="1"/>
  <c r="N2540" i="11"/>
  <c r="O2540" i="11"/>
  <c r="P2540" i="11"/>
  <c r="AB2540" i="11" s="1"/>
  <c r="Q2540" i="11"/>
  <c r="R2540" i="11"/>
  <c r="S2540" i="11"/>
  <c r="U2540" i="11"/>
  <c r="V2540" i="11"/>
  <c r="W2540" i="11"/>
  <c r="X2540" i="11"/>
  <c r="Y2540" i="11"/>
  <c r="AF2540" i="11" s="1"/>
  <c r="Z2540" i="11"/>
  <c r="AA2540" i="11"/>
  <c r="AC2540" i="11"/>
  <c r="AD2540" i="11"/>
  <c r="AE2540" i="11"/>
  <c r="AH2540" i="11"/>
  <c r="AI2540" i="11"/>
  <c r="L2541" i="11"/>
  <c r="M2541" i="11"/>
  <c r="T2541" i="11" s="1"/>
  <c r="N2541" i="11"/>
  <c r="Q2541" i="11" s="1"/>
  <c r="AG2541" i="11" s="1"/>
  <c r="O2541" i="11"/>
  <c r="P2541" i="11"/>
  <c r="R2541" i="11"/>
  <c r="S2541" i="11"/>
  <c r="U2541" i="11"/>
  <c r="W2541" i="11"/>
  <c r="X2541" i="11"/>
  <c r="Y2541" i="11"/>
  <c r="Z2541" i="11"/>
  <c r="AA2541" i="11"/>
  <c r="AB2541" i="11"/>
  <c r="AC2541" i="11"/>
  <c r="AD2541" i="11"/>
  <c r="AE2541" i="11"/>
  <c r="AI2541" i="11"/>
  <c r="AJ2541" i="11"/>
  <c r="L2542" i="11"/>
  <c r="M2542" i="11"/>
  <c r="T2542" i="11" s="1"/>
  <c r="N2542" i="11"/>
  <c r="O2542" i="11"/>
  <c r="P2542" i="11"/>
  <c r="AB2542" i="11" s="1"/>
  <c r="Q2542" i="11"/>
  <c r="R2542" i="11"/>
  <c r="S2542" i="11"/>
  <c r="U2542" i="11"/>
  <c r="W2542" i="11"/>
  <c r="X2542" i="11"/>
  <c r="Y2542" i="11"/>
  <c r="Z2542" i="11"/>
  <c r="AA2542" i="11"/>
  <c r="AC2542" i="11"/>
  <c r="AD2542" i="11"/>
  <c r="AE2542" i="11"/>
  <c r="AK2542" i="11"/>
  <c r="L2543" i="11"/>
  <c r="M2543" i="11"/>
  <c r="N2543" i="11"/>
  <c r="O2543" i="11"/>
  <c r="P2543" i="11"/>
  <c r="AB2543" i="11" s="1"/>
  <c r="AF2543" i="11" s="1"/>
  <c r="Q2543" i="11"/>
  <c r="R2543" i="11"/>
  <c r="S2543" i="11"/>
  <c r="T2543" i="11"/>
  <c r="U2543" i="11"/>
  <c r="V2543" i="11"/>
  <c r="W2543" i="11"/>
  <c r="X2543" i="11"/>
  <c r="Y2543" i="11"/>
  <c r="Z2543" i="11"/>
  <c r="AA2543" i="11"/>
  <c r="AC2543" i="11"/>
  <c r="AD2543" i="11"/>
  <c r="AE2543" i="11"/>
  <c r="AG2543" i="11"/>
  <c r="L2544" i="11"/>
  <c r="M2544" i="11"/>
  <c r="N2544" i="11"/>
  <c r="Q2544" i="11" s="1"/>
  <c r="AI2544" i="11" s="1"/>
  <c r="O2544" i="11"/>
  <c r="P2544" i="11"/>
  <c r="R2544" i="11"/>
  <c r="T2544" i="11"/>
  <c r="U2544" i="11"/>
  <c r="W2544" i="11"/>
  <c r="X2544" i="11"/>
  <c r="Y2544" i="11"/>
  <c r="Z2544" i="11"/>
  <c r="AA2544" i="11"/>
  <c r="AB2544" i="11"/>
  <c r="AC2544" i="11"/>
  <c r="AD2544" i="11"/>
  <c r="AE2544" i="11"/>
  <c r="L2545" i="11"/>
  <c r="S2545" i="11" s="1"/>
  <c r="M2545" i="11"/>
  <c r="N2545" i="11"/>
  <c r="Q2545" i="11" s="1"/>
  <c r="O2545" i="11"/>
  <c r="P2545" i="11"/>
  <c r="AB2545" i="11" s="1"/>
  <c r="R2545" i="11"/>
  <c r="T2545" i="11"/>
  <c r="U2545" i="11"/>
  <c r="W2545" i="11"/>
  <c r="X2545" i="11"/>
  <c r="Y2545" i="11"/>
  <c r="Z2545" i="11"/>
  <c r="AA2545" i="11"/>
  <c r="AC2545" i="11"/>
  <c r="AD2545" i="11"/>
  <c r="AE2545" i="11"/>
  <c r="L2546" i="11"/>
  <c r="M2546" i="11"/>
  <c r="N2546" i="11"/>
  <c r="O2546" i="11"/>
  <c r="P2546" i="11"/>
  <c r="Q2546" i="11"/>
  <c r="AI2546" i="11" s="1"/>
  <c r="R2546" i="11"/>
  <c r="T2546" i="11"/>
  <c r="U2546" i="11"/>
  <c r="V2546" i="11"/>
  <c r="W2546" i="11"/>
  <c r="X2546" i="11"/>
  <c r="Y2546" i="11"/>
  <c r="Z2546" i="11"/>
  <c r="AA2546" i="11"/>
  <c r="AB2546" i="11"/>
  <c r="AC2546" i="11"/>
  <c r="AD2546" i="11"/>
  <c r="AE2546" i="11"/>
  <c r="AH2546" i="11"/>
  <c r="AJ2546" i="11"/>
  <c r="AK2546" i="11"/>
  <c r="L2547" i="11"/>
  <c r="S2547" i="11" s="1"/>
  <c r="M2547" i="11"/>
  <c r="T2547" i="11" s="1"/>
  <c r="N2547" i="11"/>
  <c r="Q2547" i="11" s="1"/>
  <c r="O2547" i="11"/>
  <c r="P2547" i="11"/>
  <c r="R2547" i="11"/>
  <c r="U2547" i="11"/>
  <c r="W2547" i="11"/>
  <c r="X2547" i="11"/>
  <c r="Y2547" i="11"/>
  <c r="Z2547" i="11"/>
  <c r="AA2547" i="11"/>
  <c r="AB2547" i="11"/>
  <c r="AC2547" i="11"/>
  <c r="AD2547" i="11"/>
  <c r="AE2547" i="11"/>
  <c r="L2548" i="11"/>
  <c r="M2548" i="11"/>
  <c r="T2548" i="11" s="1"/>
  <c r="N2548" i="11"/>
  <c r="O2548" i="11"/>
  <c r="P2548" i="11"/>
  <c r="AB2548" i="11" s="1"/>
  <c r="Q2548" i="11"/>
  <c r="R2548" i="11"/>
  <c r="S2548" i="11"/>
  <c r="AF2548" i="11" s="1"/>
  <c r="U2548" i="11"/>
  <c r="V2548" i="11"/>
  <c r="W2548" i="11"/>
  <c r="X2548" i="11"/>
  <c r="Y2548" i="11"/>
  <c r="Z2548" i="11"/>
  <c r="AA2548" i="11"/>
  <c r="AC2548" i="11"/>
  <c r="AD2548" i="11"/>
  <c r="AE2548" i="11"/>
  <c r="AG2548" i="11"/>
  <c r="AH2548" i="11"/>
  <c r="AI2548" i="11"/>
  <c r="L2549" i="11"/>
  <c r="M2549" i="11"/>
  <c r="T2549" i="11" s="1"/>
  <c r="N2549" i="11"/>
  <c r="Q2549" i="11" s="1"/>
  <c r="AG2549" i="11" s="1"/>
  <c r="O2549" i="11"/>
  <c r="P2549" i="11"/>
  <c r="R2549" i="11"/>
  <c r="S2549" i="11"/>
  <c r="U2549" i="11"/>
  <c r="V2549" i="11"/>
  <c r="W2549" i="11"/>
  <c r="X2549" i="11"/>
  <c r="Y2549" i="11"/>
  <c r="Z2549" i="11"/>
  <c r="AA2549" i="11"/>
  <c r="AB2549" i="11"/>
  <c r="AC2549" i="11"/>
  <c r="AD2549" i="11"/>
  <c r="AE2549" i="11"/>
  <c r="L2550" i="11"/>
  <c r="M2550" i="11"/>
  <c r="T2550" i="11" s="1"/>
  <c r="AF2550" i="11" s="1"/>
  <c r="N2550" i="11"/>
  <c r="Q2550" i="11" s="1"/>
  <c r="O2550" i="11"/>
  <c r="P2550" i="11"/>
  <c r="AB2550" i="11" s="1"/>
  <c r="R2550" i="11"/>
  <c r="S2550" i="11"/>
  <c r="U2550" i="11"/>
  <c r="V2550" i="11"/>
  <c r="W2550" i="11"/>
  <c r="X2550" i="11"/>
  <c r="Y2550" i="11"/>
  <c r="Z2550" i="11"/>
  <c r="AA2550" i="11"/>
  <c r="AC2550" i="11"/>
  <c r="AD2550" i="11"/>
  <c r="AE2550" i="11"/>
  <c r="L2551" i="11"/>
  <c r="M2551" i="11"/>
  <c r="N2551" i="11"/>
  <c r="O2551" i="11"/>
  <c r="P2551" i="11"/>
  <c r="AB2551" i="11" s="1"/>
  <c r="Q2551" i="11"/>
  <c r="R2551" i="11"/>
  <c r="S2551" i="11"/>
  <c r="T2551" i="11"/>
  <c r="U2551" i="11"/>
  <c r="V2551" i="11"/>
  <c r="W2551" i="11"/>
  <c r="X2551" i="11"/>
  <c r="Y2551" i="11"/>
  <c r="Z2551" i="11"/>
  <c r="AA2551" i="11"/>
  <c r="AC2551" i="11"/>
  <c r="AD2551" i="11"/>
  <c r="AE2551" i="11"/>
  <c r="AH2551" i="11"/>
  <c r="AI2551" i="11"/>
  <c r="AJ2551" i="11"/>
  <c r="L2552" i="11"/>
  <c r="M2552" i="11"/>
  <c r="N2552" i="11"/>
  <c r="Q2552" i="11" s="1"/>
  <c r="AI2552" i="11" s="1"/>
  <c r="O2552" i="11"/>
  <c r="P2552" i="11"/>
  <c r="R2552" i="11"/>
  <c r="T2552" i="11"/>
  <c r="U2552" i="11"/>
  <c r="W2552" i="11"/>
  <c r="X2552" i="11"/>
  <c r="Y2552" i="11"/>
  <c r="Z2552" i="11"/>
  <c r="AA2552" i="11"/>
  <c r="AB2552" i="11"/>
  <c r="AC2552" i="11"/>
  <c r="AD2552" i="11"/>
  <c r="AE2552" i="11"/>
  <c r="AJ2552" i="11"/>
  <c r="AK2552" i="11"/>
  <c r="L2553" i="11"/>
  <c r="S2553" i="11" s="1"/>
  <c r="AF2553" i="11" s="1"/>
  <c r="M2553" i="11"/>
  <c r="N2553" i="11"/>
  <c r="V2553" i="11" s="1"/>
  <c r="O2553" i="11"/>
  <c r="P2553" i="11"/>
  <c r="AB2553" i="11" s="1"/>
  <c r="Q2553" i="11"/>
  <c r="R2553" i="11"/>
  <c r="T2553" i="11"/>
  <c r="U2553" i="11"/>
  <c r="W2553" i="11"/>
  <c r="X2553" i="11"/>
  <c r="Y2553" i="11"/>
  <c r="Z2553" i="11"/>
  <c r="AA2553" i="11"/>
  <c r="AC2553" i="11"/>
  <c r="AD2553" i="11"/>
  <c r="AE2553" i="11"/>
  <c r="L2554" i="11"/>
  <c r="M2554" i="11"/>
  <c r="N2554" i="11"/>
  <c r="O2554" i="11"/>
  <c r="P2554" i="11"/>
  <c r="Q2554" i="11"/>
  <c r="AI2554" i="11" s="1"/>
  <c r="R2554" i="11"/>
  <c r="S2554" i="11"/>
  <c r="T2554" i="11"/>
  <c r="U2554" i="11"/>
  <c r="V2554" i="11"/>
  <c r="W2554" i="11"/>
  <c r="X2554" i="11"/>
  <c r="Y2554" i="11"/>
  <c r="Z2554" i="11"/>
  <c r="AA2554" i="11"/>
  <c r="AB2554" i="11"/>
  <c r="AC2554" i="11"/>
  <c r="AD2554" i="11"/>
  <c r="AE2554" i="11"/>
  <c r="AH2554" i="11"/>
  <c r="AJ2554" i="11"/>
  <c r="AK2554" i="11"/>
  <c r="L2555" i="11"/>
  <c r="S2555" i="11" s="1"/>
  <c r="AF2555" i="11" s="1"/>
  <c r="M2555" i="11"/>
  <c r="N2555" i="11"/>
  <c r="Q2555" i="11" s="1"/>
  <c r="O2555" i="11"/>
  <c r="P2555" i="11"/>
  <c r="R2555" i="11"/>
  <c r="T2555" i="11"/>
  <c r="U2555" i="11"/>
  <c r="V2555" i="11"/>
  <c r="W2555" i="11"/>
  <c r="X2555" i="11"/>
  <c r="Y2555" i="11"/>
  <c r="Z2555" i="11"/>
  <c r="AA2555" i="11"/>
  <c r="AB2555" i="11"/>
  <c r="AC2555" i="11"/>
  <c r="AD2555" i="11"/>
  <c r="AE2555" i="11"/>
  <c r="AJ2555" i="11"/>
  <c r="AK2555" i="11"/>
  <c r="L2556" i="11"/>
  <c r="M2556" i="11"/>
  <c r="T2556" i="11" s="1"/>
  <c r="N2556" i="11"/>
  <c r="O2556" i="11"/>
  <c r="P2556" i="11"/>
  <c r="AB2556" i="11" s="1"/>
  <c r="Q2556" i="11"/>
  <c r="R2556" i="11"/>
  <c r="AF2556" i="11" s="1"/>
  <c r="S2556" i="11"/>
  <c r="U2556" i="11"/>
  <c r="V2556" i="11"/>
  <c r="W2556" i="11"/>
  <c r="X2556" i="11"/>
  <c r="Y2556" i="11"/>
  <c r="Z2556" i="11"/>
  <c r="AA2556" i="11"/>
  <c r="AC2556" i="11"/>
  <c r="AD2556" i="11"/>
  <c r="AE2556" i="11"/>
  <c r="AG2556" i="11"/>
  <c r="AH2556" i="11"/>
  <c r="AI2556" i="11"/>
  <c r="L2557" i="11"/>
  <c r="M2557" i="11"/>
  <c r="AH2557" i="11" s="1"/>
  <c r="N2557" i="11"/>
  <c r="Q2557" i="11" s="1"/>
  <c r="AG2557" i="11" s="1"/>
  <c r="O2557" i="11"/>
  <c r="P2557" i="11"/>
  <c r="R2557" i="11"/>
  <c r="S2557" i="11"/>
  <c r="T2557" i="11"/>
  <c r="U2557" i="11"/>
  <c r="V2557" i="11"/>
  <c r="W2557" i="11"/>
  <c r="X2557" i="11"/>
  <c r="Y2557" i="11"/>
  <c r="Z2557" i="11"/>
  <c r="AA2557" i="11"/>
  <c r="AB2557" i="11"/>
  <c r="AC2557" i="11"/>
  <c r="AD2557" i="11"/>
  <c r="AE2557" i="11"/>
  <c r="AI2557" i="11"/>
  <c r="AK2557" i="11"/>
  <c r="L2558" i="11"/>
  <c r="M2558" i="11"/>
  <c r="T2558" i="11" s="1"/>
  <c r="AF2558" i="11" s="1"/>
  <c r="N2558" i="11"/>
  <c r="Q2558" i="11" s="1"/>
  <c r="O2558" i="11"/>
  <c r="P2558" i="11"/>
  <c r="AB2558" i="11" s="1"/>
  <c r="R2558" i="11"/>
  <c r="S2558" i="11"/>
  <c r="U2558" i="11"/>
  <c r="V2558" i="11"/>
  <c r="W2558" i="11"/>
  <c r="X2558" i="11"/>
  <c r="Y2558" i="11"/>
  <c r="Z2558" i="11"/>
  <c r="AA2558" i="11"/>
  <c r="AC2558" i="11"/>
  <c r="AD2558" i="11"/>
  <c r="AE2558" i="11"/>
  <c r="L2559" i="11"/>
  <c r="M2559" i="11"/>
  <c r="N2559" i="11"/>
  <c r="O2559" i="11"/>
  <c r="P2559" i="11"/>
  <c r="AB2559" i="11" s="1"/>
  <c r="Q2559" i="11"/>
  <c r="R2559" i="11"/>
  <c r="AF2559" i="11" s="1"/>
  <c r="S2559" i="11"/>
  <c r="T2559" i="11"/>
  <c r="U2559" i="11"/>
  <c r="V2559" i="11"/>
  <c r="W2559" i="11"/>
  <c r="X2559" i="11"/>
  <c r="Y2559" i="11"/>
  <c r="Z2559" i="11"/>
  <c r="AA2559" i="11"/>
  <c r="AC2559" i="11"/>
  <c r="AD2559" i="11"/>
  <c r="AE2559" i="11"/>
  <c r="AH2559" i="11"/>
  <c r="AI2559" i="11"/>
  <c r="AJ2559" i="11"/>
  <c r="L2560" i="11"/>
  <c r="M2560" i="11"/>
  <c r="N2560" i="11"/>
  <c r="Q2560" i="11" s="1"/>
  <c r="AI2560" i="11" s="1"/>
  <c r="O2560" i="11"/>
  <c r="P2560" i="11"/>
  <c r="R2560" i="11"/>
  <c r="T2560" i="11"/>
  <c r="U2560" i="11"/>
  <c r="W2560" i="11"/>
  <c r="X2560" i="11"/>
  <c r="Y2560" i="11"/>
  <c r="Z2560" i="11"/>
  <c r="AA2560" i="11"/>
  <c r="AB2560" i="11"/>
  <c r="AC2560" i="11"/>
  <c r="AD2560" i="11"/>
  <c r="AE2560" i="11"/>
  <c r="AJ2560" i="11"/>
  <c r="AK2560" i="11"/>
  <c r="L2561" i="11"/>
  <c r="S2561" i="11" s="1"/>
  <c r="M2561" i="11"/>
  <c r="N2561" i="11"/>
  <c r="O2561" i="11"/>
  <c r="P2561" i="11"/>
  <c r="AB2561" i="11" s="1"/>
  <c r="R2561" i="11"/>
  <c r="T2561" i="11"/>
  <c r="U2561" i="11"/>
  <c r="W2561" i="11"/>
  <c r="X2561" i="11"/>
  <c r="Y2561" i="11"/>
  <c r="Z2561" i="11"/>
  <c r="AA2561" i="11"/>
  <c r="AC2561" i="11"/>
  <c r="AD2561" i="11"/>
  <c r="AE2561" i="11"/>
  <c r="L2562" i="11"/>
  <c r="M2562" i="11"/>
  <c r="T2562" i="11" s="1"/>
  <c r="N2562" i="11"/>
  <c r="O2562" i="11"/>
  <c r="P2562" i="11"/>
  <c r="Q2562" i="11"/>
  <c r="R2562" i="11"/>
  <c r="S2562" i="11"/>
  <c r="U2562" i="11"/>
  <c r="V2562" i="11"/>
  <c r="W2562" i="11"/>
  <c r="X2562" i="11"/>
  <c r="Y2562" i="11"/>
  <c r="Z2562" i="11"/>
  <c r="AA2562" i="11"/>
  <c r="AB2562" i="11"/>
  <c r="AC2562" i="11"/>
  <c r="AD2562" i="11"/>
  <c r="AE2562" i="11"/>
  <c r="AG2562" i="11"/>
  <c r="AH2562" i="11"/>
  <c r="L2563" i="11"/>
  <c r="S2563" i="11" s="1"/>
  <c r="M2563" i="11"/>
  <c r="T2563" i="11" s="1"/>
  <c r="N2563" i="11"/>
  <c r="Q2563" i="11" s="1"/>
  <c r="O2563" i="11"/>
  <c r="P2563" i="11"/>
  <c r="AB2563" i="11" s="1"/>
  <c r="R2563" i="11"/>
  <c r="U2563" i="11"/>
  <c r="V2563" i="11"/>
  <c r="W2563" i="11"/>
  <c r="X2563" i="11"/>
  <c r="Y2563" i="11"/>
  <c r="Z2563" i="11"/>
  <c r="AA2563" i="11"/>
  <c r="AC2563" i="11"/>
  <c r="AD2563" i="11"/>
  <c r="AE2563" i="11"/>
  <c r="AJ2563" i="11"/>
  <c r="AK2563" i="11"/>
  <c r="L2564" i="11"/>
  <c r="M2564" i="11"/>
  <c r="T2564" i="11" s="1"/>
  <c r="N2564" i="11"/>
  <c r="O2564" i="11"/>
  <c r="P2564" i="11"/>
  <c r="AB2564" i="11" s="1"/>
  <c r="Q2564" i="11"/>
  <c r="R2564" i="11"/>
  <c r="AF2564" i="11" s="1"/>
  <c r="S2564" i="11"/>
  <c r="U2564" i="11"/>
  <c r="V2564" i="11"/>
  <c r="W2564" i="11"/>
  <c r="X2564" i="11"/>
  <c r="Y2564" i="11"/>
  <c r="Z2564" i="11"/>
  <c r="AA2564" i="11"/>
  <c r="AC2564" i="11"/>
  <c r="AD2564" i="11"/>
  <c r="AE2564" i="11"/>
  <c r="AG2564" i="11"/>
  <c r="AH2564" i="11"/>
  <c r="AI2564" i="11"/>
  <c r="L2565" i="11"/>
  <c r="M2565" i="11"/>
  <c r="T2565" i="11" s="1"/>
  <c r="N2565" i="11"/>
  <c r="Q2565" i="11" s="1"/>
  <c r="O2565" i="11"/>
  <c r="P2565" i="11"/>
  <c r="R2565" i="11"/>
  <c r="S2565" i="11"/>
  <c r="U2565" i="11"/>
  <c r="V2565" i="11"/>
  <c r="W2565" i="11"/>
  <c r="X2565" i="11"/>
  <c r="Y2565" i="11"/>
  <c r="Z2565" i="11"/>
  <c r="AA2565" i="11"/>
  <c r="AB2565" i="11"/>
  <c r="AC2565" i="11"/>
  <c r="AD2565" i="11"/>
  <c r="AE2565" i="11"/>
  <c r="AH2565" i="11"/>
  <c r="AI2565" i="11"/>
  <c r="AK2565" i="11"/>
  <c r="L2566" i="11"/>
  <c r="M2566" i="11"/>
  <c r="T2566" i="11" s="1"/>
  <c r="AF2566" i="11" s="1"/>
  <c r="N2566" i="11"/>
  <c r="Q2566" i="11" s="1"/>
  <c r="O2566" i="11"/>
  <c r="P2566" i="11"/>
  <c r="AB2566" i="11" s="1"/>
  <c r="R2566" i="11"/>
  <c r="S2566" i="11"/>
  <c r="U2566" i="11"/>
  <c r="V2566" i="11"/>
  <c r="W2566" i="11"/>
  <c r="X2566" i="11"/>
  <c r="Y2566" i="11"/>
  <c r="Z2566" i="11"/>
  <c r="AA2566" i="11"/>
  <c r="AC2566" i="11"/>
  <c r="AD2566" i="11"/>
  <c r="AE2566" i="11"/>
  <c r="L2567" i="11"/>
  <c r="M2567" i="11"/>
  <c r="N2567" i="11"/>
  <c r="O2567" i="11"/>
  <c r="P2567" i="11"/>
  <c r="AB2567" i="11" s="1"/>
  <c r="Q2567" i="11"/>
  <c r="R2567" i="11"/>
  <c r="T2567" i="11"/>
  <c r="U2567" i="11"/>
  <c r="V2567" i="11"/>
  <c r="W2567" i="11"/>
  <c r="X2567" i="11"/>
  <c r="Y2567" i="11"/>
  <c r="Z2567" i="11"/>
  <c r="AA2567" i="11"/>
  <c r="AC2567" i="11"/>
  <c r="AD2567" i="11"/>
  <c r="AE2567" i="11"/>
  <c r="AH2567" i="11"/>
  <c r="AI2567" i="11"/>
  <c r="AJ2567" i="11"/>
  <c r="L2568" i="11"/>
  <c r="M2568" i="11"/>
  <c r="T2568" i="11" s="1"/>
  <c r="N2568" i="11"/>
  <c r="Q2568" i="11" s="1"/>
  <c r="O2568" i="11"/>
  <c r="P2568" i="11"/>
  <c r="R2568" i="11"/>
  <c r="U2568" i="11"/>
  <c r="V2568" i="11"/>
  <c r="W2568" i="11"/>
  <c r="X2568" i="11"/>
  <c r="Y2568" i="11"/>
  <c r="Z2568" i="11"/>
  <c r="AA2568" i="11"/>
  <c r="AB2568" i="11"/>
  <c r="AC2568" i="11"/>
  <c r="AD2568" i="11"/>
  <c r="AE2568" i="11"/>
  <c r="L2569" i="11"/>
  <c r="S2569" i="11" s="1"/>
  <c r="M2569" i="11"/>
  <c r="N2569" i="11"/>
  <c r="Q2569" i="11" s="1"/>
  <c r="O2569" i="11"/>
  <c r="P2569" i="11"/>
  <c r="AB2569" i="11" s="1"/>
  <c r="R2569" i="11"/>
  <c r="T2569" i="11"/>
  <c r="U2569" i="11"/>
  <c r="V2569" i="11"/>
  <c r="AF2569" i="11" s="1"/>
  <c r="W2569" i="11"/>
  <c r="X2569" i="11"/>
  <c r="Y2569" i="11"/>
  <c r="Z2569" i="11"/>
  <c r="AA2569" i="11"/>
  <c r="AC2569" i="11"/>
  <c r="AD2569" i="11"/>
  <c r="AE2569" i="11"/>
  <c r="L2570" i="11"/>
  <c r="M2570" i="11"/>
  <c r="AH2570" i="11" s="1"/>
  <c r="N2570" i="11"/>
  <c r="O2570" i="11"/>
  <c r="P2570" i="11"/>
  <c r="Q2570" i="11"/>
  <c r="R2570" i="11"/>
  <c r="S2570" i="11"/>
  <c r="U2570" i="11"/>
  <c r="V2570" i="11"/>
  <c r="W2570" i="11"/>
  <c r="X2570" i="11"/>
  <c r="Y2570" i="11"/>
  <c r="Z2570" i="11"/>
  <c r="AA2570" i="11"/>
  <c r="AB2570" i="11"/>
  <c r="AC2570" i="11"/>
  <c r="AD2570" i="11"/>
  <c r="AE2570" i="11"/>
  <c r="AG2570" i="11"/>
  <c r="AI2570" i="11"/>
  <c r="AJ2570" i="11"/>
  <c r="AK2570" i="11"/>
  <c r="L2571" i="11"/>
  <c r="S2571" i="11" s="1"/>
  <c r="AF2571" i="11" s="1"/>
  <c r="M2571" i="11"/>
  <c r="N2571" i="11"/>
  <c r="Q2571" i="11" s="1"/>
  <c r="O2571" i="11"/>
  <c r="P2571" i="11"/>
  <c r="R2571" i="11"/>
  <c r="T2571" i="11"/>
  <c r="U2571" i="11"/>
  <c r="V2571" i="11"/>
  <c r="W2571" i="11"/>
  <c r="X2571" i="11"/>
  <c r="Y2571" i="11"/>
  <c r="Z2571" i="11"/>
  <c r="AA2571" i="11"/>
  <c r="AB2571" i="11"/>
  <c r="AC2571" i="11"/>
  <c r="AD2571" i="11"/>
  <c r="AE2571" i="11"/>
  <c r="AJ2571" i="11"/>
  <c r="AK2571" i="11"/>
  <c r="L2572" i="11"/>
  <c r="M2572" i="11"/>
  <c r="T2572" i="11" s="1"/>
  <c r="N2572" i="11"/>
  <c r="O2572" i="11"/>
  <c r="P2572" i="11"/>
  <c r="AB2572" i="11" s="1"/>
  <c r="Q2572" i="11"/>
  <c r="R2572" i="11"/>
  <c r="AF2572" i="11" s="1"/>
  <c r="S2572" i="11"/>
  <c r="U2572" i="11"/>
  <c r="V2572" i="11"/>
  <c r="W2572" i="11"/>
  <c r="X2572" i="11"/>
  <c r="Y2572" i="11"/>
  <c r="Z2572" i="11"/>
  <c r="AA2572" i="11"/>
  <c r="AC2572" i="11"/>
  <c r="AD2572" i="11"/>
  <c r="AE2572" i="11"/>
  <c r="AG2572" i="11"/>
  <c r="AI2572" i="11"/>
  <c r="AK2572" i="11"/>
  <c r="L2573" i="11"/>
  <c r="M2573" i="11"/>
  <c r="N2573" i="11"/>
  <c r="Q2573" i="11" s="1"/>
  <c r="AH2573" i="11" s="1"/>
  <c r="O2573" i="11"/>
  <c r="P2573" i="11"/>
  <c r="R2573" i="11"/>
  <c r="T2573" i="11"/>
  <c r="U2573" i="11"/>
  <c r="W2573" i="11"/>
  <c r="X2573" i="11"/>
  <c r="Y2573" i="11"/>
  <c r="Z2573" i="11"/>
  <c r="AA2573" i="11"/>
  <c r="AB2573" i="11"/>
  <c r="AC2573" i="11"/>
  <c r="AD2573" i="11"/>
  <c r="AE2573" i="11"/>
  <c r="AI2573" i="11"/>
  <c r="AK2573" i="11"/>
  <c r="L2574" i="11"/>
  <c r="M2574" i="11"/>
  <c r="T2574" i="11" s="1"/>
  <c r="N2574" i="11"/>
  <c r="V2574" i="11" s="1"/>
  <c r="O2574" i="11"/>
  <c r="P2574" i="11"/>
  <c r="AB2574" i="11" s="1"/>
  <c r="Q2574" i="11"/>
  <c r="R2574" i="11"/>
  <c r="S2574" i="11"/>
  <c r="U2574" i="11"/>
  <c r="AF2574" i="11" s="1"/>
  <c r="W2574" i="11"/>
  <c r="X2574" i="11"/>
  <c r="Y2574" i="11"/>
  <c r="Z2574" i="11"/>
  <c r="AA2574" i="11"/>
  <c r="AC2574" i="11"/>
  <c r="AD2574" i="11"/>
  <c r="AE2574" i="11"/>
  <c r="AK2574" i="11"/>
  <c r="L2575" i="11"/>
  <c r="M2575" i="11"/>
  <c r="N2575" i="11"/>
  <c r="Q2575" i="11" s="1"/>
  <c r="O2575" i="11"/>
  <c r="P2575" i="11"/>
  <c r="AB2575" i="11" s="1"/>
  <c r="AF2575" i="11" s="1"/>
  <c r="R2575" i="11"/>
  <c r="S2575" i="11"/>
  <c r="T2575" i="11"/>
  <c r="U2575" i="11"/>
  <c r="V2575" i="11"/>
  <c r="W2575" i="11"/>
  <c r="X2575" i="11"/>
  <c r="Y2575" i="11"/>
  <c r="Z2575" i="11"/>
  <c r="AA2575" i="11"/>
  <c r="AC2575" i="11"/>
  <c r="AD2575" i="11"/>
  <c r="AE2575" i="11"/>
  <c r="L2576" i="11"/>
  <c r="M2576" i="11"/>
  <c r="T2576" i="11" s="1"/>
  <c r="N2576" i="11"/>
  <c r="Q2576" i="11" s="1"/>
  <c r="O2576" i="11"/>
  <c r="P2576" i="11"/>
  <c r="R2576" i="11"/>
  <c r="S2576" i="11"/>
  <c r="U2576" i="11"/>
  <c r="V2576" i="11"/>
  <c r="W2576" i="11"/>
  <c r="X2576" i="11"/>
  <c r="Y2576" i="11"/>
  <c r="Z2576" i="11"/>
  <c r="AA2576" i="11"/>
  <c r="AB2576" i="11"/>
  <c r="AC2576" i="11"/>
  <c r="AD2576" i="11"/>
  <c r="AE2576" i="11"/>
  <c r="L2577" i="11"/>
  <c r="S2577" i="11" s="1"/>
  <c r="M2577" i="11"/>
  <c r="N2577" i="11"/>
  <c r="V2577" i="11" s="1"/>
  <c r="O2577" i="11"/>
  <c r="P2577" i="11"/>
  <c r="Q2577" i="11"/>
  <c r="AJ2577" i="11" s="1"/>
  <c r="R2577" i="11"/>
  <c r="AF2577" i="11" s="1"/>
  <c r="T2577" i="11"/>
  <c r="U2577" i="11"/>
  <c r="W2577" i="11"/>
  <c r="X2577" i="11"/>
  <c r="Y2577" i="11"/>
  <c r="Z2577" i="11"/>
  <c r="AA2577" i="11"/>
  <c r="AB2577" i="11"/>
  <c r="AC2577" i="11"/>
  <c r="AD2577" i="11"/>
  <c r="AE2577" i="11"/>
  <c r="AH2577" i="11"/>
  <c r="L2578" i="11"/>
  <c r="M2578" i="11"/>
  <c r="N2578" i="11"/>
  <c r="O2578" i="11"/>
  <c r="P2578" i="11"/>
  <c r="Q2578" i="11"/>
  <c r="AI2578" i="11" s="1"/>
  <c r="R2578" i="11"/>
  <c r="T2578" i="11"/>
  <c r="U2578" i="11"/>
  <c r="V2578" i="11"/>
  <c r="W2578" i="11"/>
  <c r="X2578" i="11"/>
  <c r="Y2578" i="11"/>
  <c r="Z2578" i="11"/>
  <c r="AA2578" i="11"/>
  <c r="AB2578" i="11"/>
  <c r="AC2578" i="11"/>
  <c r="AD2578" i="11"/>
  <c r="AE2578" i="11"/>
  <c r="AH2578" i="11"/>
  <c r="L2579" i="11"/>
  <c r="S2579" i="11" s="1"/>
  <c r="M2579" i="11"/>
  <c r="T2579" i="11" s="1"/>
  <c r="N2579" i="11"/>
  <c r="Q2579" i="11" s="1"/>
  <c r="O2579" i="11"/>
  <c r="AJ2579" i="11" s="1"/>
  <c r="P2579" i="11"/>
  <c r="AB2579" i="11" s="1"/>
  <c r="R2579" i="11"/>
  <c r="U2579" i="11"/>
  <c r="V2579" i="11"/>
  <c r="W2579" i="11"/>
  <c r="X2579" i="11"/>
  <c r="Y2579" i="11"/>
  <c r="Z2579" i="11"/>
  <c r="AA2579" i="11"/>
  <c r="AC2579" i="11"/>
  <c r="AD2579" i="11"/>
  <c r="AE2579" i="11"/>
  <c r="AH2579" i="11"/>
  <c r="L2580" i="11"/>
  <c r="M2580" i="11"/>
  <c r="T2580" i="11" s="1"/>
  <c r="N2580" i="11"/>
  <c r="O2580" i="11"/>
  <c r="P2580" i="11"/>
  <c r="AB2580" i="11" s="1"/>
  <c r="Q2580" i="11"/>
  <c r="AK2580" i="11" s="1"/>
  <c r="R2580" i="11"/>
  <c r="S2580" i="11"/>
  <c r="U2580" i="11"/>
  <c r="V2580" i="11"/>
  <c r="W2580" i="11"/>
  <c r="X2580" i="11"/>
  <c r="Y2580" i="11"/>
  <c r="Z2580" i="11"/>
  <c r="AA2580" i="11"/>
  <c r="AC2580" i="11"/>
  <c r="AD2580" i="11"/>
  <c r="AE2580" i="11"/>
  <c r="AF2580" i="11"/>
  <c r="AG2580" i="11"/>
  <c r="AI2580" i="11"/>
  <c r="L2581" i="11"/>
  <c r="M2581" i="11"/>
  <c r="T2581" i="11" s="1"/>
  <c r="N2581" i="11"/>
  <c r="Q2581" i="11" s="1"/>
  <c r="AG2581" i="11" s="1"/>
  <c r="O2581" i="11"/>
  <c r="P2581" i="11"/>
  <c r="R2581" i="11"/>
  <c r="S2581" i="11"/>
  <c r="U2581" i="11"/>
  <c r="V2581" i="11"/>
  <c r="W2581" i="11"/>
  <c r="X2581" i="11"/>
  <c r="Y2581" i="11"/>
  <c r="Z2581" i="11"/>
  <c r="AA2581" i="11"/>
  <c r="AB2581" i="11"/>
  <c r="AC2581" i="11"/>
  <c r="AD2581" i="11"/>
  <c r="AE2581" i="11"/>
  <c r="AK2581" i="11"/>
  <c r="L2582" i="11"/>
  <c r="M2582" i="11"/>
  <c r="T2582" i="11" s="1"/>
  <c r="N2582" i="11"/>
  <c r="V2582" i="11" s="1"/>
  <c r="O2582" i="11"/>
  <c r="P2582" i="11"/>
  <c r="AB2582" i="11" s="1"/>
  <c r="Q2582" i="11"/>
  <c r="R2582" i="11"/>
  <c r="S2582" i="11"/>
  <c r="AF2582" i="11" s="1"/>
  <c r="U2582" i="11"/>
  <c r="W2582" i="11"/>
  <c r="X2582" i="11"/>
  <c r="Y2582" i="11"/>
  <c r="Z2582" i="11"/>
  <c r="AA2582" i="11"/>
  <c r="AC2582" i="11"/>
  <c r="AD2582" i="11"/>
  <c r="AE2582" i="11"/>
  <c r="AK2582" i="11"/>
  <c r="L2583" i="11"/>
  <c r="M2583" i="11"/>
  <c r="N2583" i="11"/>
  <c r="O2583" i="11"/>
  <c r="P2583" i="11"/>
  <c r="AB2583" i="11" s="1"/>
  <c r="Q2583" i="11"/>
  <c r="AK2583" i="11" s="1"/>
  <c r="R2583" i="11"/>
  <c r="S2583" i="11"/>
  <c r="T2583" i="11"/>
  <c r="U2583" i="11"/>
  <c r="V2583" i="11"/>
  <c r="W2583" i="11"/>
  <c r="X2583" i="11"/>
  <c r="Y2583" i="11"/>
  <c r="Z2583" i="11"/>
  <c r="AA2583" i="11"/>
  <c r="AC2583" i="11"/>
  <c r="AD2583" i="11"/>
  <c r="AE2583" i="11"/>
  <c r="AG2583" i="11"/>
  <c r="AH2583" i="11"/>
  <c r="AI2583" i="11"/>
  <c r="L2584" i="11"/>
  <c r="M2584" i="11"/>
  <c r="T2584" i="11" s="1"/>
  <c r="N2584" i="11"/>
  <c r="Q2584" i="11" s="1"/>
  <c r="O2584" i="11"/>
  <c r="P2584" i="11"/>
  <c r="R2584" i="11"/>
  <c r="U2584" i="11"/>
  <c r="V2584" i="11"/>
  <c r="W2584" i="11"/>
  <c r="X2584" i="11"/>
  <c r="Y2584" i="11"/>
  <c r="Z2584" i="11"/>
  <c r="AA2584" i="11"/>
  <c r="AB2584" i="11"/>
  <c r="AC2584" i="11"/>
  <c r="AD2584" i="11"/>
  <c r="AE2584" i="11"/>
  <c r="L2585" i="11"/>
  <c r="S2585" i="11" s="1"/>
  <c r="M2585" i="11"/>
  <c r="N2585" i="11"/>
  <c r="Q2585" i="11" s="1"/>
  <c r="O2585" i="11"/>
  <c r="P2585" i="11"/>
  <c r="R2585" i="11"/>
  <c r="AF2585" i="11" s="1"/>
  <c r="T2585" i="11"/>
  <c r="U2585" i="11"/>
  <c r="V2585" i="11"/>
  <c r="W2585" i="11"/>
  <c r="X2585" i="11"/>
  <c r="Y2585" i="11"/>
  <c r="Z2585" i="11"/>
  <c r="AA2585" i="11"/>
  <c r="AB2585" i="11"/>
  <c r="AC2585" i="11"/>
  <c r="AD2585" i="11"/>
  <c r="AE2585" i="11"/>
  <c r="L2586" i="11"/>
  <c r="M2586" i="11"/>
  <c r="N2586" i="11"/>
  <c r="O2586" i="11"/>
  <c r="P2586" i="11"/>
  <c r="Q2586" i="11"/>
  <c r="AI2586" i="11" s="1"/>
  <c r="R2586" i="11"/>
  <c r="S2586" i="11"/>
  <c r="T2586" i="11"/>
  <c r="U2586" i="11"/>
  <c r="V2586" i="11"/>
  <c r="W2586" i="11"/>
  <c r="X2586" i="11"/>
  <c r="Y2586" i="11"/>
  <c r="Z2586" i="11"/>
  <c r="AA2586" i="11"/>
  <c r="AB2586" i="11"/>
  <c r="AC2586" i="11"/>
  <c r="AD2586" i="11"/>
  <c r="AE2586" i="11"/>
  <c r="AH2586" i="11"/>
  <c r="AJ2586" i="11"/>
  <c r="L2587" i="11"/>
  <c r="S2587" i="11" s="1"/>
  <c r="M2587" i="11"/>
  <c r="N2587" i="11"/>
  <c r="Q2587" i="11" s="1"/>
  <c r="AJ2587" i="11" s="1"/>
  <c r="O2587" i="11"/>
  <c r="P2587" i="11"/>
  <c r="R2587" i="11"/>
  <c r="AF2587" i="11" s="1"/>
  <c r="T2587" i="11"/>
  <c r="U2587" i="11"/>
  <c r="V2587" i="11"/>
  <c r="W2587" i="11"/>
  <c r="X2587" i="11"/>
  <c r="Y2587" i="11"/>
  <c r="Z2587" i="11"/>
  <c r="AA2587" i="11"/>
  <c r="AB2587" i="11"/>
  <c r="AC2587" i="11"/>
  <c r="AD2587" i="11"/>
  <c r="AE2587" i="11"/>
  <c r="AH2587" i="11"/>
  <c r="AK2587" i="11"/>
  <c r="L2588" i="11"/>
  <c r="M2588" i="11"/>
  <c r="T2588" i="11" s="1"/>
  <c r="N2588" i="11"/>
  <c r="O2588" i="11"/>
  <c r="P2588" i="11"/>
  <c r="AB2588" i="11" s="1"/>
  <c r="Q2588" i="11"/>
  <c r="R2588" i="11"/>
  <c r="S2588" i="11"/>
  <c r="U2588" i="11"/>
  <c r="V2588" i="11"/>
  <c r="W2588" i="11"/>
  <c r="X2588" i="11"/>
  <c r="Y2588" i="11"/>
  <c r="AF2588" i="11" s="1"/>
  <c r="Z2588" i="11"/>
  <c r="AA2588" i="11"/>
  <c r="AC2588" i="11"/>
  <c r="AD2588" i="11"/>
  <c r="AE2588" i="11"/>
  <c r="AH2588" i="11"/>
  <c r="AI2588" i="11"/>
  <c r="L2589" i="11"/>
  <c r="M2589" i="11"/>
  <c r="T2589" i="11" s="1"/>
  <c r="N2589" i="11"/>
  <c r="Q2589" i="11" s="1"/>
  <c r="O2589" i="11"/>
  <c r="P2589" i="11"/>
  <c r="AB2589" i="11" s="1"/>
  <c r="R2589" i="11"/>
  <c r="S2589" i="11"/>
  <c r="U2589" i="11"/>
  <c r="V2589" i="11"/>
  <c r="W2589" i="11"/>
  <c r="X2589" i="11"/>
  <c r="Y2589" i="11"/>
  <c r="Z2589" i="11"/>
  <c r="AA2589" i="11"/>
  <c r="AC2589" i="11"/>
  <c r="AD2589" i="11"/>
  <c r="AE2589" i="11"/>
  <c r="AJ2589" i="11"/>
  <c r="AK2589" i="11"/>
  <c r="L2590" i="11"/>
  <c r="M2590" i="11"/>
  <c r="T2590" i="11" s="1"/>
  <c r="N2590" i="11"/>
  <c r="Q2590" i="11" s="1"/>
  <c r="O2590" i="11"/>
  <c r="P2590" i="11"/>
  <c r="AB2590" i="11" s="1"/>
  <c r="R2590" i="11"/>
  <c r="S2590" i="11"/>
  <c r="AF2590" i="11" s="1"/>
  <c r="U2590" i="11"/>
  <c r="V2590" i="11"/>
  <c r="W2590" i="11"/>
  <c r="X2590" i="11"/>
  <c r="Y2590" i="11"/>
  <c r="Z2590" i="11"/>
  <c r="AA2590" i="11"/>
  <c r="AC2590" i="11"/>
  <c r="AD2590" i="11"/>
  <c r="AE2590" i="11"/>
  <c r="L2591" i="11"/>
  <c r="M2591" i="11"/>
  <c r="N2591" i="11"/>
  <c r="O2591" i="11"/>
  <c r="P2591" i="11"/>
  <c r="Q2591" i="11"/>
  <c r="AK2591" i="11" s="1"/>
  <c r="R2591" i="11"/>
  <c r="T2591" i="11"/>
  <c r="U2591" i="11"/>
  <c r="V2591" i="11"/>
  <c r="W2591" i="11"/>
  <c r="X2591" i="11"/>
  <c r="Y2591" i="11"/>
  <c r="Z2591" i="11"/>
  <c r="AA2591" i="11"/>
  <c r="AB2591" i="11"/>
  <c r="AC2591" i="11"/>
  <c r="AD2591" i="11"/>
  <c r="AE2591" i="11"/>
  <c r="AH2591" i="11"/>
  <c r="AJ2591" i="11"/>
  <c r="L2592" i="11"/>
  <c r="M2592" i="11"/>
  <c r="N2592" i="11"/>
  <c r="O2592" i="11"/>
  <c r="P2592" i="11"/>
  <c r="Q2592" i="11"/>
  <c r="AH2592" i="11" s="1"/>
  <c r="R2592" i="11"/>
  <c r="T2592" i="11"/>
  <c r="U2592" i="11"/>
  <c r="V2592" i="11"/>
  <c r="W2592" i="11"/>
  <c r="X2592" i="11"/>
  <c r="Y2592" i="11"/>
  <c r="Z2592" i="11"/>
  <c r="AA2592" i="11"/>
  <c r="AB2592" i="11"/>
  <c r="AC2592" i="11"/>
  <c r="AD2592" i="11"/>
  <c r="AE2592" i="11"/>
  <c r="AI2592" i="11"/>
  <c r="L2593" i="11"/>
  <c r="S2593" i="11" s="1"/>
  <c r="M2593" i="11"/>
  <c r="N2593" i="11"/>
  <c r="Q2593" i="11" s="1"/>
  <c r="O2593" i="11"/>
  <c r="P2593" i="11"/>
  <c r="AB2593" i="11" s="1"/>
  <c r="AF2593" i="11" s="1"/>
  <c r="R2593" i="11"/>
  <c r="T2593" i="11"/>
  <c r="U2593" i="11"/>
  <c r="V2593" i="11"/>
  <c r="W2593" i="11"/>
  <c r="X2593" i="11"/>
  <c r="Y2593" i="11"/>
  <c r="Z2593" i="11"/>
  <c r="AA2593" i="11"/>
  <c r="AC2593" i="11"/>
  <c r="AD2593" i="11"/>
  <c r="AE2593" i="11"/>
  <c r="L2594" i="11"/>
  <c r="M2594" i="11"/>
  <c r="AH2594" i="11" s="1"/>
  <c r="N2594" i="11"/>
  <c r="O2594" i="11"/>
  <c r="P2594" i="11"/>
  <c r="Q2594" i="11"/>
  <c r="R2594" i="11"/>
  <c r="S2594" i="11"/>
  <c r="U2594" i="11"/>
  <c r="V2594" i="11"/>
  <c r="W2594" i="11"/>
  <c r="X2594" i="11"/>
  <c r="Y2594" i="11"/>
  <c r="Z2594" i="11"/>
  <c r="AA2594" i="11"/>
  <c r="AB2594" i="11"/>
  <c r="AC2594" i="11"/>
  <c r="AD2594" i="11"/>
  <c r="AE2594" i="11"/>
  <c r="AG2594" i="11"/>
  <c r="AI2594" i="11"/>
  <c r="AJ2594" i="11"/>
  <c r="AK2594" i="11"/>
  <c r="L2595" i="11"/>
  <c r="S2595" i="11" s="1"/>
  <c r="M2595" i="11"/>
  <c r="N2595" i="11"/>
  <c r="Q2595" i="11" s="1"/>
  <c r="AH2595" i="11" s="1"/>
  <c r="O2595" i="11"/>
  <c r="P2595" i="11"/>
  <c r="R2595" i="11"/>
  <c r="AF2595" i="11" s="1"/>
  <c r="T2595" i="11"/>
  <c r="U2595" i="11"/>
  <c r="V2595" i="11"/>
  <c r="W2595" i="11"/>
  <c r="X2595" i="11"/>
  <c r="Y2595" i="11"/>
  <c r="Z2595" i="11"/>
  <c r="AA2595" i="11"/>
  <c r="AB2595" i="11"/>
  <c r="AC2595" i="11"/>
  <c r="AD2595" i="11"/>
  <c r="AE2595" i="11"/>
  <c r="AK2595" i="11"/>
  <c r="L2596" i="11"/>
  <c r="M2596" i="11"/>
  <c r="T2596" i="11" s="1"/>
  <c r="N2596" i="11"/>
  <c r="O2596" i="11"/>
  <c r="P2596" i="11"/>
  <c r="AB2596" i="11" s="1"/>
  <c r="Q2596" i="11"/>
  <c r="R2596" i="11"/>
  <c r="AF2596" i="11" s="1"/>
  <c r="S2596" i="11"/>
  <c r="U2596" i="11"/>
  <c r="V2596" i="11"/>
  <c r="W2596" i="11"/>
  <c r="X2596" i="11"/>
  <c r="Y2596" i="11"/>
  <c r="Z2596" i="11"/>
  <c r="AA2596" i="11"/>
  <c r="AC2596" i="11"/>
  <c r="AD2596" i="11"/>
  <c r="AE2596" i="11"/>
  <c r="AH2596" i="11"/>
  <c r="AI2596" i="11"/>
  <c r="AK2596" i="11"/>
  <c r="L2597" i="11"/>
  <c r="M2597" i="11"/>
  <c r="T2597" i="11" s="1"/>
  <c r="N2597" i="11"/>
  <c r="Q2597" i="11" s="1"/>
  <c r="O2597" i="11"/>
  <c r="P2597" i="11"/>
  <c r="AB2597" i="11" s="1"/>
  <c r="R2597" i="11"/>
  <c r="S2597" i="11"/>
  <c r="U2597" i="11"/>
  <c r="V2597" i="11"/>
  <c r="W2597" i="11"/>
  <c r="X2597" i="11"/>
  <c r="Y2597" i="11"/>
  <c r="Z2597" i="11"/>
  <c r="AA2597" i="11"/>
  <c r="AC2597" i="11"/>
  <c r="AD2597" i="11"/>
  <c r="AE2597" i="11"/>
  <c r="AH2597" i="11"/>
  <c r="AI2597" i="11"/>
  <c r="AJ2597" i="11"/>
  <c r="AK2597" i="11"/>
  <c r="L2598" i="11"/>
  <c r="M2598" i="11"/>
  <c r="T2598" i="11" s="1"/>
  <c r="AF2598" i="11" s="1"/>
  <c r="N2598" i="11"/>
  <c r="Q2598" i="11" s="1"/>
  <c r="O2598" i="11"/>
  <c r="P2598" i="11"/>
  <c r="AB2598" i="11" s="1"/>
  <c r="R2598" i="11"/>
  <c r="S2598" i="11"/>
  <c r="U2598" i="11"/>
  <c r="V2598" i="11"/>
  <c r="W2598" i="11"/>
  <c r="X2598" i="11"/>
  <c r="Y2598" i="11"/>
  <c r="Z2598" i="11"/>
  <c r="AA2598" i="11"/>
  <c r="AC2598" i="11"/>
  <c r="AD2598" i="11"/>
  <c r="AE2598" i="11"/>
  <c r="L2599" i="11"/>
  <c r="M2599" i="11"/>
  <c r="N2599" i="11"/>
  <c r="Q2599" i="11" s="1"/>
  <c r="O2599" i="11"/>
  <c r="P2599" i="11"/>
  <c r="R2599" i="11"/>
  <c r="T2599" i="11"/>
  <c r="U2599" i="11"/>
  <c r="V2599" i="11"/>
  <c r="W2599" i="11"/>
  <c r="X2599" i="11"/>
  <c r="Y2599" i="11"/>
  <c r="Z2599" i="11"/>
  <c r="AA2599" i="11"/>
  <c r="AB2599" i="11"/>
  <c r="AC2599" i="11"/>
  <c r="AD2599" i="11"/>
  <c r="AE2599" i="11"/>
  <c r="L2600" i="11"/>
  <c r="M2600" i="11"/>
  <c r="N2600" i="11"/>
  <c r="O2600" i="11"/>
  <c r="P2600" i="11"/>
  <c r="Q2600" i="11"/>
  <c r="AH2600" i="11" s="1"/>
  <c r="R2600" i="11"/>
  <c r="S2600" i="11"/>
  <c r="T2600" i="11"/>
  <c r="U2600" i="11"/>
  <c r="V2600" i="11"/>
  <c r="W2600" i="11"/>
  <c r="X2600" i="11"/>
  <c r="Y2600" i="11"/>
  <c r="Z2600" i="11"/>
  <c r="AA2600" i="11"/>
  <c r="AB2600" i="11"/>
  <c r="AC2600" i="11"/>
  <c r="AD2600" i="11"/>
  <c r="AE2600" i="11"/>
  <c r="AI2600" i="11"/>
  <c r="AK2600" i="11"/>
  <c r="L2601" i="11"/>
  <c r="S2601" i="11" s="1"/>
  <c r="M2601" i="11"/>
  <c r="N2601" i="11"/>
  <c r="O2601" i="11"/>
  <c r="P2601" i="11"/>
  <c r="AB2601" i="11" s="1"/>
  <c r="Q2601" i="11"/>
  <c r="AJ2601" i="11" s="1"/>
  <c r="R2601" i="11"/>
  <c r="T2601" i="11"/>
  <c r="U2601" i="11"/>
  <c r="V2601" i="11"/>
  <c r="W2601" i="11"/>
  <c r="X2601" i="11"/>
  <c r="Y2601" i="11"/>
  <c r="Z2601" i="11"/>
  <c r="AA2601" i="11"/>
  <c r="AC2601" i="11"/>
  <c r="AD2601" i="11"/>
  <c r="AE2601" i="11"/>
  <c r="AH2601" i="11"/>
  <c r="L2602" i="11"/>
  <c r="M2602" i="11"/>
  <c r="AH2602" i="11" s="1"/>
  <c r="N2602" i="11"/>
  <c r="O2602" i="11"/>
  <c r="AJ2602" i="11" s="1"/>
  <c r="P2602" i="11"/>
  <c r="Q2602" i="11"/>
  <c r="R2602" i="11"/>
  <c r="S2602" i="11"/>
  <c r="U2602" i="11"/>
  <c r="V2602" i="11"/>
  <c r="W2602" i="11"/>
  <c r="X2602" i="11"/>
  <c r="Y2602" i="11"/>
  <c r="Z2602" i="11"/>
  <c r="AA2602" i="11"/>
  <c r="AB2602" i="11"/>
  <c r="AC2602" i="11"/>
  <c r="AD2602" i="11"/>
  <c r="AE2602" i="11"/>
  <c r="AG2602" i="11"/>
  <c r="AI2602" i="11"/>
  <c r="AK2602" i="11"/>
  <c r="L2603" i="11"/>
  <c r="S2603" i="11" s="1"/>
  <c r="M2603" i="11"/>
  <c r="T2603" i="11" s="1"/>
  <c r="N2603" i="11"/>
  <c r="Q2603" i="11" s="1"/>
  <c r="O2603" i="11"/>
  <c r="P2603" i="11"/>
  <c r="AB2603" i="11" s="1"/>
  <c r="R2603" i="11"/>
  <c r="U2603" i="11"/>
  <c r="W2603" i="11"/>
  <c r="X2603" i="11"/>
  <c r="Y2603" i="11"/>
  <c r="Z2603" i="11"/>
  <c r="AA2603" i="11"/>
  <c r="AC2603" i="11"/>
  <c r="AD2603" i="11"/>
  <c r="AE2603" i="11"/>
  <c r="L2604" i="11"/>
  <c r="M2604" i="11"/>
  <c r="T2604" i="11" s="1"/>
  <c r="N2604" i="11"/>
  <c r="O2604" i="11"/>
  <c r="P2604" i="11"/>
  <c r="AB2604" i="11" s="1"/>
  <c r="Q2604" i="11"/>
  <c r="R2604" i="11"/>
  <c r="AF2604" i="11" s="1"/>
  <c r="S2604" i="11"/>
  <c r="U2604" i="11"/>
  <c r="V2604" i="11"/>
  <c r="W2604" i="11"/>
  <c r="X2604" i="11"/>
  <c r="Y2604" i="11"/>
  <c r="Z2604" i="11"/>
  <c r="AA2604" i="11"/>
  <c r="AC2604" i="11"/>
  <c r="AD2604" i="11"/>
  <c r="AE2604" i="11"/>
  <c r="AG2604" i="11"/>
  <c r="AI2604" i="11"/>
  <c r="AK2604" i="11"/>
  <c r="L2605" i="11"/>
  <c r="M2605" i="11"/>
  <c r="N2605" i="11"/>
  <c r="Q2605" i="11" s="1"/>
  <c r="AH2605" i="11" s="1"/>
  <c r="O2605" i="11"/>
  <c r="P2605" i="11"/>
  <c r="R2605" i="11"/>
  <c r="T2605" i="11"/>
  <c r="U2605" i="11"/>
  <c r="W2605" i="11"/>
  <c r="X2605" i="11"/>
  <c r="Y2605" i="11"/>
  <c r="Z2605" i="11"/>
  <c r="AA2605" i="11"/>
  <c r="AB2605" i="11"/>
  <c r="AC2605" i="11"/>
  <c r="AD2605" i="11"/>
  <c r="AE2605" i="11"/>
  <c r="AI2605" i="11"/>
  <c r="AJ2605" i="11"/>
  <c r="AK2605" i="11"/>
  <c r="L2606" i="11"/>
  <c r="M2606" i="11"/>
  <c r="T2606" i="11" s="1"/>
  <c r="N2606" i="11"/>
  <c r="O2606" i="11"/>
  <c r="P2606" i="11"/>
  <c r="AB2606" i="11" s="1"/>
  <c r="Q2606" i="11"/>
  <c r="AG2606" i="11" s="1"/>
  <c r="R2606" i="11"/>
  <c r="S2606" i="11"/>
  <c r="U2606" i="11"/>
  <c r="V2606" i="11"/>
  <c r="W2606" i="11"/>
  <c r="X2606" i="11"/>
  <c r="AF2606" i="11" s="1"/>
  <c r="Y2606" i="11"/>
  <c r="Z2606" i="11"/>
  <c r="AA2606" i="11"/>
  <c r="AC2606" i="11"/>
  <c r="AD2606" i="11"/>
  <c r="AE2606" i="11"/>
  <c r="AK2606" i="11"/>
  <c r="L2607" i="11"/>
  <c r="M2607" i="11"/>
  <c r="N2607" i="11"/>
  <c r="V2607" i="11" s="1"/>
  <c r="O2607" i="11"/>
  <c r="P2607" i="11"/>
  <c r="AB2607" i="11" s="1"/>
  <c r="R2607" i="11"/>
  <c r="S2607" i="11"/>
  <c r="T2607" i="11"/>
  <c r="U2607" i="11"/>
  <c r="W2607" i="11"/>
  <c r="X2607" i="11"/>
  <c r="Y2607" i="11"/>
  <c r="Z2607" i="11"/>
  <c r="AA2607" i="11"/>
  <c r="AC2607" i="11"/>
  <c r="AD2607" i="11"/>
  <c r="AE2607" i="11"/>
  <c r="L2608" i="11"/>
  <c r="M2608" i="11"/>
  <c r="AH2608" i="11" s="1"/>
  <c r="N2608" i="11"/>
  <c r="O2608" i="11"/>
  <c r="P2608" i="11"/>
  <c r="Q2608" i="11"/>
  <c r="AG2608" i="11" s="1"/>
  <c r="R2608" i="11"/>
  <c r="T2608" i="11"/>
  <c r="U2608" i="11"/>
  <c r="V2608" i="11"/>
  <c r="W2608" i="11"/>
  <c r="X2608" i="11"/>
  <c r="Y2608" i="11"/>
  <c r="Z2608" i="11"/>
  <c r="AA2608" i="11"/>
  <c r="AB2608" i="11"/>
  <c r="AC2608" i="11"/>
  <c r="AD2608" i="11"/>
  <c r="AE2608" i="11"/>
  <c r="AI2608" i="11"/>
  <c r="AK2608" i="11"/>
  <c r="L2609" i="11"/>
  <c r="S2609" i="11" s="1"/>
  <c r="M2609" i="11"/>
  <c r="T2609" i="11" s="1"/>
  <c r="N2609" i="11"/>
  <c r="V2609" i="11" s="1"/>
  <c r="O2609" i="11"/>
  <c r="P2609" i="11"/>
  <c r="AB2609" i="11" s="1"/>
  <c r="Q2609" i="11"/>
  <c r="AI2609" i="11" s="1"/>
  <c r="R2609" i="11"/>
  <c r="U2609" i="11"/>
  <c r="W2609" i="11"/>
  <c r="X2609" i="11"/>
  <c r="Y2609" i="11"/>
  <c r="Z2609" i="11"/>
  <c r="AA2609" i="11"/>
  <c r="AC2609" i="11"/>
  <c r="AD2609" i="11"/>
  <c r="AE2609" i="11"/>
  <c r="AH2609" i="11"/>
  <c r="L2610" i="11"/>
  <c r="AG2610" i="11" s="1"/>
  <c r="M2610" i="11"/>
  <c r="N2610" i="11"/>
  <c r="O2610" i="11"/>
  <c r="P2610" i="11"/>
  <c r="Q2610" i="11"/>
  <c r="AH2610" i="11" s="1"/>
  <c r="R2610" i="11"/>
  <c r="T2610" i="11"/>
  <c r="U2610" i="11"/>
  <c r="V2610" i="11"/>
  <c r="W2610" i="11"/>
  <c r="X2610" i="11"/>
  <c r="Y2610" i="11"/>
  <c r="Z2610" i="11"/>
  <c r="AA2610" i="11"/>
  <c r="AB2610" i="11"/>
  <c r="AC2610" i="11"/>
  <c r="AD2610" i="11"/>
  <c r="AE2610" i="11"/>
  <c r="AI2610" i="11"/>
  <c r="AJ2610" i="11"/>
  <c r="L2611" i="11"/>
  <c r="M2611" i="11"/>
  <c r="N2611" i="11"/>
  <c r="Q2611" i="11" s="1"/>
  <c r="AG2611" i="11" s="1"/>
  <c r="O2611" i="11"/>
  <c r="P2611" i="11"/>
  <c r="AB2611" i="11" s="1"/>
  <c r="R2611" i="11"/>
  <c r="S2611" i="11"/>
  <c r="T2611" i="11"/>
  <c r="U2611" i="11"/>
  <c r="V2611" i="11"/>
  <c r="W2611" i="11"/>
  <c r="X2611" i="11"/>
  <c r="Y2611" i="11"/>
  <c r="Z2611" i="11"/>
  <c r="AA2611" i="11"/>
  <c r="AC2611" i="11"/>
  <c r="AD2611" i="11"/>
  <c r="AE2611" i="11"/>
  <c r="AH2611" i="11"/>
  <c r="AI2611" i="11"/>
  <c r="AJ2611" i="11"/>
  <c r="AK2611" i="11"/>
  <c r="L2612" i="11"/>
  <c r="M2612" i="11"/>
  <c r="T2612" i="11" s="1"/>
  <c r="AF2612" i="11" s="1"/>
  <c r="N2612" i="11"/>
  <c r="Q2612" i="11" s="1"/>
  <c r="O2612" i="11"/>
  <c r="P2612" i="11"/>
  <c r="AB2612" i="11" s="1"/>
  <c r="R2612" i="11"/>
  <c r="S2612" i="11"/>
  <c r="U2612" i="11"/>
  <c r="V2612" i="11"/>
  <c r="W2612" i="11"/>
  <c r="X2612" i="11"/>
  <c r="Y2612" i="11"/>
  <c r="Z2612" i="11"/>
  <c r="AA2612" i="11"/>
  <c r="AC2612" i="11"/>
  <c r="AD2612" i="11"/>
  <c r="AE2612" i="11"/>
  <c r="L2613" i="11"/>
  <c r="M2613" i="11"/>
  <c r="T2613" i="11" s="1"/>
  <c r="N2613" i="11"/>
  <c r="Q2613" i="11" s="1"/>
  <c r="O2613" i="11"/>
  <c r="P2613" i="11"/>
  <c r="R2613" i="11"/>
  <c r="AF2613" i="11" s="1"/>
  <c r="S2613" i="11"/>
  <c r="U2613" i="11"/>
  <c r="V2613" i="11"/>
  <c r="W2613" i="11"/>
  <c r="X2613" i="11"/>
  <c r="Y2613" i="11"/>
  <c r="Z2613" i="11"/>
  <c r="AA2613" i="11"/>
  <c r="AB2613" i="11"/>
  <c r="AC2613" i="11"/>
  <c r="AD2613" i="11"/>
  <c r="AE2613" i="11"/>
  <c r="L2614" i="11"/>
  <c r="S2614" i="11" s="1"/>
  <c r="AF2614" i="11" s="1"/>
  <c r="M2614" i="11"/>
  <c r="N2614" i="11"/>
  <c r="O2614" i="11"/>
  <c r="P2614" i="11"/>
  <c r="AB2614" i="11" s="1"/>
  <c r="Q2614" i="11"/>
  <c r="AH2614" i="11" s="1"/>
  <c r="R2614" i="11"/>
  <c r="T2614" i="11"/>
  <c r="U2614" i="11"/>
  <c r="V2614" i="11"/>
  <c r="W2614" i="11"/>
  <c r="X2614" i="11"/>
  <c r="Y2614" i="11"/>
  <c r="Z2614" i="11"/>
  <c r="AA2614" i="11"/>
  <c r="AC2614" i="11"/>
  <c r="AD2614" i="11"/>
  <c r="AE2614" i="11"/>
  <c r="AG2614" i="11"/>
  <c r="L2615" i="11"/>
  <c r="M2615" i="11"/>
  <c r="N2615" i="11"/>
  <c r="Q2615" i="11" s="1"/>
  <c r="O2615" i="11"/>
  <c r="P2615" i="11"/>
  <c r="R2615" i="11"/>
  <c r="AF2615" i="11" s="1"/>
  <c r="S2615" i="11"/>
  <c r="T2615" i="11"/>
  <c r="U2615" i="11"/>
  <c r="V2615" i="11"/>
  <c r="W2615" i="11"/>
  <c r="X2615" i="11"/>
  <c r="Y2615" i="11"/>
  <c r="Z2615" i="11"/>
  <c r="AA2615" i="11"/>
  <c r="AB2615" i="11"/>
  <c r="AC2615" i="11"/>
  <c r="AD2615" i="11"/>
  <c r="AE2615" i="11"/>
  <c r="L2616" i="11"/>
  <c r="M2616" i="11"/>
  <c r="N2616" i="11"/>
  <c r="O2616" i="11"/>
  <c r="P2616" i="11"/>
  <c r="Q2616" i="11"/>
  <c r="AJ2616" i="11" s="1"/>
  <c r="R2616" i="11"/>
  <c r="T2616" i="11"/>
  <c r="U2616" i="11"/>
  <c r="V2616" i="11"/>
  <c r="W2616" i="11"/>
  <c r="X2616" i="11"/>
  <c r="Y2616" i="11"/>
  <c r="Z2616" i="11"/>
  <c r="AA2616" i="11"/>
  <c r="AB2616" i="11"/>
  <c r="AC2616" i="11"/>
  <c r="AD2616" i="11"/>
  <c r="AE2616" i="11"/>
  <c r="AH2616" i="11"/>
  <c r="L2617" i="11"/>
  <c r="S2617" i="11" s="1"/>
  <c r="M2617" i="11"/>
  <c r="N2617" i="11"/>
  <c r="Q2617" i="11" s="1"/>
  <c r="O2617" i="11"/>
  <c r="P2617" i="11"/>
  <c r="R2617" i="11"/>
  <c r="T2617" i="11"/>
  <c r="U2617" i="11"/>
  <c r="W2617" i="11"/>
  <c r="X2617" i="11"/>
  <c r="Y2617" i="11"/>
  <c r="Z2617" i="11"/>
  <c r="AA2617" i="11"/>
  <c r="AB2617" i="11"/>
  <c r="AC2617" i="11"/>
  <c r="AD2617" i="11"/>
  <c r="AE2617" i="11"/>
  <c r="L2618" i="11"/>
  <c r="M2618" i="11"/>
  <c r="T2618" i="11" s="1"/>
  <c r="N2618" i="11"/>
  <c r="O2618" i="11"/>
  <c r="P2618" i="11"/>
  <c r="AB2618" i="11" s="1"/>
  <c r="Q2618" i="11"/>
  <c r="AJ2618" i="11" s="1"/>
  <c r="R2618" i="11"/>
  <c r="S2618" i="11"/>
  <c r="U2618" i="11"/>
  <c r="V2618" i="11"/>
  <c r="W2618" i="11"/>
  <c r="X2618" i="11"/>
  <c r="Y2618" i="11"/>
  <c r="Z2618" i="11"/>
  <c r="AA2618" i="11"/>
  <c r="AC2618" i="11"/>
  <c r="AD2618" i="11"/>
  <c r="AE2618" i="11"/>
  <c r="AG2618" i="11"/>
  <c r="AH2618" i="11"/>
  <c r="AI2618" i="11"/>
  <c r="L2619" i="11"/>
  <c r="M2619" i="11"/>
  <c r="T2619" i="11" s="1"/>
  <c r="N2619" i="11"/>
  <c r="Q2619" i="11" s="1"/>
  <c r="O2619" i="11"/>
  <c r="P2619" i="11"/>
  <c r="R2619" i="11"/>
  <c r="S2619" i="11"/>
  <c r="U2619" i="11"/>
  <c r="V2619" i="11"/>
  <c r="W2619" i="11"/>
  <c r="X2619" i="11"/>
  <c r="Y2619" i="11"/>
  <c r="Z2619" i="11"/>
  <c r="AA2619" i="11"/>
  <c r="AB2619" i="11"/>
  <c r="AC2619" i="11"/>
  <c r="AD2619" i="11"/>
  <c r="AE2619" i="11"/>
  <c r="L2620" i="11"/>
  <c r="M2620" i="11"/>
  <c r="T2620" i="11" s="1"/>
  <c r="AF2620" i="11" s="1"/>
  <c r="N2620" i="11"/>
  <c r="Q2620" i="11" s="1"/>
  <c r="O2620" i="11"/>
  <c r="P2620" i="11"/>
  <c r="AB2620" i="11" s="1"/>
  <c r="R2620" i="11"/>
  <c r="S2620" i="11"/>
  <c r="U2620" i="11"/>
  <c r="V2620" i="11"/>
  <c r="W2620" i="11"/>
  <c r="X2620" i="11"/>
  <c r="Y2620" i="11"/>
  <c r="Z2620" i="11"/>
  <c r="AA2620" i="11"/>
  <c r="AC2620" i="11"/>
  <c r="AD2620" i="11"/>
  <c r="AE2620" i="11"/>
  <c r="L2621" i="11"/>
  <c r="M2621" i="11"/>
  <c r="N2621" i="11"/>
  <c r="O2621" i="11"/>
  <c r="P2621" i="11"/>
  <c r="Q2621" i="11"/>
  <c r="AK2621" i="11" s="1"/>
  <c r="R2621" i="11"/>
  <c r="S2621" i="11"/>
  <c r="AF2621" i="11" s="1"/>
  <c r="T2621" i="11"/>
  <c r="U2621" i="11"/>
  <c r="V2621" i="11"/>
  <c r="W2621" i="11"/>
  <c r="X2621" i="11"/>
  <c r="Y2621" i="11"/>
  <c r="Z2621" i="11"/>
  <c r="AA2621" i="11"/>
  <c r="AB2621" i="11"/>
  <c r="AC2621" i="11"/>
  <c r="AD2621" i="11"/>
  <c r="AE2621" i="11"/>
  <c r="AG2621" i="11"/>
  <c r="AI2621" i="11"/>
  <c r="L2622" i="11"/>
  <c r="M2622" i="11"/>
  <c r="N2622" i="11"/>
  <c r="Q2622" i="11" s="1"/>
  <c r="O2622" i="11"/>
  <c r="P2622" i="11"/>
  <c r="R2622" i="11"/>
  <c r="T2622" i="11"/>
  <c r="U2622" i="11"/>
  <c r="V2622" i="11"/>
  <c r="W2622" i="11"/>
  <c r="X2622" i="11"/>
  <c r="Y2622" i="11"/>
  <c r="Z2622" i="11"/>
  <c r="AA2622" i="11"/>
  <c r="AB2622" i="11"/>
  <c r="AC2622" i="11"/>
  <c r="AD2622" i="11"/>
  <c r="AE2622" i="11"/>
  <c r="L2623" i="11"/>
  <c r="M2623" i="11"/>
  <c r="T2623" i="11" s="1"/>
  <c r="N2623" i="11"/>
  <c r="O2623" i="11"/>
  <c r="P2623" i="11"/>
  <c r="AB2623" i="11" s="1"/>
  <c r="Q2623" i="11"/>
  <c r="AI2623" i="11" s="1"/>
  <c r="R2623" i="11"/>
  <c r="S2623" i="11"/>
  <c r="U2623" i="11"/>
  <c r="V2623" i="11"/>
  <c r="W2623" i="11"/>
  <c r="X2623" i="11"/>
  <c r="Y2623" i="11"/>
  <c r="Z2623" i="11"/>
  <c r="AA2623" i="11"/>
  <c r="AC2623" i="11"/>
  <c r="AD2623" i="11"/>
  <c r="AE2623" i="11"/>
  <c r="AG2623" i="11"/>
  <c r="L2624" i="11"/>
  <c r="M2624" i="11"/>
  <c r="N2624" i="11"/>
  <c r="O2624" i="11"/>
  <c r="P2624" i="11"/>
  <c r="Q2624" i="11"/>
  <c r="R2624" i="11"/>
  <c r="T2624" i="11"/>
  <c r="U2624" i="11"/>
  <c r="V2624" i="11"/>
  <c r="W2624" i="11"/>
  <c r="X2624" i="11"/>
  <c r="Y2624" i="11"/>
  <c r="Z2624" i="11"/>
  <c r="AA2624" i="11"/>
  <c r="AB2624" i="11"/>
  <c r="AC2624" i="11"/>
  <c r="AD2624" i="11"/>
  <c r="AE2624" i="11"/>
  <c r="AH2624" i="11"/>
  <c r="AJ2624" i="11"/>
  <c r="AK2624" i="11"/>
  <c r="L2625" i="11"/>
  <c r="S2625" i="11" s="1"/>
  <c r="M2625" i="11"/>
  <c r="T2625" i="11" s="1"/>
  <c r="N2625" i="11"/>
  <c r="Q2625" i="11" s="1"/>
  <c r="O2625" i="11"/>
  <c r="P2625" i="11"/>
  <c r="AB2625" i="11" s="1"/>
  <c r="R2625" i="11"/>
  <c r="U2625" i="11"/>
  <c r="V2625" i="11"/>
  <c r="W2625" i="11"/>
  <c r="X2625" i="11"/>
  <c r="Y2625" i="11"/>
  <c r="Z2625" i="11"/>
  <c r="AA2625" i="11"/>
  <c r="AC2625" i="11"/>
  <c r="AD2625" i="11"/>
  <c r="AE2625" i="11"/>
  <c r="L2626" i="11"/>
  <c r="M2626" i="11"/>
  <c r="T2626" i="11" s="1"/>
  <c r="N2626" i="11"/>
  <c r="O2626" i="11"/>
  <c r="P2626" i="11"/>
  <c r="AB2626" i="11" s="1"/>
  <c r="Q2626" i="11"/>
  <c r="AJ2626" i="11" s="1"/>
  <c r="R2626" i="11"/>
  <c r="S2626" i="11"/>
  <c r="U2626" i="11"/>
  <c r="V2626" i="11"/>
  <c r="W2626" i="11"/>
  <c r="X2626" i="11"/>
  <c r="Y2626" i="11"/>
  <c r="Z2626" i="11"/>
  <c r="AA2626" i="11"/>
  <c r="AC2626" i="11"/>
  <c r="AD2626" i="11"/>
  <c r="AE2626" i="11"/>
  <c r="AG2626" i="11"/>
  <c r="AH2626" i="11"/>
  <c r="AI2626" i="11"/>
  <c r="L2627" i="11"/>
  <c r="M2627" i="11"/>
  <c r="T2627" i="11" s="1"/>
  <c r="N2627" i="11"/>
  <c r="Q2627" i="11" s="1"/>
  <c r="O2627" i="11"/>
  <c r="P2627" i="11"/>
  <c r="R2627" i="11"/>
  <c r="S2627" i="11"/>
  <c r="U2627" i="11"/>
  <c r="V2627" i="11"/>
  <c r="W2627" i="11"/>
  <c r="X2627" i="11"/>
  <c r="Y2627" i="11"/>
  <c r="Z2627" i="11"/>
  <c r="AA2627" i="11"/>
  <c r="AB2627" i="11"/>
  <c r="AC2627" i="11"/>
  <c r="AD2627" i="11"/>
  <c r="AE2627" i="11"/>
  <c r="L2628" i="11"/>
  <c r="M2628" i="11"/>
  <c r="T2628" i="11" s="1"/>
  <c r="AF2628" i="11" s="1"/>
  <c r="N2628" i="11"/>
  <c r="Q2628" i="11" s="1"/>
  <c r="O2628" i="11"/>
  <c r="P2628" i="11"/>
  <c r="AB2628" i="11" s="1"/>
  <c r="R2628" i="11"/>
  <c r="S2628" i="11"/>
  <c r="U2628" i="11"/>
  <c r="V2628" i="11"/>
  <c r="W2628" i="11"/>
  <c r="X2628" i="11"/>
  <c r="Y2628" i="11"/>
  <c r="Z2628" i="11"/>
  <c r="AA2628" i="11"/>
  <c r="AC2628" i="11"/>
  <c r="AD2628" i="11"/>
  <c r="AE2628" i="11"/>
  <c r="L2629" i="11"/>
  <c r="M2629" i="11"/>
  <c r="N2629" i="11"/>
  <c r="O2629" i="11"/>
  <c r="P2629" i="11"/>
  <c r="Q2629" i="11"/>
  <c r="AK2629" i="11" s="1"/>
  <c r="R2629" i="11"/>
  <c r="S2629" i="11"/>
  <c r="AF2629" i="11" s="1"/>
  <c r="T2629" i="11"/>
  <c r="U2629" i="11"/>
  <c r="V2629" i="11"/>
  <c r="W2629" i="11"/>
  <c r="X2629" i="11"/>
  <c r="Y2629" i="11"/>
  <c r="Z2629" i="11"/>
  <c r="AA2629" i="11"/>
  <c r="AB2629" i="11"/>
  <c r="AC2629" i="11"/>
  <c r="AD2629" i="11"/>
  <c r="AE2629" i="11"/>
  <c r="AG2629" i="11"/>
  <c r="AI2629" i="11"/>
  <c r="L2630" i="11"/>
  <c r="M2630" i="11"/>
  <c r="N2630" i="11"/>
  <c r="Q2630" i="11" s="1"/>
  <c r="O2630" i="11"/>
  <c r="P2630" i="11"/>
  <c r="R2630" i="11"/>
  <c r="T2630" i="11"/>
  <c r="U2630" i="11"/>
  <c r="V2630" i="11"/>
  <c r="W2630" i="11"/>
  <c r="X2630" i="11"/>
  <c r="Y2630" i="11"/>
  <c r="Z2630" i="11"/>
  <c r="AA2630" i="11"/>
  <c r="AB2630" i="11"/>
  <c r="AC2630" i="11"/>
  <c r="AD2630" i="11"/>
  <c r="AE2630" i="11"/>
  <c r="L2631" i="11"/>
  <c r="M2631" i="11"/>
  <c r="T2631" i="11" s="1"/>
  <c r="N2631" i="11"/>
  <c r="O2631" i="11"/>
  <c r="P2631" i="11"/>
  <c r="AB2631" i="11" s="1"/>
  <c r="Q2631" i="11"/>
  <c r="AI2631" i="11" s="1"/>
  <c r="R2631" i="11"/>
  <c r="AF2631" i="11" s="1"/>
  <c r="S2631" i="11"/>
  <c r="U2631" i="11"/>
  <c r="V2631" i="11"/>
  <c r="W2631" i="11"/>
  <c r="X2631" i="11"/>
  <c r="Y2631" i="11"/>
  <c r="Z2631" i="11"/>
  <c r="AA2631" i="11"/>
  <c r="AC2631" i="11"/>
  <c r="AD2631" i="11"/>
  <c r="AE2631" i="11"/>
  <c r="AG2631" i="11"/>
  <c r="L2632" i="11"/>
  <c r="M2632" i="11"/>
  <c r="N2632" i="11"/>
  <c r="O2632" i="11"/>
  <c r="P2632" i="11"/>
  <c r="Q2632" i="11"/>
  <c r="R2632" i="11"/>
  <c r="T2632" i="11"/>
  <c r="U2632" i="11"/>
  <c r="V2632" i="11"/>
  <c r="W2632" i="11"/>
  <c r="X2632" i="11"/>
  <c r="Y2632" i="11"/>
  <c r="Z2632" i="11"/>
  <c r="AA2632" i="11"/>
  <c r="AB2632" i="11"/>
  <c r="AC2632" i="11"/>
  <c r="AD2632" i="11"/>
  <c r="AE2632" i="11"/>
  <c r="AH2632" i="11"/>
  <c r="AJ2632" i="11"/>
  <c r="AK2632" i="11"/>
  <c r="L2633" i="11"/>
  <c r="S2633" i="11" s="1"/>
  <c r="M2633" i="11"/>
  <c r="T2633" i="11" s="1"/>
  <c r="N2633" i="11"/>
  <c r="Q2633" i="11" s="1"/>
  <c r="O2633" i="11"/>
  <c r="P2633" i="11"/>
  <c r="AB2633" i="11" s="1"/>
  <c r="R2633" i="11"/>
  <c r="U2633" i="11"/>
  <c r="V2633" i="11"/>
  <c r="W2633" i="11"/>
  <c r="X2633" i="11"/>
  <c r="Y2633" i="11"/>
  <c r="Z2633" i="11"/>
  <c r="AA2633" i="11"/>
  <c r="AC2633" i="11"/>
  <c r="AD2633" i="11"/>
  <c r="AE2633" i="11"/>
  <c r="L2634" i="11"/>
  <c r="M2634" i="11"/>
  <c r="T2634" i="11" s="1"/>
  <c r="N2634" i="11"/>
  <c r="O2634" i="11"/>
  <c r="P2634" i="11"/>
  <c r="AB2634" i="11" s="1"/>
  <c r="Q2634" i="11"/>
  <c r="AJ2634" i="11" s="1"/>
  <c r="R2634" i="11"/>
  <c r="S2634" i="11"/>
  <c r="U2634" i="11"/>
  <c r="V2634" i="11"/>
  <c r="W2634" i="11"/>
  <c r="X2634" i="11"/>
  <c r="Y2634" i="11"/>
  <c r="Z2634" i="11"/>
  <c r="AA2634" i="11"/>
  <c r="AC2634" i="11"/>
  <c r="AD2634" i="11"/>
  <c r="AE2634" i="11"/>
  <c r="AG2634" i="11"/>
  <c r="AH2634" i="11"/>
  <c r="AI2634" i="11"/>
  <c r="L2635" i="11"/>
  <c r="M2635" i="11"/>
  <c r="T2635" i="11" s="1"/>
  <c r="N2635" i="11"/>
  <c r="Q2635" i="11" s="1"/>
  <c r="O2635" i="11"/>
  <c r="P2635" i="11"/>
  <c r="R2635" i="11"/>
  <c r="S2635" i="11"/>
  <c r="U2635" i="11"/>
  <c r="V2635" i="11"/>
  <c r="W2635" i="11"/>
  <c r="X2635" i="11"/>
  <c r="Y2635" i="11"/>
  <c r="Z2635" i="11"/>
  <c r="AA2635" i="11"/>
  <c r="AB2635" i="11"/>
  <c r="AC2635" i="11"/>
  <c r="AD2635" i="11"/>
  <c r="AE2635" i="11"/>
  <c r="L2636" i="11"/>
  <c r="M2636" i="11"/>
  <c r="T2636" i="11" s="1"/>
  <c r="AF2636" i="11" s="1"/>
  <c r="N2636" i="11"/>
  <c r="Q2636" i="11" s="1"/>
  <c r="O2636" i="11"/>
  <c r="P2636" i="11"/>
  <c r="AB2636" i="11" s="1"/>
  <c r="R2636" i="11"/>
  <c r="S2636" i="11"/>
  <c r="U2636" i="11"/>
  <c r="V2636" i="11"/>
  <c r="W2636" i="11"/>
  <c r="X2636" i="11"/>
  <c r="Y2636" i="11"/>
  <c r="Z2636" i="11"/>
  <c r="AA2636" i="11"/>
  <c r="AC2636" i="11"/>
  <c r="AD2636" i="11"/>
  <c r="AE2636" i="11"/>
  <c r="L2637" i="11"/>
  <c r="M2637" i="11"/>
  <c r="N2637" i="11"/>
  <c r="O2637" i="11"/>
  <c r="P2637" i="11"/>
  <c r="Q2637" i="11"/>
  <c r="AK2637" i="11" s="1"/>
  <c r="R2637" i="11"/>
  <c r="S2637" i="11"/>
  <c r="AF2637" i="11" s="1"/>
  <c r="T2637" i="11"/>
  <c r="U2637" i="11"/>
  <c r="V2637" i="11"/>
  <c r="W2637" i="11"/>
  <c r="X2637" i="11"/>
  <c r="Y2637" i="11"/>
  <c r="Z2637" i="11"/>
  <c r="AA2637" i="11"/>
  <c r="AB2637" i="11"/>
  <c r="AC2637" i="11"/>
  <c r="AD2637" i="11"/>
  <c r="AE2637" i="11"/>
  <c r="AG2637" i="11"/>
  <c r="AI2637" i="11"/>
  <c r="L2638" i="11"/>
  <c r="M2638" i="11"/>
  <c r="N2638" i="11"/>
  <c r="Q2638" i="11" s="1"/>
  <c r="O2638" i="11"/>
  <c r="P2638" i="11"/>
  <c r="R2638" i="11"/>
  <c r="T2638" i="11"/>
  <c r="U2638" i="11"/>
  <c r="V2638" i="11"/>
  <c r="W2638" i="11"/>
  <c r="X2638" i="11"/>
  <c r="Y2638" i="11"/>
  <c r="Z2638" i="11"/>
  <c r="AA2638" i="11"/>
  <c r="AB2638" i="11"/>
  <c r="AC2638" i="11"/>
  <c r="AD2638" i="11"/>
  <c r="AE2638" i="11"/>
  <c r="L2639" i="11"/>
  <c r="M2639" i="11"/>
  <c r="T2639" i="11" s="1"/>
  <c r="N2639" i="11"/>
  <c r="O2639" i="11"/>
  <c r="P2639" i="11"/>
  <c r="AB2639" i="11" s="1"/>
  <c r="Q2639" i="11"/>
  <c r="AI2639" i="11" s="1"/>
  <c r="R2639" i="11"/>
  <c r="AF2639" i="11" s="1"/>
  <c r="S2639" i="11"/>
  <c r="U2639" i="11"/>
  <c r="V2639" i="11"/>
  <c r="W2639" i="11"/>
  <c r="X2639" i="11"/>
  <c r="Y2639" i="11"/>
  <c r="Z2639" i="11"/>
  <c r="AA2639" i="11"/>
  <c r="AC2639" i="11"/>
  <c r="AD2639" i="11"/>
  <c r="AE2639" i="11"/>
  <c r="AG2639" i="11"/>
  <c r="L2640" i="11"/>
  <c r="M2640" i="11"/>
  <c r="N2640" i="11"/>
  <c r="O2640" i="11"/>
  <c r="P2640" i="11"/>
  <c r="Q2640" i="11"/>
  <c r="R2640" i="11"/>
  <c r="T2640" i="11"/>
  <c r="U2640" i="11"/>
  <c r="V2640" i="11"/>
  <c r="W2640" i="11"/>
  <c r="X2640" i="11"/>
  <c r="Y2640" i="11"/>
  <c r="Z2640" i="11"/>
  <c r="AA2640" i="11"/>
  <c r="AB2640" i="11"/>
  <c r="AC2640" i="11"/>
  <c r="AD2640" i="11"/>
  <c r="AE2640" i="11"/>
  <c r="AH2640" i="11"/>
  <c r="AJ2640" i="11"/>
  <c r="AK2640" i="11"/>
  <c r="L2641" i="11"/>
  <c r="S2641" i="11" s="1"/>
  <c r="M2641" i="11"/>
  <c r="T2641" i="11" s="1"/>
  <c r="N2641" i="11"/>
  <c r="Q2641" i="11" s="1"/>
  <c r="O2641" i="11"/>
  <c r="P2641" i="11"/>
  <c r="AB2641" i="11" s="1"/>
  <c r="R2641" i="11"/>
  <c r="U2641" i="11"/>
  <c r="V2641" i="11"/>
  <c r="W2641" i="11"/>
  <c r="X2641" i="11"/>
  <c r="Y2641" i="11"/>
  <c r="Z2641" i="11"/>
  <c r="AA2641" i="11"/>
  <c r="AC2641" i="11"/>
  <c r="AD2641" i="11"/>
  <c r="AE2641" i="11"/>
  <c r="L2642" i="11"/>
  <c r="M2642" i="11"/>
  <c r="T2642" i="11" s="1"/>
  <c r="N2642" i="11"/>
  <c r="O2642" i="11"/>
  <c r="P2642" i="11"/>
  <c r="AB2642" i="11" s="1"/>
  <c r="Q2642" i="11"/>
  <c r="AJ2642" i="11" s="1"/>
  <c r="R2642" i="11"/>
  <c r="S2642" i="11"/>
  <c r="U2642" i="11"/>
  <c r="V2642" i="11"/>
  <c r="W2642" i="11"/>
  <c r="X2642" i="11"/>
  <c r="Y2642" i="11"/>
  <c r="Z2642" i="11"/>
  <c r="AA2642" i="11"/>
  <c r="AC2642" i="11"/>
  <c r="AD2642" i="11"/>
  <c r="AE2642" i="11"/>
  <c r="AG2642" i="11"/>
  <c r="AH2642" i="11"/>
  <c r="AI2642" i="11"/>
  <c r="L2643" i="11"/>
  <c r="M2643" i="11"/>
  <c r="T2643" i="11" s="1"/>
  <c r="N2643" i="11"/>
  <c r="Q2643" i="11" s="1"/>
  <c r="O2643" i="11"/>
  <c r="P2643" i="11"/>
  <c r="R2643" i="11"/>
  <c r="S2643" i="11"/>
  <c r="U2643" i="11"/>
  <c r="V2643" i="11"/>
  <c r="W2643" i="11"/>
  <c r="X2643" i="11"/>
  <c r="Y2643" i="11"/>
  <c r="Z2643" i="11"/>
  <c r="AA2643" i="11"/>
  <c r="AB2643" i="11"/>
  <c r="AC2643" i="11"/>
  <c r="AD2643" i="11"/>
  <c r="AE2643" i="11"/>
  <c r="L2644" i="11"/>
  <c r="M2644" i="11"/>
  <c r="T2644" i="11" s="1"/>
  <c r="AF2644" i="11" s="1"/>
  <c r="N2644" i="11"/>
  <c r="Q2644" i="11" s="1"/>
  <c r="O2644" i="11"/>
  <c r="P2644" i="11"/>
  <c r="AB2644" i="11" s="1"/>
  <c r="R2644" i="11"/>
  <c r="S2644" i="11"/>
  <c r="U2644" i="11"/>
  <c r="V2644" i="11"/>
  <c r="W2644" i="11"/>
  <c r="X2644" i="11"/>
  <c r="Y2644" i="11"/>
  <c r="Z2644" i="11"/>
  <c r="AA2644" i="11"/>
  <c r="AC2644" i="11"/>
  <c r="AD2644" i="11"/>
  <c r="AE2644" i="11"/>
  <c r="L2645" i="11"/>
  <c r="M2645" i="11"/>
  <c r="N2645" i="11"/>
  <c r="O2645" i="11"/>
  <c r="P2645" i="11"/>
  <c r="Q2645" i="11"/>
  <c r="AK2645" i="11" s="1"/>
  <c r="R2645" i="11"/>
  <c r="AF2645" i="11" s="1"/>
  <c r="S2645" i="11"/>
  <c r="T2645" i="11"/>
  <c r="U2645" i="11"/>
  <c r="V2645" i="11"/>
  <c r="W2645" i="11"/>
  <c r="X2645" i="11"/>
  <c r="Y2645" i="11"/>
  <c r="Z2645" i="11"/>
  <c r="AA2645" i="11"/>
  <c r="AB2645" i="11"/>
  <c r="AC2645" i="11"/>
  <c r="AD2645" i="11"/>
  <c r="AE2645" i="11"/>
  <c r="AG2645" i="11"/>
  <c r="AI2645" i="11"/>
  <c r="L2646" i="11"/>
  <c r="M2646" i="11"/>
  <c r="N2646" i="11"/>
  <c r="Q2646" i="11" s="1"/>
  <c r="O2646" i="11"/>
  <c r="P2646" i="11"/>
  <c r="R2646" i="11"/>
  <c r="T2646" i="11"/>
  <c r="U2646" i="11"/>
  <c r="W2646" i="11"/>
  <c r="X2646" i="11"/>
  <c r="Y2646" i="11"/>
  <c r="Z2646" i="11"/>
  <c r="AA2646" i="11"/>
  <c r="AB2646" i="11"/>
  <c r="AC2646" i="11"/>
  <c r="AD2646" i="11"/>
  <c r="AE2646" i="11"/>
  <c r="L2647" i="11"/>
  <c r="M2647" i="11"/>
  <c r="T2647" i="11" s="1"/>
  <c r="N2647" i="11"/>
  <c r="O2647" i="11"/>
  <c r="P2647" i="11"/>
  <c r="AB2647" i="11" s="1"/>
  <c r="Q2647" i="11"/>
  <c r="AI2647" i="11" s="1"/>
  <c r="R2647" i="11"/>
  <c r="S2647" i="11"/>
  <c r="U2647" i="11"/>
  <c r="V2647" i="11"/>
  <c r="W2647" i="11"/>
  <c r="X2647" i="11"/>
  <c r="Y2647" i="11"/>
  <c r="Z2647" i="11"/>
  <c r="AA2647" i="11"/>
  <c r="AC2647" i="11"/>
  <c r="AD2647" i="11"/>
  <c r="AE2647" i="11"/>
  <c r="L2648" i="11"/>
  <c r="M2648" i="11"/>
  <c r="N2648" i="11"/>
  <c r="O2648" i="11"/>
  <c r="P2648" i="11"/>
  <c r="Q2648" i="11"/>
  <c r="R2648" i="11"/>
  <c r="T2648" i="11"/>
  <c r="U2648" i="11"/>
  <c r="V2648" i="11"/>
  <c r="W2648" i="11"/>
  <c r="X2648" i="11"/>
  <c r="Y2648" i="11"/>
  <c r="Z2648" i="11"/>
  <c r="AA2648" i="11"/>
  <c r="AB2648" i="11"/>
  <c r="AC2648" i="11"/>
  <c r="AD2648" i="11"/>
  <c r="AE2648" i="11"/>
  <c r="AH2648" i="11"/>
  <c r="AI2648" i="11"/>
  <c r="AJ2648" i="11"/>
  <c r="AK2648" i="11"/>
  <c r="L2649" i="11"/>
  <c r="S2649" i="11" s="1"/>
  <c r="M2649" i="11"/>
  <c r="T2649" i="11" s="1"/>
  <c r="N2649" i="11"/>
  <c r="Q2649" i="11" s="1"/>
  <c r="O2649" i="11"/>
  <c r="P2649" i="11"/>
  <c r="AB2649" i="11" s="1"/>
  <c r="R2649" i="11"/>
  <c r="U2649" i="11"/>
  <c r="V2649" i="11"/>
  <c r="W2649" i="11"/>
  <c r="X2649" i="11"/>
  <c r="Y2649" i="11"/>
  <c r="Z2649" i="11"/>
  <c r="AA2649" i="11"/>
  <c r="AC2649" i="11"/>
  <c r="AD2649" i="11"/>
  <c r="AE2649" i="11"/>
  <c r="L2650" i="11"/>
  <c r="M2650" i="11"/>
  <c r="T2650" i="11" s="1"/>
  <c r="N2650" i="11"/>
  <c r="O2650" i="11"/>
  <c r="P2650" i="11"/>
  <c r="AB2650" i="11" s="1"/>
  <c r="Q2650" i="11"/>
  <c r="AJ2650" i="11" s="1"/>
  <c r="R2650" i="11"/>
  <c r="S2650" i="11"/>
  <c r="U2650" i="11"/>
  <c r="V2650" i="11"/>
  <c r="W2650" i="11"/>
  <c r="X2650" i="11"/>
  <c r="Y2650" i="11"/>
  <c r="Z2650" i="11"/>
  <c r="AA2650" i="11"/>
  <c r="AC2650" i="11"/>
  <c r="AD2650" i="11"/>
  <c r="AE2650" i="11"/>
  <c r="AG2650" i="11"/>
  <c r="AH2650" i="11"/>
  <c r="AI2650" i="11"/>
  <c r="L2651" i="11"/>
  <c r="M2651" i="11"/>
  <c r="T2651" i="11" s="1"/>
  <c r="N2651" i="11"/>
  <c r="Q2651" i="11" s="1"/>
  <c r="O2651" i="11"/>
  <c r="P2651" i="11"/>
  <c r="R2651" i="11"/>
  <c r="S2651" i="11"/>
  <c r="U2651" i="11"/>
  <c r="V2651" i="11"/>
  <c r="W2651" i="11"/>
  <c r="X2651" i="11"/>
  <c r="Y2651" i="11"/>
  <c r="Z2651" i="11"/>
  <c r="AA2651" i="11"/>
  <c r="AB2651" i="11"/>
  <c r="AC2651" i="11"/>
  <c r="AD2651" i="11"/>
  <c r="AE2651" i="11"/>
  <c r="L2652" i="11"/>
  <c r="M2652" i="11"/>
  <c r="T2652" i="11" s="1"/>
  <c r="AF2652" i="11" s="1"/>
  <c r="N2652" i="11"/>
  <c r="Q2652" i="11" s="1"/>
  <c r="O2652" i="11"/>
  <c r="P2652" i="11"/>
  <c r="AB2652" i="11" s="1"/>
  <c r="R2652" i="11"/>
  <c r="S2652" i="11"/>
  <c r="U2652" i="11"/>
  <c r="V2652" i="11"/>
  <c r="W2652" i="11"/>
  <c r="X2652" i="11"/>
  <c r="Y2652" i="11"/>
  <c r="Z2652" i="11"/>
  <c r="AA2652" i="11"/>
  <c r="AC2652" i="11"/>
  <c r="AD2652" i="11"/>
  <c r="AE2652" i="11"/>
  <c r="L2653" i="11"/>
  <c r="M2653" i="11"/>
  <c r="N2653" i="11"/>
  <c r="O2653" i="11"/>
  <c r="P2653" i="11"/>
  <c r="Q2653" i="11"/>
  <c r="AK2653" i="11" s="1"/>
  <c r="R2653" i="11"/>
  <c r="AF2653" i="11" s="1"/>
  <c r="S2653" i="11"/>
  <c r="T2653" i="11"/>
  <c r="U2653" i="11"/>
  <c r="V2653" i="11"/>
  <c r="W2653" i="11"/>
  <c r="X2653" i="11"/>
  <c r="Y2653" i="11"/>
  <c r="Z2653" i="11"/>
  <c r="AA2653" i="11"/>
  <c r="AB2653" i="11"/>
  <c r="AC2653" i="11"/>
  <c r="AD2653" i="11"/>
  <c r="AE2653" i="11"/>
  <c r="AG2653" i="11"/>
  <c r="AH2653" i="11"/>
  <c r="AI2653" i="11"/>
  <c r="L2654" i="11"/>
  <c r="M2654" i="11"/>
  <c r="N2654" i="11"/>
  <c r="Q2654" i="11" s="1"/>
  <c r="O2654" i="11"/>
  <c r="P2654" i="11"/>
  <c r="R2654" i="11"/>
  <c r="T2654" i="11"/>
  <c r="U2654" i="11"/>
  <c r="W2654" i="11"/>
  <c r="X2654" i="11"/>
  <c r="Y2654" i="11"/>
  <c r="Z2654" i="11"/>
  <c r="AA2654" i="11"/>
  <c r="AB2654" i="11"/>
  <c r="AC2654" i="11"/>
  <c r="AD2654" i="11"/>
  <c r="AE2654" i="11"/>
  <c r="L2655" i="11"/>
  <c r="M2655" i="11"/>
  <c r="T2655" i="11" s="1"/>
  <c r="N2655" i="11"/>
  <c r="O2655" i="11"/>
  <c r="P2655" i="11"/>
  <c r="AB2655" i="11" s="1"/>
  <c r="Q2655" i="11"/>
  <c r="AI2655" i="11" s="1"/>
  <c r="R2655" i="11"/>
  <c r="AF2655" i="11" s="1"/>
  <c r="S2655" i="11"/>
  <c r="U2655" i="11"/>
  <c r="V2655" i="11"/>
  <c r="W2655" i="11"/>
  <c r="X2655" i="11"/>
  <c r="Y2655" i="11"/>
  <c r="Z2655" i="11"/>
  <c r="AA2655" i="11"/>
  <c r="AC2655" i="11"/>
  <c r="AD2655" i="11"/>
  <c r="AE2655" i="11"/>
  <c r="AG2655" i="11"/>
  <c r="L2656" i="11"/>
  <c r="AG2656" i="11" s="1"/>
  <c r="M2656" i="11"/>
  <c r="AH2656" i="11" s="1"/>
  <c r="N2656" i="11"/>
  <c r="O2656" i="11"/>
  <c r="P2656" i="11"/>
  <c r="Q2656" i="11"/>
  <c r="R2656" i="11"/>
  <c r="T2656" i="11"/>
  <c r="U2656" i="11"/>
  <c r="V2656" i="11"/>
  <c r="W2656" i="11"/>
  <c r="X2656" i="11"/>
  <c r="Y2656" i="11"/>
  <c r="Z2656" i="11"/>
  <c r="AA2656" i="11"/>
  <c r="AB2656" i="11"/>
  <c r="AC2656" i="11"/>
  <c r="AD2656" i="11"/>
  <c r="AE2656" i="11"/>
  <c r="AI2656" i="11"/>
  <c r="AJ2656" i="11"/>
  <c r="AK2656" i="11"/>
  <c r="L2657" i="11"/>
  <c r="S2657" i="11" s="1"/>
  <c r="AF2657" i="11" s="1"/>
  <c r="M2657" i="11"/>
  <c r="T2657" i="11" s="1"/>
  <c r="N2657" i="11"/>
  <c r="Q2657" i="11" s="1"/>
  <c r="O2657" i="11"/>
  <c r="P2657" i="11"/>
  <c r="AB2657" i="11" s="1"/>
  <c r="R2657" i="11"/>
  <c r="U2657" i="11"/>
  <c r="V2657" i="11"/>
  <c r="W2657" i="11"/>
  <c r="X2657" i="11"/>
  <c r="Y2657" i="11"/>
  <c r="Z2657" i="11"/>
  <c r="AA2657" i="11"/>
  <c r="AC2657" i="11"/>
  <c r="AD2657" i="11"/>
  <c r="AE2657" i="11"/>
  <c r="L2658" i="11"/>
  <c r="M2658" i="11"/>
  <c r="T2658" i="11" s="1"/>
  <c r="N2658" i="11"/>
  <c r="O2658" i="11"/>
  <c r="P2658" i="11"/>
  <c r="AB2658" i="11" s="1"/>
  <c r="Q2658" i="11"/>
  <c r="AJ2658" i="11" s="1"/>
  <c r="R2658" i="11"/>
  <c r="S2658" i="11"/>
  <c r="U2658" i="11"/>
  <c r="V2658" i="11"/>
  <c r="W2658" i="11"/>
  <c r="X2658" i="11"/>
  <c r="Y2658" i="11"/>
  <c r="Z2658" i="11"/>
  <c r="AA2658" i="11"/>
  <c r="AC2658" i="11"/>
  <c r="AD2658" i="11"/>
  <c r="AE2658" i="11"/>
  <c r="AG2658" i="11"/>
  <c r="AH2658" i="11"/>
  <c r="AI2658" i="11"/>
  <c r="L2659" i="11"/>
  <c r="M2659" i="11"/>
  <c r="T2659" i="11" s="1"/>
  <c r="N2659" i="11"/>
  <c r="Q2659" i="11" s="1"/>
  <c r="O2659" i="11"/>
  <c r="P2659" i="11"/>
  <c r="R2659" i="11"/>
  <c r="S2659" i="11"/>
  <c r="U2659" i="11"/>
  <c r="V2659" i="11"/>
  <c r="W2659" i="11"/>
  <c r="X2659" i="11"/>
  <c r="Y2659" i="11"/>
  <c r="Z2659" i="11"/>
  <c r="AA2659" i="11"/>
  <c r="AB2659" i="11"/>
  <c r="AC2659" i="11"/>
  <c r="AD2659" i="11"/>
  <c r="AE2659" i="11"/>
  <c r="L2660" i="11"/>
  <c r="M2660" i="11"/>
  <c r="T2660" i="11" s="1"/>
  <c r="N2660" i="11"/>
  <c r="O2660" i="11"/>
  <c r="P2660" i="11"/>
  <c r="AB2660" i="11" s="1"/>
  <c r="Q2660" i="11"/>
  <c r="AH2660" i="11" s="1"/>
  <c r="R2660" i="11"/>
  <c r="S2660" i="11"/>
  <c r="U2660" i="11"/>
  <c r="V2660" i="11"/>
  <c r="W2660" i="11"/>
  <c r="X2660" i="11"/>
  <c r="Y2660" i="11"/>
  <c r="Z2660" i="11"/>
  <c r="AA2660" i="11"/>
  <c r="AC2660" i="11"/>
  <c r="AD2660" i="11"/>
  <c r="AE2660" i="11"/>
  <c r="AG2660" i="11"/>
  <c r="L2661" i="11"/>
  <c r="M2661" i="11"/>
  <c r="N2661" i="11"/>
  <c r="O2661" i="11"/>
  <c r="P2661" i="11"/>
  <c r="Q2661" i="11"/>
  <c r="AK2661" i="11" s="1"/>
  <c r="R2661" i="11"/>
  <c r="AF2661" i="11" s="1"/>
  <c r="S2661" i="11"/>
  <c r="T2661" i="11"/>
  <c r="U2661" i="11"/>
  <c r="V2661" i="11"/>
  <c r="W2661" i="11"/>
  <c r="X2661" i="11"/>
  <c r="Y2661" i="11"/>
  <c r="Z2661" i="11"/>
  <c r="AA2661" i="11"/>
  <c r="AB2661" i="11"/>
  <c r="AC2661" i="11"/>
  <c r="AD2661" i="11"/>
  <c r="AE2661" i="11"/>
  <c r="AH2661" i="11"/>
  <c r="AI2661" i="11"/>
  <c r="AJ2661" i="11"/>
  <c r="L2662" i="11"/>
  <c r="M2662" i="11"/>
  <c r="T2662" i="11" s="1"/>
  <c r="N2662" i="11"/>
  <c r="Q2662" i="11" s="1"/>
  <c r="O2662" i="11"/>
  <c r="P2662" i="11"/>
  <c r="R2662" i="11"/>
  <c r="U2662" i="11"/>
  <c r="V2662" i="11"/>
  <c r="W2662" i="11"/>
  <c r="X2662" i="11"/>
  <c r="Y2662" i="11"/>
  <c r="Z2662" i="11"/>
  <c r="AA2662" i="11"/>
  <c r="AB2662" i="11"/>
  <c r="AC2662" i="11"/>
  <c r="AD2662" i="11"/>
  <c r="AE2662" i="11"/>
  <c r="L2663" i="11"/>
  <c r="M2663" i="11"/>
  <c r="T2663" i="11" s="1"/>
  <c r="N2663" i="11"/>
  <c r="O2663" i="11"/>
  <c r="P2663" i="11"/>
  <c r="AB2663" i="11" s="1"/>
  <c r="Q2663" i="11"/>
  <c r="AI2663" i="11" s="1"/>
  <c r="R2663" i="11"/>
  <c r="S2663" i="11"/>
  <c r="U2663" i="11"/>
  <c r="V2663" i="11"/>
  <c r="W2663" i="11"/>
  <c r="X2663" i="11"/>
  <c r="Y2663" i="11"/>
  <c r="Z2663" i="11"/>
  <c r="AA2663" i="11"/>
  <c r="AC2663" i="11"/>
  <c r="AD2663" i="11"/>
  <c r="AE2663" i="11"/>
  <c r="AG2663" i="11"/>
  <c r="L2664" i="11"/>
  <c r="AG2664" i="11" s="1"/>
  <c r="M2664" i="11"/>
  <c r="AH2664" i="11" s="1"/>
  <c r="N2664" i="11"/>
  <c r="O2664" i="11"/>
  <c r="P2664" i="11"/>
  <c r="Q2664" i="11"/>
  <c r="AL2664" i="11" s="1"/>
  <c r="R2664" i="11"/>
  <c r="T2664" i="11"/>
  <c r="U2664" i="11"/>
  <c r="V2664" i="11"/>
  <c r="W2664" i="11"/>
  <c r="X2664" i="11"/>
  <c r="Y2664" i="11"/>
  <c r="Z2664" i="11"/>
  <c r="AA2664" i="11"/>
  <c r="AB2664" i="11"/>
  <c r="AC2664" i="11"/>
  <c r="AD2664" i="11"/>
  <c r="AE2664" i="11"/>
  <c r="AI2664" i="11"/>
  <c r="AJ2664" i="11"/>
  <c r="AK2664" i="11"/>
  <c r="L2665" i="11"/>
  <c r="S2665" i="11" s="1"/>
  <c r="M2665" i="11"/>
  <c r="T2665" i="11" s="1"/>
  <c r="N2665" i="11"/>
  <c r="Q2665" i="11" s="1"/>
  <c r="O2665" i="11"/>
  <c r="P2665" i="11"/>
  <c r="AB2665" i="11" s="1"/>
  <c r="R2665" i="11"/>
  <c r="U2665" i="11"/>
  <c r="V2665" i="11"/>
  <c r="W2665" i="11"/>
  <c r="X2665" i="11"/>
  <c r="Y2665" i="11"/>
  <c r="Z2665" i="11"/>
  <c r="AA2665" i="11"/>
  <c r="AC2665" i="11"/>
  <c r="AD2665" i="11"/>
  <c r="AE2665" i="11"/>
  <c r="L2666" i="11"/>
  <c r="M2666" i="11"/>
  <c r="T2666" i="11" s="1"/>
  <c r="N2666" i="11"/>
  <c r="O2666" i="11"/>
  <c r="P2666" i="11"/>
  <c r="AB2666" i="11" s="1"/>
  <c r="Q2666" i="11"/>
  <c r="AJ2666" i="11" s="1"/>
  <c r="R2666" i="11"/>
  <c r="S2666" i="11"/>
  <c r="U2666" i="11"/>
  <c r="V2666" i="11"/>
  <c r="W2666" i="11"/>
  <c r="X2666" i="11"/>
  <c r="Y2666" i="11"/>
  <c r="Z2666" i="11"/>
  <c r="AA2666" i="11"/>
  <c r="AC2666" i="11"/>
  <c r="AD2666" i="11"/>
  <c r="AE2666" i="11"/>
  <c r="AG2666" i="11"/>
  <c r="AH2666" i="11"/>
  <c r="AI2666" i="11"/>
  <c r="L2667" i="11"/>
  <c r="M2667" i="11"/>
  <c r="T2667" i="11" s="1"/>
  <c r="N2667" i="11"/>
  <c r="Q2667" i="11" s="1"/>
  <c r="O2667" i="11"/>
  <c r="P2667" i="11"/>
  <c r="R2667" i="11"/>
  <c r="U2667" i="11"/>
  <c r="V2667" i="11"/>
  <c r="W2667" i="11"/>
  <c r="X2667" i="11"/>
  <c r="Y2667" i="11"/>
  <c r="Z2667" i="11"/>
  <c r="AA2667" i="11"/>
  <c r="AB2667" i="11"/>
  <c r="AC2667" i="11"/>
  <c r="AD2667" i="11"/>
  <c r="AE2667" i="11"/>
  <c r="L2668" i="11"/>
  <c r="M2668" i="11"/>
  <c r="T2668" i="11" s="1"/>
  <c r="N2668" i="11"/>
  <c r="O2668" i="11"/>
  <c r="P2668" i="11"/>
  <c r="AB2668" i="11" s="1"/>
  <c r="Q2668" i="11"/>
  <c r="AH2668" i="11" s="1"/>
  <c r="R2668" i="11"/>
  <c r="S2668" i="11"/>
  <c r="U2668" i="11"/>
  <c r="V2668" i="11"/>
  <c r="W2668" i="11"/>
  <c r="X2668" i="11"/>
  <c r="Y2668" i="11"/>
  <c r="Z2668" i="11"/>
  <c r="AA2668" i="11"/>
  <c r="AC2668" i="11"/>
  <c r="AD2668" i="11"/>
  <c r="AE2668" i="11"/>
  <c r="AG2668" i="11"/>
  <c r="L2669" i="11"/>
  <c r="AG2669" i="11" s="1"/>
  <c r="M2669" i="11"/>
  <c r="N2669" i="11"/>
  <c r="O2669" i="11"/>
  <c r="P2669" i="11"/>
  <c r="Q2669" i="11"/>
  <c r="AK2669" i="11" s="1"/>
  <c r="R2669" i="11"/>
  <c r="AF2669" i="11" s="1"/>
  <c r="S2669" i="11"/>
  <c r="T2669" i="11"/>
  <c r="U2669" i="11"/>
  <c r="V2669" i="11"/>
  <c r="W2669" i="11"/>
  <c r="X2669" i="11"/>
  <c r="Y2669" i="11"/>
  <c r="Z2669" i="11"/>
  <c r="AA2669" i="11"/>
  <c r="AB2669" i="11"/>
  <c r="AC2669" i="11"/>
  <c r="AD2669" i="11"/>
  <c r="AE2669" i="11"/>
  <c r="AH2669" i="11"/>
  <c r="AI2669" i="11"/>
  <c r="AJ2669" i="11"/>
  <c r="AF7" i="11"/>
  <c r="AE8" i="11"/>
  <c r="AD8" i="11"/>
  <c r="AC8" i="11"/>
  <c r="I32" i="12"/>
  <c r="H32" i="12"/>
  <c r="G32" i="12"/>
  <c r="D1" i="21"/>
  <c r="D16" i="21"/>
  <c r="D15" i="21"/>
  <c r="D3" i="21"/>
  <c r="D4" i="21"/>
  <c r="D5" i="21"/>
  <c r="D6" i="21"/>
  <c r="D7" i="21"/>
  <c r="D8" i="21"/>
  <c r="D9" i="21"/>
  <c r="D10" i="21"/>
  <c r="D11" i="21"/>
  <c r="D12" i="21"/>
  <c r="D13" i="21"/>
  <c r="D14" i="21"/>
  <c r="D2" i="21"/>
  <c r="L8" i="11"/>
  <c r="M8" i="11"/>
  <c r="N8" i="11"/>
  <c r="Q8" i="11" s="1"/>
  <c r="O8" i="11"/>
  <c r="P8" i="11"/>
  <c r="AB8" i="11" s="1"/>
  <c r="AA8" i="11"/>
  <c r="I2" i="15"/>
  <c r="H2" i="15"/>
  <c r="AQ7" i="11"/>
  <c r="AR7" i="11"/>
  <c r="AX7" i="11" s="1"/>
  <c r="T8" i="11"/>
  <c r="R8" i="11"/>
  <c r="U8" i="11"/>
  <c r="W8" i="11"/>
  <c r="X8" i="11"/>
  <c r="Y8" i="11"/>
  <c r="Z8" i="11"/>
  <c r="G2" i="15"/>
  <c r="I31" i="12"/>
  <c r="H31" i="12"/>
  <c r="G31" i="12"/>
  <c r="G3" i="12"/>
  <c r="H3" i="12"/>
  <c r="I3" i="12"/>
  <c r="G4" i="12"/>
  <c r="H4" i="12"/>
  <c r="I4" i="12"/>
  <c r="G5" i="12"/>
  <c r="H5" i="12"/>
  <c r="I5" i="12"/>
  <c r="G6" i="12"/>
  <c r="H6" i="12"/>
  <c r="I6" i="12"/>
  <c r="G7" i="12"/>
  <c r="H7" i="12"/>
  <c r="I7" i="12"/>
  <c r="G8" i="12"/>
  <c r="H8" i="12"/>
  <c r="I8" i="12"/>
  <c r="G9" i="12"/>
  <c r="H9" i="12"/>
  <c r="I9" i="12"/>
  <c r="G10" i="12"/>
  <c r="H10" i="12"/>
  <c r="I10" i="12"/>
  <c r="G11" i="12"/>
  <c r="H11" i="12"/>
  <c r="I11" i="12"/>
  <c r="G12" i="12"/>
  <c r="H12" i="12"/>
  <c r="I12" i="12"/>
  <c r="G13" i="12"/>
  <c r="H13" i="12"/>
  <c r="I13" i="12"/>
  <c r="G14" i="12"/>
  <c r="H14" i="12"/>
  <c r="I14" i="12"/>
  <c r="G15" i="12"/>
  <c r="H15" i="12"/>
  <c r="I15" i="12"/>
  <c r="G16" i="12"/>
  <c r="H16" i="12"/>
  <c r="I16" i="12"/>
  <c r="G17" i="12"/>
  <c r="H17" i="12"/>
  <c r="I17" i="12"/>
  <c r="G18" i="12"/>
  <c r="H18" i="12"/>
  <c r="I18" i="12"/>
  <c r="G19" i="12"/>
  <c r="H19" i="12"/>
  <c r="I19" i="12"/>
  <c r="G20" i="12"/>
  <c r="H20" i="12"/>
  <c r="I20" i="12"/>
  <c r="G21" i="12"/>
  <c r="H21" i="12"/>
  <c r="I21" i="12"/>
  <c r="G22" i="12"/>
  <c r="H22" i="12"/>
  <c r="I22" i="12"/>
  <c r="G23" i="12"/>
  <c r="H23" i="12"/>
  <c r="I23" i="12"/>
  <c r="G24" i="12"/>
  <c r="H24" i="12"/>
  <c r="I24" i="12"/>
  <c r="G25" i="12"/>
  <c r="H25" i="12"/>
  <c r="I25" i="12"/>
  <c r="G26" i="12"/>
  <c r="H26" i="12"/>
  <c r="I26" i="12"/>
  <c r="G27" i="12"/>
  <c r="H27" i="12"/>
  <c r="I27" i="12"/>
  <c r="G28" i="12"/>
  <c r="H28" i="12"/>
  <c r="I28" i="12"/>
  <c r="G29" i="12"/>
  <c r="H29" i="12"/>
  <c r="I29" i="12"/>
  <c r="G30" i="12"/>
  <c r="H30" i="12"/>
  <c r="I30" i="12"/>
  <c r="H2" i="12"/>
  <c r="I2" i="12"/>
  <c r="G2" i="12"/>
  <c r="AU233" i="11" l="1"/>
  <c r="AX233" i="11" s="1"/>
  <c r="AU190" i="11"/>
  <c r="AX190" i="11" s="1"/>
  <c r="AU174" i="11"/>
  <c r="AX174" i="11" s="1"/>
  <c r="AU32" i="11"/>
  <c r="AX32" i="11" s="1"/>
  <c r="AU241" i="11"/>
  <c r="AX241" i="11" s="1"/>
  <c r="AU234" i="11"/>
  <c r="AX234" i="11" s="1"/>
  <c r="AU156" i="11"/>
  <c r="AX156" i="11" s="1"/>
  <c r="AU229" i="11"/>
  <c r="AX229" i="11" s="1"/>
  <c r="AU136" i="11"/>
  <c r="AX136" i="11" s="1"/>
  <c r="AU276" i="11"/>
  <c r="AX276" i="11" s="1"/>
  <c r="AU273" i="11"/>
  <c r="AX273" i="11" s="1"/>
  <c r="AU220" i="11"/>
  <c r="AX220" i="11" s="1"/>
  <c r="AU208" i="11"/>
  <c r="AX208" i="11" s="1"/>
  <c r="AU203" i="11"/>
  <c r="AX203" i="11" s="1"/>
  <c r="AU195" i="11"/>
  <c r="AX195" i="11" s="1"/>
  <c r="AU192" i="11"/>
  <c r="AX192" i="11" s="1"/>
  <c r="AU184" i="11"/>
  <c r="AX184" i="11" s="1"/>
  <c r="AU144" i="11"/>
  <c r="AX144" i="11" s="1"/>
  <c r="AU25" i="11"/>
  <c r="AX25" i="11" s="1"/>
  <c r="AU70" i="11"/>
  <c r="AX70" i="11" s="1"/>
  <c r="AU54" i="11"/>
  <c r="AX54" i="11" s="1"/>
  <c r="AU18" i="11"/>
  <c r="AX18" i="11" s="1"/>
  <c r="AU15" i="11"/>
  <c r="AX15" i="11" s="1"/>
  <c r="AU218" i="11"/>
  <c r="AX218" i="11" s="1"/>
  <c r="AU217" i="11"/>
  <c r="AX217" i="11" s="1"/>
  <c r="AU214" i="11"/>
  <c r="AX214" i="11" s="1"/>
  <c r="AU193" i="11"/>
  <c r="AX193" i="11" s="1"/>
  <c r="AU180" i="11"/>
  <c r="AX180" i="11" s="1"/>
  <c r="AU157" i="11"/>
  <c r="AX157" i="11" s="1"/>
  <c r="AU58" i="11"/>
  <c r="AX58" i="11" s="1"/>
  <c r="AU277" i="11"/>
  <c r="AX277" i="11" s="1"/>
  <c r="AU272" i="11"/>
  <c r="AX272" i="11" s="1"/>
  <c r="AU237" i="11"/>
  <c r="AX237" i="11" s="1"/>
  <c r="AU227" i="11"/>
  <c r="AX227" i="11" s="1"/>
  <c r="AU224" i="11"/>
  <c r="AX224" i="11" s="1"/>
  <c r="AU215" i="11"/>
  <c r="AX215" i="11" s="1"/>
  <c r="AU212" i="11"/>
  <c r="AX212" i="11" s="1"/>
  <c r="AU207" i="11"/>
  <c r="AX207" i="11" s="1"/>
  <c r="AU199" i="11"/>
  <c r="AX199" i="11" s="1"/>
  <c r="AU127" i="11"/>
  <c r="AX127" i="11" s="1"/>
  <c r="AU270" i="11"/>
  <c r="AX270" i="11" s="1"/>
  <c r="AU253" i="11"/>
  <c r="AX253" i="11" s="1"/>
  <c r="AU248" i="11"/>
  <c r="AX248" i="11" s="1"/>
  <c r="AU243" i="11"/>
  <c r="AX243" i="11" s="1"/>
  <c r="AU175" i="11"/>
  <c r="AX175" i="11" s="1"/>
  <c r="AU143" i="11"/>
  <c r="AX143" i="11" s="1"/>
  <c r="AU111" i="11"/>
  <c r="AX111" i="11" s="1"/>
  <c r="AU265" i="11"/>
  <c r="AX265" i="11" s="1"/>
  <c r="AU263" i="11"/>
  <c r="AX263" i="11" s="1"/>
  <c r="AU256" i="11"/>
  <c r="AX256" i="11" s="1"/>
  <c r="AU246" i="11"/>
  <c r="AX246" i="11" s="1"/>
  <c r="AU238" i="11"/>
  <c r="AX238" i="11" s="1"/>
  <c r="AU197" i="11"/>
  <c r="AX197" i="11" s="1"/>
  <c r="AU170" i="11"/>
  <c r="AX170" i="11" s="1"/>
  <c r="AU164" i="11"/>
  <c r="AX164" i="11" s="1"/>
  <c r="AU120" i="11"/>
  <c r="AX120" i="11" s="1"/>
  <c r="AU65" i="11"/>
  <c r="AX65" i="11" s="1"/>
  <c r="AT130" i="11"/>
  <c r="AW130" i="11" s="1"/>
  <c r="AU287" i="11"/>
  <c r="AX287" i="11" s="1"/>
  <c r="AT283" i="11"/>
  <c r="AW283" i="11" s="1"/>
  <c r="AU280" i="11"/>
  <c r="AX280" i="11" s="1"/>
  <c r="AT276" i="11"/>
  <c r="AW276" i="11" s="1"/>
  <c r="AU269" i="11"/>
  <c r="AX269" i="11" s="1"/>
  <c r="AU266" i="11"/>
  <c r="AX266" i="11" s="1"/>
  <c r="AT265" i="11"/>
  <c r="AW265" i="11" s="1"/>
  <c r="AT262" i="11"/>
  <c r="AW262" i="11" s="1"/>
  <c r="AU245" i="11"/>
  <c r="AX245" i="11" s="1"/>
  <c r="AU242" i="11"/>
  <c r="AX242" i="11" s="1"/>
  <c r="AT241" i="11"/>
  <c r="AW241" i="11" s="1"/>
  <c r="AT237" i="11"/>
  <c r="AW237" i="11" s="1"/>
  <c r="AU230" i="11"/>
  <c r="AX230" i="11" s="1"/>
  <c r="AT226" i="11"/>
  <c r="AW226" i="11" s="1"/>
  <c r="AT223" i="11"/>
  <c r="AW223" i="11" s="1"/>
  <c r="AU219" i="11"/>
  <c r="AX219" i="11" s="1"/>
  <c r="AU213" i="11"/>
  <c r="AX213" i="11" s="1"/>
  <c r="AT207" i="11"/>
  <c r="AW207" i="11" s="1"/>
  <c r="AU204" i="11"/>
  <c r="AX204" i="11" s="1"/>
  <c r="AU196" i="11"/>
  <c r="AX196" i="11" s="1"/>
  <c r="AU189" i="11"/>
  <c r="AX189" i="11" s="1"/>
  <c r="AU185" i="11"/>
  <c r="AX185" i="11" s="1"/>
  <c r="AT184" i="11"/>
  <c r="AW184" i="11" s="1"/>
  <c r="AT180" i="11"/>
  <c r="AW180" i="11" s="1"/>
  <c r="AT175" i="11"/>
  <c r="AW175" i="11" s="1"/>
  <c r="AU166" i="11"/>
  <c r="AX166" i="11" s="1"/>
  <c r="AT165" i="11"/>
  <c r="AW165" i="11" s="1"/>
  <c r="AU161" i="11"/>
  <c r="AX161" i="11" s="1"/>
  <c r="AT157" i="11"/>
  <c r="AW157" i="11" s="1"/>
  <c r="AU150" i="11"/>
  <c r="AX150" i="11" s="1"/>
  <c r="AU145" i="11"/>
  <c r="AX145" i="11" s="1"/>
  <c r="AT144" i="11"/>
  <c r="AW144" i="11" s="1"/>
  <c r="AU123" i="11"/>
  <c r="AX123" i="11" s="1"/>
  <c r="AT117" i="11"/>
  <c r="AW117" i="11" s="1"/>
  <c r="AU100" i="11"/>
  <c r="AX100" i="11" s="1"/>
  <c r="AU93" i="11"/>
  <c r="AX93" i="11" s="1"/>
  <c r="AU83" i="11"/>
  <c r="AX83" i="11" s="1"/>
  <c r="AU75" i="11"/>
  <c r="AX75" i="11" s="1"/>
  <c r="AU71" i="11"/>
  <c r="AX71" i="11" s="1"/>
  <c r="AU66" i="11"/>
  <c r="AX66" i="11" s="1"/>
  <c r="AT56" i="11"/>
  <c r="AW56" i="11" s="1"/>
  <c r="AT30" i="11"/>
  <c r="AW30" i="11" s="1"/>
  <c r="AU31" i="11"/>
  <c r="AX31" i="11" s="1"/>
  <c r="AU200" i="11"/>
  <c r="AX200" i="11" s="1"/>
  <c r="AT196" i="11"/>
  <c r="AW196" i="11" s="1"/>
  <c r="AU186" i="11"/>
  <c r="AX186" i="11" s="1"/>
  <c r="AT185" i="11"/>
  <c r="AW185" i="11" s="1"/>
  <c r="AU181" i="11"/>
  <c r="AX181" i="11" s="1"/>
  <c r="AU171" i="11"/>
  <c r="AX171" i="11" s="1"/>
  <c r="AU167" i="11"/>
  <c r="AX167" i="11" s="1"/>
  <c r="AT166" i="11"/>
  <c r="AW166" i="11" s="1"/>
  <c r="AU158" i="11"/>
  <c r="AX158" i="11" s="1"/>
  <c r="AT145" i="11"/>
  <c r="AW145" i="11" s="1"/>
  <c r="AT140" i="11"/>
  <c r="AW140" i="11" s="1"/>
  <c r="AU131" i="11"/>
  <c r="AX131" i="11" s="1"/>
  <c r="AU124" i="11"/>
  <c r="AX124" i="11" s="1"/>
  <c r="AT123" i="11"/>
  <c r="AW123" i="11" s="1"/>
  <c r="AU112" i="11"/>
  <c r="AX112" i="11" s="1"/>
  <c r="AU107" i="11"/>
  <c r="AX107" i="11" s="1"/>
  <c r="AU105" i="11"/>
  <c r="AX105" i="11" s="1"/>
  <c r="AT100" i="11"/>
  <c r="AW100" i="11" s="1"/>
  <c r="AT93" i="11"/>
  <c r="AW93" i="11" s="1"/>
  <c r="AU88" i="11"/>
  <c r="AX88" i="11" s="1"/>
  <c r="AT83" i="11"/>
  <c r="AW83" i="11" s="1"/>
  <c r="AT75" i="11"/>
  <c r="AW75" i="11" s="1"/>
  <c r="AT71" i="11"/>
  <c r="AW71" i="11" s="1"/>
  <c r="AU63" i="11"/>
  <c r="AX63" i="11" s="1"/>
  <c r="AU52" i="11"/>
  <c r="AX52" i="11" s="1"/>
  <c r="AU33" i="11"/>
  <c r="AX33" i="11" s="1"/>
  <c r="AU19" i="11"/>
  <c r="AX19" i="11" s="1"/>
  <c r="AU17" i="11"/>
  <c r="AX17" i="11" s="1"/>
  <c r="AU182" i="11"/>
  <c r="AX182" i="11" s="1"/>
  <c r="AU176" i="11"/>
  <c r="AX176" i="11" s="1"/>
  <c r="AT167" i="11"/>
  <c r="AW167" i="11" s="1"/>
  <c r="AU162" i="11"/>
  <c r="AX162" i="11" s="1"/>
  <c r="AU154" i="11"/>
  <c r="AX154" i="11" s="1"/>
  <c r="AU151" i="11"/>
  <c r="AX151" i="11" s="1"/>
  <c r="AU146" i="11"/>
  <c r="AX146" i="11" s="1"/>
  <c r="AT124" i="11"/>
  <c r="AW124" i="11" s="1"/>
  <c r="AU118" i="11"/>
  <c r="AX118" i="11" s="1"/>
  <c r="AU110" i="11"/>
  <c r="AX110" i="11" s="1"/>
  <c r="AT105" i="11"/>
  <c r="AW105" i="11" s="1"/>
  <c r="AT63" i="11"/>
  <c r="AW63" i="11" s="1"/>
  <c r="AU59" i="11"/>
  <c r="AX59" i="11" s="1"/>
  <c r="AU46" i="11"/>
  <c r="AX46" i="11" s="1"/>
  <c r="AU34" i="11"/>
  <c r="AX34" i="11" s="1"/>
  <c r="AT138" i="11"/>
  <c r="AW138" i="11" s="1"/>
  <c r="AU140" i="11"/>
  <c r="AX140" i="11" s="1"/>
  <c r="AT16" i="11"/>
  <c r="AW16" i="11" s="1"/>
  <c r="AU130" i="11"/>
  <c r="AX130" i="11" s="1"/>
  <c r="AU129" i="11"/>
  <c r="AX129" i="11" s="1"/>
  <c r="AU69" i="11"/>
  <c r="AX69" i="11" s="1"/>
  <c r="AU122" i="11"/>
  <c r="AX122" i="11" s="1"/>
  <c r="AU121" i="11"/>
  <c r="AX121" i="11" s="1"/>
  <c r="AU115" i="11"/>
  <c r="AX115" i="11" s="1"/>
  <c r="AU116" i="11"/>
  <c r="AX116" i="11" s="1"/>
  <c r="AU109" i="11"/>
  <c r="AX109" i="11" s="1"/>
  <c r="AU108" i="11"/>
  <c r="AX108" i="11" s="1"/>
  <c r="AU104" i="11"/>
  <c r="AX104" i="11" s="1"/>
  <c r="AU61" i="11"/>
  <c r="AX61" i="11" s="1"/>
  <c r="AT288" i="11"/>
  <c r="AW288" i="11" s="1"/>
  <c r="AU281" i="11"/>
  <c r="AX281" i="11" s="1"/>
  <c r="AU278" i="11"/>
  <c r="AX278" i="11" s="1"/>
  <c r="AT277" i="11"/>
  <c r="AW277" i="11" s="1"/>
  <c r="AT274" i="11"/>
  <c r="AW274" i="11" s="1"/>
  <c r="AU267" i="11"/>
  <c r="AX267" i="11" s="1"/>
  <c r="AT263" i="11"/>
  <c r="AW263" i="11" s="1"/>
  <c r="AU260" i="11"/>
  <c r="AX260" i="11" s="1"/>
  <c r="AU254" i="11"/>
  <c r="AX254" i="11" s="1"/>
  <c r="AT253" i="11"/>
  <c r="AW253" i="11" s="1"/>
  <c r="AT250" i="11"/>
  <c r="AW250" i="11" s="1"/>
  <c r="AU247" i="11"/>
  <c r="AX247" i="11" s="1"/>
  <c r="AT243" i="11"/>
  <c r="AW243" i="11" s="1"/>
  <c r="AU235" i="11"/>
  <c r="AX235" i="11" s="1"/>
  <c r="AT231" i="11"/>
  <c r="AW231" i="11" s="1"/>
  <c r="AU228" i="11"/>
  <c r="AX228" i="11" s="1"/>
  <c r="AT215" i="11"/>
  <c r="AW215" i="11" s="1"/>
  <c r="AU211" i="11"/>
  <c r="AX211" i="11" s="1"/>
  <c r="AU210" i="11"/>
  <c r="AX210" i="11" s="1"/>
  <c r="AU209" i="11"/>
  <c r="AX209" i="11" s="1"/>
  <c r="AU205" i="11"/>
  <c r="AX205" i="11" s="1"/>
  <c r="AT197" i="11"/>
  <c r="AW197" i="11" s="1"/>
  <c r="AT182" i="11"/>
  <c r="AW182" i="11" s="1"/>
  <c r="AU172" i="11"/>
  <c r="AX172" i="11" s="1"/>
  <c r="AU168" i="11"/>
  <c r="AX168" i="11" s="1"/>
  <c r="AU159" i="11"/>
  <c r="AX159" i="11" s="1"/>
  <c r="AU147" i="11"/>
  <c r="AX147" i="11" s="1"/>
  <c r="AU141" i="11"/>
  <c r="AX141" i="11" s="1"/>
  <c r="AU132" i="11"/>
  <c r="AX132" i="11" s="1"/>
  <c r="AU125" i="11"/>
  <c r="AX125" i="11" s="1"/>
  <c r="AU119" i="11"/>
  <c r="AX119" i="11" s="1"/>
  <c r="AU113" i="11"/>
  <c r="AX113" i="11" s="1"/>
  <c r="AT110" i="11"/>
  <c r="AW110" i="11" s="1"/>
  <c r="AU101" i="11"/>
  <c r="AX101" i="11" s="1"/>
  <c r="AU94" i="11"/>
  <c r="AX94" i="11" s="1"/>
  <c r="AU76" i="11"/>
  <c r="AX76" i="11" s="1"/>
  <c r="AU57" i="11"/>
  <c r="AX57" i="11" s="1"/>
  <c r="AT34" i="11"/>
  <c r="AW34" i="11" s="1"/>
  <c r="AT24" i="11"/>
  <c r="AW24" i="11" s="1"/>
  <c r="AU285" i="11"/>
  <c r="AX285" i="11" s="1"/>
  <c r="AU282" i="11"/>
  <c r="AX282" i="11" s="1"/>
  <c r="AT281" i="11"/>
  <c r="AW281" i="11" s="1"/>
  <c r="AT278" i="11"/>
  <c r="AW278" i="11" s="1"/>
  <c r="AU271" i="11"/>
  <c r="AX271" i="11" s="1"/>
  <c r="AT267" i="11"/>
  <c r="AW267" i="11" s="1"/>
  <c r="AU264" i="11"/>
  <c r="AX264" i="11" s="1"/>
  <c r="AT260" i="11"/>
  <c r="AW260" i="11" s="1"/>
  <c r="AU257" i="11"/>
  <c r="AX257" i="11" s="1"/>
  <c r="AT254" i="11"/>
  <c r="AW254" i="11" s="1"/>
  <c r="AU251" i="11"/>
  <c r="AX251" i="11" s="1"/>
  <c r="AT247" i="11"/>
  <c r="AW247" i="11" s="1"/>
  <c r="AU239" i="11"/>
  <c r="AX239" i="11" s="1"/>
  <c r="AT235" i="11"/>
  <c r="AW235" i="11" s="1"/>
  <c r="AU232" i="11"/>
  <c r="AX232" i="11" s="1"/>
  <c r="AT228" i="11"/>
  <c r="AW228" i="11" s="1"/>
  <c r="AU222" i="11"/>
  <c r="AX222" i="11" s="1"/>
  <c r="AU221" i="11"/>
  <c r="AX221" i="11" s="1"/>
  <c r="AU216" i="11"/>
  <c r="AX216" i="11" s="1"/>
  <c r="AT211" i="11"/>
  <c r="AW211" i="11" s="1"/>
  <c r="AT210" i="11"/>
  <c r="AW210" i="11" s="1"/>
  <c r="AT209" i="11"/>
  <c r="AW209" i="11" s="1"/>
  <c r="AU201" i="11"/>
  <c r="AX201" i="11" s="1"/>
  <c r="AU198" i="11"/>
  <c r="AX198" i="11" s="1"/>
  <c r="AU194" i="11"/>
  <c r="AX194" i="11" s="1"/>
  <c r="AU191" i="11"/>
  <c r="AX191" i="11" s="1"/>
  <c r="AU187" i="11"/>
  <c r="AX187" i="11" s="1"/>
  <c r="AU177" i="11"/>
  <c r="AX177" i="11" s="1"/>
  <c r="AU173" i="11"/>
  <c r="AX173" i="11" s="1"/>
  <c r="AT172" i="11"/>
  <c r="AW172" i="11" s="1"/>
  <c r="AU169" i="11"/>
  <c r="AX169" i="11" s="1"/>
  <c r="AU163" i="11"/>
  <c r="AX163" i="11" s="1"/>
  <c r="AU155" i="11"/>
  <c r="AX155" i="11" s="1"/>
  <c r="AU133" i="11"/>
  <c r="AX133" i="11" s="1"/>
  <c r="AT119" i="11"/>
  <c r="AW119" i="11" s="1"/>
  <c r="AU91" i="11"/>
  <c r="AX91" i="11" s="1"/>
  <c r="AU89" i="11"/>
  <c r="AX89" i="11" s="1"/>
  <c r="AU84" i="11"/>
  <c r="AX84" i="11" s="1"/>
  <c r="AT81" i="11"/>
  <c r="AW81" i="11" s="1"/>
  <c r="AU72" i="11"/>
  <c r="AX72" i="11" s="1"/>
  <c r="AT69" i="11"/>
  <c r="AW69" i="11" s="1"/>
  <c r="AU64" i="11"/>
  <c r="AX64" i="11" s="1"/>
  <c r="AU53" i="11"/>
  <c r="AX53" i="11" s="1"/>
  <c r="AU44" i="11"/>
  <c r="AX44" i="11" s="1"/>
  <c r="AU40" i="11"/>
  <c r="AX40" i="11" s="1"/>
  <c r="AT31" i="11"/>
  <c r="AW31" i="11" s="1"/>
  <c r="AU27" i="11"/>
  <c r="AX27" i="11" s="1"/>
  <c r="AU289" i="11"/>
  <c r="AX289" i="11" s="1"/>
  <c r="AU286" i="11"/>
  <c r="AX286" i="11" s="1"/>
  <c r="AT285" i="11"/>
  <c r="AW285" i="11" s="1"/>
  <c r="AT282" i="11"/>
  <c r="AW282" i="11" s="1"/>
  <c r="AU275" i="11"/>
  <c r="AX275" i="11" s="1"/>
  <c r="AT271" i="11"/>
  <c r="AW271" i="11" s="1"/>
  <c r="AU268" i="11"/>
  <c r="AX268" i="11" s="1"/>
  <c r="AT264" i="11"/>
  <c r="AW264" i="11" s="1"/>
  <c r="AU258" i="11"/>
  <c r="AX258" i="11" s="1"/>
  <c r="AT257" i="11"/>
  <c r="AW257" i="11" s="1"/>
  <c r="AT251" i="11"/>
  <c r="AW251" i="11" s="1"/>
  <c r="AU244" i="11"/>
  <c r="AX244" i="11" s="1"/>
  <c r="AU240" i="11"/>
  <c r="AX240" i="11" s="1"/>
  <c r="AU236" i="11"/>
  <c r="AX236" i="11" s="1"/>
  <c r="AT232" i="11"/>
  <c r="AW232" i="11" s="1"/>
  <c r="AT222" i="11"/>
  <c r="AW222" i="11" s="1"/>
  <c r="AT221" i="11"/>
  <c r="AW221" i="11" s="1"/>
  <c r="AT216" i="11"/>
  <c r="AW216" i="11" s="1"/>
  <c r="AU206" i="11"/>
  <c r="AX206" i="11" s="1"/>
  <c r="AU202" i="11"/>
  <c r="AX202" i="11" s="1"/>
  <c r="AT191" i="11"/>
  <c r="AW191" i="11" s="1"/>
  <c r="AU188" i="11"/>
  <c r="AX188" i="11" s="1"/>
  <c r="AU183" i="11"/>
  <c r="AX183" i="11" s="1"/>
  <c r="AU178" i="11"/>
  <c r="AX178" i="11" s="1"/>
  <c r="AT173" i="11"/>
  <c r="AW173" i="11" s="1"/>
  <c r="AT169" i="11"/>
  <c r="AW169" i="11" s="1"/>
  <c r="AU152" i="11"/>
  <c r="AX152" i="11" s="1"/>
  <c r="AU148" i="11"/>
  <c r="AX148" i="11" s="1"/>
  <c r="AU142" i="11"/>
  <c r="AX142" i="11" s="1"/>
  <c r="AU135" i="11"/>
  <c r="AX135" i="11" s="1"/>
  <c r="AU134" i="11"/>
  <c r="AX134" i="11" s="1"/>
  <c r="AT133" i="11"/>
  <c r="AW133" i="11" s="1"/>
  <c r="AU126" i="11"/>
  <c r="AX126" i="11" s="1"/>
  <c r="AU114" i="11"/>
  <c r="AX114" i="11" s="1"/>
  <c r="AU106" i="11"/>
  <c r="AX106" i="11" s="1"/>
  <c r="AU99" i="11"/>
  <c r="AX99" i="11" s="1"/>
  <c r="AT91" i="11"/>
  <c r="AW91" i="11" s="1"/>
  <c r="AU87" i="11"/>
  <c r="AX87" i="11" s="1"/>
  <c r="AU77" i="11"/>
  <c r="AX77" i="11" s="1"/>
  <c r="AT44" i="11"/>
  <c r="AW44" i="11" s="1"/>
  <c r="AT17" i="11"/>
  <c r="AW17" i="11" s="1"/>
  <c r="AT158" i="11"/>
  <c r="AW158" i="11" s="1"/>
  <c r="AT147" i="11"/>
  <c r="AW147" i="11" s="1"/>
  <c r="AT146" i="11"/>
  <c r="AW146" i="11" s="1"/>
  <c r="AT125" i="11"/>
  <c r="AW125" i="11" s="1"/>
  <c r="AT86" i="11"/>
  <c r="AW86" i="11" s="1"/>
  <c r="AT80" i="11"/>
  <c r="AW80" i="11" s="1"/>
  <c r="AT64" i="11"/>
  <c r="AW64" i="11" s="1"/>
  <c r="AT38" i="11"/>
  <c r="AW38" i="11" s="1"/>
  <c r="AT32" i="11"/>
  <c r="AW32" i="11" s="1"/>
  <c r="AT13" i="11"/>
  <c r="AW13" i="11" s="1"/>
  <c r="AU13" i="11"/>
  <c r="AX13" i="11" s="1"/>
  <c r="AT208" i="11"/>
  <c r="AW208" i="11" s="1"/>
  <c r="AT202" i="11"/>
  <c r="AW202" i="11" s="1"/>
  <c r="AT201" i="11"/>
  <c r="AW201" i="11" s="1"/>
  <c r="AT192" i="11"/>
  <c r="AW192" i="11" s="1"/>
  <c r="AT187" i="11"/>
  <c r="AW187" i="11" s="1"/>
  <c r="AT181" i="11"/>
  <c r="AW181" i="11" s="1"/>
  <c r="AT174" i="11"/>
  <c r="AW174" i="11" s="1"/>
  <c r="AT168" i="11"/>
  <c r="AW168" i="11" s="1"/>
  <c r="AT159" i="11"/>
  <c r="AW159" i="11" s="1"/>
  <c r="AT148" i="11"/>
  <c r="AW148" i="11" s="1"/>
  <c r="AT126" i="11"/>
  <c r="AW126" i="11" s="1"/>
  <c r="AT118" i="11"/>
  <c r="AW118" i="11" s="1"/>
  <c r="AT111" i="11"/>
  <c r="AW111" i="11" s="1"/>
  <c r="AT106" i="11"/>
  <c r="AW106" i="11" s="1"/>
  <c r="AT101" i="11"/>
  <c r="AW101" i="11" s="1"/>
  <c r="AT98" i="11"/>
  <c r="AW98" i="11" s="1"/>
  <c r="AT92" i="11"/>
  <c r="AW92" i="11" s="1"/>
  <c r="AT70" i="11"/>
  <c r="AW70" i="11" s="1"/>
  <c r="AT65" i="11"/>
  <c r="AW65" i="11" s="1"/>
  <c r="AT57" i="11"/>
  <c r="AW57" i="11" s="1"/>
  <c r="AT52" i="11"/>
  <c r="AW52" i="11" s="1"/>
  <c r="AT45" i="11"/>
  <c r="AW45" i="11" s="1"/>
  <c r="AT33" i="11"/>
  <c r="AW33" i="11" s="1"/>
  <c r="AU24" i="11"/>
  <c r="AX24" i="11" s="1"/>
  <c r="AU14" i="11"/>
  <c r="AX14" i="11" s="1"/>
  <c r="AT8" i="11"/>
  <c r="AU12" i="11"/>
  <c r="AX12" i="11" s="1"/>
  <c r="AT137" i="11"/>
  <c r="AW137" i="11" s="1"/>
  <c r="AT129" i="11"/>
  <c r="AW129" i="11" s="1"/>
  <c r="AT127" i="11"/>
  <c r="AW127" i="11" s="1"/>
  <c r="AT128" i="11"/>
  <c r="AW128" i="11" s="1"/>
  <c r="AT121" i="11"/>
  <c r="AW121" i="11" s="1"/>
  <c r="AT115" i="11"/>
  <c r="AW115" i="11" s="1"/>
  <c r="AT114" i="11"/>
  <c r="AW114" i="11" s="1"/>
  <c r="AT109" i="11"/>
  <c r="AW109" i="11" s="1"/>
  <c r="AT108" i="11"/>
  <c r="AW108" i="11" s="1"/>
  <c r="AT103" i="11"/>
  <c r="AW103" i="11" s="1"/>
  <c r="AT97" i="11"/>
  <c r="AW97" i="11" s="1"/>
  <c r="AT11" i="11"/>
  <c r="AW11" i="11" s="1"/>
  <c r="AT238" i="11"/>
  <c r="AW238" i="11" s="1"/>
  <c r="AT233" i="11"/>
  <c r="AW233" i="11" s="1"/>
  <c r="AT224" i="11"/>
  <c r="AW224" i="11" s="1"/>
  <c r="AT219" i="11"/>
  <c r="AW219" i="11" s="1"/>
  <c r="AT198" i="11"/>
  <c r="AW198" i="11" s="1"/>
  <c r="AT193" i="11"/>
  <c r="AW193" i="11" s="1"/>
  <c r="AT170" i="11"/>
  <c r="AW170" i="11" s="1"/>
  <c r="AT160" i="11"/>
  <c r="AW160" i="11" s="1"/>
  <c r="AT154" i="11"/>
  <c r="AW154" i="11" s="1"/>
  <c r="AT150" i="11"/>
  <c r="AW150" i="11" s="1"/>
  <c r="AT112" i="11"/>
  <c r="AW112" i="11" s="1"/>
  <c r="AT104" i="11"/>
  <c r="AW104" i="11" s="1"/>
  <c r="AT58" i="11"/>
  <c r="AW58" i="11" s="1"/>
  <c r="AT53" i="11"/>
  <c r="AW53" i="11" s="1"/>
  <c r="AT43" i="11"/>
  <c r="AW43" i="11" s="1"/>
  <c r="AU39" i="11"/>
  <c r="AX39" i="11" s="1"/>
  <c r="AU26" i="11"/>
  <c r="AX26" i="11" s="1"/>
  <c r="AT25" i="11"/>
  <c r="AW25" i="11" s="1"/>
  <c r="AT15" i="11"/>
  <c r="AW15" i="11" s="1"/>
  <c r="AU9" i="11"/>
  <c r="AX9" i="11" s="1"/>
  <c r="AT259" i="11"/>
  <c r="AW259" i="11" s="1"/>
  <c r="AT252" i="11"/>
  <c r="AW252" i="11" s="1"/>
  <c r="AT248" i="11"/>
  <c r="AW248" i="11" s="1"/>
  <c r="AT244" i="11"/>
  <c r="AW244" i="11" s="1"/>
  <c r="AT234" i="11"/>
  <c r="AW234" i="11" s="1"/>
  <c r="AT229" i="11"/>
  <c r="AW229" i="11" s="1"/>
  <c r="AT220" i="11"/>
  <c r="AW220" i="11" s="1"/>
  <c r="AT212" i="11"/>
  <c r="AW212" i="11" s="1"/>
  <c r="AT205" i="11"/>
  <c r="AW205" i="11" s="1"/>
  <c r="AT194" i="11"/>
  <c r="AW194" i="11" s="1"/>
  <c r="AT189" i="11"/>
  <c r="AW189" i="11" s="1"/>
  <c r="AT183" i="11"/>
  <c r="AW183" i="11" s="1"/>
  <c r="AT176" i="11"/>
  <c r="AW176" i="11" s="1"/>
  <c r="AT163" i="11"/>
  <c r="AW163" i="11" s="1"/>
  <c r="AT162" i="11"/>
  <c r="AW162" i="11" s="1"/>
  <c r="AT161" i="11"/>
  <c r="AW161" i="11" s="1"/>
  <c r="AT155" i="11"/>
  <c r="AW155" i="11" s="1"/>
  <c r="AT151" i="11"/>
  <c r="AW151" i="11" s="1"/>
  <c r="AT141" i="11"/>
  <c r="AW141" i="11" s="1"/>
  <c r="AT131" i="11"/>
  <c r="AW131" i="11" s="1"/>
  <c r="AT122" i="11"/>
  <c r="AW122" i="11" s="1"/>
  <c r="AT116" i="11"/>
  <c r="AW116" i="11" s="1"/>
  <c r="AT113" i="11"/>
  <c r="AW113" i="11" s="1"/>
  <c r="AT99" i="11"/>
  <c r="AW99" i="11" s="1"/>
  <c r="AT94" i="11"/>
  <c r="AW94" i="11" s="1"/>
  <c r="AT82" i="11"/>
  <c r="AW82" i="11" s="1"/>
  <c r="AT76" i="11"/>
  <c r="AW76" i="11" s="1"/>
  <c r="AT39" i="11"/>
  <c r="AW39" i="11" s="1"/>
  <c r="AU35" i="11"/>
  <c r="AX35" i="11" s="1"/>
  <c r="AT26" i="11"/>
  <c r="AW26" i="11" s="1"/>
  <c r="AU16" i="11"/>
  <c r="AX16" i="11" s="1"/>
  <c r="AT256" i="11"/>
  <c r="AW256" i="11" s="1"/>
  <c r="AT239" i="11"/>
  <c r="AW239" i="11" s="1"/>
  <c r="AT230" i="11"/>
  <c r="AW230" i="11" s="1"/>
  <c r="AT225" i="11"/>
  <c r="AW225" i="11" s="1"/>
  <c r="AT214" i="11"/>
  <c r="AW214" i="11" s="1"/>
  <c r="AT213" i="11"/>
  <c r="AW213" i="11" s="1"/>
  <c r="AT206" i="11"/>
  <c r="AW206" i="11" s="1"/>
  <c r="AT199" i="11"/>
  <c r="AW199" i="11" s="1"/>
  <c r="AT190" i="11"/>
  <c r="AW190" i="11" s="1"/>
  <c r="AT177" i="11"/>
  <c r="AW177" i="11" s="1"/>
  <c r="AT171" i="11"/>
  <c r="AW171" i="11" s="1"/>
  <c r="AT143" i="11"/>
  <c r="AW143" i="11" s="1"/>
  <c r="AT142" i="11"/>
  <c r="AW142" i="11" s="1"/>
  <c r="AT132" i="11"/>
  <c r="AW132" i="11" s="1"/>
  <c r="AT88" i="11"/>
  <c r="AW88" i="11" s="1"/>
  <c r="AT77" i="11"/>
  <c r="AW77" i="11" s="1"/>
  <c r="AT51" i="11"/>
  <c r="AW51" i="11" s="1"/>
  <c r="AF854" i="11"/>
  <c r="AU86" i="11"/>
  <c r="AX86" i="11" s="1"/>
  <c r="AU81" i="11"/>
  <c r="AX81" i="11" s="1"/>
  <c r="AU80" i="11"/>
  <c r="AX80" i="11" s="1"/>
  <c r="AT79" i="11"/>
  <c r="AW79" i="11" s="1"/>
  <c r="AT74" i="11"/>
  <c r="AW74" i="11" s="1"/>
  <c r="AT68" i="11"/>
  <c r="AW68" i="11" s="1"/>
  <c r="AU62" i="11"/>
  <c r="AX62" i="11" s="1"/>
  <c r="AT61" i="11"/>
  <c r="AW61" i="11" s="1"/>
  <c r="AU56" i="11"/>
  <c r="AX56" i="11" s="1"/>
  <c r="AU51" i="11"/>
  <c r="AX51" i="11" s="1"/>
  <c r="AT50" i="11"/>
  <c r="AW50" i="11" s="1"/>
  <c r="AT49" i="11"/>
  <c r="AW49" i="11" s="1"/>
  <c r="AT48" i="11"/>
  <c r="AW48" i="11" s="1"/>
  <c r="AU43" i="11"/>
  <c r="AX43" i="11" s="1"/>
  <c r="AU38" i="11"/>
  <c r="AX38" i="11" s="1"/>
  <c r="AT37" i="11"/>
  <c r="AW37" i="11" s="1"/>
  <c r="AU30" i="11"/>
  <c r="AX30" i="11" s="1"/>
  <c r="AT29" i="11"/>
  <c r="AW29" i="11" s="1"/>
  <c r="AU23" i="11"/>
  <c r="AX23" i="11" s="1"/>
  <c r="AT12" i="11"/>
  <c r="AW12" i="11" s="1"/>
  <c r="AU153" i="11"/>
  <c r="AX153" i="11" s="1"/>
  <c r="AT152" i="11"/>
  <c r="AW152" i="11" s="1"/>
  <c r="AU137" i="11"/>
  <c r="AX137" i="11" s="1"/>
  <c r="AT136" i="11"/>
  <c r="AW136" i="11" s="1"/>
  <c r="AU128" i="11"/>
  <c r="AX128" i="11" s="1"/>
  <c r="AT120" i="11"/>
  <c r="AW120" i="11" s="1"/>
  <c r="AT107" i="11"/>
  <c r="AW107" i="11" s="1"/>
  <c r="AU103" i="11"/>
  <c r="AX103" i="11" s="1"/>
  <c r="AU102" i="11"/>
  <c r="AX102" i="11" s="1"/>
  <c r="AU95" i="11"/>
  <c r="AX95" i="11" s="1"/>
  <c r="AT89" i="11"/>
  <c r="AW89" i="11" s="1"/>
  <c r="AT84" i="11"/>
  <c r="AW84" i="11" s="1"/>
  <c r="AU78" i="11"/>
  <c r="AX78" i="11" s="1"/>
  <c r="AU73" i="11"/>
  <c r="AX73" i="11" s="1"/>
  <c r="AT72" i="11"/>
  <c r="AW72" i="11" s="1"/>
  <c r="AU67" i="11"/>
  <c r="AX67" i="11" s="1"/>
  <c r="AT66" i="11"/>
  <c r="AW66" i="11" s="1"/>
  <c r="AT59" i="11"/>
  <c r="AW59" i="11" s="1"/>
  <c r="AT54" i="11"/>
  <c r="AW54" i="11" s="1"/>
  <c r="AT46" i="11"/>
  <c r="AW46" i="11" s="1"/>
  <c r="AU41" i="11"/>
  <c r="AX41" i="11" s="1"/>
  <c r="AT40" i="11"/>
  <c r="AW40" i="11" s="1"/>
  <c r="AT35" i="11"/>
  <c r="AW35" i="11" s="1"/>
  <c r="AT27" i="11"/>
  <c r="AW27" i="11" s="1"/>
  <c r="AU21" i="11"/>
  <c r="AX21" i="11" s="1"/>
  <c r="AU20" i="11"/>
  <c r="AX20" i="11" s="1"/>
  <c r="AT19" i="11"/>
  <c r="AW19" i="11" s="1"/>
  <c r="AU10" i="11"/>
  <c r="AX10" i="11" s="1"/>
  <c r="AT9" i="11"/>
  <c r="AW9" i="11" s="1"/>
  <c r="AT153" i="11"/>
  <c r="AW153" i="11" s="1"/>
  <c r="AU139" i="11"/>
  <c r="AX139" i="11" s="1"/>
  <c r="AU138" i="11"/>
  <c r="AX138" i="11" s="1"/>
  <c r="AT102" i="11"/>
  <c r="AW102" i="11" s="1"/>
  <c r="AU97" i="11"/>
  <c r="AX97" i="11" s="1"/>
  <c r="AU96" i="11"/>
  <c r="AX96" i="11" s="1"/>
  <c r="AT95" i="11"/>
  <c r="AW95" i="11" s="1"/>
  <c r="AU90" i="11"/>
  <c r="AX90" i="11" s="1"/>
  <c r="AU85" i="11"/>
  <c r="AX85" i="11" s="1"/>
  <c r="AT78" i="11"/>
  <c r="AW78" i="11" s="1"/>
  <c r="AT73" i="11"/>
  <c r="AW73" i="11" s="1"/>
  <c r="AT67" i="11"/>
  <c r="AW67" i="11" s="1"/>
  <c r="AU60" i="11"/>
  <c r="AX60" i="11" s="1"/>
  <c r="AU55" i="11"/>
  <c r="AX55" i="11" s="1"/>
  <c r="AU47" i="11"/>
  <c r="AX47" i="11" s="1"/>
  <c r="AU42" i="11"/>
  <c r="AX42" i="11" s="1"/>
  <c r="AT41" i="11"/>
  <c r="AW41" i="11" s="1"/>
  <c r="AU36" i="11"/>
  <c r="AX36" i="11" s="1"/>
  <c r="AU28" i="11"/>
  <c r="AX28" i="11" s="1"/>
  <c r="AU22" i="11"/>
  <c r="AX22" i="11" s="1"/>
  <c r="AT21" i="11"/>
  <c r="AW21" i="11" s="1"/>
  <c r="AT20" i="11"/>
  <c r="AW20" i="11" s="1"/>
  <c r="AU11" i="11"/>
  <c r="AX11" i="11" s="1"/>
  <c r="AT10" i="11"/>
  <c r="AW10" i="11" s="1"/>
  <c r="AT139" i="11"/>
  <c r="AW139" i="11" s="1"/>
  <c r="AU98" i="11"/>
  <c r="AX98" i="11" s="1"/>
  <c r="AT96" i="11"/>
  <c r="AW96" i="11" s="1"/>
  <c r="AT90" i="11"/>
  <c r="AW90" i="11" s="1"/>
  <c r="AT85" i="11"/>
  <c r="AW85" i="11" s="1"/>
  <c r="AU79" i="11"/>
  <c r="AX79" i="11" s="1"/>
  <c r="AU74" i="11"/>
  <c r="AX74" i="11" s="1"/>
  <c r="AU68" i="11"/>
  <c r="AX68" i="11" s="1"/>
  <c r="AT60" i="11"/>
  <c r="AW60" i="11" s="1"/>
  <c r="AT55" i="11"/>
  <c r="AW55" i="11" s="1"/>
  <c r="AU50" i="11"/>
  <c r="AX50" i="11" s="1"/>
  <c r="AU49" i="11"/>
  <c r="AX49" i="11" s="1"/>
  <c r="AU48" i="11"/>
  <c r="AX48" i="11" s="1"/>
  <c r="AT47" i="11"/>
  <c r="AW47" i="11" s="1"/>
  <c r="AT42" i="11"/>
  <c r="AW42" i="11" s="1"/>
  <c r="AU37" i="11"/>
  <c r="AX37" i="11" s="1"/>
  <c r="AT36" i="11"/>
  <c r="AW36" i="11" s="1"/>
  <c r="AU29" i="11"/>
  <c r="AX29" i="11" s="1"/>
  <c r="AT28" i="11"/>
  <c r="AW28" i="11" s="1"/>
  <c r="AT22" i="11"/>
  <c r="AW22" i="11" s="1"/>
  <c r="AH2636" i="11"/>
  <c r="AI2636" i="11"/>
  <c r="AJ2636" i="11"/>
  <c r="AK2636" i="11"/>
  <c r="AG2636" i="11"/>
  <c r="AL2636" i="11" s="1"/>
  <c r="AH2628" i="11"/>
  <c r="AI2628" i="11"/>
  <c r="AJ2628" i="11"/>
  <c r="AK2628" i="11"/>
  <c r="AG2628" i="11"/>
  <c r="AL2628" i="11" s="1"/>
  <c r="AH2620" i="11"/>
  <c r="AI2620" i="11"/>
  <c r="AJ2620" i="11"/>
  <c r="AK2620" i="11"/>
  <c r="AG2620" i="11"/>
  <c r="AL2620" i="11" s="1"/>
  <c r="AH2566" i="11"/>
  <c r="AI2566" i="11"/>
  <c r="AJ2566" i="11"/>
  <c r="AL2566" i="11" s="1"/>
  <c r="AG2566" i="11"/>
  <c r="AK2566" i="11"/>
  <c r="AG2657" i="11"/>
  <c r="AJ2657" i="11"/>
  <c r="AH2657" i="11"/>
  <c r="AI2657" i="11"/>
  <c r="AK2657" i="11"/>
  <c r="AL2657" i="11" s="1"/>
  <c r="AF2623" i="11"/>
  <c r="AK2599" i="11"/>
  <c r="AG2599" i="11"/>
  <c r="AH2599" i="11"/>
  <c r="AI2599" i="11"/>
  <c r="AJ2599" i="11"/>
  <c r="AL2599" i="11"/>
  <c r="AF2563" i="11"/>
  <c r="AI2662" i="11"/>
  <c r="AK2662" i="11"/>
  <c r="AG2662" i="11"/>
  <c r="AL2662" i="11" s="1"/>
  <c r="AH2662" i="11"/>
  <c r="AJ2662" i="11"/>
  <c r="AH2651" i="11"/>
  <c r="AG2651" i="11"/>
  <c r="AI2651" i="11"/>
  <c r="AJ2651" i="11"/>
  <c r="AK2651" i="11"/>
  <c r="AL2651" i="11" s="1"/>
  <c r="AF2647" i="11"/>
  <c r="AH2643" i="11"/>
  <c r="AI2643" i="11"/>
  <c r="AG2643" i="11"/>
  <c r="AL2643" i="11" s="1"/>
  <c r="AJ2643" i="11"/>
  <c r="AK2643" i="11"/>
  <c r="AI2635" i="11"/>
  <c r="AL2635" i="11" s="1"/>
  <c r="AG2635" i="11"/>
  <c r="AH2635" i="11"/>
  <c r="AK2635" i="11"/>
  <c r="AJ2635" i="11"/>
  <c r="AG2627" i="11"/>
  <c r="AL2627" i="11" s="1"/>
  <c r="AI2627" i="11"/>
  <c r="AK2627" i="11"/>
  <c r="AH2627" i="11"/>
  <c r="AJ2627" i="11"/>
  <c r="AG2619" i="11"/>
  <c r="AL2619" i="11" s="1"/>
  <c r="AH2619" i="11"/>
  <c r="AI2619" i="11"/>
  <c r="AJ2619" i="11"/>
  <c r="AK2619" i="11"/>
  <c r="AF2611" i="11"/>
  <c r="AH2590" i="11"/>
  <c r="AJ2590" i="11"/>
  <c r="AG2590" i="11"/>
  <c r="AI2590" i="11"/>
  <c r="AK2590" i="11"/>
  <c r="AL2590" i="11" s="1"/>
  <c r="AK2575" i="11"/>
  <c r="AH2575" i="11"/>
  <c r="AI2575" i="11"/>
  <c r="AJ2575" i="11"/>
  <c r="AG2575" i="11"/>
  <c r="AL2575" i="11" s="1"/>
  <c r="AG2633" i="11"/>
  <c r="AL2633" i="11" s="1"/>
  <c r="AK2633" i="11"/>
  <c r="AH2633" i="11"/>
  <c r="AI2633" i="11"/>
  <c r="AJ2633" i="11"/>
  <c r="AG2625" i="11"/>
  <c r="AL2625" i="11" s="1"/>
  <c r="AH2625" i="11"/>
  <c r="AI2625" i="11"/>
  <c r="AK2625" i="11"/>
  <c r="AJ2625" i="11"/>
  <c r="AG2617" i="11"/>
  <c r="AH2617" i="11"/>
  <c r="AI2617" i="11"/>
  <c r="AJ2617" i="11"/>
  <c r="AK2617" i="11"/>
  <c r="AL2617" i="11" s="1"/>
  <c r="AK2613" i="11"/>
  <c r="AG2613" i="11"/>
  <c r="AH2613" i="11"/>
  <c r="AI2613" i="11"/>
  <c r="AL2613" i="11" s="1"/>
  <c r="AJ2613" i="11"/>
  <c r="AH2598" i="11"/>
  <c r="AJ2598" i="11"/>
  <c r="AK2598" i="11"/>
  <c r="AG2598" i="11"/>
  <c r="AL2598" i="11" s="1"/>
  <c r="AI2598" i="11"/>
  <c r="AI2585" i="11"/>
  <c r="AK2585" i="11"/>
  <c r="AG2585" i="11"/>
  <c r="AL2585" i="11" s="1"/>
  <c r="AH2585" i="11"/>
  <c r="AJ2585" i="11"/>
  <c r="AH2558" i="11"/>
  <c r="AI2558" i="11"/>
  <c r="AJ2558" i="11"/>
  <c r="AG2558" i="11"/>
  <c r="AL2558" i="11" s="1"/>
  <c r="AK2558" i="11"/>
  <c r="AH2652" i="11"/>
  <c r="AK2652" i="11"/>
  <c r="AI2652" i="11"/>
  <c r="AJ2652" i="11"/>
  <c r="AL2652" i="11"/>
  <c r="AG2652" i="11"/>
  <c r="AH2644" i="11"/>
  <c r="AI2644" i="11"/>
  <c r="AK2644" i="11"/>
  <c r="AJ2644" i="11"/>
  <c r="AG2644" i="11"/>
  <c r="AL2644" i="11" s="1"/>
  <c r="AG2649" i="11"/>
  <c r="AH2649" i="11"/>
  <c r="AJ2649" i="11"/>
  <c r="AI2649" i="11"/>
  <c r="AL2649" i="11" s="1"/>
  <c r="AK2649" i="11"/>
  <c r="AK2615" i="11"/>
  <c r="AI2615" i="11"/>
  <c r="AG2615" i="11"/>
  <c r="AL2615" i="11" s="1"/>
  <c r="AH2615" i="11"/>
  <c r="AJ2615" i="11"/>
  <c r="AH2659" i="11"/>
  <c r="AG2659" i="11"/>
  <c r="AI2659" i="11"/>
  <c r="AL2659" i="11" s="1"/>
  <c r="AJ2659" i="11"/>
  <c r="AK2659" i="11"/>
  <c r="AJ2667" i="11"/>
  <c r="AH2667" i="11"/>
  <c r="AG2667" i="11"/>
  <c r="AI2667" i="11"/>
  <c r="AL2667" i="11" s="1"/>
  <c r="AK2667" i="11"/>
  <c r="AF2663" i="11"/>
  <c r="AL2656" i="11"/>
  <c r="AF2659" i="11"/>
  <c r="AF2650" i="11"/>
  <c r="AF2649" i="11"/>
  <c r="AF2642" i="11"/>
  <c r="AF2641" i="11"/>
  <c r="AF2634" i="11"/>
  <c r="AF2633" i="11"/>
  <c r="AF2626" i="11"/>
  <c r="AF2625" i="11"/>
  <c r="AF2618" i="11"/>
  <c r="AF2607" i="11"/>
  <c r="AF2601" i="11"/>
  <c r="AF2597" i="11"/>
  <c r="AH2584" i="11"/>
  <c r="AI2584" i="11"/>
  <c r="AJ2584" i="11"/>
  <c r="AK2584" i="11"/>
  <c r="AG2584" i="11"/>
  <c r="AL2584" i="11" s="1"/>
  <c r="AH2550" i="11"/>
  <c r="AI2550" i="11"/>
  <c r="AJ2550" i="11"/>
  <c r="AG2550" i="11"/>
  <c r="AK2550" i="11"/>
  <c r="AL2550" i="11"/>
  <c r="AG2641" i="11"/>
  <c r="AL2641" i="11" s="1"/>
  <c r="AH2641" i="11"/>
  <c r="AK2641" i="11"/>
  <c r="AI2641" i="11"/>
  <c r="AJ2641" i="11"/>
  <c r="AF2668" i="11"/>
  <c r="AG2665" i="11"/>
  <c r="AL2665" i="11" s="1"/>
  <c r="AJ2665" i="11"/>
  <c r="AH2665" i="11"/>
  <c r="AI2665" i="11"/>
  <c r="AK2665" i="11"/>
  <c r="AI2654" i="11"/>
  <c r="AG2654" i="11"/>
  <c r="AL2654" i="11" s="1"/>
  <c r="AH2654" i="11"/>
  <c r="AJ2654" i="11"/>
  <c r="AK2654" i="11"/>
  <c r="AJ2612" i="11"/>
  <c r="AI2612" i="11"/>
  <c r="AG2612" i="11"/>
  <c r="AL2612" i="11" s="1"/>
  <c r="AK2612" i="11"/>
  <c r="AH2612" i="11"/>
  <c r="AF2579" i="11"/>
  <c r="AI2569" i="11"/>
  <c r="AJ2569" i="11"/>
  <c r="AK2569" i="11"/>
  <c r="AG2569" i="11"/>
  <c r="AL2569" i="11" s="1"/>
  <c r="AH2569" i="11"/>
  <c r="AF2551" i="11"/>
  <c r="AF2658" i="11"/>
  <c r="AF2666" i="11"/>
  <c r="AF2665" i="11"/>
  <c r="AF2660" i="11"/>
  <c r="AF2651" i="11"/>
  <c r="AG2646" i="11"/>
  <c r="AI2646" i="11"/>
  <c r="AJ2646" i="11"/>
  <c r="AH2646" i="11"/>
  <c r="AL2646" i="11" s="1"/>
  <c r="AK2646" i="11"/>
  <c r="AF2643" i="11"/>
  <c r="AJ2638" i="11"/>
  <c r="AG2638" i="11"/>
  <c r="AH2638" i="11"/>
  <c r="AI2638" i="11"/>
  <c r="AK2638" i="11"/>
  <c r="AL2638" i="11"/>
  <c r="AF2635" i="11"/>
  <c r="AJ2630" i="11"/>
  <c r="AG2630" i="11"/>
  <c r="AL2630" i="11" s="1"/>
  <c r="AH2630" i="11"/>
  <c r="AI2630" i="11"/>
  <c r="AK2630" i="11"/>
  <c r="AF2627" i="11"/>
  <c r="AG2622" i="11"/>
  <c r="AL2622" i="11" s="1"/>
  <c r="AH2622" i="11"/>
  <c r="AI2622" i="11"/>
  <c r="AJ2622" i="11"/>
  <c r="AK2622" i="11"/>
  <c r="AF2619" i="11"/>
  <c r="AF2609" i="11"/>
  <c r="AI2593" i="11"/>
  <c r="AK2593" i="11"/>
  <c r="AH2593" i="11"/>
  <c r="AJ2593" i="11"/>
  <c r="AG2593" i="11"/>
  <c r="AL2593" i="11" s="1"/>
  <c r="AF2589" i="11"/>
  <c r="AF2583" i="11"/>
  <c r="AF2581" i="11"/>
  <c r="AH2576" i="11"/>
  <c r="AL2576" i="11" s="1"/>
  <c r="AG2576" i="11"/>
  <c r="AI2576" i="11"/>
  <c r="AJ2576" i="11"/>
  <c r="AK2576" i="11"/>
  <c r="AI2545" i="11"/>
  <c r="AJ2545" i="11"/>
  <c r="AK2545" i="11"/>
  <c r="AH2545" i="11"/>
  <c r="AL2545" i="11" s="1"/>
  <c r="AG2545" i="11"/>
  <c r="AH2663" i="11"/>
  <c r="AH2655" i="11"/>
  <c r="AJ2653" i="11"/>
  <c r="AH2647" i="11"/>
  <c r="AJ2645" i="11"/>
  <c r="AH2639" i="11"/>
  <c r="AJ2637" i="11"/>
  <c r="AH2631" i="11"/>
  <c r="AJ2629" i="11"/>
  <c r="AH2623" i="11"/>
  <c r="AJ2621" i="11"/>
  <c r="AI2616" i="11"/>
  <c r="AI2614" i="11"/>
  <c r="AJ2609" i="11"/>
  <c r="Q2607" i="11"/>
  <c r="AG2603" i="11"/>
  <c r="AI2603" i="11"/>
  <c r="AJ2592" i="11"/>
  <c r="AH2589" i="11"/>
  <c r="AJ2588" i="11"/>
  <c r="AK2586" i="11"/>
  <c r="AG2568" i="11"/>
  <c r="AH2568" i="11"/>
  <c r="Q2561" i="11"/>
  <c r="AG2547" i="11"/>
  <c r="AH2547" i="11"/>
  <c r="AI2547" i="11"/>
  <c r="AK2543" i="11"/>
  <c r="AH2542" i="11"/>
  <c r="AI2542" i="11"/>
  <c r="AJ2542" i="11"/>
  <c r="AJ2540" i="11"/>
  <c r="AK2540" i="11"/>
  <c r="AG2536" i="11"/>
  <c r="AL2536" i="11" s="1"/>
  <c r="AH2536" i="11"/>
  <c r="AJ2536" i="11"/>
  <c r="AF2520" i="11"/>
  <c r="AF2518" i="11"/>
  <c r="AG2469" i="11"/>
  <c r="AL2469" i="11" s="1"/>
  <c r="AH2469" i="11"/>
  <c r="AI2469" i="11"/>
  <c r="AJ2469" i="11"/>
  <c r="AK2469" i="11"/>
  <c r="AG2464" i="11"/>
  <c r="AL2464" i="11" s="1"/>
  <c r="AH2464" i="11"/>
  <c r="AI2464" i="11"/>
  <c r="AJ2464" i="11"/>
  <c r="AK2464" i="11"/>
  <c r="AF2456" i="11"/>
  <c r="AG2443" i="11"/>
  <c r="AL2443" i="11" s="1"/>
  <c r="AH2443" i="11"/>
  <c r="AI2443" i="11"/>
  <c r="AJ2443" i="11"/>
  <c r="AK2443" i="11"/>
  <c r="AG2411" i="11"/>
  <c r="AH2411" i="11"/>
  <c r="AI2411" i="11"/>
  <c r="AJ2411" i="11"/>
  <c r="AK2411" i="11"/>
  <c r="AL2411" i="11"/>
  <c r="AG2392" i="11"/>
  <c r="AH2392" i="11"/>
  <c r="AI2392" i="11"/>
  <c r="AJ2392" i="11"/>
  <c r="AK2392" i="11"/>
  <c r="AL2392" i="11"/>
  <c r="AG2360" i="11"/>
  <c r="AL2360" i="11" s="1"/>
  <c r="AH2360" i="11"/>
  <c r="AI2360" i="11"/>
  <c r="AJ2360" i="11"/>
  <c r="AK2360" i="11"/>
  <c r="AG2352" i="11"/>
  <c r="AL2352" i="11" s="1"/>
  <c r="AH2352" i="11"/>
  <c r="AI2352" i="11"/>
  <c r="AJ2352" i="11"/>
  <c r="AK2352" i="11"/>
  <c r="AF2350" i="11"/>
  <c r="AG2349" i="11"/>
  <c r="AH2349" i="11"/>
  <c r="AL2349" i="11" s="1"/>
  <c r="AI2349" i="11"/>
  <c r="AJ2349" i="11"/>
  <c r="AK2349" i="11"/>
  <c r="AF2313" i="11"/>
  <c r="AH2312" i="11"/>
  <c r="AG2312" i="11"/>
  <c r="AI2312" i="11"/>
  <c r="AJ2312" i="11"/>
  <c r="AK2312" i="11"/>
  <c r="AL2312" i="11"/>
  <c r="AF2259" i="11"/>
  <c r="AG2258" i="11"/>
  <c r="AH2258" i="11"/>
  <c r="AI2258" i="11"/>
  <c r="AJ2258" i="11"/>
  <c r="AL2258" i="11" s="1"/>
  <c r="AK2258" i="11"/>
  <c r="AI2254" i="11"/>
  <c r="AL2254" i="11" s="1"/>
  <c r="AJ2254" i="11"/>
  <c r="AG2254" i="11"/>
  <c r="AH2254" i="11"/>
  <c r="AK2254" i="11"/>
  <c r="AH2251" i="11"/>
  <c r="AI2251" i="11"/>
  <c r="AG2251" i="11"/>
  <c r="AL2251" i="11" s="1"/>
  <c r="AJ2251" i="11"/>
  <c r="AK2251" i="11"/>
  <c r="AI2601" i="11"/>
  <c r="AK2601" i="11"/>
  <c r="AH2574" i="11"/>
  <c r="AJ2574" i="11"/>
  <c r="AG2544" i="11"/>
  <c r="AH2544" i="11"/>
  <c r="AF2526" i="11"/>
  <c r="AH2510" i="11"/>
  <c r="AL2510" i="11" s="1"/>
  <c r="AI2510" i="11"/>
  <c r="AJ2510" i="11"/>
  <c r="AG2510" i="11"/>
  <c r="AH2502" i="11"/>
  <c r="AI2502" i="11"/>
  <c r="AJ2502" i="11"/>
  <c r="AG2502" i="11"/>
  <c r="AL2502" i="11" s="1"/>
  <c r="AH2494" i="11"/>
  <c r="AI2494" i="11"/>
  <c r="AJ2494" i="11"/>
  <c r="AG2494" i="11"/>
  <c r="AL2494" i="11" s="1"/>
  <c r="AG2445" i="11"/>
  <c r="AH2445" i="11"/>
  <c r="AI2445" i="11"/>
  <c r="AJ2445" i="11"/>
  <c r="AK2445" i="11"/>
  <c r="AL2445" i="11"/>
  <c r="AG2440" i="11"/>
  <c r="AL2440" i="11" s="1"/>
  <c r="AH2440" i="11"/>
  <c r="AI2440" i="11"/>
  <c r="AJ2440" i="11"/>
  <c r="AK2440" i="11"/>
  <c r="AG2408" i="11"/>
  <c r="AL2408" i="11" s="1"/>
  <c r="AH2408" i="11"/>
  <c r="AI2408" i="11"/>
  <c r="AJ2408" i="11"/>
  <c r="AK2408" i="11"/>
  <c r="AG2405" i="11"/>
  <c r="AL2405" i="11" s="1"/>
  <c r="AH2405" i="11"/>
  <c r="AI2405" i="11"/>
  <c r="AJ2405" i="11"/>
  <c r="AK2405" i="11"/>
  <c r="AG2339" i="11"/>
  <c r="AL2339" i="11" s="1"/>
  <c r="AH2339" i="11"/>
  <c r="AI2339" i="11"/>
  <c r="AJ2339" i="11"/>
  <c r="AK2339" i="11"/>
  <c r="AG2336" i="11"/>
  <c r="AH2336" i="11"/>
  <c r="AI2336" i="11"/>
  <c r="AJ2336" i="11"/>
  <c r="AK2336" i="11"/>
  <c r="AL2336" i="11"/>
  <c r="AG2331" i="11"/>
  <c r="AH2331" i="11"/>
  <c r="AI2331" i="11"/>
  <c r="AJ2331" i="11"/>
  <c r="AK2331" i="11"/>
  <c r="AL2331" i="11"/>
  <c r="AG2328" i="11"/>
  <c r="AL2328" i="11" s="1"/>
  <c r="AH2328" i="11"/>
  <c r="AI2328" i="11"/>
  <c r="AJ2328" i="11"/>
  <c r="AK2328" i="11"/>
  <c r="AG2325" i="11"/>
  <c r="AL2325" i="11" s="1"/>
  <c r="AH2325" i="11"/>
  <c r="AI2325" i="11"/>
  <c r="AJ2325" i="11"/>
  <c r="AK2325" i="11"/>
  <c r="AG2314" i="11"/>
  <c r="AH2314" i="11"/>
  <c r="AI2314" i="11"/>
  <c r="AJ2314" i="11"/>
  <c r="AK2314" i="11"/>
  <c r="AL2314" i="11"/>
  <c r="AJ2278" i="11"/>
  <c r="AH2278" i="11"/>
  <c r="AI2278" i="11"/>
  <c r="AK2278" i="11"/>
  <c r="AL2278" i="11"/>
  <c r="AG2278" i="11"/>
  <c r="AK2273" i="11"/>
  <c r="AL2273" i="11" s="1"/>
  <c r="AG2273" i="11"/>
  <c r="AH2273" i="11"/>
  <c r="AI2273" i="11"/>
  <c r="AJ2273" i="11"/>
  <c r="AI2266" i="11"/>
  <c r="AL2266" i="11" s="1"/>
  <c r="AJ2266" i="11"/>
  <c r="AK2266" i="11"/>
  <c r="AG2266" i="11"/>
  <c r="AH2266" i="11"/>
  <c r="AH2250" i="11"/>
  <c r="AI2250" i="11"/>
  <c r="AJ2250" i="11"/>
  <c r="AK2250" i="11"/>
  <c r="AL2250" i="11"/>
  <c r="AG2250" i="11"/>
  <c r="V2654" i="11"/>
  <c r="AG2647" i="11"/>
  <c r="V2646" i="11"/>
  <c r="S2656" i="11"/>
  <c r="AF2656" i="11" s="1"/>
  <c r="S2648" i="11"/>
  <c r="AF2648" i="11" s="1"/>
  <c r="AH2645" i="11"/>
  <c r="AI2640" i="11"/>
  <c r="S2640" i="11"/>
  <c r="AF2640" i="11" s="1"/>
  <c r="AH2637" i="11"/>
  <c r="AI2632" i="11"/>
  <c r="S2632" i="11"/>
  <c r="AF2632" i="11" s="1"/>
  <c r="AH2629" i="11"/>
  <c r="AI2624" i="11"/>
  <c r="S2624" i="11"/>
  <c r="AF2624" i="11" s="1"/>
  <c r="AH2621" i="11"/>
  <c r="V2617" i="11"/>
  <c r="AF2617" i="11" s="1"/>
  <c r="AG2616" i="11"/>
  <c r="AK2610" i="11"/>
  <c r="AG2609" i="11"/>
  <c r="AJ2608" i="11"/>
  <c r="AL2608" i="11" s="1"/>
  <c r="S2608" i="11"/>
  <c r="AF2608" i="11" s="1"/>
  <c r="AI2606" i="11"/>
  <c r="S2605" i="11"/>
  <c r="AF2605" i="11" s="1"/>
  <c r="V2603" i="11"/>
  <c r="AF2603" i="11" s="1"/>
  <c r="AG2601" i="11"/>
  <c r="AJ2600" i="11"/>
  <c r="AF2600" i="11"/>
  <c r="AJ2596" i="11"/>
  <c r="T2594" i="11"/>
  <c r="AG2592" i="11"/>
  <c r="AI2591" i="11"/>
  <c r="S2591" i="11"/>
  <c r="AF2591" i="11" s="1"/>
  <c r="AG2589" i="11"/>
  <c r="AG2588" i="11"/>
  <c r="AL2588" i="11" s="1"/>
  <c r="AF2586" i="11"/>
  <c r="AG2579" i="11"/>
  <c r="AI2579" i="11"/>
  <c r="AG2578" i="11"/>
  <c r="AL2578" i="11" s="1"/>
  <c r="AI2574" i="11"/>
  <c r="AJ2573" i="11"/>
  <c r="S2573" i="11"/>
  <c r="AF2573" i="11" s="1"/>
  <c r="T2570" i="11"/>
  <c r="AG2565" i="11"/>
  <c r="AG2563" i="11"/>
  <c r="AH2563" i="11"/>
  <c r="AI2563" i="11"/>
  <c r="AG2559" i="11"/>
  <c r="AK2559" i="11"/>
  <c r="AL2559" i="11" s="1"/>
  <c r="AJ2557" i="11"/>
  <c r="AL2557" i="11" s="1"/>
  <c r="AF2557" i="11"/>
  <c r="AJ2556" i="11"/>
  <c r="AK2556" i="11"/>
  <c r="AL2556" i="11"/>
  <c r="AF2554" i="11"/>
  <c r="S2552" i="11"/>
  <c r="V2547" i="11"/>
  <c r="AF2547" i="11" s="1"/>
  <c r="V2545" i="11"/>
  <c r="AF2545" i="11" s="1"/>
  <c r="V2544" i="11"/>
  <c r="AG2542" i="11"/>
  <c r="AL2542" i="11" s="1"/>
  <c r="AH2541" i="11"/>
  <c r="AG2540" i="11"/>
  <c r="AL2540" i="11" s="1"/>
  <c r="AG2538" i="11"/>
  <c r="AL2538" i="11" s="1"/>
  <c r="AG2533" i="11"/>
  <c r="AL2533" i="11" s="1"/>
  <c r="AI2533" i="11"/>
  <c r="AK2533" i="11"/>
  <c r="AG2528" i="11"/>
  <c r="AH2528" i="11"/>
  <c r="AJ2528" i="11"/>
  <c r="AL2528" i="11"/>
  <c r="Q2513" i="11"/>
  <c r="AF2512" i="11"/>
  <c r="AK2510" i="11"/>
  <c r="AF2510" i="11"/>
  <c r="AH2486" i="11"/>
  <c r="AL2486" i="11" s="1"/>
  <c r="AI2486" i="11"/>
  <c r="AJ2486" i="11"/>
  <c r="AG2486" i="11"/>
  <c r="AG2459" i="11"/>
  <c r="AH2459" i="11"/>
  <c r="AL2459" i="11" s="1"/>
  <c r="AI2459" i="11"/>
  <c r="AJ2459" i="11"/>
  <c r="AK2459" i="11"/>
  <c r="AG2435" i="11"/>
  <c r="AH2435" i="11"/>
  <c r="AI2435" i="11"/>
  <c r="AJ2435" i="11"/>
  <c r="AL2435" i="11" s="1"/>
  <c r="AK2435" i="11"/>
  <c r="AG2403" i="11"/>
  <c r="AL2403" i="11" s="1"/>
  <c r="AH2403" i="11"/>
  <c r="AI2403" i="11"/>
  <c r="AJ2403" i="11"/>
  <c r="AK2403" i="11"/>
  <c r="AF2390" i="11"/>
  <c r="AG2389" i="11"/>
  <c r="AL2389" i="11" s="1"/>
  <c r="AH2389" i="11"/>
  <c r="AI2389" i="11"/>
  <c r="AJ2389" i="11"/>
  <c r="AK2389" i="11"/>
  <c r="AG2387" i="11"/>
  <c r="AL2387" i="11" s="1"/>
  <c r="AH2387" i="11"/>
  <c r="AI2387" i="11"/>
  <c r="AJ2387" i="11"/>
  <c r="AK2387" i="11"/>
  <c r="AG2384" i="11"/>
  <c r="AH2384" i="11"/>
  <c r="AI2384" i="11"/>
  <c r="AJ2384" i="11"/>
  <c r="AK2384" i="11"/>
  <c r="AL2384" i="11"/>
  <c r="AG2381" i="11"/>
  <c r="AH2381" i="11"/>
  <c r="AI2381" i="11"/>
  <c r="AJ2381" i="11"/>
  <c r="AK2381" i="11"/>
  <c r="AL2381" i="11" s="1"/>
  <c r="AF2351" i="11"/>
  <c r="AG2323" i="11"/>
  <c r="AH2323" i="11"/>
  <c r="AI2323" i="11"/>
  <c r="AJ2323" i="11"/>
  <c r="AK2323" i="11"/>
  <c r="AL2323" i="11" s="1"/>
  <c r="AG2320" i="11"/>
  <c r="AL2320" i="11" s="1"/>
  <c r="AH2320" i="11"/>
  <c r="AI2320" i="11"/>
  <c r="AJ2320" i="11"/>
  <c r="AK2320" i="11"/>
  <c r="AH2282" i="11"/>
  <c r="AI2282" i="11"/>
  <c r="AJ2282" i="11"/>
  <c r="AK2282" i="11"/>
  <c r="AG2282" i="11"/>
  <c r="AL2282" i="11" s="1"/>
  <c r="AF2264" i="11"/>
  <c r="AH2582" i="11"/>
  <c r="AJ2582" i="11"/>
  <c r="AI2577" i="11"/>
  <c r="AK2577" i="11"/>
  <c r="AG2574" i="11"/>
  <c r="AL2574" i="11" s="1"/>
  <c r="AG2560" i="11"/>
  <c r="AH2560" i="11"/>
  <c r="AI2553" i="11"/>
  <c r="AJ2553" i="11"/>
  <c r="AK2553" i="11"/>
  <c r="AG2539" i="11"/>
  <c r="AH2539" i="11"/>
  <c r="AI2539" i="11"/>
  <c r="AI2537" i="11"/>
  <c r="AL2537" i="11" s="1"/>
  <c r="AJ2537" i="11"/>
  <c r="AK2537" i="11"/>
  <c r="AF2532" i="11"/>
  <c r="AG2531" i="11"/>
  <c r="AL2531" i="11" s="1"/>
  <c r="AH2531" i="11"/>
  <c r="AI2531" i="11"/>
  <c r="AK2531" i="11"/>
  <c r="AG2520" i="11"/>
  <c r="AL2520" i="11" s="1"/>
  <c r="AH2520" i="11"/>
  <c r="AJ2520" i="11"/>
  <c r="AG2517" i="11"/>
  <c r="AI2517" i="11"/>
  <c r="AK2517" i="11"/>
  <c r="AL2517" i="11"/>
  <c r="AG2515" i="11"/>
  <c r="AL2515" i="11" s="1"/>
  <c r="AH2515" i="11"/>
  <c r="AI2515" i="11"/>
  <c r="AK2515" i="11"/>
  <c r="Q2505" i="11"/>
  <c r="AF2504" i="11"/>
  <c r="AK2502" i="11"/>
  <c r="Q2497" i="11"/>
  <c r="AF2496" i="11"/>
  <c r="AK2494" i="11"/>
  <c r="AG2461" i="11"/>
  <c r="AH2461" i="11"/>
  <c r="AL2461" i="11" s="1"/>
  <c r="AI2461" i="11"/>
  <c r="AJ2461" i="11"/>
  <c r="AK2461" i="11"/>
  <c r="AG2456" i="11"/>
  <c r="AH2456" i="11"/>
  <c r="AI2456" i="11"/>
  <c r="AJ2456" i="11"/>
  <c r="AL2456" i="11" s="1"/>
  <c r="AK2456" i="11"/>
  <c r="AG2437" i="11"/>
  <c r="AL2437" i="11" s="1"/>
  <c r="AH2437" i="11"/>
  <c r="AI2437" i="11"/>
  <c r="AJ2437" i="11"/>
  <c r="AK2437" i="11"/>
  <c r="AG2432" i="11"/>
  <c r="AL2432" i="11" s="1"/>
  <c r="AH2432" i="11"/>
  <c r="AI2432" i="11"/>
  <c r="AJ2432" i="11"/>
  <c r="AK2432" i="11"/>
  <c r="AG2400" i="11"/>
  <c r="AL2400" i="11" s="1"/>
  <c r="AH2400" i="11"/>
  <c r="AI2400" i="11"/>
  <c r="AJ2400" i="11"/>
  <c r="AK2400" i="11"/>
  <c r="AG2347" i="11"/>
  <c r="AL2347" i="11" s="1"/>
  <c r="AH2347" i="11"/>
  <c r="AI2347" i="11"/>
  <c r="AJ2347" i="11"/>
  <c r="AK2347" i="11"/>
  <c r="AG2344" i="11"/>
  <c r="AH2344" i="11"/>
  <c r="AI2344" i="11"/>
  <c r="AJ2344" i="11"/>
  <c r="AK2344" i="11"/>
  <c r="AL2344" i="11"/>
  <c r="AG2341" i="11"/>
  <c r="AH2341" i="11"/>
  <c r="AI2341" i="11"/>
  <c r="AJ2341" i="11"/>
  <c r="AK2341" i="11"/>
  <c r="AL2341" i="11" s="1"/>
  <c r="AI2307" i="11"/>
  <c r="AG2307" i="11"/>
  <c r="AH2307" i="11"/>
  <c r="AJ2307" i="11"/>
  <c r="AK2307" i="11"/>
  <c r="AL2307" i="11" s="1"/>
  <c r="AG2661" i="11"/>
  <c r="AG2640" i="11"/>
  <c r="AL2640" i="11" s="1"/>
  <c r="S2638" i="11"/>
  <c r="AF2638" i="11" s="1"/>
  <c r="AG2632" i="11"/>
  <c r="AL2632" i="11" s="1"/>
  <c r="S2630" i="11"/>
  <c r="AF2630" i="11" s="1"/>
  <c r="AG2624" i="11"/>
  <c r="AL2624" i="11" s="1"/>
  <c r="S2622" i="11"/>
  <c r="AF2622" i="11" s="1"/>
  <c r="S2610" i="11"/>
  <c r="AF2610" i="11" s="1"/>
  <c r="AJ2604" i="11"/>
  <c r="T2602" i="11"/>
  <c r="AG2600" i="11"/>
  <c r="AL2600" i="11" s="1"/>
  <c r="S2599" i="11"/>
  <c r="AF2599" i="11" s="1"/>
  <c r="AG2597" i="11"/>
  <c r="AL2597" i="11" s="1"/>
  <c r="AG2596" i="11"/>
  <c r="AL2596" i="11" s="1"/>
  <c r="AJ2595" i="11"/>
  <c r="AF2594" i="11"/>
  <c r="AG2591" i="11"/>
  <c r="AG2587" i="11"/>
  <c r="AL2587" i="11" s="1"/>
  <c r="AI2587" i="11"/>
  <c r="AG2586" i="11"/>
  <c r="AL2586" i="11" s="1"/>
  <c r="AI2582" i="11"/>
  <c r="AJ2581" i="11"/>
  <c r="AG2577" i="11"/>
  <c r="AF2576" i="11"/>
  <c r="AJ2572" i="11"/>
  <c r="AF2570" i="11"/>
  <c r="S2568" i="11"/>
  <c r="V2561" i="11"/>
  <c r="AF2561" i="11" s="1"/>
  <c r="V2560" i="11"/>
  <c r="AG2554" i="11"/>
  <c r="AL2554" i="11" s="1"/>
  <c r="AH2553" i="11"/>
  <c r="AK2549" i="11"/>
  <c r="S2546" i="11"/>
  <c r="AF2546" i="11" s="1"/>
  <c r="V2542" i="11"/>
  <c r="AF2542" i="11" s="1"/>
  <c r="V2541" i="11"/>
  <c r="AF2541" i="11" s="1"/>
  <c r="S2533" i="11"/>
  <c r="AJ2532" i="11"/>
  <c r="AK2532" i="11"/>
  <c r="AH2532" i="11"/>
  <c r="AL2532" i="11" s="1"/>
  <c r="AI2532" i="11"/>
  <c r="AF2530" i="11"/>
  <c r="AG2525" i="11"/>
  <c r="AL2525" i="11" s="1"/>
  <c r="AI2525" i="11"/>
  <c r="AK2525" i="11"/>
  <c r="AF2516" i="11"/>
  <c r="AG2509" i="11"/>
  <c r="AI2509" i="11"/>
  <c r="AJ2509" i="11"/>
  <c r="AK2509" i="11"/>
  <c r="AL2509" i="11"/>
  <c r="AG2507" i="11"/>
  <c r="AH2507" i="11"/>
  <c r="AI2507" i="11"/>
  <c r="AK2507" i="11"/>
  <c r="AL2507" i="11"/>
  <c r="AG2501" i="11"/>
  <c r="AL2501" i="11" s="1"/>
  <c r="AI2501" i="11"/>
  <c r="AJ2501" i="11"/>
  <c r="AK2501" i="11"/>
  <c r="AG2499" i="11"/>
  <c r="AH2499" i="11"/>
  <c r="AI2499" i="11"/>
  <c r="AL2499" i="11" s="1"/>
  <c r="AK2499" i="11"/>
  <c r="AG2493" i="11"/>
  <c r="AL2493" i="11" s="1"/>
  <c r="AI2493" i="11"/>
  <c r="AJ2493" i="11"/>
  <c r="AK2493" i="11"/>
  <c r="AG2491" i="11"/>
  <c r="AL2491" i="11" s="1"/>
  <c r="AH2491" i="11"/>
  <c r="AI2491" i="11"/>
  <c r="AK2491" i="11"/>
  <c r="Q2489" i="11"/>
  <c r="AF2488" i="11"/>
  <c r="AF2486" i="11"/>
  <c r="AG2483" i="11"/>
  <c r="AL2483" i="11" s="1"/>
  <c r="AH2483" i="11"/>
  <c r="AI2483" i="11"/>
  <c r="AJ2483" i="11"/>
  <c r="AK2483" i="11"/>
  <c r="AF2481" i="11"/>
  <c r="AF2476" i="11"/>
  <c r="AF2454" i="11"/>
  <c r="AF2452" i="11"/>
  <c r="AG2427" i="11"/>
  <c r="AH2427" i="11"/>
  <c r="AI2427" i="11"/>
  <c r="AJ2427" i="11"/>
  <c r="AK2427" i="11"/>
  <c r="AL2427" i="11" s="1"/>
  <c r="AF2426" i="11"/>
  <c r="AF2422" i="11"/>
  <c r="AG2397" i="11"/>
  <c r="AH2397" i="11"/>
  <c r="AI2397" i="11"/>
  <c r="AJ2397" i="11"/>
  <c r="AK2397" i="11"/>
  <c r="AL2397" i="11" s="1"/>
  <c r="AF2396" i="11"/>
  <c r="AF2387" i="11"/>
  <c r="AF2329" i="11"/>
  <c r="AF2323" i="11"/>
  <c r="AF2312" i="11"/>
  <c r="AF2288" i="11"/>
  <c r="AG2271" i="11"/>
  <c r="AL2271" i="11" s="1"/>
  <c r="AH2271" i="11"/>
  <c r="AI2271" i="11"/>
  <c r="AJ2271" i="11"/>
  <c r="AK2271" i="11"/>
  <c r="AJ2257" i="11"/>
  <c r="AK2257" i="11"/>
  <c r="AH2257" i="11"/>
  <c r="AI2257" i="11"/>
  <c r="AG2257" i="11"/>
  <c r="AL2257" i="11" s="1"/>
  <c r="AF2243" i="11"/>
  <c r="AL2660" i="11"/>
  <c r="AJ2668" i="11"/>
  <c r="AK2663" i="11"/>
  <c r="AJ2660" i="11"/>
  <c r="AK2655" i="11"/>
  <c r="AL2650" i="11"/>
  <c r="AK2647" i="11"/>
  <c r="AK2639" i="11"/>
  <c r="AL2634" i="11"/>
  <c r="AK2631" i="11"/>
  <c r="AK2623" i="11"/>
  <c r="AL2618" i="11"/>
  <c r="AL2616" i="11"/>
  <c r="AH2604" i="11"/>
  <c r="AL2604" i="11" s="1"/>
  <c r="AK2603" i="11"/>
  <c r="AL2594" i="11"/>
  <c r="S2584" i="11"/>
  <c r="AG2582" i="11"/>
  <c r="AL2582" i="11" s="1"/>
  <c r="AI2581" i="11"/>
  <c r="AH2572" i="11"/>
  <c r="AL2572" i="11" s="1"/>
  <c r="AL2570" i="11"/>
  <c r="AK2568" i="11"/>
  <c r="AF2568" i="11"/>
  <c r="S2567" i="11"/>
  <c r="AF2567" i="11" s="1"/>
  <c r="AK2562" i="11"/>
  <c r="AG2555" i="11"/>
  <c r="AL2555" i="11" s="1"/>
  <c r="AH2555" i="11"/>
  <c r="AI2555" i="11"/>
  <c r="AG2553" i="11"/>
  <c r="AG2551" i="11"/>
  <c r="AL2551" i="11" s="1"/>
  <c r="AK2551" i="11"/>
  <c r="AJ2549" i="11"/>
  <c r="AF2549" i="11"/>
  <c r="AJ2548" i="11"/>
  <c r="AK2548" i="11"/>
  <c r="AL2548" i="11" s="1"/>
  <c r="AL2547" i="11"/>
  <c r="S2544" i="11"/>
  <c r="AF2544" i="11" s="1"/>
  <c r="AJ2543" i="11"/>
  <c r="V2539" i="11"/>
  <c r="AF2539" i="11" s="1"/>
  <c r="V2537" i="11"/>
  <c r="AF2537" i="11" s="1"/>
  <c r="AF2536" i="11"/>
  <c r="V2531" i="11"/>
  <c r="S2531" i="11"/>
  <c r="AF2531" i="11" s="1"/>
  <c r="AH2530" i="11"/>
  <c r="AJ2530" i="11"/>
  <c r="AL2530" i="11" s="1"/>
  <c r="AK2530" i="11"/>
  <c r="AI2529" i="11"/>
  <c r="AJ2529" i="11"/>
  <c r="AK2529" i="11"/>
  <c r="AG2529" i="11"/>
  <c r="AH2529" i="11"/>
  <c r="AH2526" i="11"/>
  <c r="AF2524" i="11"/>
  <c r="AG2523" i="11"/>
  <c r="AH2523" i="11"/>
  <c r="AI2523" i="11"/>
  <c r="AK2523" i="11"/>
  <c r="S2517" i="11"/>
  <c r="AF2517" i="11" s="1"/>
  <c r="AJ2516" i="11"/>
  <c r="S2515" i="11"/>
  <c r="AF2515" i="11" s="1"/>
  <c r="AH2514" i="11"/>
  <c r="AL2514" i="11" s="1"/>
  <c r="AI2514" i="11"/>
  <c r="AJ2514" i="11"/>
  <c r="AK2514" i="11"/>
  <c r="V2513" i="11"/>
  <c r="AF2513" i="11" s="1"/>
  <c r="AG2512" i="11"/>
  <c r="AL2512" i="11" s="1"/>
  <c r="AH2512" i="11"/>
  <c r="AJ2512" i="11"/>
  <c r="AK2512" i="11"/>
  <c r="AF2508" i="11"/>
  <c r="AF2506" i="11"/>
  <c r="AF2505" i="11"/>
  <c r="AF2500" i="11"/>
  <c r="AF2498" i="11"/>
  <c r="AF2492" i="11"/>
  <c r="AF2490" i="11"/>
  <c r="AF2489" i="11"/>
  <c r="AG2485" i="11"/>
  <c r="AL2485" i="11" s="1"/>
  <c r="AI2485" i="11"/>
  <c r="AJ2485" i="11"/>
  <c r="AK2485" i="11"/>
  <c r="AG2480" i="11"/>
  <c r="AH2480" i="11"/>
  <c r="AI2480" i="11"/>
  <c r="AJ2480" i="11"/>
  <c r="AK2480" i="11"/>
  <c r="AL2480" i="11"/>
  <c r="AG2475" i="11"/>
  <c r="AH2475" i="11"/>
  <c r="AI2475" i="11"/>
  <c r="AJ2475" i="11"/>
  <c r="AK2475" i="11"/>
  <c r="AL2475" i="11" s="1"/>
  <c r="AF2473" i="11"/>
  <c r="AF2464" i="11"/>
  <c r="AG2451" i="11"/>
  <c r="AH2451" i="11"/>
  <c r="AI2451" i="11"/>
  <c r="AJ2451" i="11"/>
  <c r="AK2451" i="11"/>
  <c r="AL2451" i="11" s="1"/>
  <c r="AF2449" i="11"/>
  <c r="AG2429" i="11"/>
  <c r="AL2429" i="11" s="1"/>
  <c r="AH2429" i="11"/>
  <c r="AI2429" i="11"/>
  <c r="AJ2429" i="11"/>
  <c r="AK2429" i="11"/>
  <c r="AG2424" i="11"/>
  <c r="AL2424" i="11" s="1"/>
  <c r="AH2424" i="11"/>
  <c r="AI2424" i="11"/>
  <c r="AJ2424" i="11"/>
  <c r="AK2424" i="11"/>
  <c r="AF2420" i="11"/>
  <c r="AF2401" i="11"/>
  <c r="AG2395" i="11"/>
  <c r="AL2395" i="11" s="1"/>
  <c r="AH2395" i="11"/>
  <c r="AI2395" i="11"/>
  <c r="AJ2395" i="11"/>
  <c r="AK2395" i="11"/>
  <c r="AG2379" i="11"/>
  <c r="AL2379" i="11" s="1"/>
  <c r="AH2379" i="11"/>
  <c r="AI2379" i="11"/>
  <c r="AJ2379" i="11"/>
  <c r="AK2379" i="11"/>
  <c r="AF2349" i="11"/>
  <c r="AF2321" i="11"/>
  <c r="AJ2318" i="11"/>
  <c r="AG2318" i="11"/>
  <c r="AH2318" i="11"/>
  <c r="AI2318" i="11"/>
  <c r="AK2318" i="11"/>
  <c r="AL2318" i="11" s="1"/>
  <c r="AI2306" i="11"/>
  <c r="AJ2306" i="11"/>
  <c r="AK2306" i="11"/>
  <c r="AG2306" i="11"/>
  <c r="AL2306" i="11" s="1"/>
  <c r="AH2306" i="11"/>
  <c r="AF2301" i="11"/>
  <c r="AK2668" i="11"/>
  <c r="AL2668" i="11" s="1"/>
  <c r="AG2648" i="11"/>
  <c r="AL2648" i="11" s="1"/>
  <c r="S2646" i="11"/>
  <c r="AF2646" i="11" s="1"/>
  <c r="AL2669" i="11"/>
  <c r="AI2668" i="11"/>
  <c r="AK2666" i="11"/>
  <c r="AL2666" i="11" s="1"/>
  <c r="AJ2663" i="11"/>
  <c r="AL2661" i="11"/>
  <c r="AI2660" i="11"/>
  <c r="AK2658" i="11"/>
  <c r="AL2658" i="11" s="1"/>
  <c r="AJ2655" i="11"/>
  <c r="AL2655" i="11" s="1"/>
  <c r="AL2653" i="11"/>
  <c r="AK2650" i="11"/>
  <c r="AJ2647" i="11"/>
  <c r="AL2647" i="11" s="1"/>
  <c r="AL2645" i="11"/>
  <c r="AK2642" i="11"/>
  <c r="AL2642" i="11" s="1"/>
  <c r="AJ2639" i="11"/>
  <c r="AL2639" i="11" s="1"/>
  <c r="AL2637" i="11"/>
  <c r="AK2634" i="11"/>
  <c r="AJ2631" i="11"/>
  <c r="AL2631" i="11" s="1"/>
  <c r="AL2629" i="11"/>
  <c r="AK2626" i="11"/>
  <c r="AL2626" i="11" s="1"/>
  <c r="AJ2623" i="11"/>
  <c r="AL2623" i="11" s="1"/>
  <c r="AL2621" i="11"/>
  <c r="AK2618" i="11"/>
  <c r="AK2616" i="11"/>
  <c r="AK2614" i="11"/>
  <c r="AL2610" i="11"/>
  <c r="AG2605" i="11"/>
  <c r="AL2605" i="11" s="1"/>
  <c r="AJ2603" i="11"/>
  <c r="AF2602" i="11"/>
  <c r="AG2595" i="11"/>
  <c r="AL2595" i="11" s="1"/>
  <c r="AI2595" i="11"/>
  <c r="AF2584" i="11"/>
  <c r="AH2581" i="11"/>
  <c r="AL2581" i="11" s="1"/>
  <c r="AJ2580" i="11"/>
  <c r="AK2578" i="11"/>
  <c r="AG2573" i="11"/>
  <c r="AL2573" i="11" s="1"/>
  <c r="AJ2568" i="11"/>
  <c r="AJ2562" i="11"/>
  <c r="AG2552" i="11"/>
  <c r="AL2552" i="11" s="1"/>
  <c r="AH2552" i="11"/>
  <c r="AI2549" i="11"/>
  <c r="AK2547" i="11"/>
  <c r="AK2544" i="11"/>
  <c r="AI2543" i="11"/>
  <c r="AK2538" i="11"/>
  <c r="S2525" i="11"/>
  <c r="AF2525" i="11" s="1"/>
  <c r="AJ2524" i="11"/>
  <c r="AL2524" i="11" s="1"/>
  <c r="AK2524" i="11"/>
  <c r="AH2524" i="11"/>
  <c r="AI2524" i="11"/>
  <c r="AF2522" i="11"/>
  <c r="AI2521" i="11"/>
  <c r="AJ2521" i="11"/>
  <c r="AK2521" i="11"/>
  <c r="AG2521" i="11"/>
  <c r="AL2521" i="11" s="1"/>
  <c r="AH2521" i="11"/>
  <c r="AJ2508" i="11"/>
  <c r="S2507" i="11"/>
  <c r="AF2507" i="11" s="1"/>
  <c r="AH2506" i="11"/>
  <c r="AL2506" i="11" s="1"/>
  <c r="AI2506" i="11"/>
  <c r="AJ2506" i="11"/>
  <c r="AK2506" i="11"/>
  <c r="V2505" i="11"/>
  <c r="AG2504" i="11"/>
  <c r="AH2504" i="11"/>
  <c r="AJ2504" i="11"/>
  <c r="AK2504" i="11"/>
  <c r="AL2504" i="11"/>
  <c r="AJ2500" i="11"/>
  <c r="S2499" i="11"/>
  <c r="AF2499" i="11" s="1"/>
  <c r="AH2498" i="11"/>
  <c r="AI2498" i="11"/>
  <c r="AJ2498" i="11"/>
  <c r="AK2498" i="11"/>
  <c r="V2497" i="11"/>
  <c r="AF2497" i="11" s="1"/>
  <c r="AG2496" i="11"/>
  <c r="AH2496" i="11"/>
  <c r="AJ2496" i="11"/>
  <c r="AL2496" i="11" s="1"/>
  <c r="AK2496" i="11"/>
  <c r="AJ2492" i="11"/>
  <c r="S2491" i="11"/>
  <c r="AF2491" i="11" s="1"/>
  <c r="AH2490" i="11"/>
  <c r="AI2490" i="11"/>
  <c r="AJ2490" i="11"/>
  <c r="AK2490" i="11"/>
  <c r="V2489" i="11"/>
  <c r="AF2484" i="11"/>
  <c r="AF2478" i="11"/>
  <c r="AG2477" i="11"/>
  <c r="AL2477" i="11" s="1"/>
  <c r="AH2477" i="11"/>
  <c r="AI2477" i="11"/>
  <c r="AJ2477" i="11"/>
  <c r="AK2477" i="11"/>
  <c r="AG2472" i="11"/>
  <c r="AH2472" i="11"/>
  <c r="AI2472" i="11"/>
  <c r="AJ2472" i="11"/>
  <c r="AK2472" i="11"/>
  <c r="AL2472" i="11"/>
  <c r="AF2468" i="11"/>
  <c r="AG2453" i="11"/>
  <c r="AH2453" i="11"/>
  <c r="AI2453" i="11"/>
  <c r="AJ2453" i="11"/>
  <c r="AL2453" i="11" s="1"/>
  <c r="AK2453" i="11"/>
  <c r="AG2421" i="11"/>
  <c r="AL2421" i="11" s="1"/>
  <c r="AH2421" i="11"/>
  <c r="AI2421" i="11"/>
  <c r="AJ2421" i="11"/>
  <c r="AK2421" i="11"/>
  <c r="AG2419" i="11"/>
  <c r="AL2419" i="11" s="1"/>
  <c r="AH2419" i="11"/>
  <c r="AI2419" i="11"/>
  <c r="AJ2419" i="11"/>
  <c r="AK2419" i="11"/>
  <c r="AF2418" i="11"/>
  <c r="AF2414" i="11"/>
  <c r="AF2405" i="11"/>
  <c r="AF2378" i="11"/>
  <c r="AF2325" i="11"/>
  <c r="AF2300" i="11"/>
  <c r="AK2289" i="11"/>
  <c r="AG2289" i="11"/>
  <c r="AL2289" i="11" s="1"/>
  <c r="AH2289" i="11"/>
  <c r="AI2289" i="11"/>
  <c r="AJ2289" i="11"/>
  <c r="AG2287" i="11"/>
  <c r="AH2287" i="11"/>
  <c r="AI2287" i="11"/>
  <c r="AJ2287" i="11"/>
  <c r="AK2287" i="11"/>
  <c r="AL2287" i="11"/>
  <c r="AH2606" i="11"/>
  <c r="AL2606" i="11" s="1"/>
  <c r="AJ2606" i="11"/>
  <c r="S2664" i="11"/>
  <c r="AF2664" i="11" s="1"/>
  <c r="S2667" i="11"/>
  <c r="AF2667" i="11" s="1"/>
  <c r="AL2663" i="11"/>
  <c r="S2662" i="11"/>
  <c r="AF2662" i="11" s="1"/>
  <c r="AK2660" i="11"/>
  <c r="S2654" i="11"/>
  <c r="AF2654" i="11" s="1"/>
  <c r="S2616" i="11"/>
  <c r="AF2616" i="11" s="1"/>
  <c r="AJ2614" i="11"/>
  <c r="AL2614" i="11" s="1"/>
  <c r="AL2611" i="11"/>
  <c r="AK2609" i="11"/>
  <c r="AL2609" i="11" s="1"/>
  <c r="V2605" i="11"/>
  <c r="AH2603" i="11"/>
  <c r="AL2603" i="11" s="1"/>
  <c r="AL2602" i="11"/>
  <c r="AL2601" i="11"/>
  <c r="AK2592" i="11"/>
  <c r="AL2592" i="11" s="1"/>
  <c r="S2592" i="11"/>
  <c r="AF2592" i="11" s="1"/>
  <c r="AI2589" i="11"/>
  <c r="AK2588" i="11"/>
  <c r="AJ2583" i="11"/>
  <c r="AL2583" i="11" s="1"/>
  <c r="AH2580" i="11"/>
  <c r="AL2580" i="11" s="1"/>
  <c r="AK2579" i="11"/>
  <c r="AJ2578" i="11"/>
  <c r="S2578" i="11"/>
  <c r="AF2578" i="11" s="1"/>
  <c r="V2573" i="11"/>
  <c r="AG2571" i="11"/>
  <c r="AH2571" i="11"/>
  <c r="AI2571" i="11"/>
  <c r="AI2568" i="11"/>
  <c r="AL2568" i="11" s="1"/>
  <c r="AG2567" i="11"/>
  <c r="AK2567" i="11"/>
  <c r="AL2567" i="11"/>
  <c r="AJ2565" i="11"/>
  <c r="AL2565" i="11" s="1"/>
  <c r="AF2565" i="11"/>
  <c r="AJ2564" i="11"/>
  <c r="AL2564" i="11" s="1"/>
  <c r="AK2564" i="11"/>
  <c r="AI2562" i="11"/>
  <c r="AL2562" i="11" s="1"/>
  <c r="AF2562" i="11"/>
  <c r="AL2560" i="11"/>
  <c r="S2560" i="11"/>
  <c r="AF2560" i="11" s="1"/>
  <c r="V2552" i="11"/>
  <c r="AF2552" i="11" s="1"/>
  <c r="AH2549" i="11"/>
  <c r="AJ2547" i="11"/>
  <c r="AG2546" i="11"/>
  <c r="AL2546" i="11" s="1"/>
  <c r="AJ2544" i="11"/>
  <c r="AL2544" i="11" s="1"/>
  <c r="AH2543" i="11"/>
  <c r="AL2543" i="11" s="1"/>
  <c r="AK2541" i="11"/>
  <c r="AL2541" i="11" s="1"/>
  <c r="AJ2538" i="11"/>
  <c r="S2538" i="11"/>
  <c r="AF2538" i="11" s="1"/>
  <c r="AK2536" i="11"/>
  <c r="AF2534" i="11"/>
  <c r="AF2533" i="11"/>
  <c r="AF2528" i="11"/>
  <c r="S2523" i="11"/>
  <c r="AF2523" i="11" s="1"/>
  <c r="AH2522" i="11"/>
  <c r="AL2522" i="11" s="1"/>
  <c r="AJ2522" i="11"/>
  <c r="AK2522" i="11"/>
  <c r="AH2518" i="11"/>
  <c r="AI2518" i="11"/>
  <c r="AJ2518" i="11"/>
  <c r="AG2518" i="11"/>
  <c r="AL2518" i="11" s="1"/>
  <c r="AG2506" i="11"/>
  <c r="AG2498" i="11"/>
  <c r="AL2498" i="11" s="1"/>
  <c r="AG2490" i="11"/>
  <c r="AL2490" i="11" s="1"/>
  <c r="AG2488" i="11"/>
  <c r="AL2488" i="11" s="1"/>
  <c r="AH2488" i="11"/>
  <c r="AJ2488" i="11"/>
  <c r="AK2488" i="11"/>
  <c r="AF2470" i="11"/>
  <c r="AG2467" i="11"/>
  <c r="AL2467" i="11" s="1"/>
  <c r="AH2467" i="11"/>
  <c r="AI2467" i="11"/>
  <c r="AJ2467" i="11"/>
  <c r="AK2467" i="11"/>
  <c r="AF2465" i="11"/>
  <c r="AG2448" i="11"/>
  <c r="AL2448" i="11" s="1"/>
  <c r="AH2448" i="11"/>
  <c r="AI2448" i="11"/>
  <c r="AJ2448" i="11"/>
  <c r="AK2448" i="11"/>
  <c r="AF2446" i="11"/>
  <c r="AF2444" i="11"/>
  <c r="AF2441" i="11"/>
  <c r="AG2416" i="11"/>
  <c r="AL2416" i="11" s="1"/>
  <c r="AH2416" i="11"/>
  <c r="AI2416" i="11"/>
  <c r="AJ2416" i="11"/>
  <c r="AK2416" i="11"/>
  <c r="AG2413" i="11"/>
  <c r="AL2413" i="11" s="1"/>
  <c r="AH2413" i="11"/>
  <c r="AI2413" i="11"/>
  <c r="AJ2413" i="11"/>
  <c r="AK2413" i="11"/>
  <c r="AF2412" i="11"/>
  <c r="AF2389" i="11"/>
  <c r="AG2376" i="11"/>
  <c r="AL2376" i="11" s="1"/>
  <c r="AH2376" i="11"/>
  <c r="AI2376" i="11"/>
  <c r="AJ2376" i="11"/>
  <c r="AK2376" i="11"/>
  <c r="AF2374" i="11"/>
  <c r="AG2373" i="11"/>
  <c r="AL2373" i="11" s="1"/>
  <c r="AH2373" i="11"/>
  <c r="AI2373" i="11"/>
  <c r="AJ2373" i="11"/>
  <c r="AK2373" i="11"/>
  <c r="AF2372" i="11"/>
  <c r="AG2371" i="11"/>
  <c r="AL2371" i="11" s="1"/>
  <c r="AH2371" i="11"/>
  <c r="AI2371" i="11"/>
  <c r="AJ2371" i="11"/>
  <c r="AK2371" i="11"/>
  <c r="AG2368" i="11"/>
  <c r="AH2368" i="11"/>
  <c r="AI2368" i="11"/>
  <c r="AJ2368" i="11"/>
  <c r="AK2368" i="11"/>
  <c r="AL2368" i="11"/>
  <c r="AG2365" i="11"/>
  <c r="AH2365" i="11"/>
  <c r="AI2365" i="11"/>
  <c r="AJ2365" i="11"/>
  <c r="AK2365" i="11"/>
  <c r="AL2365" i="11" s="1"/>
  <c r="AF2364" i="11"/>
  <c r="AG2363" i="11"/>
  <c r="AL2363" i="11" s="1"/>
  <c r="AH2363" i="11"/>
  <c r="AI2363" i="11"/>
  <c r="AJ2363" i="11"/>
  <c r="AK2363" i="11"/>
  <c r="AF2358" i="11"/>
  <c r="AG2357" i="11"/>
  <c r="AL2357" i="11" s="1"/>
  <c r="AH2357" i="11"/>
  <c r="AI2357" i="11"/>
  <c r="AJ2357" i="11"/>
  <c r="AK2357" i="11"/>
  <c r="AF2356" i="11"/>
  <c r="AG2355" i="11"/>
  <c r="AL2355" i="11" s="1"/>
  <c r="AH2355" i="11"/>
  <c r="AI2355" i="11"/>
  <c r="AJ2355" i="11"/>
  <c r="AK2355" i="11"/>
  <c r="AG2333" i="11"/>
  <c r="AL2333" i="11" s="1"/>
  <c r="AH2333" i="11"/>
  <c r="AI2333" i="11"/>
  <c r="AJ2333" i="11"/>
  <c r="AK2333" i="11"/>
  <c r="AF2332" i="11"/>
  <c r="AJ2302" i="11"/>
  <c r="AH2302" i="11"/>
  <c r="AL2302" i="11" s="1"/>
  <c r="AI2302" i="11"/>
  <c r="AK2302" i="11"/>
  <c r="AG2302" i="11"/>
  <c r="AI2291" i="11"/>
  <c r="AG2291" i="11"/>
  <c r="AH2291" i="11"/>
  <c r="AJ2291" i="11"/>
  <c r="AK2291" i="11"/>
  <c r="AL2291" i="11"/>
  <c r="AF2277" i="11"/>
  <c r="AI2267" i="11"/>
  <c r="AG2267" i="11"/>
  <c r="AH2267" i="11"/>
  <c r="AJ2267" i="11"/>
  <c r="AL2267" i="11" s="1"/>
  <c r="AK2267" i="11"/>
  <c r="AF2215" i="11"/>
  <c r="AJ2519" i="11"/>
  <c r="AI2516" i="11"/>
  <c r="AJ2511" i="11"/>
  <c r="AI2508" i="11"/>
  <c r="AJ2503" i="11"/>
  <c r="AI2500" i="11"/>
  <c r="AJ2495" i="11"/>
  <c r="AI2492" i="11"/>
  <c r="AJ2487" i="11"/>
  <c r="AI2484" i="11"/>
  <c r="AK2482" i="11"/>
  <c r="AJ2479" i="11"/>
  <c r="Q2478" i="11"/>
  <c r="AI2476" i="11"/>
  <c r="AK2474" i="11"/>
  <c r="AJ2471" i="11"/>
  <c r="Q2470" i="11"/>
  <c r="AI2468" i="11"/>
  <c r="AK2466" i="11"/>
  <c r="AJ2463" i="11"/>
  <c r="Q2462" i="11"/>
  <c r="AI2460" i="11"/>
  <c r="AK2458" i="11"/>
  <c r="AJ2455" i="11"/>
  <c r="Q2454" i="11"/>
  <c r="AI2452" i="11"/>
  <c r="AK2450" i="11"/>
  <c r="AJ2447" i="11"/>
  <c r="Q2446" i="11"/>
  <c r="AI2444" i="11"/>
  <c r="AK2442" i="11"/>
  <c r="AJ2439" i="11"/>
  <c r="AL2439" i="11" s="1"/>
  <c r="Q2438" i="11"/>
  <c r="AI2436" i="11"/>
  <c r="AK2434" i="11"/>
  <c r="AJ2431" i="11"/>
  <c r="Q2430" i="11"/>
  <c r="AI2428" i="11"/>
  <c r="AK2426" i="11"/>
  <c r="AJ2423" i="11"/>
  <c r="Q2422" i="11"/>
  <c r="AK2418" i="11"/>
  <c r="AJ2415" i="11"/>
  <c r="Q2414" i="11"/>
  <c r="AK2410" i="11"/>
  <c r="AJ2407" i="11"/>
  <c r="Q2406" i="11"/>
  <c r="AK2402" i="11"/>
  <c r="AJ2399" i="11"/>
  <c r="Q2398" i="11"/>
  <c r="AK2394" i="11"/>
  <c r="AJ2391" i="11"/>
  <c r="Q2390" i="11"/>
  <c r="AK2386" i="11"/>
  <c r="AJ2383" i="11"/>
  <c r="Q2382" i="11"/>
  <c r="AK2378" i="11"/>
  <c r="AL2378" i="11" s="1"/>
  <c r="AJ2375" i="11"/>
  <c r="Q2374" i="11"/>
  <c r="AK2370" i="11"/>
  <c r="AJ2367" i="11"/>
  <c r="Q2366" i="11"/>
  <c r="AK2362" i="11"/>
  <c r="AJ2359" i="11"/>
  <c r="Q2358" i="11"/>
  <c r="AK2354" i="11"/>
  <c r="AJ2351" i="11"/>
  <c r="Q2350" i="11"/>
  <c r="AK2346" i="11"/>
  <c r="AJ2343" i="11"/>
  <c r="Q2342" i="11"/>
  <c r="AK2338" i="11"/>
  <c r="AJ2335" i="11"/>
  <c r="Q2334" i="11"/>
  <c r="AJ2327" i="11"/>
  <c r="Q2326" i="11"/>
  <c r="AJ2319" i="11"/>
  <c r="AJ2315" i="11"/>
  <c r="AH2313" i="11"/>
  <c r="AL2313" i="11" s="1"/>
  <c r="AH2311" i="11"/>
  <c r="Q2304" i="11"/>
  <c r="AK2303" i="11"/>
  <c r="AH2299" i="11"/>
  <c r="AL2299" i="11" s="1"/>
  <c r="Q2297" i="11"/>
  <c r="Q2295" i="11"/>
  <c r="AH2293" i="11"/>
  <c r="AJ2292" i="11"/>
  <c r="AI2290" i="11"/>
  <c r="AI2288" i="11"/>
  <c r="Q2280" i="11"/>
  <c r="Q2264" i="11"/>
  <c r="Q2262" i="11"/>
  <c r="AH2243" i="11"/>
  <c r="AI2243" i="11"/>
  <c r="AL2243" i="11" s="1"/>
  <c r="AG2237" i="11"/>
  <c r="AK2237" i="11"/>
  <c r="AJ2235" i="11"/>
  <c r="AJ2233" i="11"/>
  <c r="AK2233" i="11"/>
  <c r="AG2233" i="11"/>
  <c r="AI2233" i="11"/>
  <c r="AJ2226" i="11"/>
  <c r="AL2226" i="11" s="1"/>
  <c r="AH2211" i="11"/>
  <c r="AI2211" i="11"/>
  <c r="AJ2211" i="11"/>
  <c r="AG2211" i="11"/>
  <c r="AG2197" i="11"/>
  <c r="AH2197" i="11"/>
  <c r="AK2197" i="11"/>
  <c r="AF2190" i="11"/>
  <c r="AG2181" i="11"/>
  <c r="AH2181" i="11"/>
  <c r="AL2181" i="11" s="1"/>
  <c r="AK2181" i="11"/>
  <c r="AK2164" i="11"/>
  <c r="AH2164" i="11"/>
  <c r="AL2164" i="11" s="1"/>
  <c r="AJ2164" i="11"/>
  <c r="AK2156" i="11"/>
  <c r="AH2156" i="11"/>
  <c r="AL2156" i="11" s="1"/>
  <c r="AJ2156" i="11"/>
  <c r="AK2148" i="11"/>
  <c r="AH2148" i="11"/>
  <c r="AJ2148" i="11"/>
  <c r="AF2146" i="11"/>
  <c r="AK2124" i="11"/>
  <c r="AH2124" i="11"/>
  <c r="AI2124" i="11"/>
  <c r="AJ2124" i="11"/>
  <c r="Q2123" i="11"/>
  <c r="AG2117" i="11"/>
  <c r="AL2117" i="11" s="1"/>
  <c r="AH2117" i="11"/>
  <c r="AI2117" i="11"/>
  <c r="AK2117" i="11"/>
  <c r="AJ2097" i="11"/>
  <c r="AK2097" i="11"/>
  <c r="AL2097" i="11"/>
  <c r="AG2097" i="11"/>
  <c r="AH2097" i="11"/>
  <c r="AI2097" i="11"/>
  <c r="AG2069" i="11"/>
  <c r="AL2069" i="11" s="1"/>
  <c r="AH2069" i="11"/>
  <c r="AI2069" i="11"/>
  <c r="AJ2069" i="11"/>
  <c r="AK2069" i="11"/>
  <c r="AG1983" i="11"/>
  <c r="AL1983" i="11" s="1"/>
  <c r="AH1983" i="11"/>
  <c r="AI1983" i="11"/>
  <c r="AJ1983" i="11"/>
  <c r="AK1983" i="11"/>
  <c r="AG1981" i="11"/>
  <c r="AH1981" i="11"/>
  <c r="AI1981" i="11"/>
  <c r="AJ1981" i="11"/>
  <c r="AL1981" i="11" s="1"/>
  <c r="AK1981" i="11"/>
  <c r="AJ1955" i="11"/>
  <c r="AL1955" i="11" s="1"/>
  <c r="AG1955" i="11"/>
  <c r="AH1955" i="11"/>
  <c r="AI1955" i="11"/>
  <c r="AK1955" i="11"/>
  <c r="AJ1939" i="11"/>
  <c r="AG1939" i="11"/>
  <c r="AL1939" i="11" s="1"/>
  <c r="AH1939" i="11"/>
  <c r="AI1939" i="11"/>
  <c r="AK1939" i="11"/>
  <c r="S2535" i="11"/>
  <c r="AF2535" i="11" s="1"/>
  <c r="AH2516" i="11"/>
  <c r="AH2508" i="11"/>
  <c r="AL2508" i="11" s="1"/>
  <c r="AH2500" i="11"/>
  <c r="AL2500" i="11" s="1"/>
  <c r="AH2492" i="11"/>
  <c r="AH2484" i="11"/>
  <c r="AJ2482" i="11"/>
  <c r="Q2481" i="11"/>
  <c r="AI2479" i="11"/>
  <c r="AL2479" i="11" s="1"/>
  <c r="AH2476" i="11"/>
  <c r="AL2476" i="11" s="1"/>
  <c r="AJ2474" i="11"/>
  <c r="Q2473" i="11"/>
  <c r="AI2471" i="11"/>
  <c r="AH2468" i="11"/>
  <c r="AJ2466" i="11"/>
  <c r="Q2465" i="11"/>
  <c r="AI2463" i="11"/>
  <c r="AH2460" i="11"/>
  <c r="AJ2458" i="11"/>
  <c r="Q2457" i="11"/>
  <c r="AI2455" i="11"/>
  <c r="AH2452" i="11"/>
  <c r="AJ2450" i="11"/>
  <c r="Q2449" i="11"/>
  <c r="AI2447" i="11"/>
  <c r="AH2444" i="11"/>
  <c r="AJ2442" i="11"/>
  <c r="Q2441" i="11"/>
  <c r="AI2439" i="11"/>
  <c r="AH2436" i="11"/>
  <c r="AL2436" i="11" s="1"/>
  <c r="AJ2434" i="11"/>
  <c r="Q2433" i="11"/>
  <c r="AI2431" i="11"/>
  <c r="AH2428" i="11"/>
  <c r="AJ2426" i="11"/>
  <c r="Q2425" i="11"/>
  <c r="AI2423" i="11"/>
  <c r="AL2423" i="11" s="1"/>
  <c r="S2423" i="11"/>
  <c r="AF2423" i="11" s="1"/>
  <c r="AH2420" i="11"/>
  <c r="AJ2418" i="11"/>
  <c r="Q2417" i="11"/>
  <c r="AI2415" i="11"/>
  <c r="AL2415" i="11" s="1"/>
  <c r="S2415" i="11"/>
  <c r="AF2415" i="11" s="1"/>
  <c r="AJ2410" i="11"/>
  <c r="Q2409" i="11"/>
  <c r="AI2407" i="11"/>
  <c r="S2407" i="11"/>
  <c r="AF2407" i="11" s="1"/>
  <c r="AJ2402" i="11"/>
  <c r="Q2401" i="11"/>
  <c r="AI2399" i="11"/>
  <c r="AJ2394" i="11"/>
  <c r="Q2393" i="11"/>
  <c r="AI2391" i="11"/>
  <c r="AJ2386" i="11"/>
  <c r="Q2385" i="11"/>
  <c r="AI2383" i="11"/>
  <c r="AJ2378" i="11"/>
  <c r="Q2377" i="11"/>
  <c r="AI2375" i="11"/>
  <c r="AJ2370" i="11"/>
  <c r="Q2369" i="11"/>
  <c r="AI2367" i="11"/>
  <c r="AJ2362" i="11"/>
  <c r="Q2361" i="11"/>
  <c r="AI2359" i="11"/>
  <c r="S2359" i="11"/>
  <c r="AF2359" i="11" s="1"/>
  <c r="AJ2354" i="11"/>
  <c r="Q2353" i="11"/>
  <c r="AI2351" i="11"/>
  <c r="AJ2346" i="11"/>
  <c r="Q2345" i="11"/>
  <c r="AI2343" i="11"/>
  <c r="AJ2338" i="11"/>
  <c r="Q2337" i="11"/>
  <c r="AI2335" i="11"/>
  <c r="AJ2330" i="11"/>
  <c r="Q2329" i="11"/>
  <c r="AI2327" i="11"/>
  <c r="AJ2322" i="11"/>
  <c r="Q2321" i="11"/>
  <c r="AI2319" i="11"/>
  <c r="AG2309" i="11"/>
  <c r="AI2292" i="11"/>
  <c r="AJ2286" i="11"/>
  <c r="AG2275" i="11"/>
  <c r="AL2275" i="11" s="1"/>
  <c r="S2274" i="11"/>
  <c r="AF2274" i="11" s="1"/>
  <c r="AJ2272" i="11"/>
  <c r="AI2270" i="11"/>
  <c r="AG2269" i="11"/>
  <c r="AI2253" i="11"/>
  <c r="AI2252" i="11"/>
  <c r="S2252" i="11"/>
  <c r="AF2252" i="11" s="1"/>
  <c r="V2251" i="11"/>
  <c r="AF2251" i="11" s="1"/>
  <c r="AJ2249" i="11"/>
  <c r="AK2249" i="11"/>
  <c r="AI2246" i="11"/>
  <c r="AJ2246" i="11"/>
  <c r="AG2243" i="11"/>
  <c r="AH2242" i="11"/>
  <c r="AL2242" i="11" s="1"/>
  <c r="S2231" i="11"/>
  <c r="AF2231" i="11" s="1"/>
  <c r="AJ2229" i="11"/>
  <c r="AK2228" i="11"/>
  <c r="AH2228" i="11"/>
  <c r="AL2228" i="11" s="1"/>
  <c r="AJ2228" i="11"/>
  <c r="AH2226" i="11"/>
  <c r="AI2223" i="11"/>
  <c r="AL2223" i="11" s="1"/>
  <c r="AK2223" i="11"/>
  <c r="AK2218" i="11"/>
  <c r="S2215" i="11"/>
  <c r="AF2214" i="11"/>
  <c r="AJ2213" i="11"/>
  <c r="AK2212" i="11"/>
  <c r="AH2212" i="11"/>
  <c r="AL2212" i="11" s="1"/>
  <c r="AJ2212" i="11"/>
  <c r="AG2200" i="11"/>
  <c r="AL2200" i="11" s="1"/>
  <c r="AH2200" i="11"/>
  <c r="AI2200" i="11"/>
  <c r="AG2192" i="11"/>
  <c r="AH2192" i="11"/>
  <c r="AI2192" i="11"/>
  <c r="AL2192" i="11" s="1"/>
  <c r="S2191" i="11"/>
  <c r="AI2190" i="11"/>
  <c r="AJ2190" i="11"/>
  <c r="AK2190" i="11"/>
  <c r="AH2190" i="11"/>
  <c r="AF2186" i="11"/>
  <c r="AG2176" i="11"/>
  <c r="AI2156" i="11"/>
  <c r="AH2155" i="11"/>
  <c r="AI2155" i="11"/>
  <c r="AJ2155" i="11"/>
  <c r="AL2155" i="11" s="1"/>
  <c r="AK2155" i="11"/>
  <c r="AG2155" i="11"/>
  <c r="AI2148" i="11"/>
  <c r="AJ2145" i="11"/>
  <c r="AK2145" i="11"/>
  <c r="AG2145" i="11"/>
  <c r="AL2145" i="11" s="1"/>
  <c r="AI2145" i="11"/>
  <c r="AG2141" i="11"/>
  <c r="AH2141" i="11"/>
  <c r="AI2141" i="11"/>
  <c r="AK2141" i="11"/>
  <c r="AJ2137" i="11"/>
  <c r="AK2137" i="11"/>
  <c r="AL2137" i="11"/>
  <c r="AG2137" i="11"/>
  <c r="AH2137" i="11"/>
  <c r="AI2137" i="11"/>
  <c r="AF2122" i="11"/>
  <c r="AJ2121" i="11"/>
  <c r="AK2121" i="11"/>
  <c r="AL2121" i="11"/>
  <c r="AG2121" i="11"/>
  <c r="AH2121" i="11"/>
  <c r="AI2121" i="11"/>
  <c r="AF2118" i="11"/>
  <c r="AG2114" i="11"/>
  <c r="AL2114" i="11" s="1"/>
  <c r="AH2114" i="11"/>
  <c r="AJ2114" i="11"/>
  <c r="AK2114" i="11"/>
  <c r="AF2102" i="11"/>
  <c r="AG2101" i="11"/>
  <c r="AH2101" i="11"/>
  <c r="AL2101" i="11" s="1"/>
  <c r="AI2101" i="11"/>
  <c r="AJ2101" i="11"/>
  <c r="AK2101" i="11"/>
  <c r="AF2098" i="11"/>
  <c r="AF2082" i="11"/>
  <c r="AG2066" i="11"/>
  <c r="AH2066" i="11"/>
  <c r="AL2066" i="11" s="1"/>
  <c r="AI2066" i="11"/>
  <c r="AJ2066" i="11"/>
  <c r="AK2066" i="11"/>
  <c r="AG2034" i="11"/>
  <c r="AH2034" i="11"/>
  <c r="AI2034" i="11"/>
  <c r="AJ2034" i="11"/>
  <c r="AK2034" i="11"/>
  <c r="AL2034" i="11"/>
  <c r="AF2022" i="11"/>
  <c r="AF2014" i="11"/>
  <c r="AG2005" i="11"/>
  <c r="AH2005" i="11"/>
  <c r="AI2005" i="11"/>
  <c r="AJ2005" i="11"/>
  <c r="AK2005" i="11"/>
  <c r="AL2005" i="11"/>
  <c r="AF2000" i="11"/>
  <c r="AG1978" i="11"/>
  <c r="AH1978" i="11"/>
  <c r="AI1978" i="11"/>
  <c r="AJ1978" i="11"/>
  <c r="AK1978" i="11"/>
  <c r="AL1978" i="11"/>
  <c r="AG1971" i="11"/>
  <c r="AH1971" i="11"/>
  <c r="AI1971" i="11"/>
  <c r="AJ1971" i="11"/>
  <c r="AK1971" i="11"/>
  <c r="AL1971" i="11" s="1"/>
  <c r="AJ1915" i="11"/>
  <c r="AL1915" i="11" s="1"/>
  <c r="AG1915" i="11"/>
  <c r="AH1915" i="11"/>
  <c r="AI1915" i="11"/>
  <c r="AK1915" i="11"/>
  <c r="AH1908" i="11"/>
  <c r="AI1908" i="11"/>
  <c r="AJ1908" i="11"/>
  <c r="AG1908" i="11"/>
  <c r="AL1908" i="11" s="1"/>
  <c r="AK1908" i="11"/>
  <c r="AI2482" i="11"/>
  <c r="AI2474" i="11"/>
  <c r="AI2466" i="11"/>
  <c r="AI2458" i="11"/>
  <c r="AI2450" i="11"/>
  <c r="AL2450" i="11" s="1"/>
  <c r="AH2447" i="11"/>
  <c r="AI2442" i="11"/>
  <c r="AH2439" i="11"/>
  <c r="AI2434" i="11"/>
  <c r="AH2431" i="11"/>
  <c r="AI2426" i="11"/>
  <c r="AH2423" i="11"/>
  <c r="AI2418" i="11"/>
  <c r="AH2415" i="11"/>
  <c r="AI2410" i="11"/>
  <c r="AH2407" i="11"/>
  <c r="AI2402" i="11"/>
  <c r="AH2399" i="11"/>
  <c r="AL2399" i="11" s="1"/>
  <c r="AI2394" i="11"/>
  <c r="S2394" i="11"/>
  <c r="AF2394" i="11" s="1"/>
  <c r="AH2391" i="11"/>
  <c r="AI2386" i="11"/>
  <c r="AL2386" i="11" s="1"/>
  <c r="AH2383" i="11"/>
  <c r="AI2378" i="11"/>
  <c r="AH2375" i="11"/>
  <c r="AI2370" i="11"/>
  <c r="AL2370" i="11" s="1"/>
  <c r="AH2367" i="11"/>
  <c r="AI2362" i="11"/>
  <c r="AL2362" i="11" s="1"/>
  <c r="AH2359" i="11"/>
  <c r="AL2359" i="11" s="1"/>
  <c r="AI2354" i="11"/>
  <c r="AL2354" i="11" s="1"/>
  <c r="AH2351" i="11"/>
  <c r="AI2346" i="11"/>
  <c r="AL2346" i="11" s="1"/>
  <c r="AH2343" i="11"/>
  <c r="AI2338" i="11"/>
  <c r="AL2338" i="11" s="1"/>
  <c r="AH2335" i="11"/>
  <c r="AL2335" i="11" s="1"/>
  <c r="AI2330" i="11"/>
  <c r="AL2330" i="11" s="1"/>
  <c r="S2330" i="11"/>
  <c r="AF2330" i="11" s="1"/>
  <c r="AH2327" i="11"/>
  <c r="AI2322" i="11"/>
  <c r="AL2322" i="11" s="1"/>
  <c r="S2322" i="11"/>
  <c r="AF2322" i="11" s="1"/>
  <c r="AH2319" i="11"/>
  <c r="AK2310" i="11"/>
  <c r="AL2310" i="11" s="1"/>
  <c r="AI2305" i="11"/>
  <c r="S2305" i="11"/>
  <c r="AF2305" i="11" s="1"/>
  <c r="AI2303" i="11"/>
  <c r="V2302" i="11"/>
  <c r="AF2302" i="11" s="1"/>
  <c r="S2298" i="11"/>
  <c r="V2291" i="11"/>
  <c r="AF2291" i="11" s="1"/>
  <c r="AG2290" i="11"/>
  <c r="S2279" i="11"/>
  <c r="AF2279" i="11" s="1"/>
  <c r="S2265" i="11"/>
  <c r="AF2265" i="11" s="1"/>
  <c r="AI2263" i="11"/>
  <c r="S2263" i="11"/>
  <c r="AF2263" i="11" s="1"/>
  <c r="AH2253" i="11"/>
  <c r="S2248" i="11"/>
  <c r="AG2242" i="11"/>
  <c r="AH2235" i="11"/>
  <c r="AI2235" i="11"/>
  <c r="AI2230" i="11"/>
  <c r="AJ2230" i="11"/>
  <c r="AH2230" i="11"/>
  <c r="AI2222" i="11"/>
  <c r="AL2222" i="11" s="1"/>
  <c r="AJ2222" i="11"/>
  <c r="AH2222" i="11"/>
  <c r="AI2214" i="11"/>
  <c r="AJ2214" i="11"/>
  <c r="AH2214" i="11"/>
  <c r="AK2204" i="11"/>
  <c r="AH2204" i="11"/>
  <c r="AJ2204" i="11"/>
  <c r="AJ2201" i="11"/>
  <c r="AK2201" i="11"/>
  <c r="AG2201" i="11"/>
  <c r="AL2201" i="11" s="1"/>
  <c r="AI2201" i="11"/>
  <c r="AG2189" i="11"/>
  <c r="AH2189" i="11"/>
  <c r="AK2189" i="11"/>
  <c r="AJ2185" i="11"/>
  <c r="AK2185" i="11"/>
  <c r="AG2185" i="11"/>
  <c r="AL2185" i="11" s="1"/>
  <c r="AI2185" i="11"/>
  <c r="AI2170" i="11"/>
  <c r="S2167" i="11"/>
  <c r="AF2167" i="11" s="1"/>
  <c r="Q2166" i="11"/>
  <c r="AF2162" i="11"/>
  <c r="AG2156" i="11"/>
  <c r="AG2148" i="11"/>
  <c r="AL2148" i="11" s="1"/>
  <c r="Q2131" i="11"/>
  <c r="AG2124" i="11"/>
  <c r="AL2124" i="11" s="1"/>
  <c r="S2117" i="11"/>
  <c r="AF2117" i="11" s="1"/>
  <c r="Q2107" i="11"/>
  <c r="AG2104" i="11"/>
  <c r="AH2104" i="11"/>
  <c r="AI2104" i="11"/>
  <c r="AJ2104" i="11"/>
  <c r="AL2104" i="11"/>
  <c r="AG2096" i="11"/>
  <c r="AL2096" i="11" s="1"/>
  <c r="AH2096" i="11"/>
  <c r="AI2096" i="11"/>
  <c r="AJ2096" i="11"/>
  <c r="AK2096" i="11"/>
  <c r="AG2088" i="11"/>
  <c r="AL2088" i="11" s="1"/>
  <c r="AH2088" i="11"/>
  <c r="AI2088" i="11"/>
  <c r="AJ2088" i="11"/>
  <c r="AK2088" i="11"/>
  <c r="AG2085" i="11"/>
  <c r="AH2085" i="11"/>
  <c r="AI2085" i="11"/>
  <c r="AJ2085" i="11"/>
  <c r="AK2085" i="11"/>
  <c r="AL2085" i="11"/>
  <c r="AG2050" i="11"/>
  <c r="AH2050" i="11"/>
  <c r="AI2050" i="11"/>
  <c r="AJ2050" i="11"/>
  <c r="AK2050" i="11"/>
  <c r="AL2050" i="11"/>
  <c r="AG2002" i="11"/>
  <c r="AH2002" i="11"/>
  <c r="AI2002" i="11"/>
  <c r="AJ2002" i="11"/>
  <c r="AK2002" i="11"/>
  <c r="AL2002" i="11" s="1"/>
  <c r="AI1928" i="11"/>
  <c r="AG1928" i="11"/>
  <c r="AL1928" i="11" s="1"/>
  <c r="AH1928" i="11"/>
  <c r="AJ1928" i="11"/>
  <c r="AK1928" i="11"/>
  <c r="AF1924" i="11"/>
  <c r="AH1900" i="11"/>
  <c r="AL1900" i="11" s="1"/>
  <c r="AI1900" i="11"/>
  <c r="AJ1900" i="11"/>
  <c r="AG1900" i="11"/>
  <c r="AK1900" i="11"/>
  <c r="AG2535" i="11"/>
  <c r="AL2535" i="11" s="1"/>
  <c r="AL2534" i="11"/>
  <c r="AG2527" i="11"/>
  <c r="AL2527" i="11" s="1"/>
  <c r="S2509" i="11"/>
  <c r="AF2509" i="11" s="1"/>
  <c r="S2501" i="11"/>
  <c r="AF2501" i="11" s="1"/>
  <c r="S2493" i="11"/>
  <c r="AF2493" i="11" s="1"/>
  <c r="S2485" i="11"/>
  <c r="AF2485" i="11" s="1"/>
  <c r="AH2482" i="11"/>
  <c r="AL2482" i="11" s="1"/>
  <c r="S2477" i="11"/>
  <c r="AF2477" i="11" s="1"/>
  <c r="AH2474" i="11"/>
  <c r="AL2474" i="11" s="1"/>
  <c r="AH2466" i="11"/>
  <c r="AL2466" i="11" s="1"/>
  <c r="AH2458" i="11"/>
  <c r="AL2458" i="11" s="1"/>
  <c r="AH2450" i="11"/>
  <c r="AH2442" i="11"/>
  <c r="AL2442" i="11" s="1"/>
  <c r="AH2434" i="11"/>
  <c r="AL2434" i="11" s="1"/>
  <c r="AH2426" i="11"/>
  <c r="AL2426" i="11" s="1"/>
  <c r="AH2418" i="11"/>
  <c r="AL2418" i="11" s="1"/>
  <c r="AH2410" i="11"/>
  <c r="AL2410" i="11" s="1"/>
  <c r="AH2402" i="11"/>
  <c r="AL2402" i="11" s="1"/>
  <c r="AH2394" i="11"/>
  <c r="AL2394" i="11" s="1"/>
  <c r="AF2298" i="11"/>
  <c r="AG2272" i="11"/>
  <c r="AG2252" i="11"/>
  <c r="AL2252" i="11" s="1"/>
  <c r="AK2252" i="11"/>
  <c r="T2247" i="11"/>
  <c r="AF2247" i="11" s="1"/>
  <c r="AJ2241" i="11"/>
  <c r="AK2241" i="11"/>
  <c r="AG2241" i="11"/>
  <c r="AG2239" i="11"/>
  <c r="AL2239" i="11"/>
  <c r="AI2239" i="11"/>
  <c r="S2232" i="11"/>
  <c r="AF2232" i="11" s="1"/>
  <c r="AH2227" i="11"/>
  <c r="AI2227" i="11"/>
  <c r="AG2227" i="11"/>
  <c r="AJ2225" i="11"/>
  <c r="AK2225" i="11"/>
  <c r="AG2225" i="11"/>
  <c r="AI2225" i="11"/>
  <c r="AG2224" i="11"/>
  <c r="AH2224" i="11"/>
  <c r="AK2220" i="11"/>
  <c r="AH2220" i="11"/>
  <c r="AL2220" i="11" s="1"/>
  <c r="AJ2220" i="11"/>
  <c r="V2211" i="11"/>
  <c r="AF2211" i="11" s="1"/>
  <c r="AG2208" i="11"/>
  <c r="AH2208" i="11"/>
  <c r="AL2208" i="11" s="1"/>
  <c r="AI2208" i="11"/>
  <c r="S2207" i="11"/>
  <c r="AI2206" i="11"/>
  <c r="AJ2206" i="11"/>
  <c r="AK2206" i="11"/>
  <c r="AH2206" i="11"/>
  <c r="AG2204" i="11"/>
  <c r="AL2204" i="11" s="1"/>
  <c r="AG2202" i="11"/>
  <c r="AL2202" i="11" s="1"/>
  <c r="AJ2202" i="11"/>
  <c r="S2192" i="11"/>
  <c r="AF2192" i="11" s="1"/>
  <c r="AF2191" i="11"/>
  <c r="AL2190" i="11"/>
  <c r="V2189" i="11"/>
  <c r="AG2184" i="11"/>
  <c r="S2184" i="11"/>
  <c r="AF2184" i="11" s="1"/>
  <c r="AK2172" i="11"/>
  <c r="AL2172" i="11"/>
  <c r="AH2172" i="11"/>
  <c r="AJ2172" i="11"/>
  <c r="AJ2169" i="11"/>
  <c r="AK2169" i="11"/>
  <c r="AL2169" i="11"/>
  <c r="AG2169" i="11"/>
  <c r="AI2169" i="11"/>
  <c r="AG2165" i="11"/>
  <c r="AL2165" i="11" s="1"/>
  <c r="AH2165" i="11"/>
  <c r="AK2165" i="11"/>
  <c r="AK2162" i="11"/>
  <c r="AJ2161" i="11"/>
  <c r="AK2161" i="11"/>
  <c r="AG2161" i="11"/>
  <c r="AI2161" i="11"/>
  <c r="AL2161" i="11" s="1"/>
  <c r="AF2154" i="11"/>
  <c r="AG2152" i="11"/>
  <c r="AH2152" i="11"/>
  <c r="AI2152" i="11"/>
  <c r="AJ2152" i="11"/>
  <c r="AL2152" i="11" s="1"/>
  <c r="AG2146" i="11"/>
  <c r="AL2146" i="11" s="1"/>
  <c r="AH2146" i="11"/>
  <c r="AJ2146" i="11"/>
  <c r="AG2138" i="11"/>
  <c r="AL2138" i="11" s="1"/>
  <c r="AH2138" i="11"/>
  <c r="AJ2138" i="11"/>
  <c r="AK2138" i="11"/>
  <c r="AF2130" i="11"/>
  <c r="AJ2129" i="11"/>
  <c r="AK2129" i="11"/>
  <c r="AG2129" i="11"/>
  <c r="AH2129" i="11"/>
  <c r="AI2129" i="11"/>
  <c r="AL2129" i="11" s="1"/>
  <c r="AG2109" i="11"/>
  <c r="AH2109" i="11"/>
  <c r="AI2109" i="11"/>
  <c r="AK2109" i="11"/>
  <c r="AL2109" i="11"/>
  <c r="AF2106" i="11"/>
  <c r="AK2104" i="11"/>
  <c r="AF2099" i="11"/>
  <c r="AG2090" i="11"/>
  <c r="AH2090" i="11"/>
  <c r="AI2090" i="11"/>
  <c r="AJ2090" i="11"/>
  <c r="AL2090" i="11" s="1"/>
  <c r="AK2090" i="11"/>
  <c r="AG2061" i="11"/>
  <c r="AL2061" i="11" s="1"/>
  <c r="AH2061" i="11"/>
  <c r="AI2061" i="11"/>
  <c r="AJ2061" i="11"/>
  <c r="AK2061" i="11"/>
  <c r="AG2053" i="11"/>
  <c r="AL2053" i="11" s="1"/>
  <c r="AH2053" i="11"/>
  <c r="AI2053" i="11"/>
  <c r="AJ2053" i="11"/>
  <c r="AK2053" i="11"/>
  <c r="AG2029" i="11"/>
  <c r="AL2029" i="11" s="1"/>
  <c r="AH2029" i="11"/>
  <c r="AI2029" i="11"/>
  <c r="AJ2029" i="11"/>
  <c r="AK2029" i="11"/>
  <c r="AF2027" i="11"/>
  <c r="AG1999" i="11"/>
  <c r="AL1999" i="11" s="1"/>
  <c r="AH1999" i="11"/>
  <c r="AI1999" i="11"/>
  <c r="AJ1999" i="11"/>
  <c r="AK1999" i="11"/>
  <c r="AF1995" i="11"/>
  <c r="S2360" i="11"/>
  <c r="AF2360" i="11" s="1"/>
  <c r="S2352" i="11"/>
  <c r="AF2352" i="11" s="1"/>
  <c r="S2328" i="11"/>
  <c r="AF2328" i="11" s="1"/>
  <c r="S2320" i="11"/>
  <c r="AF2320" i="11" s="1"/>
  <c r="AF2314" i="11"/>
  <c r="AH2310" i="11"/>
  <c r="AK2309" i="11"/>
  <c r="AG2305" i="11"/>
  <c r="AL2305" i="11" s="1"/>
  <c r="AG2303" i="11"/>
  <c r="AL2303" i="11" s="1"/>
  <c r="AG2296" i="11"/>
  <c r="AL2296" i="11" s="1"/>
  <c r="AH2296" i="11"/>
  <c r="AK2284" i="11"/>
  <c r="AG2283" i="11"/>
  <c r="AL2283" i="11" s="1"/>
  <c r="AG2281" i="11"/>
  <c r="AL2281" i="11" s="1"/>
  <c r="AG2279" i="11"/>
  <c r="AL2279" i="11" s="1"/>
  <c r="AG2274" i="11"/>
  <c r="AL2274" i="11" s="1"/>
  <c r="AK2269" i="11"/>
  <c r="AG2265" i="11"/>
  <c r="AL2265" i="11" s="1"/>
  <c r="AG2263" i="11"/>
  <c r="AL2263" i="11" s="1"/>
  <c r="T2260" i="11"/>
  <c r="AF2258" i="11"/>
  <c r="AG2256" i="11"/>
  <c r="AH2256" i="11"/>
  <c r="AG2255" i="11"/>
  <c r="AL2255" i="11" s="1"/>
  <c r="V2253" i="11"/>
  <c r="AG2240" i="11"/>
  <c r="AH2240" i="11"/>
  <c r="AL2240" i="11"/>
  <c r="S2237" i="11"/>
  <c r="AF2237" i="11" s="1"/>
  <c r="V2235" i="11"/>
  <c r="S2235" i="11"/>
  <c r="AF2235" i="11" s="1"/>
  <c r="AI2231" i="11"/>
  <c r="AK2231" i="11"/>
  <c r="AK2230" i="11"/>
  <c r="AG2229" i="11"/>
  <c r="AL2229" i="11" s="1"/>
  <c r="AK2229" i="11"/>
  <c r="AJ2218" i="11"/>
  <c r="AL2218" i="11" s="1"/>
  <c r="AI2215" i="11"/>
  <c r="AK2215" i="11"/>
  <c r="AK2214" i="11"/>
  <c r="AG2213" i="11"/>
  <c r="AL2213" i="11" s="1"/>
  <c r="AK2213" i="11"/>
  <c r="AF2210" i="11"/>
  <c r="AH2203" i="11"/>
  <c r="AI2203" i="11"/>
  <c r="AJ2203" i="11"/>
  <c r="AG2203" i="11"/>
  <c r="AJ2193" i="11"/>
  <c r="AK2193" i="11"/>
  <c r="AG2193" i="11"/>
  <c r="AL2193" i="11" s="1"/>
  <c r="AI2193" i="11"/>
  <c r="AI2191" i="11"/>
  <c r="AK2191" i="11"/>
  <c r="AG2190" i="11"/>
  <c r="AH2186" i="11"/>
  <c r="AG2186" i="11"/>
  <c r="AL2186" i="11" s="1"/>
  <c r="AJ2186" i="11"/>
  <c r="AH2176" i="11"/>
  <c r="AL2176" i="11" s="1"/>
  <c r="AG2175" i="11"/>
  <c r="AL2175" i="11" s="1"/>
  <c r="AI2175" i="11"/>
  <c r="AK2175" i="11"/>
  <c r="AI2174" i="11"/>
  <c r="AJ2174" i="11"/>
  <c r="AK2174" i="11"/>
  <c r="AH2174" i="11"/>
  <c r="AL2174" i="11" s="1"/>
  <c r="AG2168" i="11"/>
  <c r="AL2168" i="11" s="1"/>
  <c r="S2168" i="11"/>
  <c r="AF2168" i="11" s="1"/>
  <c r="AG2151" i="11"/>
  <c r="AG2133" i="11"/>
  <c r="AL2133" i="11" s="1"/>
  <c r="AH2133" i="11"/>
  <c r="AI2133" i="11"/>
  <c r="AK2133" i="11"/>
  <c r="AF2131" i="11"/>
  <c r="AG2122" i="11"/>
  <c r="AH2122" i="11"/>
  <c r="AJ2122" i="11"/>
  <c r="AL2122" i="11" s="1"/>
  <c r="AK2122" i="11"/>
  <c r="AG2120" i="11"/>
  <c r="AL2120" i="11" s="1"/>
  <c r="AH2120" i="11"/>
  <c r="AI2120" i="11"/>
  <c r="AJ2120" i="11"/>
  <c r="AK2116" i="11"/>
  <c r="AH2116" i="11"/>
  <c r="AL2116" i="11" s="1"/>
  <c r="AI2116" i="11"/>
  <c r="AJ2116" i="11"/>
  <c r="Q2115" i="11"/>
  <c r="AF2110" i="11"/>
  <c r="AF2107" i="11"/>
  <c r="AG2098" i="11"/>
  <c r="AL2098" i="11" s="1"/>
  <c r="AH2098" i="11"/>
  <c r="AI2098" i="11"/>
  <c r="AJ2098" i="11"/>
  <c r="AK2098" i="11"/>
  <c r="AG2082" i="11"/>
  <c r="AL2082" i="11" s="1"/>
  <c r="AH2082" i="11"/>
  <c r="AI2082" i="11"/>
  <c r="AJ2082" i="11"/>
  <c r="AK2082" i="11"/>
  <c r="AG2077" i="11"/>
  <c r="AH2077" i="11"/>
  <c r="AI2077" i="11"/>
  <c r="AJ2077" i="11"/>
  <c r="AK2077" i="11"/>
  <c r="AL2077" i="11"/>
  <c r="AG2058" i="11"/>
  <c r="AH2058" i="11"/>
  <c r="AI2058" i="11"/>
  <c r="AJ2058" i="11"/>
  <c r="AK2058" i="11"/>
  <c r="AL2058" i="11" s="1"/>
  <c r="AG2045" i="11"/>
  <c r="AL2045" i="11" s="1"/>
  <c r="AH2045" i="11"/>
  <c r="AI2045" i="11"/>
  <c r="AJ2045" i="11"/>
  <c r="AK2045" i="11"/>
  <c r="AG2042" i="11"/>
  <c r="AL2042" i="11" s="1"/>
  <c r="AH2042" i="11"/>
  <c r="AI2042" i="11"/>
  <c r="AJ2042" i="11"/>
  <c r="AK2042" i="11"/>
  <c r="AG1997" i="11"/>
  <c r="AL1997" i="11" s="1"/>
  <c r="AH1997" i="11"/>
  <c r="AI1997" i="11"/>
  <c r="AJ1997" i="11"/>
  <c r="AK1997" i="11"/>
  <c r="AF1992" i="11"/>
  <c r="AG1991" i="11"/>
  <c r="AL1991" i="11" s="1"/>
  <c r="AH1991" i="11"/>
  <c r="AI1991" i="11"/>
  <c r="AJ1991" i="11"/>
  <c r="AK1991" i="11"/>
  <c r="AJ2534" i="11"/>
  <c r="AJ2526" i="11"/>
  <c r="AL2516" i="11"/>
  <c r="AL2484" i="11"/>
  <c r="AL2460" i="11"/>
  <c r="AL2452" i="11"/>
  <c r="AL2420" i="11"/>
  <c r="AL2396" i="11"/>
  <c r="AL2388" i="11"/>
  <c r="AL2356" i="11"/>
  <c r="AL2332" i="11"/>
  <c r="AL2324" i="11"/>
  <c r="AK2311" i="11"/>
  <c r="AG2310" i="11"/>
  <c r="AJ2309" i="11"/>
  <c r="AG2300" i="11"/>
  <c r="AL2300" i="11"/>
  <c r="AG2298" i="11"/>
  <c r="AL2298" i="11" s="1"/>
  <c r="AK2293" i="11"/>
  <c r="AL2290" i="11"/>
  <c r="AL2286" i="11"/>
  <c r="AJ2284" i="11"/>
  <c r="AG2276" i="11"/>
  <c r="AL2276" i="11"/>
  <c r="AJ2269" i="11"/>
  <c r="S2260" i="11"/>
  <c r="AF2260" i="11" s="1"/>
  <c r="S2250" i="11"/>
  <c r="Q2238" i="11"/>
  <c r="S2236" i="11"/>
  <c r="AF2236" i="11" s="1"/>
  <c r="AF2234" i="11"/>
  <c r="AG2231" i="11"/>
  <c r="AL2231" i="11" s="1"/>
  <c r="AG2230" i="11"/>
  <c r="AL2230" i="11" s="1"/>
  <c r="V2229" i="11"/>
  <c r="AF2229" i="11" s="1"/>
  <c r="S2227" i="11"/>
  <c r="AF2227" i="11" s="1"/>
  <c r="AG2221" i="11"/>
  <c r="AL2221" i="11" s="1"/>
  <c r="AK2221" i="11"/>
  <c r="AG2215" i="11"/>
  <c r="AL2215" i="11" s="1"/>
  <c r="AG2214" i="11"/>
  <c r="AL2214" i="11" s="1"/>
  <c r="V2213" i="11"/>
  <c r="AF2213" i="11" s="1"/>
  <c r="S2208" i="11"/>
  <c r="AF2208" i="11" s="1"/>
  <c r="AF2207" i="11"/>
  <c r="AG2205" i="11"/>
  <c r="AL2205" i="11" s="1"/>
  <c r="AH2205" i="11"/>
  <c r="AK2205" i="11"/>
  <c r="AJ2197" i="11"/>
  <c r="AK2196" i="11"/>
  <c r="AH2196" i="11"/>
  <c r="AL2196" i="11" s="1"/>
  <c r="AJ2196" i="11"/>
  <c r="AJ2181" i="11"/>
  <c r="AK2180" i="11"/>
  <c r="AH2180" i="11"/>
  <c r="AL2180" i="11" s="1"/>
  <c r="AJ2180" i="11"/>
  <c r="AH2171" i="11"/>
  <c r="AI2171" i="11"/>
  <c r="AJ2171" i="11"/>
  <c r="AG2171" i="11"/>
  <c r="AL2171" i="11" s="1"/>
  <c r="AG2170" i="11"/>
  <c r="AJ2170" i="11"/>
  <c r="AL2170" i="11"/>
  <c r="AI2167" i="11"/>
  <c r="AK2167" i="11"/>
  <c r="AG2162" i="11"/>
  <c r="AJ2162" i="11"/>
  <c r="AL2162" i="11"/>
  <c r="AH2160" i="11"/>
  <c r="AF2158" i="11"/>
  <c r="AG2157" i="11"/>
  <c r="AL2157" i="11" s="1"/>
  <c r="AH2157" i="11"/>
  <c r="AI2157" i="11"/>
  <c r="AK2157" i="11"/>
  <c r="AJ2153" i="11"/>
  <c r="AL2153" i="11" s="1"/>
  <c r="AK2153" i="11"/>
  <c r="AG2153" i="11"/>
  <c r="AI2153" i="11"/>
  <c r="AG2149" i="11"/>
  <c r="AL2149" i="11" s="1"/>
  <c r="AH2149" i="11"/>
  <c r="AI2149" i="11"/>
  <c r="AK2149" i="11"/>
  <c r="AK2140" i="11"/>
  <c r="AL2140" i="11" s="1"/>
  <c r="AH2140" i="11"/>
  <c r="AI2140" i="11"/>
  <c r="AJ2140" i="11"/>
  <c r="Q2139" i="11"/>
  <c r="AF2119" i="11"/>
  <c r="AG2112" i="11"/>
  <c r="AH2112" i="11"/>
  <c r="AI2112" i="11"/>
  <c r="AJ2112" i="11"/>
  <c r="AL2112" i="11" s="1"/>
  <c r="S2109" i="11"/>
  <c r="AF2109" i="11" s="1"/>
  <c r="AK2108" i="11"/>
  <c r="AH2108" i="11"/>
  <c r="AI2108" i="11"/>
  <c r="AJ2108" i="11"/>
  <c r="V2107" i="11"/>
  <c r="AG2093" i="11"/>
  <c r="AL2093" i="11" s="1"/>
  <c r="AH2093" i="11"/>
  <c r="AI2093" i="11"/>
  <c r="AJ2093" i="11"/>
  <c r="AK2093" i="11"/>
  <c r="AF2092" i="11"/>
  <c r="AG2074" i="11"/>
  <c r="AL2074" i="11" s="1"/>
  <c r="AH2074" i="11"/>
  <c r="AI2074" i="11"/>
  <c r="AJ2074" i="11"/>
  <c r="AK2074" i="11"/>
  <c r="AL2063" i="11"/>
  <c r="AF2054" i="11"/>
  <c r="AG2037" i="11"/>
  <c r="AL2037" i="11" s="1"/>
  <c r="AH2037" i="11"/>
  <c r="AI2037" i="11"/>
  <c r="AJ2037" i="11"/>
  <c r="AK2037" i="11"/>
  <c r="AF2035" i="11"/>
  <c r="AG2026" i="11"/>
  <c r="AL2026" i="11" s="1"/>
  <c r="AH2026" i="11"/>
  <c r="AI2026" i="11"/>
  <c r="AJ2026" i="11"/>
  <c r="AK2026" i="11"/>
  <c r="AG1994" i="11"/>
  <c r="AL1994" i="11" s="1"/>
  <c r="AH1994" i="11"/>
  <c r="AI1994" i="11"/>
  <c r="AJ1994" i="11"/>
  <c r="AK1994" i="11"/>
  <c r="AG1989" i="11"/>
  <c r="AL1989" i="11" s="1"/>
  <c r="AH1989" i="11"/>
  <c r="AI1989" i="11"/>
  <c r="AJ1989" i="11"/>
  <c r="AK1989" i="11"/>
  <c r="AG1986" i="11"/>
  <c r="AH1986" i="11"/>
  <c r="AI1986" i="11"/>
  <c r="AJ1986" i="11"/>
  <c r="AK1986" i="11"/>
  <c r="AL1986" i="11"/>
  <c r="AF1970" i="11"/>
  <c r="AF1959" i="11"/>
  <c r="AJ1931" i="11"/>
  <c r="AG1931" i="11"/>
  <c r="AL1931" i="11" s="1"/>
  <c r="AH1931" i="11"/>
  <c r="AI1931" i="11"/>
  <c r="AK1931" i="11"/>
  <c r="AI1924" i="11"/>
  <c r="AG1924" i="11"/>
  <c r="AL1924" i="11" s="1"/>
  <c r="AH1924" i="11"/>
  <c r="AJ1924" i="11"/>
  <c r="AK1924" i="11"/>
  <c r="AI2534" i="11"/>
  <c r="AI2526" i="11"/>
  <c r="AL2526" i="11" s="1"/>
  <c r="AL2519" i="11"/>
  <c r="AK2516" i="11"/>
  <c r="AL2511" i="11"/>
  <c r="AK2508" i="11"/>
  <c r="AL2503" i="11"/>
  <c r="AK2500" i="11"/>
  <c r="AL2495" i="11"/>
  <c r="AK2492" i="11"/>
  <c r="AL2492" i="11" s="1"/>
  <c r="AL2487" i="11"/>
  <c r="AK2484" i="11"/>
  <c r="AK2476" i="11"/>
  <c r="AL2471" i="11"/>
  <c r="AK2468" i="11"/>
  <c r="AL2468" i="11" s="1"/>
  <c r="AL2463" i="11"/>
  <c r="AK2460" i="11"/>
  <c r="AL2455" i="11"/>
  <c r="AK2452" i="11"/>
  <c r="AL2447" i="11"/>
  <c r="AK2444" i="11"/>
  <c r="AL2444" i="11" s="1"/>
  <c r="AK2436" i="11"/>
  <c r="AL2431" i="11"/>
  <c r="AK2428" i="11"/>
  <c r="AL2428" i="11" s="1"/>
  <c r="AK2420" i="11"/>
  <c r="AK2412" i="11"/>
  <c r="AL2412" i="11" s="1"/>
  <c r="AL2407" i="11"/>
  <c r="AK2404" i="11"/>
  <c r="AL2404" i="11" s="1"/>
  <c r="AK2396" i="11"/>
  <c r="AL2391" i="11"/>
  <c r="AK2388" i="11"/>
  <c r="AL2383" i="11"/>
  <c r="AK2380" i="11"/>
  <c r="AL2380" i="11" s="1"/>
  <c r="AL2375" i="11"/>
  <c r="AK2372" i="11"/>
  <c r="AL2372" i="11" s="1"/>
  <c r="AL2367" i="11"/>
  <c r="AK2364" i="11"/>
  <c r="AL2364" i="11" s="1"/>
  <c r="AK2356" i="11"/>
  <c r="AL2351" i="11"/>
  <c r="AK2348" i="11"/>
  <c r="AL2348" i="11" s="1"/>
  <c r="AL2343" i="11"/>
  <c r="AK2340" i="11"/>
  <c r="AL2340" i="11" s="1"/>
  <c r="AK2332" i="11"/>
  <c r="AL2327" i="11"/>
  <c r="AK2324" i="11"/>
  <c r="AL2319" i="11"/>
  <c r="AL2316" i="11"/>
  <c r="AJ2313" i="11"/>
  <c r="AJ2311" i="11"/>
  <c r="AL2311" i="11" s="1"/>
  <c r="AI2309" i="11"/>
  <c r="AK2308" i="11"/>
  <c r="S2306" i="11"/>
  <c r="AF2306" i="11" s="1"/>
  <c r="AK2299" i="11"/>
  <c r="AJ2293" i="11"/>
  <c r="AK2290" i="11"/>
  <c r="AK2288" i="11"/>
  <c r="AK2286" i="11"/>
  <c r="AI2284" i="11"/>
  <c r="AK2275" i="11"/>
  <c r="AI2269" i="11"/>
  <c r="AK2268" i="11"/>
  <c r="S2266" i="11"/>
  <c r="AG2261" i="11"/>
  <c r="AL2261" i="11" s="1"/>
  <c r="AF2250" i="11"/>
  <c r="AG2248" i="11"/>
  <c r="AL2248" i="11" s="1"/>
  <c r="AH2248" i="11"/>
  <c r="AG2247" i="11"/>
  <c r="AL2247" i="11" s="1"/>
  <c r="AL2246" i="11"/>
  <c r="AG2245" i="11"/>
  <c r="AL2245" i="11" s="1"/>
  <c r="AK2244" i="11"/>
  <c r="AL2244" i="11" s="1"/>
  <c r="AI2237" i="11"/>
  <c r="AJ2234" i="11"/>
  <c r="V2230" i="11"/>
  <c r="AF2230" i="11" s="1"/>
  <c r="AH2219" i="11"/>
  <c r="AI2219" i="11"/>
  <c r="AG2219" i="11"/>
  <c r="V2214" i="11"/>
  <c r="AH2210" i="11"/>
  <c r="AL2210" i="11" s="1"/>
  <c r="AJ2209" i="11"/>
  <c r="AL2209" i="11" s="1"/>
  <c r="AK2209" i="11"/>
  <c r="AG2209" i="11"/>
  <c r="AI2209" i="11"/>
  <c r="AI2207" i="11"/>
  <c r="AK2207" i="11"/>
  <c r="AG2206" i="11"/>
  <c r="AL2206" i="11" s="1"/>
  <c r="AK2200" i="11"/>
  <c r="AG2199" i="11"/>
  <c r="AL2199" i="11" s="1"/>
  <c r="AI2199" i="11"/>
  <c r="AK2199" i="11"/>
  <c r="Q2198" i="11"/>
  <c r="AI2197" i="11"/>
  <c r="AG2194" i="11"/>
  <c r="AL2194" i="11" s="1"/>
  <c r="AJ2194" i="11"/>
  <c r="AG2191" i="11"/>
  <c r="AL2191" i="11" s="1"/>
  <c r="S2189" i="11"/>
  <c r="AH2187" i="11"/>
  <c r="AI2187" i="11"/>
  <c r="AJ2187" i="11"/>
  <c r="AG2187" i="11"/>
  <c r="AH2184" i="11"/>
  <c r="AL2184" i="11" s="1"/>
  <c r="AG2183" i="11"/>
  <c r="AL2183" i="11" s="1"/>
  <c r="AI2183" i="11"/>
  <c r="AK2183" i="11"/>
  <c r="Q2182" i="11"/>
  <c r="AI2181" i="11"/>
  <c r="AJ2177" i="11"/>
  <c r="AL2177" i="11" s="1"/>
  <c r="AK2177" i="11"/>
  <c r="AG2177" i="11"/>
  <c r="AI2177" i="11"/>
  <c r="AG2173" i="11"/>
  <c r="AH2173" i="11"/>
  <c r="AK2173" i="11"/>
  <c r="AH2167" i="11"/>
  <c r="V2166" i="11"/>
  <c r="AF2166" i="11" s="1"/>
  <c r="AI2158" i="11"/>
  <c r="AJ2158" i="11"/>
  <c r="AK2158" i="11"/>
  <c r="AH2158" i="11"/>
  <c r="AL2158" i="11" s="1"/>
  <c r="AF2156" i="11"/>
  <c r="AG2154" i="11"/>
  <c r="AH2154" i="11"/>
  <c r="AJ2154" i="11"/>
  <c r="AL2154" i="11"/>
  <c r="AI2150" i="11"/>
  <c r="AL2150" i="11" s="1"/>
  <c r="AJ2150" i="11"/>
  <c r="AK2150" i="11"/>
  <c r="AH2150" i="11"/>
  <c r="AF2148" i="11"/>
  <c r="AH2147" i="11"/>
  <c r="AI2147" i="11"/>
  <c r="AJ2147" i="11"/>
  <c r="AK2147" i="11"/>
  <c r="AG2147" i="11"/>
  <c r="AL2147" i="11" s="1"/>
  <c r="AH2136" i="11"/>
  <c r="AK2132" i="11"/>
  <c r="AH2132" i="11"/>
  <c r="AI2132" i="11"/>
  <c r="AJ2132" i="11"/>
  <c r="AL2132" i="11" s="1"/>
  <c r="AG2130" i="11"/>
  <c r="AH2130" i="11"/>
  <c r="AJ2130" i="11"/>
  <c r="AK2130" i="11"/>
  <c r="AL2130" i="11"/>
  <c r="AG2125" i="11"/>
  <c r="AL2125" i="11" s="1"/>
  <c r="AH2125" i="11"/>
  <c r="AI2125" i="11"/>
  <c r="AK2125" i="11"/>
  <c r="AF2124" i="11"/>
  <c r="AF2120" i="11"/>
  <c r="AL2119" i="11"/>
  <c r="AG2106" i="11"/>
  <c r="AL2106" i="11" s="1"/>
  <c r="AH2106" i="11"/>
  <c r="AJ2106" i="11"/>
  <c r="AK2106" i="11"/>
  <c r="AG2080" i="11"/>
  <c r="AL2080" i="11" s="1"/>
  <c r="AH2080" i="11"/>
  <c r="AI2080" i="11"/>
  <c r="AJ2080" i="11"/>
  <c r="AK2080" i="11"/>
  <c r="AF1978" i="11"/>
  <c r="AG1975" i="11"/>
  <c r="AH1975" i="11"/>
  <c r="AI1975" i="11"/>
  <c r="AL1975" i="11" s="1"/>
  <c r="AJ1975" i="11"/>
  <c r="AK1975" i="11"/>
  <c r="AH1969" i="11"/>
  <c r="AG1969" i="11"/>
  <c r="AI1969" i="11"/>
  <c r="AJ1969" i="11"/>
  <c r="AK1969" i="11"/>
  <c r="AL1969" i="11"/>
  <c r="AL2317" i="11"/>
  <c r="AK2315" i="11"/>
  <c r="AL2315" i="11" s="1"/>
  <c r="AI2313" i="11"/>
  <c r="S2311" i="11"/>
  <c r="AF2311" i="11" s="1"/>
  <c r="AH2309" i="11"/>
  <c r="AJ2308" i="11"/>
  <c r="AL2308" i="11" s="1"/>
  <c r="AK2301" i="11"/>
  <c r="AL2301" i="11" s="1"/>
  <c r="AJ2299" i="11"/>
  <c r="AI2293" i="11"/>
  <c r="AL2293" i="11" s="1"/>
  <c r="AK2292" i="11"/>
  <c r="AL2292" i="11" s="1"/>
  <c r="S2290" i="11"/>
  <c r="AF2290" i="11" s="1"/>
  <c r="AJ2288" i="11"/>
  <c r="AL2288" i="11" s="1"/>
  <c r="AI2286" i="11"/>
  <c r="AG2285" i="11"/>
  <c r="AL2285" i="11" s="1"/>
  <c r="AH2284" i="11"/>
  <c r="AL2284" i="11" s="1"/>
  <c r="AK2277" i="11"/>
  <c r="AL2277" i="11" s="1"/>
  <c r="AJ2275" i="11"/>
  <c r="AL2272" i="11"/>
  <c r="AL2270" i="11"/>
  <c r="AH2269" i="11"/>
  <c r="AJ2268" i="11"/>
  <c r="AL2268" i="11" s="1"/>
  <c r="AF2266" i="11"/>
  <c r="AL2260" i="11"/>
  <c r="AL2259" i="11"/>
  <c r="AL2256" i="11"/>
  <c r="AK2253" i="11"/>
  <c r="AL2253" i="11" s="1"/>
  <c r="S2253" i="11"/>
  <c r="AF2253" i="11" s="1"/>
  <c r="AL2249" i="11"/>
  <c r="V2248" i="11"/>
  <c r="AK2246" i="11"/>
  <c r="AK2243" i="11"/>
  <c r="AK2242" i="11"/>
  <c r="AF2242" i="11"/>
  <c r="AH2237" i="11"/>
  <c r="AK2236" i="11"/>
  <c r="AH2236" i="11"/>
  <c r="AL2236" i="11" s="1"/>
  <c r="AK2235" i="11"/>
  <c r="AL2235" i="11" s="1"/>
  <c r="AH2234" i="11"/>
  <c r="AL2234" i="11" s="1"/>
  <c r="AH2233" i="11"/>
  <c r="AL2233" i="11" s="1"/>
  <c r="AG2232" i="11"/>
  <c r="AL2232" i="11" s="1"/>
  <c r="AH2232" i="11"/>
  <c r="AK2226" i="11"/>
  <c r="AF2226" i="11"/>
  <c r="AK2224" i="11"/>
  <c r="AL2224" i="11" s="1"/>
  <c r="AJ2223" i="11"/>
  <c r="AJ2217" i="11"/>
  <c r="AK2217" i="11"/>
  <c r="AG2217" i="11"/>
  <c r="AL2217" i="11" s="1"/>
  <c r="AI2217" i="11"/>
  <c r="AG2216" i="11"/>
  <c r="AL2216" i="11" s="1"/>
  <c r="AH2216" i="11"/>
  <c r="AH2207" i="11"/>
  <c r="AL2207" i="11" s="1"/>
  <c r="AK2202" i="11"/>
  <c r="AJ2200" i="11"/>
  <c r="AH2195" i="11"/>
  <c r="AI2195" i="11"/>
  <c r="AJ2195" i="11"/>
  <c r="AG2195" i="11"/>
  <c r="AL2189" i="11"/>
  <c r="AF2189" i="11"/>
  <c r="AK2188" i="11"/>
  <c r="AL2188" i="11"/>
  <c r="AH2188" i="11"/>
  <c r="AJ2188" i="11"/>
  <c r="AH2179" i="11"/>
  <c r="AI2179" i="11"/>
  <c r="AJ2179" i="11"/>
  <c r="AG2179" i="11"/>
  <c r="AG2178" i="11"/>
  <c r="AL2178" i="11" s="1"/>
  <c r="AJ2178" i="11"/>
  <c r="AH2168" i="11"/>
  <c r="AG2167" i="11"/>
  <c r="AL2167" i="11" s="1"/>
  <c r="S2165" i="11"/>
  <c r="AF2165" i="11" s="1"/>
  <c r="AH2163" i="11"/>
  <c r="AI2163" i="11"/>
  <c r="AJ2163" i="11"/>
  <c r="AG2163" i="11"/>
  <c r="AL2163" i="11" s="1"/>
  <c r="AG2159" i="11"/>
  <c r="AL2159" i="11" s="1"/>
  <c r="S2159" i="11"/>
  <c r="AF2159" i="11" s="1"/>
  <c r="V2157" i="11"/>
  <c r="S2157" i="11"/>
  <c r="AF2157" i="11" s="1"/>
  <c r="V2149" i="11"/>
  <c r="S2149" i="11"/>
  <c r="AF2149" i="11" s="1"/>
  <c r="AJ2141" i="11"/>
  <c r="AL2141" i="11" s="1"/>
  <c r="AJ2113" i="11"/>
  <c r="AK2113" i="11"/>
  <c r="AG2113" i="11"/>
  <c r="AL2113" i="11" s="1"/>
  <c r="AH2113" i="11"/>
  <c r="AI2113" i="11"/>
  <c r="AG2108" i="11"/>
  <c r="AL2108" i="11" s="1"/>
  <c r="AF2094" i="11"/>
  <c r="AF2079" i="11"/>
  <c r="AF2038" i="11"/>
  <c r="AG2021" i="11"/>
  <c r="AH2021" i="11"/>
  <c r="AI2021" i="11"/>
  <c r="AJ2021" i="11"/>
  <c r="AK2021" i="11"/>
  <c r="AL2021" i="11"/>
  <c r="AG2018" i="11"/>
  <c r="AH2018" i="11"/>
  <c r="AI2018" i="11"/>
  <c r="AJ2018" i="11"/>
  <c r="AK2018" i="11"/>
  <c r="AL2018" i="11" s="1"/>
  <c r="AG2013" i="11"/>
  <c r="AL2013" i="11" s="1"/>
  <c r="AH2013" i="11"/>
  <c r="AI2013" i="11"/>
  <c r="AJ2013" i="11"/>
  <c r="AK2013" i="11"/>
  <c r="AG2010" i="11"/>
  <c r="AL2010" i="11" s="1"/>
  <c r="AH2010" i="11"/>
  <c r="AI2010" i="11"/>
  <c r="AJ2010" i="11"/>
  <c r="AK2010" i="11"/>
  <c r="AF2002" i="11"/>
  <c r="AF1980" i="11"/>
  <c r="AF1979" i="11"/>
  <c r="AI1948" i="11"/>
  <c r="AG1948" i="11"/>
  <c r="AL1948" i="11" s="1"/>
  <c r="AH1948" i="11"/>
  <c r="AJ1948" i="11"/>
  <c r="AK1948" i="11"/>
  <c r="AF1936" i="11"/>
  <c r="AJ1923" i="11"/>
  <c r="AG1923" i="11"/>
  <c r="AL1923" i="11" s="1"/>
  <c r="AH1923" i="11"/>
  <c r="AI1923" i="11"/>
  <c r="AK1923" i="11"/>
  <c r="AK2159" i="11"/>
  <c r="AK2151" i="11"/>
  <c r="AK2143" i="11"/>
  <c r="AH2142" i="11"/>
  <c r="AK2135" i="11"/>
  <c r="AH2134" i="11"/>
  <c r="AK2127" i="11"/>
  <c r="AH2126" i="11"/>
  <c r="AK2119" i="11"/>
  <c r="AH2118" i="11"/>
  <c r="AK2111" i="11"/>
  <c r="AH2110" i="11"/>
  <c r="AL2110" i="11" s="1"/>
  <c r="AK2103" i="11"/>
  <c r="AH2102" i="11"/>
  <c r="AL2102" i="11" s="1"/>
  <c r="AJ2100" i="11"/>
  <c r="Q2099" i="11"/>
  <c r="AK2095" i="11"/>
  <c r="AH2094" i="11"/>
  <c r="AJ2092" i="11"/>
  <c r="Q2091" i="11"/>
  <c r="AK2087" i="11"/>
  <c r="AH2086" i="11"/>
  <c r="AJ2084" i="11"/>
  <c r="Q2083" i="11"/>
  <c r="AK2079" i="11"/>
  <c r="AH2078" i="11"/>
  <c r="AJ2076" i="11"/>
  <c r="Q2075" i="11"/>
  <c r="AK2071" i="11"/>
  <c r="AH2070" i="11"/>
  <c r="AJ2068" i="11"/>
  <c r="Q2067" i="11"/>
  <c r="AK2063" i="11"/>
  <c r="AH2062" i="11"/>
  <c r="AL2062" i="11" s="1"/>
  <c r="AJ2060" i="11"/>
  <c r="Q2059" i="11"/>
  <c r="AH2054" i="11"/>
  <c r="AJ2052" i="11"/>
  <c r="Q2051" i="11"/>
  <c r="AH2046" i="11"/>
  <c r="AL2046" i="11" s="1"/>
  <c r="AJ2044" i="11"/>
  <c r="AL2044" i="11" s="1"/>
  <c r="Q2043" i="11"/>
  <c r="AH2038" i="11"/>
  <c r="AJ2036" i="11"/>
  <c r="Q2035" i="11"/>
  <c r="AH2030" i="11"/>
  <c r="AL2030" i="11" s="1"/>
  <c r="AJ2028" i="11"/>
  <c r="Q2027" i="11"/>
  <c r="AH2022" i="11"/>
  <c r="AJ2020" i="11"/>
  <c r="Q2019" i="11"/>
  <c r="AH2014" i="11"/>
  <c r="AJ2012" i="11"/>
  <c r="Q2011" i="11"/>
  <c r="AH2006" i="11"/>
  <c r="AJ2004" i="11"/>
  <c r="Q2003" i="11"/>
  <c r="AH1998" i="11"/>
  <c r="AL1998" i="11" s="1"/>
  <c r="AJ1996" i="11"/>
  <c r="Q1995" i="11"/>
  <c r="AH1990" i="11"/>
  <c r="AJ1988" i="11"/>
  <c r="Q1987" i="11"/>
  <c r="AJ1980" i="11"/>
  <c r="AL1980" i="11" s="1"/>
  <c r="Q1979" i="11"/>
  <c r="AH1974" i="11"/>
  <c r="AL1974" i="11" s="1"/>
  <c r="AH1972" i="11"/>
  <c r="Q1970" i="11"/>
  <c r="Q1968" i="11"/>
  <c r="AH1966" i="11"/>
  <c r="AJ1965" i="11"/>
  <c r="AJ1963" i="11"/>
  <c r="AK1961" i="11"/>
  <c r="S1952" i="11"/>
  <c r="AF1952" i="11" s="1"/>
  <c r="AI1950" i="11"/>
  <c r="AK1949" i="11"/>
  <c r="AL1940" i="11"/>
  <c r="S1940" i="11"/>
  <c r="AF1940" i="11" s="1"/>
  <c r="S1936" i="11"/>
  <c r="AG1934" i="11"/>
  <c r="AL1934" i="11" s="1"/>
  <c r="AK1934" i="11"/>
  <c r="AH1933" i="11"/>
  <c r="AL1933" i="11" s="1"/>
  <c r="AJ1922" i="11"/>
  <c r="AK1922" i="11"/>
  <c r="AG1922" i="11"/>
  <c r="AI1920" i="11"/>
  <c r="AK1919" i="11"/>
  <c r="AG1910" i="11"/>
  <c r="AL1910" i="11" s="1"/>
  <c r="AH1910" i="11"/>
  <c r="AK1910" i="11"/>
  <c r="AG1905" i="11"/>
  <c r="S1905" i="11"/>
  <c r="AF1905" i="11" s="1"/>
  <c r="AI1903" i="11"/>
  <c r="AJ1903" i="11"/>
  <c r="AK1903" i="11"/>
  <c r="AK1901" i="11"/>
  <c r="AL1901" i="11"/>
  <c r="AH1901" i="11"/>
  <c r="AG1899" i="11"/>
  <c r="AJ1899" i="11"/>
  <c r="AI1888" i="11"/>
  <c r="AI1879" i="11"/>
  <c r="AJ1879" i="11"/>
  <c r="AK1879" i="11"/>
  <c r="AG1878" i="11"/>
  <c r="AH1878" i="11"/>
  <c r="AI1878" i="11"/>
  <c r="AJ1878" i="11"/>
  <c r="AK1878" i="11"/>
  <c r="AG1877" i="11"/>
  <c r="AG1869" i="11"/>
  <c r="AF1858" i="11"/>
  <c r="AG1853" i="11"/>
  <c r="AJ1850" i="11"/>
  <c r="AK1850" i="11"/>
  <c r="AG1850" i="11"/>
  <c r="AL1850" i="11" s="1"/>
  <c r="AH1850" i="11"/>
  <c r="AH1844" i="11"/>
  <c r="AL1844" i="11" s="1"/>
  <c r="AI1844" i="11"/>
  <c r="AJ1844" i="11"/>
  <c r="AK1844" i="11"/>
  <c r="AF1830" i="11"/>
  <c r="AG1819" i="11"/>
  <c r="AL1819" i="11" s="1"/>
  <c r="AH1819" i="11"/>
  <c r="AI1819" i="11"/>
  <c r="AJ1819" i="11"/>
  <c r="AK1819" i="11"/>
  <c r="AG1792" i="11"/>
  <c r="AH1792" i="11"/>
  <c r="AI1792" i="11"/>
  <c r="AL1792" i="11" s="1"/>
  <c r="AJ1792" i="11"/>
  <c r="AK1792" i="11"/>
  <c r="AH1758" i="11"/>
  <c r="AK1758" i="11"/>
  <c r="AG1758" i="11"/>
  <c r="AI1758" i="11"/>
  <c r="AJ1758" i="11"/>
  <c r="AL1758" i="11"/>
  <c r="AI1752" i="11"/>
  <c r="AH1752" i="11"/>
  <c r="AJ1752" i="11"/>
  <c r="AK1752" i="11"/>
  <c r="AL1752" i="11"/>
  <c r="AG1752" i="11"/>
  <c r="AH1749" i="11"/>
  <c r="AG1749" i="11"/>
  <c r="AL1749" i="11" s="1"/>
  <c r="AI1749" i="11"/>
  <c r="AJ1749" i="11"/>
  <c r="AK1749" i="11"/>
  <c r="AI2100" i="11"/>
  <c r="AI2092" i="11"/>
  <c r="AI2084" i="11"/>
  <c r="AI2076" i="11"/>
  <c r="AI2068" i="11"/>
  <c r="AI2060" i="11"/>
  <c r="AI2052" i="11"/>
  <c r="AI2044" i="11"/>
  <c r="AI2036" i="11"/>
  <c r="AI2028" i="11"/>
  <c r="AI2020" i="11"/>
  <c r="AI2012" i="11"/>
  <c r="AI2004" i="11"/>
  <c r="AI1996" i="11"/>
  <c r="AI1988" i="11"/>
  <c r="AI1980" i="11"/>
  <c r="AI1965" i="11"/>
  <c r="AI1963" i="11"/>
  <c r="AJ1961" i="11"/>
  <c r="AJ1959" i="11"/>
  <c r="AL1959" i="11" s="1"/>
  <c r="AK1956" i="11"/>
  <c r="AK1954" i="11"/>
  <c r="AG1954" i="11"/>
  <c r="AH1953" i="11"/>
  <c r="AK1952" i="11"/>
  <c r="AJ1949" i="11"/>
  <c r="AJ1947" i="11"/>
  <c r="AG1942" i="11"/>
  <c r="AK1942" i="11"/>
  <c r="AL1941" i="11"/>
  <c r="AH1941" i="11"/>
  <c r="AK1940" i="11"/>
  <c r="AK1938" i="11"/>
  <c r="AG1938" i="11"/>
  <c r="AH1937" i="11"/>
  <c r="AK1936" i="11"/>
  <c r="V1934" i="11"/>
  <c r="AF1934" i="11" s="1"/>
  <c r="AJ1932" i="11"/>
  <c r="AJ1929" i="11"/>
  <c r="AL1929" i="11" s="1"/>
  <c r="V1928" i="11"/>
  <c r="V1927" i="11"/>
  <c r="S1924" i="11"/>
  <c r="V1923" i="11"/>
  <c r="AF1923" i="11" s="1"/>
  <c r="AG1920" i="11"/>
  <c r="AL1920" i="11" s="1"/>
  <c r="AH1919" i="11"/>
  <c r="AL1919" i="11" s="1"/>
  <c r="AK1917" i="11"/>
  <c r="AH1917" i="11"/>
  <c r="AL1917" i="11" s="1"/>
  <c r="AK1916" i="11"/>
  <c r="AJ1912" i="11"/>
  <c r="V1908" i="11"/>
  <c r="AF1908" i="11" s="1"/>
  <c r="AG1885" i="11"/>
  <c r="AF1877" i="11"/>
  <c r="AF1872" i="11"/>
  <c r="AH1871" i="11"/>
  <c r="AL1871" i="11" s="1"/>
  <c r="AI1866" i="11"/>
  <c r="AI1863" i="11"/>
  <c r="AJ1863" i="11"/>
  <c r="AL1863" i="11" s="1"/>
  <c r="AK1863" i="11"/>
  <c r="AF1856" i="11"/>
  <c r="AG1843" i="11"/>
  <c r="AH1843" i="11"/>
  <c r="AI1843" i="11"/>
  <c r="AJ1843" i="11"/>
  <c r="AK1843" i="11"/>
  <c r="AL1843" i="11" s="1"/>
  <c r="AJ1834" i="11"/>
  <c r="AK1834" i="11"/>
  <c r="AL1834" i="11"/>
  <c r="AG1834" i="11"/>
  <c r="AH1834" i="11"/>
  <c r="AI1834" i="11"/>
  <c r="AG1816" i="11"/>
  <c r="AL1816" i="11" s="1"/>
  <c r="AH1816" i="11"/>
  <c r="AI1816" i="11"/>
  <c r="AJ1816" i="11"/>
  <c r="AK1816" i="11"/>
  <c r="AF1804" i="11"/>
  <c r="AG1800" i="11"/>
  <c r="AL1800" i="11" s="1"/>
  <c r="AH1800" i="11"/>
  <c r="AI1800" i="11"/>
  <c r="AJ1800" i="11"/>
  <c r="AK1800" i="11"/>
  <c r="AJ1780" i="11"/>
  <c r="AG1780" i="11"/>
  <c r="AH1780" i="11"/>
  <c r="AI1780" i="11"/>
  <c r="AL1780" i="11" s="1"/>
  <c r="AK1780" i="11"/>
  <c r="AF1753" i="11"/>
  <c r="AH1734" i="11"/>
  <c r="AI1734" i="11"/>
  <c r="AJ1734" i="11"/>
  <c r="AK1734" i="11"/>
  <c r="AL1734" i="11"/>
  <c r="AG1734" i="11"/>
  <c r="AL2160" i="11"/>
  <c r="AI2159" i="11"/>
  <c r="AI2151" i="11"/>
  <c r="AL2151" i="11" s="1"/>
  <c r="AL2144" i="11"/>
  <c r="AI2143" i="11"/>
  <c r="AL2136" i="11"/>
  <c r="AI2135" i="11"/>
  <c r="AL2128" i="11"/>
  <c r="AI2127" i="11"/>
  <c r="S2127" i="11"/>
  <c r="AF2127" i="11" s="1"/>
  <c r="AI2119" i="11"/>
  <c r="S2119" i="11"/>
  <c r="AI2111" i="11"/>
  <c r="AI2103" i="11"/>
  <c r="AH2100" i="11"/>
  <c r="AL2100" i="11" s="1"/>
  <c r="AI2095" i="11"/>
  <c r="S2095" i="11"/>
  <c r="AF2095" i="11" s="1"/>
  <c r="AH2092" i="11"/>
  <c r="AL2092" i="11" s="1"/>
  <c r="AI2087" i="11"/>
  <c r="AH2084" i="11"/>
  <c r="AI2079" i="11"/>
  <c r="S2079" i="11"/>
  <c r="AH2076" i="11"/>
  <c r="AL2076" i="11" s="1"/>
  <c r="AI2071" i="11"/>
  <c r="AH2068" i="11"/>
  <c r="AL2068" i="11" s="1"/>
  <c r="AL2064" i="11"/>
  <c r="AI2063" i="11"/>
  <c r="AH2060" i="11"/>
  <c r="AI2055" i="11"/>
  <c r="S2055" i="11"/>
  <c r="AF2055" i="11" s="1"/>
  <c r="AH2052" i="11"/>
  <c r="AI2047" i="11"/>
  <c r="AH2044" i="11"/>
  <c r="AI2039" i="11"/>
  <c r="S2039" i="11"/>
  <c r="AF2039" i="11" s="1"/>
  <c r="AH2036" i="11"/>
  <c r="AL2036" i="11" s="1"/>
  <c r="AI2031" i="11"/>
  <c r="AH2028" i="11"/>
  <c r="AL2028" i="11" s="1"/>
  <c r="AI2023" i="11"/>
  <c r="AH2020" i="11"/>
  <c r="AI2015" i="11"/>
  <c r="AL2015" i="11" s="1"/>
  <c r="S2015" i="11"/>
  <c r="AF2015" i="11" s="1"/>
  <c r="AH2012" i="11"/>
  <c r="AL2012" i="11" s="1"/>
  <c r="AL2008" i="11"/>
  <c r="AI2007" i="11"/>
  <c r="AH2004" i="11"/>
  <c r="AH1996" i="11"/>
  <c r="AL1992" i="11"/>
  <c r="S1991" i="11"/>
  <c r="AF1991" i="11" s="1"/>
  <c r="AH1988" i="11"/>
  <c r="AG1985" i="11"/>
  <c r="AL1985" i="11" s="1"/>
  <c r="S1983" i="11"/>
  <c r="AF1983" i="11" s="1"/>
  <c r="AH1980" i="11"/>
  <c r="S1971" i="11"/>
  <c r="AF1971" i="11" s="1"/>
  <c r="S1969" i="11"/>
  <c r="AF1969" i="11" s="1"/>
  <c r="AG1966" i="11"/>
  <c r="AL1966" i="11" s="1"/>
  <c r="AH1963" i="11"/>
  <c r="AI1961" i="11"/>
  <c r="AH1959" i="11"/>
  <c r="AK1958" i="11"/>
  <c r="AJ1956" i="11"/>
  <c r="V1954" i="11"/>
  <c r="AF1954" i="11" s="1"/>
  <c r="AJ1952" i="11"/>
  <c r="V1942" i="11"/>
  <c r="AF1942" i="11" s="1"/>
  <c r="AJ1940" i="11"/>
  <c r="V1938" i="11"/>
  <c r="AF1938" i="11" s="1"/>
  <c r="AJ1936" i="11"/>
  <c r="AF1935" i="11"/>
  <c r="AH1932" i="11"/>
  <c r="S1928" i="11"/>
  <c r="AF1928" i="11" s="1"/>
  <c r="AG1926" i="11"/>
  <c r="AL1926" i="11" s="1"/>
  <c r="AK1926" i="11"/>
  <c r="AG1925" i="11"/>
  <c r="AL1925" i="11" s="1"/>
  <c r="AH1925" i="11"/>
  <c r="AG1918" i="11"/>
  <c r="AK1918" i="11"/>
  <c r="AJ1914" i="11"/>
  <c r="AK1914" i="11"/>
  <c r="AG1914" i="11"/>
  <c r="AL1914" i="11" s="1"/>
  <c r="AI1904" i="11"/>
  <c r="AL1904" i="11" s="1"/>
  <c r="AH1903" i="11"/>
  <c r="AG1902" i="11"/>
  <c r="AL1902" i="11" s="1"/>
  <c r="AH1902" i="11"/>
  <c r="AK1902" i="11"/>
  <c r="V1899" i="11"/>
  <c r="AF1899" i="11" s="1"/>
  <c r="AG1897" i="11"/>
  <c r="S1897" i="11"/>
  <c r="AF1897" i="11" s="1"/>
  <c r="S1894" i="11"/>
  <c r="AF1894" i="11" s="1"/>
  <c r="AJ1893" i="11"/>
  <c r="AH1892" i="11"/>
  <c r="AI1892" i="11"/>
  <c r="AJ1892" i="11"/>
  <c r="AK1891" i="11"/>
  <c r="AG1888" i="11"/>
  <c r="AL1888" i="11" s="1"/>
  <c r="V1887" i="11"/>
  <c r="S1885" i="11"/>
  <c r="AF1885" i="11" s="1"/>
  <c r="AF1882" i="11"/>
  <c r="AH1876" i="11"/>
  <c r="AI1876" i="11"/>
  <c r="AJ1876" i="11"/>
  <c r="AK1876" i="11"/>
  <c r="AL1876" i="11"/>
  <c r="AJ1874" i="11"/>
  <c r="AK1874" i="11"/>
  <c r="AL1874" i="11"/>
  <c r="AG1874" i="11"/>
  <c r="AH1868" i="11"/>
  <c r="AI1868" i="11"/>
  <c r="AJ1868" i="11"/>
  <c r="AL1868" i="11" s="1"/>
  <c r="AK1868" i="11"/>
  <c r="AG1862" i="11"/>
  <c r="AL1862" i="11" s="1"/>
  <c r="AH1862" i="11"/>
  <c r="AI1862" i="11"/>
  <c r="AJ1862" i="11"/>
  <c r="AK1862" i="11"/>
  <c r="AF1859" i="11"/>
  <c r="AH1852" i="11"/>
  <c r="AL1852" i="11" s="1"/>
  <c r="AI1852" i="11"/>
  <c r="AJ1852" i="11"/>
  <c r="AK1852" i="11"/>
  <c r="AG1838" i="11"/>
  <c r="AH1838" i="11"/>
  <c r="AL1838" i="11" s="1"/>
  <c r="AI1838" i="11"/>
  <c r="AJ1838" i="11"/>
  <c r="AK1838" i="11"/>
  <c r="AJ1826" i="11"/>
  <c r="AK1826" i="11"/>
  <c r="AG1826" i="11"/>
  <c r="AL1826" i="11" s="1"/>
  <c r="AH1826" i="11"/>
  <c r="AI1826" i="11"/>
  <c r="AL1824" i="11"/>
  <c r="AG1824" i="11"/>
  <c r="AH1824" i="11"/>
  <c r="AI1824" i="11"/>
  <c r="AJ1824" i="11"/>
  <c r="AK1824" i="11"/>
  <c r="AG1811" i="11"/>
  <c r="AL1811" i="11" s="1"/>
  <c r="AH1811" i="11"/>
  <c r="AI1811" i="11"/>
  <c r="AJ1811" i="11"/>
  <c r="AK1811" i="11"/>
  <c r="AG1803" i="11"/>
  <c r="AH1803" i="11"/>
  <c r="AL1803" i="11" s="1"/>
  <c r="AI1803" i="11"/>
  <c r="AJ1803" i="11"/>
  <c r="AK1803" i="11"/>
  <c r="AF1799" i="11"/>
  <c r="AG1784" i="11"/>
  <c r="AL1784" i="11" s="1"/>
  <c r="AH1784" i="11"/>
  <c r="AI1784" i="11"/>
  <c r="AJ1784" i="11"/>
  <c r="AK1784" i="11"/>
  <c r="AH1774" i="11"/>
  <c r="AK1774" i="11"/>
  <c r="AG1774" i="11"/>
  <c r="AI1774" i="11"/>
  <c r="AL1774" i="11" s="1"/>
  <c r="AJ1774" i="11"/>
  <c r="AF1765" i="11"/>
  <c r="AJ1756" i="11"/>
  <c r="AG1756" i="11"/>
  <c r="AH1756" i="11"/>
  <c r="AI1756" i="11"/>
  <c r="AK1756" i="11"/>
  <c r="AL1756" i="11" s="1"/>
  <c r="AL1965" i="11"/>
  <c r="AF1955" i="11"/>
  <c r="AG1950" i="11"/>
  <c r="AK1950" i="11"/>
  <c r="AH1949" i="11"/>
  <c r="AL1949" i="11" s="1"/>
  <c r="AF1939" i="11"/>
  <c r="AG1932" i="11"/>
  <c r="AK1930" i="11"/>
  <c r="AG1930" i="11"/>
  <c r="AG1929" i="11"/>
  <c r="AH1929" i="11"/>
  <c r="AG1916" i="11"/>
  <c r="AH1916" i="11"/>
  <c r="AI1916" i="11"/>
  <c r="AG1912" i="11"/>
  <c r="AL1912" i="11" s="1"/>
  <c r="AI1912" i="11"/>
  <c r="AF1907" i="11"/>
  <c r="AH1905" i="11"/>
  <c r="AG1903" i="11"/>
  <c r="AL1903" i="11" s="1"/>
  <c r="V1900" i="11"/>
  <c r="AF1900" i="11" s="1"/>
  <c r="AF1895" i="11"/>
  <c r="AJ1890" i="11"/>
  <c r="AK1890" i="11"/>
  <c r="AL1890" i="11" s="1"/>
  <c r="AG1890" i="11"/>
  <c r="AL1883" i="11"/>
  <c r="AF1870" i="11"/>
  <c r="AG1861" i="11"/>
  <c r="AJ1858" i="11"/>
  <c r="AK1858" i="11"/>
  <c r="AG1858" i="11"/>
  <c r="AL1858" i="11" s="1"/>
  <c r="AG1851" i="11"/>
  <c r="AH1851" i="11"/>
  <c r="AI1851" i="11"/>
  <c r="AJ1851" i="11"/>
  <c r="AK1851" i="11"/>
  <c r="AG1830" i="11"/>
  <c r="AL1830" i="11" s="1"/>
  <c r="AH1830" i="11"/>
  <c r="AI1830" i="11"/>
  <c r="AJ1830" i="11"/>
  <c r="AK1830" i="11"/>
  <c r="AF1823" i="11"/>
  <c r="AG1808" i="11"/>
  <c r="AL1808" i="11" s="1"/>
  <c r="AH1808" i="11"/>
  <c r="AI1808" i="11"/>
  <c r="AJ1808" i="11"/>
  <c r="AK1808" i="11"/>
  <c r="AF1806" i="11"/>
  <c r="AF1802" i="11"/>
  <c r="AJ1794" i="11"/>
  <c r="AL1794" i="11" s="1"/>
  <c r="AK1794" i="11"/>
  <c r="AG1794" i="11"/>
  <c r="AH1794" i="11"/>
  <c r="AI1794" i="11"/>
  <c r="AH1766" i="11"/>
  <c r="AK1766" i="11"/>
  <c r="AG1766" i="11"/>
  <c r="AL1766" i="11" s="1"/>
  <c r="AI1766" i="11"/>
  <c r="AJ1766" i="11"/>
  <c r="AG2143" i="11"/>
  <c r="AL2143" i="11" s="1"/>
  <c r="AG2135" i="11"/>
  <c r="AL2135" i="11" s="1"/>
  <c r="AL2134" i="11"/>
  <c r="AG2127" i="11"/>
  <c r="AL2127" i="11" s="1"/>
  <c r="AL2126" i="11"/>
  <c r="AG2119" i="11"/>
  <c r="AG2111" i="11"/>
  <c r="AL2111" i="11" s="1"/>
  <c r="AG2103" i="11"/>
  <c r="AL2103" i="11" s="1"/>
  <c r="AG2095" i="11"/>
  <c r="AL2095" i="11" s="1"/>
  <c r="S2093" i="11"/>
  <c r="AF2093" i="11" s="1"/>
  <c r="AG2087" i="11"/>
  <c r="AL2087" i="11" s="1"/>
  <c r="S2085" i="11"/>
  <c r="AF2085" i="11" s="1"/>
  <c r="AG2079" i="11"/>
  <c r="AL2079" i="11" s="1"/>
  <c r="AG2071" i="11"/>
  <c r="AL2071" i="11" s="1"/>
  <c r="AL2070" i="11"/>
  <c r="AG2063" i="11"/>
  <c r="AG2055" i="11"/>
  <c r="AL2055" i="11" s="1"/>
  <c r="S2053" i="11"/>
  <c r="AF2053" i="11" s="1"/>
  <c r="AG2047" i="11"/>
  <c r="AL2047" i="11" s="1"/>
  <c r="AG2039" i="11"/>
  <c r="AL2039" i="11" s="1"/>
  <c r="S2037" i="11"/>
  <c r="AF2037" i="11" s="1"/>
  <c r="AG2031" i="11"/>
  <c r="AL2031" i="11" s="1"/>
  <c r="S2029" i="11"/>
  <c r="AF2029" i="11" s="1"/>
  <c r="AG2023" i="11"/>
  <c r="AL2023" i="11" s="1"/>
  <c r="S2021" i="11"/>
  <c r="AF2021" i="11" s="1"/>
  <c r="AG2015" i="11"/>
  <c r="AL2014" i="11"/>
  <c r="S2013" i="11"/>
  <c r="AF2013" i="11" s="1"/>
  <c r="AG2007" i="11"/>
  <c r="AL2007" i="11" s="1"/>
  <c r="S2005" i="11"/>
  <c r="AF2005" i="11" s="1"/>
  <c r="AJ2000" i="11"/>
  <c r="S1997" i="11"/>
  <c r="AF1997" i="11" s="1"/>
  <c r="AJ1992" i="11"/>
  <c r="AL1990" i="11"/>
  <c r="AJ1984" i="11"/>
  <c r="S1981" i="11"/>
  <c r="AF1981" i="11" s="1"/>
  <c r="AJ1976" i="11"/>
  <c r="Q1967" i="11"/>
  <c r="AK1964" i="11"/>
  <c r="AJ1962" i="11"/>
  <c r="AJ1960" i="11"/>
  <c r="AI1958" i="11"/>
  <c r="AK1957" i="11"/>
  <c r="AG1956" i="11"/>
  <c r="AL1956" i="11" s="1"/>
  <c r="AL1954" i="11"/>
  <c r="AG1952" i="11"/>
  <c r="AL1952" i="11" s="1"/>
  <c r="Q1943" i="11"/>
  <c r="AG1940" i="11"/>
  <c r="AL1938" i="11"/>
  <c r="AG1936" i="11"/>
  <c r="AI1935" i="11"/>
  <c r="AJ1934" i="11"/>
  <c r="AF1927" i="11"/>
  <c r="AI1895" i="11"/>
  <c r="AJ1895" i="11"/>
  <c r="AK1895" i="11"/>
  <c r="AL1895" i="11" s="1"/>
  <c r="AK1893" i="11"/>
  <c r="AH1893" i="11"/>
  <c r="AL1893" i="11" s="1"/>
  <c r="AG1891" i="11"/>
  <c r="AL1891" i="11" s="1"/>
  <c r="AJ1891" i="11"/>
  <c r="AF1886" i="11"/>
  <c r="AH1884" i="11"/>
  <c r="AL1884" i="11" s="1"/>
  <c r="AI1884" i="11"/>
  <c r="AJ1884" i="11"/>
  <c r="AG1875" i="11"/>
  <c r="AH1875" i="11"/>
  <c r="AI1875" i="11"/>
  <c r="AJ1875" i="11"/>
  <c r="AG1867" i="11"/>
  <c r="AL1867" i="11" s="1"/>
  <c r="AH1867" i="11"/>
  <c r="AI1867" i="11"/>
  <c r="AJ1867" i="11"/>
  <c r="AJ1866" i="11"/>
  <c r="AK1866" i="11"/>
  <c r="AL1866" i="11"/>
  <c r="AG1866" i="11"/>
  <c r="AL1821" i="11"/>
  <c r="AJ1818" i="11"/>
  <c r="AK1818" i="11"/>
  <c r="AG1818" i="11"/>
  <c r="AH1818" i="11"/>
  <c r="AL1818" i="11" s="1"/>
  <c r="AI1818" i="11"/>
  <c r="AF1781" i="11"/>
  <c r="AH1742" i="11"/>
  <c r="AI1742" i="11"/>
  <c r="AK1742" i="11"/>
  <c r="AG1742" i="11"/>
  <c r="AJ1742" i="11"/>
  <c r="AL1742" i="11" s="1"/>
  <c r="S2160" i="11"/>
  <c r="AF2160" i="11" s="1"/>
  <c r="S2144" i="11"/>
  <c r="AF2144" i="11" s="1"/>
  <c r="AK2142" i="11"/>
  <c r="AK2134" i="11"/>
  <c r="S2128" i="11"/>
  <c r="AF2128" i="11" s="1"/>
  <c r="AK2126" i="11"/>
  <c r="AK2118" i="11"/>
  <c r="AK2110" i="11"/>
  <c r="AK2102" i="11"/>
  <c r="AK2094" i="11"/>
  <c r="AL2094" i="11" s="1"/>
  <c r="AK2086" i="11"/>
  <c r="AL2081" i="11"/>
  <c r="AK2078" i="11"/>
  <c r="AL2078" i="11" s="1"/>
  <c r="AL2073" i="11"/>
  <c r="AI2072" i="11"/>
  <c r="AL2072" i="11" s="1"/>
  <c r="AK2070" i="11"/>
  <c r="AL2065" i="11"/>
  <c r="AI2064" i="11"/>
  <c r="AK2062" i="11"/>
  <c r="AL2057" i="11"/>
  <c r="AI2056" i="11"/>
  <c r="AL2056" i="11" s="1"/>
  <c r="S2056" i="11"/>
  <c r="AF2056" i="11" s="1"/>
  <c r="AK2054" i="11"/>
  <c r="AL2049" i="11"/>
  <c r="AI2048" i="11"/>
  <c r="AL2048" i="11" s="1"/>
  <c r="AK2046" i="11"/>
  <c r="AL2041" i="11"/>
  <c r="AI2040" i="11"/>
  <c r="AL2040" i="11" s="1"/>
  <c r="S2040" i="11"/>
  <c r="AF2040" i="11" s="1"/>
  <c r="AK2038" i="11"/>
  <c r="AL2033" i="11"/>
  <c r="AI2032" i="11"/>
  <c r="AL2032" i="11" s="1"/>
  <c r="AK2030" i="11"/>
  <c r="AL2025" i="11"/>
  <c r="AI2024" i="11"/>
  <c r="AL2024" i="11" s="1"/>
  <c r="S2024" i="11"/>
  <c r="AF2024" i="11" s="1"/>
  <c r="AK2022" i="11"/>
  <c r="AL2017" i="11"/>
  <c r="AI2016" i="11"/>
  <c r="AL2016" i="11" s="1"/>
  <c r="S2016" i="11"/>
  <c r="AF2016" i="11" s="1"/>
  <c r="AK2014" i="11"/>
  <c r="AL2009" i="11"/>
  <c r="AI2008" i="11"/>
  <c r="AK2006" i="11"/>
  <c r="AL2006" i="11" s="1"/>
  <c r="AL2001" i="11"/>
  <c r="AI2000" i="11"/>
  <c r="AL2000" i="11" s="1"/>
  <c r="AK1998" i="11"/>
  <c r="AL1993" i="11"/>
  <c r="AI1992" i="11"/>
  <c r="AK1990" i="11"/>
  <c r="AI1984" i="11"/>
  <c r="AL1984" i="11" s="1"/>
  <c r="AK1982" i="11"/>
  <c r="AL1977" i="11"/>
  <c r="AI1976" i="11"/>
  <c r="AL1976" i="11" s="1"/>
  <c r="AK1974" i="11"/>
  <c r="AL1973" i="11"/>
  <c r="AL1972" i="11"/>
  <c r="AK1966" i="11"/>
  <c r="AJ1964" i="11"/>
  <c r="AI1962" i="11"/>
  <c r="AI1960" i="11"/>
  <c r="AL1960" i="11" s="1"/>
  <c r="AJ1957" i="11"/>
  <c r="AJ1954" i="11"/>
  <c r="AJ1942" i="11"/>
  <c r="AJ1938" i="11"/>
  <c r="AH1935" i="11"/>
  <c r="AI1934" i="11"/>
  <c r="AK1933" i="11"/>
  <c r="Q1927" i="11"/>
  <c r="AL1922" i="11"/>
  <c r="S1921" i="11"/>
  <c r="AF1921" i="11" s="1"/>
  <c r="S1920" i="11"/>
  <c r="AF1920" i="11" s="1"/>
  <c r="Q1911" i="11"/>
  <c r="AJ1910" i="11"/>
  <c r="AJ1906" i="11"/>
  <c r="AK1906" i="11"/>
  <c r="AG1906" i="11"/>
  <c r="AL1906" i="11" s="1"/>
  <c r="AL1899" i="11"/>
  <c r="AI1898" i="11"/>
  <c r="AH1897" i="11"/>
  <c r="AG1892" i="11"/>
  <c r="S1888" i="11"/>
  <c r="AF1887" i="11"/>
  <c r="AJ1882" i="11"/>
  <c r="AK1882" i="11"/>
  <c r="AL1882" i="11" s="1"/>
  <c r="AG1882" i="11"/>
  <c r="AG1880" i="11"/>
  <c r="AF1878" i="11"/>
  <c r="AH1860" i="11"/>
  <c r="AI1860" i="11"/>
  <c r="AJ1860" i="11"/>
  <c r="AK1860" i="11"/>
  <c r="AL1860" i="11"/>
  <c r="AG1859" i="11"/>
  <c r="AL1859" i="11" s="1"/>
  <c r="AH1859" i="11"/>
  <c r="AI1859" i="11"/>
  <c r="AJ1859" i="11"/>
  <c r="AF1850" i="11"/>
  <c r="AL1848" i="11"/>
  <c r="AG1846" i="11"/>
  <c r="AL1846" i="11" s="1"/>
  <c r="AH1846" i="11"/>
  <c r="AI1846" i="11"/>
  <c r="AJ1846" i="11"/>
  <c r="AK1846" i="11"/>
  <c r="AG1835" i="11"/>
  <c r="AL1835" i="11" s="1"/>
  <c r="AH1835" i="11"/>
  <c r="AI1835" i="11"/>
  <c r="AJ1835" i="11"/>
  <c r="AK1835" i="11"/>
  <c r="AF1828" i="11"/>
  <c r="AF1820" i="11"/>
  <c r="AF1762" i="11"/>
  <c r="AK1759" i="11"/>
  <c r="AL1759" i="11" s="1"/>
  <c r="AG1759" i="11"/>
  <c r="AH1759" i="11"/>
  <c r="AI1759" i="11"/>
  <c r="AJ1759" i="11"/>
  <c r="AH1757" i="11"/>
  <c r="AK1757" i="11"/>
  <c r="AL1757" i="11"/>
  <c r="AG1757" i="11"/>
  <c r="AI1757" i="11"/>
  <c r="AJ1757" i="11"/>
  <c r="AJ2142" i="11"/>
  <c r="AL2142" i="11" s="1"/>
  <c r="AJ2134" i="11"/>
  <c r="AJ2126" i="11"/>
  <c r="AJ2118" i="11"/>
  <c r="AL2118" i="11" s="1"/>
  <c r="AJ2110" i="11"/>
  <c r="AK2105" i="11"/>
  <c r="AL2105" i="11" s="1"/>
  <c r="AJ2102" i="11"/>
  <c r="AJ2094" i="11"/>
  <c r="AK2089" i="11"/>
  <c r="AL2089" i="11" s="1"/>
  <c r="AJ2086" i="11"/>
  <c r="AL2086" i="11" s="1"/>
  <c r="AL2084" i="11"/>
  <c r="AJ2078" i="11"/>
  <c r="AJ2070" i="11"/>
  <c r="AJ2062" i="11"/>
  <c r="AL2060" i="11"/>
  <c r="AJ2054" i="11"/>
  <c r="AL2054" i="11" s="1"/>
  <c r="AL2052" i="11"/>
  <c r="AJ2046" i="11"/>
  <c r="AJ2038" i="11"/>
  <c r="AL2038" i="11" s="1"/>
  <c r="AJ2030" i="11"/>
  <c r="AJ2022" i="11"/>
  <c r="AL2022" i="11" s="1"/>
  <c r="AL2020" i="11"/>
  <c r="AJ2014" i="11"/>
  <c r="AJ2006" i="11"/>
  <c r="AL2004" i="11"/>
  <c r="AJ1998" i="11"/>
  <c r="AL1996" i="11"/>
  <c r="AJ1990" i="11"/>
  <c r="AL1988" i="11"/>
  <c r="AJ1982" i="11"/>
  <c r="AL1982" i="11" s="1"/>
  <c r="AJ1974" i="11"/>
  <c r="AK1972" i="11"/>
  <c r="AJ1966" i="11"/>
  <c r="AH1964" i="11"/>
  <c r="AL1964" i="11" s="1"/>
  <c r="AL1963" i="11"/>
  <c r="AH1962" i="11"/>
  <c r="AI1957" i="11"/>
  <c r="AI1954" i="11"/>
  <c r="AK1953" i="11"/>
  <c r="AL1953" i="11" s="1"/>
  <c r="Q1951" i="11"/>
  <c r="AK1947" i="11"/>
  <c r="AK1946" i="11"/>
  <c r="AG1946" i="11"/>
  <c r="AH1945" i="11"/>
  <c r="AL1945" i="11" s="1"/>
  <c r="AK1944" i="11"/>
  <c r="AI1942" i="11"/>
  <c r="AK1941" i="11"/>
  <c r="AI1938" i="11"/>
  <c r="AK1937" i="11"/>
  <c r="AL1937" i="11" s="1"/>
  <c r="AG1935" i="11"/>
  <c r="AL1935" i="11" s="1"/>
  <c r="AH1934" i="11"/>
  <c r="AJ1933" i="11"/>
  <c r="AL1930" i="11"/>
  <c r="AJ1926" i="11"/>
  <c r="AI1922" i="11"/>
  <c r="AK1920" i="11"/>
  <c r="AF1919" i="11"/>
  <c r="S1918" i="11"/>
  <c r="AF1918" i="11" s="1"/>
  <c r="AI1910" i="11"/>
  <c r="AG1909" i="11"/>
  <c r="AL1909" i="11" s="1"/>
  <c r="AK1909" i="11"/>
  <c r="AH1909" i="11"/>
  <c r="AH1907" i="11"/>
  <c r="AG1907" i="11"/>
  <c r="AL1907" i="11" s="1"/>
  <c r="AJ1907" i="11"/>
  <c r="S1902" i="11"/>
  <c r="AF1902" i="11" s="1"/>
  <c r="AJ1901" i="11"/>
  <c r="AK1899" i="11"/>
  <c r="AG1896" i="11"/>
  <c r="AL1896" i="11"/>
  <c r="AI1896" i="11"/>
  <c r="AH1895" i="11"/>
  <c r="AG1894" i="11"/>
  <c r="AL1894" i="11" s="1"/>
  <c r="AH1894" i="11"/>
  <c r="AK1894" i="11"/>
  <c r="V1891" i="11"/>
  <c r="AF1891" i="11" s="1"/>
  <c r="AG1889" i="11"/>
  <c r="AL1889" i="11" s="1"/>
  <c r="S1889" i="11"/>
  <c r="AF1889" i="11" s="1"/>
  <c r="Q1887" i="11"/>
  <c r="AF1871" i="11"/>
  <c r="AG1864" i="11"/>
  <c r="AL1864" i="11" s="1"/>
  <c r="AH1856" i="11"/>
  <c r="AL1856" i="11" s="1"/>
  <c r="T1856" i="11"/>
  <c r="AF1855" i="11"/>
  <c r="AG1845" i="11"/>
  <c r="AG1827" i="11"/>
  <c r="AH1827" i="11"/>
  <c r="AL1827" i="11" s="1"/>
  <c r="AI1827" i="11"/>
  <c r="AJ1827" i="11"/>
  <c r="AK1827" i="11"/>
  <c r="AF1822" i="11"/>
  <c r="AJ1810" i="11"/>
  <c r="AK1810" i="11"/>
  <c r="AG1810" i="11"/>
  <c r="AH1810" i="11"/>
  <c r="AI1810" i="11"/>
  <c r="AL1810" i="11" s="1"/>
  <c r="AJ1802" i="11"/>
  <c r="AK1802" i="11"/>
  <c r="AG1802" i="11"/>
  <c r="AH1802" i="11"/>
  <c r="AL1802" i="11" s="1"/>
  <c r="AI1802" i="11"/>
  <c r="AF1801" i="11"/>
  <c r="AF1778" i="11"/>
  <c r="AJ1972" i="11"/>
  <c r="AK1965" i="11"/>
  <c r="AL1961" i="11"/>
  <c r="AG1958" i="11"/>
  <c r="AL1958" i="11" s="1"/>
  <c r="AH1957" i="11"/>
  <c r="AL1957" i="11" s="1"/>
  <c r="AH1954" i="11"/>
  <c r="AJ1953" i="11"/>
  <c r="AJ1950" i="11"/>
  <c r="AL1950" i="11" s="1"/>
  <c r="AI1947" i="11"/>
  <c r="AL1947" i="11" s="1"/>
  <c r="AJ1944" i="11"/>
  <c r="AL1944" i="11" s="1"/>
  <c r="AH1942" i="11"/>
  <c r="AL1942" i="11" s="1"/>
  <c r="AJ1941" i="11"/>
  <c r="AI1933" i="11"/>
  <c r="AL1932" i="11"/>
  <c r="AJ1930" i="11"/>
  <c r="AH1921" i="11"/>
  <c r="AI1919" i="11"/>
  <c r="AJ1919" i="11"/>
  <c r="S1904" i="11"/>
  <c r="AF1904" i="11" s="1"/>
  <c r="AJ1898" i="11"/>
  <c r="AL1898" i="11" s="1"/>
  <c r="AK1898" i="11"/>
  <c r="AG1898" i="11"/>
  <c r="AG1895" i="11"/>
  <c r="AK1888" i="11"/>
  <c r="AF1888" i="11"/>
  <c r="AG1886" i="11"/>
  <c r="AL1886" i="11" s="1"/>
  <c r="AH1886" i="11"/>
  <c r="AJ1886" i="11"/>
  <c r="AK1886" i="11"/>
  <c r="AG1883" i="11"/>
  <c r="AI1883" i="11"/>
  <c r="AJ1883" i="11"/>
  <c r="AH1879" i="11"/>
  <c r="AL1879" i="11" s="1"/>
  <c r="AF1874" i="11"/>
  <c r="AG1872" i="11"/>
  <c r="AL1872" i="11" s="1"/>
  <c r="S1872" i="11"/>
  <c r="AI1871" i="11"/>
  <c r="AJ1871" i="11"/>
  <c r="AK1871" i="11"/>
  <c r="AG1870" i="11"/>
  <c r="AH1870" i="11"/>
  <c r="AI1870" i="11"/>
  <c r="AJ1870" i="11"/>
  <c r="AK1870" i="11"/>
  <c r="AG1854" i="11"/>
  <c r="AH1854" i="11"/>
  <c r="AL1854" i="11" s="1"/>
  <c r="AI1854" i="11"/>
  <c r="AJ1854" i="11"/>
  <c r="AK1854" i="11"/>
  <c r="AF1826" i="11"/>
  <c r="AF1824" i="11"/>
  <c r="AF1803" i="11"/>
  <c r="AG1795" i="11"/>
  <c r="AL1795" i="11" s="1"/>
  <c r="AH1795" i="11"/>
  <c r="AI1795" i="11"/>
  <c r="AJ1795" i="11"/>
  <c r="AK1795" i="11"/>
  <c r="AG1787" i="11"/>
  <c r="AL1787" i="11" s="1"/>
  <c r="AH1787" i="11"/>
  <c r="AI1787" i="11"/>
  <c r="AJ1787" i="11"/>
  <c r="AK1787" i="11"/>
  <c r="AF1786" i="11"/>
  <c r="AF1782" i="11"/>
  <c r="AI1773" i="11"/>
  <c r="AL1773" i="11" s="1"/>
  <c r="AI1765" i="11"/>
  <c r="AI1741" i="11"/>
  <c r="AG1738" i="11"/>
  <c r="AL1738" i="11" s="1"/>
  <c r="AK1727" i="11"/>
  <c r="AL1727" i="11"/>
  <c r="Q1726" i="11"/>
  <c r="AG1723" i="11"/>
  <c r="AH1723" i="11"/>
  <c r="AI1723" i="11"/>
  <c r="AJ1723" i="11"/>
  <c r="AF1719" i="11"/>
  <c r="AG1690" i="11"/>
  <c r="AL1690" i="11" s="1"/>
  <c r="AK1690" i="11"/>
  <c r="AG1688" i="11"/>
  <c r="AH1688" i="11"/>
  <c r="AI1688" i="11"/>
  <c r="AK1688" i="11"/>
  <c r="AL1688" i="11" s="1"/>
  <c r="AF1682" i="11"/>
  <c r="AF1677" i="11"/>
  <c r="AG1672" i="11"/>
  <c r="AL1672" i="11" s="1"/>
  <c r="S1672" i="11"/>
  <c r="AF1672" i="11" s="1"/>
  <c r="S1837" i="11"/>
  <c r="AF1837" i="11" s="1"/>
  <c r="T1832" i="11"/>
  <c r="S1829" i="11"/>
  <c r="AF1829" i="11" s="1"/>
  <c r="S1821" i="11"/>
  <c r="AF1821" i="11" s="1"/>
  <c r="S1805" i="11"/>
  <c r="AF1805" i="11" s="1"/>
  <c r="S1781" i="11"/>
  <c r="V1780" i="11"/>
  <c r="AF1780" i="11" s="1"/>
  <c r="S1778" i="11"/>
  <c r="AI1761" i="11"/>
  <c r="AL1761" i="11" s="1"/>
  <c r="AF1760" i="11"/>
  <c r="S1744" i="11"/>
  <c r="AG1736" i="11"/>
  <c r="AI1736" i="11"/>
  <c r="AG1733" i="11"/>
  <c r="AH1733" i="11"/>
  <c r="AL1733" i="11" s="1"/>
  <c r="AG1730" i="11"/>
  <c r="AL1730" i="11" s="1"/>
  <c r="AK1719" i="11"/>
  <c r="AJ1719" i="11"/>
  <c r="AG1709" i="11"/>
  <c r="AG1701" i="11"/>
  <c r="AL1701" i="11" s="1"/>
  <c r="AG1693" i="11"/>
  <c r="AI1689" i="11"/>
  <c r="AJ1689" i="11"/>
  <c r="AK1689" i="11"/>
  <c r="AH1689" i="11"/>
  <c r="AL1689" i="11" s="1"/>
  <c r="AF1645" i="11"/>
  <c r="AL1921" i="11"/>
  <c r="AL1913" i="11"/>
  <c r="AL1905" i="11"/>
  <c r="AL1897" i="11"/>
  <c r="AH1885" i="11"/>
  <c r="AL1881" i="11"/>
  <c r="AI1880" i="11"/>
  <c r="AH1877" i="11"/>
  <c r="AL1877" i="11" s="1"/>
  <c r="AL1873" i="11"/>
  <c r="AI1872" i="11"/>
  <c r="AH1869" i="11"/>
  <c r="AL1865" i="11"/>
  <c r="AI1864" i="11"/>
  <c r="AH1861" i="11"/>
  <c r="AL1857" i="11"/>
  <c r="AI1856" i="11"/>
  <c r="S1856" i="11"/>
  <c r="AH1853" i="11"/>
  <c r="AL1849" i="11"/>
  <c r="AI1848" i="11"/>
  <c r="AH1845" i="11"/>
  <c r="AL1845" i="11" s="1"/>
  <c r="Q1842" i="11"/>
  <c r="AL1841" i="11"/>
  <c r="AI1840" i="11"/>
  <c r="AH1837" i="11"/>
  <c r="AL1833" i="11"/>
  <c r="AI1832" i="11"/>
  <c r="S1832" i="11"/>
  <c r="AF1832" i="11" s="1"/>
  <c r="AH1829" i="11"/>
  <c r="AL1825" i="11"/>
  <c r="S1824" i="11"/>
  <c r="AH1821" i="11"/>
  <c r="AH1813" i="11"/>
  <c r="AL1813" i="11" s="1"/>
  <c r="AH1805" i="11"/>
  <c r="AL1801" i="11"/>
  <c r="AH1797" i="11"/>
  <c r="AH1789" i="11"/>
  <c r="Q1786" i="11"/>
  <c r="AL1785" i="11"/>
  <c r="S1784" i="11"/>
  <c r="AF1784" i="11" s="1"/>
  <c r="AG1771" i="11"/>
  <c r="AL1771" i="11" s="1"/>
  <c r="AJ1771" i="11"/>
  <c r="AL1770" i="11"/>
  <c r="AK1769" i="11"/>
  <c r="Q1760" i="11"/>
  <c r="S1759" i="11"/>
  <c r="AF1759" i="11" s="1"/>
  <c r="V1752" i="11"/>
  <c r="AF1752" i="11" s="1"/>
  <c r="AG1748" i="11"/>
  <c r="AL1748" i="11" s="1"/>
  <c r="T1745" i="11"/>
  <c r="AF1745" i="11" s="1"/>
  <c r="V1733" i="11"/>
  <c r="S1730" i="11"/>
  <c r="AI1729" i="11"/>
  <c r="AJ1729" i="11"/>
  <c r="AL1729" i="11" s="1"/>
  <c r="AK1729" i="11"/>
  <c r="AG1725" i="11"/>
  <c r="AL1725" i="11" s="1"/>
  <c r="AH1725" i="11"/>
  <c r="V1723" i="11"/>
  <c r="AF1723" i="11" s="1"/>
  <c r="T1722" i="11"/>
  <c r="AG1722" i="11"/>
  <c r="AL1722" i="11" s="1"/>
  <c r="AG1719" i="11"/>
  <c r="AL1719" i="11" s="1"/>
  <c r="AH1718" i="11"/>
  <c r="AI1718" i="11"/>
  <c r="AJ1718" i="11"/>
  <c r="AK1718" i="11"/>
  <c r="AG1718" i="11"/>
  <c r="AG1714" i="11"/>
  <c r="AG1706" i="11"/>
  <c r="AG1698" i="11"/>
  <c r="Q1691" i="11"/>
  <c r="V1688" i="11"/>
  <c r="S1688" i="11"/>
  <c r="AF1687" i="11"/>
  <c r="AI1679" i="11"/>
  <c r="AG1679" i="11"/>
  <c r="AL1679" i="11" s="1"/>
  <c r="AH1679" i="11"/>
  <c r="AJ1679" i="11"/>
  <c r="AK1679" i="11"/>
  <c r="AF1655" i="11"/>
  <c r="Q1642" i="11"/>
  <c r="AF1639" i="11"/>
  <c r="AH1880" i="11"/>
  <c r="AL1880" i="11" s="1"/>
  <c r="AH1864" i="11"/>
  <c r="AG1837" i="11"/>
  <c r="AG1829" i="11"/>
  <c r="AL1829" i="11" s="1"/>
  <c r="AG1821" i="11"/>
  <c r="AK1817" i="11"/>
  <c r="AG1813" i="11"/>
  <c r="AK1809" i="11"/>
  <c r="AG1805" i="11"/>
  <c r="AL1805" i="11" s="1"/>
  <c r="AL1804" i="11"/>
  <c r="AG1797" i="11"/>
  <c r="AL1797" i="11" s="1"/>
  <c r="AK1793" i="11"/>
  <c r="AG1789" i="11"/>
  <c r="AL1789" i="11" s="1"/>
  <c r="AL1788" i="11"/>
  <c r="AG1781" i="11"/>
  <c r="AL1781" i="11" s="1"/>
  <c r="AG1779" i="11"/>
  <c r="AL1779" i="11" s="1"/>
  <c r="AL1778" i="11"/>
  <c r="AK1777" i="11"/>
  <c r="T1777" i="11"/>
  <c r="AF1777" i="11" s="1"/>
  <c r="AG1775" i="11"/>
  <c r="AL1775" i="11" s="1"/>
  <c r="AJ1769" i="11"/>
  <c r="AG1767" i="11"/>
  <c r="AL1767" i="11" s="1"/>
  <c r="T1762" i="11"/>
  <c r="AG1755" i="11"/>
  <c r="AL1755" i="11" s="1"/>
  <c r="AJ1755" i="11"/>
  <c r="AL1754" i="11"/>
  <c r="AK1753" i="11"/>
  <c r="T1753" i="11"/>
  <c r="S1752" i="11"/>
  <c r="AG1750" i="11"/>
  <c r="AH1750" i="11"/>
  <c r="AK1750" i="11"/>
  <c r="AG1747" i="11"/>
  <c r="AJ1747" i="11"/>
  <c r="S1743" i="11"/>
  <c r="AJ1740" i="11"/>
  <c r="AK1740" i="11"/>
  <c r="AL1740" i="11" s="1"/>
  <c r="AK1738" i="11"/>
  <c r="V1736" i="11"/>
  <c r="S1736" i="11"/>
  <c r="AF1736" i="11" s="1"/>
  <c r="AF1730" i="11"/>
  <c r="AG1728" i="11"/>
  <c r="AL1728" i="11" s="1"/>
  <c r="AH1728" i="11"/>
  <c r="AI1728" i="11"/>
  <c r="AI1721" i="11"/>
  <c r="AJ1721" i="11"/>
  <c r="AK1721" i="11"/>
  <c r="AG1717" i="11"/>
  <c r="AL1717" i="11" s="1"/>
  <c r="AI1711" i="11"/>
  <c r="AI1703" i="11"/>
  <c r="AL1703" i="11" s="1"/>
  <c r="AI1695" i="11"/>
  <c r="AJ1692" i="11"/>
  <c r="AK1692" i="11"/>
  <c r="AI1692" i="11"/>
  <c r="AK1687" i="11"/>
  <c r="AH1687" i="11"/>
  <c r="AL1687" i="11" s="1"/>
  <c r="AJ1687" i="11"/>
  <c r="AG1682" i="11"/>
  <c r="AI1682" i="11"/>
  <c r="AK1682" i="11"/>
  <c r="AL1682" i="11" s="1"/>
  <c r="AF1676" i="11"/>
  <c r="AF1675" i="11"/>
  <c r="AJ1674" i="11"/>
  <c r="AI1674" i="11"/>
  <c r="AK1674" i="11"/>
  <c r="AG1674" i="11"/>
  <c r="AH1674" i="11"/>
  <c r="AL1674" i="11" s="1"/>
  <c r="AG1670" i="11"/>
  <c r="AL1670" i="11" s="1"/>
  <c r="AJ1670" i="11"/>
  <c r="AK1670" i="11"/>
  <c r="AH1670" i="11"/>
  <c r="AI1670" i="11"/>
  <c r="AF1642" i="11"/>
  <c r="AF1607" i="11"/>
  <c r="AG1856" i="11"/>
  <c r="AG1848" i="11"/>
  <c r="AG1840" i="11"/>
  <c r="AL1840" i="11" s="1"/>
  <c r="S1838" i="11"/>
  <c r="AF1838" i="11" s="1"/>
  <c r="AK1836" i="11"/>
  <c r="AG1832" i="11"/>
  <c r="AL1832" i="11" s="1"/>
  <c r="S1830" i="11"/>
  <c r="AK1828" i="11"/>
  <c r="AL1828" i="11" s="1"/>
  <c r="AJ1825" i="11"/>
  <c r="AL1823" i="11"/>
  <c r="AK1820" i="11"/>
  <c r="AJ1817" i="11"/>
  <c r="AL1817" i="11" s="1"/>
  <c r="AK1812" i="11"/>
  <c r="AJ1809" i="11"/>
  <c r="AL1809" i="11" s="1"/>
  <c r="AL1807" i="11"/>
  <c r="AK1804" i="11"/>
  <c r="AJ1801" i="11"/>
  <c r="AK1796" i="11"/>
  <c r="AJ1793" i="11"/>
  <c r="AL1793" i="11" s="1"/>
  <c r="AL1791" i="11"/>
  <c r="AK1788" i="11"/>
  <c r="AJ1785" i="11"/>
  <c r="AL1768" i="11"/>
  <c r="AH1764" i="11"/>
  <c r="AL1764" i="11" s="1"/>
  <c r="AI1745" i="11"/>
  <c r="AK1744" i="11"/>
  <c r="AF1744" i="11"/>
  <c r="AF1743" i="11"/>
  <c r="AJ1738" i="11"/>
  <c r="AH1729" i="11"/>
  <c r="AF1722" i="11"/>
  <c r="AG1720" i="11"/>
  <c r="AH1720" i="11"/>
  <c r="AI1720" i="11"/>
  <c r="S1717" i="11"/>
  <c r="AF1717" i="11" s="1"/>
  <c r="AH1709" i="11"/>
  <c r="AH1701" i="11"/>
  <c r="AH1693" i="11"/>
  <c r="AH1692" i="11"/>
  <c r="AL1692" i="11" s="1"/>
  <c r="AI1687" i="11"/>
  <c r="AH1686" i="11"/>
  <c r="AI1686" i="11"/>
  <c r="AJ1686" i="11"/>
  <c r="AK1686" i="11"/>
  <c r="AG1686" i="11"/>
  <c r="AG1683" i="11"/>
  <c r="AL1683" i="11" s="1"/>
  <c r="AH1683" i="11"/>
  <c r="AI1683" i="11"/>
  <c r="AJ1683" i="11"/>
  <c r="AF1680" i="11"/>
  <c r="S1679" i="11"/>
  <c r="Q1658" i="11"/>
  <c r="S1881" i="11"/>
  <c r="AF1881" i="11" s="1"/>
  <c r="S1873" i="11"/>
  <c r="AF1873" i="11" s="1"/>
  <c r="S1857" i="11"/>
  <c r="AF1857" i="11" s="1"/>
  <c r="AK1855" i="11"/>
  <c r="AK1847" i="11"/>
  <c r="AK1839" i="11"/>
  <c r="AJ1836" i="11"/>
  <c r="AK1831" i="11"/>
  <c r="AJ1828" i="11"/>
  <c r="AK1823" i="11"/>
  <c r="AJ1820" i="11"/>
  <c r="AK1815" i="11"/>
  <c r="AJ1812" i="11"/>
  <c r="AK1807" i="11"/>
  <c r="AJ1804" i="11"/>
  <c r="AK1799" i="11"/>
  <c r="AJ1796" i="11"/>
  <c r="AK1791" i="11"/>
  <c r="AJ1788" i="11"/>
  <c r="AK1783" i="11"/>
  <c r="AI1777" i="11"/>
  <c r="AK1776" i="11"/>
  <c r="Q1772" i="11"/>
  <c r="AI1769" i="11"/>
  <c r="AL1769" i="11" s="1"/>
  <c r="AK1768" i="11"/>
  <c r="AI1753" i="11"/>
  <c r="AL1753" i="11"/>
  <c r="AL1746" i="11"/>
  <c r="AG1746" i="11"/>
  <c r="AG1745" i="11"/>
  <c r="AL1745" i="11" s="1"/>
  <c r="AJ1744" i="11"/>
  <c r="AK1743" i="11"/>
  <c r="AL1743" i="11"/>
  <c r="AI1738" i="11"/>
  <c r="AF1733" i="11"/>
  <c r="S1728" i="11"/>
  <c r="AF1728" i="11" s="1"/>
  <c r="AJ1716" i="11"/>
  <c r="AK1716" i="11"/>
  <c r="AI1716" i="11"/>
  <c r="AL1714" i="11"/>
  <c r="AI1713" i="11"/>
  <c r="AL1713" i="11" s="1"/>
  <c r="AJ1713" i="11"/>
  <c r="AK1713" i="11"/>
  <c r="AH1713" i="11"/>
  <c r="AK1711" i="11"/>
  <c r="AL1711" i="11"/>
  <c r="AJ1711" i="11"/>
  <c r="AJ1708" i="11"/>
  <c r="AL1708" i="11" s="1"/>
  <c r="AK1708" i="11"/>
  <c r="AI1708" i="11"/>
  <c r="AL1706" i="11"/>
  <c r="AI1705" i="11"/>
  <c r="AJ1705" i="11"/>
  <c r="AK1705" i="11"/>
  <c r="AH1705" i="11"/>
  <c r="AL1705" i="11" s="1"/>
  <c r="AK1703" i="11"/>
  <c r="AJ1703" i="11"/>
  <c r="AJ1700" i="11"/>
  <c r="AK1700" i="11"/>
  <c r="AL1700" i="11" s="1"/>
  <c r="AI1700" i="11"/>
  <c r="AL1698" i="11"/>
  <c r="AI1697" i="11"/>
  <c r="AJ1697" i="11"/>
  <c r="AK1697" i="11"/>
  <c r="AH1697" i="11"/>
  <c r="AL1697" i="11" s="1"/>
  <c r="AK1695" i="11"/>
  <c r="AJ1695" i="11"/>
  <c r="AL1695" i="11" s="1"/>
  <c r="AF1690" i="11"/>
  <c r="AF1688" i="11"/>
  <c r="AK1680" i="11"/>
  <c r="AH1680" i="11"/>
  <c r="AJ1680" i="11"/>
  <c r="S1665" i="11"/>
  <c r="AF1665" i="11" s="1"/>
  <c r="AF1661" i="11"/>
  <c r="V1658" i="11"/>
  <c r="AF1658" i="11" s="1"/>
  <c r="AF1646" i="11"/>
  <c r="AJ1637" i="11"/>
  <c r="AK1637" i="11"/>
  <c r="AL1637" i="11"/>
  <c r="AI1637" i="11"/>
  <c r="AG1637" i="11"/>
  <c r="AH1637" i="11"/>
  <c r="AL1885" i="11"/>
  <c r="AL1869" i="11"/>
  <c r="AL1861" i="11"/>
  <c r="AJ1855" i="11"/>
  <c r="AL1855" i="11" s="1"/>
  <c r="AL1853" i="11"/>
  <c r="AJ1847" i="11"/>
  <c r="AL1847" i="11" s="1"/>
  <c r="AJ1839" i="11"/>
  <c r="AL1839" i="11" s="1"/>
  <c r="AL1837" i="11"/>
  <c r="AI1836" i="11"/>
  <c r="AL1836" i="11" s="1"/>
  <c r="AJ1831" i="11"/>
  <c r="AL1831" i="11" s="1"/>
  <c r="AI1828" i="11"/>
  <c r="AJ1823" i="11"/>
  <c r="Q1822" i="11"/>
  <c r="AI1820" i="11"/>
  <c r="AL1820" i="11" s="1"/>
  <c r="AJ1815" i="11"/>
  <c r="AL1815" i="11" s="1"/>
  <c r="Q1814" i="11"/>
  <c r="AI1812" i="11"/>
  <c r="AL1812" i="11" s="1"/>
  <c r="AJ1807" i="11"/>
  <c r="Q1806" i="11"/>
  <c r="AI1804" i="11"/>
  <c r="AJ1799" i="11"/>
  <c r="AL1799" i="11" s="1"/>
  <c r="Q1798" i="11"/>
  <c r="AI1796" i="11"/>
  <c r="AL1796" i="11" s="1"/>
  <c r="AJ1791" i="11"/>
  <c r="Q1790" i="11"/>
  <c r="AI1788" i="11"/>
  <c r="AJ1783" i="11"/>
  <c r="AL1783" i="11" s="1"/>
  <c r="Q1782" i="11"/>
  <c r="AK1779" i="11"/>
  <c r="AG1777" i="11"/>
  <c r="AL1777" i="11" s="1"/>
  <c r="AJ1776" i="11"/>
  <c r="AL1776" i="11" s="1"/>
  <c r="AK1773" i="11"/>
  <c r="AK1771" i="11"/>
  <c r="AJ1768" i="11"/>
  <c r="AK1765" i="11"/>
  <c r="AH1763" i="11"/>
  <c r="AG1763" i="11"/>
  <c r="AL1763" i="11" s="1"/>
  <c r="AJ1763" i="11"/>
  <c r="AL1762" i="11"/>
  <c r="AK1761" i="11"/>
  <c r="AG1753" i="11"/>
  <c r="AJ1751" i="11"/>
  <c r="AL1751" i="11" s="1"/>
  <c r="S1751" i="11"/>
  <c r="AF1751" i="11" s="1"/>
  <c r="AH1744" i="11"/>
  <c r="AG1743" i="11"/>
  <c r="AK1741" i="11"/>
  <c r="AH1738" i="11"/>
  <c r="AF1735" i="11"/>
  <c r="AK1733" i="11"/>
  <c r="AJ1732" i="11"/>
  <c r="AK1732" i="11"/>
  <c r="AL1732" i="11"/>
  <c r="AJ1727" i="11"/>
  <c r="S1727" i="11"/>
  <c r="S1725" i="11"/>
  <c r="AF1725" i="11" s="1"/>
  <c r="AG1721" i="11"/>
  <c r="AL1721" i="11" s="1"/>
  <c r="V1720" i="11"/>
  <c r="S1720" i="11"/>
  <c r="AF1720" i="11" s="1"/>
  <c r="AH1717" i="11"/>
  <c r="AH1716" i="11"/>
  <c r="AI1690" i="11"/>
  <c r="AF1689" i="11"/>
  <c r="AG1680" i="11"/>
  <c r="AL1680" i="11" s="1"/>
  <c r="AF1673" i="11"/>
  <c r="Q1657" i="11"/>
  <c r="V1657" i="11"/>
  <c r="AH1776" i="11"/>
  <c r="AJ1773" i="11"/>
  <c r="AH1768" i="11"/>
  <c r="AJ1765" i="11"/>
  <c r="AL1765" i="11" s="1"/>
  <c r="AJ1761" i="11"/>
  <c r="S1760" i="11"/>
  <c r="AI1751" i="11"/>
  <c r="AK1748" i="11"/>
  <c r="AG1744" i="11"/>
  <c r="AL1744" i="11" s="1"/>
  <c r="AJ1741" i="11"/>
  <c r="AL1741" i="11" s="1"/>
  <c r="AG1739" i="11"/>
  <c r="AL1739" i="11" s="1"/>
  <c r="AH1739" i="11"/>
  <c r="AJ1739" i="11"/>
  <c r="AI1737" i="11"/>
  <c r="AJ1737" i="11"/>
  <c r="AL1737" i="11" s="1"/>
  <c r="AK1736" i="11"/>
  <c r="AL1736" i="11" s="1"/>
  <c r="AK1735" i="11"/>
  <c r="AL1735" i="11" s="1"/>
  <c r="AJ1733" i="11"/>
  <c r="AG1731" i="11"/>
  <c r="AL1731" i="11" s="1"/>
  <c r="AH1731" i="11"/>
  <c r="AI1731" i="11"/>
  <c r="AJ1731" i="11"/>
  <c r="AF1727" i="11"/>
  <c r="AJ1724" i="11"/>
  <c r="AL1724" i="11" s="1"/>
  <c r="AK1724" i="11"/>
  <c r="AG1716" i="11"/>
  <c r="AL1716" i="11" s="1"/>
  <c r="Q1715" i="11"/>
  <c r="AG1712" i="11"/>
  <c r="AH1712" i="11"/>
  <c r="AI1712" i="11"/>
  <c r="AH1710" i="11"/>
  <c r="AI1710" i="11"/>
  <c r="AJ1710" i="11"/>
  <c r="AK1710" i="11"/>
  <c r="AG1710" i="11"/>
  <c r="AL1710" i="11" s="1"/>
  <c r="Q1707" i="11"/>
  <c r="AG1704" i="11"/>
  <c r="AL1704" i="11" s="1"/>
  <c r="AH1704" i="11"/>
  <c r="AI1704" i="11"/>
  <c r="AH1702" i="11"/>
  <c r="AI1702" i="11"/>
  <c r="AJ1702" i="11"/>
  <c r="AK1702" i="11"/>
  <c r="AG1702" i="11"/>
  <c r="Q1699" i="11"/>
  <c r="AG1696" i="11"/>
  <c r="AL1696" i="11" s="1"/>
  <c r="AH1696" i="11"/>
  <c r="AI1696" i="11"/>
  <c r="AH1694" i="11"/>
  <c r="AI1694" i="11"/>
  <c r="AJ1694" i="11"/>
  <c r="AK1694" i="11"/>
  <c r="AG1694" i="11"/>
  <c r="AF1691" i="11"/>
  <c r="AH1690" i="11"/>
  <c r="AF1679" i="11"/>
  <c r="AI1671" i="11"/>
  <c r="AL1671" i="11" s="1"/>
  <c r="AJ1671" i="11"/>
  <c r="AK1671" i="11"/>
  <c r="AG1671" i="11"/>
  <c r="AH1671" i="11"/>
  <c r="AK1669" i="11"/>
  <c r="AH1669" i="11"/>
  <c r="AI1669" i="11"/>
  <c r="AJ1669" i="11"/>
  <c r="AL1669" i="11" s="1"/>
  <c r="AH1668" i="11"/>
  <c r="AI1668" i="11"/>
  <c r="AG1668" i="11"/>
  <c r="AJ1668" i="11"/>
  <c r="AK1668" i="11"/>
  <c r="AF1647" i="11"/>
  <c r="Q1644" i="11"/>
  <c r="V1644" i="11"/>
  <c r="AL1709" i="11"/>
  <c r="AL1693" i="11"/>
  <c r="AI1684" i="11"/>
  <c r="AH1681" i="11"/>
  <c r="AI1678" i="11"/>
  <c r="AI1676" i="11"/>
  <c r="AL1676" i="11" s="1"/>
  <c r="AK1673" i="11"/>
  <c r="AL1673" i="11" s="1"/>
  <c r="AH1667" i="11"/>
  <c r="AL1667" i="11" s="1"/>
  <c r="AG1660" i="11"/>
  <c r="AH1660" i="11"/>
  <c r="AI1660" i="11"/>
  <c r="AI1656" i="11"/>
  <c r="AL1656" i="11" s="1"/>
  <c r="AL1643" i="11"/>
  <c r="AK1643" i="11"/>
  <c r="AH1639" i="11"/>
  <c r="AI1639" i="11"/>
  <c r="AJ1639" i="11"/>
  <c r="AG1639" i="11"/>
  <c r="AL1639" i="11" s="1"/>
  <c r="AF1635" i="11"/>
  <c r="AK1633" i="11"/>
  <c r="AK1632" i="11"/>
  <c r="AJ1632" i="11"/>
  <c r="AL1632" i="11" s="1"/>
  <c r="AG1630" i="11"/>
  <c r="AL1630" i="11"/>
  <c r="AJ1621" i="11"/>
  <c r="AK1621" i="11"/>
  <c r="AI1621" i="11"/>
  <c r="AK1620" i="11"/>
  <c r="AH1607" i="11"/>
  <c r="AL1607" i="11" s="1"/>
  <c r="AI1607" i="11"/>
  <c r="AJ1607" i="11"/>
  <c r="AG1607" i="11"/>
  <c r="V1597" i="11"/>
  <c r="S1597" i="11"/>
  <c r="AH1531" i="11"/>
  <c r="AL1531" i="11" s="1"/>
  <c r="AJ1531" i="11"/>
  <c r="AI1531" i="11"/>
  <c r="AK1531" i="11"/>
  <c r="AG1531" i="11"/>
  <c r="AI1526" i="11"/>
  <c r="AK1526" i="11"/>
  <c r="AG1526" i="11"/>
  <c r="AL1526" i="11" s="1"/>
  <c r="AH1526" i="11"/>
  <c r="AJ1526" i="11"/>
  <c r="AG1665" i="11"/>
  <c r="AH1665" i="11"/>
  <c r="AG1664" i="11"/>
  <c r="AL1664" i="11" s="1"/>
  <c r="AK1654" i="11"/>
  <c r="AL1654" i="11" s="1"/>
  <c r="AG1649" i="11"/>
  <c r="AH1649" i="11"/>
  <c r="AL1635" i="11"/>
  <c r="AK1635" i="11"/>
  <c r="AI1634" i="11"/>
  <c r="AL1634" i="11" s="1"/>
  <c r="AJ1634" i="11"/>
  <c r="AK1634" i="11"/>
  <c r="AH1634" i="11"/>
  <c r="AJ1633" i="11"/>
  <c r="AH1631" i="11"/>
  <c r="AI1631" i="11"/>
  <c r="AJ1631" i="11"/>
  <c r="AG1631" i="11"/>
  <c r="AL1631" i="11" s="1"/>
  <c r="AG1625" i="11"/>
  <c r="AL1625" i="11" s="1"/>
  <c r="AH1625" i="11"/>
  <c r="AK1619" i="11"/>
  <c r="AI1616" i="11"/>
  <c r="AK1614" i="11"/>
  <c r="AG1609" i="11"/>
  <c r="AH1609" i="11"/>
  <c r="AF1600" i="11"/>
  <c r="AK1599" i="11"/>
  <c r="AH1573" i="11"/>
  <c r="AL1573" i="11" s="1"/>
  <c r="AI1573" i="11"/>
  <c r="AJ1573" i="11"/>
  <c r="AK1573" i="11"/>
  <c r="AG1573" i="11"/>
  <c r="AF1568" i="11"/>
  <c r="AH1557" i="11"/>
  <c r="AG1557" i="11"/>
  <c r="AL1557" i="11" s="1"/>
  <c r="AI1557" i="11"/>
  <c r="AJ1557" i="11"/>
  <c r="AK1557" i="11"/>
  <c r="AI1542" i="11"/>
  <c r="AK1542" i="11"/>
  <c r="AG1542" i="11"/>
  <c r="AH1542" i="11"/>
  <c r="AJ1542" i="11"/>
  <c r="AL1542" i="11"/>
  <c r="AI1518" i="11"/>
  <c r="AK1518" i="11"/>
  <c r="AH1518" i="11"/>
  <c r="AJ1518" i="11"/>
  <c r="AG1518" i="11"/>
  <c r="AL1518" i="11" s="1"/>
  <c r="AI1663" i="11"/>
  <c r="AJ1663" i="11"/>
  <c r="AK1656" i="11"/>
  <c r="AH1655" i="11"/>
  <c r="AI1655" i="11"/>
  <c r="AJ1655" i="11"/>
  <c r="AK1646" i="11"/>
  <c r="AJ1645" i="11"/>
  <c r="AK1645" i="11"/>
  <c r="AI1645" i="11"/>
  <c r="AG1641" i="11"/>
  <c r="AH1641" i="11"/>
  <c r="AH1623" i="11"/>
  <c r="AI1623" i="11"/>
  <c r="AJ1623" i="11"/>
  <c r="AG1623" i="11"/>
  <c r="AL1623" i="11" s="1"/>
  <c r="AG1622" i="11"/>
  <c r="AL1622" i="11" s="1"/>
  <c r="AI1618" i="11"/>
  <c r="AJ1618" i="11"/>
  <c r="AK1618" i="11"/>
  <c r="AH1618" i="11"/>
  <c r="AJ1614" i="11"/>
  <c r="V1607" i="11"/>
  <c r="V1603" i="11"/>
  <c r="AF1603" i="11" s="1"/>
  <c r="AI1600" i="11"/>
  <c r="AJ1600" i="11"/>
  <c r="AL1600" i="11"/>
  <c r="AH1589" i="11"/>
  <c r="AL1589" i="11" s="1"/>
  <c r="AJ1589" i="11"/>
  <c r="AK1589" i="11"/>
  <c r="AI1589" i="11"/>
  <c r="AG1588" i="11"/>
  <c r="AL1588" i="11" s="1"/>
  <c r="AH1588" i="11"/>
  <c r="AI1588" i="11"/>
  <c r="AJ1588" i="11"/>
  <c r="AH1565" i="11"/>
  <c r="AG1565" i="11"/>
  <c r="AI1565" i="11"/>
  <c r="AJ1565" i="11"/>
  <c r="AK1565" i="11"/>
  <c r="AL1565" i="11"/>
  <c r="AI1550" i="11"/>
  <c r="AK1550" i="11"/>
  <c r="AJ1550" i="11"/>
  <c r="AG1550" i="11"/>
  <c r="AL1550" i="11" s="1"/>
  <c r="AH1550" i="11"/>
  <c r="AH1539" i="11"/>
  <c r="AL1539" i="11" s="1"/>
  <c r="AJ1539" i="11"/>
  <c r="AI1539" i="11"/>
  <c r="AK1539" i="11"/>
  <c r="AG1539" i="11"/>
  <c r="AF1532" i="11"/>
  <c r="AF1494" i="11"/>
  <c r="AG1633" i="11"/>
  <c r="AL1633" i="11" s="1"/>
  <c r="AH1633" i="11"/>
  <c r="AG1620" i="11"/>
  <c r="AH1620" i="11"/>
  <c r="AI1620" i="11"/>
  <c r="AK1616" i="11"/>
  <c r="AL1616" i="11"/>
  <c r="AJ1616" i="11"/>
  <c r="AJ1605" i="11"/>
  <c r="AK1605" i="11"/>
  <c r="AI1605" i="11"/>
  <c r="AG1599" i="11"/>
  <c r="AH1599" i="11"/>
  <c r="AI1599" i="11"/>
  <c r="AL1599" i="11"/>
  <c r="AF1584" i="11"/>
  <c r="AF1562" i="11"/>
  <c r="AH1525" i="11"/>
  <c r="AJ1525" i="11"/>
  <c r="AI1525" i="11"/>
  <c r="AK1525" i="11"/>
  <c r="AG1525" i="11"/>
  <c r="AL1525" i="11" s="1"/>
  <c r="AH1677" i="11"/>
  <c r="AI1672" i="11"/>
  <c r="AJ1666" i="11"/>
  <c r="AL1666" i="11" s="1"/>
  <c r="AK1666" i="11"/>
  <c r="AL1665" i="11"/>
  <c r="AG1663" i="11"/>
  <c r="AL1663" i="11" s="1"/>
  <c r="AI1662" i="11"/>
  <c r="AJ1661" i="11"/>
  <c r="AK1661" i="11"/>
  <c r="AL1661" i="11" s="1"/>
  <c r="AL1660" i="11"/>
  <c r="AG1655" i="11"/>
  <c r="AH1654" i="11"/>
  <c r="AJ1653" i="11"/>
  <c r="AK1653" i="11"/>
  <c r="AL1653" i="11" s="1"/>
  <c r="AI1653" i="11"/>
  <c r="AL1649" i="11"/>
  <c r="AI1646" i="11"/>
  <c r="AG1645" i="11"/>
  <c r="AL1645" i="11" s="1"/>
  <c r="AJ1638" i="11"/>
  <c r="AF1638" i="11"/>
  <c r="AG1636" i="11"/>
  <c r="AH1636" i="11"/>
  <c r="AI1636" i="11"/>
  <c r="V1633" i="11"/>
  <c r="AK1630" i="11"/>
  <c r="S1630" i="11"/>
  <c r="AJ1629" i="11"/>
  <c r="AK1629" i="11"/>
  <c r="AI1629" i="11"/>
  <c r="AJ1613" i="11"/>
  <c r="AK1613" i="11"/>
  <c r="AL1613" i="11" s="1"/>
  <c r="AI1613" i="11"/>
  <c r="AL1609" i="11"/>
  <c r="AF1606" i="11"/>
  <c r="AH1605" i="11"/>
  <c r="AG1604" i="11"/>
  <c r="AH1604" i="11"/>
  <c r="AI1604" i="11"/>
  <c r="AH1600" i="11"/>
  <c r="V1599" i="11"/>
  <c r="AF1593" i="11"/>
  <c r="Q1592" i="11"/>
  <c r="V1592" i="11"/>
  <c r="AK1580" i="11"/>
  <c r="AG1580" i="11"/>
  <c r="AH1580" i="11"/>
  <c r="AI1580" i="11"/>
  <c r="AJ1580" i="11"/>
  <c r="AL1580" i="11"/>
  <c r="AF1566" i="11"/>
  <c r="AK1540" i="11"/>
  <c r="AG1540" i="11"/>
  <c r="AH1540" i="11"/>
  <c r="AI1540" i="11"/>
  <c r="AL1540" i="11" s="1"/>
  <c r="AJ1540" i="11"/>
  <c r="AH1517" i="11"/>
  <c r="AL1517" i="11" s="1"/>
  <c r="AJ1517" i="11"/>
  <c r="AK1517" i="11"/>
  <c r="AG1517" i="11"/>
  <c r="AI1517" i="11"/>
  <c r="AG1685" i="11"/>
  <c r="AL1685" i="11" s="1"/>
  <c r="AL1684" i="11"/>
  <c r="AK1681" i="11"/>
  <c r="AL1678" i="11"/>
  <c r="AG1677" i="11"/>
  <c r="AG1675" i="11"/>
  <c r="AL1675" i="11" s="1"/>
  <c r="AK1667" i="11"/>
  <c r="AH1662" i="11"/>
  <c r="AL1662" i="11" s="1"/>
  <c r="AG1651" i="11"/>
  <c r="AL1651" i="11" s="1"/>
  <c r="AK1651" i="11"/>
  <c r="AK1649" i="11"/>
  <c r="S1644" i="11"/>
  <c r="AJ1630" i="11"/>
  <c r="AF1630" i="11"/>
  <c r="AH1629" i="11"/>
  <c r="AL1629" i="11" s="1"/>
  <c r="AG1627" i="11"/>
  <c r="AL1627" i="11"/>
  <c r="AK1627" i="11"/>
  <c r="AK1625" i="11"/>
  <c r="AK1622" i="11"/>
  <c r="AG1617" i="11"/>
  <c r="AL1617" i="11" s="1"/>
  <c r="AH1617" i="11"/>
  <c r="AG1611" i="11"/>
  <c r="AL1611" i="11" s="1"/>
  <c r="AK1611" i="11"/>
  <c r="AK1609" i="11"/>
  <c r="AG1605" i="11"/>
  <c r="AL1605" i="11" s="1"/>
  <c r="S1602" i="11"/>
  <c r="AF1602" i="11" s="1"/>
  <c r="AG1600" i="11"/>
  <c r="AF1571" i="11"/>
  <c r="AK1564" i="11"/>
  <c r="AH1564" i="11"/>
  <c r="AI1564" i="11"/>
  <c r="AJ1564" i="11"/>
  <c r="AG1564" i="11"/>
  <c r="AL1564" i="11" s="1"/>
  <c r="AK1532" i="11"/>
  <c r="AG1532" i="11"/>
  <c r="AH1532" i="11"/>
  <c r="AI1532" i="11"/>
  <c r="AL1532" i="11" s="1"/>
  <c r="AJ1532" i="11"/>
  <c r="AL1509" i="11"/>
  <c r="AK1684" i="11"/>
  <c r="AJ1681" i="11"/>
  <c r="AK1678" i="11"/>
  <c r="AK1676" i="11"/>
  <c r="AJ1667" i="11"/>
  <c r="AI1650" i="11"/>
  <c r="AJ1650" i="11"/>
  <c r="AK1650" i="11"/>
  <c r="AH1650" i="11"/>
  <c r="AL1650" i="11" s="1"/>
  <c r="AK1648" i="11"/>
  <c r="AJ1648" i="11"/>
  <c r="AG1646" i="11"/>
  <c r="AL1646" i="11" s="1"/>
  <c r="AF1641" i="11"/>
  <c r="S1636" i="11"/>
  <c r="AF1636" i="11" s="1"/>
  <c r="AI1626" i="11"/>
  <c r="AJ1626" i="11"/>
  <c r="AK1626" i="11"/>
  <c r="AH1626" i="11"/>
  <c r="AL1626" i="11" s="1"/>
  <c r="AH1615" i="11"/>
  <c r="AI1615" i="11"/>
  <c r="AJ1615" i="11"/>
  <c r="AG1615" i="11"/>
  <c r="AG1614" i="11"/>
  <c r="AL1614" i="11" s="1"/>
  <c r="AI1610" i="11"/>
  <c r="AJ1610" i="11"/>
  <c r="AK1610" i="11"/>
  <c r="AH1610" i="11"/>
  <c r="AL1610" i="11" s="1"/>
  <c r="S1604" i="11"/>
  <c r="AF1604" i="11" s="1"/>
  <c r="AH1597" i="11"/>
  <c r="AG1597" i="11"/>
  <c r="AI1597" i="11"/>
  <c r="AL1597" i="11" s="1"/>
  <c r="AJ1597" i="11"/>
  <c r="AF1595" i="11"/>
  <c r="AK1593" i="11"/>
  <c r="AH1593" i="11"/>
  <c r="AJ1593" i="11"/>
  <c r="S1592" i="11"/>
  <c r="AF1592" i="11" s="1"/>
  <c r="AJ1591" i="11"/>
  <c r="AL1591" i="11" s="1"/>
  <c r="AK1591" i="11"/>
  <c r="AG1591" i="11"/>
  <c r="AI1591" i="11"/>
  <c r="AK1590" i="11"/>
  <c r="AG1590" i="11"/>
  <c r="AL1590" i="11" s="1"/>
  <c r="AH1590" i="11"/>
  <c r="AI1590" i="11"/>
  <c r="AJ1590" i="11"/>
  <c r="AJ1587" i="11"/>
  <c r="AI1587" i="11"/>
  <c r="AK1587" i="11"/>
  <c r="AH1587" i="11"/>
  <c r="AL1587" i="11" s="1"/>
  <c r="AI1582" i="11"/>
  <c r="AK1582" i="11"/>
  <c r="AL1582" i="11"/>
  <c r="AG1582" i="11"/>
  <c r="AJ1582" i="11"/>
  <c r="AK1556" i="11"/>
  <c r="AI1556" i="11"/>
  <c r="AJ1556" i="11"/>
  <c r="AG1556" i="11"/>
  <c r="AL1556" i="11" s="1"/>
  <c r="AH1556" i="11"/>
  <c r="AK1548" i="11"/>
  <c r="AG1548" i="11"/>
  <c r="AH1548" i="11"/>
  <c r="AI1548" i="11"/>
  <c r="AJ1548" i="11"/>
  <c r="AL1548" i="11" s="1"/>
  <c r="AI1534" i="11"/>
  <c r="AL1534" i="11" s="1"/>
  <c r="AK1534" i="11"/>
  <c r="AJ1534" i="11"/>
  <c r="AG1534" i="11"/>
  <c r="AH1534" i="11"/>
  <c r="AI1681" i="11"/>
  <c r="AL1681" i="11" s="1"/>
  <c r="S1678" i="11"/>
  <c r="AF1678" i="11" s="1"/>
  <c r="AJ1676" i="11"/>
  <c r="AI1665" i="11"/>
  <c r="AI1664" i="11"/>
  <c r="S1664" i="11"/>
  <c r="AF1664" i="11" s="1"/>
  <c r="V1662" i="11"/>
  <c r="AF1662" i="11" s="1"/>
  <c r="AG1659" i="11"/>
  <c r="AL1659" i="11" s="1"/>
  <c r="S1657" i="11"/>
  <c r="AF1657" i="11" s="1"/>
  <c r="AJ1656" i="11"/>
  <c r="AG1652" i="11"/>
  <c r="AL1652" i="11" s="1"/>
  <c r="AH1652" i="11"/>
  <c r="AI1652" i="11"/>
  <c r="AI1649" i="11"/>
  <c r="AG1648" i="11"/>
  <c r="AL1648" i="11" s="1"/>
  <c r="AH1647" i="11"/>
  <c r="AI1647" i="11"/>
  <c r="AJ1647" i="11"/>
  <c r="AG1647" i="11"/>
  <c r="AF1643" i="11"/>
  <c r="AK1641" i="11"/>
  <c r="AK1640" i="11"/>
  <c r="AL1640" i="11" s="1"/>
  <c r="AJ1640" i="11"/>
  <c r="AG1638" i="11"/>
  <c r="AL1638" i="11" s="1"/>
  <c r="AJ1635" i="11"/>
  <c r="S1635" i="11"/>
  <c r="AF1633" i="11"/>
  <c r="AG1628" i="11"/>
  <c r="AH1628" i="11"/>
  <c r="AI1628" i="11"/>
  <c r="AI1625" i="11"/>
  <c r="AK1624" i="11"/>
  <c r="AL1624" i="11" s="1"/>
  <c r="AJ1624" i="11"/>
  <c r="AI1622" i="11"/>
  <c r="AH1621" i="11"/>
  <c r="AL1621" i="11" s="1"/>
  <c r="AL1620" i="11"/>
  <c r="AI1619" i="11"/>
  <c r="AL1619" i="11" s="1"/>
  <c r="AG1612" i="11"/>
  <c r="AH1612" i="11"/>
  <c r="AI1612" i="11"/>
  <c r="AI1609" i="11"/>
  <c r="AK1608" i="11"/>
  <c r="AL1608" i="11" s="1"/>
  <c r="AJ1608" i="11"/>
  <c r="AG1606" i="11"/>
  <c r="AL1606" i="11"/>
  <c r="Q1603" i="11"/>
  <c r="AI1593" i="11"/>
  <c r="AL1593" i="11" s="1"/>
  <c r="AI1574" i="11"/>
  <c r="AL1574" i="11" s="1"/>
  <c r="AK1574" i="11"/>
  <c r="AG1574" i="11"/>
  <c r="AH1574" i="11"/>
  <c r="AJ1574" i="11"/>
  <c r="AI1598" i="11"/>
  <c r="AL1598" i="11" s="1"/>
  <c r="AI1596" i="11"/>
  <c r="AG1584" i="11"/>
  <c r="AI1584" i="11"/>
  <c r="AG1583" i="11"/>
  <c r="AJ1575" i="11"/>
  <c r="AL1575" i="11" s="1"/>
  <c r="AI1572" i="11"/>
  <c r="AG1570" i="11"/>
  <c r="AG1560" i="11"/>
  <c r="AI1560" i="11"/>
  <c r="AL1549" i="11"/>
  <c r="AK1547" i="11"/>
  <c r="AK1544" i="11"/>
  <c r="AK1543" i="11"/>
  <c r="AJ1541" i="11"/>
  <c r="AK1533" i="11"/>
  <c r="AF1533" i="11"/>
  <c r="AI1530" i="11"/>
  <c r="AJ1522" i="11"/>
  <c r="AK1521" i="11"/>
  <c r="AI1516" i="11"/>
  <c r="AK1515" i="11"/>
  <c r="AH1511" i="11"/>
  <c r="AG1506" i="11"/>
  <c r="AI1506" i="11"/>
  <c r="AJ1505" i="11"/>
  <c r="AL1505" i="11"/>
  <c r="AK1500" i="11"/>
  <c r="AG1500" i="11"/>
  <c r="AG1498" i="11"/>
  <c r="AI1498" i="11"/>
  <c r="AG1496" i="11"/>
  <c r="AI1496" i="11"/>
  <c r="AK1496" i="11"/>
  <c r="AG1490" i="11"/>
  <c r="AI1490" i="11"/>
  <c r="AJ1490" i="11"/>
  <c r="AK1490" i="11"/>
  <c r="AG1488" i="11"/>
  <c r="AH1488" i="11"/>
  <c r="AI1488" i="11"/>
  <c r="AL1488" i="11" s="1"/>
  <c r="AK1488" i="11"/>
  <c r="AF1482" i="11"/>
  <c r="Q1462" i="11"/>
  <c r="AF1459" i="11"/>
  <c r="AJ1457" i="11"/>
  <c r="AG1456" i="11"/>
  <c r="AL1456" i="11" s="1"/>
  <c r="AH1456" i="11"/>
  <c r="AI1456" i="11"/>
  <c r="AK1456" i="11"/>
  <c r="AJ1449" i="11"/>
  <c r="AL1449" i="11" s="1"/>
  <c r="S1448" i="11"/>
  <c r="AF1448" i="11" s="1"/>
  <c r="AG1445" i="11"/>
  <c r="AH1445" i="11"/>
  <c r="AJ1445" i="11"/>
  <c r="AK1445" i="11"/>
  <c r="AL1445" i="11"/>
  <c r="AG1432" i="11"/>
  <c r="AL1432" i="11" s="1"/>
  <c r="AH1432" i="11"/>
  <c r="AI1432" i="11"/>
  <c r="AK1432" i="11"/>
  <c r="AH1431" i="11"/>
  <c r="AL1431" i="11" s="1"/>
  <c r="AI1431" i="11"/>
  <c r="AJ1431" i="11"/>
  <c r="AK1431" i="11"/>
  <c r="AF1416" i="11"/>
  <c r="AF1409" i="11"/>
  <c r="AF1390" i="11"/>
  <c r="AG1384" i="11"/>
  <c r="AL1384" i="11" s="1"/>
  <c r="AH1384" i="11"/>
  <c r="AI1384" i="11"/>
  <c r="AJ1384" i="11"/>
  <c r="AK1384" i="11"/>
  <c r="AK1380" i="11"/>
  <c r="AG1380" i="11"/>
  <c r="AH1380" i="11"/>
  <c r="AI1380" i="11"/>
  <c r="AL1380" i="11" s="1"/>
  <c r="AJ1380" i="11"/>
  <c r="AK1343" i="11"/>
  <c r="AI1343" i="11"/>
  <c r="AG1343" i="11"/>
  <c r="AL1343" i="11" s="1"/>
  <c r="AH1343" i="11"/>
  <c r="AJ1343" i="11"/>
  <c r="AJ1332" i="11"/>
  <c r="AK1332" i="11"/>
  <c r="AH1332" i="11"/>
  <c r="AI1332" i="11"/>
  <c r="AG1332" i="11"/>
  <c r="AL1332" i="11" s="1"/>
  <c r="AF1581" i="11"/>
  <c r="AH1579" i="11"/>
  <c r="AJ1579" i="11"/>
  <c r="AH1568" i="11"/>
  <c r="AH1563" i="11"/>
  <c r="AL1563" i="11" s="1"/>
  <c r="AJ1563" i="11"/>
  <c r="AG1554" i="11"/>
  <c r="AJ1553" i="11"/>
  <c r="AK1549" i="11"/>
  <c r="AJ1543" i="11"/>
  <c r="AL1543" i="11" s="1"/>
  <c r="AI1541" i="11"/>
  <c r="AL1541" i="11" s="1"/>
  <c r="AJ1533" i="11"/>
  <c r="AH1530" i="11"/>
  <c r="AJ1529" i="11"/>
  <c r="AL1529" i="11" s="1"/>
  <c r="Q1510" i="11"/>
  <c r="AH1509" i="11"/>
  <c r="AJ1509" i="11"/>
  <c r="AJ1504" i="11"/>
  <c r="AH1503" i="11"/>
  <c r="AG1493" i="11"/>
  <c r="AH1493" i="11"/>
  <c r="AJ1493" i="11"/>
  <c r="AL1493" i="11" s="1"/>
  <c r="S1492" i="11"/>
  <c r="AF1492" i="11" s="1"/>
  <c r="AG1485" i="11"/>
  <c r="AH1485" i="11"/>
  <c r="AJ1485" i="11"/>
  <c r="AK1485" i="11"/>
  <c r="AL1485" i="11"/>
  <c r="AH1471" i="11"/>
  <c r="AI1471" i="11"/>
  <c r="AL1471" i="11" s="1"/>
  <c r="AJ1471" i="11"/>
  <c r="AK1471" i="11"/>
  <c r="AI1470" i="11"/>
  <c r="AJ1470" i="11"/>
  <c r="AK1470" i="11"/>
  <c r="AG1470" i="11"/>
  <c r="AH1470" i="11"/>
  <c r="AF1463" i="11"/>
  <c r="AK1460" i="11"/>
  <c r="AG1460" i="11"/>
  <c r="AH1460" i="11"/>
  <c r="AI1460" i="11"/>
  <c r="AL1460" i="11" s="1"/>
  <c r="AJ1460" i="11"/>
  <c r="AG1453" i="11"/>
  <c r="AL1453" i="11" s="1"/>
  <c r="AH1453" i="11"/>
  <c r="AJ1453" i="11"/>
  <c r="AK1453" i="11"/>
  <c r="AH1443" i="11"/>
  <c r="AG1440" i="11"/>
  <c r="AL1440" i="11" s="1"/>
  <c r="AH1440" i="11"/>
  <c r="AI1440" i="11"/>
  <c r="AK1440" i="11"/>
  <c r="AH1439" i="11"/>
  <c r="AI1439" i="11"/>
  <c r="AJ1439" i="11"/>
  <c r="AK1439" i="11"/>
  <c r="AF1433" i="11"/>
  <c r="AG1429" i="11"/>
  <c r="AH1429" i="11"/>
  <c r="AJ1429" i="11"/>
  <c r="AK1429" i="11"/>
  <c r="AL1429" i="11"/>
  <c r="AF1418" i="11"/>
  <c r="AK1412" i="11"/>
  <c r="AL1412" i="11"/>
  <c r="AG1412" i="11"/>
  <c r="AH1412" i="11"/>
  <c r="AI1412" i="11"/>
  <c r="AJ1412" i="11"/>
  <c r="AF1402" i="11"/>
  <c r="AK1396" i="11"/>
  <c r="AL1396" i="11"/>
  <c r="AG1396" i="11"/>
  <c r="AH1396" i="11"/>
  <c r="AI1396" i="11"/>
  <c r="AJ1396" i="11"/>
  <c r="AG1392" i="11"/>
  <c r="AL1392" i="11" s="1"/>
  <c r="AH1392" i="11"/>
  <c r="AI1392" i="11"/>
  <c r="AJ1392" i="11"/>
  <c r="AK1392" i="11"/>
  <c r="AG1389" i="11"/>
  <c r="AH1389" i="11"/>
  <c r="AI1389" i="11"/>
  <c r="AJ1389" i="11"/>
  <c r="AK1389" i="11"/>
  <c r="AL1389" i="11"/>
  <c r="AI1375" i="11"/>
  <c r="AG1375" i="11"/>
  <c r="AH1375" i="11"/>
  <c r="AJ1375" i="11"/>
  <c r="AL1375" i="11" s="1"/>
  <c r="AK1375" i="11"/>
  <c r="AG1594" i="11"/>
  <c r="AJ1581" i="11"/>
  <c r="AL1581" i="11" s="1"/>
  <c r="AG1568" i="11"/>
  <c r="AL1568" i="11" s="1"/>
  <c r="AI1568" i="11"/>
  <c r="AG1567" i="11"/>
  <c r="AL1567" i="11" s="1"/>
  <c r="AI1563" i="11"/>
  <c r="AH1547" i="11"/>
  <c r="AJ1547" i="11"/>
  <c r="AK1524" i="11"/>
  <c r="AG1524" i="11"/>
  <c r="AL1524" i="11" s="1"/>
  <c r="AH1515" i="11"/>
  <c r="AJ1515" i="11"/>
  <c r="AL1515" i="11"/>
  <c r="AG1512" i="11"/>
  <c r="AL1512" i="11" s="1"/>
  <c r="AI1512" i="11"/>
  <c r="AK1512" i="11"/>
  <c r="AI1509" i="11"/>
  <c r="AG1503" i="11"/>
  <c r="AL1503" i="11" s="1"/>
  <c r="AI1502" i="11"/>
  <c r="AL1502" i="11" s="1"/>
  <c r="AK1502" i="11"/>
  <c r="S1498" i="11"/>
  <c r="AF1498" i="11" s="1"/>
  <c r="AH1491" i="11"/>
  <c r="AI1491" i="11"/>
  <c r="AJ1491" i="11"/>
  <c r="AL1491" i="11"/>
  <c r="AG1477" i="11"/>
  <c r="AL1477" i="11" s="1"/>
  <c r="AH1477" i="11"/>
  <c r="AJ1477" i="11"/>
  <c r="AK1477" i="11"/>
  <c r="AG1464" i="11"/>
  <c r="AH1464" i="11"/>
  <c r="AI1464" i="11"/>
  <c r="AL1464" i="11" s="1"/>
  <c r="AK1464" i="11"/>
  <c r="AL1463" i="11"/>
  <c r="AH1463" i="11"/>
  <c r="AI1463" i="11"/>
  <c r="AJ1463" i="11"/>
  <c r="AK1463" i="11"/>
  <c r="S1432" i="11"/>
  <c r="AF1432" i="11" s="1"/>
  <c r="AF1430" i="11"/>
  <c r="AG1408" i="11"/>
  <c r="AH1408" i="11"/>
  <c r="AI1408" i="11"/>
  <c r="AJ1408" i="11"/>
  <c r="AK1408" i="11"/>
  <c r="AL1408" i="11"/>
  <c r="AG1405" i="11"/>
  <c r="AH1405" i="11"/>
  <c r="AI1405" i="11"/>
  <c r="AJ1405" i="11"/>
  <c r="AK1405" i="11"/>
  <c r="AL1405" i="11" s="1"/>
  <c r="AF1391" i="11"/>
  <c r="AG1576" i="11"/>
  <c r="AI1576" i="11"/>
  <c r="AH1571" i="11"/>
  <c r="AL1571" i="11" s="1"/>
  <c r="AJ1571" i="11"/>
  <c r="AI1566" i="11"/>
  <c r="AL1566" i="11" s="1"/>
  <c r="AK1566" i="11"/>
  <c r="S1565" i="11"/>
  <c r="AF1565" i="11" s="1"/>
  <c r="AG1563" i="11"/>
  <c r="AI1558" i="11"/>
  <c r="AL1558" i="11" s="1"/>
  <c r="AK1558" i="11"/>
  <c r="AI1549" i="11"/>
  <c r="AJ1537" i="11"/>
  <c r="AL1537" i="11" s="1"/>
  <c r="T1535" i="11"/>
  <c r="AF1535" i="11" s="1"/>
  <c r="AG1533" i="11"/>
  <c r="S1532" i="11"/>
  <c r="AF1527" i="11"/>
  <c r="V1524" i="11"/>
  <c r="AG1522" i="11"/>
  <c r="AL1522" i="11" s="1"/>
  <c r="AI1522" i="11"/>
  <c r="AJ1521" i="11"/>
  <c r="AL1521" i="11" s="1"/>
  <c r="V1518" i="11"/>
  <c r="AK1516" i="11"/>
  <c r="AG1516" i="11"/>
  <c r="AL1516" i="11" s="1"/>
  <c r="AG1504" i="11"/>
  <c r="AL1504" i="11" s="1"/>
  <c r="AI1504" i="11"/>
  <c r="AK1504" i="11"/>
  <c r="AF1495" i="11"/>
  <c r="AG1480" i="11"/>
  <c r="AH1480" i="11"/>
  <c r="AI1480" i="11"/>
  <c r="AK1480" i="11"/>
  <c r="AL1480" i="11" s="1"/>
  <c r="AH1455" i="11"/>
  <c r="AL1455" i="11" s="1"/>
  <c r="AI1455" i="11"/>
  <c r="AJ1455" i="11"/>
  <c r="AK1455" i="11"/>
  <c r="AI1454" i="11"/>
  <c r="AJ1454" i="11"/>
  <c r="AK1454" i="11"/>
  <c r="AG1454" i="11"/>
  <c r="AL1454" i="11" s="1"/>
  <c r="AH1454" i="11"/>
  <c r="AK1444" i="11"/>
  <c r="AG1444" i="11"/>
  <c r="AH1444" i="11"/>
  <c r="AI1444" i="11"/>
  <c r="AL1444" i="11" s="1"/>
  <c r="AJ1444" i="11"/>
  <c r="AG1437" i="11"/>
  <c r="AH1437" i="11"/>
  <c r="AJ1437" i="11"/>
  <c r="AK1437" i="11"/>
  <c r="AL1437" i="11"/>
  <c r="AK1420" i="11"/>
  <c r="AG1420" i="11"/>
  <c r="AL1420" i="11" s="1"/>
  <c r="AH1420" i="11"/>
  <c r="AI1420" i="11"/>
  <c r="AJ1420" i="11"/>
  <c r="AL1391" i="11"/>
  <c r="AF1337" i="11"/>
  <c r="AJ1585" i="11"/>
  <c r="AL1585" i="11" s="1"/>
  <c r="AG1581" i="11"/>
  <c r="AI1571" i="11"/>
  <c r="AJ1561" i="11"/>
  <c r="AH1555" i="11"/>
  <c r="AL1555" i="11" s="1"/>
  <c r="AJ1555" i="11"/>
  <c r="AG1544" i="11"/>
  <c r="AI1544" i="11"/>
  <c r="AF1525" i="11"/>
  <c r="S1518" i="11"/>
  <c r="AF1518" i="11" s="1"/>
  <c r="AH1507" i="11"/>
  <c r="AL1507" i="11" s="1"/>
  <c r="AJ1507" i="11"/>
  <c r="AH1501" i="11"/>
  <c r="AL1501" i="11" s="1"/>
  <c r="AJ1501" i="11"/>
  <c r="AJ1500" i="11"/>
  <c r="AF1497" i="11"/>
  <c r="AH1495" i="11"/>
  <c r="AL1495" i="11" s="1"/>
  <c r="AJ1495" i="11"/>
  <c r="AI1494" i="11"/>
  <c r="AJ1494" i="11"/>
  <c r="AK1494" i="11"/>
  <c r="AG1494" i="11"/>
  <c r="AK1491" i="11"/>
  <c r="AH1487" i="11"/>
  <c r="AL1487" i="11" s="1"/>
  <c r="AI1487" i="11"/>
  <c r="AJ1487" i="11"/>
  <c r="AK1484" i="11"/>
  <c r="AG1484" i="11"/>
  <c r="AL1484" i="11" s="1"/>
  <c r="AH1484" i="11"/>
  <c r="AI1484" i="11"/>
  <c r="AJ1484" i="11"/>
  <c r="AK1468" i="11"/>
  <c r="AG1468" i="11"/>
  <c r="AH1468" i="11"/>
  <c r="AI1468" i="11"/>
  <c r="AL1468" i="11" s="1"/>
  <c r="AJ1468" i="11"/>
  <c r="AK1452" i="11"/>
  <c r="AG1452" i="11"/>
  <c r="AH1452" i="11"/>
  <c r="AI1452" i="11"/>
  <c r="AL1452" i="11" s="1"/>
  <c r="AJ1452" i="11"/>
  <c r="AI1446" i="11"/>
  <c r="AJ1446" i="11"/>
  <c r="AK1446" i="11"/>
  <c r="AG1446" i="11"/>
  <c r="AH1446" i="11"/>
  <c r="AF1445" i="11"/>
  <c r="AG1439" i="11"/>
  <c r="AL1439" i="11" s="1"/>
  <c r="AF1438" i="11"/>
  <c r="AG1426" i="11"/>
  <c r="AL1426" i="11" s="1"/>
  <c r="AI1426" i="11"/>
  <c r="AJ1426" i="11"/>
  <c r="AK1426" i="11"/>
  <c r="AG1424" i="11"/>
  <c r="AH1424" i="11"/>
  <c r="AL1424" i="11" s="1"/>
  <c r="AI1424" i="11"/>
  <c r="AJ1424" i="11"/>
  <c r="AK1424" i="11"/>
  <c r="AG1418" i="11"/>
  <c r="AH1418" i="11"/>
  <c r="AI1418" i="11"/>
  <c r="AJ1418" i="11"/>
  <c r="AL1418" i="11" s="1"/>
  <c r="AK1418" i="11"/>
  <c r="AF1414" i="11"/>
  <c r="AF1403" i="11"/>
  <c r="AG1402" i="11"/>
  <c r="AH1402" i="11"/>
  <c r="AI1402" i="11"/>
  <c r="AJ1402" i="11"/>
  <c r="AK1402" i="11"/>
  <c r="AL1402" i="11"/>
  <c r="AG1400" i="11"/>
  <c r="AH1400" i="11"/>
  <c r="AI1400" i="11"/>
  <c r="AJ1400" i="11"/>
  <c r="AK1400" i="11"/>
  <c r="AL1400" i="11" s="1"/>
  <c r="AH1364" i="11"/>
  <c r="AL1364" i="11" s="1"/>
  <c r="AG1364" i="11"/>
  <c r="AI1364" i="11"/>
  <c r="AJ1364" i="11"/>
  <c r="AK1364" i="11"/>
  <c r="AJ1601" i="11"/>
  <c r="AF1599" i="11"/>
  <c r="AL1596" i="11"/>
  <c r="AH1595" i="11"/>
  <c r="AK1594" i="11"/>
  <c r="AH1585" i="11"/>
  <c r="AK1584" i="11"/>
  <c r="S1583" i="11"/>
  <c r="S1573" i="11"/>
  <c r="AF1573" i="11" s="1"/>
  <c r="AG1571" i="11"/>
  <c r="AI1570" i="11"/>
  <c r="V1563" i="11"/>
  <c r="AF1563" i="11" s="1"/>
  <c r="AH1561" i="11"/>
  <c r="AL1561" i="11" s="1"/>
  <c r="AK1560" i="11"/>
  <c r="AJ1559" i="11"/>
  <c r="AJ1554" i="11"/>
  <c r="AG1537" i="11"/>
  <c r="AG1528" i="11"/>
  <c r="AI1528" i="11"/>
  <c r="AG1527" i="11"/>
  <c r="AL1527" i="11" s="1"/>
  <c r="AF1517" i="11"/>
  <c r="V1510" i="11"/>
  <c r="AK1508" i="11"/>
  <c r="AG1508" i="11"/>
  <c r="AL1508" i="11" s="1"/>
  <c r="AJ1506" i="11"/>
  <c r="AK1505" i="11"/>
  <c r="V1504" i="11"/>
  <c r="AF1504" i="11" s="1"/>
  <c r="AI1500" i="11"/>
  <c r="AH1499" i="11"/>
  <c r="AJ1499" i="11"/>
  <c r="AK1498" i="11"/>
  <c r="AJ1497" i="11"/>
  <c r="AF1493" i="11"/>
  <c r="Q1486" i="11"/>
  <c r="AH1475" i="11"/>
  <c r="AL1475" i="11" s="1"/>
  <c r="AF1473" i="11"/>
  <c r="Q1430" i="11"/>
  <c r="AF1429" i="11"/>
  <c r="AG1413" i="11"/>
  <c r="AL1413" i="11" s="1"/>
  <c r="AH1413" i="11"/>
  <c r="AI1413" i="11"/>
  <c r="AJ1413" i="11"/>
  <c r="AK1413" i="11"/>
  <c r="AG1410" i="11"/>
  <c r="AL1410" i="11" s="1"/>
  <c r="AH1410" i="11"/>
  <c r="AI1410" i="11"/>
  <c r="AJ1410" i="11"/>
  <c r="AK1410" i="11"/>
  <c r="AK1388" i="11"/>
  <c r="AG1388" i="11"/>
  <c r="AL1388" i="11" s="1"/>
  <c r="AH1388" i="11"/>
  <c r="AI1388" i="11"/>
  <c r="AJ1388" i="11"/>
  <c r="AJ1370" i="11"/>
  <c r="AH1370" i="11"/>
  <c r="AI1370" i="11"/>
  <c r="AK1370" i="11"/>
  <c r="AL1370" i="11" s="1"/>
  <c r="AG1370" i="11"/>
  <c r="AI1359" i="11"/>
  <c r="AH1359" i="11"/>
  <c r="AJ1359" i="11"/>
  <c r="AK1359" i="11"/>
  <c r="AG1359" i="11"/>
  <c r="AL1359" i="11" s="1"/>
  <c r="AK1351" i="11"/>
  <c r="AI1351" i="11"/>
  <c r="AG1351" i="11"/>
  <c r="AL1351" i="11" s="1"/>
  <c r="AH1351" i="11"/>
  <c r="AJ1351" i="11"/>
  <c r="AI1601" i="11"/>
  <c r="AK1596" i="11"/>
  <c r="AG1595" i="11"/>
  <c r="AL1595" i="11" s="1"/>
  <c r="AJ1594" i="11"/>
  <c r="AG1586" i="11"/>
  <c r="AL1586" i="11" s="1"/>
  <c r="AG1585" i="11"/>
  <c r="AJ1584" i="11"/>
  <c r="AF1583" i="11"/>
  <c r="AL1579" i="11"/>
  <c r="AG1578" i="11"/>
  <c r="AL1578" i="11" s="1"/>
  <c r="AJ1577" i="11"/>
  <c r="AL1577" i="11" s="1"/>
  <c r="AH1570" i="11"/>
  <c r="AJ1569" i="11"/>
  <c r="AL1569" i="11"/>
  <c r="AK1567" i="11"/>
  <c r="AG1562" i="11"/>
  <c r="AL1562" i="11" s="1"/>
  <c r="AG1561" i="11"/>
  <c r="AJ1560" i="11"/>
  <c r="AI1559" i="11"/>
  <c r="AI1554" i="11"/>
  <c r="AK1553" i="11"/>
  <c r="AG1552" i="11"/>
  <c r="AL1552" i="11" s="1"/>
  <c r="AI1552" i="11"/>
  <c r="AG1551" i="11"/>
  <c r="AL1551" i="11"/>
  <c r="AK1530" i="11"/>
  <c r="AJ1524" i="11"/>
  <c r="S1524" i="11"/>
  <c r="AG1519" i="11"/>
  <c r="AL1519" i="11"/>
  <c r="AH1519" i="11"/>
  <c r="AG1514" i="11"/>
  <c r="AL1514" i="11" s="1"/>
  <c r="AI1514" i="11"/>
  <c r="AJ1513" i="11"/>
  <c r="AL1513" i="11" s="1"/>
  <c r="AK1511" i="11"/>
  <c r="AL1511" i="11" s="1"/>
  <c r="S1511" i="11"/>
  <c r="AF1511" i="11" s="1"/>
  <c r="S1510" i="11"/>
  <c r="AH1506" i="11"/>
  <c r="AI1505" i="11"/>
  <c r="V1502" i="11"/>
  <c r="AH1500" i="11"/>
  <c r="AI1499" i="11"/>
  <c r="AJ1498" i="11"/>
  <c r="AI1497" i="11"/>
  <c r="AL1497" i="11" s="1"/>
  <c r="AJ1496" i="11"/>
  <c r="AG1495" i="11"/>
  <c r="V1494" i="11"/>
  <c r="AF1491" i="11"/>
  <c r="AJ1488" i="11"/>
  <c r="AH1479" i="11"/>
  <c r="AL1479" i="11" s="1"/>
  <c r="AI1479" i="11"/>
  <c r="AJ1479" i="11"/>
  <c r="AK1479" i="11"/>
  <c r="AI1478" i="11"/>
  <c r="AJ1478" i="11"/>
  <c r="AK1478" i="11"/>
  <c r="AG1478" i="11"/>
  <c r="AH1478" i="11"/>
  <c r="AF1477" i="11"/>
  <c r="AJ1473" i="11"/>
  <c r="AG1472" i="11"/>
  <c r="AH1472" i="11"/>
  <c r="AL1472" i="11" s="1"/>
  <c r="AI1472" i="11"/>
  <c r="AK1472" i="11"/>
  <c r="AG1461" i="11"/>
  <c r="AH1461" i="11"/>
  <c r="AJ1461" i="11"/>
  <c r="AK1461" i="11"/>
  <c r="AL1461" i="11"/>
  <c r="AJ1456" i="11"/>
  <c r="AG1448" i="11"/>
  <c r="AL1448" i="11" s="1"/>
  <c r="AH1448" i="11"/>
  <c r="AI1448" i="11"/>
  <c r="AK1448" i="11"/>
  <c r="AH1447" i="11"/>
  <c r="AL1447" i="11" s="1"/>
  <c r="AI1447" i="11"/>
  <c r="AJ1447" i="11"/>
  <c r="AK1447" i="11"/>
  <c r="V1446" i="11"/>
  <c r="AF1446" i="11" s="1"/>
  <c r="AK1428" i="11"/>
  <c r="AG1428" i="11"/>
  <c r="AL1428" i="11" s="1"/>
  <c r="AH1428" i="11"/>
  <c r="AI1428" i="11"/>
  <c r="AJ1428" i="11"/>
  <c r="AG1416" i="11"/>
  <c r="AH1416" i="11"/>
  <c r="AI1416" i="11"/>
  <c r="AJ1416" i="11"/>
  <c r="AK1416" i="11"/>
  <c r="AL1416" i="11"/>
  <c r="AK1404" i="11"/>
  <c r="AG1404" i="11"/>
  <c r="AL1404" i="11" s="1"/>
  <c r="AH1404" i="11"/>
  <c r="AI1404" i="11"/>
  <c r="AJ1404" i="11"/>
  <c r="AG1386" i="11"/>
  <c r="AL1386" i="11" s="1"/>
  <c r="AH1386" i="11"/>
  <c r="AI1386" i="11"/>
  <c r="AJ1386" i="11"/>
  <c r="AK1386" i="11"/>
  <c r="AG1381" i="11"/>
  <c r="AH1381" i="11"/>
  <c r="AI1381" i="11"/>
  <c r="AL1381" i="11" s="1"/>
  <c r="AJ1381" i="11"/>
  <c r="AK1381" i="11"/>
  <c r="AF1379" i="11"/>
  <c r="AL1348" i="11"/>
  <c r="AG1602" i="11"/>
  <c r="AL1602" i="11" s="1"/>
  <c r="AH1601" i="11"/>
  <c r="AL1601" i="11" s="1"/>
  <c r="AJ1598" i="11"/>
  <c r="AI1594" i="11"/>
  <c r="S1591" i="11"/>
  <c r="AF1591" i="11" s="1"/>
  <c r="AH1584" i="11"/>
  <c r="AL1583" i="11"/>
  <c r="AK1579" i="11"/>
  <c r="AK1576" i="11"/>
  <c r="AL1576" i="11" s="1"/>
  <c r="AK1575" i="11"/>
  <c r="AJ1572" i="11"/>
  <c r="AL1572" i="11" s="1"/>
  <c r="AH1569" i="11"/>
  <c r="AK1568" i="11"/>
  <c r="AJ1567" i="11"/>
  <c r="S1567" i="11"/>
  <c r="AF1567" i="11" s="1"/>
  <c r="V1562" i="11"/>
  <c r="AH1560" i="11"/>
  <c r="AH1559" i="11"/>
  <c r="AL1559" i="11" s="1"/>
  <c r="AH1554" i="11"/>
  <c r="AI1553" i="11"/>
  <c r="AL1553" i="11" s="1"/>
  <c r="AL1547" i="11"/>
  <c r="AG1546" i="11"/>
  <c r="AL1546" i="11" s="1"/>
  <c r="AJ1545" i="11"/>
  <c r="AL1545" i="11"/>
  <c r="AL1544" i="11"/>
  <c r="AK1541" i="11"/>
  <c r="AL1538" i="11"/>
  <c r="AG1536" i="11"/>
  <c r="AL1536" i="11" s="1"/>
  <c r="AI1536" i="11"/>
  <c r="AG1535" i="11"/>
  <c r="AL1535" i="11" s="1"/>
  <c r="AL1533" i="11"/>
  <c r="AJ1530" i="11"/>
  <c r="AL1530" i="11" s="1"/>
  <c r="S1530" i="11"/>
  <c r="AF1530" i="11" s="1"/>
  <c r="V1528" i="11"/>
  <c r="AF1528" i="11" s="1"/>
  <c r="AI1524" i="11"/>
  <c r="AH1523" i="11"/>
  <c r="AL1523" i="11" s="1"/>
  <c r="AJ1523" i="11"/>
  <c r="AK1522" i="11"/>
  <c r="AG1520" i="11"/>
  <c r="AL1520" i="11" s="1"/>
  <c r="AI1520" i="11"/>
  <c r="AK1520" i="11"/>
  <c r="AJ1516" i="11"/>
  <c r="AJ1512" i="11"/>
  <c r="AJ1511" i="11"/>
  <c r="AF1509" i="11"/>
  <c r="AH1505" i="11"/>
  <c r="AK1503" i="11"/>
  <c r="S1503" i="11"/>
  <c r="AF1503" i="11" s="1"/>
  <c r="S1502" i="11"/>
  <c r="AF1502" i="11" s="1"/>
  <c r="AG1499" i="11"/>
  <c r="AL1499" i="11" s="1"/>
  <c r="AH1498" i="11"/>
  <c r="AL1498" i="11" s="1"/>
  <c r="AH1497" i="11"/>
  <c r="AH1496" i="11"/>
  <c r="AK1492" i="11"/>
  <c r="AL1492" i="11"/>
  <c r="AG1492" i="11"/>
  <c r="AI1492" i="11"/>
  <c r="AJ1489" i="11"/>
  <c r="AH1483" i="11"/>
  <c r="AL1483" i="11" s="1"/>
  <c r="AK1476" i="11"/>
  <c r="AG1476" i="11"/>
  <c r="AH1476" i="11"/>
  <c r="AL1476" i="11" s="1"/>
  <c r="AI1476" i="11"/>
  <c r="AJ1476" i="11"/>
  <c r="AL1470" i="11"/>
  <c r="AG1469" i="11"/>
  <c r="AH1469" i="11"/>
  <c r="AJ1469" i="11"/>
  <c r="AK1469" i="11"/>
  <c r="AL1469" i="11"/>
  <c r="AI1453" i="11"/>
  <c r="AH1451" i="11"/>
  <c r="AL1451" i="11" s="1"/>
  <c r="AF1449" i="11"/>
  <c r="AJ1440" i="11"/>
  <c r="AI1438" i="11"/>
  <c r="AJ1438" i="11"/>
  <c r="AK1438" i="11"/>
  <c r="AG1438" i="11"/>
  <c r="AL1438" i="11" s="1"/>
  <c r="AH1438" i="11"/>
  <c r="AF1437" i="11"/>
  <c r="AK1436" i="11"/>
  <c r="AG1436" i="11"/>
  <c r="AH1436" i="11"/>
  <c r="AI1436" i="11"/>
  <c r="AJ1436" i="11"/>
  <c r="AL1436" i="11" s="1"/>
  <c r="AG1421" i="11"/>
  <c r="AL1421" i="11" s="1"/>
  <c r="AH1421" i="11"/>
  <c r="AI1421" i="11"/>
  <c r="AJ1421" i="11"/>
  <c r="AK1421" i="11"/>
  <c r="AF1417" i="11"/>
  <c r="AF1415" i="11"/>
  <c r="AG1397" i="11"/>
  <c r="AL1397" i="11" s="1"/>
  <c r="AH1397" i="11"/>
  <c r="AI1397" i="11"/>
  <c r="AJ1397" i="11"/>
  <c r="AK1397" i="11"/>
  <c r="AF1395" i="11"/>
  <c r="AG1394" i="11"/>
  <c r="AL1394" i="11" s="1"/>
  <c r="AH1394" i="11"/>
  <c r="AI1394" i="11"/>
  <c r="AJ1394" i="11"/>
  <c r="AK1394" i="11"/>
  <c r="AF1382" i="11"/>
  <c r="AF1373" i="11"/>
  <c r="AF1369" i="11"/>
  <c r="AG1366" i="11"/>
  <c r="AL1366" i="11" s="1"/>
  <c r="AH1366" i="11"/>
  <c r="AI1366" i="11"/>
  <c r="AJ1366" i="11"/>
  <c r="AK1366" i="11"/>
  <c r="AK1357" i="11"/>
  <c r="AG1357" i="11"/>
  <c r="AL1357" i="11" s="1"/>
  <c r="AH1357" i="11"/>
  <c r="AI1357" i="11"/>
  <c r="AJ1357" i="11"/>
  <c r="AF1344" i="11"/>
  <c r="AH1334" i="11"/>
  <c r="AI1334" i="11"/>
  <c r="AG1334" i="11"/>
  <c r="AL1334" i="11" s="1"/>
  <c r="AJ1308" i="11"/>
  <c r="AL1308" i="11" s="1"/>
  <c r="AK1308" i="11"/>
  <c r="AH1308" i="11"/>
  <c r="AI1308" i="11"/>
  <c r="AG1307" i="11"/>
  <c r="AL1307" i="11" s="1"/>
  <c r="AH1307" i="11"/>
  <c r="AI1307" i="11"/>
  <c r="AJ1307" i="11"/>
  <c r="AK1307" i="11"/>
  <c r="AI1265" i="11"/>
  <c r="AJ1265" i="11"/>
  <c r="AK1265" i="11"/>
  <c r="AG1265" i="11"/>
  <c r="AH1265" i="11"/>
  <c r="AL1265" i="11" s="1"/>
  <c r="AK1227" i="11"/>
  <c r="AG1227" i="11"/>
  <c r="AH1227" i="11"/>
  <c r="AI1227" i="11"/>
  <c r="AL1227" i="11" s="1"/>
  <c r="AJ1227" i="11"/>
  <c r="AL1170" i="11"/>
  <c r="S1484" i="11"/>
  <c r="AF1484" i="11" s="1"/>
  <c r="S1460" i="11"/>
  <c r="AF1460" i="11" s="1"/>
  <c r="S1452" i="11"/>
  <c r="AF1452" i="11" s="1"/>
  <c r="S1444" i="11"/>
  <c r="AF1444" i="11" s="1"/>
  <c r="S1396" i="11"/>
  <c r="AF1396" i="11" s="1"/>
  <c r="S1380" i="11"/>
  <c r="AF1380" i="11" s="1"/>
  <c r="V1377" i="11"/>
  <c r="AF1377" i="11" s="1"/>
  <c r="AG1374" i="11"/>
  <c r="AL1374" i="11" s="1"/>
  <c r="AF1358" i="11"/>
  <c r="AI1353" i="11"/>
  <c r="AG1353" i="11"/>
  <c r="V1347" i="11"/>
  <c r="AF1347" i="11" s="1"/>
  <c r="AG1331" i="11"/>
  <c r="AH1331" i="11"/>
  <c r="AH1302" i="11"/>
  <c r="AI1302" i="11"/>
  <c r="AJ1302" i="11"/>
  <c r="AK1302" i="11"/>
  <c r="AG1302" i="11"/>
  <c r="AL1302" i="11" s="1"/>
  <c r="AG1301" i="11"/>
  <c r="AJ1284" i="11"/>
  <c r="AK1284" i="11"/>
  <c r="AH1284" i="11"/>
  <c r="AI1284" i="11"/>
  <c r="AL1284" i="11" s="1"/>
  <c r="Q1283" i="11"/>
  <c r="AI1281" i="11"/>
  <c r="AJ1281" i="11"/>
  <c r="AK1281" i="11"/>
  <c r="AG1281" i="11"/>
  <c r="AL1281" i="11" s="1"/>
  <c r="AH1281" i="11"/>
  <c r="AJ1268" i="11"/>
  <c r="AK1268" i="11"/>
  <c r="AH1268" i="11"/>
  <c r="AL1268" i="11" s="1"/>
  <c r="AI1268" i="11"/>
  <c r="Q1267" i="11"/>
  <c r="AG1243" i="11"/>
  <c r="AH1243" i="11"/>
  <c r="AI1243" i="11"/>
  <c r="AJ1243" i="11"/>
  <c r="AK1243" i="11"/>
  <c r="AL1243" i="11" s="1"/>
  <c r="AI1241" i="11"/>
  <c r="AL1241" i="11" s="1"/>
  <c r="AJ1241" i="11"/>
  <c r="AK1241" i="11"/>
  <c r="AG1241" i="11"/>
  <c r="AH1241" i="11"/>
  <c r="AF1231" i="11"/>
  <c r="AF1230" i="11"/>
  <c r="S1463" i="11"/>
  <c r="S1447" i="11"/>
  <c r="AF1447" i="11" s="1"/>
  <c r="S1439" i="11"/>
  <c r="AF1439" i="11" s="1"/>
  <c r="S1431" i="11"/>
  <c r="AF1431" i="11" s="1"/>
  <c r="AI1423" i="11"/>
  <c r="S1415" i="11"/>
  <c r="S1407" i="11"/>
  <c r="AF1407" i="11" s="1"/>
  <c r="S1391" i="11"/>
  <c r="S1383" i="11"/>
  <c r="AF1383" i="11" s="1"/>
  <c r="S1373" i="11"/>
  <c r="AI1371" i="11"/>
  <c r="AL1371" i="11" s="1"/>
  <c r="S1371" i="11"/>
  <c r="AF1371" i="11" s="1"/>
  <c r="V1370" i="11"/>
  <c r="AF1370" i="11" s="1"/>
  <c r="S1360" i="11"/>
  <c r="AF1360" i="11" s="1"/>
  <c r="AG1349" i="11"/>
  <c r="AL1349" i="11" s="1"/>
  <c r="AI1345" i="11"/>
  <c r="AG1345" i="11"/>
  <c r="AG1344" i="11"/>
  <c r="AG1341" i="11"/>
  <c r="AL1341" i="11" s="1"/>
  <c r="V1337" i="11"/>
  <c r="V1334" i="11"/>
  <c r="S1334" i="11"/>
  <c r="AF1334" i="11" s="1"/>
  <c r="V1329" i="11"/>
  <c r="AF1329" i="11" s="1"/>
  <c r="AI1321" i="11"/>
  <c r="AL1321" i="11" s="1"/>
  <c r="AJ1321" i="11"/>
  <c r="AK1321" i="11"/>
  <c r="AG1321" i="11"/>
  <c r="AH1321" i="11"/>
  <c r="AL1298" i="11"/>
  <c r="AI1297" i="11"/>
  <c r="AL1297" i="11" s="1"/>
  <c r="AJ1297" i="11"/>
  <c r="AK1297" i="11"/>
  <c r="AG1297" i="11"/>
  <c r="AH1297" i="11"/>
  <c r="AK1271" i="11"/>
  <c r="AL1271" i="11"/>
  <c r="AG1271" i="11"/>
  <c r="AI1271" i="11"/>
  <c r="AJ1271" i="11"/>
  <c r="AK1255" i="11"/>
  <c r="AG1255" i="11"/>
  <c r="AH1255" i="11"/>
  <c r="AI1255" i="11"/>
  <c r="AL1255" i="11" s="1"/>
  <c r="AJ1255" i="11"/>
  <c r="AG1251" i="11"/>
  <c r="AL1251" i="11" s="1"/>
  <c r="AH1251" i="11"/>
  <c r="AI1251" i="11"/>
  <c r="AJ1251" i="11"/>
  <c r="AK1251" i="11"/>
  <c r="AI1249" i="11"/>
  <c r="AL1249" i="11" s="1"/>
  <c r="AJ1249" i="11"/>
  <c r="AK1249" i="11"/>
  <c r="AG1249" i="11"/>
  <c r="AH1249" i="11"/>
  <c r="AH1228" i="11"/>
  <c r="AI1228" i="11"/>
  <c r="AJ1228" i="11"/>
  <c r="AK1228" i="11"/>
  <c r="AG1228" i="11"/>
  <c r="AL1228" i="11" s="1"/>
  <c r="AK1225" i="11"/>
  <c r="AG1225" i="11"/>
  <c r="AH1225" i="11"/>
  <c r="AI1225" i="11"/>
  <c r="AL1225" i="11" s="1"/>
  <c r="AJ1225" i="11"/>
  <c r="AF1213" i="11"/>
  <c r="S1490" i="11"/>
  <c r="AF1490" i="11" s="1"/>
  <c r="S1482" i="11"/>
  <c r="S1474" i="11"/>
  <c r="AF1474" i="11" s="1"/>
  <c r="AL1459" i="11"/>
  <c r="S1458" i="11"/>
  <c r="AF1458" i="11" s="1"/>
  <c r="S1450" i="11"/>
  <c r="AF1450" i="11" s="1"/>
  <c r="AL1443" i="11"/>
  <c r="AL1435" i="11"/>
  <c r="AH1423" i="11"/>
  <c r="S1418" i="11"/>
  <c r="AH1415" i="11"/>
  <c r="AH1407" i="11"/>
  <c r="AL1407" i="11" s="1"/>
  <c r="S1402" i="11"/>
  <c r="AH1399" i="11"/>
  <c r="S1394" i="11"/>
  <c r="AF1394" i="11" s="1"/>
  <c r="AH1391" i="11"/>
  <c r="S1386" i="11"/>
  <c r="AF1386" i="11" s="1"/>
  <c r="AH1383" i="11"/>
  <c r="AH1378" i="11"/>
  <c r="AK1377" i="11"/>
  <c r="AH1373" i="11"/>
  <c r="AH1371" i="11"/>
  <c r="V1359" i="11"/>
  <c r="AF1359" i="11" s="1"/>
  <c r="AG1358" i="11"/>
  <c r="AJ1348" i="11"/>
  <c r="AH1348" i="11"/>
  <c r="AK1347" i="11"/>
  <c r="AJ1340" i="11"/>
  <c r="AH1340" i="11"/>
  <c r="AK1339" i="11"/>
  <c r="AG1336" i="11"/>
  <c r="S1333" i="11"/>
  <c r="AF1328" i="11"/>
  <c r="AK1327" i="11"/>
  <c r="AL1327" i="11" s="1"/>
  <c r="AG1327" i="11"/>
  <c r="AI1327" i="11"/>
  <c r="AJ1327" i="11"/>
  <c r="AF1326" i="11"/>
  <c r="AH1304" i="11"/>
  <c r="AL1304" i="11" s="1"/>
  <c r="AJ1300" i="11"/>
  <c r="AL1300" i="11" s="1"/>
  <c r="AK1300" i="11"/>
  <c r="AH1300" i="11"/>
  <c r="AI1300" i="11"/>
  <c r="AG1299" i="11"/>
  <c r="AH1299" i="11"/>
  <c r="AI1299" i="11"/>
  <c r="AJ1299" i="11"/>
  <c r="AK1299" i="11"/>
  <c r="AH1278" i="11"/>
  <c r="AI1278" i="11"/>
  <c r="AJ1278" i="11"/>
  <c r="AK1278" i="11"/>
  <c r="AL1278" i="11"/>
  <c r="AG1278" i="11"/>
  <c r="AG1277" i="11"/>
  <c r="AL1277" i="11" s="1"/>
  <c r="AF1241" i="11"/>
  <c r="AG1423" i="11"/>
  <c r="AL1423" i="11" s="1"/>
  <c r="AL1422" i="11"/>
  <c r="AK1419" i="11"/>
  <c r="AG1415" i="11"/>
  <c r="AL1415" i="11" s="1"/>
  <c r="AK1411" i="11"/>
  <c r="AG1407" i="11"/>
  <c r="AL1406" i="11"/>
  <c r="AK1403" i="11"/>
  <c r="AG1399" i="11"/>
  <c r="AL1399" i="11" s="1"/>
  <c r="AK1395" i="11"/>
  <c r="AG1391" i="11"/>
  <c r="AL1390" i="11"/>
  <c r="AK1387" i="11"/>
  <c r="AG1383" i="11"/>
  <c r="AL1383" i="11" s="1"/>
  <c r="AK1379" i="11"/>
  <c r="AG1378" i="11"/>
  <c r="AL1378" i="11" s="1"/>
  <c r="AJ1377" i="11"/>
  <c r="AG1373" i="11"/>
  <c r="AG1371" i="11"/>
  <c r="AG1369" i="11"/>
  <c r="AL1369" i="11" s="1"/>
  <c r="AG1360" i="11"/>
  <c r="AL1360" i="11"/>
  <c r="AG1355" i="11"/>
  <c r="AL1355" i="11" s="1"/>
  <c r="AJ1354" i="11"/>
  <c r="AL1354" i="11" s="1"/>
  <c r="AK1350" i="11"/>
  <c r="AI1348" i="11"/>
  <c r="AJ1347" i="11"/>
  <c r="AL1347" i="11" s="1"/>
  <c r="AK1342" i="11"/>
  <c r="AJ1339" i="11"/>
  <c r="AF1333" i="11"/>
  <c r="AJ1324" i="11"/>
  <c r="AK1324" i="11"/>
  <c r="AH1324" i="11"/>
  <c r="AI1324" i="11"/>
  <c r="AG1323" i="11"/>
  <c r="AH1323" i="11"/>
  <c r="AL1323" i="11" s="1"/>
  <c r="AI1323" i="11"/>
  <c r="AJ1323" i="11"/>
  <c r="AK1323" i="11"/>
  <c r="AH1318" i="11"/>
  <c r="AI1318" i="11"/>
  <c r="AL1318" i="11" s="1"/>
  <c r="AJ1318" i="11"/>
  <c r="AK1318" i="11"/>
  <c r="AG1318" i="11"/>
  <c r="AG1317" i="11"/>
  <c r="AI1313" i="11"/>
  <c r="AL1313" i="11" s="1"/>
  <c r="AJ1313" i="11"/>
  <c r="AK1313" i="11"/>
  <c r="AG1313" i="11"/>
  <c r="AH1313" i="11"/>
  <c r="AH1294" i="11"/>
  <c r="AI1294" i="11"/>
  <c r="AL1294" i="11" s="1"/>
  <c r="AJ1294" i="11"/>
  <c r="AK1294" i="11"/>
  <c r="AG1294" i="11"/>
  <c r="AG1293" i="11"/>
  <c r="AF1250" i="11"/>
  <c r="AF1249" i="11"/>
  <c r="AF1248" i="11"/>
  <c r="AL1489" i="11"/>
  <c r="AJ1483" i="11"/>
  <c r="Q1482" i="11"/>
  <c r="AL1481" i="11"/>
  <c r="AJ1475" i="11"/>
  <c r="Q1474" i="11"/>
  <c r="AL1473" i="11"/>
  <c r="AJ1467" i="11"/>
  <c r="Q1466" i="11"/>
  <c r="AL1465" i="11"/>
  <c r="AJ1459" i="11"/>
  <c r="Q1458" i="11"/>
  <c r="AL1457" i="11"/>
  <c r="AJ1451" i="11"/>
  <c r="Q1450" i="11"/>
  <c r="AJ1443" i="11"/>
  <c r="Q1442" i="11"/>
  <c r="AL1441" i="11"/>
  <c r="AJ1435" i="11"/>
  <c r="Q1434" i="11"/>
  <c r="AL1433" i="11"/>
  <c r="AJ1427" i="11"/>
  <c r="AL1427" i="11" s="1"/>
  <c r="AK1422" i="11"/>
  <c r="AJ1419" i="11"/>
  <c r="AK1414" i="11"/>
  <c r="AL1414" i="11" s="1"/>
  <c r="AJ1411" i="11"/>
  <c r="AL1411" i="11" s="1"/>
  <c r="AK1406" i="11"/>
  <c r="AJ1403" i="11"/>
  <c r="AK1398" i="11"/>
  <c r="AL1398" i="11" s="1"/>
  <c r="AJ1395" i="11"/>
  <c r="AK1390" i="11"/>
  <c r="AJ1387" i="11"/>
  <c r="AK1382" i="11"/>
  <c r="AL1382" i="11" s="1"/>
  <c r="AJ1379" i="11"/>
  <c r="AL1379" i="11" s="1"/>
  <c r="AI1377" i="11"/>
  <c r="AL1377" i="11" s="1"/>
  <c r="AK1376" i="11"/>
  <c r="AK1374" i="11"/>
  <c r="AK1372" i="11"/>
  <c r="V1369" i="11"/>
  <c r="AG1368" i="11"/>
  <c r="AL1368" i="11" s="1"/>
  <c r="AL1367" i="11"/>
  <c r="AL1365" i="11"/>
  <c r="AK1363" i="11"/>
  <c r="Q1362" i="11"/>
  <c r="V1355" i="11"/>
  <c r="AF1355" i="11" s="1"/>
  <c r="AK1353" i="11"/>
  <c r="AK1352" i="11"/>
  <c r="AG1348" i="11"/>
  <c r="AI1347" i="11"/>
  <c r="AJ1342" i="11"/>
  <c r="AI1339" i="11"/>
  <c r="AK1333" i="11"/>
  <c r="AK1331" i="11"/>
  <c r="AH1328" i="11"/>
  <c r="AL1328" i="11" s="1"/>
  <c r="AG1325" i="11"/>
  <c r="AL1325" i="11" s="1"/>
  <c r="S1325" i="11"/>
  <c r="AI1289" i="11"/>
  <c r="AL1289" i="11" s="1"/>
  <c r="AJ1289" i="11"/>
  <c r="AK1289" i="11"/>
  <c r="AG1289" i="11"/>
  <c r="AH1289" i="11"/>
  <c r="AH1280" i="11"/>
  <c r="AJ1276" i="11"/>
  <c r="AK1276" i="11"/>
  <c r="AH1276" i="11"/>
  <c r="AL1276" i="11" s="1"/>
  <c r="AI1276" i="11"/>
  <c r="Q1275" i="11"/>
  <c r="AI1273" i="11"/>
  <c r="AJ1273" i="11"/>
  <c r="AK1273" i="11"/>
  <c r="AG1273" i="11"/>
  <c r="AL1273" i="11" s="1"/>
  <c r="AH1273" i="11"/>
  <c r="AH1264" i="11"/>
  <c r="AI1257" i="11"/>
  <c r="AJ1257" i="11"/>
  <c r="AK1257" i="11"/>
  <c r="AG1257" i="11"/>
  <c r="AL1257" i="11" s="1"/>
  <c r="AH1257" i="11"/>
  <c r="AH1226" i="11"/>
  <c r="AG1226" i="11"/>
  <c r="AL1226" i="11" s="1"/>
  <c r="AI1226" i="11"/>
  <c r="AJ1226" i="11"/>
  <c r="AK1226" i="11"/>
  <c r="AK1489" i="11"/>
  <c r="AI1483" i="11"/>
  <c r="AI1475" i="11"/>
  <c r="AI1467" i="11"/>
  <c r="AL1467" i="11" s="1"/>
  <c r="AI1459" i="11"/>
  <c r="AI1451" i="11"/>
  <c r="AI1443" i="11"/>
  <c r="AI1435" i="11"/>
  <c r="AI1427" i="11"/>
  <c r="AK1425" i="11"/>
  <c r="AL1425" i="11" s="1"/>
  <c r="AJ1422" i="11"/>
  <c r="AI1419" i="11"/>
  <c r="AL1419" i="11" s="1"/>
  <c r="AK1417" i="11"/>
  <c r="AL1417" i="11" s="1"/>
  <c r="AJ1414" i="11"/>
  <c r="AI1411" i="11"/>
  <c r="AK1409" i="11"/>
  <c r="AL1409" i="11" s="1"/>
  <c r="AJ1406" i="11"/>
  <c r="AI1403" i="11"/>
  <c r="AL1403" i="11" s="1"/>
  <c r="AK1401" i="11"/>
  <c r="AL1401" i="11" s="1"/>
  <c r="AJ1398" i="11"/>
  <c r="AI1395" i="11"/>
  <c r="AL1395" i="11" s="1"/>
  <c r="AK1393" i="11"/>
  <c r="AL1393" i="11" s="1"/>
  <c r="AJ1390" i="11"/>
  <c r="AI1387" i="11"/>
  <c r="AL1387" i="11" s="1"/>
  <c r="AK1385" i="11"/>
  <c r="AL1385" i="11" s="1"/>
  <c r="AJ1382" i="11"/>
  <c r="AI1379" i="11"/>
  <c r="AH1377" i="11"/>
  <c r="AJ1376" i="11"/>
  <c r="AJ1374" i="11"/>
  <c r="AJ1372" i="11"/>
  <c r="AL1372" i="11" s="1"/>
  <c r="AK1367" i="11"/>
  <c r="AJ1365" i="11"/>
  <c r="AJ1363" i="11"/>
  <c r="AL1363" i="11" s="1"/>
  <c r="AL1358" i="11"/>
  <c r="AJ1353" i="11"/>
  <c r="AL1353" i="11" s="1"/>
  <c r="AJ1352" i="11"/>
  <c r="AH1347" i="11"/>
  <c r="AL1346" i="11"/>
  <c r="AJ1346" i="11"/>
  <c r="AK1344" i="11"/>
  <c r="AI1342" i="11"/>
  <c r="AL1342" i="11" s="1"/>
  <c r="AH1339" i="11"/>
  <c r="AL1339" i="11" s="1"/>
  <c r="AJ1338" i="11"/>
  <c r="AL1338" i="11" s="1"/>
  <c r="AL1336" i="11"/>
  <c r="AG1333" i="11"/>
  <c r="AL1333" i="11" s="1"/>
  <c r="AJ1331" i="11"/>
  <c r="AH1326" i="11"/>
  <c r="AL1326" i="11" s="1"/>
  <c r="AI1326" i="11"/>
  <c r="AJ1326" i="11"/>
  <c r="AK1326" i="11"/>
  <c r="AG1326" i="11"/>
  <c r="AH1320" i="11"/>
  <c r="AJ1316" i="11"/>
  <c r="AK1316" i="11"/>
  <c r="AH1316" i="11"/>
  <c r="AL1316" i="11" s="1"/>
  <c r="AI1316" i="11"/>
  <c r="AG1315" i="11"/>
  <c r="AH1315" i="11"/>
  <c r="AI1315" i="11"/>
  <c r="AJ1315" i="11"/>
  <c r="AK1315" i="11"/>
  <c r="AH1310" i="11"/>
  <c r="AL1310" i="11" s="1"/>
  <c r="AI1310" i="11"/>
  <c r="AJ1310" i="11"/>
  <c r="AK1310" i="11"/>
  <c r="AG1310" i="11"/>
  <c r="AG1309" i="11"/>
  <c r="AL1309" i="11" s="1"/>
  <c r="AH1296" i="11"/>
  <c r="AJ1292" i="11"/>
  <c r="AK1292" i="11"/>
  <c r="AH1292" i="11"/>
  <c r="AL1292" i="11" s="1"/>
  <c r="AI1292" i="11"/>
  <c r="AG1291" i="11"/>
  <c r="AH1291" i="11"/>
  <c r="AI1291" i="11"/>
  <c r="AJ1291" i="11"/>
  <c r="AK1291" i="11"/>
  <c r="AK1279" i="11"/>
  <c r="AG1279" i="11"/>
  <c r="AL1279" i="11" s="1"/>
  <c r="AI1279" i="11"/>
  <c r="AJ1279" i="11"/>
  <c r="AK1263" i="11"/>
  <c r="AL1263" i="11" s="1"/>
  <c r="AG1263" i="11"/>
  <c r="AI1263" i="11"/>
  <c r="AJ1263" i="11"/>
  <c r="AG1259" i="11"/>
  <c r="AL1259" i="11" s="1"/>
  <c r="AH1259" i="11"/>
  <c r="AI1259" i="11"/>
  <c r="AJ1259" i="11"/>
  <c r="AK1259" i="11"/>
  <c r="AG1235" i="11"/>
  <c r="AH1235" i="11"/>
  <c r="AL1235" i="11" s="1"/>
  <c r="AI1235" i="11"/>
  <c r="AJ1235" i="11"/>
  <c r="AK1235" i="11"/>
  <c r="AI1217" i="11"/>
  <c r="AJ1217" i="11"/>
  <c r="AK1217" i="11"/>
  <c r="AL1217" i="11"/>
  <c r="AG1217" i="11"/>
  <c r="AH1217" i="11"/>
  <c r="AI1376" i="11"/>
  <c r="AL1376" i="11" s="1"/>
  <c r="AF1374" i="11"/>
  <c r="AI1372" i="11"/>
  <c r="AK1369" i="11"/>
  <c r="AJ1367" i="11"/>
  <c r="AI1365" i="11"/>
  <c r="AJ1361" i="11"/>
  <c r="AL1361" i="11" s="1"/>
  <c r="AJ1356" i="11"/>
  <c r="AH1356" i="11"/>
  <c r="AL1356" i="11" s="1"/>
  <c r="AH1353" i="11"/>
  <c r="AI1352" i="11"/>
  <c r="AL1352" i="11" s="1"/>
  <c r="AH1350" i="11"/>
  <c r="AL1350" i="11" s="1"/>
  <c r="AJ1344" i="11"/>
  <c r="AL1344" i="11" s="1"/>
  <c r="AI1337" i="11"/>
  <c r="AJ1337" i="11"/>
  <c r="AG1337" i="11"/>
  <c r="AL1337" i="11" s="1"/>
  <c r="AK1335" i="11"/>
  <c r="AL1335" i="11" s="1"/>
  <c r="AI1335" i="11"/>
  <c r="AJ1335" i="11"/>
  <c r="AK1334" i="11"/>
  <c r="AH1330" i="11"/>
  <c r="AJ1330" i="11"/>
  <c r="AL1330" i="11" s="1"/>
  <c r="AK1330" i="11"/>
  <c r="AI1329" i="11"/>
  <c r="AJ1329" i="11"/>
  <c r="AG1329" i="11"/>
  <c r="AH1329" i="11"/>
  <c r="AF1325" i="11"/>
  <c r="AG1324" i="11"/>
  <c r="AL1324" i="11" s="1"/>
  <c r="AL1306" i="11"/>
  <c r="AI1305" i="11"/>
  <c r="AJ1305" i="11"/>
  <c r="AK1305" i="11"/>
  <c r="AG1305" i="11"/>
  <c r="AL1305" i="11" s="1"/>
  <c r="AH1305" i="11"/>
  <c r="AH1286" i="11"/>
  <c r="AI1286" i="11"/>
  <c r="AJ1286" i="11"/>
  <c r="AK1286" i="11"/>
  <c r="AG1286" i="11"/>
  <c r="AL1286" i="11" s="1"/>
  <c r="AG1285" i="11"/>
  <c r="AH1270" i="11"/>
  <c r="AI1270" i="11"/>
  <c r="AJ1270" i="11"/>
  <c r="AK1270" i="11"/>
  <c r="AG1270" i="11"/>
  <c r="AL1270" i="11" s="1"/>
  <c r="AG1269" i="11"/>
  <c r="AL1269" i="11" s="1"/>
  <c r="AF1251" i="11"/>
  <c r="AJ1224" i="11"/>
  <c r="AG1224" i="11"/>
  <c r="AH1224" i="11"/>
  <c r="AI1224" i="11"/>
  <c r="AL1224" i="11" s="1"/>
  <c r="AK1224" i="11"/>
  <c r="AF1222" i="11"/>
  <c r="AF1221" i="11"/>
  <c r="AF1211" i="11"/>
  <c r="AK1322" i="11"/>
  <c r="AL1322" i="11" s="1"/>
  <c r="AK1314" i="11"/>
  <c r="AK1306" i="11"/>
  <c r="AL1301" i="11"/>
  <c r="AK1298" i="11"/>
  <c r="AK1290" i="11"/>
  <c r="AL1285" i="11"/>
  <c r="AG1262" i="11"/>
  <c r="AL1261" i="11"/>
  <c r="AI1260" i="11"/>
  <c r="AG1254" i="11"/>
  <c r="AL1254" i="11" s="1"/>
  <c r="AI1252" i="11"/>
  <c r="AG1246" i="11"/>
  <c r="AL1246" i="11" s="1"/>
  <c r="AL1245" i="11"/>
  <c r="AG1238" i="11"/>
  <c r="AL1238" i="11" s="1"/>
  <c r="AG1233" i="11"/>
  <c r="AG1231" i="11"/>
  <c r="AH1230" i="11"/>
  <c r="AF1220" i="11"/>
  <c r="S1213" i="11"/>
  <c r="AG1211" i="11"/>
  <c r="AK1211" i="11"/>
  <c r="AG1210" i="11"/>
  <c r="AL1210" i="11" s="1"/>
  <c r="AH1210" i="11"/>
  <c r="AK1209" i="11"/>
  <c r="AJ1202" i="11"/>
  <c r="AH1202" i="11"/>
  <c r="AL1202" i="11" s="1"/>
  <c r="Q1188" i="11"/>
  <c r="V1188" i="11"/>
  <c r="AF1185" i="11"/>
  <c r="AL1184" i="11"/>
  <c r="AH1184" i="11"/>
  <c r="AJ1184" i="11"/>
  <c r="AG1179" i="11"/>
  <c r="AI1179" i="11"/>
  <c r="AK1179" i="11"/>
  <c r="AK1173" i="11"/>
  <c r="AH1163" i="11"/>
  <c r="AJ1163" i="11"/>
  <c r="AL1163" i="11"/>
  <c r="AK1162" i="11"/>
  <c r="AH1162" i="11"/>
  <c r="AL1162" i="11" s="1"/>
  <c r="AJ1162" i="11"/>
  <c r="AI1140" i="11"/>
  <c r="AJ1140" i="11"/>
  <c r="AK1140" i="11"/>
  <c r="AG1140" i="11"/>
  <c r="AL1140" i="11" s="1"/>
  <c r="AF1137" i="11"/>
  <c r="AF1129" i="11"/>
  <c r="AF1110" i="11"/>
  <c r="AK1325" i="11"/>
  <c r="AJ1322" i="11"/>
  <c r="AK1317" i="11"/>
  <c r="AL1317" i="11" s="1"/>
  <c r="AJ1314" i="11"/>
  <c r="AK1309" i="11"/>
  <c r="AJ1306" i="11"/>
  <c r="AK1301" i="11"/>
  <c r="AJ1298" i="11"/>
  <c r="AL1296" i="11"/>
  <c r="AK1293" i="11"/>
  <c r="AJ1290" i="11"/>
  <c r="AL1290" i="11" s="1"/>
  <c r="AL1288" i="11"/>
  <c r="AK1285" i="11"/>
  <c r="AJ1282" i="11"/>
  <c r="AL1282" i="11" s="1"/>
  <c r="AK1277" i="11"/>
  <c r="AJ1274" i="11"/>
  <c r="AL1274" i="11" s="1"/>
  <c r="AL1272" i="11"/>
  <c r="AK1269" i="11"/>
  <c r="AJ1266" i="11"/>
  <c r="AK1261" i="11"/>
  <c r="AH1260" i="11"/>
  <c r="AJ1258" i="11"/>
  <c r="AL1256" i="11"/>
  <c r="AK1253" i="11"/>
  <c r="AH1252" i="11"/>
  <c r="AJ1250" i="11"/>
  <c r="AL1250" i="11" s="1"/>
  <c r="T1250" i="11"/>
  <c r="AK1245" i="11"/>
  <c r="AJ1242" i="11"/>
  <c r="AK1237" i="11"/>
  <c r="AL1237" i="11" s="1"/>
  <c r="AJ1234" i="11"/>
  <c r="AK1232" i="11"/>
  <c r="V1231" i="11"/>
  <c r="AG1230" i="11"/>
  <c r="AL1230" i="11" s="1"/>
  <c r="AL1229" i="11"/>
  <c r="AJ1223" i="11"/>
  <c r="Q1221" i="11"/>
  <c r="Q1220" i="11"/>
  <c r="AK1216" i="11"/>
  <c r="AK1215" i="11"/>
  <c r="AG1215" i="11"/>
  <c r="AG1214" i="11"/>
  <c r="AL1214" i="11" s="1"/>
  <c r="AH1214" i="11"/>
  <c r="V1211" i="11"/>
  <c r="AJ1209" i="11"/>
  <c r="AK1205" i="11"/>
  <c r="AG1205" i="11"/>
  <c r="AI1205" i="11"/>
  <c r="AF1197" i="11"/>
  <c r="AK1195" i="11"/>
  <c r="AG1195" i="11"/>
  <c r="AI1195" i="11"/>
  <c r="S1194" i="11"/>
  <c r="AF1194" i="11" s="1"/>
  <c r="AL1192" i="11"/>
  <c r="AL1189" i="11"/>
  <c r="AJ1189" i="11"/>
  <c r="AH1189" i="11"/>
  <c r="AF1186" i="11"/>
  <c r="AI1180" i="11"/>
  <c r="AJ1180" i="11"/>
  <c r="AG1180" i="11"/>
  <c r="AL1180" i="11" s="1"/>
  <c r="AF1169" i="11"/>
  <c r="AF1168" i="11"/>
  <c r="AJ1167" i="11"/>
  <c r="AH1167" i="11"/>
  <c r="AK1167" i="11"/>
  <c r="Q1166" i="11"/>
  <c r="V1166" i="11"/>
  <c r="AF1166" i="11" s="1"/>
  <c r="AH1161" i="11"/>
  <c r="AL1161" i="11" s="1"/>
  <c r="AI1161" i="11"/>
  <c r="AK1161" i="11"/>
  <c r="AK1154" i="11"/>
  <c r="AI1154" i="11"/>
  <c r="AJ1154" i="11"/>
  <c r="AG1154" i="11"/>
  <c r="AL1154" i="11" s="1"/>
  <c r="AF1145" i="11"/>
  <c r="AJ1123" i="11"/>
  <c r="AK1123" i="11"/>
  <c r="AG1123" i="11"/>
  <c r="AL1123" i="11" s="1"/>
  <c r="AH1123" i="11"/>
  <c r="AI1123" i="11"/>
  <c r="AJ1245" i="11"/>
  <c r="Q1244" i="11"/>
  <c r="AJ1237" i="11"/>
  <c r="Q1236" i="11"/>
  <c r="AF1212" i="11"/>
  <c r="AF1208" i="11"/>
  <c r="AG1203" i="11"/>
  <c r="AL1203" i="11" s="1"/>
  <c r="AI1203" i="11"/>
  <c r="AK1203" i="11"/>
  <c r="AK1200" i="11"/>
  <c r="AG1200" i="11"/>
  <c r="AL1200" i="11" s="1"/>
  <c r="AI1200" i="11"/>
  <c r="Q1196" i="11"/>
  <c r="V1196" i="11"/>
  <c r="AF1196" i="11" s="1"/>
  <c r="S1188" i="11"/>
  <c r="AH1185" i="11"/>
  <c r="AI1185" i="11"/>
  <c r="AK1185" i="11"/>
  <c r="AG1182" i="11"/>
  <c r="AK1182" i="11"/>
  <c r="AI1182" i="11"/>
  <c r="AH1173" i="11"/>
  <c r="AL1173" i="11" s="1"/>
  <c r="AJ1173" i="11"/>
  <c r="AH1168" i="11"/>
  <c r="AJ1168" i="11"/>
  <c r="AL1160" i="11"/>
  <c r="AH1160" i="11"/>
  <c r="AJ1160" i="11"/>
  <c r="AF1156" i="11"/>
  <c r="Q1151" i="11"/>
  <c r="AF1141" i="11"/>
  <c r="AJ1131" i="11"/>
  <c r="AK1131" i="11"/>
  <c r="AG1131" i="11"/>
  <c r="AH1131" i="11"/>
  <c r="AL1131" i="11" s="1"/>
  <c r="AI1131" i="11"/>
  <c r="AF1128" i="11"/>
  <c r="AH1322" i="11"/>
  <c r="AJ1320" i="11"/>
  <c r="Q1319" i="11"/>
  <c r="AI1317" i="11"/>
  <c r="AH1314" i="11"/>
  <c r="AL1314" i="11" s="1"/>
  <c r="AJ1312" i="11"/>
  <c r="AL1312" i="11" s="1"/>
  <c r="Q1311" i="11"/>
  <c r="AI1309" i="11"/>
  <c r="AJ1304" i="11"/>
  <c r="Q1303" i="11"/>
  <c r="AI1301" i="11"/>
  <c r="AJ1296" i="11"/>
  <c r="Q1295" i="11"/>
  <c r="AI1293" i="11"/>
  <c r="AL1293" i="11" s="1"/>
  <c r="AJ1288" i="11"/>
  <c r="Q1287" i="11"/>
  <c r="AI1285" i="11"/>
  <c r="AJ1280" i="11"/>
  <c r="AI1277" i="11"/>
  <c r="AJ1272" i="11"/>
  <c r="AI1269" i="11"/>
  <c r="AH1266" i="11"/>
  <c r="AL1266" i="11" s="1"/>
  <c r="AJ1264" i="11"/>
  <c r="AL1264" i="11" s="1"/>
  <c r="AL1262" i="11"/>
  <c r="AI1261" i="11"/>
  <c r="AH1258" i="11"/>
  <c r="AL1258" i="11" s="1"/>
  <c r="AJ1256" i="11"/>
  <c r="AI1253" i="11"/>
  <c r="S1253" i="11"/>
  <c r="AF1253" i="11" s="1"/>
  <c r="AJ1248" i="11"/>
  <c r="AL1248" i="11" s="1"/>
  <c r="T1248" i="11"/>
  <c r="Q1247" i="11"/>
  <c r="AI1245" i="11"/>
  <c r="S1245" i="11"/>
  <c r="AF1245" i="11" s="1"/>
  <c r="AH1242" i="11"/>
  <c r="AL1242" i="11" s="1"/>
  <c r="AJ1240" i="11"/>
  <c r="AL1240" i="11" s="1"/>
  <c r="Q1239" i="11"/>
  <c r="AI1237" i="11"/>
  <c r="AH1234" i="11"/>
  <c r="AL1234" i="11" s="1"/>
  <c r="AL1233" i="11"/>
  <c r="AH1232" i="11"/>
  <c r="AK1231" i="11"/>
  <c r="AJ1229" i="11"/>
  <c r="AH1223" i="11"/>
  <c r="AJ1222" i="11"/>
  <c r="AI1219" i="11"/>
  <c r="AK1218" i="11"/>
  <c r="Q1213" i="11"/>
  <c r="Q1212" i="11"/>
  <c r="AL1211" i="11"/>
  <c r="AG1209" i="11"/>
  <c r="Q1208" i="11"/>
  <c r="AG1201" i="11"/>
  <c r="AI1201" i="11"/>
  <c r="AK1201" i="11"/>
  <c r="AH1197" i="11"/>
  <c r="AL1197" i="11" s="1"/>
  <c r="AJ1197" i="11"/>
  <c r="AK1193" i="11"/>
  <c r="AI1187" i="11"/>
  <c r="AK1187" i="11"/>
  <c r="AG1187" i="11"/>
  <c r="AK1186" i="11"/>
  <c r="AL1186" i="11" s="1"/>
  <c r="AH1186" i="11"/>
  <c r="AJ1186" i="11"/>
  <c r="AJ1185" i="11"/>
  <c r="AK1177" i="11"/>
  <c r="AH1174" i="11"/>
  <c r="AI1172" i="11"/>
  <c r="AH1172" i="11"/>
  <c r="AK1172" i="11"/>
  <c r="AF1170" i="11"/>
  <c r="AH1169" i="11"/>
  <c r="AI1169" i="11"/>
  <c r="AL1169" i="11" s="1"/>
  <c r="AK1169" i="11"/>
  <c r="AI1168" i="11"/>
  <c r="AI1167" i="11"/>
  <c r="AG1155" i="11"/>
  <c r="AH1155" i="11"/>
  <c r="AI1155" i="11"/>
  <c r="AJ1155" i="11"/>
  <c r="AL1155" i="11"/>
  <c r="AG1149" i="11"/>
  <c r="AL1149" i="11" s="1"/>
  <c r="AF1139" i="11"/>
  <c r="AI1320" i="11"/>
  <c r="AL1320" i="11" s="1"/>
  <c r="AI1312" i="11"/>
  <c r="AI1304" i="11"/>
  <c r="AI1296" i="11"/>
  <c r="AI1288" i="11"/>
  <c r="AI1280" i="11"/>
  <c r="AL1280" i="11" s="1"/>
  <c r="AI1272" i="11"/>
  <c r="AI1264" i="11"/>
  <c r="AK1262" i="11"/>
  <c r="AI1256" i="11"/>
  <c r="AK1254" i="11"/>
  <c r="AK1233" i="11"/>
  <c r="AG1232" i="11"/>
  <c r="AL1232" i="11" s="1"/>
  <c r="AI1222" i="11"/>
  <c r="AL1222" i="11" s="1"/>
  <c r="AJ1218" i="11"/>
  <c r="AJ1216" i="11"/>
  <c r="AL1216" i="11" s="1"/>
  <c r="AK1206" i="11"/>
  <c r="S1196" i="11"/>
  <c r="Q1191" i="11"/>
  <c r="AG1185" i="11"/>
  <c r="AL1185" i="11" s="1"/>
  <c r="AG1181" i="11"/>
  <c r="AJ1178" i="11"/>
  <c r="Q1175" i="11"/>
  <c r="AH1171" i="11"/>
  <c r="AL1171" i="11" s="1"/>
  <c r="AJ1171" i="11"/>
  <c r="AK1170" i="11"/>
  <c r="AH1170" i="11"/>
  <c r="AJ1170" i="11"/>
  <c r="AG1168" i="11"/>
  <c r="AL1168" i="11" s="1"/>
  <c r="AG1167" i="11"/>
  <c r="S1165" i="11"/>
  <c r="AF1165" i="11" s="1"/>
  <c r="AG1165" i="11"/>
  <c r="AL1165" i="11" s="1"/>
  <c r="AJ1159" i="11"/>
  <c r="AH1159" i="11"/>
  <c r="AL1159" i="11" s="1"/>
  <c r="AK1159" i="11"/>
  <c r="AI1156" i="11"/>
  <c r="AG1156" i="11"/>
  <c r="AL1156" i="11" s="1"/>
  <c r="AJ1156" i="11"/>
  <c r="AI1152" i="11"/>
  <c r="AJ1152" i="11"/>
  <c r="AK1152" i="11"/>
  <c r="AL1152" i="11"/>
  <c r="AG1152" i="11"/>
  <c r="AJ1147" i="11"/>
  <c r="AI1147" i="11"/>
  <c r="AL1147" i="11" s="1"/>
  <c r="AK1147" i="11"/>
  <c r="AG1147" i="11"/>
  <c r="S1138" i="11"/>
  <c r="AF1138" i="11" s="1"/>
  <c r="AF1136" i="11"/>
  <c r="AI1124" i="11"/>
  <c r="AG1124" i="11"/>
  <c r="AH1124" i="11"/>
  <c r="AJ1124" i="11"/>
  <c r="AK1124" i="11"/>
  <c r="AL1124" i="11"/>
  <c r="AJ1107" i="11"/>
  <c r="AK1107" i="11"/>
  <c r="AG1107" i="11"/>
  <c r="AL1107" i="11" s="1"/>
  <c r="AH1107" i="11"/>
  <c r="AI1107" i="11"/>
  <c r="AG1261" i="11"/>
  <c r="AG1253" i="11"/>
  <c r="AL1253" i="11" s="1"/>
  <c r="AG1192" i="11"/>
  <c r="AI1192" i="11"/>
  <c r="AK1192" i="11"/>
  <c r="AF1188" i="11"/>
  <c r="AI1176" i="11"/>
  <c r="AK1176" i="11"/>
  <c r="AG1176" i="11"/>
  <c r="S1155" i="11"/>
  <c r="S1142" i="11"/>
  <c r="AF1142" i="11" s="1"/>
  <c r="Q1128" i="11"/>
  <c r="V1128" i="11"/>
  <c r="AK1260" i="11"/>
  <c r="AL1260" i="11" s="1"/>
  <c r="AK1252" i="11"/>
  <c r="AL1252" i="11" s="1"/>
  <c r="AF1228" i="11"/>
  <c r="AG1219" i="11"/>
  <c r="AL1219" i="11" s="1"/>
  <c r="AK1219" i="11"/>
  <c r="AH1218" i="11"/>
  <c r="AL1218" i="11" s="1"/>
  <c r="AH1206" i="11"/>
  <c r="AL1206" i="11" s="1"/>
  <c r="AJ1206" i="11"/>
  <c r="Q1199" i="11"/>
  <c r="V1199" i="11"/>
  <c r="AF1199" i="11" s="1"/>
  <c r="AH1193" i="11"/>
  <c r="AL1193" i="11" s="1"/>
  <c r="AG1193" i="11"/>
  <c r="AJ1193" i="11"/>
  <c r="AF1184" i="11"/>
  <c r="AL1182" i="11"/>
  <c r="AH1177" i="11"/>
  <c r="AG1177" i="11"/>
  <c r="AL1177" i="11" s="1"/>
  <c r="AJ1177" i="11"/>
  <c r="AK1163" i="11"/>
  <c r="AF1162" i="11"/>
  <c r="AH1156" i="11"/>
  <c r="AI1230" i="11"/>
  <c r="AL1223" i="11"/>
  <c r="AH1215" i="11"/>
  <c r="AJ1214" i="11"/>
  <c r="V1212" i="11"/>
  <c r="AI1210" i="11"/>
  <c r="AL1209" i="11"/>
  <c r="S1209" i="11"/>
  <c r="AF1209" i="11" s="1"/>
  <c r="AK1207" i="11"/>
  <c r="AG1207" i="11"/>
  <c r="AL1207" i="11" s="1"/>
  <c r="AH1205" i="11"/>
  <c r="AH1204" i="11"/>
  <c r="AJ1204" i="11"/>
  <c r="AL1204" i="11"/>
  <c r="AJ1203" i="11"/>
  <c r="AI1202" i="11"/>
  <c r="AJ1200" i="11"/>
  <c r="AH1195" i="11"/>
  <c r="AK1194" i="11"/>
  <c r="AG1194" i="11"/>
  <c r="AI1194" i="11"/>
  <c r="AL1194" i="11" s="1"/>
  <c r="AK1189" i="11"/>
  <c r="AJ1183" i="11"/>
  <c r="AH1183" i="11"/>
  <c r="AK1183" i="11"/>
  <c r="AL1183" i="11" s="1"/>
  <c r="AJ1182" i="11"/>
  <c r="AK1178" i="11"/>
  <c r="AI1178" i="11"/>
  <c r="AL1178" i="11" s="1"/>
  <c r="AG1178" i="11"/>
  <c r="AF1167" i="11"/>
  <c r="AI1164" i="11"/>
  <c r="AG1164" i="11"/>
  <c r="AL1164" i="11" s="1"/>
  <c r="AJ1164" i="11"/>
  <c r="AH1153" i="11"/>
  <c r="AG1153" i="11"/>
  <c r="AI1153" i="11"/>
  <c r="AL1153" i="11" s="1"/>
  <c r="AJ1153" i="11"/>
  <c r="Q1136" i="11"/>
  <c r="V1136" i="11"/>
  <c r="AI1132" i="11"/>
  <c r="AG1132" i="11"/>
  <c r="AL1132" i="11" s="1"/>
  <c r="AH1132" i="11"/>
  <c r="AJ1132" i="11"/>
  <c r="AI1108" i="11"/>
  <c r="AJ1108" i="11"/>
  <c r="AK1108" i="11"/>
  <c r="AG1108" i="11"/>
  <c r="AL1108" i="11" s="1"/>
  <c r="AH1108" i="11"/>
  <c r="AI1092" i="11"/>
  <c r="AJ1092" i="11"/>
  <c r="AK1092" i="11"/>
  <c r="AG1092" i="11"/>
  <c r="AL1092" i="11" s="1"/>
  <c r="AH1092" i="11"/>
  <c r="Q1119" i="11"/>
  <c r="AH1117" i="11"/>
  <c r="AI1117" i="11"/>
  <c r="AG1114" i="11"/>
  <c r="AL1114" i="11" s="1"/>
  <c r="AH1114" i="11"/>
  <c r="AK1114" i="11"/>
  <c r="AK1110" i="11"/>
  <c r="AG1110" i="11"/>
  <c r="AI1104" i="11"/>
  <c r="AJ1104" i="11"/>
  <c r="AH1101" i="11"/>
  <c r="AI1101" i="11"/>
  <c r="Q1096" i="11"/>
  <c r="AJ1083" i="11"/>
  <c r="AK1083" i="11"/>
  <c r="AG1083" i="11"/>
  <c r="AH1083" i="11"/>
  <c r="AH1073" i="11"/>
  <c r="AI1073" i="11"/>
  <c r="AL1073" i="11" s="1"/>
  <c r="AJ1073" i="11"/>
  <c r="AG1068" i="11"/>
  <c r="AI1068" i="11"/>
  <c r="AJ1068" i="11"/>
  <c r="AL1068" i="11" s="1"/>
  <c r="AK1068" i="11"/>
  <c r="AJ1062" i="11"/>
  <c r="AL1062" i="11" s="1"/>
  <c r="AK1062" i="11"/>
  <c r="AG1062" i="11"/>
  <c r="AH1062" i="11"/>
  <c r="AI1062" i="11"/>
  <c r="AI1059" i="11"/>
  <c r="AL1059" i="11" s="1"/>
  <c r="AJ1059" i="11"/>
  <c r="AK1059" i="11"/>
  <c r="AG1059" i="11"/>
  <c r="AH1059" i="11"/>
  <c r="AI1051" i="11"/>
  <c r="AJ1051" i="11"/>
  <c r="AK1051" i="11"/>
  <c r="AG1051" i="11"/>
  <c r="AH1051" i="11"/>
  <c r="AL1051" i="11" s="1"/>
  <c r="AI1027" i="11"/>
  <c r="AJ1027" i="11"/>
  <c r="AK1027" i="11"/>
  <c r="AG1027" i="11"/>
  <c r="AL1027" i="11" s="1"/>
  <c r="AH1027" i="11"/>
  <c r="AH973" i="11"/>
  <c r="AI973" i="11"/>
  <c r="AJ973" i="11"/>
  <c r="AK973" i="11"/>
  <c r="AG973" i="11"/>
  <c r="AL973" i="11" s="1"/>
  <c r="AG1190" i="11"/>
  <c r="AL1190" i="11" s="1"/>
  <c r="AK1181" i="11"/>
  <c r="AK1158" i="11"/>
  <c r="AH1150" i="11"/>
  <c r="AL1150" i="11" s="1"/>
  <c r="AK1145" i="11"/>
  <c r="Q1143" i="11"/>
  <c r="Q1139" i="11"/>
  <c r="Q1135" i="11"/>
  <c r="AG1133" i="11"/>
  <c r="AL1133" i="11" s="1"/>
  <c r="AH1133" i="11"/>
  <c r="AI1133" i="11"/>
  <c r="V1124" i="11"/>
  <c r="AL1120" i="11"/>
  <c r="AK1118" i="11"/>
  <c r="AG1118" i="11"/>
  <c r="AL1118" i="11" s="1"/>
  <c r="AH1116" i="11"/>
  <c r="Q1103" i="11"/>
  <c r="AG1101" i="11"/>
  <c r="AL1101" i="11" s="1"/>
  <c r="AJ1090" i="11"/>
  <c r="AH1089" i="11"/>
  <c r="AL1089" i="11" s="1"/>
  <c r="AI1089" i="11"/>
  <c r="AJ1089" i="11"/>
  <c r="AK1086" i="11"/>
  <c r="AG1086" i="11"/>
  <c r="AL1086" i="11" s="1"/>
  <c r="AH1086" i="11"/>
  <c r="AI1086" i="11"/>
  <c r="Q1080" i="11"/>
  <c r="AH1068" i="11"/>
  <c r="AF1053" i="11"/>
  <c r="AI1043" i="11"/>
  <c r="AL1043" i="11" s="1"/>
  <c r="AJ1043" i="11"/>
  <c r="AK1043" i="11"/>
  <c r="AG1043" i="11"/>
  <c r="AH1043" i="11"/>
  <c r="AF1040" i="11"/>
  <c r="AJ1038" i="11"/>
  <c r="AK1038" i="11"/>
  <c r="AG1038" i="11"/>
  <c r="AL1038" i="11" s="1"/>
  <c r="AH1038" i="11"/>
  <c r="AI1038" i="11"/>
  <c r="AI1035" i="11"/>
  <c r="AJ1035" i="11"/>
  <c r="AK1035" i="11"/>
  <c r="AG1035" i="11"/>
  <c r="AH1035" i="11"/>
  <c r="AL1035" i="11" s="1"/>
  <c r="AF1029" i="11"/>
  <c r="AF1017" i="11"/>
  <c r="AF997" i="11"/>
  <c r="AK1134" i="11"/>
  <c r="AG1134" i="11"/>
  <c r="AL1134" i="11" s="1"/>
  <c r="AF1131" i="11"/>
  <c r="S1124" i="11"/>
  <c r="AL1121" i="11"/>
  <c r="AH1121" i="11"/>
  <c r="AK1102" i="11"/>
  <c r="AG1102" i="11"/>
  <c r="AH1097" i="11"/>
  <c r="AL1097" i="11" s="1"/>
  <c r="AI1097" i="11"/>
  <c r="AJ1097" i="11"/>
  <c r="AH1081" i="11"/>
  <c r="AL1081" i="11" s="1"/>
  <c r="AI1081" i="11"/>
  <c r="AJ1081" i="11"/>
  <c r="AF1079" i="11"/>
  <c r="Q1072" i="11"/>
  <c r="AJ1070" i="11"/>
  <c r="AK1070" i="11"/>
  <c r="AL1070" i="11"/>
  <c r="AG1070" i="11"/>
  <c r="AH1070" i="11"/>
  <c r="AI1070" i="11"/>
  <c r="AG1058" i="11"/>
  <c r="AL1058" i="11" s="1"/>
  <c r="AH1058" i="11"/>
  <c r="AI1058" i="11"/>
  <c r="AJ1058" i="11"/>
  <c r="AK1058" i="11"/>
  <c r="AJ1046" i="11"/>
  <c r="AK1046" i="11"/>
  <c r="AG1046" i="11"/>
  <c r="AH1046" i="11"/>
  <c r="AL1046" i="11" s="1"/>
  <c r="AI1046" i="11"/>
  <c r="AH981" i="11"/>
  <c r="AI981" i="11"/>
  <c r="AJ981" i="11"/>
  <c r="AG981" i="11"/>
  <c r="AL981" i="11" s="1"/>
  <c r="AK981" i="11"/>
  <c r="AG1198" i="11"/>
  <c r="AL1198" i="11" s="1"/>
  <c r="AG1174" i="11"/>
  <c r="AK1157" i="11"/>
  <c r="AH1149" i="11"/>
  <c r="AK1148" i="11"/>
  <c r="V1147" i="11"/>
  <c r="S1144" i="11"/>
  <c r="AK1141" i="11"/>
  <c r="AK1137" i="11"/>
  <c r="AF1127" i="11"/>
  <c r="AG1122" i="11"/>
  <c r="AL1122" i="11" s="1"/>
  <c r="AH1122" i="11"/>
  <c r="AK1122" i="11"/>
  <c r="AK1097" i="11"/>
  <c r="AH1093" i="11"/>
  <c r="AL1093" i="11" s="1"/>
  <c r="AI1093" i="11"/>
  <c r="Q1088" i="11"/>
  <c r="AK1081" i="11"/>
  <c r="AK1078" i="11"/>
  <c r="AG1078" i="11"/>
  <c r="AH1078" i="11"/>
  <c r="AI1078" i="11"/>
  <c r="AL1078" i="11" s="1"/>
  <c r="S1077" i="11"/>
  <c r="AF1077" i="11" s="1"/>
  <c r="AG1074" i="11"/>
  <c r="AH1074" i="11"/>
  <c r="AK1074" i="11"/>
  <c r="AL1074" i="11"/>
  <c r="AF1071" i="11"/>
  <c r="AI1067" i="11"/>
  <c r="AL1067" i="11" s="1"/>
  <c r="AJ1067" i="11"/>
  <c r="AK1067" i="11"/>
  <c r="AG1067" i="11"/>
  <c r="AH1067" i="11"/>
  <c r="AJ1054" i="11"/>
  <c r="AK1054" i="11"/>
  <c r="AG1054" i="11"/>
  <c r="AL1054" i="11" s="1"/>
  <c r="AH1054" i="11"/>
  <c r="AI1054" i="11"/>
  <c r="AG1052" i="11"/>
  <c r="AL1052" i="11" s="1"/>
  <c r="AH1052" i="11"/>
  <c r="AI1052" i="11"/>
  <c r="AJ1052" i="11"/>
  <c r="AK1052" i="11"/>
  <c r="AF1044" i="11"/>
  <c r="AJ1030" i="11"/>
  <c r="AK1030" i="11"/>
  <c r="AG1030" i="11"/>
  <c r="AL1030" i="11" s="1"/>
  <c r="AH1030" i="11"/>
  <c r="AI1030" i="11"/>
  <c r="AG1028" i="11"/>
  <c r="AH1028" i="11"/>
  <c r="AI1028" i="11"/>
  <c r="AJ1028" i="11"/>
  <c r="AK1028" i="11"/>
  <c r="AL1028" i="11" s="1"/>
  <c r="AH1005" i="11"/>
  <c r="AI1005" i="11"/>
  <c r="AJ1005" i="11"/>
  <c r="AG1005" i="11"/>
  <c r="AL1005" i="11" s="1"/>
  <c r="AK1005" i="11"/>
  <c r="AF938" i="11"/>
  <c r="AH933" i="11"/>
  <c r="AI933" i="11"/>
  <c r="AJ933" i="11"/>
  <c r="AG933" i="11"/>
  <c r="AL933" i="11" s="1"/>
  <c r="AK933" i="11"/>
  <c r="AF1155" i="11"/>
  <c r="AG1146" i="11"/>
  <c r="AL1146" i="11" s="1"/>
  <c r="AK1146" i="11"/>
  <c r="AL1145" i="11"/>
  <c r="AH1145" i="11"/>
  <c r="AK1144" i="11"/>
  <c r="T1144" i="11"/>
  <c r="AF1124" i="11"/>
  <c r="AI1120" i="11"/>
  <c r="AJ1120" i="11"/>
  <c r="AJ1115" i="11"/>
  <c r="AL1115" i="11" s="1"/>
  <c r="AK1115" i="11"/>
  <c r="AF1111" i="11"/>
  <c r="AF1099" i="11"/>
  <c r="AG1090" i="11"/>
  <c r="AL1090" i="11" s="1"/>
  <c r="AH1090" i="11"/>
  <c r="AK1090" i="11"/>
  <c r="AI1076" i="11"/>
  <c r="AJ1076" i="11"/>
  <c r="AK1076" i="11"/>
  <c r="AJ1075" i="11"/>
  <c r="AK1075" i="11"/>
  <c r="AG1075" i="11"/>
  <c r="AH1075" i="11"/>
  <c r="AF1058" i="11"/>
  <c r="AF1056" i="11"/>
  <c r="AF1039" i="11"/>
  <c r="AG1036" i="11"/>
  <c r="AL1036" i="11" s="1"/>
  <c r="AH1036" i="11"/>
  <c r="AI1036" i="11"/>
  <c r="AJ1036" i="11"/>
  <c r="AK1036" i="11"/>
  <c r="AG1034" i="11"/>
  <c r="AH1034" i="11"/>
  <c r="AI1034" i="11"/>
  <c r="AJ1034" i="11"/>
  <c r="AK1034" i="11"/>
  <c r="AG1020" i="11"/>
  <c r="AH1020" i="11"/>
  <c r="AI1020" i="11"/>
  <c r="AJ1020" i="11"/>
  <c r="AK1020" i="11"/>
  <c r="AL1020" i="11" s="1"/>
  <c r="AF1019" i="11"/>
  <c r="AF970" i="11"/>
  <c r="AL1181" i="11"/>
  <c r="S1157" i="11"/>
  <c r="AF1157" i="11" s="1"/>
  <c r="AH1148" i="11"/>
  <c r="AL1148" i="11" s="1"/>
  <c r="V1146" i="11"/>
  <c r="AF1146" i="11" s="1"/>
  <c r="AJ1144" i="11"/>
  <c r="S1140" i="11"/>
  <c r="AF1140" i="11" s="1"/>
  <c r="AH1125" i="11"/>
  <c r="AI1125" i="11"/>
  <c r="AJ1114" i="11"/>
  <c r="S1113" i="11"/>
  <c r="AF1113" i="11" s="1"/>
  <c r="AI1110" i="11"/>
  <c r="AL1104" i="11"/>
  <c r="AF1096" i="11"/>
  <c r="AJ1091" i="11"/>
  <c r="AK1091" i="11"/>
  <c r="AG1091" i="11"/>
  <c r="AH1091" i="11"/>
  <c r="AF1068" i="11"/>
  <c r="AG1066" i="11"/>
  <c r="AH1066" i="11"/>
  <c r="AI1066" i="11"/>
  <c r="AJ1066" i="11"/>
  <c r="AK1066" i="11"/>
  <c r="AL1066" i="11" s="1"/>
  <c r="AG1060" i="11"/>
  <c r="AL1060" i="11" s="1"/>
  <c r="AH1060" i="11"/>
  <c r="AI1060" i="11"/>
  <c r="AJ1060" i="11"/>
  <c r="AK1060" i="11"/>
  <c r="AF1059" i="11"/>
  <c r="AG1050" i="11"/>
  <c r="AL1050" i="11" s="1"/>
  <c r="AH1050" i="11"/>
  <c r="AI1050" i="11"/>
  <c r="AJ1050" i="11"/>
  <c r="AK1050" i="11"/>
  <c r="AG1042" i="11"/>
  <c r="AH1042" i="11"/>
  <c r="AL1042" i="11" s="1"/>
  <c r="AI1042" i="11"/>
  <c r="AJ1042" i="11"/>
  <c r="AK1042" i="11"/>
  <c r="AG1026" i="11"/>
  <c r="AH1026" i="11"/>
  <c r="AI1026" i="11"/>
  <c r="AL1026" i="11" s="1"/>
  <c r="AJ1026" i="11"/>
  <c r="AK1026" i="11"/>
  <c r="AF1021" i="11"/>
  <c r="AH1013" i="11"/>
  <c r="AI1013" i="11"/>
  <c r="AJ1013" i="11"/>
  <c r="AL1013" i="11" s="1"/>
  <c r="AG1013" i="11"/>
  <c r="AK1013" i="11"/>
  <c r="AI1000" i="11"/>
  <c r="AJ1000" i="11"/>
  <c r="AK1000" i="11"/>
  <c r="AG1000" i="11"/>
  <c r="AH1000" i="11"/>
  <c r="AL1000" i="11" s="1"/>
  <c r="AG1158" i="11"/>
  <c r="AL1158" i="11" s="1"/>
  <c r="AF1147" i="11"/>
  <c r="AK1142" i="11"/>
  <c r="AL1142" i="11" s="1"/>
  <c r="AG1142" i="11"/>
  <c r="AH1141" i="11"/>
  <c r="AL1141" i="11"/>
  <c r="AG1138" i="11"/>
  <c r="AL1138" i="11" s="1"/>
  <c r="AK1138" i="11"/>
  <c r="AL1137" i="11"/>
  <c r="AH1137" i="11"/>
  <c r="AJ1134" i="11"/>
  <c r="AH1129" i="11"/>
  <c r="AL1129" i="11" s="1"/>
  <c r="Q1127" i="11"/>
  <c r="AG1125" i="11"/>
  <c r="AL1125" i="11" s="1"/>
  <c r="AK1117" i="11"/>
  <c r="AL1117" i="11" s="1"/>
  <c r="AI1114" i="11"/>
  <c r="AI1112" i="11"/>
  <c r="AL1112" i="11" s="1"/>
  <c r="AJ1112" i="11"/>
  <c r="AH1110" i="11"/>
  <c r="AL1110" i="11" s="1"/>
  <c r="AL1105" i="11"/>
  <c r="AH1105" i="11"/>
  <c r="AK1104" i="11"/>
  <c r="AF1103" i="11"/>
  <c r="AJ1102" i="11"/>
  <c r="AI1100" i="11"/>
  <c r="AL1100" i="11" s="1"/>
  <c r="AJ1100" i="11"/>
  <c r="AK1094" i="11"/>
  <c r="AL1094" i="11" s="1"/>
  <c r="AG1094" i="11"/>
  <c r="AH1094" i="11"/>
  <c r="AI1094" i="11"/>
  <c r="AH1085" i="11"/>
  <c r="AL1085" i="11" s="1"/>
  <c r="AI1085" i="11"/>
  <c r="AI1084" i="11"/>
  <c r="AL1084" i="11" s="1"/>
  <c r="AJ1084" i="11"/>
  <c r="AK1084" i="11"/>
  <c r="AF1080" i="11"/>
  <c r="AH1077" i="11"/>
  <c r="AI1077" i="11"/>
  <c r="AL1077" i="11" s="1"/>
  <c r="AG1076" i="11"/>
  <c r="AL1076" i="11" s="1"/>
  <c r="V1075" i="11"/>
  <c r="AF1075" i="11" s="1"/>
  <c r="AF1064" i="11"/>
  <c r="AF1061" i="11"/>
  <c r="AF1055" i="11"/>
  <c r="AL1044" i="11"/>
  <c r="AG1044" i="11"/>
  <c r="AH1044" i="11"/>
  <c r="AI1044" i="11"/>
  <c r="AJ1044" i="11"/>
  <c r="AK1044" i="11"/>
  <c r="AF1043" i="11"/>
  <c r="AF1034" i="11"/>
  <c r="AH997" i="11"/>
  <c r="AI997" i="11"/>
  <c r="AJ997" i="11"/>
  <c r="AK997" i="11"/>
  <c r="AG997" i="11"/>
  <c r="AL997" i="11" s="1"/>
  <c r="AF1187" i="11"/>
  <c r="V1158" i="11"/>
  <c r="AF1158" i="11" s="1"/>
  <c r="AL1157" i="11"/>
  <c r="AG1144" i="11"/>
  <c r="AL1144" i="11" s="1"/>
  <c r="V1142" i="11"/>
  <c r="AI1134" i="11"/>
  <c r="AG1130" i="11"/>
  <c r="AL1130" i="11" s="1"/>
  <c r="AH1130" i="11"/>
  <c r="AK1130" i="11"/>
  <c r="AK1126" i="11"/>
  <c r="AL1126" i="11" s="1"/>
  <c r="AG1126" i="11"/>
  <c r="AK1121" i="11"/>
  <c r="AH1118" i="11"/>
  <c r="AJ1117" i="11"/>
  <c r="AK1116" i="11"/>
  <c r="AL1116" i="11" s="1"/>
  <c r="AG1113" i="11"/>
  <c r="AL1113" i="11" s="1"/>
  <c r="AH1113" i="11"/>
  <c r="AK1112" i="11"/>
  <c r="Q1111" i="11"/>
  <c r="AH1109" i="11"/>
  <c r="AL1109" i="11" s="1"/>
  <c r="AI1109" i="11"/>
  <c r="AG1106" i="11"/>
  <c r="AH1106" i="11"/>
  <c r="AK1106" i="11"/>
  <c r="AH1104" i="11"/>
  <c r="AI1102" i="11"/>
  <c r="AL1102" i="11" s="1"/>
  <c r="AK1101" i="11"/>
  <c r="AK1100" i="11"/>
  <c r="AJ1099" i="11"/>
  <c r="AK1099" i="11"/>
  <c r="AG1099" i="11"/>
  <c r="AG1098" i="11"/>
  <c r="AL1098" i="11" s="1"/>
  <c r="AH1098" i="11"/>
  <c r="AK1098" i="11"/>
  <c r="AJ1086" i="11"/>
  <c r="AG1082" i="11"/>
  <c r="AH1082" i="11"/>
  <c r="AK1082" i="11"/>
  <c r="AL1082" i="11" s="1"/>
  <c r="AJ1077" i="11"/>
  <c r="AK1073" i="11"/>
  <c r="AF1045" i="11"/>
  <c r="AJ1022" i="11"/>
  <c r="AK1022" i="11"/>
  <c r="AL1022" i="11"/>
  <c r="AG1022" i="11"/>
  <c r="AH1022" i="11"/>
  <c r="AI1022" i="11"/>
  <c r="AH941" i="11"/>
  <c r="AI941" i="11"/>
  <c r="AJ941" i="11"/>
  <c r="AG941" i="11"/>
  <c r="AL941" i="11" s="1"/>
  <c r="AK941" i="11"/>
  <c r="AJ1065" i="11"/>
  <c r="Q1064" i="11"/>
  <c r="S1062" i="11"/>
  <c r="AF1062" i="11" s="1"/>
  <c r="AJ1057" i="11"/>
  <c r="Q1056" i="11"/>
  <c r="S1054" i="11"/>
  <c r="AF1054" i="11" s="1"/>
  <c r="AJ1049" i="11"/>
  <c r="Q1048" i="11"/>
  <c r="S1038" i="11"/>
  <c r="AF1038" i="11" s="1"/>
  <c r="AJ1033" i="11"/>
  <c r="Q1032" i="11"/>
  <c r="S1030" i="11"/>
  <c r="AF1030" i="11" s="1"/>
  <c r="AJ1025" i="11"/>
  <c r="Q1024" i="11"/>
  <c r="S1022" i="11"/>
  <c r="AF1022" i="11" s="1"/>
  <c r="V1018" i="11"/>
  <c r="AF1018" i="11" s="1"/>
  <c r="V1013" i="11"/>
  <c r="AF1013" i="11" s="1"/>
  <c r="V1012" i="11"/>
  <c r="AF1012" i="11" s="1"/>
  <c r="AG1010" i="11"/>
  <c r="AH1010" i="11"/>
  <c r="AI1010" i="11"/>
  <c r="AI992" i="11"/>
  <c r="AJ992" i="11"/>
  <c r="AK992" i="11"/>
  <c r="AK990" i="11"/>
  <c r="AL990" i="11"/>
  <c r="AH990" i="11"/>
  <c r="AG980" i="11"/>
  <c r="AJ980" i="11"/>
  <c r="AI977" i="11"/>
  <c r="AG975" i="11"/>
  <c r="AH975" i="11"/>
  <c r="AK975" i="11"/>
  <c r="AI968" i="11"/>
  <c r="AJ968" i="11"/>
  <c r="AK968" i="11"/>
  <c r="AG962" i="11"/>
  <c r="AH962" i="11"/>
  <c r="AL962" i="11" s="1"/>
  <c r="AI962" i="11"/>
  <c r="S953" i="11"/>
  <c r="AG946" i="11"/>
  <c r="AH946" i="11"/>
  <c r="AL946" i="11" s="1"/>
  <c r="AI946" i="11"/>
  <c r="V936" i="11"/>
  <c r="AF936" i="11" s="1"/>
  <c r="V933" i="11"/>
  <c r="AF933" i="11" s="1"/>
  <c r="AG926" i="11"/>
  <c r="AL926" i="11" s="1"/>
  <c r="AG919" i="11"/>
  <c r="AL919" i="11" s="1"/>
  <c r="AH919" i="11"/>
  <c r="AJ919" i="11"/>
  <c r="AK919" i="11"/>
  <c r="AG906" i="11"/>
  <c r="AH906" i="11"/>
  <c r="AI906" i="11"/>
  <c r="AL906" i="11" s="1"/>
  <c r="AK906" i="11"/>
  <c r="V903" i="11"/>
  <c r="AF903" i="11" s="1"/>
  <c r="AF900" i="11"/>
  <c r="AG892" i="11"/>
  <c r="AI892" i="11"/>
  <c r="AJ892" i="11"/>
  <c r="AL892" i="11" s="1"/>
  <c r="AG876" i="11"/>
  <c r="AL876" i="11" s="1"/>
  <c r="AI876" i="11"/>
  <c r="AJ876" i="11"/>
  <c r="AG874" i="11"/>
  <c r="AH874" i="11"/>
  <c r="AI874" i="11"/>
  <c r="AK874" i="11"/>
  <c r="AH861" i="11"/>
  <c r="AG852" i="11"/>
  <c r="AI852" i="11"/>
  <c r="AJ852" i="11"/>
  <c r="AK852" i="11"/>
  <c r="AF843" i="11"/>
  <c r="AH841" i="11"/>
  <c r="AI841" i="11"/>
  <c r="AJ841" i="11"/>
  <c r="AL841" i="11" s="1"/>
  <c r="AK841" i="11"/>
  <c r="AF836" i="11"/>
  <c r="AL807" i="11"/>
  <c r="AJ804" i="11"/>
  <c r="AG804" i="11"/>
  <c r="AH804" i="11"/>
  <c r="AI804" i="11"/>
  <c r="AK804" i="11"/>
  <c r="AL804" i="11" s="1"/>
  <c r="AK783" i="11"/>
  <c r="AG783" i="11"/>
  <c r="AL783" i="11" s="1"/>
  <c r="AH783" i="11"/>
  <c r="AI783" i="11"/>
  <c r="AJ783" i="11"/>
  <c r="AF765" i="11"/>
  <c r="AI1065" i="11"/>
  <c r="AI1057" i="11"/>
  <c r="AI1049" i="11"/>
  <c r="AI1041" i="11"/>
  <c r="S1041" i="11"/>
  <c r="AF1041" i="11" s="1"/>
  <c r="AI1033" i="11"/>
  <c r="S1033" i="11"/>
  <c r="AF1033" i="11" s="1"/>
  <c r="AI1025" i="11"/>
  <c r="Q1019" i="11"/>
  <c r="AI1016" i="11"/>
  <c r="AJ1016" i="11"/>
  <c r="S1015" i="11"/>
  <c r="AF1015" i="11" s="1"/>
  <c r="AI1008" i="11"/>
  <c r="AL1008" i="11" s="1"/>
  <c r="AJ1008" i="11"/>
  <c r="AK1008" i="11"/>
  <c r="AJ1003" i="11"/>
  <c r="AK1003" i="11"/>
  <c r="AL1003" i="11"/>
  <c r="V996" i="11"/>
  <c r="S983" i="11"/>
  <c r="AF983" i="11" s="1"/>
  <c r="AJ982" i="11"/>
  <c r="V975" i="11"/>
  <c r="AF975" i="11" s="1"/>
  <c r="V972" i="11"/>
  <c r="AK966" i="11"/>
  <c r="AL966" i="11"/>
  <c r="AH966" i="11"/>
  <c r="AL965" i="11"/>
  <c r="AG959" i="11"/>
  <c r="AL959" i="11" s="1"/>
  <c r="AH959" i="11"/>
  <c r="AK959" i="11"/>
  <c r="Q952" i="11"/>
  <c r="AJ951" i="11"/>
  <c r="AK950" i="11"/>
  <c r="AL950" i="11" s="1"/>
  <c r="AH950" i="11"/>
  <c r="S945" i="11"/>
  <c r="AG940" i="11"/>
  <c r="AL940" i="11" s="1"/>
  <c r="AJ940" i="11"/>
  <c r="AL921" i="11"/>
  <c r="AH921" i="11"/>
  <c r="AI921" i="11"/>
  <c r="AH920" i="11"/>
  <c r="AG910" i="11"/>
  <c r="AL910" i="11" s="1"/>
  <c r="AG895" i="11"/>
  <c r="AH895" i="11"/>
  <c r="AJ895" i="11"/>
  <c r="AK895" i="11"/>
  <c r="AL895" i="11" s="1"/>
  <c r="AG879" i="11"/>
  <c r="AL879" i="11" s="1"/>
  <c r="AH879" i="11"/>
  <c r="AJ879" i="11"/>
  <c r="AK879" i="11"/>
  <c r="AH857" i="11"/>
  <c r="AL857" i="11" s="1"/>
  <c r="AI857" i="11"/>
  <c r="AJ857" i="11"/>
  <c r="AK857" i="11"/>
  <c r="S842" i="11"/>
  <c r="AF842" i="11" s="1"/>
  <c r="AH806" i="11"/>
  <c r="AG806" i="11"/>
  <c r="AL806" i="11" s="1"/>
  <c r="AI806" i="11"/>
  <c r="AJ806" i="11"/>
  <c r="AK806" i="11"/>
  <c r="AJ759" i="11"/>
  <c r="AK759" i="11"/>
  <c r="AH759" i="11"/>
  <c r="AI759" i="11"/>
  <c r="AG759" i="11"/>
  <c r="AL759" i="11" s="1"/>
  <c r="S1100" i="11"/>
  <c r="AF1100" i="11" s="1"/>
  <c r="S1076" i="11"/>
  <c r="AF1076" i="11" s="1"/>
  <c r="AL1069" i="11"/>
  <c r="S1068" i="11"/>
  <c r="AH1065" i="11"/>
  <c r="S1060" i="11"/>
  <c r="AF1060" i="11" s="1"/>
  <c r="AH1057" i="11"/>
  <c r="AL1057" i="11" s="1"/>
  <c r="AH1049" i="11"/>
  <c r="AL1049" i="11" s="1"/>
  <c r="S1044" i="11"/>
  <c r="AH1041" i="11"/>
  <c r="AH1033" i="11"/>
  <c r="AL1033" i="11" s="1"/>
  <c r="AH1025" i="11"/>
  <c r="AL1025" i="11" s="1"/>
  <c r="S1020" i="11"/>
  <c r="AF1020" i="11" s="1"/>
  <c r="AK1018" i="11"/>
  <c r="AH1016" i="11"/>
  <c r="AL1016" i="11" s="1"/>
  <c r="S1014" i="11"/>
  <c r="AF1014" i="11" s="1"/>
  <c r="AG1004" i="11"/>
  <c r="AL1004" i="11" s="1"/>
  <c r="V997" i="11"/>
  <c r="AI993" i="11"/>
  <c r="AL993" i="11" s="1"/>
  <c r="AH992" i="11"/>
  <c r="AG991" i="11"/>
  <c r="AH991" i="11"/>
  <c r="AK991" i="11"/>
  <c r="Q989" i="11"/>
  <c r="AF984" i="11"/>
  <c r="AG978" i="11"/>
  <c r="AL978" i="11" s="1"/>
  <c r="AH978" i="11"/>
  <c r="AI978" i="11"/>
  <c r="V976" i="11"/>
  <c r="V973" i="11"/>
  <c r="AF973" i="11" s="1"/>
  <c r="AL969" i="11"/>
  <c r="AI969" i="11"/>
  <c r="AH968" i="11"/>
  <c r="V959" i="11"/>
  <c r="AF953" i="11"/>
  <c r="AF944" i="11"/>
  <c r="AJ942" i="11"/>
  <c r="AG938" i="11"/>
  <c r="AL938" i="11" s="1"/>
  <c r="AH938" i="11"/>
  <c r="AI938" i="11"/>
  <c r="S935" i="11"/>
  <c r="AF935" i="11" s="1"/>
  <c r="AJ934" i="11"/>
  <c r="S934" i="11"/>
  <c r="AF934" i="11" s="1"/>
  <c r="AL932" i="11"/>
  <c r="AF932" i="11"/>
  <c r="AJ921" i="11"/>
  <c r="AG918" i="11"/>
  <c r="AK913" i="11"/>
  <c r="AJ899" i="11"/>
  <c r="AF888" i="11"/>
  <c r="AJ883" i="11"/>
  <c r="Q864" i="11"/>
  <c r="Q856" i="11"/>
  <c r="AF845" i="11"/>
  <c r="AG841" i="11"/>
  <c r="AG818" i="11"/>
  <c r="AH818" i="11"/>
  <c r="AL818" i="11" s="1"/>
  <c r="AI818" i="11"/>
  <c r="AJ818" i="11"/>
  <c r="AK818" i="11"/>
  <c r="AG808" i="11"/>
  <c r="AH808" i="11"/>
  <c r="AI808" i="11"/>
  <c r="AJ808" i="11"/>
  <c r="AL808" i="11" s="1"/>
  <c r="AK808" i="11"/>
  <c r="AG776" i="11"/>
  <c r="AH776" i="11"/>
  <c r="AI776" i="11"/>
  <c r="AJ776" i="11"/>
  <c r="AK776" i="11"/>
  <c r="AL776" i="11"/>
  <c r="AI748" i="11"/>
  <c r="AJ748" i="11"/>
  <c r="AK748" i="11"/>
  <c r="AH748" i="11"/>
  <c r="AG748" i="11"/>
  <c r="AL748" i="11" s="1"/>
  <c r="AK1053" i="11"/>
  <c r="AL1053" i="11" s="1"/>
  <c r="AK1045" i="11"/>
  <c r="AG1041" i="11"/>
  <c r="AL1041" i="11" s="1"/>
  <c r="AK1037" i="11"/>
  <c r="AK1029" i="11"/>
  <c r="AL1029" i="11" s="1"/>
  <c r="AK1021" i="11"/>
  <c r="AJ1018" i="11"/>
  <c r="AK1012" i="11"/>
  <c r="AK1009" i="11"/>
  <c r="AG992" i="11"/>
  <c r="AL992" i="11" s="1"/>
  <c r="AI984" i="11"/>
  <c r="AJ984" i="11"/>
  <c r="AK984" i="11"/>
  <c r="AG982" i="11"/>
  <c r="AL982" i="11" s="1"/>
  <c r="AK982" i="11"/>
  <c r="AH982" i="11"/>
  <c r="AG968" i="11"/>
  <c r="AL968" i="11" s="1"/>
  <c r="AG967" i="11"/>
  <c r="AL967" i="11" s="1"/>
  <c r="AH967" i="11"/>
  <c r="AK967" i="11"/>
  <c r="AH965" i="11"/>
  <c r="AI965" i="11"/>
  <c r="AJ965" i="11"/>
  <c r="AI953" i="11"/>
  <c r="AL953" i="11" s="1"/>
  <c r="AG951" i="11"/>
  <c r="AL951" i="11" s="1"/>
  <c r="AH951" i="11"/>
  <c r="AK951" i="11"/>
  <c r="AH949" i="11"/>
  <c r="AI949" i="11"/>
  <c r="AL949" i="11" s="1"/>
  <c r="AJ949" i="11"/>
  <c r="AF945" i="11"/>
  <c r="AI944" i="11"/>
  <c r="AJ944" i="11"/>
  <c r="AK944" i="11"/>
  <c r="S937" i="11"/>
  <c r="AF937" i="11" s="1"/>
  <c r="AG929" i="11"/>
  <c r="AL929" i="11"/>
  <c r="AH929" i="11"/>
  <c r="AI929" i="11"/>
  <c r="AG921" i="11"/>
  <c r="AL908" i="11"/>
  <c r="AH901" i="11"/>
  <c r="AL901" i="11" s="1"/>
  <c r="AH900" i="11"/>
  <c r="AG900" i="11"/>
  <c r="AL900" i="11" s="1"/>
  <c r="AI900" i="11"/>
  <c r="AJ900" i="11"/>
  <c r="AG898" i="11"/>
  <c r="AL898" i="11" s="1"/>
  <c r="AH898" i="11"/>
  <c r="AI898" i="11"/>
  <c r="AK898" i="11"/>
  <c r="S889" i="11"/>
  <c r="AF889" i="11" s="1"/>
  <c r="AI888" i="11"/>
  <c r="AJ888" i="11"/>
  <c r="AK888" i="11"/>
  <c r="AH888" i="11"/>
  <c r="AG884" i="11"/>
  <c r="AI884" i="11"/>
  <c r="AJ884" i="11"/>
  <c r="AL884" i="11"/>
  <c r="AG882" i="11"/>
  <c r="AL882" i="11" s="1"/>
  <c r="AH882" i="11"/>
  <c r="AI882" i="11"/>
  <c r="AK882" i="11"/>
  <c r="AG866" i="11"/>
  <c r="AH866" i="11"/>
  <c r="AL866" i="11" s="1"/>
  <c r="AI866" i="11"/>
  <c r="AK866" i="11"/>
  <c r="AF863" i="11"/>
  <c r="AF855" i="11"/>
  <c r="AG850" i="11"/>
  <c r="AH850" i="11"/>
  <c r="AL850" i="11" s="1"/>
  <c r="AI850" i="11"/>
  <c r="AK850" i="11"/>
  <c r="AG847" i="11"/>
  <c r="AH847" i="11"/>
  <c r="AJ847" i="11"/>
  <c r="AK847" i="11"/>
  <c r="AL847" i="11"/>
  <c r="AF840" i="11"/>
  <c r="AG839" i="11"/>
  <c r="AL839" i="11" s="1"/>
  <c r="AH839" i="11"/>
  <c r="AJ839" i="11"/>
  <c r="AK839" i="11"/>
  <c r="AG834" i="11"/>
  <c r="AH834" i="11"/>
  <c r="AL834" i="11" s="1"/>
  <c r="AI834" i="11"/>
  <c r="AK834" i="11"/>
  <c r="AG826" i="11"/>
  <c r="AH826" i="11"/>
  <c r="AI826" i="11"/>
  <c r="AK826" i="11"/>
  <c r="AL826" i="11"/>
  <c r="AG800" i="11"/>
  <c r="AL800" i="11" s="1"/>
  <c r="AH800" i="11"/>
  <c r="AI800" i="11"/>
  <c r="AJ800" i="11"/>
  <c r="AK800" i="11"/>
  <c r="AJ767" i="11"/>
  <c r="AK767" i="11"/>
  <c r="AL767" i="11" s="1"/>
  <c r="AH767" i="11"/>
  <c r="AI767" i="11"/>
  <c r="AG767" i="11"/>
  <c r="AJ1069" i="11"/>
  <c r="S1066" i="11"/>
  <c r="AF1066" i="11" s="1"/>
  <c r="AJ1061" i="11"/>
  <c r="AJ1053" i="11"/>
  <c r="AJ1045" i="11"/>
  <c r="AJ1037" i="11"/>
  <c r="AL1037" i="11" s="1"/>
  <c r="AJ1029" i="11"/>
  <c r="AJ1021" i="11"/>
  <c r="AI1018" i="11"/>
  <c r="AK1017" i="11"/>
  <c r="AL1017" i="11" s="1"/>
  <c r="AG1014" i="11"/>
  <c r="AK1014" i="11"/>
  <c r="AL1014" i="11"/>
  <c r="AJ1012" i="11"/>
  <c r="AJ1011" i="11"/>
  <c r="AK1011" i="11"/>
  <c r="AL1011" i="11"/>
  <c r="AJ1009" i="11"/>
  <c r="AG1006" i="11"/>
  <c r="AL1006" i="11" s="1"/>
  <c r="AK1006" i="11"/>
  <c r="AG1001" i="11"/>
  <c r="AL1001" i="11"/>
  <c r="AK999" i="11"/>
  <c r="AF999" i="11"/>
  <c r="S998" i="11"/>
  <c r="AF998" i="11" s="1"/>
  <c r="AL996" i="11"/>
  <c r="AF996" i="11"/>
  <c r="V992" i="11"/>
  <c r="AF992" i="11" s="1"/>
  <c r="AK986" i="11"/>
  <c r="AK980" i="11"/>
  <c r="S974" i="11"/>
  <c r="AF974" i="11" s="1"/>
  <c r="AF972" i="11"/>
  <c r="AF956" i="11"/>
  <c r="AL945" i="11"/>
  <c r="AI945" i="11"/>
  <c r="AK942" i="11"/>
  <c r="AH942" i="11"/>
  <c r="AL942" i="11" s="1"/>
  <c r="Q936" i="11"/>
  <c r="AK934" i="11"/>
  <c r="AH934" i="11"/>
  <c r="AL934" i="11" s="1"/>
  <c r="Q928" i="11"/>
  <c r="AH925" i="11"/>
  <c r="AI925" i="11"/>
  <c r="AJ925" i="11"/>
  <c r="AL925" i="11"/>
  <c r="AF919" i="11"/>
  <c r="AH917" i="11"/>
  <c r="AL917" i="11" s="1"/>
  <c r="AI917" i="11"/>
  <c r="AJ917" i="11"/>
  <c r="AH913" i="11"/>
  <c r="AL913" i="11" s="1"/>
  <c r="AI913" i="11"/>
  <c r="AF891" i="11"/>
  <c r="AG890" i="11"/>
  <c r="AH890" i="11"/>
  <c r="AI890" i="11"/>
  <c r="AK890" i="11"/>
  <c r="AL890" i="11"/>
  <c r="AG887" i="11"/>
  <c r="AL887" i="11" s="1"/>
  <c r="AH887" i="11"/>
  <c r="AJ887" i="11"/>
  <c r="AK887" i="11"/>
  <c r="AH873" i="11"/>
  <c r="AL873" i="11" s="1"/>
  <c r="AI873" i="11"/>
  <c r="AK873" i="11"/>
  <c r="AI872" i="11"/>
  <c r="AL872" i="11" s="1"/>
  <c r="AJ872" i="11"/>
  <c r="AK872" i="11"/>
  <c r="AH872" i="11"/>
  <c r="AH865" i="11"/>
  <c r="AI865" i="11"/>
  <c r="AJ865" i="11"/>
  <c r="AK865" i="11"/>
  <c r="AI785" i="11"/>
  <c r="AG785" i="11"/>
  <c r="AH785" i="11"/>
  <c r="AJ785" i="11"/>
  <c r="AL785" i="11" s="1"/>
  <c r="AK785" i="11"/>
  <c r="AG781" i="11"/>
  <c r="AH781" i="11"/>
  <c r="AI781" i="11"/>
  <c r="AJ781" i="11"/>
  <c r="AK781" i="11"/>
  <c r="AL781" i="11"/>
  <c r="AI756" i="11"/>
  <c r="AJ756" i="11"/>
  <c r="AG756" i="11"/>
  <c r="AL756" i="11" s="1"/>
  <c r="AH756" i="11"/>
  <c r="AK756" i="11"/>
  <c r="Q1095" i="11"/>
  <c r="Q1087" i="11"/>
  <c r="Q1079" i="11"/>
  <c r="Q1071" i="11"/>
  <c r="AI1069" i="11"/>
  <c r="Q1063" i="11"/>
  <c r="AI1061" i="11"/>
  <c r="AL1061" i="11" s="1"/>
  <c r="Q1055" i="11"/>
  <c r="AI1053" i="11"/>
  <c r="Q1047" i="11"/>
  <c r="AI1045" i="11"/>
  <c r="AL1045" i="11" s="1"/>
  <c r="AJ1040" i="11"/>
  <c r="AL1040" i="11" s="1"/>
  <c r="Q1039" i="11"/>
  <c r="AI1037" i="11"/>
  <c r="Q1031" i="11"/>
  <c r="AI1029" i="11"/>
  <c r="Q1023" i="11"/>
  <c r="AI1021" i="11"/>
  <c r="AL1021" i="11" s="1"/>
  <c r="AH1018" i="11"/>
  <c r="AL1018" i="11" s="1"/>
  <c r="AJ1017" i="11"/>
  <c r="V1016" i="11"/>
  <c r="AF1016" i="11" s="1"/>
  <c r="AG1015" i="11"/>
  <c r="AL1015" i="11" s="1"/>
  <c r="AI1012" i="11"/>
  <c r="AH1011" i="11"/>
  <c r="AK1010" i="11"/>
  <c r="AI1009" i="11"/>
  <c r="AL1009" i="11" s="1"/>
  <c r="AG1007" i="11"/>
  <c r="AL1007" i="11" s="1"/>
  <c r="AH1007" i="11"/>
  <c r="AG1002" i="11"/>
  <c r="AH1002" i="11"/>
  <c r="AI1002" i="11"/>
  <c r="AJ999" i="11"/>
  <c r="AK996" i="11"/>
  <c r="AG988" i="11"/>
  <c r="AL988" i="11" s="1"/>
  <c r="AJ988" i="11"/>
  <c r="AL985" i="11"/>
  <c r="AI985" i="11"/>
  <c r="AH984" i="11"/>
  <c r="AG983" i="11"/>
  <c r="AL983" i="11" s="1"/>
  <c r="AH983" i="11"/>
  <c r="AK983" i="11"/>
  <c r="AI980" i="11"/>
  <c r="AK977" i="11"/>
  <c r="AF976" i="11"/>
  <c r="AK972" i="11"/>
  <c r="AJ963" i="11"/>
  <c r="AK962" i="11"/>
  <c r="S959" i="11"/>
  <c r="AF959" i="11" s="1"/>
  <c r="AJ958" i="11"/>
  <c r="S958" i="11"/>
  <c r="AF958" i="11" s="1"/>
  <c r="AJ955" i="11"/>
  <c r="AL955" i="11" s="1"/>
  <c r="AK954" i="11"/>
  <c r="AG953" i="11"/>
  <c r="V952" i="11"/>
  <c r="AF952" i="11" s="1"/>
  <c r="AJ947" i="11"/>
  <c r="AL947" i="11" s="1"/>
  <c r="AK946" i="11"/>
  <c r="AH945" i="11"/>
  <c r="AG944" i="11"/>
  <c r="AL944" i="11" s="1"/>
  <c r="AK940" i="11"/>
  <c r="AG932" i="11"/>
  <c r="AJ932" i="11"/>
  <c r="AJ923" i="11"/>
  <c r="AL923" i="11" s="1"/>
  <c r="AK917" i="11"/>
  <c r="AJ915" i="11"/>
  <c r="AL915" i="11" s="1"/>
  <c r="AI912" i="11"/>
  <c r="AL912" i="11" s="1"/>
  <c r="AJ912" i="11"/>
  <c r="AK912" i="11"/>
  <c r="AH909" i="11"/>
  <c r="AI909" i="11"/>
  <c r="AJ909" i="11"/>
  <c r="AL909" i="11" s="1"/>
  <c r="AH905" i="11"/>
  <c r="AL905" i="11" s="1"/>
  <c r="AI905" i="11"/>
  <c r="V887" i="11"/>
  <c r="AF887" i="11" s="1"/>
  <c r="AK876" i="11"/>
  <c r="AG868" i="11"/>
  <c r="AL868" i="11" s="1"/>
  <c r="AI868" i="11"/>
  <c r="AJ868" i="11"/>
  <c r="S866" i="11"/>
  <c r="AF866" i="11" s="1"/>
  <c r="AF861" i="11"/>
  <c r="AF853" i="11"/>
  <c r="AF852" i="11"/>
  <c r="S850" i="11"/>
  <c r="AF850" i="11" s="1"/>
  <c r="Q848" i="11"/>
  <c r="AH837" i="11"/>
  <c r="AL837" i="11" s="1"/>
  <c r="AG831" i="11"/>
  <c r="AL831" i="11" s="1"/>
  <c r="AH831" i="11"/>
  <c r="AJ831" i="11"/>
  <c r="AK831" i="11"/>
  <c r="AG823" i="11"/>
  <c r="AL823" i="11" s="1"/>
  <c r="AH823" i="11"/>
  <c r="AJ823" i="11"/>
  <c r="AK823" i="11"/>
  <c r="AG815" i="11"/>
  <c r="AH815" i="11"/>
  <c r="AL815" i="11" s="1"/>
  <c r="AI815" i="11"/>
  <c r="AJ815" i="11"/>
  <c r="AK815" i="11"/>
  <c r="AG760" i="11"/>
  <c r="AH760" i="11"/>
  <c r="AI760" i="11"/>
  <c r="AJ760" i="11"/>
  <c r="AL760" i="11" s="1"/>
  <c r="AK760" i="11"/>
  <c r="AL1065" i="11"/>
  <c r="AI1017" i="11"/>
  <c r="V1015" i="11"/>
  <c r="AH1012" i="11"/>
  <c r="AL1012" i="11" s="1"/>
  <c r="AG1011" i="11"/>
  <c r="AJ1010" i="11"/>
  <c r="AL1010" i="11" s="1"/>
  <c r="AG998" i="11"/>
  <c r="AK998" i="11"/>
  <c r="AL998" i="11"/>
  <c r="AG994" i="11"/>
  <c r="AL994" i="11" s="1"/>
  <c r="AH994" i="11"/>
  <c r="AI994" i="11"/>
  <c r="S991" i="11"/>
  <c r="AJ990" i="11"/>
  <c r="S990" i="11"/>
  <c r="AF990" i="11" s="1"/>
  <c r="AG984" i="11"/>
  <c r="AL984" i="11" s="1"/>
  <c r="V983" i="11"/>
  <c r="AH980" i="11"/>
  <c r="AL980" i="11" s="1"/>
  <c r="AJ977" i="11"/>
  <c r="Q976" i="11"/>
  <c r="AJ975" i="11"/>
  <c r="AL975" i="11" s="1"/>
  <c r="AG974" i="11"/>
  <c r="AL974" i="11" s="1"/>
  <c r="AK974" i="11"/>
  <c r="AH974" i="11"/>
  <c r="AG970" i="11"/>
  <c r="AH970" i="11"/>
  <c r="AI970" i="11"/>
  <c r="AL970" i="11" s="1"/>
  <c r="AG964" i="11"/>
  <c r="AL964" i="11" s="1"/>
  <c r="AJ964" i="11"/>
  <c r="AJ962" i="11"/>
  <c r="AG961" i="11"/>
  <c r="AI961" i="11"/>
  <c r="AL961" i="11" s="1"/>
  <c r="AG948" i="11"/>
  <c r="AJ948" i="11"/>
  <c r="AJ946" i="11"/>
  <c r="AG945" i="11"/>
  <c r="AG943" i="11"/>
  <c r="AH943" i="11"/>
  <c r="AK943" i="11"/>
  <c r="AL943" i="11" s="1"/>
  <c r="AI940" i="11"/>
  <c r="AL937" i="11"/>
  <c r="AI937" i="11"/>
  <c r="AG935" i="11"/>
  <c r="AL935" i="11" s="1"/>
  <c r="AH935" i="11"/>
  <c r="AK935" i="11"/>
  <c r="AG930" i="11"/>
  <c r="AL930" i="11" s="1"/>
  <c r="AH930" i="11"/>
  <c r="AI930" i="11"/>
  <c r="AK930" i="11"/>
  <c r="AG927" i="11"/>
  <c r="AH927" i="11"/>
  <c r="AJ927" i="11"/>
  <c r="AK927" i="11"/>
  <c r="AG924" i="11"/>
  <c r="AI924" i="11"/>
  <c r="AJ924" i="11"/>
  <c r="AG922" i="11"/>
  <c r="AH922" i="11"/>
  <c r="AI922" i="11"/>
  <c r="AK922" i="11"/>
  <c r="AL922" i="11"/>
  <c r="S921" i="11"/>
  <c r="AF921" i="11" s="1"/>
  <c r="AF920" i="11"/>
  <c r="AG917" i="11"/>
  <c r="AG916" i="11"/>
  <c r="AI916" i="11"/>
  <c r="AJ916" i="11"/>
  <c r="AJ907" i="11"/>
  <c r="AL907" i="11" s="1"/>
  <c r="AJ906" i="11"/>
  <c r="Q904" i="11"/>
  <c r="AH892" i="11"/>
  <c r="S890" i="11"/>
  <c r="AF890" i="11" s="1"/>
  <c r="AH889" i="11"/>
  <c r="AI889" i="11"/>
  <c r="AL889" i="11" s="1"/>
  <c r="AK889" i="11"/>
  <c r="AG888" i="11"/>
  <c r="AL888" i="11" s="1"/>
  <c r="AH876" i="11"/>
  <c r="AJ874" i="11"/>
  <c r="AG871" i="11"/>
  <c r="AH871" i="11"/>
  <c r="AJ871" i="11"/>
  <c r="AK871" i="11"/>
  <c r="AG865" i="11"/>
  <c r="AL865" i="11" s="1"/>
  <c r="AJ859" i="11"/>
  <c r="AG858" i="11"/>
  <c r="AL858" i="11" s="1"/>
  <c r="AH858" i="11"/>
  <c r="AI858" i="11"/>
  <c r="AK858" i="11"/>
  <c r="AH849" i="11"/>
  <c r="AI849" i="11"/>
  <c r="AJ849" i="11"/>
  <c r="AL849" i="11" s="1"/>
  <c r="AK849" i="11"/>
  <c r="V848" i="11"/>
  <c r="AF848" i="11" s="1"/>
  <c r="AH845" i="11"/>
  <c r="AL845" i="11" s="1"/>
  <c r="Q840" i="11"/>
  <c r="AH833" i="11"/>
  <c r="AL833" i="11" s="1"/>
  <c r="AI833" i="11"/>
  <c r="AJ833" i="11"/>
  <c r="AK833" i="11"/>
  <c r="AL825" i="11"/>
  <c r="AH825" i="11"/>
  <c r="AI825" i="11"/>
  <c r="AJ825" i="11"/>
  <c r="AK825" i="11"/>
  <c r="AL817" i="11"/>
  <c r="AG768" i="11"/>
  <c r="AL768" i="11" s="1"/>
  <c r="AH768" i="11"/>
  <c r="AI768" i="11"/>
  <c r="AJ768" i="11"/>
  <c r="AK768" i="11"/>
  <c r="AI764" i="11"/>
  <c r="AJ764" i="11"/>
  <c r="AG764" i="11"/>
  <c r="AL764" i="11" s="1"/>
  <c r="AH764" i="11"/>
  <c r="AK764" i="11"/>
  <c r="AG999" i="11"/>
  <c r="AH999" i="11"/>
  <c r="AH996" i="11"/>
  <c r="AG996" i="11"/>
  <c r="AJ996" i="11"/>
  <c r="S993" i="11"/>
  <c r="AF993" i="11" s="1"/>
  <c r="AF991" i="11"/>
  <c r="AI990" i="11"/>
  <c r="AG986" i="11"/>
  <c r="AL986" i="11" s="1"/>
  <c r="AH986" i="11"/>
  <c r="AI986" i="11"/>
  <c r="AH977" i="11"/>
  <c r="AL977" i="11" s="1"/>
  <c r="AI975" i="11"/>
  <c r="AH972" i="11"/>
  <c r="AL972" i="11" s="1"/>
  <c r="AG972" i="11"/>
  <c r="AJ972" i="11"/>
  <c r="S969" i="11"/>
  <c r="AF969" i="11" s="1"/>
  <c r="AF968" i="11"/>
  <c r="AI960" i="11"/>
  <c r="AL960" i="11" s="1"/>
  <c r="AJ960" i="11"/>
  <c r="AK960" i="11"/>
  <c r="AG958" i="11"/>
  <c r="AL958" i="11" s="1"/>
  <c r="AK958" i="11"/>
  <c r="AH958" i="11"/>
  <c r="AH957" i="11"/>
  <c r="AI957" i="11"/>
  <c r="AL957" i="11" s="1"/>
  <c r="AJ957" i="11"/>
  <c r="Q956" i="11"/>
  <c r="AG954" i="11"/>
  <c r="AL954" i="11" s="1"/>
  <c r="AH954" i="11"/>
  <c r="AI954" i="11"/>
  <c r="AF951" i="11"/>
  <c r="AI920" i="11"/>
  <c r="AL920" i="11" s="1"/>
  <c r="AJ920" i="11"/>
  <c r="AK920" i="11"/>
  <c r="AG914" i="11"/>
  <c r="AH914" i="11"/>
  <c r="AI914" i="11"/>
  <c r="AK914" i="11"/>
  <c r="AL914" i="11"/>
  <c r="AG911" i="11"/>
  <c r="AH911" i="11"/>
  <c r="AJ911" i="11"/>
  <c r="AK911" i="11"/>
  <c r="AG908" i="11"/>
  <c r="AI908" i="11"/>
  <c r="AJ908" i="11"/>
  <c r="AG903" i="11"/>
  <c r="AL903" i="11" s="1"/>
  <c r="AH903" i="11"/>
  <c r="AJ903" i="11"/>
  <c r="AK903" i="11"/>
  <c r="AG897" i="11"/>
  <c r="AL897" i="11" s="1"/>
  <c r="AH897" i="11"/>
  <c r="AI897" i="11"/>
  <c r="AK897" i="11"/>
  <c r="AI896" i="11"/>
  <c r="AL896" i="11" s="1"/>
  <c r="AJ896" i="11"/>
  <c r="AK896" i="11"/>
  <c r="AH896" i="11"/>
  <c r="AG881" i="11"/>
  <c r="AL881" i="11" s="1"/>
  <c r="AH881" i="11"/>
  <c r="AI881" i="11"/>
  <c r="AK881" i="11"/>
  <c r="AI880" i="11"/>
  <c r="AJ880" i="11"/>
  <c r="AL880" i="11" s="1"/>
  <c r="AK880" i="11"/>
  <c r="AH880" i="11"/>
  <c r="AI879" i="11"/>
  <c r="AJ875" i="11"/>
  <c r="AF864" i="11"/>
  <c r="AG863" i="11"/>
  <c r="AL863" i="11" s="1"/>
  <c r="AH863" i="11"/>
  <c r="AJ863" i="11"/>
  <c r="AK863" i="11"/>
  <c r="AG860" i="11"/>
  <c r="AI860" i="11"/>
  <c r="AJ860" i="11"/>
  <c r="AK860" i="11"/>
  <c r="AG855" i="11"/>
  <c r="AL855" i="11" s="1"/>
  <c r="AH855" i="11"/>
  <c r="AJ855" i="11"/>
  <c r="AK855" i="11"/>
  <c r="AG842" i="11"/>
  <c r="AL842" i="11" s="1"/>
  <c r="AH842" i="11"/>
  <c r="AI842" i="11"/>
  <c r="AK842" i="11"/>
  <c r="AF841" i="11"/>
  <c r="AI832" i="11"/>
  <c r="AJ832" i="11"/>
  <c r="AK832" i="11"/>
  <c r="AG832" i="11"/>
  <c r="AH832" i="11"/>
  <c r="AI824" i="11"/>
  <c r="AJ824" i="11"/>
  <c r="AK824" i="11"/>
  <c r="AG824" i="11"/>
  <c r="AH824" i="11"/>
  <c r="AH798" i="11"/>
  <c r="AG798" i="11"/>
  <c r="AL798" i="11" s="1"/>
  <c r="AI798" i="11"/>
  <c r="AJ798" i="11"/>
  <c r="AK798" i="11"/>
  <c r="AH816" i="11"/>
  <c r="AH801" i="11"/>
  <c r="AH799" i="11"/>
  <c r="AH797" i="11"/>
  <c r="AH763" i="11"/>
  <c r="AH755" i="11"/>
  <c r="AG752" i="11"/>
  <c r="AL752" i="11" s="1"/>
  <c r="S752" i="11"/>
  <c r="AF752" i="11" s="1"/>
  <c r="AH749" i="11"/>
  <c r="AK749" i="11"/>
  <c r="AG747" i="11"/>
  <c r="AH747" i="11"/>
  <c r="AL747" i="11" s="1"/>
  <c r="AJ747" i="11"/>
  <c r="AH737" i="11"/>
  <c r="AL737" i="11" s="1"/>
  <c r="AI737" i="11"/>
  <c r="AJ737" i="11"/>
  <c r="AG737" i="11"/>
  <c r="AF735" i="11"/>
  <c r="AG734" i="11"/>
  <c r="AL734" i="11" s="1"/>
  <c r="AH734" i="11"/>
  <c r="AI734" i="11"/>
  <c r="AJ734" i="11"/>
  <c r="AK734" i="11"/>
  <c r="AG718" i="11"/>
  <c r="AH718" i="11"/>
  <c r="AI718" i="11"/>
  <c r="AJ718" i="11"/>
  <c r="AL718" i="11" s="1"/>
  <c r="AK718" i="11"/>
  <c r="AI716" i="11"/>
  <c r="AJ716" i="11"/>
  <c r="AK716" i="11"/>
  <c r="AH716" i="11"/>
  <c r="AF712" i="11"/>
  <c r="AG710" i="11"/>
  <c r="AL710" i="11" s="1"/>
  <c r="AH710" i="11"/>
  <c r="AI710" i="11"/>
  <c r="AJ710" i="11"/>
  <c r="AK710" i="11"/>
  <c r="AH705" i="11"/>
  <c r="AI705" i="11"/>
  <c r="AL705" i="11" s="1"/>
  <c r="AJ705" i="11"/>
  <c r="AK705" i="11"/>
  <c r="AG705" i="11"/>
  <c r="AI696" i="11"/>
  <c r="AG696" i="11"/>
  <c r="AH696" i="11"/>
  <c r="AJ696" i="11"/>
  <c r="AL696" i="11" s="1"/>
  <c r="AK696" i="11"/>
  <c r="AK778" i="11"/>
  <c r="AK762" i="11"/>
  <c r="AF751" i="11"/>
  <c r="AL741" i="11"/>
  <c r="AH741" i="11"/>
  <c r="AK741" i="11"/>
  <c r="AJ735" i="11"/>
  <c r="AK735" i="11"/>
  <c r="AI735" i="11"/>
  <c r="AG733" i="11"/>
  <c r="AF717" i="11"/>
  <c r="AG709" i="11"/>
  <c r="Q707" i="11"/>
  <c r="AF706" i="11"/>
  <c r="AH926" i="11"/>
  <c r="AH918" i="11"/>
  <c r="AL918" i="11" s="1"/>
  <c r="AH910" i="11"/>
  <c r="AH902" i="11"/>
  <c r="AH894" i="11"/>
  <c r="AH886" i="11"/>
  <c r="AH878" i="11"/>
  <c r="AL878" i="11" s="1"/>
  <c r="AH870" i="11"/>
  <c r="AL870" i="11" s="1"/>
  <c r="S865" i="11"/>
  <c r="AF865" i="11" s="1"/>
  <c r="AH862" i="11"/>
  <c r="AH854" i="11"/>
  <c r="AH846" i="11"/>
  <c r="S841" i="11"/>
  <c r="AH838" i="11"/>
  <c r="AH830" i="11"/>
  <c r="AH822" i="11"/>
  <c r="AI817" i="11"/>
  <c r="AH814" i="11"/>
  <c r="AL814" i="11" s="1"/>
  <c r="AK810" i="11"/>
  <c r="AH803" i="11"/>
  <c r="AI794" i="11"/>
  <c r="AI792" i="11"/>
  <c r="AJ790" i="11"/>
  <c r="AI788" i="11"/>
  <c r="AG787" i="11"/>
  <c r="AH784" i="11"/>
  <c r="AI782" i="11"/>
  <c r="AH780" i="11"/>
  <c r="AK777" i="11"/>
  <c r="AJ775" i="11"/>
  <c r="AK775" i="11"/>
  <c r="AI772" i="11"/>
  <c r="AJ772" i="11"/>
  <c r="AH769" i="11"/>
  <c r="AI769" i="11"/>
  <c r="AL769" i="11" s="1"/>
  <c r="AI765" i="11"/>
  <c r="S765" i="11"/>
  <c r="V763" i="11"/>
  <c r="AI757" i="11"/>
  <c r="S757" i="11"/>
  <c r="AF757" i="11" s="1"/>
  <c r="V755" i="11"/>
  <c r="AJ751" i="11"/>
  <c r="AK751" i="11"/>
  <c r="AI751" i="11"/>
  <c r="V747" i="11"/>
  <c r="AF747" i="11" s="1"/>
  <c r="AJ743" i="11"/>
  <c r="AK743" i="11"/>
  <c r="AI743" i="11"/>
  <c r="AL743" i="11" s="1"/>
  <c r="AI740" i="11"/>
  <c r="AJ740" i="11"/>
  <c r="AK740" i="11"/>
  <c r="AH740" i="11"/>
  <c r="AH735" i="11"/>
  <c r="V734" i="11"/>
  <c r="AF734" i="11"/>
  <c r="AI732" i="11"/>
  <c r="AL732" i="11" s="1"/>
  <c r="AJ732" i="11"/>
  <c r="AK732" i="11"/>
  <c r="AH732" i="11"/>
  <c r="AG726" i="11"/>
  <c r="AH726" i="11"/>
  <c r="AI726" i="11"/>
  <c r="AJ726" i="11"/>
  <c r="AL726" i="11" s="1"/>
  <c r="AK726" i="11"/>
  <c r="AG723" i="11"/>
  <c r="AL723" i="11" s="1"/>
  <c r="AH723" i="11"/>
  <c r="AI723" i="11"/>
  <c r="AJ723" i="11"/>
  <c r="AK723" i="11"/>
  <c r="AF718" i="11"/>
  <c r="AG716" i="11"/>
  <c r="AL716" i="11" s="1"/>
  <c r="AF715" i="11"/>
  <c r="AK714" i="11"/>
  <c r="AG714" i="11"/>
  <c r="AH714" i="11"/>
  <c r="AJ714" i="11"/>
  <c r="AL714" i="11" s="1"/>
  <c r="AG704" i="11"/>
  <c r="AL704" i="11" s="1"/>
  <c r="AH704" i="11"/>
  <c r="AI704" i="11"/>
  <c r="AJ704" i="11"/>
  <c r="AI670" i="11"/>
  <c r="AJ670" i="11"/>
  <c r="AK670" i="11"/>
  <c r="AH670" i="11"/>
  <c r="AG670" i="11"/>
  <c r="AL670" i="11" s="1"/>
  <c r="AG902" i="11"/>
  <c r="AG894" i="11"/>
  <c r="AL894" i="11" s="1"/>
  <c r="AG886" i="11"/>
  <c r="AL886" i="11" s="1"/>
  <c r="AL885" i="11"/>
  <c r="AG878" i="11"/>
  <c r="AG870" i="11"/>
  <c r="AG862" i="11"/>
  <c r="AL862" i="11" s="1"/>
  <c r="AG854" i="11"/>
  <c r="AL854" i="11" s="1"/>
  <c r="AL853" i="11"/>
  <c r="AG846" i="11"/>
  <c r="AG838" i="11"/>
  <c r="AG830" i="11"/>
  <c r="AL830" i="11" s="1"/>
  <c r="AG822" i="11"/>
  <c r="AL822" i="11" s="1"/>
  <c r="AL821" i="11"/>
  <c r="AH817" i="11"/>
  <c r="AG814" i="11"/>
  <c r="AH792" i="11"/>
  <c r="AL792" i="11" s="1"/>
  <c r="AH788" i="11"/>
  <c r="AL788" i="11" s="1"/>
  <c r="AG786" i="11"/>
  <c r="AL786" i="11" s="1"/>
  <c r="AG784" i="11"/>
  <c r="AG782" i="11"/>
  <c r="AH761" i="11"/>
  <c r="AI761" i="11"/>
  <c r="S760" i="11"/>
  <c r="AF760" i="11" s="1"/>
  <c r="AH751" i="11"/>
  <c r="AL751" i="11" s="1"/>
  <c r="V748" i="11"/>
  <c r="AF748" i="11" s="1"/>
  <c r="AG735" i="11"/>
  <c r="AL735" i="11" s="1"/>
  <c r="AG725" i="11"/>
  <c r="AI724" i="11"/>
  <c r="AJ724" i="11"/>
  <c r="AK724" i="11"/>
  <c r="AL724" i="11" s="1"/>
  <c r="AH724" i="11"/>
  <c r="AG712" i="11"/>
  <c r="AL712" i="11" s="1"/>
  <c r="AH712" i="11"/>
  <c r="AI712" i="11"/>
  <c r="AJ712" i="11"/>
  <c r="AI708" i="11"/>
  <c r="AL708" i="11" s="1"/>
  <c r="AJ708" i="11"/>
  <c r="AK708" i="11"/>
  <c r="AH708" i="11"/>
  <c r="V707" i="11"/>
  <c r="AK704" i="11"/>
  <c r="AF702" i="11"/>
  <c r="AI695" i="11"/>
  <c r="AL695" i="11" s="1"/>
  <c r="AJ695" i="11"/>
  <c r="AK695" i="11"/>
  <c r="AG695" i="11"/>
  <c r="AH695" i="11"/>
  <c r="AK821" i="11"/>
  <c r="AG817" i="11"/>
  <c r="AK813" i="11"/>
  <c r="AL797" i="11"/>
  <c r="AG794" i="11"/>
  <c r="AL794" i="11" s="1"/>
  <c r="AG792" i="11"/>
  <c r="AL791" i="11"/>
  <c r="AG790" i="11"/>
  <c r="AL790" i="11" s="1"/>
  <c r="AH790" i="11"/>
  <c r="AK789" i="11"/>
  <c r="AL789" i="11" s="1"/>
  <c r="AK779" i="11"/>
  <c r="AG777" i="11"/>
  <c r="AH777" i="11"/>
  <c r="AI777" i="11"/>
  <c r="AG766" i="11"/>
  <c r="AL766" i="11" s="1"/>
  <c r="AH766" i="11"/>
  <c r="AG765" i="11"/>
  <c r="AL765" i="11" s="1"/>
  <c r="AG758" i="11"/>
  <c r="AL758" i="11" s="1"/>
  <c r="AH758" i="11"/>
  <c r="AG757" i="11"/>
  <c r="AL757" i="11"/>
  <c r="AG750" i="11"/>
  <c r="AH750" i="11"/>
  <c r="AI750" i="11"/>
  <c r="AK750" i="11"/>
  <c r="AG744" i="11"/>
  <c r="AI744" i="11"/>
  <c r="AL744" i="11"/>
  <c r="AG742" i="11"/>
  <c r="AL742" i="11" s="1"/>
  <c r="AH742" i="11"/>
  <c r="AI742" i="11"/>
  <c r="AK742" i="11"/>
  <c r="AG739" i="11"/>
  <c r="AL739" i="11" s="1"/>
  <c r="AH739" i="11"/>
  <c r="AJ739" i="11"/>
  <c r="AG731" i="11"/>
  <c r="AL731" i="11" s="1"/>
  <c r="AH731" i="11"/>
  <c r="AI731" i="11"/>
  <c r="AJ731" i="11"/>
  <c r="AG728" i="11"/>
  <c r="AL728" i="11" s="1"/>
  <c r="AH728" i="11"/>
  <c r="AI728" i="11"/>
  <c r="AJ728" i="11"/>
  <c r="AK712" i="11"/>
  <c r="AK706" i="11"/>
  <c r="AL706" i="11"/>
  <c r="AG706" i="11"/>
  <c r="AH706" i="11"/>
  <c r="AJ706" i="11"/>
  <c r="AL995" i="11"/>
  <c r="AL963" i="11"/>
  <c r="AL931" i="11"/>
  <c r="AJ901" i="11"/>
  <c r="AJ893" i="11"/>
  <c r="AL891" i="11"/>
  <c r="AJ885" i="11"/>
  <c r="AJ877" i="11"/>
  <c r="AJ869" i="11"/>
  <c r="AJ861" i="11"/>
  <c r="AJ853" i="11"/>
  <c r="AJ845" i="11"/>
  <c r="Q844" i="11"/>
  <c r="AL843" i="11"/>
  <c r="AJ837" i="11"/>
  <c r="Q836" i="11"/>
  <c r="AL835" i="11"/>
  <c r="AJ829" i="11"/>
  <c r="AL829" i="11" s="1"/>
  <c r="Q828" i="11"/>
  <c r="AL827" i="11"/>
  <c r="AJ821" i="11"/>
  <c r="Q820" i="11"/>
  <c r="AL819" i="11"/>
  <c r="AK816" i="11"/>
  <c r="AJ813" i="11"/>
  <c r="Q812" i="11"/>
  <c r="AL811" i="11"/>
  <c r="AL805" i="11"/>
  <c r="AG802" i="11"/>
  <c r="AL802" i="11"/>
  <c r="AL801" i="11"/>
  <c r="AK797" i="11"/>
  <c r="Q796" i="11"/>
  <c r="AK793" i="11"/>
  <c r="AJ791" i="11"/>
  <c r="AJ789" i="11"/>
  <c r="AK787" i="11"/>
  <c r="AJ779" i="11"/>
  <c r="V766" i="11"/>
  <c r="AF766" i="11" s="1"/>
  <c r="AK763" i="11"/>
  <c r="S763" i="11"/>
  <c r="V758" i="11"/>
  <c r="AF758" i="11" s="1"/>
  <c r="AK755" i="11"/>
  <c r="S755" i="11"/>
  <c r="AF755" i="11" s="1"/>
  <c r="AH745" i="11"/>
  <c r="AL745" i="11" s="1"/>
  <c r="AI745" i="11"/>
  <c r="AJ745" i="11"/>
  <c r="AG745" i="11"/>
  <c r="AG736" i="11"/>
  <c r="AL736" i="11" s="1"/>
  <c r="AI736" i="11"/>
  <c r="AK728" i="11"/>
  <c r="AF722" i="11"/>
  <c r="AF707" i="11"/>
  <c r="AI706" i="11"/>
  <c r="AF696" i="11"/>
  <c r="AK995" i="11"/>
  <c r="AK987" i="11"/>
  <c r="AL987" i="11" s="1"/>
  <c r="AK979" i="11"/>
  <c r="AL979" i="11" s="1"/>
  <c r="AK971" i="11"/>
  <c r="AL971" i="11" s="1"/>
  <c r="AK963" i="11"/>
  <c r="AK947" i="11"/>
  <c r="AK939" i="11"/>
  <c r="AL939" i="11" s="1"/>
  <c r="AK931" i="11"/>
  <c r="AK923" i="11"/>
  <c r="AK915" i="11"/>
  <c r="AK907" i="11"/>
  <c r="AL902" i="11"/>
  <c r="AI901" i="11"/>
  <c r="AK899" i="11"/>
  <c r="AL899" i="11" s="1"/>
  <c r="AI893" i="11"/>
  <c r="AL893" i="11" s="1"/>
  <c r="AK891" i="11"/>
  <c r="AI885" i="11"/>
  <c r="AK883" i="11"/>
  <c r="AL883" i="11" s="1"/>
  <c r="AI877" i="11"/>
  <c r="AL877" i="11" s="1"/>
  <c r="AK875" i="11"/>
  <c r="AL875" i="11" s="1"/>
  <c r="AI869" i="11"/>
  <c r="AL869" i="11" s="1"/>
  <c r="AK867" i="11"/>
  <c r="AL867" i="11" s="1"/>
  <c r="AI861" i="11"/>
  <c r="AL861" i="11" s="1"/>
  <c r="AK859" i="11"/>
  <c r="AL859" i="11" s="1"/>
  <c r="AI853" i="11"/>
  <c r="AK851" i="11"/>
  <c r="AL851" i="11" s="1"/>
  <c r="AL846" i="11"/>
  <c r="AI845" i="11"/>
  <c r="AL838" i="11"/>
  <c r="AI837" i="11"/>
  <c r="AI829" i="11"/>
  <c r="AI821" i="11"/>
  <c r="AJ816" i="11"/>
  <c r="AL816" i="11" s="1"/>
  <c r="AI813" i="11"/>
  <c r="AL813" i="11" s="1"/>
  <c r="AL810" i="11"/>
  <c r="AL803" i="11"/>
  <c r="AK801" i="11"/>
  <c r="AJ799" i="11"/>
  <c r="AJ797" i="11"/>
  <c r="AK795" i="11"/>
  <c r="AJ793" i="11"/>
  <c r="AI791" i="11"/>
  <c r="AI789" i="11"/>
  <c r="AL784" i="11"/>
  <c r="AI779" i="11"/>
  <c r="AJ778" i="11"/>
  <c r="AJ763" i="11"/>
  <c r="AF763" i="11"/>
  <c r="AJ762" i="11"/>
  <c r="AJ755" i="11"/>
  <c r="AL725" i="11"/>
  <c r="AF723" i="11"/>
  <c r="Q715" i="11"/>
  <c r="AG702" i="11"/>
  <c r="AH702" i="11"/>
  <c r="AI702" i="11"/>
  <c r="AJ702" i="11"/>
  <c r="AL702" i="11" s="1"/>
  <c r="AK702" i="11"/>
  <c r="AF701" i="11"/>
  <c r="AK809" i="11"/>
  <c r="AL809" i="11" s="1"/>
  <c r="AJ807" i="11"/>
  <c r="AK803" i="11"/>
  <c r="AJ801" i="11"/>
  <c r="AI799" i="11"/>
  <c r="AL799" i="11" s="1"/>
  <c r="AJ795" i="11"/>
  <c r="AL795" i="11" s="1"/>
  <c r="AH793" i="11"/>
  <c r="AL793" i="11" s="1"/>
  <c r="AH791" i="11"/>
  <c r="AI787" i="11"/>
  <c r="AK786" i="11"/>
  <c r="AL782" i="11"/>
  <c r="AL780" i="11"/>
  <c r="AH779" i="11"/>
  <c r="AL779" i="11" s="1"/>
  <c r="AI778" i="11"/>
  <c r="AL778" i="11" s="1"/>
  <c r="AL775" i="11"/>
  <c r="AG774" i="11"/>
  <c r="AL774" i="11" s="1"/>
  <c r="AH774" i="11"/>
  <c r="AG773" i="11"/>
  <c r="AL773" i="11"/>
  <c r="AL772" i="11"/>
  <c r="AG771" i="11"/>
  <c r="AL771" i="11" s="1"/>
  <c r="AK770" i="11"/>
  <c r="AL770" i="11"/>
  <c r="AI763" i="11"/>
  <c r="AL763" i="11" s="1"/>
  <c r="AI762" i="11"/>
  <c r="AL762" i="11" s="1"/>
  <c r="AI755" i="11"/>
  <c r="AL755" i="11" s="1"/>
  <c r="AK754" i="11"/>
  <c r="AJ754" i="11"/>
  <c r="AL754" i="11" s="1"/>
  <c r="AH753" i="11"/>
  <c r="AI753" i="11"/>
  <c r="AJ753" i="11"/>
  <c r="AG753" i="11"/>
  <c r="AJ749" i="11"/>
  <c r="AL749" i="11" s="1"/>
  <c r="AF749" i="11"/>
  <c r="AK747" i="11"/>
  <c r="AJ741" i="11"/>
  <c r="S736" i="11"/>
  <c r="AF736" i="11" s="1"/>
  <c r="AF730" i="11"/>
  <c r="AG720" i="11"/>
  <c r="AH720" i="11"/>
  <c r="AI720" i="11"/>
  <c r="AJ720" i="11"/>
  <c r="AL720" i="11"/>
  <c r="AG717" i="11"/>
  <c r="AL717" i="11" s="1"/>
  <c r="S717" i="11"/>
  <c r="AF714" i="11"/>
  <c r="AH693" i="11"/>
  <c r="AL693" i="11" s="1"/>
  <c r="AI693" i="11"/>
  <c r="AJ693" i="11"/>
  <c r="AK693" i="11"/>
  <c r="AG693" i="11"/>
  <c r="AJ746" i="11"/>
  <c r="AJ738" i="11"/>
  <c r="AL738" i="11" s="1"/>
  <c r="AK733" i="11"/>
  <c r="AI727" i="11"/>
  <c r="AL727" i="11" s="1"/>
  <c r="AK725" i="11"/>
  <c r="AI719" i="11"/>
  <c r="AK717" i="11"/>
  <c r="AI711" i="11"/>
  <c r="AL711" i="11" s="1"/>
  <c r="AK709" i="11"/>
  <c r="AI703" i="11"/>
  <c r="AK701" i="11"/>
  <c r="AH700" i="11"/>
  <c r="AK692" i="11"/>
  <c r="Q678" i="11"/>
  <c r="AK676" i="11"/>
  <c r="AL676" i="11" s="1"/>
  <c r="AJ676" i="11"/>
  <c r="AG674" i="11"/>
  <c r="AK666" i="11"/>
  <c r="AF666" i="11"/>
  <c r="AF664" i="11"/>
  <c r="AI662" i="11"/>
  <c r="AJ662" i="11"/>
  <c r="AK662" i="11"/>
  <c r="AH662" i="11"/>
  <c r="AL662" i="11" s="1"/>
  <c r="AG661" i="11"/>
  <c r="AH661" i="11"/>
  <c r="AI661" i="11"/>
  <c r="AH659" i="11"/>
  <c r="AL659" i="11" s="1"/>
  <c r="AI659" i="11"/>
  <c r="AJ659" i="11"/>
  <c r="AK659" i="11"/>
  <c r="AG659" i="11"/>
  <c r="AK652" i="11"/>
  <c r="AL652" i="11" s="1"/>
  <c r="AJ652" i="11"/>
  <c r="AH651" i="11"/>
  <c r="AI651" i="11"/>
  <c r="AJ651" i="11"/>
  <c r="AK651" i="11"/>
  <c r="AG651" i="11"/>
  <c r="AF687" i="11"/>
  <c r="AF685" i="11"/>
  <c r="AG680" i="11"/>
  <c r="AL680" i="11" s="1"/>
  <c r="AH680" i="11"/>
  <c r="AI680" i="11"/>
  <c r="AH675" i="11"/>
  <c r="AI675" i="11"/>
  <c r="AJ675" i="11"/>
  <c r="AG675" i="11"/>
  <c r="AL675" i="11" s="1"/>
  <c r="AF663" i="11"/>
  <c r="AG655" i="11"/>
  <c r="AI701" i="11"/>
  <c r="S701" i="11"/>
  <c r="V698" i="11"/>
  <c r="AF698" i="11" s="1"/>
  <c r="AI694" i="11"/>
  <c r="AI692" i="11"/>
  <c r="AJ689" i="11"/>
  <c r="AK689" i="11"/>
  <c r="AL689" i="11"/>
  <c r="AI689" i="11"/>
  <c r="AK687" i="11"/>
  <c r="AK684" i="11"/>
  <c r="AL684" i="11"/>
  <c r="AJ684" i="11"/>
  <c r="AG682" i="11"/>
  <c r="AL682" i="11"/>
  <c r="AJ671" i="11"/>
  <c r="S671" i="11"/>
  <c r="S661" i="11"/>
  <c r="AF661" i="11" s="1"/>
  <c r="AG650" i="11"/>
  <c r="AH650" i="11"/>
  <c r="AL650" i="11" s="1"/>
  <c r="AI650" i="11"/>
  <c r="AJ650" i="11"/>
  <c r="AG648" i="11"/>
  <c r="AH648" i="11"/>
  <c r="AI648" i="11"/>
  <c r="AJ648" i="11"/>
  <c r="AK648" i="11"/>
  <c r="AL648" i="11" s="1"/>
  <c r="AK641" i="11"/>
  <c r="AG641" i="11"/>
  <c r="AL641" i="11" s="1"/>
  <c r="AH641" i="11"/>
  <c r="AI641" i="11"/>
  <c r="AJ641" i="11"/>
  <c r="AH733" i="11"/>
  <c r="AL733" i="11" s="1"/>
  <c r="AG730" i="11"/>
  <c r="AL730" i="11" s="1"/>
  <c r="S728" i="11"/>
  <c r="AF728" i="11" s="1"/>
  <c r="AH725" i="11"/>
  <c r="AG722" i="11"/>
  <c r="AL722" i="11" s="1"/>
  <c r="AH717" i="11"/>
  <c r="AL713" i="11"/>
  <c r="S712" i="11"/>
  <c r="AH709" i="11"/>
  <c r="AL709" i="11" s="1"/>
  <c r="S704" i="11"/>
  <c r="AF704" i="11" s="1"/>
  <c r="AH701" i="11"/>
  <c r="AH694" i="11"/>
  <c r="AH692" i="11"/>
  <c r="AF690" i="11"/>
  <c r="AH689" i="11"/>
  <c r="AG687" i="11"/>
  <c r="AL687" i="11" s="1"/>
  <c r="AI686" i="11"/>
  <c r="AJ686" i="11"/>
  <c r="AK686" i="11"/>
  <c r="AH686" i="11"/>
  <c r="AH684" i="11"/>
  <c r="AH683" i="11"/>
  <c r="AI683" i="11"/>
  <c r="AJ683" i="11"/>
  <c r="AG683" i="11"/>
  <c r="AG677" i="11"/>
  <c r="AH677" i="11"/>
  <c r="V675" i="11"/>
  <c r="AF675" i="11" s="1"/>
  <c r="AF671" i="11"/>
  <c r="S669" i="11"/>
  <c r="AF669" i="11" s="1"/>
  <c r="AG666" i="11"/>
  <c r="AL666" i="11" s="1"/>
  <c r="AH666" i="11"/>
  <c r="AK650" i="11"/>
  <c r="AG701" i="11"/>
  <c r="AL701" i="11" s="1"/>
  <c r="AL700" i="11"/>
  <c r="AK698" i="11"/>
  <c r="AG694" i="11"/>
  <c r="AL694" i="11" s="1"/>
  <c r="AG692" i="11"/>
  <c r="AL692" i="11" s="1"/>
  <c r="AJ673" i="11"/>
  <c r="AK673" i="11"/>
  <c r="AI673" i="11"/>
  <c r="AK671" i="11"/>
  <c r="AK668" i="11"/>
  <c r="AL668" i="11"/>
  <c r="AJ668" i="11"/>
  <c r="AL655" i="11"/>
  <c r="AI654" i="11"/>
  <c r="AJ654" i="11"/>
  <c r="AK654" i="11"/>
  <c r="AH654" i="11"/>
  <c r="AL654" i="11" s="1"/>
  <c r="AG653" i="11"/>
  <c r="AL653" i="11" s="1"/>
  <c r="AH653" i="11"/>
  <c r="AI653" i="11"/>
  <c r="AF649" i="11"/>
  <c r="AG647" i="11"/>
  <c r="AI646" i="11"/>
  <c r="AJ646" i="11"/>
  <c r="AK646" i="11"/>
  <c r="AH646" i="11"/>
  <c r="AF643" i="11"/>
  <c r="AJ729" i="11"/>
  <c r="AJ721" i="11"/>
  <c r="AL719" i="11"/>
  <c r="AJ713" i="11"/>
  <c r="AL703" i="11"/>
  <c r="AK700" i="11"/>
  <c r="AG699" i="11"/>
  <c r="AL699" i="11" s="1"/>
  <c r="AJ698" i="11"/>
  <c r="AG688" i="11"/>
  <c r="AH688" i="11"/>
  <c r="AI688" i="11"/>
  <c r="AG685" i="11"/>
  <c r="AL685" i="11" s="1"/>
  <c r="AH685" i="11"/>
  <c r="V683" i="11"/>
  <c r="AF683" i="11" s="1"/>
  <c r="AJ674" i="11"/>
  <c r="AF674" i="11"/>
  <c r="AH673" i="11"/>
  <c r="AG671" i="11"/>
  <c r="AL671" i="11" s="1"/>
  <c r="AG668" i="11"/>
  <c r="AH667" i="11"/>
  <c r="AI667" i="11"/>
  <c r="AJ667" i="11"/>
  <c r="AG667" i="11"/>
  <c r="AJ657" i="11"/>
  <c r="AK657" i="11"/>
  <c r="AI657" i="11"/>
  <c r="AL657" i="11" s="1"/>
  <c r="AH631" i="11"/>
  <c r="AI631" i="11"/>
  <c r="AJ631" i="11"/>
  <c r="AG631" i="11"/>
  <c r="AL631" i="11" s="1"/>
  <c r="AK631" i="11"/>
  <c r="AF628" i="11"/>
  <c r="AL746" i="11"/>
  <c r="AI729" i="11"/>
  <c r="AL729" i="11" s="1"/>
  <c r="AK727" i="11"/>
  <c r="AI721" i="11"/>
  <c r="AL721" i="11" s="1"/>
  <c r="AK719" i="11"/>
  <c r="AI713" i="11"/>
  <c r="AK711" i="11"/>
  <c r="AK703" i="11"/>
  <c r="AJ700" i="11"/>
  <c r="AI698" i="11"/>
  <c r="AL698" i="11" s="1"/>
  <c r="AK697" i="11"/>
  <c r="AI691" i="11"/>
  <c r="AJ691" i="11"/>
  <c r="AG691" i="11"/>
  <c r="AG690" i="11"/>
  <c r="AL690" i="11"/>
  <c r="AK682" i="11"/>
  <c r="S682" i="11"/>
  <c r="AF682" i="11" s="1"/>
  <c r="AJ681" i="11"/>
  <c r="AK681" i="11"/>
  <c r="AI681" i="11"/>
  <c r="AK680" i="11"/>
  <c r="AL677" i="11"/>
  <c r="AI674" i="11"/>
  <c r="AG673" i="11"/>
  <c r="AL673" i="11" s="1"/>
  <c r="AG664" i="11"/>
  <c r="AH664" i="11"/>
  <c r="AI664" i="11"/>
  <c r="AJ664" i="11"/>
  <c r="AL661" i="11"/>
  <c r="AK660" i="11"/>
  <c r="AJ660" i="11"/>
  <c r="AL660" i="11" s="1"/>
  <c r="V653" i="11"/>
  <c r="S653" i="11"/>
  <c r="AJ645" i="11"/>
  <c r="AG645" i="11"/>
  <c r="AH645" i="11"/>
  <c r="AI645" i="11"/>
  <c r="AK645" i="11"/>
  <c r="AH698" i="11"/>
  <c r="AJ697" i="11"/>
  <c r="AL697" i="11" s="1"/>
  <c r="AF695" i="11"/>
  <c r="AJ682" i="11"/>
  <c r="AH681" i="11"/>
  <c r="AL681" i="11" s="1"/>
  <c r="AJ680" i="11"/>
  <c r="AG679" i="11"/>
  <c r="AL679" i="11"/>
  <c r="AK679" i="11"/>
  <c r="AK677" i="11"/>
  <c r="AI676" i="11"/>
  <c r="AH674" i="11"/>
  <c r="AL674" i="11" s="1"/>
  <c r="AG672" i="11"/>
  <c r="AL672" i="11" s="1"/>
  <c r="AH672" i="11"/>
  <c r="AI672" i="11"/>
  <c r="AG669" i="11"/>
  <c r="AL669" i="11" s="1"/>
  <c r="AH669" i="11"/>
  <c r="V667" i="11"/>
  <c r="AF667" i="11" s="1"/>
  <c r="S666" i="11"/>
  <c r="AJ665" i="11"/>
  <c r="AK665" i="11"/>
  <c r="AL665" i="11" s="1"/>
  <c r="AI665" i="11"/>
  <c r="AK664" i="11"/>
  <c r="AG663" i="11"/>
  <c r="AK661" i="11"/>
  <c r="AG658" i="11"/>
  <c r="AL658" i="11" s="1"/>
  <c r="AH658" i="11"/>
  <c r="AG656" i="11"/>
  <c r="AL656" i="11" s="1"/>
  <c r="AH656" i="11"/>
  <c r="AI656" i="11"/>
  <c r="AJ656" i="11"/>
  <c r="AF652" i="11"/>
  <c r="AF648" i="11"/>
  <c r="AL647" i="11"/>
  <c r="AG646" i="11"/>
  <c r="AL646" i="11" s="1"/>
  <c r="AK640" i="11"/>
  <c r="AH640" i="11"/>
  <c r="AI640" i="11"/>
  <c r="AJ640" i="11"/>
  <c r="AL640" i="11"/>
  <c r="AG640" i="11"/>
  <c r="AK663" i="11"/>
  <c r="AL663" i="11" s="1"/>
  <c r="AK655" i="11"/>
  <c r="AI649" i="11"/>
  <c r="AK647" i="11"/>
  <c r="AI644" i="11"/>
  <c r="AL644" i="11" s="1"/>
  <c r="S642" i="11"/>
  <c r="AG636" i="11"/>
  <c r="AL636" i="11" s="1"/>
  <c r="AI636" i="11"/>
  <c r="AG630" i="11"/>
  <c r="AJ630" i="11"/>
  <c r="AF618" i="11"/>
  <c r="AI610" i="11"/>
  <c r="AJ610" i="11"/>
  <c r="AK610" i="11"/>
  <c r="AG609" i="11"/>
  <c r="AH609" i="11"/>
  <c r="AL609" i="11" s="1"/>
  <c r="AI609" i="11"/>
  <c r="AK609" i="11"/>
  <c r="AF591" i="11"/>
  <c r="AG577" i="11"/>
  <c r="AH577" i="11"/>
  <c r="AI577" i="11"/>
  <c r="AL577" i="11" s="1"/>
  <c r="AJ577" i="11"/>
  <c r="AK577" i="11"/>
  <c r="AF531" i="11"/>
  <c r="AF633" i="11"/>
  <c r="AG628" i="11"/>
  <c r="AH628" i="11"/>
  <c r="AI628" i="11"/>
  <c r="AL628" i="11" s="1"/>
  <c r="AG620" i="11"/>
  <c r="AL620" i="11" s="1"/>
  <c r="AH620" i="11"/>
  <c r="AI620" i="11"/>
  <c r="AG619" i="11"/>
  <c r="AL619" i="11" s="1"/>
  <c r="S619" i="11"/>
  <c r="AF619" i="11" s="1"/>
  <c r="AI618" i="11"/>
  <c r="AJ618" i="11"/>
  <c r="AK618" i="11"/>
  <c r="AG617" i="11"/>
  <c r="AL617" i="11" s="1"/>
  <c r="AH617" i="11"/>
  <c r="AI617" i="11"/>
  <c r="AK617" i="11"/>
  <c r="AJ613" i="11"/>
  <c r="AL613" i="11" s="1"/>
  <c r="AK613" i="11"/>
  <c r="AG613" i="11"/>
  <c r="AJ605" i="11"/>
  <c r="AK605" i="11"/>
  <c r="AL605" i="11"/>
  <c r="AG605" i="11"/>
  <c r="AG601" i="11"/>
  <c r="AH601" i="11"/>
  <c r="AI601" i="11"/>
  <c r="AK601" i="11"/>
  <c r="AL601" i="11" s="1"/>
  <c r="AG596" i="11"/>
  <c r="AL596" i="11" s="1"/>
  <c r="AH596" i="11"/>
  <c r="AI596" i="11"/>
  <c r="AJ596" i="11"/>
  <c r="AJ589" i="11"/>
  <c r="AK589" i="11"/>
  <c r="AG589" i="11"/>
  <c r="AH589" i="11"/>
  <c r="AL589" i="11" s="1"/>
  <c r="AG580" i="11"/>
  <c r="AH580" i="11"/>
  <c r="AI580" i="11"/>
  <c r="AJ580" i="11"/>
  <c r="AK580" i="11"/>
  <c r="AL580" i="11" s="1"/>
  <c r="AK560" i="11"/>
  <c r="AI560" i="11"/>
  <c r="AL560" i="11" s="1"/>
  <c r="AJ560" i="11"/>
  <c r="AG560" i="11"/>
  <c r="AI643" i="11"/>
  <c r="AF642" i="11"/>
  <c r="S635" i="11"/>
  <c r="AF635" i="11" s="1"/>
  <c r="S627" i="11"/>
  <c r="S624" i="11"/>
  <c r="AF624" i="11" s="1"/>
  <c r="AJ621" i="11"/>
  <c r="AK621" i="11"/>
  <c r="AG621" i="11"/>
  <c r="AL621" i="11" s="1"/>
  <c r="V609" i="11"/>
  <c r="S609" i="11"/>
  <c r="AF609" i="11" s="1"/>
  <c r="S608" i="11"/>
  <c r="AF608" i="11" s="1"/>
  <c r="AF595" i="11"/>
  <c r="AG590" i="11"/>
  <c r="AH590" i="11"/>
  <c r="AI590" i="11"/>
  <c r="AJ590" i="11"/>
  <c r="AK590" i="11"/>
  <c r="Q574" i="11"/>
  <c r="AH542" i="11"/>
  <c r="AJ542" i="11"/>
  <c r="AI542" i="11"/>
  <c r="AK542" i="11"/>
  <c r="AL542" i="11" s="1"/>
  <c r="AH534" i="11"/>
  <c r="AL534" i="11" s="1"/>
  <c r="AK534" i="11"/>
  <c r="AI534" i="11"/>
  <c r="AG534" i="11"/>
  <c r="AJ534" i="11"/>
  <c r="AH517" i="11"/>
  <c r="AK517" i="11"/>
  <c r="AL517" i="11"/>
  <c r="AI517" i="11"/>
  <c r="AG517" i="11"/>
  <c r="AJ517" i="11"/>
  <c r="S650" i="11"/>
  <c r="AF650" i="11" s="1"/>
  <c r="AG643" i="11"/>
  <c r="AL643" i="11" s="1"/>
  <c r="S641" i="11"/>
  <c r="AF641" i="11" s="1"/>
  <c r="AH639" i="11"/>
  <c r="AL639" i="11" s="1"/>
  <c r="AJ639" i="11"/>
  <c r="T635" i="11"/>
  <c r="AI634" i="11"/>
  <c r="AJ634" i="11"/>
  <c r="AK634" i="11"/>
  <c r="AK632" i="11"/>
  <c r="AL632" i="11" s="1"/>
  <c r="AH632" i="11"/>
  <c r="T627" i="11"/>
  <c r="AI626" i="11"/>
  <c r="AJ626" i="11"/>
  <c r="AK626" i="11"/>
  <c r="AH623" i="11"/>
  <c r="AI623" i="11"/>
  <c r="AJ623" i="11"/>
  <c r="AH618" i="11"/>
  <c r="V617" i="11"/>
  <c r="S617" i="11"/>
  <c r="AF616" i="11"/>
  <c r="AH615" i="11"/>
  <c r="AL615" i="11" s="1"/>
  <c r="AI615" i="11"/>
  <c r="AJ615" i="11"/>
  <c r="AK615" i="11"/>
  <c r="Q614" i="11"/>
  <c r="AH607" i="11"/>
  <c r="AI607" i="11"/>
  <c r="AJ607" i="11"/>
  <c r="AL607" i="11" s="1"/>
  <c r="AK607" i="11"/>
  <c r="Q606" i="11"/>
  <c r="AH591" i="11"/>
  <c r="AL591" i="11" s="1"/>
  <c r="AI591" i="11"/>
  <c r="AJ591" i="11"/>
  <c r="AK591" i="11"/>
  <c r="AG585" i="11"/>
  <c r="AH585" i="11"/>
  <c r="AI585" i="11"/>
  <c r="AL585" i="11" s="1"/>
  <c r="AJ585" i="11"/>
  <c r="AK585" i="11"/>
  <c r="AG584" i="11"/>
  <c r="AJ581" i="11"/>
  <c r="AK581" i="11"/>
  <c r="AG581" i="11"/>
  <c r="AH581" i="11"/>
  <c r="AL581" i="11" s="1"/>
  <c r="AG570" i="11"/>
  <c r="AK536" i="11"/>
  <c r="AL536" i="11"/>
  <c r="AG536" i="11"/>
  <c r="AI536" i="11"/>
  <c r="AH536" i="11"/>
  <c r="AJ536" i="11"/>
  <c r="AH642" i="11"/>
  <c r="T636" i="11"/>
  <c r="AF636" i="11" s="1"/>
  <c r="AF627" i="11"/>
  <c r="AG624" i="11"/>
  <c r="AL624" i="11" s="1"/>
  <c r="AK624" i="11"/>
  <c r="AH624" i="11"/>
  <c r="Q622" i="11"/>
  <c r="AG618" i="11"/>
  <c r="AL618" i="11" s="1"/>
  <c r="AK608" i="11"/>
  <c r="AH608" i="11"/>
  <c r="AL608" i="11" s="1"/>
  <c r="AH599" i="11"/>
  <c r="AI599" i="11"/>
  <c r="AJ599" i="11"/>
  <c r="AK599" i="11"/>
  <c r="AJ597" i="11"/>
  <c r="AK597" i="11"/>
  <c r="AL597" i="11"/>
  <c r="AG597" i="11"/>
  <c r="AH597" i="11"/>
  <c r="AF593" i="11"/>
  <c r="V590" i="11"/>
  <c r="AF590" i="11" s="1"/>
  <c r="AH583" i="11"/>
  <c r="AI583" i="11"/>
  <c r="AJ583" i="11"/>
  <c r="AL583" i="11" s="1"/>
  <c r="AK583" i="11"/>
  <c r="AG582" i="11"/>
  <c r="AL582" i="11" s="1"/>
  <c r="AH582" i="11"/>
  <c r="AI582" i="11"/>
  <c r="AJ582" i="11"/>
  <c r="AK582" i="11"/>
  <c r="AH575" i="11"/>
  <c r="AL575" i="11" s="1"/>
  <c r="AI575" i="11"/>
  <c r="AJ575" i="11"/>
  <c r="AK575" i="11"/>
  <c r="V574" i="11"/>
  <c r="AF574" i="11" s="1"/>
  <c r="AH552" i="11"/>
  <c r="AI552" i="11"/>
  <c r="AL552" i="11"/>
  <c r="AJ552" i="11"/>
  <c r="AK552" i="11"/>
  <c r="AL649" i="11"/>
  <c r="AG642" i="11"/>
  <c r="AJ637" i="11"/>
  <c r="AK636" i="11"/>
  <c r="AI635" i="11"/>
  <c r="AL635" i="11" s="1"/>
  <c r="AH634" i="11"/>
  <c r="AG633" i="11"/>
  <c r="AL633" i="11" s="1"/>
  <c r="AH633" i="11"/>
  <c r="AK633" i="11"/>
  <c r="AI630" i="11"/>
  <c r="AI627" i="11"/>
  <c r="AL627" i="11" s="1"/>
  <c r="AH626" i="11"/>
  <c r="AK623" i="11"/>
  <c r="AK616" i="11"/>
  <c r="AL616" i="11"/>
  <c r="AH616" i="11"/>
  <c r="V614" i="11"/>
  <c r="AF614" i="11" s="1"/>
  <c r="AG612" i="11"/>
  <c r="AH612" i="11"/>
  <c r="AI612" i="11"/>
  <c r="AJ612" i="11"/>
  <c r="AL612" i="11"/>
  <c r="AG611" i="11"/>
  <c r="AL611" i="11" s="1"/>
  <c r="S611" i="11"/>
  <c r="AG608" i="11"/>
  <c r="AG607" i="11"/>
  <c r="V606" i="11"/>
  <c r="AF606" i="11" s="1"/>
  <c r="AG600" i="11"/>
  <c r="AK600" i="11"/>
  <c r="AL600" i="11"/>
  <c r="AH600" i="11"/>
  <c r="AI600" i="11"/>
  <c r="AG598" i="11"/>
  <c r="AH598" i="11"/>
  <c r="AJ598" i="11"/>
  <c r="AK598" i="11"/>
  <c r="AG592" i="11"/>
  <c r="S592" i="11"/>
  <c r="AF592" i="11" s="1"/>
  <c r="AG566" i="11"/>
  <c r="S566" i="11"/>
  <c r="AF566" i="11" s="1"/>
  <c r="AK649" i="11"/>
  <c r="AK644" i="11"/>
  <c r="AH637" i="11"/>
  <c r="AL637" i="11" s="1"/>
  <c r="AG634" i="11"/>
  <c r="AL634" i="11" s="1"/>
  <c r="AH630" i="11"/>
  <c r="AG626" i="11"/>
  <c r="AL626" i="11" s="1"/>
  <c r="AG625" i="11"/>
  <c r="AL625" i="11" s="1"/>
  <c r="AH625" i="11"/>
  <c r="AK625" i="11"/>
  <c r="AG623" i="11"/>
  <c r="AL623" i="11" s="1"/>
  <c r="V622" i="11"/>
  <c r="AF622" i="11" s="1"/>
  <c r="AF617" i="11"/>
  <c r="AG616" i="11"/>
  <c r="AG615" i="11"/>
  <c r="AG604" i="11"/>
  <c r="AH604" i="11"/>
  <c r="AL604" i="11" s="1"/>
  <c r="AI604" i="11"/>
  <c r="AJ604" i="11"/>
  <c r="AG576" i="11"/>
  <c r="S576" i="11"/>
  <c r="AF576" i="11" s="1"/>
  <c r="AJ573" i="11"/>
  <c r="AK573" i="11"/>
  <c r="AL573" i="11"/>
  <c r="AG573" i="11"/>
  <c r="AH573" i="11"/>
  <c r="AI569" i="11"/>
  <c r="AG569" i="11"/>
  <c r="AH569" i="11"/>
  <c r="AL569" i="11" s="1"/>
  <c r="AJ569" i="11"/>
  <c r="AK569" i="11"/>
  <c r="AG568" i="11"/>
  <c r="AF545" i="11"/>
  <c r="AJ644" i="11"/>
  <c r="AG638" i="11"/>
  <c r="AJ638" i="11"/>
  <c r="AG635" i="11"/>
  <c r="AJ629" i="11"/>
  <c r="AK628" i="11"/>
  <c r="AG627" i="11"/>
  <c r="AK620" i="11"/>
  <c r="AF611" i="11"/>
  <c r="AH610" i="11"/>
  <c r="AL610" i="11" s="1"/>
  <c r="AJ601" i="11"/>
  <c r="AF594" i="11"/>
  <c r="AG593" i="11"/>
  <c r="AL593" i="11" s="1"/>
  <c r="AH593" i="11"/>
  <c r="AI593" i="11"/>
  <c r="AK593" i="11"/>
  <c r="AG591" i="11"/>
  <c r="AI589" i="11"/>
  <c r="AG588" i="11"/>
  <c r="AL588" i="11" s="1"/>
  <c r="AH588" i="11"/>
  <c r="AI588" i="11"/>
  <c r="AJ588" i="11"/>
  <c r="AK588" i="11"/>
  <c r="AI573" i="11"/>
  <c r="AK567" i="11"/>
  <c r="AG567" i="11"/>
  <c r="AL567" i="11" s="1"/>
  <c r="AH567" i="11"/>
  <c r="AI567" i="11"/>
  <c r="AJ567" i="11"/>
  <c r="AI565" i="11"/>
  <c r="AG565" i="11"/>
  <c r="AH565" i="11"/>
  <c r="AL565" i="11" s="1"/>
  <c r="AJ565" i="11"/>
  <c r="AK565" i="11"/>
  <c r="AF561" i="11"/>
  <c r="AK559" i="11"/>
  <c r="AG559" i="11"/>
  <c r="AL559" i="11" s="1"/>
  <c r="AH559" i="11"/>
  <c r="AI559" i="11"/>
  <c r="AG549" i="11"/>
  <c r="AL549" i="11" s="1"/>
  <c r="AG530" i="11"/>
  <c r="AI528" i="11"/>
  <c r="AH528" i="11"/>
  <c r="AL528" i="11" s="1"/>
  <c r="AJ528" i="11"/>
  <c r="S527" i="11"/>
  <c r="AK503" i="11"/>
  <c r="AJ503" i="11"/>
  <c r="AL503" i="11"/>
  <c r="AH503" i="11"/>
  <c r="AK494" i="11"/>
  <c r="AH494" i="11"/>
  <c r="AG494" i="11"/>
  <c r="AJ494" i="11"/>
  <c r="AJ482" i="11"/>
  <c r="AK482" i="11"/>
  <c r="AG482" i="11"/>
  <c r="AL482" i="11" s="1"/>
  <c r="AH482" i="11"/>
  <c r="AI482" i="11"/>
  <c r="AK477" i="11"/>
  <c r="AL477" i="11" s="1"/>
  <c r="AI477" i="11"/>
  <c r="AJ477" i="11"/>
  <c r="AH477" i="11"/>
  <c r="AI463" i="11"/>
  <c r="AJ463" i="11"/>
  <c r="AL463" i="11" s="1"/>
  <c r="AH463" i="11"/>
  <c r="AK463" i="11"/>
  <c r="AG459" i="11"/>
  <c r="AH397" i="11"/>
  <c r="AI397" i="11"/>
  <c r="AJ397" i="11"/>
  <c r="AG397" i="11"/>
  <c r="AL397" i="11" s="1"/>
  <c r="AK397" i="11"/>
  <c r="AI592" i="11"/>
  <c r="AI584" i="11"/>
  <c r="AI576" i="11"/>
  <c r="AI570" i="11"/>
  <c r="AL570" i="11" s="1"/>
  <c r="AI568" i="11"/>
  <c r="AL568" i="11" s="1"/>
  <c r="AJ566" i="11"/>
  <c r="AI561" i="11"/>
  <c r="AH561" i="11"/>
  <c r="AF559" i="11"/>
  <c r="AL556" i="11"/>
  <c r="AK551" i="11"/>
  <c r="AH551" i="11"/>
  <c r="AL551" i="11" s="1"/>
  <c r="AJ549" i="11"/>
  <c r="AH544" i="11"/>
  <c r="AI541" i="11"/>
  <c r="AJ541" i="11"/>
  <c r="S537" i="11"/>
  <c r="AG533" i="11"/>
  <c r="AJ533" i="11"/>
  <c r="AL533" i="11"/>
  <c r="AJ524" i="11"/>
  <c r="AK524" i="11"/>
  <c r="AH524" i="11"/>
  <c r="AL524" i="11" s="1"/>
  <c r="AG522" i="11"/>
  <c r="AL522" i="11" s="1"/>
  <c r="AK518" i="11"/>
  <c r="AH518" i="11"/>
  <c r="AG518" i="11"/>
  <c r="AI518" i="11"/>
  <c r="AI505" i="11"/>
  <c r="AH505" i="11"/>
  <c r="AL505" i="11" s="1"/>
  <c r="AK505" i="11"/>
  <c r="AI497" i="11"/>
  <c r="AG497" i="11"/>
  <c r="AJ497" i="11"/>
  <c r="AF473" i="11"/>
  <c r="AI462" i="11"/>
  <c r="AJ462" i="11"/>
  <c r="AG462" i="11"/>
  <c r="AL462" i="11" s="1"/>
  <c r="AH462" i="11"/>
  <c r="AK391" i="11"/>
  <c r="AL391" i="11"/>
  <c r="AG391" i="11"/>
  <c r="AH391" i="11"/>
  <c r="AI391" i="11"/>
  <c r="AJ391" i="11"/>
  <c r="AH365" i="11"/>
  <c r="AI365" i="11"/>
  <c r="AK365" i="11"/>
  <c r="AJ365" i="11"/>
  <c r="AL365" i="11" s="1"/>
  <c r="AI619" i="11"/>
  <c r="AI611" i="11"/>
  <c r="AI603" i="11"/>
  <c r="S603" i="11"/>
  <c r="AF603" i="11" s="1"/>
  <c r="AI595" i="11"/>
  <c r="S595" i="11"/>
  <c r="AH592" i="11"/>
  <c r="AI587" i="11"/>
  <c r="AL587" i="11" s="1"/>
  <c r="AH584" i="11"/>
  <c r="AI579" i="11"/>
  <c r="AH576" i="11"/>
  <c r="AL576" i="11" s="1"/>
  <c r="AL572" i="11"/>
  <c r="AG571" i="11"/>
  <c r="AH568" i="11"/>
  <c r="AI566" i="11"/>
  <c r="T562" i="11"/>
  <c r="AF562" i="11" s="1"/>
  <c r="Q558" i="11"/>
  <c r="Q557" i="11"/>
  <c r="AH550" i="11"/>
  <c r="AL550" i="11" s="1"/>
  <c r="AI550" i="11"/>
  <c r="AJ550" i="11"/>
  <c r="V543" i="11"/>
  <c r="AF543" i="11" s="1"/>
  <c r="V542" i="11"/>
  <c r="AF535" i="11"/>
  <c r="AF532" i="11"/>
  <c r="V518" i="11"/>
  <c r="V503" i="11"/>
  <c r="S501" i="11"/>
  <c r="AH497" i="11"/>
  <c r="AL497" i="11" s="1"/>
  <c r="AL480" i="11"/>
  <c r="AI480" i="11"/>
  <c r="AH480" i="11"/>
  <c r="AJ480" i="11"/>
  <c r="AK480" i="11"/>
  <c r="AF475" i="11"/>
  <c r="AJ458" i="11"/>
  <c r="AI458" i="11"/>
  <c r="AK458" i="11"/>
  <c r="AH458" i="11"/>
  <c r="AL458" i="11" s="1"/>
  <c r="AG448" i="11"/>
  <c r="AI439" i="11"/>
  <c r="AK439" i="11"/>
  <c r="AG439" i="11"/>
  <c r="AL439" i="11" s="1"/>
  <c r="AH439" i="11"/>
  <c r="AJ439" i="11"/>
  <c r="AI427" i="11"/>
  <c r="AJ427" i="11"/>
  <c r="AH427" i="11"/>
  <c r="AL427" i="11" s="1"/>
  <c r="AK427" i="11"/>
  <c r="AJ556" i="11"/>
  <c r="AI556" i="11"/>
  <c r="AK556" i="11"/>
  <c r="AH549" i="11"/>
  <c r="S542" i="11"/>
  <c r="AK527" i="11"/>
  <c r="AI527" i="11"/>
  <c r="AJ527" i="11"/>
  <c r="AG527" i="11"/>
  <c r="AK526" i="11"/>
  <c r="AH526" i="11"/>
  <c r="AG526" i="11"/>
  <c r="AL526" i="11" s="1"/>
  <c r="AJ526" i="11"/>
  <c r="AH525" i="11"/>
  <c r="AG525" i="11"/>
  <c r="AK525" i="11"/>
  <c r="AL525" i="11" s="1"/>
  <c r="S513" i="11"/>
  <c r="AF513" i="11" s="1"/>
  <c r="AF511" i="11"/>
  <c r="AK510" i="11"/>
  <c r="AH510" i="11"/>
  <c r="AJ510" i="11"/>
  <c r="AG510" i="11"/>
  <c r="AL510" i="11" s="1"/>
  <c r="AI504" i="11"/>
  <c r="AG504" i="11"/>
  <c r="AL504" i="11" s="1"/>
  <c r="AH504" i="11"/>
  <c r="AI496" i="11"/>
  <c r="AG496" i="11"/>
  <c r="AJ496" i="11"/>
  <c r="AL496" i="11"/>
  <c r="S487" i="11"/>
  <c r="AG487" i="11"/>
  <c r="AL487" i="11" s="1"/>
  <c r="AK485" i="11"/>
  <c r="AJ485" i="11"/>
  <c r="AG485" i="11"/>
  <c r="AL485" i="11" s="1"/>
  <c r="AI485" i="11"/>
  <c r="Q479" i="11"/>
  <c r="AG451" i="11"/>
  <c r="AH444" i="11"/>
  <c r="AL444" i="11"/>
  <c r="AG444" i="11"/>
  <c r="AI444" i="11"/>
  <c r="AJ444" i="11"/>
  <c r="AK444" i="11"/>
  <c r="Q435" i="11"/>
  <c r="Q429" i="11"/>
  <c r="AG382" i="11"/>
  <c r="AH366" i="11"/>
  <c r="AL366" i="11" s="1"/>
  <c r="AI366" i="11"/>
  <c r="AK366" i="11"/>
  <c r="AJ366" i="11"/>
  <c r="AG603" i="11"/>
  <c r="AL603" i="11" s="1"/>
  <c r="AL602" i="11"/>
  <c r="AG595" i="11"/>
  <c r="AL595" i="11" s="1"/>
  <c r="S593" i="11"/>
  <c r="AG587" i="11"/>
  <c r="AG579" i="11"/>
  <c r="AL579" i="11" s="1"/>
  <c r="AL578" i="11"/>
  <c r="S577" i="11"/>
  <c r="AF577" i="11" s="1"/>
  <c r="S544" i="11"/>
  <c r="AJ532" i="11"/>
  <c r="AK532" i="11"/>
  <c r="AH532" i="11"/>
  <c r="S529" i="11"/>
  <c r="AF516" i="11"/>
  <c r="AF508" i="11"/>
  <c r="T507" i="11"/>
  <c r="AF507" i="11" s="1"/>
  <c r="AH507" i="11"/>
  <c r="AK502" i="11"/>
  <c r="AH502" i="11"/>
  <c r="AI502" i="11"/>
  <c r="AL502" i="11"/>
  <c r="Q490" i="11"/>
  <c r="V490" i="11"/>
  <c r="AF490" i="11" s="1"/>
  <c r="S489" i="11"/>
  <c r="AF489" i="11" s="1"/>
  <c r="AH485" i="11"/>
  <c r="AJ470" i="11"/>
  <c r="AK470" i="11"/>
  <c r="AI470" i="11"/>
  <c r="AG470" i="11"/>
  <c r="AL470" i="11" s="1"/>
  <c r="AJ466" i="11"/>
  <c r="AK466" i="11"/>
  <c r="AG466" i="11"/>
  <c r="AL466" i="11" s="1"/>
  <c r="AH466" i="11"/>
  <c r="AI466" i="11"/>
  <c r="T369" i="11"/>
  <c r="AF369" i="11" s="1"/>
  <c r="AH369" i="11"/>
  <c r="AL369" i="11" s="1"/>
  <c r="AK602" i="11"/>
  <c r="AK594" i="11"/>
  <c r="AL594" i="11" s="1"/>
  <c r="AK586" i="11"/>
  <c r="AK578" i="11"/>
  <c r="AH572" i="11"/>
  <c r="AG563" i="11"/>
  <c r="AL563" i="11" s="1"/>
  <c r="AJ563" i="11"/>
  <c r="AL562" i="11"/>
  <c r="AL561" i="11"/>
  <c r="AJ548" i="11"/>
  <c r="AH548" i="11"/>
  <c r="AI548" i="11"/>
  <c r="AK541" i="11"/>
  <c r="AL541" i="11" s="1"/>
  <c r="AK535" i="11"/>
  <c r="AG535" i="11"/>
  <c r="AL535" i="11" s="1"/>
  <c r="AJ535" i="11"/>
  <c r="AH527" i="11"/>
  <c r="S526" i="11"/>
  <c r="AF526" i="11" s="1"/>
  <c r="T521" i="11"/>
  <c r="AF521" i="11" s="1"/>
  <c r="AH521" i="11"/>
  <c r="AL521" i="11" s="1"/>
  <c r="S518" i="11"/>
  <c r="AJ516" i="11"/>
  <c r="AG516" i="11"/>
  <c r="AK516" i="11"/>
  <c r="AI512" i="11"/>
  <c r="AG512" i="11"/>
  <c r="AK512" i="11"/>
  <c r="V510" i="11"/>
  <c r="AF510" i="11" s="1"/>
  <c r="AG502" i="11"/>
  <c r="Q499" i="11"/>
  <c r="AL494" i="11"/>
  <c r="AJ492" i="11"/>
  <c r="AK492" i="11"/>
  <c r="AH492" i="11"/>
  <c r="AL492" i="11" s="1"/>
  <c r="AF487" i="11"/>
  <c r="AG478" i="11"/>
  <c r="AH476" i="11"/>
  <c r="AJ476" i="11"/>
  <c r="AG476" i="11"/>
  <c r="AI476" i="11"/>
  <c r="AL476" i="11"/>
  <c r="AK461" i="11"/>
  <c r="AI461" i="11"/>
  <c r="AH461" i="11"/>
  <c r="AL461" i="11" s="1"/>
  <c r="AJ461" i="11"/>
  <c r="AG455" i="11"/>
  <c r="AL455" i="11" s="1"/>
  <c r="AF401" i="11"/>
  <c r="AK629" i="11"/>
  <c r="AL629" i="11" s="1"/>
  <c r="AJ602" i="11"/>
  <c r="AJ594" i="11"/>
  <c r="AL592" i="11"/>
  <c r="AJ586" i="11"/>
  <c r="AL586" i="11" s="1"/>
  <c r="AL584" i="11"/>
  <c r="AJ578" i="11"/>
  <c r="AG572" i="11"/>
  <c r="AK564" i="11"/>
  <c r="AK561" i="11"/>
  <c r="AF560" i="11"/>
  <c r="AG554" i="11"/>
  <c r="AL554" i="11" s="1"/>
  <c r="AH554" i="11"/>
  <c r="AI554" i="11"/>
  <c r="S546" i="11"/>
  <c r="AF546" i="11" s="1"/>
  <c r="AF544" i="11"/>
  <c r="Q543" i="11"/>
  <c r="AH541" i="11"/>
  <c r="AF534" i="11"/>
  <c r="AF533" i="11"/>
  <c r="AI532" i="11"/>
  <c r="AL532" i="11" s="1"/>
  <c r="AF529" i="11"/>
  <c r="AK511" i="11"/>
  <c r="AG511" i="11"/>
  <c r="AL511" i="11" s="1"/>
  <c r="AH511" i="11"/>
  <c r="AH509" i="11"/>
  <c r="AL509" i="11" s="1"/>
  <c r="AI509" i="11"/>
  <c r="AK509" i="11"/>
  <c r="AH501" i="11"/>
  <c r="AG501" i="11"/>
  <c r="AL501" i="11" s="1"/>
  <c r="AI501" i="11"/>
  <c r="AJ500" i="11"/>
  <c r="AL500" i="11"/>
  <c r="AG500" i="11"/>
  <c r="AI500" i="11"/>
  <c r="AG498" i="11"/>
  <c r="AL498" i="11" s="1"/>
  <c r="S498" i="11"/>
  <c r="AF498" i="11" s="1"/>
  <c r="AI494" i="11"/>
  <c r="AJ483" i="11"/>
  <c r="AK483" i="11"/>
  <c r="AH483" i="11"/>
  <c r="AL483" i="11" s="1"/>
  <c r="Q460" i="11"/>
  <c r="AG443" i="11"/>
  <c r="AG424" i="11"/>
  <c r="V396" i="11"/>
  <c r="Q396" i="11"/>
  <c r="AF361" i="11"/>
  <c r="AI571" i="11"/>
  <c r="AK570" i="11"/>
  <c r="AL566" i="11"/>
  <c r="AI564" i="11"/>
  <c r="AL564" i="11" s="1"/>
  <c r="V563" i="11"/>
  <c r="AF563" i="11" s="1"/>
  <c r="AJ561" i="11"/>
  <c r="S557" i="11"/>
  <c r="AF557" i="11" s="1"/>
  <c r="AG553" i="11"/>
  <c r="AL553" i="11" s="1"/>
  <c r="AI553" i="11"/>
  <c r="AH553" i="11"/>
  <c r="AJ551" i="11"/>
  <c r="AI545" i="11"/>
  <c r="AL545" i="11"/>
  <c r="AG545" i="11"/>
  <c r="AG544" i="11"/>
  <c r="AJ544" i="11"/>
  <c r="AG541" i="11"/>
  <c r="AJ540" i="11"/>
  <c r="AL540" i="11" s="1"/>
  <c r="AI540" i="11"/>
  <c r="AL538" i="11"/>
  <c r="AH538" i="11"/>
  <c r="AJ538" i="11"/>
  <c r="Q537" i="11"/>
  <c r="V537" i="11"/>
  <c r="AK533" i="11"/>
  <c r="AG532" i="11"/>
  <c r="T531" i="11"/>
  <c r="AH531" i="11"/>
  <c r="AI529" i="11"/>
  <c r="AG529" i="11"/>
  <c r="AL529" i="11" s="1"/>
  <c r="AK529" i="11"/>
  <c r="AK528" i="11"/>
  <c r="Q520" i="11"/>
  <c r="AK519" i="11"/>
  <c r="AI519" i="11"/>
  <c r="AL519" i="11" s="1"/>
  <c r="AJ518" i="11"/>
  <c r="AL518" i="11" s="1"/>
  <c r="AI516" i="11"/>
  <c r="AH512" i="11"/>
  <c r="AJ509" i="11"/>
  <c r="AJ508" i="11"/>
  <c r="AH508" i="11"/>
  <c r="AL508" i="11" s="1"/>
  <c r="AI508" i="11"/>
  <c r="AI503" i="11"/>
  <c r="V501" i="11"/>
  <c r="AK495" i="11"/>
  <c r="AH495" i="11"/>
  <c r="AI495" i="11"/>
  <c r="AJ495" i="11"/>
  <c r="AH493" i="11"/>
  <c r="AG493" i="11"/>
  <c r="AL493" i="11" s="1"/>
  <c r="AI493" i="11"/>
  <c r="AK493" i="11"/>
  <c r="S488" i="11"/>
  <c r="AF488" i="11" s="1"/>
  <c r="AK476" i="11"/>
  <c r="AH468" i="11"/>
  <c r="AL468" i="11" s="1"/>
  <c r="AK468" i="11"/>
  <c r="AI468" i="11"/>
  <c r="AJ468" i="11"/>
  <c r="Q467" i="11"/>
  <c r="AK462" i="11"/>
  <c r="AH454" i="11"/>
  <c r="AI454" i="11"/>
  <c r="AJ454" i="11"/>
  <c r="AK454" i="11"/>
  <c r="AL454" i="11" s="1"/>
  <c r="AL450" i="11"/>
  <c r="AH428" i="11"/>
  <c r="AJ428" i="11"/>
  <c r="AG428" i="11"/>
  <c r="AL428" i="11" s="1"/>
  <c r="AI428" i="11"/>
  <c r="AK428" i="11"/>
  <c r="S373" i="11"/>
  <c r="AF373" i="11" s="1"/>
  <c r="AJ340" i="11"/>
  <c r="AK340" i="11"/>
  <c r="AI340" i="11"/>
  <c r="AG340" i="11"/>
  <c r="AL340" i="11" s="1"/>
  <c r="AH340" i="11"/>
  <c r="AF536" i="11"/>
  <c r="AI521" i="11"/>
  <c r="AJ515" i="11"/>
  <c r="AG515" i="11"/>
  <c r="AL514" i="11"/>
  <c r="S512" i="11"/>
  <c r="AF512" i="11" s="1"/>
  <c r="AJ507" i="11"/>
  <c r="AG507" i="11"/>
  <c r="AL507" i="11" s="1"/>
  <c r="AL506" i="11"/>
  <c r="AG481" i="11"/>
  <c r="AK481" i="11"/>
  <c r="AL481" i="11"/>
  <c r="S476" i="11"/>
  <c r="AF476" i="11" s="1"/>
  <c r="AK453" i="11"/>
  <c r="AH453" i="11"/>
  <c r="AL453" i="11" s="1"/>
  <c r="AJ434" i="11"/>
  <c r="AK434" i="11"/>
  <c r="AG434" i="11"/>
  <c r="AI432" i="11"/>
  <c r="AK430" i="11"/>
  <c r="AJ418" i="11"/>
  <c r="AH418" i="11"/>
  <c r="AL414" i="11"/>
  <c r="AG402" i="11"/>
  <c r="AL402" i="11" s="1"/>
  <c r="AH402" i="11"/>
  <c r="AJ402" i="11"/>
  <c r="AI402" i="11"/>
  <c r="AK402" i="11"/>
  <c r="S398" i="11"/>
  <c r="AF398" i="11" s="1"/>
  <c r="AG394" i="11"/>
  <c r="AL394" i="11" s="1"/>
  <c r="AH394" i="11"/>
  <c r="AI394" i="11"/>
  <c r="AJ394" i="11"/>
  <c r="AK394" i="11"/>
  <c r="AF390" i="11"/>
  <c r="AI353" i="11"/>
  <c r="AL353" i="11" s="1"/>
  <c r="AJ353" i="11"/>
  <c r="AH353" i="11"/>
  <c r="AI471" i="11"/>
  <c r="AK471" i="11"/>
  <c r="AG471" i="11"/>
  <c r="AL471" i="11" s="1"/>
  <c r="AI464" i="11"/>
  <c r="AJ464" i="11"/>
  <c r="AL464" i="11" s="1"/>
  <c r="AH452" i="11"/>
  <c r="AL452" i="11" s="1"/>
  <c r="AI452" i="11"/>
  <c r="AJ452" i="11"/>
  <c r="AK437" i="11"/>
  <c r="AJ437" i="11"/>
  <c r="AL437" i="11" s="1"/>
  <c r="AG433" i="11"/>
  <c r="AL433" i="11" s="1"/>
  <c r="AK433" i="11"/>
  <c r="AI431" i="11"/>
  <c r="AL431" i="11" s="1"/>
  <c r="AJ431" i="11"/>
  <c r="AK431" i="11"/>
  <c r="AJ430" i="11"/>
  <c r="AJ426" i="11"/>
  <c r="AI426" i="11"/>
  <c r="AL426" i="11" s="1"/>
  <c r="AK411" i="11"/>
  <c r="AG411" i="11"/>
  <c r="AH411" i="11"/>
  <c r="AL411" i="11" s="1"/>
  <c r="AI411" i="11"/>
  <c r="AI406" i="11"/>
  <c r="AL406" i="11" s="1"/>
  <c r="AH389" i="11"/>
  <c r="AI389" i="11"/>
  <c r="AI385" i="11"/>
  <c r="AJ385" i="11"/>
  <c r="AL385" i="11"/>
  <c r="AG385" i="11"/>
  <c r="AH385" i="11"/>
  <c r="AF371" i="11"/>
  <c r="AL370" i="11"/>
  <c r="AG370" i="11"/>
  <c r="AH370" i="11"/>
  <c r="AK370" i="11"/>
  <c r="AH357" i="11"/>
  <c r="AL357" i="11" s="1"/>
  <c r="AI357" i="11"/>
  <c r="AJ357" i="11"/>
  <c r="AL349" i="11"/>
  <c r="AG539" i="11"/>
  <c r="AJ531" i="11"/>
  <c r="AG531" i="11"/>
  <c r="AL531" i="11" s="1"/>
  <c r="AL530" i="11"/>
  <c r="S528" i="11"/>
  <c r="AF528" i="11" s="1"/>
  <c r="AF519" i="11"/>
  <c r="AL513" i="11"/>
  <c r="AI513" i="11"/>
  <c r="V507" i="11"/>
  <c r="AF486" i="11"/>
  <c r="AF485" i="11"/>
  <c r="AI475" i="11"/>
  <c r="AJ475" i="11"/>
  <c r="AF474" i="11"/>
  <c r="AG465" i="11"/>
  <c r="AK465" i="11"/>
  <c r="AL465" i="11" s="1"/>
  <c r="AH465" i="11"/>
  <c r="AH451" i="11"/>
  <c r="AL451" i="11" s="1"/>
  <c r="AK446" i="11"/>
  <c r="AG446" i="11"/>
  <c r="AL446" i="11" s="1"/>
  <c r="AH446" i="11"/>
  <c r="AL443" i="11"/>
  <c r="AJ438" i="11"/>
  <c r="AG438" i="11"/>
  <c r="AH430" i="11"/>
  <c r="AL424" i="11"/>
  <c r="AH424" i="11"/>
  <c r="AG417" i="11"/>
  <c r="AI417" i="11"/>
  <c r="AJ417" i="11"/>
  <c r="AK417" i="11"/>
  <c r="AI415" i="11"/>
  <c r="AG415" i="11"/>
  <c r="AL415" i="11" s="1"/>
  <c r="AH415" i="11"/>
  <c r="AJ415" i="11"/>
  <c r="AK413" i="11"/>
  <c r="AG413" i="11"/>
  <c r="AL413" i="11" s="1"/>
  <c r="AH413" i="11"/>
  <c r="AI413" i="11"/>
  <c r="AL408" i="11"/>
  <c r="AJ408" i="11"/>
  <c r="AK408" i="11"/>
  <c r="Q403" i="11"/>
  <c r="V403" i="11"/>
  <c r="AF403" i="11" s="1"/>
  <c r="AH390" i="11"/>
  <c r="AI390" i="11"/>
  <c r="AK390" i="11"/>
  <c r="AG389" i="11"/>
  <c r="AL389" i="11" s="1"/>
  <c r="AJ380" i="11"/>
  <c r="AK380" i="11"/>
  <c r="AH380" i="11"/>
  <c r="AH358" i="11"/>
  <c r="AI358" i="11"/>
  <c r="AK358" i="11"/>
  <c r="AJ358" i="11"/>
  <c r="AI423" i="11"/>
  <c r="AL423" i="11" s="1"/>
  <c r="AH423" i="11"/>
  <c r="AJ423" i="11"/>
  <c r="AG409" i="11"/>
  <c r="AL409" i="11" s="1"/>
  <c r="AH409" i="11"/>
  <c r="AI409" i="11"/>
  <c r="AJ409" i="11"/>
  <c r="AJ406" i="11"/>
  <c r="AK406" i="11"/>
  <c r="AF404" i="11"/>
  <c r="AK399" i="11"/>
  <c r="AG399" i="11"/>
  <c r="AL399" i="11" s="1"/>
  <c r="AI399" i="11"/>
  <c r="AJ399" i="11"/>
  <c r="AH398" i="11"/>
  <c r="AI398" i="11"/>
  <c r="AK398" i="11"/>
  <c r="AG398" i="11"/>
  <c r="AL398" i="11" s="1"/>
  <c r="AJ398" i="11"/>
  <c r="Q395" i="11"/>
  <c r="S389" i="11"/>
  <c r="AG363" i="11"/>
  <c r="AL363" i="11" s="1"/>
  <c r="AH363" i="11"/>
  <c r="AJ363" i="11"/>
  <c r="AK363" i="11"/>
  <c r="AI363" i="11"/>
  <c r="AH341" i="11"/>
  <c r="AI341" i="11"/>
  <c r="AJ341" i="11"/>
  <c r="AL341" i="11" s="1"/>
  <c r="AG341" i="11"/>
  <c r="AK341" i="11"/>
  <c r="AJ324" i="11"/>
  <c r="AK324" i="11"/>
  <c r="AI324" i="11"/>
  <c r="AH324" i="11"/>
  <c r="AG324" i="11"/>
  <c r="AL324" i="11" s="1"/>
  <c r="AL488" i="11"/>
  <c r="AH488" i="11"/>
  <c r="AI488" i="11"/>
  <c r="AH484" i="11"/>
  <c r="AK484" i="11"/>
  <c r="AG484" i="11"/>
  <c r="AL484" i="11" s="1"/>
  <c r="AK469" i="11"/>
  <c r="AJ469" i="11"/>
  <c r="AG469" i="11"/>
  <c r="AL469" i="11" s="1"/>
  <c r="AJ450" i="11"/>
  <c r="AH450" i="11"/>
  <c r="AI450" i="11"/>
  <c r="AG447" i="11"/>
  <c r="AL447" i="11" s="1"/>
  <c r="AG422" i="11"/>
  <c r="AH422" i="11"/>
  <c r="AL422" i="11"/>
  <c r="AG412" i="11"/>
  <c r="AF391" i="11"/>
  <c r="V389" i="11"/>
  <c r="AF386" i="11"/>
  <c r="AK385" i="11"/>
  <c r="AF384" i="11"/>
  <c r="AJ348" i="11"/>
  <c r="AK348" i="11"/>
  <c r="AG348" i="11"/>
  <c r="AH348" i="11"/>
  <c r="AI348" i="11"/>
  <c r="AL316" i="11"/>
  <c r="AG547" i="11"/>
  <c r="AL547" i="11" s="1"/>
  <c r="AI515" i="11"/>
  <c r="AG488" i="11"/>
  <c r="AK486" i="11"/>
  <c r="AG486" i="11"/>
  <c r="AL486" i="11" s="1"/>
  <c r="AH486" i="11"/>
  <c r="AI484" i="11"/>
  <c r="AI481" i="11"/>
  <c r="AJ472" i="11"/>
  <c r="AL472" i="11" s="1"/>
  <c r="AK472" i="11"/>
  <c r="AG456" i="11"/>
  <c r="AL456" i="11" s="1"/>
  <c r="AH456" i="11"/>
  <c r="AI456" i="11"/>
  <c r="AG445" i="11"/>
  <c r="AL445" i="11" s="1"/>
  <c r="AJ442" i="11"/>
  <c r="AG442" i="11"/>
  <c r="AL442" i="11" s="1"/>
  <c r="AH442" i="11"/>
  <c r="AG441" i="11"/>
  <c r="AH441" i="11"/>
  <c r="AL441" i="11"/>
  <c r="AH436" i="11"/>
  <c r="AK436" i="11"/>
  <c r="AG436" i="11"/>
  <c r="AI434" i="11"/>
  <c r="AJ433" i="11"/>
  <c r="AK432" i="11"/>
  <c r="AG421" i="11"/>
  <c r="AL421" i="11" s="1"/>
  <c r="AK421" i="11"/>
  <c r="AH421" i="11"/>
  <c r="AI421" i="11"/>
  <c r="AG416" i="11"/>
  <c r="AL416" i="11" s="1"/>
  <c r="AG414" i="11"/>
  <c r="AI407" i="11"/>
  <c r="AK407" i="11"/>
  <c r="AG407" i="11"/>
  <c r="AH407" i="11"/>
  <c r="V395" i="11"/>
  <c r="AF395" i="11" s="1"/>
  <c r="AG390" i="11"/>
  <c r="AL390" i="11" s="1"/>
  <c r="Q388" i="11"/>
  <c r="Q371" i="11"/>
  <c r="V371" i="11"/>
  <c r="Q364" i="11"/>
  <c r="V364" i="11"/>
  <c r="AF364" i="11" s="1"/>
  <c r="AG358" i="11"/>
  <c r="AL358" i="11" s="1"/>
  <c r="AG555" i="11"/>
  <c r="AL555" i="11" s="1"/>
  <c r="AL546" i="11"/>
  <c r="AJ539" i="11"/>
  <c r="AF527" i="11"/>
  <c r="AJ523" i="11"/>
  <c r="AG523" i="11"/>
  <c r="AK521" i="11"/>
  <c r="S520" i="11"/>
  <c r="AF520" i="11" s="1"/>
  <c r="AH515" i="11"/>
  <c r="AK507" i="11"/>
  <c r="S503" i="11"/>
  <c r="AF503" i="11" s="1"/>
  <c r="AJ491" i="11"/>
  <c r="AG491" i="11"/>
  <c r="AL491" i="11" s="1"/>
  <c r="V484" i="11"/>
  <c r="AF484" i="11" s="1"/>
  <c r="AH481" i="11"/>
  <c r="AL478" i="11"/>
  <c r="AG473" i="11"/>
  <c r="AL473" i="11" s="1"/>
  <c r="AH473" i="11"/>
  <c r="AI473" i="11"/>
  <c r="AJ471" i="11"/>
  <c r="AL459" i="11"/>
  <c r="AI455" i="11"/>
  <c r="AH455" i="11"/>
  <c r="AJ453" i="11"/>
  <c r="AK438" i="11"/>
  <c r="AL438" i="11" s="1"/>
  <c r="AH434" i="11"/>
  <c r="AI433" i="11"/>
  <c r="AJ432" i="11"/>
  <c r="AL432" i="11" s="1"/>
  <c r="AG420" i="11"/>
  <c r="AH420" i="11"/>
  <c r="AI420" i="11"/>
  <c r="AL419" i="11"/>
  <c r="AH419" i="11"/>
  <c r="AI419" i="11"/>
  <c r="AJ419" i="11"/>
  <c r="AK418" i="11"/>
  <c r="AL418" i="11" s="1"/>
  <c r="AK405" i="11"/>
  <c r="AJ405" i="11"/>
  <c r="AG405" i="11"/>
  <c r="AH405" i="11"/>
  <c r="AL404" i="11"/>
  <c r="Q400" i="11"/>
  <c r="V400" i="11"/>
  <c r="AF392" i="11"/>
  <c r="Q360" i="11"/>
  <c r="V360" i="11"/>
  <c r="Q344" i="11"/>
  <c r="AI337" i="11"/>
  <c r="AL337" i="11" s="1"/>
  <c r="AJ337" i="11"/>
  <c r="Q328" i="11"/>
  <c r="Q323" i="11"/>
  <c r="Q392" i="11"/>
  <c r="AI377" i="11"/>
  <c r="AJ377" i="11"/>
  <c r="AL377" i="11"/>
  <c r="AH373" i="11"/>
  <c r="AI373" i="11"/>
  <c r="AK367" i="11"/>
  <c r="AG367" i="11"/>
  <c r="AL367" i="11" s="1"/>
  <c r="AI367" i="11"/>
  <c r="AF360" i="11"/>
  <c r="AI359" i="11"/>
  <c r="AG350" i="11"/>
  <c r="AH350" i="11"/>
  <c r="AI350" i="11"/>
  <c r="AK350" i="11"/>
  <c r="AL350" i="11"/>
  <c r="AG334" i="11"/>
  <c r="AL334" i="11" s="1"/>
  <c r="AH334" i="11"/>
  <c r="AI334" i="11"/>
  <c r="AK334" i="11"/>
  <c r="AI332" i="11"/>
  <c r="AG449" i="11"/>
  <c r="AL449" i="11" s="1"/>
  <c r="AL440" i="11"/>
  <c r="AF399" i="11"/>
  <c r="AL386" i="11"/>
  <c r="AG386" i="11"/>
  <c r="AH386" i="11"/>
  <c r="AI386" i="11"/>
  <c r="AK383" i="11"/>
  <c r="AL383" i="11"/>
  <c r="AG383" i="11"/>
  <c r="AJ383" i="11"/>
  <c r="AH374" i="11"/>
  <c r="AL374" i="11" s="1"/>
  <c r="AI374" i="11"/>
  <c r="AK374" i="11"/>
  <c r="AJ373" i="11"/>
  <c r="V372" i="11"/>
  <c r="AF372" i="11" s="1"/>
  <c r="AG368" i="11"/>
  <c r="AI368" i="11"/>
  <c r="AJ368" i="11"/>
  <c r="AK368" i="11"/>
  <c r="AG355" i="11"/>
  <c r="AH355" i="11"/>
  <c r="AJ355" i="11"/>
  <c r="AK355" i="11"/>
  <c r="AL354" i="11"/>
  <c r="AG354" i="11"/>
  <c r="AH354" i="11"/>
  <c r="AH349" i="11"/>
  <c r="AI349" i="11"/>
  <c r="AL346" i="11"/>
  <c r="AG346" i="11"/>
  <c r="AH346" i="11"/>
  <c r="AJ346" i="11"/>
  <c r="AG338" i="11"/>
  <c r="AH338" i="11"/>
  <c r="AH333" i="11"/>
  <c r="AI333" i="11"/>
  <c r="AL333" i="11" s="1"/>
  <c r="AG330" i="11"/>
  <c r="AH330" i="11"/>
  <c r="AL330" i="11" s="1"/>
  <c r="AJ330" i="11"/>
  <c r="AH325" i="11"/>
  <c r="AI325" i="11"/>
  <c r="AJ325" i="11"/>
  <c r="AL325" i="11"/>
  <c r="AG325" i="11"/>
  <c r="AK317" i="11"/>
  <c r="AG489" i="11"/>
  <c r="AG457" i="11"/>
  <c r="AF400" i="11"/>
  <c r="S397" i="11"/>
  <c r="AF397" i="11" s="1"/>
  <c r="AG387" i="11"/>
  <c r="AL387" i="11" s="1"/>
  <c r="AH387" i="11"/>
  <c r="AJ387" i="11"/>
  <c r="AK387" i="11"/>
  <c r="Q384" i="11"/>
  <c r="AG379" i="11"/>
  <c r="AL379" i="11" s="1"/>
  <c r="AH379" i="11"/>
  <c r="AJ379" i="11"/>
  <c r="AK379" i="11"/>
  <c r="AG378" i="11"/>
  <c r="AL378" i="11" s="1"/>
  <c r="AH378" i="11"/>
  <c r="AG373" i="11"/>
  <c r="AL373" i="11" s="1"/>
  <c r="AG362" i="11"/>
  <c r="AH362" i="11"/>
  <c r="AL362" i="11" s="1"/>
  <c r="AJ362" i="11"/>
  <c r="AK359" i="11"/>
  <c r="AG359" i="11"/>
  <c r="AL359" i="11" s="1"/>
  <c r="S358" i="11"/>
  <c r="AF358" i="11" s="1"/>
  <c r="AG347" i="11"/>
  <c r="AH347" i="11"/>
  <c r="AJ347" i="11"/>
  <c r="AL347" i="11" s="1"/>
  <c r="AK347" i="11"/>
  <c r="Q339" i="11"/>
  <c r="AG331" i="11"/>
  <c r="AH331" i="11"/>
  <c r="AJ331" i="11"/>
  <c r="AL331" i="11" s="1"/>
  <c r="AK331" i="11"/>
  <c r="AI321" i="11"/>
  <c r="AL321" i="11" s="1"/>
  <c r="AJ321" i="11"/>
  <c r="AK321" i="11"/>
  <c r="AJ332" i="11"/>
  <c r="AK332" i="11"/>
  <c r="AG332" i="11"/>
  <c r="AL332" i="11" s="1"/>
  <c r="AH318" i="11"/>
  <c r="AL318" i="11" s="1"/>
  <c r="AI318" i="11"/>
  <c r="AK318" i="11"/>
  <c r="AH317" i="11"/>
  <c r="AL317" i="11" s="1"/>
  <c r="AI317" i="11"/>
  <c r="AH313" i="11"/>
  <c r="AL313" i="11" s="1"/>
  <c r="AI361" i="11"/>
  <c r="AJ361" i="11"/>
  <c r="AH361" i="11"/>
  <c r="AL361" i="11" s="1"/>
  <c r="AK343" i="11"/>
  <c r="AG343" i="11"/>
  <c r="AH343" i="11"/>
  <c r="AL343" i="11" s="1"/>
  <c r="AJ343" i="11"/>
  <c r="AK337" i="11"/>
  <c r="AK327" i="11"/>
  <c r="AG327" i="11"/>
  <c r="AH327" i="11"/>
  <c r="AJ327" i="11"/>
  <c r="AL327" i="11" s="1"/>
  <c r="AL322" i="11"/>
  <c r="AG322" i="11"/>
  <c r="AH322" i="11"/>
  <c r="AK322" i="11"/>
  <c r="AJ489" i="11"/>
  <c r="AJ474" i="11"/>
  <c r="AL474" i="11" s="1"/>
  <c r="AJ457" i="11"/>
  <c r="AK448" i="11"/>
  <c r="AL448" i="11" s="1"/>
  <c r="AG425" i="11"/>
  <c r="AL425" i="11" s="1"/>
  <c r="AH412" i="11"/>
  <c r="AJ410" i="11"/>
  <c r="AL410" i="11" s="1"/>
  <c r="AH404" i="11"/>
  <c r="AI401" i="11"/>
  <c r="AL401" i="11" s="1"/>
  <c r="AJ401" i="11"/>
  <c r="AH401" i="11"/>
  <c r="AH382" i="11"/>
  <c r="AI382" i="11"/>
  <c r="AL382" i="11" s="1"/>
  <c r="AK382" i="11"/>
  <c r="AH381" i="11"/>
  <c r="AL381" i="11" s="1"/>
  <c r="AI381" i="11"/>
  <c r="AK378" i="11"/>
  <c r="AK377" i="11"/>
  <c r="AJ372" i="11"/>
  <c r="AL372" i="11" s="1"/>
  <c r="AK372" i="11"/>
  <c r="AH367" i="11"/>
  <c r="AK361" i="11"/>
  <c r="S359" i="11"/>
  <c r="AF359" i="11" s="1"/>
  <c r="AJ356" i="11"/>
  <c r="AL356" i="11" s="1"/>
  <c r="AK356" i="11"/>
  <c r="AI345" i="11"/>
  <c r="AJ345" i="11"/>
  <c r="AH345" i="11"/>
  <c r="AL345" i="11" s="1"/>
  <c r="AG342" i="11"/>
  <c r="AL342" i="11" s="1"/>
  <c r="AJ338" i="11"/>
  <c r="AL338" i="11" s="1"/>
  <c r="AH337" i="11"/>
  <c r="AK330" i="11"/>
  <c r="AI329" i="11"/>
  <c r="AL329" i="11" s="1"/>
  <c r="AJ329" i="11"/>
  <c r="AH329" i="11"/>
  <c r="AG326" i="11"/>
  <c r="AG315" i="11"/>
  <c r="AH315" i="11"/>
  <c r="AJ315" i="11"/>
  <c r="AK315" i="11"/>
  <c r="AG314" i="11"/>
  <c r="AH314" i="11"/>
  <c r="AL314" i="11" s="1"/>
  <c r="AI301" i="11"/>
  <c r="Q312" i="11"/>
  <c r="AK311" i="11"/>
  <c r="AL311" i="11"/>
  <c r="AG311" i="11"/>
  <c r="AK309" i="11"/>
  <c r="AG309" i="11"/>
  <c r="AL309" i="11" s="1"/>
  <c r="AH309" i="11"/>
  <c r="AH300" i="11"/>
  <c r="AG300" i="11"/>
  <c r="AL300" i="11" s="1"/>
  <c r="AI300" i="11"/>
  <c r="AJ300" i="11"/>
  <c r="AK300" i="11"/>
  <c r="AK301" i="11"/>
  <c r="AJ301" i="11"/>
  <c r="AL301" i="11"/>
  <c r="AG301" i="11"/>
  <c r="AI293" i="11"/>
  <c r="AJ293" i="11"/>
  <c r="AK293" i="11"/>
  <c r="AG293" i="11"/>
  <c r="AL293" i="11" s="1"/>
  <c r="AH293" i="11"/>
  <c r="AJ306" i="11"/>
  <c r="AL306" i="11" s="1"/>
  <c r="AH306" i="11"/>
  <c r="AI306" i="11"/>
  <c r="AK306" i="11"/>
  <c r="AF396" i="11"/>
  <c r="AI393" i="11"/>
  <c r="AJ393" i="11"/>
  <c r="AL393" i="11"/>
  <c r="AF388" i="11"/>
  <c r="Q376" i="11"/>
  <c r="AK375" i="11"/>
  <c r="AG375" i="11"/>
  <c r="AL375" i="11" s="1"/>
  <c r="AI369" i="11"/>
  <c r="AJ369" i="11"/>
  <c r="Q352" i="11"/>
  <c r="AK351" i="11"/>
  <c r="AL351" i="11" s="1"/>
  <c r="AG351" i="11"/>
  <c r="Q336" i="11"/>
  <c r="AK335" i="11"/>
  <c r="AL335" i="11"/>
  <c r="AG335" i="11"/>
  <c r="Q320" i="11"/>
  <c r="AK319" i="11"/>
  <c r="AG319" i="11"/>
  <c r="AL319" i="11" s="1"/>
  <c r="AJ316" i="11"/>
  <c r="AK316" i="11"/>
  <c r="AJ311" i="11"/>
  <c r="AH308" i="11"/>
  <c r="AL308" i="11" s="1"/>
  <c r="AI308" i="11"/>
  <c r="AJ308" i="11"/>
  <c r="AK308" i="11"/>
  <c r="AG302" i="11"/>
  <c r="AH302" i="11"/>
  <c r="AI302" i="11"/>
  <c r="AJ302" i="11"/>
  <c r="AL302" i="11" s="1"/>
  <c r="AK302" i="11"/>
  <c r="AH298" i="11"/>
  <c r="AL298" i="11" s="1"/>
  <c r="AJ298" i="11"/>
  <c r="AG298" i="11"/>
  <c r="AI298" i="11"/>
  <c r="AK298" i="11"/>
  <c r="AF282" i="11"/>
  <c r="AI313" i="11"/>
  <c r="AJ313" i="11"/>
  <c r="AI311" i="11"/>
  <c r="AJ309" i="11"/>
  <c r="AF279" i="11"/>
  <c r="AH342" i="11"/>
  <c r="AI342" i="11"/>
  <c r="AK342" i="11"/>
  <c r="AH326" i="11"/>
  <c r="AI326" i="11"/>
  <c r="AK326" i="11"/>
  <c r="AL326" i="11"/>
  <c r="AH311" i="11"/>
  <c r="AH310" i="11"/>
  <c r="AL310" i="11" s="1"/>
  <c r="AI310" i="11"/>
  <c r="AK310" i="11"/>
  <c r="AI309" i="11"/>
  <c r="AL307" i="11"/>
  <c r="AG307" i="11"/>
  <c r="AH307" i="11"/>
  <c r="AI303" i="11"/>
  <c r="AG303" i="11"/>
  <c r="AL303" i="11" s="1"/>
  <c r="AJ299" i="11"/>
  <c r="AK299" i="11"/>
  <c r="AL299" i="11"/>
  <c r="AG299" i="11"/>
  <c r="AH299" i="11"/>
  <c r="AG292" i="11"/>
  <c r="AL292" i="11" s="1"/>
  <c r="AH292" i="11"/>
  <c r="AK289" i="11"/>
  <c r="AK286" i="11"/>
  <c r="AF281" i="11"/>
  <c r="AG276" i="11"/>
  <c r="AL276" i="11" s="1"/>
  <c r="AH276" i="11"/>
  <c r="AK276" i="11"/>
  <c r="AH274" i="11"/>
  <c r="AI274" i="11"/>
  <c r="AJ274" i="11"/>
  <c r="AF253" i="11"/>
  <c r="AG241" i="11"/>
  <c r="AL241" i="11" s="1"/>
  <c r="AH241" i="11"/>
  <c r="AI241" i="11"/>
  <c r="AJ241" i="11"/>
  <c r="AK241" i="11"/>
  <c r="AG233" i="11"/>
  <c r="AH233" i="11"/>
  <c r="AI233" i="11"/>
  <c r="AJ233" i="11"/>
  <c r="AL233" i="11" s="1"/>
  <c r="AK233" i="11"/>
  <c r="V293" i="11"/>
  <c r="AF293" i="11" s="1"/>
  <c r="Q290" i="11"/>
  <c r="AJ289" i="11"/>
  <c r="AF289" i="11"/>
  <c r="AF284" i="11"/>
  <c r="AF265" i="11"/>
  <c r="AG236" i="11"/>
  <c r="AL236" i="11" s="1"/>
  <c r="AH236" i="11"/>
  <c r="AI236" i="11"/>
  <c r="AJ236" i="11"/>
  <c r="AK236" i="11"/>
  <c r="AI305" i="11"/>
  <c r="AK304" i="11"/>
  <c r="AG297" i="11"/>
  <c r="AJ296" i="11"/>
  <c r="AL296" i="11"/>
  <c r="AI289" i="11"/>
  <c r="AJ288" i="11"/>
  <c r="AL288" i="11" s="1"/>
  <c r="AK288" i="11"/>
  <c r="AF286" i="11"/>
  <c r="Q282" i="11"/>
  <c r="AJ272" i="11"/>
  <c r="AK271" i="11"/>
  <c r="S268" i="11"/>
  <c r="AJ267" i="11"/>
  <c r="S267" i="11"/>
  <c r="AF267" i="11" s="1"/>
  <c r="AK265" i="11"/>
  <c r="AJ264" i="11"/>
  <c r="AI262" i="11"/>
  <c r="AF250" i="11"/>
  <c r="AF237" i="11"/>
  <c r="AG231" i="11"/>
  <c r="AL231" i="11" s="1"/>
  <c r="AH231" i="11"/>
  <c r="AI231" i="11"/>
  <c r="AJ231" i="11"/>
  <c r="AK231" i="11"/>
  <c r="AK295" i="11"/>
  <c r="AH289" i="11"/>
  <c r="AL289" i="11" s="1"/>
  <c r="AL286" i="11"/>
  <c r="AI285" i="11"/>
  <c r="AJ285" i="11"/>
  <c r="AK285" i="11"/>
  <c r="AK283" i="11"/>
  <c r="AL283" i="11" s="1"/>
  <c r="AH283" i="11"/>
  <c r="AH281" i="11"/>
  <c r="AL281" i="11" s="1"/>
  <c r="AG281" i="11"/>
  <c r="AJ281" i="11"/>
  <c r="AG279" i="11"/>
  <c r="AH279" i="11"/>
  <c r="AI279" i="11"/>
  <c r="AL279" i="11" s="1"/>
  <c r="AG273" i="11"/>
  <c r="AJ273" i="11"/>
  <c r="AG270" i="11"/>
  <c r="AL270" i="11"/>
  <c r="AI270" i="11"/>
  <c r="AH266" i="11"/>
  <c r="AI266" i="11"/>
  <c r="AJ266" i="11"/>
  <c r="AI261" i="11"/>
  <c r="AL261" i="11" s="1"/>
  <c r="AJ261" i="11"/>
  <c r="AK261" i="11"/>
  <c r="AH258" i="11"/>
  <c r="AI258" i="11"/>
  <c r="AJ258" i="11"/>
  <c r="AL258" i="11"/>
  <c r="AG249" i="11"/>
  <c r="AH249" i="11"/>
  <c r="AI249" i="11"/>
  <c r="AJ249" i="11"/>
  <c r="AK249" i="11"/>
  <c r="AF294" i="11"/>
  <c r="AF292" i="11"/>
  <c r="S278" i="11"/>
  <c r="AF277" i="11"/>
  <c r="AI269" i="11"/>
  <c r="AL269" i="11" s="1"/>
  <c r="AJ269" i="11"/>
  <c r="AK269" i="11"/>
  <c r="AG267" i="11"/>
  <c r="AL267" i="11" s="1"/>
  <c r="AK267" i="11"/>
  <c r="AH267" i="11"/>
  <c r="AG265" i="11"/>
  <c r="AJ265" i="11"/>
  <c r="AG263" i="11"/>
  <c r="AL263" i="11" s="1"/>
  <c r="AH263" i="11"/>
  <c r="AI263" i="11"/>
  <c r="AG257" i="11"/>
  <c r="AI257" i="11"/>
  <c r="AJ257" i="11"/>
  <c r="AK257" i="11"/>
  <c r="AG255" i="11"/>
  <c r="AL255" i="11" s="1"/>
  <c r="AH255" i="11"/>
  <c r="AI255" i="11"/>
  <c r="AK255" i="11"/>
  <c r="AF231" i="11"/>
  <c r="AF229" i="11"/>
  <c r="AF225" i="11"/>
  <c r="AL223" i="11"/>
  <c r="AG305" i="11"/>
  <c r="AL305" i="11" s="1"/>
  <c r="AL294" i="11"/>
  <c r="AK292" i="11"/>
  <c r="V289" i="11"/>
  <c r="AG287" i="11"/>
  <c r="AL287" i="11" s="1"/>
  <c r="AH287" i="11"/>
  <c r="AI287" i="11"/>
  <c r="AG285" i="11"/>
  <c r="AL285" i="11" s="1"/>
  <c r="AG284" i="11"/>
  <c r="AL284" i="11" s="1"/>
  <c r="AH284" i="11"/>
  <c r="AK284" i="11"/>
  <c r="V281" i="11"/>
  <c r="Q277" i="11"/>
  <c r="AJ276" i="11"/>
  <c r="AG271" i="11"/>
  <c r="AL271" i="11" s="1"/>
  <c r="AH271" i="11"/>
  <c r="AI271" i="11"/>
  <c r="AG260" i="11"/>
  <c r="AH260" i="11"/>
  <c r="AJ260" i="11"/>
  <c r="AK260" i="11"/>
  <c r="AL254" i="11"/>
  <c r="AH250" i="11"/>
  <c r="AL250" i="11" s="1"/>
  <c r="AI250" i="11"/>
  <c r="AJ250" i="11"/>
  <c r="AK250" i="11"/>
  <c r="V249" i="11"/>
  <c r="AF249" i="11" s="1"/>
  <c r="AG244" i="11"/>
  <c r="AL244" i="11" s="1"/>
  <c r="AH244" i="11"/>
  <c r="AI244" i="11"/>
  <c r="AJ244" i="11"/>
  <c r="AK244" i="11"/>
  <c r="AI210" i="11"/>
  <c r="AJ210" i="11"/>
  <c r="AK210" i="11"/>
  <c r="AG210" i="11"/>
  <c r="AH210" i="11"/>
  <c r="AL210" i="11"/>
  <c r="AH207" i="11"/>
  <c r="AI207" i="11"/>
  <c r="AJ207" i="11"/>
  <c r="AG207" i="11"/>
  <c r="AL207" i="11" s="1"/>
  <c r="AK207" i="11"/>
  <c r="AL304" i="11"/>
  <c r="AG295" i="11"/>
  <c r="AL295" i="11" s="1"/>
  <c r="AI295" i="11"/>
  <c r="AF278" i="11"/>
  <c r="AK275" i="11"/>
  <c r="AL275" i="11" s="1"/>
  <c r="AH275" i="11"/>
  <c r="AG268" i="11"/>
  <c r="AL268" i="11" s="1"/>
  <c r="AH268" i="11"/>
  <c r="AK268" i="11"/>
  <c r="AG266" i="11"/>
  <c r="V265" i="11"/>
  <c r="AG251" i="11"/>
  <c r="AL251" i="11" s="1"/>
  <c r="S251" i="11"/>
  <c r="AF251" i="11" s="1"/>
  <c r="AI297" i="11"/>
  <c r="AK296" i="11"/>
  <c r="AI292" i="11"/>
  <c r="AG291" i="11"/>
  <c r="AK291" i="11"/>
  <c r="AL291" i="11" s="1"/>
  <c r="V287" i="11"/>
  <c r="AF287" i="11" s="1"/>
  <c r="AI278" i="11"/>
  <c r="AL278" i="11" s="1"/>
  <c r="AK274" i="11"/>
  <c r="AK273" i="11"/>
  <c r="V268" i="11"/>
  <c r="AK262" i="11"/>
  <c r="AL262" i="11" s="1"/>
  <c r="AG259" i="11"/>
  <c r="AG252" i="11"/>
  <c r="AL252" i="11" s="1"/>
  <c r="AH252" i="11"/>
  <c r="AI252" i="11"/>
  <c r="AJ252" i="11"/>
  <c r="AK252" i="11"/>
  <c r="AF248" i="11"/>
  <c r="AG247" i="11"/>
  <c r="AL247" i="11" s="1"/>
  <c r="AH247" i="11"/>
  <c r="AI247" i="11"/>
  <c r="AJ247" i="11"/>
  <c r="AK247" i="11"/>
  <c r="AG239" i="11"/>
  <c r="AL239" i="11" s="1"/>
  <c r="AH239" i="11"/>
  <c r="AI239" i="11"/>
  <c r="AJ239" i="11"/>
  <c r="AK239" i="11"/>
  <c r="AF238" i="11"/>
  <c r="AI218" i="11"/>
  <c r="AJ218" i="11"/>
  <c r="AK218" i="11"/>
  <c r="AG209" i="11"/>
  <c r="AH209" i="11"/>
  <c r="AG206" i="11"/>
  <c r="AI206" i="11"/>
  <c r="AH203" i="11"/>
  <c r="AL203" i="11" s="1"/>
  <c r="AG198" i="11"/>
  <c r="AI198" i="11"/>
  <c r="AL195" i="11"/>
  <c r="AH195" i="11"/>
  <c r="AG192" i="11"/>
  <c r="AF189" i="11"/>
  <c r="AL187" i="11"/>
  <c r="AH187" i="11"/>
  <c r="AI186" i="11"/>
  <c r="AJ186" i="11"/>
  <c r="AK186" i="11"/>
  <c r="AH179" i="11"/>
  <c r="AK179" i="11"/>
  <c r="AG172" i="11"/>
  <c r="AL172" i="11" s="1"/>
  <c r="AH172" i="11"/>
  <c r="AI172" i="11"/>
  <c r="AJ172" i="11"/>
  <c r="AK172" i="11"/>
  <c r="AG150" i="11"/>
  <c r="AH150" i="11"/>
  <c r="AI150" i="11"/>
  <c r="AJ150" i="11"/>
  <c r="AK150" i="11"/>
  <c r="AL150" i="11"/>
  <c r="AJ254" i="11"/>
  <c r="Q253" i="11"/>
  <c r="AJ246" i="11"/>
  <c r="Q245" i="11"/>
  <c r="AJ238" i="11"/>
  <c r="Q237" i="11"/>
  <c r="AJ230" i="11"/>
  <c r="AK228" i="11"/>
  <c r="V225" i="11"/>
  <c r="AK223" i="11"/>
  <c r="AG220" i="11"/>
  <c r="AL220" i="11" s="1"/>
  <c r="AH220" i="11"/>
  <c r="AI220" i="11"/>
  <c r="AH218" i="11"/>
  <c r="V210" i="11"/>
  <c r="AF210" i="11" s="1"/>
  <c r="Q202" i="11"/>
  <c r="AJ189" i="11"/>
  <c r="AK189" i="11"/>
  <c r="AG185" i="11"/>
  <c r="AH185" i="11"/>
  <c r="AJ185" i="11"/>
  <c r="AG182" i="11"/>
  <c r="AL182" i="11" s="1"/>
  <c r="AI182" i="11"/>
  <c r="AI178" i="11"/>
  <c r="AJ178" i="11"/>
  <c r="AK178" i="11"/>
  <c r="AH178" i="11"/>
  <c r="AL178" i="11" s="1"/>
  <c r="AF171" i="11"/>
  <c r="AF158" i="11"/>
  <c r="AI145" i="11"/>
  <c r="AG145" i="11"/>
  <c r="AH145" i="11"/>
  <c r="AJ145" i="11"/>
  <c r="AK145" i="11"/>
  <c r="AL145" i="11" s="1"/>
  <c r="AG141" i="11"/>
  <c r="AL141" i="11" s="1"/>
  <c r="AH141" i="11"/>
  <c r="AI141" i="11"/>
  <c r="AJ141" i="11"/>
  <c r="AK141" i="11"/>
  <c r="AI127" i="11"/>
  <c r="AJ127" i="11"/>
  <c r="AK127" i="11"/>
  <c r="AH127" i="11"/>
  <c r="AG127" i="11"/>
  <c r="AL127" i="11" s="1"/>
  <c r="AH259" i="11"/>
  <c r="AI254" i="11"/>
  <c r="S254" i="11"/>
  <c r="AF254" i="11" s="1"/>
  <c r="AH251" i="11"/>
  <c r="AI246" i="11"/>
  <c r="S246" i="11"/>
  <c r="AF246" i="11" s="1"/>
  <c r="AH243" i="11"/>
  <c r="AI238" i="11"/>
  <c r="S238" i="11"/>
  <c r="AH235" i="11"/>
  <c r="AI230" i="11"/>
  <c r="S230" i="11"/>
  <c r="AF230" i="11" s="1"/>
  <c r="AJ228" i="11"/>
  <c r="AJ226" i="11"/>
  <c r="AL226" i="11" s="1"/>
  <c r="AG218" i="11"/>
  <c r="AK216" i="11"/>
  <c r="AL216" i="11"/>
  <c r="AH215" i="11"/>
  <c r="AI215" i="11"/>
  <c r="AJ215" i="11"/>
  <c r="AL215" i="11" s="1"/>
  <c r="AI213" i="11"/>
  <c r="T211" i="11"/>
  <c r="V206" i="11"/>
  <c r="AF206" i="11" s="1"/>
  <c r="S206" i="11"/>
  <c r="AG204" i="11"/>
  <c r="AH204" i="11"/>
  <c r="AI204" i="11"/>
  <c r="AK204" i="11"/>
  <c r="AG201" i="11"/>
  <c r="AL201" i="11" s="1"/>
  <c r="AH201" i="11"/>
  <c r="AJ201" i="11"/>
  <c r="V198" i="11"/>
  <c r="S198" i="11"/>
  <c r="AG196" i="11"/>
  <c r="AH196" i="11"/>
  <c r="AI196" i="11"/>
  <c r="AK196" i="11"/>
  <c r="Q194" i="11"/>
  <c r="AK193" i="11"/>
  <c r="AF190" i="11"/>
  <c r="AI189" i="11"/>
  <c r="AG186" i="11"/>
  <c r="AL186" i="11" s="1"/>
  <c r="AF172" i="11"/>
  <c r="AG169" i="11"/>
  <c r="AH169" i="11"/>
  <c r="AI169" i="11"/>
  <c r="AJ169" i="11"/>
  <c r="AK169" i="11"/>
  <c r="AL169" i="11"/>
  <c r="AH254" i="11"/>
  <c r="AH246" i="11"/>
  <c r="AL246" i="11" s="1"/>
  <c r="AG243" i="11"/>
  <c r="AH238" i="11"/>
  <c r="AL238" i="11" s="1"/>
  <c r="AG235" i="11"/>
  <c r="AL235" i="11" s="1"/>
  <c r="AH230" i="11"/>
  <c r="AL230" i="11" s="1"/>
  <c r="AK225" i="11"/>
  <c r="AI223" i="11"/>
  <c r="AJ223" i="11"/>
  <c r="AG217" i="11"/>
  <c r="AH217" i="11"/>
  <c r="AK215" i="11"/>
  <c r="S211" i="11"/>
  <c r="AH189" i="11"/>
  <c r="AL189" i="11" s="1"/>
  <c r="AG188" i="11"/>
  <c r="AH188" i="11"/>
  <c r="AI188" i="11"/>
  <c r="AK188" i="11"/>
  <c r="V185" i="11"/>
  <c r="AF181" i="11"/>
  <c r="AK242" i="11"/>
  <c r="AK234" i="11"/>
  <c r="AH228" i="11"/>
  <c r="AK227" i="11"/>
  <c r="AJ225" i="11"/>
  <c r="AK224" i="11"/>
  <c r="AF222" i="11"/>
  <c r="AK219" i="11"/>
  <c r="AJ213" i="11"/>
  <c r="AK213" i="11"/>
  <c r="AL213" i="11"/>
  <c r="AF211" i="11"/>
  <c r="AF209" i="11"/>
  <c r="AH191" i="11"/>
  <c r="AL191" i="11" s="1"/>
  <c r="AI191" i="11"/>
  <c r="AJ191" i="11"/>
  <c r="AJ181" i="11"/>
  <c r="AK181" i="11"/>
  <c r="AL181" i="11"/>
  <c r="AI181" i="11"/>
  <c r="AG180" i="11"/>
  <c r="AL180" i="11" s="1"/>
  <c r="AH180" i="11"/>
  <c r="AI180" i="11"/>
  <c r="AK180" i="11"/>
  <c r="AG177" i="11"/>
  <c r="AH177" i="11"/>
  <c r="AJ177" i="11"/>
  <c r="AF174" i="11"/>
  <c r="AG164" i="11"/>
  <c r="AL164" i="11" s="1"/>
  <c r="AH164" i="11"/>
  <c r="AI164" i="11"/>
  <c r="AJ164" i="11"/>
  <c r="AK164" i="11"/>
  <c r="AF159" i="11"/>
  <c r="AG158" i="11"/>
  <c r="AL158" i="11" s="1"/>
  <c r="AH158" i="11"/>
  <c r="AI158" i="11"/>
  <c r="AJ158" i="11"/>
  <c r="AK158" i="11"/>
  <c r="AL280" i="11"/>
  <c r="AL264" i="11"/>
  <c r="AL256" i="11"/>
  <c r="AJ242" i="11"/>
  <c r="AL240" i="11"/>
  <c r="AJ234" i="11"/>
  <c r="AL234" i="11" s="1"/>
  <c r="AJ229" i="11"/>
  <c r="AJ227" i="11"/>
  <c r="AI225" i="11"/>
  <c r="AJ224" i="11"/>
  <c r="AI222" i="11"/>
  <c r="AJ221" i="11"/>
  <c r="AK221" i="11"/>
  <c r="AL221" i="11"/>
  <c r="AJ219" i="11"/>
  <c r="AG214" i="11"/>
  <c r="AL214" i="11" s="1"/>
  <c r="AK212" i="11"/>
  <c r="AL211" i="11"/>
  <c r="AK209" i="11"/>
  <c r="AI208" i="11"/>
  <c r="S208" i="11"/>
  <c r="AF208" i="11" s="1"/>
  <c r="AI205" i="11"/>
  <c r="AL205" i="11" s="1"/>
  <c r="AK203" i="11"/>
  <c r="AG200" i="11"/>
  <c r="AF198" i="11"/>
  <c r="AI197" i="11"/>
  <c r="AK195" i="11"/>
  <c r="AG193" i="11"/>
  <c r="AH193" i="11"/>
  <c r="AJ193" i="11"/>
  <c r="AG190" i="11"/>
  <c r="AI190" i="11"/>
  <c r="AL190" i="11" s="1"/>
  <c r="AK182" i="11"/>
  <c r="AG156" i="11"/>
  <c r="AL156" i="11" s="1"/>
  <c r="AH156" i="11"/>
  <c r="AI156" i="11"/>
  <c r="AJ156" i="11"/>
  <c r="AK156" i="11"/>
  <c r="AG153" i="11"/>
  <c r="AL153" i="11" s="1"/>
  <c r="AH153" i="11"/>
  <c r="AI153" i="11"/>
  <c r="AJ153" i="11"/>
  <c r="AK153" i="11"/>
  <c r="AK143" i="11"/>
  <c r="AG143" i="11"/>
  <c r="AH143" i="11"/>
  <c r="AI143" i="11"/>
  <c r="AJ143" i="11"/>
  <c r="AL143" i="11"/>
  <c r="AK280" i="11"/>
  <c r="AK272" i="11"/>
  <c r="AL272" i="11" s="1"/>
  <c r="AK264" i="11"/>
  <c r="AL259" i="11"/>
  <c r="AK256" i="11"/>
  <c r="AK248" i="11"/>
  <c r="AL248" i="11" s="1"/>
  <c r="AL243" i="11"/>
  <c r="AI242" i="11"/>
  <c r="AL242" i="11" s="1"/>
  <c r="AK240" i="11"/>
  <c r="AI234" i="11"/>
  <c r="AK232" i="11"/>
  <c r="AL232" i="11" s="1"/>
  <c r="AI229" i="11"/>
  <c r="AI227" i="11"/>
  <c r="AL227" i="11" s="1"/>
  <c r="AH225" i="11"/>
  <c r="AL225" i="11" s="1"/>
  <c r="AI224" i="11"/>
  <c r="AG221" i="11"/>
  <c r="AK220" i="11"/>
  <c r="AI219" i="11"/>
  <c r="V214" i="11"/>
  <c r="AF214" i="11" s="1"/>
  <c r="AG211" i="11"/>
  <c r="AJ209" i="11"/>
  <c r="AK206" i="11"/>
  <c r="AL206" i="11" s="1"/>
  <c r="AJ203" i="11"/>
  <c r="AF201" i="11"/>
  <c r="S200" i="11"/>
  <c r="AF200" i="11" s="1"/>
  <c r="AK198" i="11"/>
  <c r="AL198" i="11" s="1"/>
  <c r="AJ195" i="11"/>
  <c r="AK187" i="11"/>
  <c r="S187" i="11"/>
  <c r="AF185" i="11"/>
  <c r="AJ182" i="11"/>
  <c r="AH181" i="11"/>
  <c r="V180" i="11"/>
  <c r="S180" i="11"/>
  <c r="AF180" i="11" s="1"/>
  <c r="AG166" i="11"/>
  <c r="AH166" i="11"/>
  <c r="AI166" i="11"/>
  <c r="AJ166" i="11"/>
  <c r="AK166" i="11"/>
  <c r="AL166" i="11"/>
  <c r="AG161" i="11"/>
  <c r="AH161" i="11"/>
  <c r="AI161" i="11"/>
  <c r="AJ161" i="11"/>
  <c r="AK161" i="11"/>
  <c r="AL161" i="11" s="1"/>
  <c r="AF157" i="11"/>
  <c r="AF155" i="11"/>
  <c r="AI119" i="11"/>
  <c r="AJ119" i="11"/>
  <c r="AK119" i="11"/>
  <c r="AH119" i="11"/>
  <c r="AG119" i="11"/>
  <c r="AL119" i="11" s="1"/>
  <c r="AH229" i="11"/>
  <c r="AL229" i="11" s="1"/>
  <c r="AH224" i="11"/>
  <c r="AL224" i="11" s="1"/>
  <c r="AG222" i="11"/>
  <c r="AJ220" i="11"/>
  <c r="AH219" i="11"/>
  <c r="AL219" i="11" s="1"/>
  <c r="AL217" i="11"/>
  <c r="S217" i="11"/>
  <c r="AF217" i="11" s="1"/>
  <c r="AJ216" i="11"/>
  <c r="AG212" i="11"/>
  <c r="AH212" i="11"/>
  <c r="AI212" i="11"/>
  <c r="AI209" i="11"/>
  <c r="AG208" i="11"/>
  <c r="AK208" i="11"/>
  <c r="AL208" i="11"/>
  <c r="AJ206" i="11"/>
  <c r="AJ205" i="11"/>
  <c r="AK205" i="11"/>
  <c r="AL204" i="11"/>
  <c r="AI203" i="11"/>
  <c r="AH199" i="11"/>
  <c r="AL199" i="11" s="1"/>
  <c r="AI199" i="11"/>
  <c r="AJ199" i="11"/>
  <c r="AJ198" i="11"/>
  <c r="AJ197" i="11"/>
  <c r="AK197" i="11"/>
  <c r="AL197" i="11" s="1"/>
  <c r="AI195" i="11"/>
  <c r="S190" i="11"/>
  <c r="AJ187" i="11"/>
  <c r="AF187" i="11"/>
  <c r="AL185" i="11"/>
  <c r="AH182" i="11"/>
  <c r="AG181" i="11"/>
  <c r="AJ179" i="11"/>
  <c r="AL179" i="11" s="1"/>
  <c r="AF179" i="11"/>
  <c r="AG174" i="11"/>
  <c r="AI174" i="11"/>
  <c r="AJ174" i="11"/>
  <c r="AL174" i="11"/>
  <c r="AI135" i="11"/>
  <c r="AL135" i="11" s="1"/>
  <c r="AJ135" i="11"/>
  <c r="AK135" i="11"/>
  <c r="AG135" i="11"/>
  <c r="AH135" i="11"/>
  <c r="AH132" i="11"/>
  <c r="AI132" i="11"/>
  <c r="AJ132" i="11"/>
  <c r="AG132" i="11"/>
  <c r="AL132" i="11" s="1"/>
  <c r="AK132" i="11"/>
  <c r="AI173" i="11"/>
  <c r="AK171" i="11"/>
  <c r="AI165" i="11"/>
  <c r="AL165" i="11" s="1"/>
  <c r="AK163" i="11"/>
  <c r="AL163" i="11" s="1"/>
  <c r="AH162" i="11"/>
  <c r="AI157" i="11"/>
  <c r="AK155" i="11"/>
  <c r="AH154" i="11"/>
  <c r="AL154" i="11" s="1"/>
  <c r="AI149" i="11"/>
  <c r="AL149" i="11" s="1"/>
  <c r="AH147" i="11"/>
  <c r="AI144" i="11"/>
  <c r="AL144" i="11" s="1"/>
  <c r="AJ142" i="11"/>
  <c r="AI140" i="11"/>
  <c r="AG139" i="11"/>
  <c r="AJ138" i="11"/>
  <c r="AG134" i="11"/>
  <c r="AH134" i="11"/>
  <c r="AI131" i="11"/>
  <c r="AG126" i="11"/>
  <c r="AH126" i="11"/>
  <c r="AI112" i="11"/>
  <c r="AL112" i="11" s="1"/>
  <c r="AK112" i="11"/>
  <c r="AH107" i="11"/>
  <c r="AG107" i="11"/>
  <c r="AI107" i="11"/>
  <c r="AJ107" i="11"/>
  <c r="AH104" i="11"/>
  <c r="AL104" i="11" s="1"/>
  <c r="AI104" i="11"/>
  <c r="AK104" i="11"/>
  <c r="AH92" i="11"/>
  <c r="AG92" i="11"/>
  <c r="AL92" i="11" s="1"/>
  <c r="AI92" i="11"/>
  <c r="AJ92" i="11"/>
  <c r="AK92" i="11"/>
  <c r="Q170" i="11"/>
  <c r="AH144" i="11"/>
  <c r="AI142" i="11"/>
  <c r="AL142" i="11" s="1"/>
  <c r="AH140" i="11"/>
  <c r="AL140" i="11" s="1"/>
  <c r="AG118" i="11"/>
  <c r="AL118" i="11" s="1"/>
  <c r="AH118" i="11"/>
  <c r="AG115" i="11"/>
  <c r="AL115" i="11" s="1"/>
  <c r="AJ115" i="11"/>
  <c r="AF111" i="11"/>
  <c r="AH99" i="11"/>
  <c r="AG99" i="11"/>
  <c r="AL99" i="11" s="1"/>
  <c r="AI99" i="11"/>
  <c r="AJ99" i="11"/>
  <c r="AI87" i="11"/>
  <c r="AG87" i="11"/>
  <c r="AL87" i="11" s="1"/>
  <c r="AH87" i="11"/>
  <c r="AJ87" i="11"/>
  <c r="AK87" i="11"/>
  <c r="AI77" i="11"/>
  <c r="AJ77" i="11"/>
  <c r="AK77" i="11"/>
  <c r="AH77" i="11"/>
  <c r="AG77" i="11"/>
  <c r="AL77" i="11" s="1"/>
  <c r="AI171" i="11"/>
  <c r="S171" i="11"/>
  <c r="AI163" i="11"/>
  <c r="S155" i="11"/>
  <c r="AG129" i="11"/>
  <c r="AH129" i="11"/>
  <c r="AI129" i="11"/>
  <c r="V127" i="11"/>
  <c r="AF127" i="11" s="1"/>
  <c r="AH116" i="11"/>
  <c r="AI116" i="11"/>
  <c r="AJ116" i="11"/>
  <c r="AG116" i="11"/>
  <c r="AG97" i="11"/>
  <c r="AH97" i="11"/>
  <c r="AI97" i="11"/>
  <c r="AJ97" i="11"/>
  <c r="AL97" i="11" s="1"/>
  <c r="AK97" i="11"/>
  <c r="AF89" i="11"/>
  <c r="AK85" i="11"/>
  <c r="AG85" i="11"/>
  <c r="AH85" i="11"/>
  <c r="AI85" i="11"/>
  <c r="AJ85" i="11"/>
  <c r="AL85" i="11" s="1"/>
  <c r="AG184" i="11"/>
  <c r="AG176" i="11"/>
  <c r="S174" i="11"/>
  <c r="AH171" i="11"/>
  <c r="AL171" i="11" s="1"/>
  <c r="AG168" i="11"/>
  <c r="AH163" i="11"/>
  <c r="AG160" i="11"/>
  <c r="AL160" i="11" s="1"/>
  <c r="S158" i="11"/>
  <c r="AH155" i="11"/>
  <c r="AG152" i="11"/>
  <c r="S150" i="11"/>
  <c r="AF150" i="11" s="1"/>
  <c r="AK148" i="11"/>
  <c r="AG146" i="11"/>
  <c r="AL146" i="11" s="1"/>
  <c r="AK139" i="11"/>
  <c r="V132" i="11"/>
  <c r="AF132" i="11" s="1"/>
  <c r="V131" i="11"/>
  <c r="S110" i="11"/>
  <c r="AF110" i="11" s="1"/>
  <c r="AK109" i="11"/>
  <c r="AH109" i="11"/>
  <c r="AJ109" i="11"/>
  <c r="AL109" i="11" s="1"/>
  <c r="AF98" i="11"/>
  <c r="AF96" i="11"/>
  <c r="AF95" i="11"/>
  <c r="AG83" i="11"/>
  <c r="AL83" i="11" s="1"/>
  <c r="AH83" i="11"/>
  <c r="AI83" i="11"/>
  <c r="AJ83" i="11"/>
  <c r="AK83" i="11"/>
  <c r="AG163" i="11"/>
  <c r="AG155" i="11"/>
  <c r="AL155" i="11" s="1"/>
  <c r="AJ139" i="11"/>
  <c r="S134" i="11"/>
  <c r="AF134" i="11" s="1"/>
  <c r="AF126" i="11"/>
  <c r="AJ122" i="11"/>
  <c r="AK122" i="11"/>
  <c r="AI122" i="11"/>
  <c r="AL122" i="11" s="1"/>
  <c r="AH108" i="11"/>
  <c r="AI108" i="11"/>
  <c r="AJ108" i="11"/>
  <c r="AG108" i="11"/>
  <c r="AL108" i="11" s="1"/>
  <c r="AG105" i="11"/>
  <c r="AL105" i="11" s="1"/>
  <c r="AH105" i="11"/>
  <c r="AI105" i="11"/>
  <c r="AK105" i="11"/>
  <c r="AL96" i="11"/>
  <c r="AG94" i="11"/>
  <c r="AL94" i="11" s="1"/>
  <c r="AH94" i="11"/>
  <c r="AI94" i="11"/>
  <c r="AJ94" i="11"/>
  <c r="AK94" i="11"/>
  <c r="AF92" i="11"/>
  <c r="AJ183" i="11"/>
  <c r="AJ175" i="11"/>
  <c r="AL173" i="11"/>
  <c r="AJ167" i="11"/>
  <c r="AK162" i="11"/>
  <c r="AL162" i="11" s="1"/>
  <c r="AJ159" i="11"/>
  <c r="AL159" i="11" s="1"/>
  <c r="AK154" i="11"/>
  <c r="AJ151" i="11"/>
  <c r="AH148" i="11"/>
  <c r="AK147" i="11"/>
  <c r="AI139" i="11"/>
  <c r="AK138" i="11"/>
  <c r="AL138" i="11" s="1"/>
  <c r="AG137" i="11"/>
  <c r="AI137" i="11"/>
  <c r="AG136" i="11"/>
  <c r="AL136" i="11"/>
  <c r="AK134" i="11"/>
  <c r="S133" i="11"/>
  <c r="AF133" i="11" s="1"/>
  <c r="S128" i="11"/>
  <c r="AK126" i="11"/>
  <c r="AK125" i="11"/>
  <c r="AL125" i="11" s="1"/>
  <c r="AJ125" i="11"/>
  <c r="AG120" i="11"/>
  <c r="AL120" i="11" s="1"/>
  <c r="AK120" i="11"/>
  <c r="AK118" i="11"/>
  <c r="AK115" i="11"/>
  <c r="AG113" i="11"/>
  <c r="AL113" i="11" s="1"/>
  <c r="AH113" i="11"/>
  <c r="AI113" i="11"/>
  <c r="S112" i="11"/>
  <c r="AF107" i="11"/>
  <c r="AH100" i="11"/>
  <c r="AI100" i="11"/>
  <c r="AJ100" i="11"/>
  <c r="AG100" i="11"/>
  <c r="AL100" i="11" s="1"/>
  <c r="AL200" i="11"/>
  <c r="AL192" i="11"/>
  <c r="AL184" i="11"/>
  <c r="AI183" i="11"/>
  <c r="AL183" i="11" s="1"/>
  <c r="AL176" i="11"/>
  <c r="AI175" i="11"/>
  <c r="AL175" i="11" s="1"/>
  <c r="AK173" i="11"/>
  <c r="AL168" i="11"/>
  <c r="AI167" i="11"/>
  <c r="AL167" i="11" s="1"/>
  <c r="AK165" i="11"/>
  <c r="AJ162" i="11"/>
  <c r="AI159" i="11"/>
  <c r="AK157" i="11"/>
  <c r="AL157" i="11" s="1"/>
  <c r="AJ154" i="11"/>
  <c r="AL152" i="11"/>
  <c r="AI151" i="11"/>
  <c r="AL151" i="11" s="1"/>
  <c r="AK149" i="11"/>
  <c r="AG148" i="11"/>
  <c r="AJ147" i="11"/>
  <c r="AK144" i="11"/>
  <c r="AH139" i="11"/>
  <c r="AI138" i="11"/>
  <c r="AJ134" i="11"/>
  <c r="AK131" i="11"/>
  <c r="S131" i="11"/>
  <c r="AF131" i="11" s="1"/>
  <c r="AF128" i="11"/>
  <c r="AJ126" i="11"/>
  <c r="AH124" i="11"/>
  <c r="AL124" i="11" s="1"/>
  <c r="AI124" i="11"/>
  <c r="AJ124" i="11"/>
  <c r="AG124" i="11"/>
  <c r="AG123" i="11"/>
  <c r="AL123" i="11"/>
  <c r="AJ118" i="11"/>
  <c r="AI115" i="11"/>
  <c r="Q111" i="11"/>
  <c r="Q103" i="11"/>
  <c r="AG102" i="11"/>
  <c r="AH102" i="11"/>
  <c r="AJ102" i="11"/>
  <c r="AK102" i="11"/>
  <c r="AF99" i="11"/>
  <c r="AF87" i="11"/>
  <c r="AI86" i="11"/>
  <c r="AJ86" i="11"/>
  <c r="AK86" i="11"/>
  <c r="AG86" i="11"/>
  <c r="AL86" i="11" s="1"/>
  <c r="AH86" i="11"/>
  <c r="AI147" i="11"/>
  <c r="AL147" i="11" s="1"/>
  <c r="AK146" i="11"/>
  <c r="AK142" i="11"/>
  <c r="AK140" i="11"/>
  <c r="AH138" i="11"/>
  <c r="AI134" i="11"/>
  <c r="AG133" i="11"/>
  <c r="AL133" i="11" s="1"/>
  <c r="AK133" i="11"/>
  <c r="AJ131" i="11"/>
  <c r="AL131" i="11" s="1"/>
  <c r="AJ130" i="11"/>
  <c r="AK130" i="11"/>
  <c r="AL130" i="11"/>
  <c r="AL129" i="11"/>
  <c r="AL128" i="11"/>
  <c r="AK128" i="11"/>
  <c r="AI126" i="11"/>
  <c r="AG121" i="11"/>
  <c r="AH121" i="11"/>
  <c r="AI121" i="11"/>
  <c r="AI118" i="11"/>
  <c r="AK117" i="11"/>
  <c r="AL117" i="11" s="1"/>
  <c r="AJ117" i="11"/>
  <c r="AL116" i="11"/>
  <c r="AH115" i="11"/>
  <c r="S113" i="11"/>
  <c r="AF113" i="11" s="1"/>
  <c r="AF112" i="11"/>
  <c r="AG110" i="11"/>
  <c r="AL110" i="11" s="1"/>
  <c r="AH110" i="11"/>
  <c r="AK110" i="11"/>
  <c r="AK107" i="11"/>
  <c r="AL107" i="11" s="1"/>
  <c r="AJ104" i="11"/>
  <c r="V102" i="11"/>
  <c r="AF102" i="11" s="1"/>
  <c r="AI114" i="11"/>
  <c r="AI106" i="11"/>
  <c r="AL106" i="11" s="1"/>
  <c r="AJ101" i="11"/>
  <c r="AL101" i="11" s="1"/>
  <c r="AI98" i="11"/>
  <c r="AL98" i="11" s="1"/>
  <c r="AK96" i="11"/>
  <c r="AH82" i="11"/>
  <c r="AJ81" i="11"/>
  <c r="AL81" i="11" s="1"/>
  <c r="AF81" i="11"/>
  <c r="AG79" i="11"/>
  <c r="AL79" i="11" s="1"/>
  <c r="AH79" i="11"/>
  <c r="AI79" i="11"/>
  <c r="AG76" i="11"/>
  <c r="AH76" i="11"/>
  <c r="AH74" i="11"/>
  <c r="AI74" i="11"/>
  <c r="AJ74" i="11"/>
  <c r="AG74" i="11"/>
  <c r="AG73" i="11"/>
  <c r="S71" i="11"/>
  <c r="AF71" i="11" s="1"/>
  <c r="AJ65" i="11"/>
  <c r="AK65" i="11"/>
  <c r="AG65" i="11"/>
  <c r="AI38" i="11"/>
  <c r="AJ38" i="11"/>
  <c r="AK38" i="11"/>
  <c r="AG38" i="11"/>
  <c r="AL38" i="11" s="1"/>
  <c r="AH38" i="11"/>
  <c r="Q95" i="11"/>
  <c r="Q93" i="11"/>
  <c r="Q91" i="11"/>
  <c r="Q84" i="11"/>
  <c r="AH67" i="11"/>
  <c r="AG67" i="11"/>
  <c r="AL67" i="11" s="1"/>
  <c r="AI67" i="11"/>
  <c r="AJ67" i="11"/>
  <c r="Q50" i="11"/>
  <c r="V50" i="11"/>
  <c r="Q46" i="11"/>
  <c r="AJ41" i="11"/>
  <c r="AK41" i="11"/>
  <c r="AG41" i="11"/>
  <c r="AL41" i="11" s="1"/>
  <c r="AH41" i="11"/>
  <c r="AI41" i="11"/>
  <c r="AI14" i="11"/>
  <c r="AJ14" i="11"/>
  <c r="AK14" i="11"/>
  <c r="AG14" i="11"/>
  <c r="AH14" i="11"/>
  <c r="AL14" i="11"/>
  <c r="AH101" i="11"/>
  <c r="AI96" i="11"/>
  <c r="S96" i="11"/>
  <c r="AK90" i="11"/>
  <c r="V89" i="11"/>
  <c r="V79" i="11"/>
  <c r="S79" i="11"/>
  <c r="AF70" i="11"/>
  <c r="AI62" i="11"/>
  <c r="AJ62" i="11"/>
  <c r="AK62" i="11"/>
  <c r="AL62" i="11"/>
  <c r="AF44" i="11"/>
  <c r="AH96" i="11"/>
  <c r="AG81" i="11"/>
  <c r="AK73" i="11"/>
  <c r="AL70" i="11"/>
  <c r="AK70" i="11"/>
  <c r="AH69" i="11"/>
  <c r="AI69" i="11"/>
  <c r="AJ69" i="11"/>
  <c r="AG69" i="11"/>
  <c r="AL69" i="11" s="1"/>
  <c r="AG60" i="11"/>
  <c r="AL60" i="11" s="1"/>
  <c r="AH55" i="11"/>
  <c r="T55" i="11"/>
  <c r="AF43" i="11"/>
  <c r="AG29" i="11"/>
  <c r="AL29" i="11" s="1"/>
  <c r="AH29" i="11"/>
  <c r="AJ29" i="11"/>
  <c r="AI29" i="11"/>
  <c r="AK29" i="11"/>
  <c r="AF94" i="11"/>
  <c r="AF78" i="11"/>
  <c r="AF60" i="11"/>
  <c r="AH59" i="11"/>
  <c r="AI59" i="11"/>
  <c r="AJ59" i="11"/>
  <c r="AK59" i="11"/>
  <c r="AG59" i="11"/>
  <c r="AL59" i="11" s="1"/>
  <c r="AF57" i="11"/>
  <c r="Q54" i="11"/>
  <c r="V46" i="11"/>
  <c r="AF46" i="11" s="1"/>
  <c r="AF40" i="11"/>
  <c r="AL114" i="11"/>
  <c r="AG90" i="11"/>
  <c r="AL90" i="11" s="1"/>
  <c r="AJ89" i="11"/>
  <c r="AL82" i="11"/>
  <c r="AL78" i="11"/>
  <c r="AK78" i="11"/>
  <c r="AJ76" i="11"/>
  <c r="AK75" i="11"/>
  <c r="AL75" i="11" s="1"/>
  <c r="AJ75" i="11"/>
  <c r="AL74" i="11"/>
  <c r="AI73" i="11"/>
  <c r="AJ72" i="11"/>
  <c r="AK72" i="11"/>
  <c r="AI72" i="11"/>
  <c r="AL72" i="11" s="1"/>
  <c r="S69" i="11"/>
  <c r="AI65" i="11"/>
  <c r="Q53" i="11"/>
  <c r="V53" i="11"/>
  <c r="AF53" i="11" s="1"/>
  <c r="AF48" i="11"/>
  <c r="AK114" i="11"/>
  <c r="AK106" i="11"/>
  <c r="AK98" i="11"/>
  <c r="AI89" i="11"/>
  <c r="AK88" i="11"/>
  <c r="AK82" i="11"/>
  <c r="AG78" i="11"/>
  <c r="AI76" i="11"/>
  <c r="AK74" i="11"/>
  <c r="AH73" i="11"/>
  <c r="AL73" i="11" s="1"/>
  <c r="AG71" i="11"/>
  <c r="AL71" i="11" s="1"/>
  <c r="AH71" i="11"/>
  <c r="AI71" i="11"/>
  <c r="AH65" i="11"/>
  <c r="AL65" i="11" s="1"/>
  <c r="AG56" i="11"/>
  <c r="AL56" i="11" s="1"/>
  <c r="AH56" i="11"/>
  <c r="AI56" i="11"/>
  <c r="AJ56" i="11"/>
  <c r="AK56" i="11"/>
  <c r="AH39" i="11"/>
  <c r="AI39" i="11"/>
  <c r="AK39" i="11"/>
  <c r="AL39" i="11" s="1"/>
  <c r="Q30" i="11"/>
  <c r="S91" i="11"/>
  <c r="AF91" i="11" s="1"/>
  <c r="AH89" i="11"/>
  <c r="AL89" i="11" s="1"/>
  <c r="AJ88" i="11"/>
  <c r="AL88" i="11" s="1"/>
  <c r="AI82" i="11"/>
  <c r="AK81" i="11"/>
  <c r="AJ80" i="11"/>
  <c r="AK80" i="11"/>
  <c r="AL80" i="11" s="1"/>
  <c r="AI80" i="11"/>
  <c r="AK79" i="11"/>
  <c r="AK68" i="11"/>
  <c r="AL68" i="11"/>
  <c r="AH68" i="11"/>
  <c r="AJ68" i="11"/>
  <c r="AK67" i="11"/>
  <c r="S61" i="11"/>
  <c r="AF61" i="11" s="1"/>
  <c r="V54" i="11"/>
  <c r="AF54" i="11" s="1"/>
  <c r="S53" i="11"/>
  <c r="V51" i="11"/>
  <c r="AF51" i="11" s="1"/>
  <c r="Q51" i="11"/>
  <c r="AF36" i="11"/>
  <c r="V30" i="11"/>
  <c r="AF30" i="11" s="1"/>
  <c r="AI66" i="11"/>
  <c r="AL66" i="11" s="1"/>
  <c r="AG58" i="11"/>
  <c r="AK52" i="11"/>
  <c r="AF50" i="11"/>
  <c r="AJ49" i="11"/>
  <c r="AL49" i="11" s="1"/>
  <c r="AK49" i="11"/>
  <c r="AG34" i="11"/>
  <c r="AI34" i="11"/>
  <c r="AH19" i="11"/>
  <c r="AI19" i="11"/>
  <c r="AJ19" i="11"/>
  <c r="AG16" i="11"/>
  <c r="AH16" i="11"/>
  <c r="AI16" i="11"/>
  <c r="AK16" i="11"/>
  <c r="AG36" i="11"/>
  <c r="AF25" i="11"/>
  <c r="AH23" i="11"/>
  <c r="AG18" i="11"/>
  <c r="AI18" i="11"/>
  <c r="AF10" i="11"/>
  <c r="AG64" i="11"/>
  <c r="AL64" i="11" s="1"/>
  <c r="AH64" i="11"/>
  <c r="AL63" i="11"/>
  <c r="AG48" i="11"/>
  <c r="AL48" i="11" s="1"/>
  <c r="AH48" i="11"/>
  <c r="AI48" i="11"/>
  <c r="AK48" i="11"/>
  <c r="AG44" i="11"/>
  <c r="AL44" i="11" s="1"/>
  <c r="AF41" i="11"/>
  <c r="AF37" i="11"/>
  <c r="S36" i="11"/>
  <c r="AG32" i="11"/>
  <c r="AL32" i="11" s="1"/>
  <c r="AH32" i="11"/>
  <c r="AI32" i="11"/>
  <c r="AK32" i="11"/>
  <c r="AH27" i="11"/>
  <c r="AI27" i="11"/>
  <c r="AJ27" i="11"/>
  <c r="AL27" i="11"/>
  <c r="AJ25" i="11"/>
  <c r="AK25" i="11"/>
  <c r="AL25" i="11"/>
  <c r="AG23" i="11"/>
  <c r="AL23" i="11" s="1"/>
  <c r="AI22" i="11"/>
  <c r="AJ22" i="11"/>
  <c r="AK22" i="11"/>
  <c r="AG19" i="11"/>
  <c r="AL19" i="11" s="1"/>
  <c r="V16" i="11"/>
  <c r="AF16" i="11" s="1"/>
  <c r="AG21" i="11"/>
  <c r="AL21" i="11" s="1"/>
  <c r="AH21" i="11"/>
  <c r="AJ21" i="11"/>
  <c r="V18" i="11"/>
  <c r="S18" i="11"/>
  <c r="AF45" i="11"/>
  <c r="AH43" i="11"/>
  <c r="AI43" i="11"/>
  <c r="AJ43" i="11"/>
  <c r="AG24" i="11"/>
  <c r="AL24" i="11" s="1"/>
  <c r="AH24" i="11"/>
  <c r="AI24" i="11"/>
  <c r="AK24" i="11"/>
  <c r="AF15" i="11"/>
  <c r="AG10" i="11"/>
  <c r="AH10" i="11"/>
  <c r="AI10" i="11"/>
  <c r="AJ10" i="11"/>
  <c r="AL10" i="11" s="1"/>
  <c r="AK10" i="11"/>
  <c r="AJ58" i="11"/>
  <c r="AF58" i="11"/>
  <c r="AJ57" i="11"/>
  <c r="AK57" i="11"/>
  <c r="AL57" i="11"/>
  <c r="S55" i="11"/>
  <c r="AJ52" i="11"/>
  <c r="S47" i="11"/>
  <c r="AF47" i="11" s="1"/>
  <c r="AK43" i="11"/>
  <c r="AG40" i="11"/>
  <c r="AH40" i="11"/>
  <c r="AI40" i="11"/>
  <c r="AK40" i="11"/>
  <c r="AH35" i="11"/>
  <c r="AI35" i="11"/>
  <c r="AJ35" i="11"/>
  <c r="AL35" i="11" s="1"/>
  <c r="AJ34" i="11"/>
  <c r="S31" i="11"/>
  <c r="AG26" i="11"/>
  <c r="AI26" i="11"/>
  <c r="V21" i="11"/>
  <c r="AF21" i="11" s="1"/>
  <c r="AF17" i="11"/>
  <c r="AH15" i="11"/>
  <c r="AG13" i="11"/>
  <c r="AH13" i="11"/>
  <c r="AJ13" i="11"/>
  <c r="AK13" i="11"/>
  <c r="AF69" i="11"/>
  <c r="AK66" i="11"/>
  <c r="AK64" i="11"/>
  <c r="AK63" i="11"/>
  <c r="AK60" i="11"/>
  <c r="AI58" i="11"/>
  <c r="AF55" i="11"/>
  <c r="AG43" i="11"/>
  <c r="AL43" i="11" s="1"/>
  <c r="AG37" i="11"/>
  <c r="AH37" i="11"/>
  <c r="AJ37" i="11"/>
  <c r="AH34" i="11"/>
  <c r="AF31" i="11"/>
  <c r="AG28" i="11"/>
  <c r="V24" i="11"/>
  <c r="AF24" i="11" s="1"/>
  <c r="AG20" i="11"/>
  <c r="AL20" i="11" s="1"/>
  <c r="AL18" i="11"/>
  <c r="AF18" i="11"/>
  <c r="AJ17" i="11"/>
  <c r="AK17" i="11"/>
  <c r="AG15" i="11"/>
  <c r="AL15" i="11" s="1"/>
  <c r="AJ64" i="11"/>
  <c r="AJ63" i="11"/>
  <c r="AG61" i="11"/>
  <c r="AL61" i="11" s="1"/>
  <c r="AH61" i="11"/>
  <c r="AH58" i="11"/>
  <c r="AL55" i="11"/>
  <c r="AH52" i="11"/>
  <c r="AL52" i="11" s="1"/>
  <c r="AL47" i="11"/>
  <c r="AH47" i="11"/>
  <c r="AG45" i="11"/>
  <c r="AL45" i="11" s="1"/>
  <c r="AH45" i="11"/>
  <c r="AJ45" i="11"/>
  <c r="AG42" i="11"/>
  <c r="AL42" i="11" s="1"/>
  <c r="AI42" i="11"/>
  <c r="AJ33" i="11"/>
  <c r="AL33" i="11" s="1"/>
  <c r="AK33" i="11"/>
  <c r="AH31" i="11"/>
  <c r="AL31" i="11" s="1"/>
  <c r="AK23" i="11"/>
  <c r="S23" i="11"/>
  <c r="AF23" i="11" s="1"/>
  <c r="S20" i="11"/>
  <c r="AF20" i="11" s="1"/>
  <c r="AK18" i="11"/>
  <c r="AH17" i="11"/>
  <c r="AL17" i="11" s="1"/>
  <c r="AJ16" i="11"/>
  <c r="AL16" i="11" s="1"/>
  <c r="AH9" i="11"/>
  <c r="AL9" i="11" s="1"/>
  <c r="AG12" i="11"/>
  <c r="AL11" i="11"/>
  <c r="S10" i="11"/>
  <c r="AJ11" i="11"/>
  <c r="AL36" i="11"/>
  <c r="AL28" i="11"/>
  <c r="AL12" i="11"/>
  <c r="AI11" i="11"/>
  <c r="AK9" i="11"/>
  <c r="AV8" i="11"/>
  <c r="AN8" i="11"/>
  <c r="AQ8" i="11" s="1"/>
  <c r="AW7" i="11"/>
  <c r="S8" i="11"/>
  <c r="AF8" i="11" s="1"/>
  <c r="AO8" i="11"/>
  <c r="AR8" i="11" s="1"/>
  <c r="AU8" i="11"/>
  <c r="AX8" i="11" s="1"/>
  <c r="V8" i="11"/>
  <c r="AJ8" i="11"/>
  <c r="AK8" i="11"/>
  <c r="AG8" i="11"/>
  <c r="AI8" i="11"/>
  <c r="AH8" i="11"/>
  <c r="AL874" i="11" l="1"/>
  <c r="AL860" i="11"/>
  <c r="AL852" i="11"/>
  <c r="AL1034" i="11"/>
  <c r="AG320" i="11"/>
  <c r="AI320" i="11"/>
  <c r="AJ320" i="11"/>
  <c r="AH320" i="11"/>
  <c r="AL320" i="11" s="1"/>
  <c r="AK320" i="11"/>
  <c r="AG392" i="11"/>
  <c r="AL392" i="11" s="1"/>
  <c r="AI392" i="11"/>
  <c r="AJ392" i="11"/>
  <c r="AK392" i="11"/>
  <c r="AH392" i="11"/>
  <c r="AL34" i="11"/>
  <c r="AL58" i="11"/>
  <c r="AF79" i="11"/>
  <c r="AG50" i="11"/>
  <c r="AL50" i="11" s="1"/>
  <c r="AK50" i="11"/>
  <c r="AH50" i="11"/>
  <c r="AJ50" i="11"/>
  <c r="AI50" i="11"/>
  <c r="AI95" i="11"/>
  <c r="AJ95" i="11"/>
  <c r="AK95" i="11"/>
  <c r="AG95" i="11"/>
  <c r="AL95" i="11" s="1"/>
  <c r="AH95" i="11"/>
  <c r="AL121" i="11"/>
  <c r="AI103" i="11"/>
  <c r="AJ103" i="11"/>
  <c r="AK103" i="11"/>
  <c r="AH103" i="11"/>
  <c r="AG103" i="11"/>
  <c r="AL103" i="11" s="1"/>
  <c r="AL137" i="11"/>
  <c r="AI202" i="11"/>
  <c r="AJ202" i="11"/>
  <c r="AK202" i="11"/>
  <c r="AG202" i="11"/>
  <c r="AL202" i="11" s="1"/>
  <c r="AH202" i="11"/>
  <c r="AG339" i="11"/>
  <c r="AH339" i="11"/>
  <c r="AJ339" i="11"/>
  <c r="AK339" i="11"/>
  <c r="AI339" i="11"/>
  <c r="AL339" i="11"/>
  <c r="AL489" i="11"/>
  <c r="AG328" i="11"/>
  <c r="AI328" i="11"/>
  <c r="AJ328" i="11"/>
  <c r="AH328" i="11"/>
  <c r="AL328" i="11" s="1"/>
  <c r="AK328" i="11"/>
  <c r="AL412" i="11"/>
  <c r="AK543" i="11"/>
  <c r="AI543" i="11"/>
  <c r="AJ543" i="11"/>
  <c r="AH543" i="11"/>
  <c r="AG543" i="11"/>
  <c r="AL543" i="11" s="1"/>
  <c r="AF542" i="11"/>
  <c r="AI557" i="11"/>
  <c r="AG557" i="11"/>
  <c r="AL557" i="11" s="1"/>
  <c r="AH557" i="11"/>
  <c r="AJ557" i="11"/>
  <c r="AK557" i="11"/>
  <c r="AL664" i="11"/>
  <c r="AG715" i="11"/>
  <c r="AL715" i="11" s="1"/>
  <c r="AH715" i="11"/>
  <c r="AI715" i="11"/>
  <c r="AJ715" i="11"/>
  <c r="AK715" i="11"/>
  <c r="AL787" i="11"/>
  <c r="AI904" i="11"/>
  <c r="AJ904" i="11"/>
  <c r="AK904" i="11"/>
  <c r="AG904" i="11"/>
  <c r="AL904" i="11" s="1"/>
  <c r="AH904" i="11"/>
  <c r="AG1055" i="11"/>
  <c r="AH1055" i="11"/>
  <c r="AI1055" i="11"/>
  <c r="AJ1055" i="11"/>
  <c r="AK1055" i="11"/>
  <c r="AL1055" i="11" s="1"/>
  <c r="AG1079" i="11"/>
  <c r="AJ1079" i="11"/>
  <c r="AK1079" i="11"/>
  <c r="AH1079" i="11"/>
  <c r="AL1079" i="11" s="1"/>
  <c r="AI1079" i="11"/>
  <c r="AI928" i="11"/>
  <c r="AL928" i="11" s="1"/>
  <c r="AJ928" i="11"/>
  <c r="AK928" i="11"/>
  <c r="AG928" i="11"/>
  <c r="AH928" i="11"/>
  <c r="AH989" i="11"/>
  <c r="AI989" i="11"/>
  <c r="AJ989" i="11"/>
  <c r="AG989" i="11"/>
  <c r="AL989" i="11" s="1"/>
  <c r="AK989" i="11"/>
  <c r="AI1019" i="11"/>
  <c r="AJ1019" i="11"/>
  <c r="AK1019" i="11"/>
  <c r="AG1019" i="11"/>
  <c r="AL1019" i="11" s="1"/>
  <c r="AH1019" i="11"/>
  <c r="AI1080" i="11"/>
  <c r="AJ1080" i="11"/>
  <c r="AG1080" i="11"/>
  <c r="AH1080" i="11"/>
  <c r="AL1080" i="11" s="1"/>
  <c r="AK1080" i="11"/>
  <c r="AJ1143" i="11"/>
  <c r="AI1143" i="11"/>
  <c r="AK1143" i="11"/>
  <c r="AG1143" i="11"/>
  <c r="AL1143" i="11" s="1"/>
  <c r="AH1143" i="11"/>
  <c r="AL1172" i="11"/>
  <c r="AK1239" i="11"/>
  <c r="AL1239" i="11"/>
  <c r="AG1239" i="11"/>
  <c r="AH1239" i="11"/>
  <c r="AI1239" i="11"/>
  <c r="AJ1239" i="11"/>
  <c r="AL1315" i="11"/>
  <c r="AG1275" i="11"/>
  <c r="AL1275" i="11" s="1"/>
  <c r="AH1275" i="11"/>
  <c r="AI1275" i="11"/>
  <c r="AJ1275" i="11"/>
  <c r="AK1275" i="11"/>
  <c r="AG1283" i="11"/>
  <c r="AH1283" i="11"/>
  <c r="AL1283" i="11" s="1"/>
  <c r="AI1283" i="11"/>
  <c r="AJ1283" i="11"/>
  <c r="AK1283" i="11"/>
  <c r="AL1331" i="11"/>
  <c r="AL1500" i="11"/>
  <c r="AL1615" i="11"/>
  <c r="AI1592" i="11"/>
  <c r="AG1592" i="11"/>
  <c r="AL1592" i="11" s="1"/>
  <c r="AH1592" i="11"/>
  <c r="AJ1592" i="11"/>
  <c r="AK1592" i="11"/>
  <c r="AL1694" i="11"/>
  <c r="AH1726" i="11"/>
  <c r="AI1726" i="11"/>
  <c r="AJ1726" i="11"/>
  <c r="AK1726" i="11"/>
  <c r="AG1726" i="11"/>
  <c r="AL1726" i="11" s="1"/>
  <c r="AL1962" i="11"/>
  <c r="AL1851" i="11"/>
  <c r="AH2091" i="11"/>
  <c r="AI2091" i="11"/>
  <c r="AJ2091" i="11"/>
  <c r="AK2091" i="11"/>
  <c r="AL2091" i="11"/>
  <c r="AG2091" i="11"/>
  <c r="AL2225" i="11"/>
  <c r="AH2131" i="11"/>
  <c r="AI2131" i="11"/>
  <c r="AJ2131" i="11"/>
  <c r="AK2131" i="11"/>
  <c r="AG2131" i="11"/>
  <c r="AL2131" i="11"/>
  <c r="AF2248" i="11"/>
  <c r="AL2309" i="11"/>
  <c r="AI2329" i="11"/>
  <c r="AJ2329" i="11"/>
  <c r="AK2329" i="11"/>
  <c r="AG2329" i="11"/>
  <c r="AH2329" i="11"/>
  <c r="AL2329" i="11" s="1"/>
  <c r="AI2473" i="11"/>
  <c r="AJ2473" i="11"/>
  <c r="AK2473" i="11"/>
  <c r="AG2473" i="11"/>
  <c r="AL2473" i="11" s="1"/>
  <c r="AH2473" i="11"/>
  <c r="AH2264" i="11"/>
  <c r="AL2264" i="11" s="1"/>
  <c r="AI2264" i="11"/>
  <c r="AJ2264" i="11"/>
  <c r="AK2264" i="11"/>
  <c r="AG2264" i="11"/>
  <c r="AH2390" i="11"/>
  <c r="AI2390" i="11"/>
  <c r="AJ2390" i="11"/>
  <c r="AK2390" i="11"/>
  <c r="AL2390" i="11" s="1"/>
  <c r="AG2390" i="11"/>
  <c r="AH2438" i="11"/>
  <c r="AI2438" i="11"/>
  <c r="AJ2438" i="11"/>
  <c r="AK2438" i="11"/>
  <c r="AG2438" i="11"/>
  <c r="AL2438" i="11" s="1"/>
  <c r="AH2470" i="11"/>
  <c r="AI2470" i="11"/>
  <c r="AJ2470" i="11"/>
  <c r="AK2470" i="11"/>
  <c r="AG2470" i="11"/>
  <c r="AL2470" i="11" s="1"/>
  <c r="AL2589" i="11"/>
  <c r="AK2607" i="11"/>
  <c r="AH2607" i="11"/>
  <c r="AI2607" i="11"/>
  <c r="AJ2607" i="11"/>
  <c r="AG2607" i="11"/>
  <c r="AL2607" i="11" s="1"/>
  <c r="AG360" i="11"/>
  <c r="AL360" i="11" s="1"/>
  <c r="AI360" i="11"/>
  <c r="AJ360" i="11"/>
  <c r="AK360" i="11"/>
  <c r="AH360" i="11"/>
  <c r="AJ364" i="11"/>
  <c r="AK364" i="11"/>
  <c r="AH364" i="11"/>
  <c r="AI364" i="11"/>
  <c r="AG364" i="11"/>
  <c r="AL364" i="11" s="1"/>
  <c r="AI537" i="11"/>
  <c r="AH537" i="11"/>
  <c r="AJ537" i="11"/>
  <c r="AK537" i="11"/>
  <c r="AL537" i="11" s="1"/>
  <c r="AG537" i="11"/>
  <c r="AI479" i="11"/>
  <c r="AJ479" i="11"/>
  <c r="AK479" i="11"/>
  <c r="AG479" i="11"/>
  <c r="AH479" i="11"/>
  <c r="AL479" i="11" s="1"/>
  <c r="AH558" i="11"/>
  <c r="AJ558" i="11"/>
  <c r="AK558" i="11"/>
  <c r="AG558" i="11"/>
  <c r="AL558" i="11" s="1"/>
  <c r="AI558" i="11"/>
  <c r="AG622" i="11"/>
  <c r="AJ622" i="11"/>
  <c r="AH622" i="11"/>
  <c r="AI622" i="11"/>
  <c r="AK622" i="11"/>
  <c r="AL622" i="11" s="1"/>
  <c r="AG574" i="11"/>
  <c r="AH574" i="11"/>
  <c r="AI574" i="11"/>
  <c r="AJ574" i="11"/>
  <c r="AL574" i="11" s="1"/>
  <c r="AK574" i="11"/>
  <c r="AL683" i="11"/>
  <c r="AL753" i="11"/>
  <c r="AJ796" i="11"/>
  <c r="AG796" i="11"/>
  <c r="AH796" i="11"/>
  <c r="AI796" i="11"/>
  <c r="AL796" i="11" s="1"/>
  <c r="AK796" i="11"/>
  <c r="AG812" i="11"/>
  <c r="AL812" i="11" s="1"/>
  <c r="AH812" i="11"/>
  <c r="AI812" i="11"/>
  <c r="AJ812" i="11"/>
  <c r="AK812" i="11"/>
  <c r="AL740" i="11"/>
  <c r="AG956" i="11"/>
  <c r="AL956" i="11" s="1"/>
  <c r="AJ956" i="11"/>
  <c r="AI956" i="11"/>
  <c r="AK956" i="11"/>
  <c r="AH956" i="11"/>
  <c r="AG1039" i="11"/>
  <c r="AL1039" i="11" s="1"/>
  <c r="AH1039" i="11"/>
  <c r="AI1039" i="11"/>
  <c r="AJ1039" i="11"/>
  <c r="AK1039" i="11"/>
  <c r="AI856" i="11"/>
  <c r="AJ856" i="11"/>
  <c r="AK856" i="11"/>
  <c r="AG856" i="11"/>
  <c r="AL856" i="11" s="1"/>
  <c r="AH856" i="11"/>
  <c r="AH1032" i="11"/>
  <c r="AI1032" i="11"/>
  <c r="AJ1032" i="11"/>
  <c r="AK1032" i="11"/>
  <c r="AG1032" i="11"/>
  <c r="AL1032" i="11" s="1"/>
  <c r="AH1056" i="11"/>
  <c r="AL1056" i="11" s="1"/>
  <c r="AI1056" i="11"/>
  <c r="AJ1056" i="11"/>
  <c r="AK1056" i="11"/>
  <c r="AG1056" i="11"/>
  <c r="AI1136" i="11"/>
  <c r="AJ1136" i="11"/>
  <c r="AH1136" i="11"/>
  <c r="AK1136" i="11"/>
  <c r="AL1136" i="11" s="1"/>
  <c r="AG1136" i="11"/>
  <c r="AI1128" i="11"/>
  <c r="AJ1128" i="11"/>
  <c r="AH1128" i="11"/>
  <c r="AK1128" i="11"/>
  <c r="AG1128" i="11"/>
  <c r="AL1128" i="11" s="1"/>
  <c r="AK1287" i="11"/>
  <c r="AG1287" i="11"/>
  <c r="AL1287" i="11" s="1"/>
  <c r="AI1287" i="11"/>
  <c r="AJ1287" i="11"/>
  <c r="AH1287" i="11"/>
  <c r="AJ1151" i="11"/>
  <c r="AG1151" i="11"/>
  <c r="AL1151" i="11" s="1"/>
  <c r="AH1151" i="11"/>
  <c r="AI1151" i="11"/>
  <c r="AK1151" i="11"/>
  <c r="AG1699" i="11"/>
  <c r="AL1699" i="11" s="1"/>
  <c r="AH1699" i="11"/>
  <c r="AI1699" i="11"/>
  <c r="AJ1699" i="11"/>
  <c r="AK1699" i="11"/>
  <c r="AG1657" i="11"/>
  <c r="AH1657" i="11"/>
  <c r="AI1657" i="11"/>
  <c r="AL1657" i="11" s="1"/>
  <c r="AJ1657" i="11"/>
  <c r="AK1657" i="11"/>
  <c r="AG1790" i="11"/>
  <c r="AL1790" i="11" s="1"/>
  <c r="AH1790" i="11"/>
  <c r="AI1790" i="11"/>
  <c r="AJ1790" i="11"/>
  <c r="AK1790" i="11"/>
  <c r="AJ1967" i="11"/>
  <c r="AG1967" i="11"/>
  <c r="AL1967" i="11" s="1"/>
  <c r="AH1967" i="11"/>
  <c r="AI1967" i="11"/>
  <c r="AK1967" i="11"/>
  <c r="AH1995" i="11"/>
  <c r="AI1995" i="11"/>
  <c r="AJ1995" i="11"/>
  <c r="AK1995" i="11"/>
  <c r="AL1995" i="11" s="1"/>
  <c r="AG1995" i="11"/>
  <c r="AH2011" i="11"/>
  <c r="AI2011" i="11"/>
  <c r="AJ2011" i="11"/>
  <c r="AK2011" i="11"/>
  <c r="AG2011" i="11"/>
  <c r="AL2011" i="11" s="1"/>
  <c r="AH2027" i="11"/>
  <c r="AI2027" i="11"/>
  <c r="AJ2027" i="11"/>
  <c r="AK2027" i="11"/>
  <c r="AG2027" i="11"/>
  <c r="AL2027" i="11" s="1"/>
  <c r="AH2043" i="11"/>
  <c r="AI2043" i="11"/>
  <c r="AL2043" i="11" s="1"/>
  <c r="AJ2043" i="11"/>
  <c r="AK2043" i="11"/>
  <c r="AG2043" i="11"/>
  <c r="AH2059" i="11"/>
  <c r="AI2059" i="11"/>
  <c r="AJ2059" i="11"/>
  <c r="AK2059" i="11"/>
  <c r="AL2059" i="11" s="1"/>
  <c r="AG2059" i="11"/>
  <c r="AH2107" i="11"/>
  <c r="AI2107" i="11"/>
  <c r="AJ2107" i="11"/>
  <c r="AK2107" i="11"/>
  <c r="AG2107" i="11"/>
  <c r="AL2107" i="11"/>
  <c r="AI2166" i="11"/>
  <c r="AJ2166" i="11"/>
  <c r="AK2166" i="11"/>
  <c r="AH2166" i="11"/>
  <c r="AG2166" i="11"/>
  <c r="AL2166" i="11" s="1"/>
  <c r="AI2353" i="11"/>
  <c r="AJ2353" i="11"/>
  <c r="AK2353" i="11"/>
  <c r="AG2353" i="11"/>
  <c r="AL2353" i="11" s="1"/>
  <c r="AH2353" i="11"/>
  <c r="AI2449" i="11"/>
  <c r="AJ2449" i="11"/>
  <c r="AK2449" i="11"/>
  <c r="AL2449" i="11"/>
  <c r="AG2449" i="11"/>
  <c r="AH2449" i="11"/>
  <c r="AL2197" i="11"/>
  <c r="AH2280" i="11"/>
  <c r="AI2280" i="11"/>
  <c r="AJ2280" i="11"/>
  <c r="AK2280" i="11"/>
  <c r="AL2280" i="11"/>
  <c r="AG2280" i="11"/>
  <c r="AH2366" i="11"/>
  <c r="AI2366" i="11"/>
  <c r="AJ2366" i="11"/>
  <c r="AK2366" i="11"/>
  <c r="AL2366" i="11" s="1"/>
  <c r="AG2366" i="11"/>
  <c r="AI2497" i="11"/>
  <c r="AL2497" i="11" s="1"/>
  <c r="AJ2497" i="11"/>
  <c r="AK2497" i="11"/>
  <c r="AG2497" i="11"/>
  <c r="AH2497" i="11"/>
  <c r="AI2561" i="11"/>
  <c r="AJ2561" i="11"/>
  <c r="AK2561" i="11"/>
  <c r="AG2561" i="11"/>
  <c r="AL2561" i="11" s="1"/>
  <c r="AH2561" i="11"/>
  <c r="AL209" i="11"/>
  <c r="AL40" i="11"/>
  <c r="AL196" i="11"/>
  <c r="AL273" i="11"/>
  <c r="AG352" i="11"/>
  <c r="AL352" i="11" s="1"/>
  <c r="AI352" i="11"/>
  <c r="AJ352" i="11"/>
  <c r="AH352" i="11"/>
  <c r="AK352" i="11"/>
  <c r="AG384" i="11"/>
  <c r="AI384" i="11"/>
  <c r="AJ384" i="11"/>
  <c r="AL384" i="11" s="1"/>
  <c r="AH384" i="11"/>
  <c r="AK384" i="11"/>
  <c r="AL368" i="11"/>
  <c r="AL380" i="11"/>
  <c r="AL544" i="11"/>
  <c r="AL512" i="11"/>
  <c r="AL638" i="11"/>
  <c r="AL599" i="11"/>
  <c r="AL645" i="11"/>
  <c r="AL667" i="11"/>
  <c r="AI678" i="11"/>
  <c r="AJ678" i="11"/>
  <c r="AK678" i="11"/>
  <c r="AH678" i="11"/>
  <c r="AL678" i="11"/>
  <c r="AG678" i="11"/>
  <c r="AG828" i="11"/>
  <c r="AI828" i="11"/>
  <c r="AJ828" i="11"/>
  <c r="AK828" i="11"/>
  <c r="AL828" i="11" s="1"/>
  <c r="AH828" i="11"/>
  <c r="AG844" i="11"/>
  <c r="AL844" i="11" s="1"/>
  <c r="AI844" i="11"/>
  <c r="AJ844" i="11"/>
  <c r="AK844" i="11"/>
  <c r="AH844" i="11"/>
  <c r="AL761" i="11"/>
  <c r="AL871" i="11"/>
  <c r="AL948" i="11"/>
  <c r="AG1087" i="11"/>
  <c r="AL1087" i="11" s="1"/>
  <c r="AJ1087" i="11"/>
  <c r="AK1087" i="11"/>
  <c r="AI1087" i="11"/>
  <c r="AH1087" i="11"/>
  <c r="AG1111" i="11"/>
  <c r="AJ1111" i="11"/>
  <c r="AI1111" i="11"/>
  <c r="AL1111" i="11" s="1"/>
  <c r="AK1111" i="11"/>
  <c r="AH1111" i="11"/>
  <c r="AJ1191" i="11"/>
  <c r="AG1191" i="11"/>
  <c r="AI1191" i="11"/>
  <c r="AH1191" i="11"/>
  <c r="AL1191" i="11" s="1"/>
  <c r="AK1191" i="11"/>
  <c r="AL1187" i="11"/>
  <c r="AJ1212" i="11"/>
  <c r="AG1212" i="11"/>
  <c r="AH1212" i="11"/>
  <c r="AI1212" i="11"/>
  <c r="AK1212" i="11"/>
  <c r="AL1212" i="11" s="1"/>
  <c r="AK1311" i="11"/>
  <c r="AG1311" i="11"/>
  <c r="AI1311" i="11"/>
  <c r="AL1311" i="11" s="1"/>
  <c r="AJ1311" i="11"/>
  <c r="AH1311" i="11"/>
  <c r="AI1196" i="11"/>
  <c r="AH1196" i="11"/>
  <c r="AL1196" i="11" s="1"/>
  <c r="AK1196" i="11"/>
  <c r="AG1196" i="11"/>
  <c r="AJ1196" i="11"/>
  <c r="AL1205" i="11"/>
  <c r="AL1215" i="11"/>
  <c r="AI1188" i="11"/>
  <c r="AH1188" i="11"/>
  <c r="AL1188" i="11" s="1"/>
  <c r="AK1188" i="11"/>
  <c r="AG1188" i="11"/>
  <c r="AJ1188" i="11"/>
  <c r="AG1442" i="11"/>
  <c r="AL1442" i="11" s="1"/>
  <c r="AI1442" i="11"/>
  <c r="AJ1442" i="11"/>
  <c r="AK1442" i="11"/>
  <c r="AH1442" i="11"/>
  <c r="AG1458" i="11"/>
  <c r="AI1458" i="11"/>
  <c r="AJ1458" i="11"/>
  <c r="AK1458" i="11"/>
  <c r="AL1458" i="11"/>
  <c r="AH1458" i="11"/>
  <c r="AG1474" i="11"/>
  <c r="AI1474" i="11"/>
  <c r="AJ1474" i="11"/>
  <c r="AK1474" i="11"/>
  <c r="AL1474" i="11" s="1"/>
  <c r="AH1474" i="11"/>
  <c r="AL1373" i="11"/>
  <c r="AL1340" i="11"/>
  <c r="AG1267" i="11"/>
  <c r="AH1267" i="11"/>
  <c r="AL1267" i="11" s="1"/>
  <c r="AI1267" i="11"/>
  <c r="AJ1267" i="11"/>
  <c r="AK1267" i="11"/>
  <c r="AL1478" i="11"/>
  <c r="AF1510" i="11"/>
  <c r="AL1490" i="11"/>
  <c r="AL1636" i="11"/>
  <c r="AG1644" i="11"/>
  <c r="AH1644" i="11"/>
  <c r="AI1644" i="11"/>
  <c r="AK1644" i="11"/>
  <c r="AL1644" i="11"/>
  <c r="AJ1644" i="11"/>
  <c r="AL1702" i="11"/>
  <c r="AG1814" i="11"/>
  <c r="AH1814" i="11"/>
  <c r="AI1814" i="11"/>
  <c r="AJ1814" i="11"/>
  <c r="AK1814" i="11"/>
  <c r="AL1814" i="11"/>
  <c r="AL1720" i="11"/>
  <c r="AL1747" i="11"/>
  <c r="AI1642" i="11"/>
  <c r="AJ1642" i="11"/>
  <c r="AK1642" i="11"/>
  <c r="AH1642" i="11"/>
  <c r="AG1642" i="11"/>
  <c r="AL1642" i="11"/>
  <c r="AL1870" i="11"/>
  <c r="AI1887" i="11"/>
  <c r="AJ1887" i="11"/>
  <c r="AK1887" i="11"/>
  <c r="AG1887" i="11"/>
  <c r="AL1887" i="11" s="1"/>
  <c r="AH1887" i="11"/>
  <c r="AH1979" i="11"/>
  <c r="AI1979" i="11"/>
  <c r="AJ1979" i="11"/>
  <c r="AK1979" i="11"/>
  <c r="AG1979" i="11"/>
  <c r="AL1979" i="11" s="1"/>
  <c r="AL2187" i="11"/>
  <c r="AI2369" i="11"/>
  <c r="AJ2369" i="11"/>
  <c r="AK2369" i="11"/>
  <c r="AG2369" i="11"/>
  <c r="AL2369" i="11" s="1"/>
  <c r="AH2369" i="11"/>
  <c r="AI2385" i="11"/>
  <c r="AJ2385" i="11"/>
  <c r="AK2385" i="11"/>
  <c r="AL2385" i="11"/>
  <c r="AG2385" i="11"/>
  <c r="AH2385" i="11"/>
  <c r="AI2401" i="11"/>
  <c r="AJ2401" i="11"/>
  <c r="AK2401" i="11"/>
  <c r="AG2401" i="11"/>
  <c r="AH2401" i="11"/>
  <c r="AL2401" i="11" s="1"/>
  <c r="AI2425" i="11"/>
  <c r="AJ2425" i="11"/>
  <c r="AK2425" i="11"/>
  <c r="AG2425" i="11"/>
  <c r="AL2425" i="11" s="1"/>
  <c r="AH2425" i="11"/>
  <c r="AH2123" i="11"/>
  <c r="AI2123" i="11"/>
  <c r="AJ2123" i="11"/>
  <c r="AK2123" i="11"/>
  <c r="AG2123" i="11"/>
  <c r="AL2123" i="11" s="1"/>
  <c r="AH2295" i="11"/>
  <c r="AI2295" i="11"/>
  <c r="AJ2295" i="11"/>
  <c r="AK2295" i="11"/>
  <c r="AL2295" i="11" s="1"/>
  <c r="AG2295" i="11"/>
  <c r="AH2326" i="11"/>
  <c r="AI2326" i="11"/>
  <c r="AJ2326" i="11"/>
  <c r="AK2326" i="11"/>
  <c r="AG2326" i="11"/>
  <c r="AL2326" i="11" s="1"/>
  <c r="AH2342" i="11"/>
  <c r="AI2342" i="11"/>
  <c r="AJ2342" i="11"/>
  <c r="AK2342" i="11"/>
  <c r="AG2342" i="11"/>
  <c r="AL2342" i="11" s="1"/>
  <c r="AH2406" i="11"/>
  <c r="AI2406" i="11"/>
  <c r="AL2406" i="11" s="1"/>
  <c r="AJ2406" i="11"/>
  <c r="AK2406" i="11"/>
  <c r="AG2406" i="11"/>
  <c r="AH2430" i="11"/>
  <c r="AI2430" i="11"/>
  <c r="AJ2430" i="11"/>
  <c r="AK2430" i="11"/>
  <c r="AL2430" i="11" s="1"/>
  <c r="AG2430" i="11"/>
  <c r="AH2462" i="11"/>
  <c r="AI2462" i="11"/>
  <c r="AJ2462" i="11"/>
  <c r="AK2462" i="11"/>
  <c r="AG2462" i="11"/>
  <c r="AL2462" i="11" s="1"/>
  <c r="AL2571" i="11"/>
  <c r="AI111" i="11"/>
  <c r="AJ111" i="11"/>
  <c r="AK111" i="11"/>
  <c r="AH111" i="11"/>
  <c r="AL111" i="11" s="1"/>
  <c r="AG111" i="11"/>
  <c r="AI54" i="11"/>
  <c r="AJ54" i="11"/>
  <c r="AK54" i="11"/>
  <c r="AH54" i="11"/>
  <c r="AG54" i="11"/>
  <c r="AL54" i="11" s="1"/>
  <c r="AL139" i="11"/>
  <c r="AL188" i="11"/>
  <c r="AI237" i="11"/>
  <c r="AJ237" i="11"/>
  <c r="AK237" i="11"/>
  <c r="AG237" i="11"/>
  <c r="AH237" i="11"/>
  <c r="AL249" i="11"/>
  <c r="AG336" i="11"/>
  <c r="AL336" i="11" s="1"/>
  <c r="AI336" i="11"/>
  <c r="AJ336" i="11"/>
  <c r="AH336" i="11"/>
  <c r="AK336" i="11"/>
  <c r="AL315" i="11"/>
  <c r="AL405" i="11"/>
  <c r="AL407" i="11"/>
  <c r="AG395" i="11"/>
  <c r="AL395" i="11" s="1"/>
  <c r="AH395" i="11"/>
  <c r="AJ395" i="11"/>
  <c r="AK395" i="11"/>
  <c r="AI395" i="11"/>
  <c r="AL430" i="11"/>
  <c r="AJ467" i="11"/>
  <c r="AG467" i="11"/>
  <c r="AL467" i="11" s="1"/>
  <c r="AH467" i="11"/>
  <c r="AI467" i="11"/>
  <c r="AK467" i="11"/>
  <c r="AG490" i="11"/>
  <c r="AL490" i="11" s="1"/>
  <c r="AH490" i="11"/>
  <c r="AI490" i="11"/>
  <c r="AJ490" i="11"/>
  <c r="AK490" i="11"/>
  <c r="AL527" i="11"/>
  <c r="AL688" i="11"/>
  <c r="AL832" i="11"/>
  <c r="AL911" i="11"/>
  <c r="AL924" i="11"/>
  <c r="AG1023" i="11"/>
  <c r="AL1023" i="11" s="1"/>
  <c r="AH1023" i="11"/>
  <c r="AI1023" i="11"/>
  <c r="AJ1023" i="11"/>
  <c r="AK1023" i="11"/>
  <c r="AG1063" i="11"/>
  <c r="AL1063" i="11" s="1"/>
  <c r="AH1063" i="11"/>
  <c r="AI1063" i="11"/>
  <c r="AJ1063" i="11"/>
  <c r="AK1063" i="11"/>
  <c r="AI864" i="11"/>
  <c r="AJ864" i="11"/>
  <c r="AK864" i="11"/>
  <c r="AG864" i="11"/>
  <c r="AH864" i="11"/>
  <c r="AL864" i="11" s="1"/>
  <c r="AL991" i="11"/>
  <c r="AG1127" i="11"/>
  <c r="AJ1127" i="11"/>
  <c r="AH1127" i="11"/>
  <c r="AI1127" i="11"/>
  <c r="AK1127" i="11"/>
  <c r="AL1127" i="11"/>
  <c r="AL1091" i="11"/>
  <c r="AL1075" i="11"/>
  <c r="AG1135" i="11"/>
  <c r="AJ1135" i="11"/>
  <c r="AH1135" i="11"/>
  <c r="AI1135" i="11"/>
  <c r="AK1135" i="11"/>
  <c r="AL1135" i="11"/>
  <c r="AL1167" i="11"/>
  <c r="AI1213" i="11"/>
  <c r="AG1213" i="11"/>
  <c r="AL1213" i="11" s="1"/>
  <c r="AH1213" i="11"/>
  <c r="AJ1213" i="11"/>
  <c r="AK1213" i="11"/>
  <c r="AG1166" i="11"/>
  <c r="AL1166" i="11" s="1"/>
  <c r="AI1166" i="11"/>
  <c r="AK1166" i="11"/>
  <c r="AH1166" i="11"/>
  <c r="AJ1166" i="11"/>
  <c r="AL1179" i="11"/>
  <c r="AL1231" i="11"/>
  <c r="AL1291" i="11"/>
  <c r="AL1528" i="11"/>
  <c r="AJ1603" i="11"/>
  <c r="AK1603" i="11"/>
  <c r="AG1603" i="11"/>
  <c r="AL1603" i="11" s="1"/>
  <c r="AH1603" i="11"/>
  <c r="AI1603" i="11"/>
  <c r="AL1628" i="11"/>
  <c r="AF1644" i="11"/>
  <c r="AL1618" i="11"/>
  <c r="AL1641" i="11"/>
  <c r="AG1707" i="11"/>
  <c r="AH1707" i="11"/>
  <c r="AI1707" i="11"/>
  <c r="AJ1707" i="11"/>
  <c r="AK1707" i="11"/>
  <c r="AL1707" i="11" s="1"/>
  <c r="AL1712" i="11"/>
  <c r="AI1658" i="11"/>
  <c r="AJ1658" i="11"/>
  <c r="AK1658" i="11"/>
  <c r="AG1658" i="11"/>
  <c r="AH1658" i="11"/>
  <c r="AL1658" i="11" s="1"/>
  <c r="AG1691" i="11"/>
  <c r="AL1691" i="11" s="1"/>
  <c r="AH1691" i="11"/>
  <c r="AI1691" i="11"/>
  <c r="AJ1691" i="11"/>
  <c r="AK1691" i="11"/>
  <c r="AJ1842" i="11"/>
  <c r="AK1842" i="11"/>
  <c r="AL1842" i="11" s="1"/>
  <c r="AG1842" i="11"/>
  <c r="AH1842" i="11"/>
  <c r="AI1842" i="11"/>
  <c r="AJ1951" i="11"/>
  <c r="AG1951" i="11"/>
  <c r="AL1951" i="11" s="1"/>
  <c r="AH1951" i="11"/>
  <c r="AI1951" i="11"/>
  <c r="AK1951" i="11"/>
  <c r="AL1892" i="11"/>
  <c r="AL1936" i="11"/>
  <c r="AL1916" i="11"/>
  <c r="AH2083" i="11"/>
  <c r="AI2083" i="11"/>
  <c r="AJ2083" i="11"/>
  <c r="AK2083" i="11"/>
  <c r="AG2083" i="11"/>
  <c r="AL2083" i="11" s="1"/>
  <c r="AL2179" i="11"/>
  <c r="AH2139" i="11"/>
  <c r="AI2139" i="11"/>
  <c r="AJ2139" i="11"/>
  <c r="AK2139" i="11"/>
  <c r="AG2139" i="11"/>
  <c r="AL2139" i="11" s="1"/>
  <c r="AL2227" i="11"/>
  <c r="AI2337" i="11"/>
  <c r="AJ2337" i="11"/>
  <c r="AK2337" i="11"/>
  <c r="AG2337" i="11"/>
  <c r="AL2337" i="11" s="1"/>
  <c r="AH2337" i="11"/>
  <c r="AI2465" i="11"/>
  <c r="AJ2465" i="11"/>
  <c r="AK2465" i="11"/>
  <c r="AG2465" i="11"/>
  <c r="AL2465" i="11" s="1"/>
  <c r="AH2465" i="11"/>
  <c r="AL2211" i="11"/>
  <c r="AL2237" i="11"/>
  <c r="AK2297" i="11"/>
  <c r="AH2297" i="11"/>
  <c r="AI2297" i="11"/>
  <c r="AJ2297" i="11"/>
  <c r="AL2297" i="11"/>
  <c r="AG2297" i="11"/>
  <c r="AH2382" i="11"/>
  <c r="AI2382" i="11"/>
  <c r="AJ2382" i="11"/>
  <c r="AK2382" i="11"/>
  <c r="AG2382" i="11"/>
  <c r="AL2382" i="11" s="1"/>
  <c r="AL2523" i="11"/>
  <c r="AH51" i="11"/>
  <c r="AI51" i="11"/>
  <c r="AL51" i="11" s="1"/>
  <c r="AJ51" i="11"/>
  <c r="AG51" i="11"/>
  <c r="AK51" i="11"/>
  <c r="AJ499" i="11"/>
  <c r="AG499" i="11"/>
  <c r="AH499" i="11"/>
  <c r="AL499" i="11"/>
  <c r="AI499" i="11"/>
  <c r="AK499" i="11"/>
  <c r="AK429" i="11"/>
  <c r="AI429" i="11"/>
  <c r="AJ429" i="11"/>
  <c r="AG429" i="11"/>
  <c r="AH429" i="11"/>
  <c r="AL429" i="11"/>
  <c r="AG614" i="11"/>
  <c r="AL614" i="11" s="1"/>
  <c r="AH614" i="11"/>
  <c r="AJ614" i="11"/>
  <c r="AI614" i="11"/>
  <c r="AK614" i="11"/>
  <c r="AG707" i="11"/>
  <c r="AL707" i="11" s="1"/>
  <c r="AH707" i="11"/>
  <c r="AI707" i="11"/>
  <c r="AJ707" i="11"/>
  <c r="AK707" i="11"/>
  <c r="AI976" i="11"/>
  <c r="AJ976" i="11"/>
  <c r="AK976" i="11"/>
  <c r="AL976" i="11"/>
  <c r="AG976" i="11"/>
  <c r="AH976" i="11"/>
  <c r="AG1095" i="11"/>
  <c r="AJ1095" i="11"/>
  <c r="AK1095" i="11"/>
  <c r="AH1095" i="11"/>
  <c r="AI1095" i="11"/>
  <c r="AL1095" i="11" s="1"/>
  <c r="AI936" i="11"/>
  <c r="AJ936" i="11"/>
  <c r="AK936" i="11"/>
  <c r="AG936" i="11"/>
  <c r="AH936" i="11"/>
  <c r="AL936" i="11" s="1"/>
  <c r="AI1088" i="11"/>
  <c r="AJ1088" i="11"/>
  <c r="AG1088" i="11"/>
  <c r="AL1088" i="11" s="1"/>
  <c r="AH1088" i="11"/>
  <c r="AK1088" i="11"/>
  <c r="AI1072" i="11"/>
  <c r="AJ1072" i="11"/>
  <c r="AG1072" i="11"/>
  <c r="AK1072" i="11"/>
  <c r="AL1072" i="11" s="1"/>
  <c r="AH1072" i="11"/>
  <c r="AI1096" i="11"/>
  <c r="AJ1096" i="11"/>
  <c r="AG1096" i="11"/>
  <c r="AH1096" i="11"/>
  <c r="AK1096" i="11"/>
  <c r="AL1096" i="11"/>
  <c r="AG1119" i="11"/>
  <c r="AL1119" i="11" s="1"/>
  <c r="AJ1119" i="11"/>
  <c r="AH1119" i="11"/>
  <c r="AI1119" i="11"/>
  <c r="AK1119" i="11"/>
  <c r="AJ1199" i="11"/>
  <c r="AG1199" i="11"/>
  <c r="AL1199" i="11" s="1"/>
  <c r="AI1199" i="11"/>
  <c r="AH1199" i="11"/>
  <c r="AK1199" i="11"/>
  <c r="AJ1175" i="11"/>
  <c r="AG1175" i="11"/>
  <c r="AI1175" i="11"/>
  <c r="AL1175" i="11"/>
  <c r="AH1175" i="11"/>
  <c r="AK1175" i="11"/>
  <c r="AK1295" i="11"/>
  <c r="AG1295" i="11"/>
  <c r="AL1295" i="11" s="1"/>
  <c r="AI1295" i="11"/>
  <c r="AJ1295" i="11"/>
  <c r="AH1295" i="11"/>
  <c r="AJ1236" i="11"/>
  <c r="AK1236" i="11"/>
  <c r="AG1236" i="11"/>
  <c r="AH1236" i="11"/>
  <c r="AL1236" i="11" s="1"/>
  <c r="AI1236" i="11"/>
  <c r="AI1430" i="11"/>
  <c r="AJ1430" i="11"/>
  <c r="AK1430" i="11"/>
  <c r="AG1430" i="11"/>
  <c r="AH1430" i="11"/>
  <c r="AL1430" i="11" s="1"/>
  <c r="AI1486" i="11"/>
  <c r="AJ1486" i="11"/>
  <c r="AK1486" i="11"/>
  <c r="AG1486" i="11"/>
  <c r="AL1486" i="11" s="1"/>
  <c r="AH1486" i="11"/>
  <c r="AI1510" i="11"/>
  <c r="AK1510" i="11"/>
  <c r="AG1510" i="11"/>
  <c r="AL1510" i="11" s="1"/>
  <c r="AH1510" i="11"/>
  <c r="AJ1510" i="11"/>
  <c r="AG1798" i="11"/>
  <c r="AL1798" i="11" s="1"/>
  <c r="AH1798" i="11"/>
  <c r="AI1798" i="11"/>
  <c r="AJ1798" i="11"/>
  <c r="AK1798" i="11"/>
  <c r="AJ1786" i="11"/>
  <c r="AK1786" i="11"/>
  <c r="AL1786" i="11"/>
  <c r="AG1786" i="11"/>
  <c r="AH1786" i="11"/>
  <c r="AI1786" i="11"/>
  <c r="AI2182" i="11"/>
  <c r="AJ2182" i="11"/>
  <c r="AK2182" i="11"/>
  <c r="AH2182" i="11"/>
  <c r="AG2182" i="11"/>
  <c r="AL2182" i="11" s="1"/>
  <c r="AI2198" i="11"/>
  <c r="AJ2198" i="11"/>
  <c r="AK2198" i="11"/>
  <c r="AH2198" i="11"/>
  <c r="AG2198" i="11"/>
  <c r="AL2198" i="11"/>
  <c r="AI2417" i="11"/>
  <c r="AJ2417" i="11"/>
  <c r="AK2417" i="11"/>
  <c r="AG2417" i="11"/>
  <c r="AL2417" i="11" s="1"/>
  <c r="AH2417" i="11"/>
  <c r="AI2441" i="11"/>
  <c r="AJ2441" i="11"/>
  <c r="AK2441" i="11"/>
  <c r="AG2441" i="11"/>
  <c r="AL2441" i="11" s="1"/>
  <c r="AH2441" i="11"/>
  <c r="AH2358" i="11"/>
  <c r="AI2358" i="11"/>
  <c r="AJ2358" i="11"/>
  <c r="AK2358" i="11"/>
  <c r="AL2358" i="11"/>
  <c r="AG2358" i="11"/>
  <c r="AH2422" i="11"/>
  <c r="AI2422" i="11"/>
  <c r="AJ2422" i="11"/>
  <c r="AK2422" i="11"/>
  <c r="AG2422" i="11"/>
  <c r="AL2422" i="11" s="1"/>
  <c r="AH2454" i="11"/>
  <c r="AI2454" i="11"/>
  <c r="AJ2454" i="11"/>
  <c r="AK2454" i="11"/>
  <c r="AG2454" i="11"/>
  <c r="AL2454" i="11" s="1"/>
  <c r="AL2579" i="11"/>
  <c r="AL126" i="11"/>
  <c r="AH282" i="11"/>
  <c r="AL282" i="11" s="1"/>
  <c r="AI282" i="11"/>
  <c r="AJ282" i="11"/>
  <c r="AG282" i="11"/>
  <c r="AK282" i="11"/>
  <c r="AI277" i="11"/>
  <c r="AJ277" i="11"/>
  <c r="AL277" i="11" s="1"/>
  <c r="AK277" i="11"/>
  <c r="AH277" i="11"/>
  <c r="AG277" i="11"/>
  <c r="AL355" i="11"/>
  <c r="AG344" i="11"/>
  <c r="AL344" i="11" s="1"/>
  <c r="AI344" i="11"/>
  <c r="AJ344" i="11"/>
  <c r="AH344" i="11"/>
  <c r="AK344" i="11"/>
  <c r="AL436" i="11"/>
  <c r="AL495" i="11"/>
  <c r="AI520" i="11"/>
  <c r="AH520" i="11"/>
  <c r="AK520" i="11"/>
  <c r="AG520" i="11"/>
  <c r="AL520" i="11" s="1"/>
  <c r="AJ520" i="11"/>
  <c r="AL516" i="11"/>
  <c r="AF501" i="11"/>
  <c r="AF537" i="11"/>
  <c r="AL642" i="11"/>
  <c r="AF653" i="11"/>
  <c r="AL651" i="11"/>
  <c r="AL999" i="11"/>
  <c r="AL916" i="11"/>
  <c r="AI848" i="11"/>
  <c r="AJ848" i="11"/>
  <c r="AK848" i="11"/>
  <c r="AG848" i="11"/>
  <c r="AH848" i="11"/>
  <c r="AL848" i="11"/>
  <c r="AG1047" i="11"/>
  <c r="AH1047" i="11"/>
  <c r="AL1047" i="11" s="1"/>
  <c r="AI1047" i="11"/>
  <c r="AJ1047" i="11"/>
  <c r="AK1047" i="11"/>
  <c r="AH1048" i="11"/>
  <c r="AI1048" i="11"/>
  <c r="AJ1048" i="11"/>
  <c r="AK1048" i="11"/>
  <c r="AG1048" i="11"/>
  <c r="AL1048" i="11" s="1"/>
  <c r="AL1099" i="11"/>
  <c r="AG1103" i="11"/>
  <c r="AJ1103" i="11"/>
  <c r="AL1103" i="11"/>
  <c r="AH1103" i="11"/>
  <c r="AI1103" i="11"/>
  <c r="AK1103" i="11"/>
  <c r="AL1201" i="11"/>
  <c r="AL1329" i="11"/>
  <c r="AL1299" i="11"/>
  <c r="AL1494" i="11"/>
  <c r="AL1594" i="11"/>
  <c r="AI1462" i="11"/>
  <c r="AJ1462" i="11"/>
  <c r="AK1462" i="11"/>
  <c r="AG1462" i="11"/>
  <c r="AL1462" i="11" s="1"/>
  <c r="AH1462" i="11"/>
  <c r="AL1496" i="11"/>
  <c r="AL1560" i="11"/>
  <c r="AL1584" i="11"/>
  <c r="AL1612" i="11"/>
  <c r="AF1597" i="11"/>
  <c r="AG1715" i="11"/>
  <c r="AL1715" i="11" s="1"/>
  <c r="AH1715" i="11"/>
  <c r="AI1715" i="11"/>
  <c r="AJ1715" i="11"/>
  <c r="AK1715" i="11"/>
  <c r="AG1822" i="11"/>
  <c r="AH1822" i="11"/>
  <c r="AI1822" i="11"/>
  <c r="AJ1822" i="11"/>
  <c r="AK1822" i="11"/>
  <c r="AL1822" i="11"/>
  <c r="AL1686" i="11"/>
  <c r="AL1750" i="11"/>
  <c r="AL1718" i="11"/>
  <c r="AI1760" i="11"/>
  <c r="AG1760" i="11"/>
  <c r="AH1760" i="11"/>
  <c r="AJ1760" i="11"/>
  <c r="AK1760" i="11"/>
  <c r="AL1760" i="11"/>
  <c r="AL1946" i="11"/>
  <c r="AL1918" i="11"/>
  <c r="AH1987" i="11"/>
  <c r="AI1987" i="11"/>
  <c r="AJ1987" i="11"/>
  <c r="AK1987" i="11"/>
  <c r="AG1987" i="11"/>
  <c r="AL1987" i="11" s="1"/>
  <c r="AH2003" i="11"/>
  <c r="AI2003" i="11"/>
  <c r="AJ2003" i="11"/>
  <c r="AK2003" i="11"/>
  <c r="AL2003" i="11"/>
  <c r="AG2003" i="11"/>
  <c r="AH2019" i="11"/>
  <c r="AI2019" i="11"/>
  <c r="AJ2019" i="11"/>
  <c r="AK2019" i="11"/>
  <c r="AG2019" i="11"/>
  <c r="AL2019" i="11" s="1"/>
  <c r="AH2035" i="11"/>
  <c r="AI2035" i="11"/>
  <c r="AJ2035" i="11"/>
  <c r="AK2035" i="11"/>
  <c r="AG2035" i="11"/>
  <c r="AL2035" i="11" s="1"/>
  <c r="AH2051" i="11"/>
  <c r="AI2051" i="11"/>
  <c r="AJ2051" i="11"/>
  <c r="AK2051" i="11"/>
  <c r="AG2051" i="11"/>
  <c r="AL2051" i="11" s="1"/>
  <c r="AH2075" i="11"/>
  <c r="AI2075" i="11"/>
  <c r="AJ2075" i="11"/>
  <c r="AK2075" i="11"/>
  <c r="AL2075" i="11"/>
  <c r="AG2075" i="11"/>
  <c r="AL2173" i="11"/>
  <c r="AL2203" i="11"/>
  <c r="AI2321" i="11"/>
  <c r="AJ2321" i="11"/>
  <c r="AK2321" i="11"/>
  <c r="AG2321" i="11"/>
  <c r="AL2321" i="11" s="1"/>
  <c r="AH2321" i="11"/>
  <c r="AI2481" i="11"/>
  <c r="AJ2481" i="11"/>
  <c r="AK2481" i="11"/>
  <c r="AG2481" i="11"/>
  <c r="AH2481" i="11"/>
  <c r="AL2481" i="11" s="1"/>
  <c r="AH2334" i="11"/>
  <c r="AI2334" i="11"/>
  <c r="AJ2334" i="11"/>
  <c r="AK2334" i="11"/>
  <c r="AG2334" i="11"/>
  <c r="AL2334" i="11" s="1"/>
  <c r="AH2398" i="11"/>
  <c r="AI2398" i="11"/>
  <c r="AJ2398" i="11"/>
  <c r="AK2398" i="11"/>
  <c r="AG2398" i="11"/>
  <c r="AL2398" i="11" s="1"/>
  <c r="AL2553" i="11"/>
  <c r="AL2591" i="11"/>
  <c r="AI2505" i="11"/>
  <c r="AJ2505" i="11"/>
  <c r="AK2505" i="11"/>
  <c r="AG2505" i="11"/>
  <c r="AH2505" i="11"/>
  <c r="AL2505" i="11"/>
  <c r="AG53" i="11"/>
  <c r="AH53" i="11"/>
  <c r="AJ53" i="11"/>
  <c r="AK53" i="11"/>
  <c r="AL53" i="11"/>
  <c r="AI53" i="11"/>
  <c r="AH84" i="11"/>
  <c r="AL84" i="11" s="1"/>
  <c r="AJ84" i="11"/>
  <c r="AK84" i="11"/>
  <c r="AG84" i="11"/>
  <c r="AI84" i="11"/>
  <c r="AL193" i="11"/>
  <c r="AL228" i="11"/>
  <c r="AI245" i="11"/>
  <c r="AJ245" i="11"/>
  <c r="AK245" i="11"/>
  <c r="AG245" i="11"/>
  <c r="AH245" i="11"/>
  <c r="AL245" i="11" s="1"/>
  <c r="AL265" i="11"/>
  <c r="AL37" i="11"/>
  <c r="AL13" i="11"/>
  <c r="AL26" i="11"/>
  <c r="AL22" i="11"/>
  <c r="AI30" i="11"/>
  <c r="AJ30" i="11"/>
  <c r="AK30" i="11"/>
  <c r="AG30" i="11"/>
  <c r="AH30" i="11"/>
  <c r="AL30" i="11" s="1"/>
  <c r="AI46" i="11"/>
  <c r="AJ46" i="11"/>
  <c r="AK46" i="11"/>
  <c r="AH46" i="11"/>
  <c r="AG46" i="11"/>
  <c r="AL46" i="11" s="1"/>
  <c r="AI91" i="11"/>
  <c r="AJ91" i="11"/>
  <c r="AK91" i="11"/>
  <c r="AG91" i="11"/>
  <c r="AL91" i="11" s="1"/>
  <c r="AH91" i="11"/>
  <c r="AL76" i="11"/>
  <c r="AL148" i="11"/>
  <c r="AI170" i="11"/>
  <c r="AJ170" i="11"/>
  <c r="AK170" i="11"/>
  <c r="AG170" i="11"/>
  <c r="AL170" i="11" s="1"/>
  <c r="AH170" i="11"/>
  <c r="AL177" i="11"/>
  <c r="AI194" i="11"/>
  <c r="AJ194" i="11"/>
  <c r="AK194" i="11"/>
  <c r="AG194" i="11"/>
  <c r="AL194" i="11" s="1"/>
  <c r="AH194" i="11"/>
  <c r="AL218" i="11"/>
  <c r="AL266" i="11"/>
  <c r="AF268" i="11"/>
  <c r="AL297" i="11"/>
  <c r="AL274" i="11"/>
  <c r="AG312" i="11"/>
  <c r="AL312" i="11" s="1"/>
  <c r="AI312" i="11"/>
  <c r="AJ312" i="11"/>
  <c r="AH312" i="11"/>
  <c r="AK312" i="11"/>
  <c r="AL457" i="11"/>
  <c r="AL523" i="11"/>
  <c r="AJ388" i="11"/>
  <c r="AK388" i="11"/>
  <c r="AI388" i="11"/>
  <c r="AG388" i="11"/>
  <c r="AL388" i="11" s="1"/>
  <c r="AH388" i="11"/>
  <c r="AL348" i="11"/>
  <c r="AG403" i="11"/>
  <c r="AL403" i="11" s="1"/>
  <c r="AJ403" i="11"/>
  <c r="AK403" i="11"/>
  <c r="AH403" i="11"/>
  <c r="AI403" i="11"/>
  <c r="AL475" i="11"/>
  <c r="AL539" i="11"/>
  <c r="AL515" i="11"/>
  <c r="AJ396" i="11"/>
  <c r="AK396" i="11"/>
  <c r="AG396" i="11"/>
  <c r="AI396" i="11"/>
  <c r="AH396" i="11"/>
  <c r="AL396" i="11" s="1"/>
  <c r="AL571" i="11"/>
  <c r="AL598" i="11"/>
  <c r="AG606" i="11"/>
  <c r="AL606" i="11" s="1"/>
  <c r="AH606" i="11"/>
  <c r="AJ606" i="11"/>
  <c r="AI606" i="11"/>
  <c r="AK606" i="11"/>
  <c r="AL630" i="11"/>
  <c r="AL691" i="11"/>
  <c r="AL686" i="11"/>
  <c r="AG820" i="11"/>
  <c r="AH820" i="11"/>
  <c r="AL820" i="11" s="1"/>
  <c r="AI820" i="11"/>
  <c r="AJ820" i="11"/>
  <c r="AK820" i="11"/>
  <c r="AG836" i="11"/>
  <c r="AL836" i="11" s="1"/>
  <c r="AI836" i="11"/>
  <c r="AJ836" i="11"/>
  <c r="AK836" i="11"/>
  <c r="AH836" i="11"/>
  <c r="AL824" i="11"/>
  <c r="AL1002" i="11"/>
  <c r="AG1031" i="11"/>
  <c r="AL1031" i="11" s="1"/>
  <c r="AH1031" i="11"/>
  <c r="AI1031" i="11"/>
  <c r="AJ1031" i="11"/>
  <c r="AK1031" i="11"/>
  <c r="AG1071" i="11"/>
  <c r="AJ1071" i="11"/>
  <c r="AK1071" i="11"/>
  <c r="AL1071" i="11"/>
  <c r="AH1071" i="11"/>
  <c r="AI1071" i="11"/>
  <c r="AI952" i="11"/>
  <c r="AJ952" i="11"/>
  <c r="AK952" i="11"/>
  <c r="AG952" i="11"/>
  <c r="AH952" i="11"/>
  <c r="AL952" i="11"/>
  <c r="AH1024" i="11"/>
  <c r="AI1024" i="11"/>
  <c r="AJ1024" i="11"/>
  <c r="AK1024" i="11"/>
  <c r="AL1024" i="11"/>
  <c r="AG1024" i="11"/>
  <c r="AH1064" i="11"/>
  <c r="AI1064" i="11"/>
  <c r="AJ1064" i="11"/>
  <c r="AK1064" i="11"/>
  <c r="AG1064" i="11"/>
  <c r="AL1064" i="11" s="1"/>
  <c r="AL1106" i="11"/>
  <c r="AF1144" i="11"/>
  <c r="AL1174" i="11"/>
  <c r="AJ1139" i="11"/>
  <c r="AG1139" i="11"/>
  <c r="AL1139" i="11" s="1"/>
  <c r="AH1139" i="11"/>
  <c r="AI1139" i="11"/>
  <c r="AK1139" i="11"/>
  <c r="AL1083" i="11"/>
  <c r="AJ1208" i="11"/>
  <c r="AG1208" i="11"/>
  <c r="AL1208" i="11" s="1"/>
  <c r="AH1208" i="11"/>
  <c r="AI1208" i="11"/>
  <c r="AK1208" i="11"/>
  <c r="AK1319" i="11"/>
  <c r="AG1319" i="11"/>
  <c r="AL1319" i="11" s="1"/>
  <c r="AI1319" i="11"/>
  <c r="AJ1319" i="11"/>
  <c r="AH1319" i="11"/>
  <c r="AJ1244" i="11"/>
  <c r="AK1244" i="11"/>
  <c r="AG1244" i="11"/>
  <c r="AH1244" i="11"/>
  <c r="AL1244" i="11" s="1"/>
  <c r="AI1244" i="11"/>
  <c r="AL1195" i="11"/>
  <c r="AJ1220" i="11"/>
  <c r="AG1220" i="11"/>
  <c r="AH1220" i="11"/>
  <c r="AI1220" i="11"/>
  <c r="AK1220" i="11"/>
  <c r="AL1220" i="11"/>
  <c r="AG1434" i="11"/>
  <c r="AL1434" i="11" s="1"/>
  <c r="AI1434" i="11"/>
  <c r="AJ1434" i="11"/>
  <c r="AK1434" i="11"/>
  <c r="AH1434" i="11"/>
  <c r="AG1450" i="11"/>
  <c r="AI1450" i="11"/>
  <c r="AL1450" i="11" s="1"/>
  <c r="AJ1450" i="11"/>
  <c r="AK1450" i="11"/>
  <c r="AH1450" i="11"/>
  <c r="AG1466" i="11"/>
  <c r="AI1466" i="11"/>
  <c r="AJ1466" i="11"/>
  <c r="AK1466" i="11"/>
  <c r="AL1466" i="11"/>
  <c r="AH1466" i="11"/>
  <c r="AG1482" i="11"/>
  <c r="AL1482" i="11" s="1"/>
  <c r="AI1482" i="11"/>
  <c r="AJ1482" i="11"/>
  <c r="AK1482" i="11"/>
  <c r="AH1482" i="11"/>
  <c r="AL1677" i="11"/>
  <c r="AL1604" i="11"/>
  <c r="AL1668" i="11"/>
  <c r="AG1782" i="11"/>
  <c r="AH1782" i="11"/>
  <c r="AI1782" i="11"/>
  <c r="AJ1782" i="11"/>
  <c r="AK1782" i="11"/>
  <c r="AL1782" i="11"/>
  <c r="AI1911" i="11"/>
  <c r="AJ1911" i="11"/>
  <c r="AG1911" i="11"/>
  <c r="AH1911" i="11"/>
  <c r="AL1911" i="11" s="1"/>
  <c r="AK1911" i="11"/>
  <c r="AL1875" i="11"/>
  <c r="AL1878" i="11"/>
  <c r="AH1968" i="11"/>
  <c r="AI1968" i="11"/>
  <c r="AJ1968" i="11"/>
  <c r="AK1968" i="11"/>
  <c r="AL1968" i="11"/>
  <c r="AG1968" i="11"/>
  <c r="AH2099" i="11"/>
  <c r="AI2099" i="11"/>
  <c r="AJ2099" i="11"/>
  <c r="AK2099" i="11"/>
  <c r="AG2099" i="11"/>
  <c r="AL2099" i="11" s="1"/>
  <c r="AL2195" i="11"/>
  <c r="AI2238" i="11"/>
  <c r="AJ2238" i="11"/>
  <c r="AG2238" i="11"/>
  <c r="AL2238" i="11" s="1"/>
  <c r="AH2238" i="11"/>
  <c r="AK2238" i="11"/>
  <c r="AH2115" i="11"/>
  <c r="AI2115" i="11"/>
  <c r="AJ2115" i="11"/>
  <c r="AK2115" i="11"/>
  <c r="AG2115" i="11"/>
  <c r="AL2115" i="11" s="1"/>
  <c r="AL2241" i="11"/>
  <c r="AL2269" i="11"/>
  <c r="AI2345" i="11"/>
  <c r="AJ2345" i="11"/>
  <c r="AK2345" i="11"/>
  <c r="AG2345" i="11"/>
  <c r="AL2345" i="11" s="1"/>
  <c r="AH2345" i="11"/>
  <c r="AI2361" i="11"/>
  <c r="AJ2361" i="11"/>
  <c r="AK2361" i="11"/>
  <c r="AG2361" i="11"/>
  <c r="AH2361" i="11"/>
  <c r="AL2361" i="11" s="1"/>
  <c r="AI2377" i="11"/>
  <c r="AJ2377" i="11"/>
  <c r="AK2377" i="11"/>
  <c r="AG2377" i="11"/>
  <c r="AL2377" i="11" s="1"/>
  <c r="AH2377" i="11"/>
  <c r="AI2393" i="11"/>
  <c r="AJ2393" i="11"/>
  <c r="AK2393" i="11"/>
  <c r="AG2393" i="11"/>
  <c r="AL2393" i="11" s="1"/>
  <c r="AH2393" i="11"/>
  <c r="AI2457" i="11"/>
  <c r="AJ2457" i="11"/>
  <c r="AK2457" i="11"/>
  <c r="AG2457" i="11"/>
  <c r="AL2457" i="11" s="1"/>
  <c r="AH2457" i="11"/>
  <c r="AH2374" i="11"/>
  <c r="AI2374" i="11"/>
  <c r="AJ2374" i="11"/>
  <c r="AK2374" i="11"/>
  <c r="AG2374" i="11"/>
  <c r="AL2374" i="11" s="1"/>
  <c r="AH2446" i="11"/>
  <c r="AI2446" i="11"/>
  <c r="AJ2446" i="11"/>
  <c r="AK2446" i="11"/>
  <c r="AG2446" i="11"/>
  <c r="AL2446" i="11" s="1"/>
  <c r="AH2478" i="11"/>
  <c r="AI2478" i="11"/>
  <c r="AL2478" i="11" s="1"/>
  <c r="AJ2478" i="11"/>
  <c r="AK2478" i="11"/>
  <c r="AG2478" i="11"/>
  <c r="AI2489" i="11"/>
  <c r="AJ2489" i="11"/>
  <c r="AK2489" i="11"/>
  <c r="AG2489" i="11"/>
  <c r="AL2489" i="11" s="1"/>
  <c r="AH2489" i="11"/>
  <c r="AL2539" i="11"/>
  <c r="AG376" i="11"/>
  <c r="AI376" i="11"/>
  <c r="AJ376" i="11"/>
  <c r="AH376" i="11"/>
  <c r="AK376" i="11"/>
  <c r="AL376" i="11"/>
  <c r="AG371" i="11"/>
  <c r="AH371" i="11"/>
  <c r="AJ371" i="11"/>
  <c r="AK371" i="11"/>
  <c r="AL371" i="11"/>
  <c r="AI371" i="11"/>
  <c r="AL434" i="11"/>
  <c r="AK93" i="11"/>
  <c r="AI93" i="11"/>
  <c r="AJ93" i="11"/>
  <c r="AG93" i="11"/>
  <c r="AL93" i="11" s="1"/>
  <c r="AH93" i="11"/>
  <c r="AL102" i="11"/>
  <c r="AL134" i="11"/>
  <c r="AL212" i="11"/>
  <c r="AL222" i="11"/>
  <c r="AI253" i="11"/>
  <c r="AJ253" i="11"/>
  <c r="AK253" i="11"/>
  <c r="AG253" i="11"/>
  <c r="AH253" i="11"/>
  <c r="AL253" i="11" s="1"/>
  <c r="AL260" i="11"/>
  <c r="AL257" i="11"/>
  <c r="AH290" i="11"/>
  <c r="AI290" i="11"/>
  <c r="AJ290" i="11"/>
  <c r="AG290" i="11"/>
  <c r="AK290" i="11"/>
  <c r="AL290" i="11" s="1"/>
  <c r="AG323" i="11"/>
  <c r="AL323" i="11" s="1"/>
  <c r="AH323" i="11"/>
  <c r="AJ323" i="11"/>
  <c r="AK323" i="11"/>
  <c r="AI323" i="11"/>
  <c r="AG400" i="11"/>
  <c r="AL400" i="11" s="1"/>
  <c r="AI400" i="11"/>
  <c r="AJ400" i="11"/>
  <c r="AK400" i="11"/>
  <c r="AH400" i="11"/>
  <c r="AL420" i="11"/>
  <c r="AF389" i="11"/>
  <c r="AL417" i="11"/>
  <c r="AH460" i="11"/>
  <c r="AL460" i="11" s="1"/>
  <c r="AJ460" i="11"/>
  <c r="AK460" i="11"/>
  <c r="AG460" i="11"/>
  <c r="AI460" i="11"/>
  <c r="AF518" i="11"/>
  <c r="AL548" i="11"/>
  <c r="AJ435" i="11"/>
  <c r="AL435" i="11" s="1"/>
  <c r="AK435" i="11"/>
  <c r="AG435" i="11"/>
  <c r="AH435" i="11"/>
  <c r="AI435" i="11"/>
  <c r="AL590" i="11"/>
  <c r="AL750" i="11"/>
  <c r="AL777" i="11"/>
  <c r="AI840" i="11"/>
  <c r="AL840" i="11" s="1"/>
  <c r="AJ840" i="11"/>
  <c r="AK840" i="11"/>
  <c r="AG840" i="11"/>
  <c r="AH840" i="11"/>
  <c r="AL927" i="11"/>
  <c r="AL1176" i="11"/>
  <c r="AK1247" i="11"/>
  <c r="AG1247" i="11"/>
  <c r="AL1247" i="11" s="1"/>
  <c r="AH1247" i="11"/>
  <c r="AI1247" i="11"/>
  <c r="AJ1247" i="11"/>
  <c r="AK1303" i="11"/>
  <c r="AG1303" i="11"/>
  <c r="AL1303" i="11" s="1"/>
  <c r="AI1303" i="11"/>
  <c r="AJ1303" i="11"/>
  <c r="AH1303" i="11"/>
  <c r="AI1221" i="11"/>
  <c r="AK1221" i="11"/>
  <c r="AG1221" i="11"/>
  <c r="AL1221" i="11" s="1"/>
  <c r="AH1221" i="11"/>
  <c r="AJ1221" i="11"/>
  <c r="AJ1362" i="11"/>
  <c r="AG1362" i="11"/>
  <c r="AH1362" i="11"/>
  <c r="AI1362" i="11"/>
  <c r="AK1362" i="11"/>
  <c r="AL1362" i="11"/>
  <c r="AL1345" i="11"/>
  <c r="AF1524" i="11"/>
  <c r="AL1446" i="11"/>
  <c r="AL1554" i="11"/>
  <c r="AL1506" i="11"/>
  <c r="AL1570" i="11"/>
  <c r="AL1647" i="11"/>
  <c r="AL1655" i="11"/>
  <c r="AG1806" i="11"/>
  <c r="AL1806" i="11" s="1"/>
  <c r="AH1806" i="11"/>
  <c r="AI1806" i="11"/>
  <c r="AJ1806" i="11"/>
  <c r="AK1806" i="11"/>
  <c r="AJ1772" i="11"/>
  <c r="AG1772" i="11"/>
  <c r="AL1772" i="11" s="1"/>
  <c r="AH1772" i="11"/>
  <c r="AI1772" i="11"/>
  <c r="AK1772" i="11"/>
  <c r="AL1723" i="11"/>
  <c r="AJ1927" i="11"/>
  <c r="AH1927" i="11"/>
  <c r="AI1927" i="11"/>
  <c r="AK1927" i="11"/>
  <c r="AG1927" i="11"/>
  <c r="AL1927" i="11" s="1"/>
  <c r="AJ1943" i="11"/>
  <c r="AG1943" i="11"/>
  <c r="AH1943" i="11"/>
  <c r="AI1943" i="11"/>
  <c r="AK1943" i="11"/>
  <c r="AL1943" i="11"/>
  <c r="AK1970" i="11"/>
  <c r="AH1970" i="11"/>
  <c r="AI1970" i="11"/>
  <c r="AJ1970" i="11"/>
  <c r="AL1970" i="11"/>
  <c r="AG1970" i="11"/>
  <c r="AH2067" i="11"/>
  <c r="AI2067" i="11"/>
  <c r="AJ2067" i="11"/>
  <c r="AK2067" i="11"/>
  <c r="AG2067" i="11"/>
  <c r="AL2067" i="11" s="1"/>
  <c r="AL2219" i="11"/>
  <c r="AI2409" i="11"/>
  <c r="AJ2409" i="11"/>
  <c r="AK2409" i="11"/>
  <c r="AG2409" i="11"/>
  <c r="AL2409" i="11" s="1"/>
  <c r="AH2409" i="11"/>
  <c r="AI2433" i="11"/>
  <c r="AJ2433" i="11"/>
  <c r="AK2433" i="11"/>
  <c r="AG2433" i="11"/>
  <c r="AL2433" i="11" s="1"/>
  <c r="AH2433" i="11"/>
  <c r="AJ2262" i="11"/>
  <c r="AH2262" i="11"/>
  <c r="AI2262" i="11"/>
  <c r="AK2262" i="11"/>
  <c r="AG2262" i="11"/>
  <c r="AL2262" i="11" s="1"/>
  <c r="AH2304" i="11"/>
  <c r="AI2304" i="11"/>
  <c r="AJ2304" i="11"/>
  <c r="AK2304" i="11"/>
  <c r="AG2304" i="11"/>
  <c r="AL2304" i="11" s="1"/>
  <c r="AH2350" i="11"/>
  <c r="AI2350" i="11"/>
  <c r="AL2350" i="11" s="1"/>
  <c r="AJ2350" i="11"/>
  <c r="AK2350" i="11"/>
  <c r="AG2350" i="11"/>
  <c r="AH2414" i="11"/>
  <c r="AI2414" i="11"/>
  <c r="AJ2414" i="11"/>
  <c r="AK2414" i="11"/>
  <c r="AL2414" i="11"/>
  <c r="AG2414" i="11"/>
  <c r="AL2549" i="11"/>
  <c r="AL2529" i="11"/>
  <c r="AL2577" i="11"/>
  <c r="AI2513" i="11"/>
  <c r="AJ2513" i="11"/>
  <c r="AK2513" i="11"/>
  <c r="AG2513" i="11"/>
  <c r="AL2513" i="11" s="1"/>
  <c r="AH2513" i="11"/>
  <c r="AL2563" i="11"/>
  <c r="AW8" i="11"/>
  <c r="AL8" i="11"/>
  <c r="AL237" i="11" l="1"/>
</calcChain>
</file>

<file path=xl/sharedStrings.xml><?xml version="1.0" encoding="utf-8"?>
<sst xmlns="http://schemas.openxmlformats.org/spreadsheetml/2006/main" count="29704" uniqueCount="3422">
  <si>
    <t>element</t>
  </si>
  <si>
    <t>class</t>
  </si>
  <si>
    <t>property</t>
  </si>
  <si>
    <t>Enum</t>
  </si>
  <si>
    <t>https://onerecord.iata.org/ns/cargo#ActionTimeType</t>
  </si>
  <si>
    <t>https://onerecord.iata.org/ns/cargo#code</t>
  </si>
  <si>
    <t>http://www.w3.org/2001/XMLSchema#string</t>
  </si>
  <si>
    <t>Restricted code list for acceptable action times</t>
  </si>
  <si>
    <t>Code or short version of a code, for example "CH" for Switzerland when referring to the UN/LOCODE code list</t>
  </si>
  <si>
    <t>https://onerecord.iata.org/ns/cargo#codeDescription</t>
  </si>
  <si>
    <t>Description or long version of the code, for example "Switzerland" for Switzerland when referring to the UN/LOCODE code list</t>
  </si>
  <si>
    <t>https://onerecord.iata.org/ns/cargo#codeLevel</t>
  </si>
  <si>
    <t>http://www.w3.org/2001/XMLSchema#integer</t>
  </si>
  <si>
    <t>Integer indicating the level of a code if a codelists is hierarchical, for example HS-Codes</t>
  </si>
  <si>
    <t>https://onerecord.iata.org/ns/cargo#codeListName</t>
  </si>
  <si>
    <t>Official name of the code list without version number when direct reference is not possible, for example "UN/LOCODE" when referring to the UN/LOCODE code list</t>
  </si>
  <si>
    <t>https://onerecord.iata.org/ns/cargo#codeListReference</t>
  </si>
  <si>
    <t>URL to access the code list the code is taken from, for example "https://unece.org/trade/cefact/unlocode-code-list-country-and-territory" for UN/LOCODE.</t>
  </si>
  <si>
    <t>https://onerecord.iata.org/ns/cargo#codeListVersion</t>
  </si>
  <si>
    <t>Version of the code list, for example "223-1" for UN/LOCODE. Used if the property codeListName is used or the version is not apparent from the resource referred to in property codeListReference.</t>
  </si>
  <si>
    <t>Core</t>
  </si>
  <si>
    <t>https://onerecord.iata.org/ns/cargo#LogisticsActivity</t>
  </si>
  <si>
    <t>https://onerecord.iata.org/ns/cargo#checkActions</t>
  </si>
  <si>
    <t>https://onerecord.iata.org/ns/cargo#Check</t>
  </si>
  <si>
    <t>Superclass: LogisticsActivity is a scheduled set of tasks that is executed as part of one or more Services</t>
  </si>
  <si>
    <t>References to CheckActions performed for the Activity</t>
  </si>
  <si>
    <t>https://onerecord.iata.org/ns/cargo#contactDetails</t>
  </si>
  <si>
    <t>https://onerecord.iata.org/ns/cargo#ContactDetail</t>
  </si>
  <si>
    <t>Information about contactDetails</t>
  </si>
  <si>
    <t>https://onerecord.iata.org/ns/cargo#contactPersons</t>
  </si>
  <si>
    <t>https://onerecord.iata.org/ns/cargo#Actor</t>
  </si>
  <si>
    <t>References to Actors (Person, NonHumanActor) acting as contacts</t>
  </si>
  <si>
    <t>https://onerecord.iata.org/ns/cargo#executionStatus</t>
  </si>
  <si>
    <t>https://onerecord.iata.org/ns/cargo#ExecutionStatus</t>
  </si>
  <si>
    <t>Enum stating the status of the Activity</t>
  </si>
  <si>
    <t>https://onerecord.iata.org/ns/cargo#servedServices</t>
  </si>
  <si>
    <t>https://onerecord.iata.org/ns/cargo#LogisticsService</t>
  </si>
  <si>
    <t>Reference to Services this Activity is executed for</t>
  </si>
  <si>
    <t>https://onerecord.iata.org/ns/cargo#checks</t>
  </si>
  <si>
    <t>References to the CheckActions performed on the object</t>
  </si>
  <si>
    <t>https://onerecord.iata.org/ns/cargo#events</t>
  </si>
  <si>
    <t>https://onerecord.iata.org/ns/cargo#LogisticsEvent</t>
  </si>
  <si>
    <t>Events object</t>
  </si>
  <si>
    <t>https://onerecord.iata.org/ns/cargo#externalReferences</t>
  </si>
  <si>
    <t>https://onerecord.iata.org/ns/cargo#ExternalReference</t>
  </si>
  <si>
    <t>References to all associated ExternalReferences</t>
  </si>
  <si>
    <t>https://onerecord.iata.org/ns/cargo#skeletonIndicator</t>
  </si>
  <si>
    <t>http://www.w3.org/2001/XMLSchema#boolean</t>
  </si>
  <si>
    <t>Indicator whether a logistics object is a skeleton object</t>
  </si>
  <si>
    <t>Embedded</t>
  </si>
  <si>
    <t>https://onerecord.iata.org/ns/cargo#ActivitySequence</t>
  </si>
  <si>
    <t>https://onerecord.iata.org/ns/cargo#activity</t>
  </si>
  <si>
    <t>Embedded object to create a sequence of Activities in the context of a Service</t>
  </si>
  <si>
    <t>Reference to the Activity that is performed as part of a Service</t>
  </si>
  <si>
    <t>https://onerecord.iata.org/ns/cargo#sequenceNumber</t>
  </si>
  <si>
    <t>Short text to detail sequence number (alphanumeric)</t>
  </si>
  <si>
    <t>https://onerecord.iata.org/ns/cargo#Address</t>
  </si>
  <si>
    <t>https://onerecord.iata.org/ns/cargo#addressCode</t>
  </si>
  <si>
    <t>https://onerecord.iata.org/ns/cargo#CodeListElement</t>
  </si>
  <si>
    <t>Address details</t>
  </si>
  <si>
    <t>Address identifier using special coding systems e.g. US CBP FIRMS code</t>
  </si>
  <si>
    <t>https://onerecord.iata.org/ns/cargo#cityCode</t>
  </si>
  <si>
    <t>UN/LOCODE city code (5 letter) or IATA city code (3 letter)</t>
  </si>
  <si>
    <t>https://onerecord.iata.org/ns/cargo#country</t>
  </si>
  <si>
    <t>Country details. Refer ISO 3166-2</t>
  </si>
  <si>
    <t>https://onerecord.iata.org/ns/cargo#postalCode</t>
  </si>
  <si>
    <t>Postal / ZIP code</t>
  </si>
  <si>
    <t>https://onerecord.iata.org/ns/cargo#regionCode</t>
  </si>
  <si>
    <t>Region/ State / Department. Refer ISO 3166-2</t>
  </si>
  <si>
    <t>https://onerecord.iata.org/ns/cargo#postOfficeBox</t>
  </si>
  <si>
    <t>Post Office box number / code</t>
  </si>
  <si>
    <t>https://onerecord.iata.org/ns/cargo#streetAddressLines</t>
  </si>
  <si>
    <t>Street address including street name, street number, building number, apartment etc</t>
  </si>
  <si>
    <t>Embedded object to transmit codes from non-RDF code lists in 1R in a semi-structured way. Code lists may be externally maintained codes (such as HS codes) or carrier-specific codes. If a code is present in RDF-form as Named Individual (like in the 1R core code lists ontology), it suffices to put in its IRI</t>
  </si>
  <si>
    <t>https://onerecord.iata.org/ns/cargo#Adjustments</t>
  </si>
  <si>
    <t>https://onerecord.iata.org/ns/cargo#correctionNumber</t>
  </si>
  <si>
    <t>Adjustments in the context of CASS records</t>
  </si>
  <si>
    <t>Number of the adjustment</t>
  </si>
  <si>
    <t>https://onerecord.iata.org/ns/cargo#correctionSerialNumber</t>
  </si>
  <si>
    <t>Serial Number of the correction</t>
  </si>
  <si>
    <t>https://onerecord.iata.org/ns/cargo#reasonsForAdjustments</t>
  </si>
  <si>
    <t>A free text for user to include a reason for correction</t>
  </si>
  <si>
    <t>https://onerecord.iata.org/ns/cargo#Answer</t>
  </si>
  <si>
    <t>https://onerecord.iata.org/ns/cargo#answerActor</t>
  </si>
  <si>
    <t>Reference to the Actor giving the Answer</t>
  </si>
  <si>
    <t>https://onerecord.iata.org/ns/cargo#answerValue</t>
  </si>
  <si>
    <t>https://onerecord.iata.org/ns/cargo#Value</t>
  </si>
  <si>
    <t>Information about an answer Value of any kind of the Answer</t>
  </si>
  <si>
    <t>https://onerecord.iata.org/ns/cargo#givenAtLocation</t>
  </si>
  <si>
    <t>https://onerecord.iata.org/ns/cargo#Location</t>
  </si>
  <si>
    <t>Reference to the Location from which the Question was answered, relevant for split checks with documentary and physical elements</t>
  </si>
  <si>
    <t>https://onerecord.iata.org/ns/cargo#involvedParties</t>
  </si>
  <si>
    <t>https://onerecord.iata.org/ns/cargo#Party</t>
  </si>
  <si>
    <t>Information about other Parties involved depending on the context of use</t>
  </si>
  <si>
    <t>https://onerecord.iata.org/ns/cargo#question</t>
  </si>
  <si>
    <t>https://onerecord.iata.org/ns/cargo#Question</t>
  </si>
  <si>
    <t>Reference to the Question the Answer is for</t>
  </si>
  <si>
    <t>https://onerecord.iata.org/ns/cargo#text</t>
  </si>
  <si>
    <t>Text for the Answer</t>
  </si>
  <si>
    <t>https://onerecord.iata.org/ns/cargo#associatedOrganization</t>
  </si>
  <si>
    <t>https://onerecord.iata.org/ns/cargo#Organization</t>
  </si>
  <si>
    <t>Superclass: Actors are Persons or entities acting like a single person</t>
  </si>
  <si>
    <t>Reference to the Organization the Actor is associated with</t>
  </si>
  <si>
    <t>https://onerecord.iata.org/ns/cargo#unit</t>
  </si>
  <si>
    <t>Unit of measurement details</t>
  </si>
  <si>
    <t>Unit of measurement as per MeasurementUnitCode codelist. If the code is not present, create an instance of MeasurementUnitCode based on UNECE Rec. 20 Rev. 17e-2021</t>
  </si>
  <si>
    <t>https://onerecord.iata.org/ns/cargo#numericalValue</t>
  </si>
  <si>
    <t>http://www.w3.org/2001/XMLSchema#double</t>
  </si>
  <si>
    <t>Numerical value</t>
  </si>
  <si>
    <t>https://onerecord.iata.org/ns/cargo#Piece</t>
  </si>
  <si>
    <t>Individual piece or virtual grouping of pieces</t>
  </si>
  <si>
    <t>https://onerecord.iata.org/ns/cargo#attachedIotDevices</t>
  </si>
  <si>
    <t>https://onerecord.iata.org/ns/cargo#IotDevice</t>
  </si>
  <si>
    <t>References to all connected IotDevices</t>
  </si>
  <si>
    <t>https://onerecord.iata.org/ns/cargo#involvedInActions</t>
  </si>
  <si>
    <t>https://onerecord.iata.org/ns/cargo#LogisticsAction</t>
  </si>
  <si>
    <t>References to the Actions the object is involved in</t>
  </si>
  <si>
    <t>https://onerecord.iata.org/ns/cargo#containedItems</t>
  </si>
  <si>
    <t>https://onerecord.iata.org/ns/cargo#Item</t>
  </si>
  <si>
    <t>Reference to the item(s) contained in the piece</t>
  </si>
  <si>
    <t>https://onerecord.iata.org/ns/cargo#containedPieces</t>
  </si>
  <si>
    <t>Details of contained piece(s)</t>
  </si>
  <si>
    <t>https://onerecord.iata.org/ns/cargo#contentProductionCountry</t>
  </si>
  <si>
    <t>Goods production country, mandatory when there are no Items. Refer ISO 3166-2</t>
  </si>
  <si>
    <t>https://onerecord.iata.org/ns/cargo#contentProducts</t>
  </si>
  <si>
    <t>https://onerecord.iata.org/ns/cargo#Product</t>
  </si>
  <si>
    <t>Reference to the Products describing the content of the Piece, mandatory if no data on Item level is used</t>
  </si>
  <si>
    <t>https://onerecord.iata.org/ns/cargo#customsInformation</t>
  </si>
  <si>
    <t>https://onerecord.iata.org/ns/cargo#CustomsInformation</t>
  </si>
  <si>
    <t>Customs details</t>
  </si>
  <si>
    <t>https://onerecord.iata.org/ns/cargo#dimensions</t>
  </si>
  <si>
    <t>https://onerecord.iata.org/ns/cargo#Dimensions</t>
  </si>
  <si>
    <t>Dimensions details</t>
  </si>
  <si>
    <t>https://onerecord.iata.org/ns/cargo#fulfillsUldTypeCode</t>
  </si>
  <si>
    <t>Text holding an ULD Type Code if the Piece fulfills it before UnitComposition</t>
  </si>
  <si>
    <t>https://onerecord.iata.org/ns/cargo#grossWeight</t>
  </si>
  <si>
    <t>Weight details</t>
  </si>
  <si>
    <t>https://onerecord.iata.org/ns/cargo#inPiece</t>
  </si>
  <si>
    <t>Reference to the Piece this Item or Piece is contained in</t>
  </si>
  <si>
    <t>https://onerecord.iata.org/ns/cargo#loadType</t>
  </si>
  <si>
    <t>https://onerecord.iata.org/ns/cargo#LoadType</t>
  </si>
  <si>
    <t>Load type of the shipment or piece (Bulk, ULD, Pallet, Loose)</t>
  </si>
  <si>
    <t>https://onerecord.iata.org/ns/cargo#ofShipment</t>
  </si>
  <si>
    <t>https://onerecord.iata.org/ns/cargo#Shipment</t>
  </si>
  <si>
    <t>Reference to the Shipment the Piece is assigned to</t>
  </si>
  <si>
    <t>https://onerecord.iata.org/ns/cargo#otherIdentifiers</t>
  </si>
  <si>
    <t>https://onerecord.iata.org/ns/cargo#OtherIdentifier</t>
  </si>
  <si>
    <t>Details about any other identifier, depending on the context of use</t>
  </si>
  <si>
    <t>https://onerecord.iata.org/ns/cargo#packageMarkCoded</t>
  </si>
  <si>
    <t>Reference identifying how the package is marked. Field is hardcode to "SSCC-18", "UPC" or "Other"</t>
  </si>
  <si>
    <t>https://onerecord.iata.org/ns/cargo#packagingType</t>
  </si>
  <si>
    <t>https://onerecord.iata.org/ns/cargo#PackagingType</t>
  </si>
  <si>
    <t xml:space="preserve">Packaging details </t>
  </si>
  <si>
    <t>https://onerecord.iata.org/ns/cargo#securityDeclarations</t>
  </si>
  <si>
    <t>https://onerecord.iata.org/ns/cargo#SecurityDeclaration</t>
  </si>
  <si>
    <t>Security details of the piece</t>
  </si>
  <si>
    <t>https://onerecord.iata.org/ns/cargo#specialHandlingCodes</t>
  </si>
  <si>
    <t>Three-letter special handling code (SPH)</t>
  </si>
  <si>
    <t>https://onerecord.iata.org/ns/cargo#VolumetricWeight</t>
  </si>
  <si>
    <t>Volumetric weight details</t>
  </si>
  <si>
    <t>https://onerecord.iata.org/ns/cargo#coload</t>
  </si>
  <si>
    <t>Coload indicator for the pieces (boolean)</t>
  </si>
  <si>
    <t>https://onerecord.iata.org/ns/cargo#goodsDescription</t>
  </si>
  <si>
    <t>Description of goods, for the BookingShipment the commodity list defined by Modernizing Cargo Distribution MCD working group can be used as a referential.</t>
  </si>
  <si>
    <t>https://onerecord.iata.org/ns/cargo#nvdForCarriage</t>
  </si>
  <si>
    <t>When no value is declared for Carriage, this field may be completed with the value TRUE otherwise FALSE</t>
  </si>
  <si>
    <t>https://onerecord.iata.org/ns/cargo#nvdForCustoms</t>
  </si>
  <si>
    <t>When no value is declared for Customs, this field may be completed with the value TRUE otherwise FALSE</t>
  </si>
  <si>
    <t>https://onerecord.iata.org/ns/cargo#packagedeIdentifier</t>
  </si>
  <si>
    <t>SSCC-18 code for the value of the package mark, company or bar code, free text, pallet code, etc.</t>
  </si>
  <si>
    <t>https://onerecord.iata.org/ns/cargo#shippingMarks</t>
  </si>
  <si>
    <t>Shipping marks</t>
  </si>
  <si>
    <t>https://onerecord.iata.org/ns/cargo#slac</t>
  </si>
  <si>
    <t>Shipper's Load And Count  ( total contained piece count as provided by shipper)</t>
  </si>
  <si>
    <t>https://onerecord.iata.org/ns/cargo#stackable</t>
  </si>
  <si>
    <t>Stackable indicator for the pieces (boolean)</t>
  </si>
  <si>
    <t>https://onerecord.iata.org/ns/cargo#textualHandlingInstructions</t>
  </si>
  <si>
    <t>Strings to provide free text handling instructions such as SSR and OSI</t>
  </si>
  <si>
    <t>https://onerecord.iata.org/ns/cargo#turnable</t>
  </si>
  <si>
    <t>Turnable indicator for the pieces (boolean)</t>
  </si>
  <si>
    <t>https://onerecord.iata.org/ns/cargo#upid</t>
  </si>
  <si>
    <t>Unique Piece Identifier (UPID) of the piece. Refer IATA Recommended Practice 1689</t>
  </si>
  <si>
    <t>https://onerecord.iata.org/ns/cargo#temperatureInstructions</t>
  </si>
  <si>
    <t>https://onerecord.iata.org/ns/cargo#TemperatureInstructions</t>
  </si>
  <si>
    <t>Temperature instructions if a specific range</t>
  </si>
  <si>
    <t>https://onerecord.iata.org/ns/cargo#address</t>
  </si>
  <si>
    <t>Location describes a physical location, e.g. an airport, a warehouse or a truck deck</t>
  </si>
  <si>
    <t>https://onerecord.iata.org/ns/cargo#geolocation</t>
  </si>
  <si>
    <t>https://onerecord.iata.org/ns/cargo#Geolocation</t>
  </si>
  <si>
    <t>Geolocation details</t>
  </si>
  <si>
    <t>https://onerecord.iata.org/ns/cargo#locationCodes</t>
  </si>
  <si>
    <t>Location code of airport, freight terminal, seaport, rail station. UN/LOCODE city code (5 letter) or IATA airport code (3 letter)</t>
  </si>
  <si>
    <t>https://onerecord.iata.org/ns/cargo#onsiteActions</t>
  </si>
  <si>
    <t>References to the Actions happening at the Location</t>
  </si>
  <si>
    <t>https://onerecord.iata.org/ns/cargo#subLocationOf</t>
  </si>
  <si>
    <t>Reference to the Location this is a Sublocation of</t>
  </si>
  <si>
    <t>https://onerecord.iata.org/ns/cargo#subLocations</t>
  </si>
  <si>
    <t>References to Sublocations that describe the Location in more detail</t>
  </si>
  <si>
    <t>https://onerecord.iata.org/ns/cargo#locationName</t>
  </si>
  <si>
    <t>Full name of the location</t>
  </si>
  <si>
    <t>https://onerecord.iata.org/ns/cargo#locationType</t>
  </si>
  <si>
    <t>Location type - e.g. Airport, Freight terminal, Rail station, Seaport, etc</t>
  </si>
  <si>
    <t>https://onerecord.iata.org/ns/cargo#EpermitConsignment</t>
  </si>
  <si>
    <t>https://onerecord.iata.org/ns/cargo#consignmentItems</t>
  </si>
  <si>
    <t>https://onerecord.iata.org/ns/cargo#PieceLiveAnimals</t>
  </si>
  <si>
    <t>Details of the pieces (Live animals) of the permit and specific information such as quantity measured and used to date quota</t>
  </si>
  <si>
    <t>Reference to te pieces (Live Animals) of the permit</t>
  </si>
  <si>
    <t>https://onerecord.iata.org/ns/cargo#epermit</t>
  </si>
  <si>
    <t>https://onerecord.iata.org/ns/cargo#LiveAnimalsEpermit</t>
  </si>
  <si>
    <t>Reference to the Epermit of the consignment</t>
  </si>
  <si>
    <t>https://onerecord.iata.org/ns/cargo#examiningQuantity</t>
  </si>
  <si>
    <t>https://onerecord.iata.org/ns/cargo#usedToDateQuotaQuantity</t>
  </si>
  <si>
    <t>https://onerecord.iata.org/ns/cargo#basedAtLocation</t>
  </si>
  <si>
    <t>Reference to the Location where the Organization is based at or headquartered</t>
  </si>
  <si>
    <t>https://onerecord.iata.org/ns/cargo#parentOrganization</t>
  </si>
  <si>
    <t>Reference to the parent Organization</t>
  </si>
  <si>
    <t>https://onerecord.iata.org/ns/cargo#subOrganization</t>
  </si>
  <si>
    <t>References to all sub-Organizations</t>
  </si>
  <si>
    <t>https://onerecord.iata.org/ns/cargo#name</t>
  </si>
  <si>
    <t>Human-understandable name of object depending on the context</t>
  </si>
  <si>
    <t>https://onerecord.iata.org/ns/cargo#shortName</t>
  </si>
  <si>
    <t>Short name of the Organization if any</t>
  </si>
  <si>
    <t>https://onerecord.iata.org/ns/cargo#attachedToObject</t>
  </si>
  <si>
    <t>https://onerecord.iata.org/ns/cargo#PhysicalLogisticsObject</t>
  </si>
  <si>
    <t>IoT Device details</t>
  </si>
  <si>
    <t>Reference to the PhysicalLogisticsObject the IotDevice is attached to</t>
  </si>
  <si>
    <t>https://onerecord.iata.org/ns/cargo#connectedSensors</t>
  </si>
  <si>
    <t>https://onerecord.iata.org/ns/cargo#Sensor</t>
  </si>
  <si>
    <t>Reference to the sensors linked to the device</t>
  </si>
  <si>
    <t>https://onerecord.iata.org/ns/cargo#manufacturer</t>
  </si>
  <si>
    <t>https://onerecord.iata.org/ns/cargo#Company</t>
  </si>
  <si>
    <t>Manufacturing company details and contacts</t>
  </si>
  <si>
    <t>https://onerecord.iata.org/ns/cargo#description</t>
  </si>
  <si>
    <t>Natural language description if required</t>
  </si>
  <si>
    <t>https://onerecord.iata.org/ns/cargo#deviceModel</t>
  </si>
  <si>
    <t>Commercial denomination of the device</t>
  </si>
  <si>
    <t>https://onerecord.iata.org/ns/cargo#serialNumber</t>
  </si>
  <si>
    <t>Serial number that allows to uniquely identify the object</t>
  </si>
  <si>
    <t>https://onerecord.iata.org/ns/cargo#BillingDetails</t>
  </si>
  <si>
    <t>https://onerecord.iata.org/ns/cargo#adjustments</t>
  </si>
  <si>
    <t>In the context of CASS2. process, BillingDetails object is used to integrate specific Billing and Settlement data requirements</t>
  </si>
  <si>
    <t>Information about Adjustments performed on the BillingDetails</t>
  </si>
  <si>
    <t>https://onerecord.iata.org/ns/cargo#awbUseIndicator</t>
  </si>
  <si>
    <t>It must either contain the values of R for Revenue AWB, V for Void AWB or S for Service AWB.</t>
  </si>
  <si>
    <t>https://onerecord.iata.org/ns/cargo#detailedWaybill</t>
  </si>
  <si>
    <t>https://onerecord.iata.org/ns/cargo#Waybill</t>
  </si>
  <si>
    <t>Reference to the Waybill</t>
  </si>
  <si>
    <t>https://onerecord.iata.org/ns/cargo#taxDueAgent</t>
  </si>
  <si>
    <t>https://onerecord.iata.org/ns/cargo#CurrencyValue</t>
  </si>
  <si>
    <t>Tax due Agent (VAT/GST on Commission). Total VAT/TAX amount payable by airline to agent</t>
  </si>
  <si>
    <t>https://onerecord.iata.org/ns/cargo#taxDueAirline</t>
  </si>
  <si>
    <t>Tax due Airline (as per AWB, or VAT/GST as per invoice). Total VAT/TAX amount payable by agent to airline</t>
  </si>
  <si>
    <t>https://onerecord.iata.org/ns/cargo#awbAcceptanceDate</t>
  </si>
  <si>
    <t>http://www.w3.org/2001/XMLSchema#dateTime</t>
  </si>
  <si>
    <t>The Date AWB Acceptance should be the same as the Date AWB Delivery. (beginning of the process)</t>
  </si>
  <si>
    <t>https://onerecord.iata.org/ns/cargo#awbDeliveryDate</t>
  </si>
  <si>
    <t>The Date AWB Delivery is also used as the AWB Execution date which will determine which billing period it will be processed and billed in.</t>
  </si>
  <si>
    <t>https://onerecord.iata.org/ns/cargo#awbExecutionDate</t>
  </si>
  <si>
    <t>The AWB execution date determines which billing period the document will be processed and billed in.</t>
  </si>
  <si>
    <t>https://onerecord.iata.org/ns/cargo#commission</t>
  </si>
  <si>
    <t>The commission amount in favour of the Cargo Agent/Associate, applicable for the shipment concerned</t>
  </si>
  <si>
    <t>https://onerecord.iata.org/ns/cargo#commissionIndicator</t>
  </si>
  <si>
    <t>Indicates if commission is applied. Boolean</t>
  </si>
  <si>
    <t>https://onerecord.iata.org/ns/cargo#commissionPercentage</t>
  </si>
  <si>
    <t>The commission percentage in favour of the Cargo Agent/Associate, applicable for the shipment concerned</t>
  </si>
  <si>
    <t>https://onerecord.iata.org/ns/cargo#discount</t>
  </si>
  <si>
    <t>This is used as a discount to the ‚Äúofficial‚Äù transportation charge on AWB to arrive at actual selling price</t>
  </si>
  <si>
    <t>https://onerecord.iata.org/ns/cargo#exchangeRate</t>
  </si>
  <si>
    <t>The Rate at which the Air Waybill Amount has been multiplied to arrive at the amount of settlement.</t>
  </si>
  <si>
    <t>https://onerecord.iata.org/ns/cargo#nbCorrections</t>
  </si>
  <si>
    <t>Number of corrections to CASS records</t>
  </si>
  <si>
    <t>https://onerecord.iata.org/ns/cargo#vatIndicator</t>
  </si>
  <si>
    <t>Indicate if subject to VAT (boolean)</t>
  </si>
  <si>
    <t>https://onerecord.iata.org/ns/cargo#Booking</t>
  </si>
  <si>
    <t>https://onerecord.iata.org/ns/cargo#bookingRequest</t>
  </si>
  <si>
    <t>https://onerecord.iata.org/ns/cargo#BookingRequest</t>
  </si>
  <si>
    <t>Booking object refers to a confirmed booking</t>
  </si>
  <si>
    <t>Reference to the Booking Request</t>
  </si>
  <si>
    <t>https://onerecord.iata.org/ns/cargo#bookingStatus</t>
  </si>
  <si>
    <t>https://onerecord.iata.org/ns/cargo#BookingStatus</t>
  </si>
  <si>
    <t>Status of the Booking</t>
  </si>
  <si>
    <t>https://onerecord.iata.org/ns/cargo#issuedForWaybill</t>
  </si>
  <si>
    <t>Reference to the Waybill object</t>
  </si>
  <si>
    <t>https://onerecord.iata.org/ns/cargo#updateBookingOptionRequests</t>
  </si>
  <si>
    <t>https://onerecord.iata.org/ns/cargo#BookingOptionRequest</t>
  </si>
  <si>
    <t>References to BookingOptionRequests that request to update the Booking</t>
  </si>
  <si>
    <t>https://onerecord.iata.org/ns/cargo#waybillNumber</t>
  </si>
  <si>
    <t>House or Master Waybill unique identifier</t>
  </si>
  <si>
    <t>https://onerecord.iata.org/ns/cargo#waybillPrefix</t>
  </si>
  <si>
    <t>Prefix used for the Waybill Number. Refer to IATA Airlines Codes</t>
  </si>
  <si>
    <t>https://onerecord.iata.org/ns/cargo#activitySequences</t>
  </si>
  <si>
    <t>Information about the Activities that are part of the Service and their sequence</t>
  </si>
  <si>
    <t>https://onerecord.iata.org/ns/cargo#BookingOption</t>
  </si>
  <si>
    <t>https://onerecord.iata.org/ns/cargo#bookingTimes</t>
  </si>
  <si>
    <t>https://onerecord.iata.org/ns/cargo#BookingTimes</t>
  </si>
  <si>
    <t>Booking details</t>
  </si>
  <si>
    <t>https://onerecord.iata.org/ns/cargo#carrier</t>
  </si>
  <si>
    <t>https://onerecord.iata.org/ns/cargo#Carrier</t>
  </si>
  <si>
    <t>Reference to the operating carrier</t>
  </si>
  <si>
    <t>https://onerecord.iata.org/ns/cargo#carrierProduct</t>
  </si>
  <si>
    <t>https://onerecord.iata.org/ns/cargo#CarrierProduct</t>
  </si>
  <si>
    <t>Reference to the Carrier product if known</t>
  </si>
  <si>
    <t>https://onerecord.iata.org/ns/cargo#forBookingOptionRequest</t>
  </si>
  <si>
    <t>https://onerecord.iata.org/ns/cargo#forBookingRequest</t>
  </si>
  <si>
    <t>Reference to the Booking Request the of the Booking Option</t>
  </si>
  <si>
    <t>https://onerecord.iata.org/ns/cargo#price</t>
  </si>
  <si>
    <t>https://onerecord.iata.org/ns/cargo#Price</t>
  </si>
  <si>
    <t>Price of the Booking (if different from the offer)</t>
  </si>
  <si>
    <t>https://onerecord.iata.org/ns/cargo#stationRemarks</t>
  </si>
  <si>
    <t>https://onerecord.iata.org/ns/cargo#StationRemarks</t>
  </si>
  <si>
    <t>Remarks related to specific stations in the routing (e.g. Embargo in XXX)</t>
  </si>
  <si>
    <t>https://onerecord.iata.org/ns/cargo#statusBookingOption</t>
  </si>
  <si>
    <t>https://onerecord.iata.org/ns/cargo#BookingOptionStatus</t>
  </si>
  <si>
    <t>Status of the Booking Option</t>
  </si>
  <si>
    <t>https://onerecord.iata.org/ns/cargo#transportLegs</t>
  </si>
  <si>
    <t>https://onerecord.iata.org/ns/cargo#TransportLegs</t>
  </si>
  <si>
    <t>Reference to the Transport Legs of the proposed routing</t>
  </si>
  <si>
    <t>https://onerecord.iata.org/ns/cargo#unitsPreference</t>
  </si>
  <si>
    <t>https://onerecord.iata.org/ns/cargo#UnitsPreference</t>
  </si>
  <si>
    <t>Reference to unit preferences of the request (e.g. kg or cm)</t>
  </si>
  <si>
    <t>https://onerecord.iata.org/ns/cargo#additionalInformation</t>
  </si>
  <si>
    <t>https://onerecord.iata.org/ns/cargo#alternatives</t>
  </si>
  <si>
    <t>Description of the alternatives proposed that do not match the Booking Option Request</t>
  </si>
  <si>
    <t>https://onerecord.iata.org/ns/cargo#offerValidFrom</t>
  </si>
  <si>
    <t>Date and time of beginning of offer validity</t>
  </si>
  <si>
    <t>https://onerecord.iata.org/ns/cargo#offerValidTo</t>
  </si>
  <si>
    <t>Date and time of end of offer validity</t>
  </si>
  <si>
    <t>https://onerecord.iata.org/ns/cargo#requestMatch</t>
  </si>
  <si>
    <t>Indicates if the Booking Option is a match to the Booking Option Request preferences</t>
  </si>
  <si>
    <t>https://onerecord.iata.org/ns/cargo#BookingPreferences</t>
  </si>
  <si>
    <t>https://onerecord.iata.org/ns/cargo#aircraftPossibilityCode</t>
  </si>
  <si>
    <t>BookingPreferences details</t>
  </si>
  <si>
    <t>Type of aircraft to be used if any specific requirements (e.g. Pure freighter, etc.)</t>
  </si>
  <si>
    <t>https://onerecord.iata.org/ns/cargo#excludedViaPoints</t>
  </si>
  <si>
    <t>Locations of excluded Via Points</t>
  </si>
  <si>
    <t>https://onerecord.iata.org/ns/cargo#includedViaPoints</t>
  </si>
  <si>
    <t>Locations or stations to included in the routing</t>
  </si>
  <si>
    <t>https://onerecord.iata.org/ns/cargo#maxSegments</t>
  </si>
  <si>
    <t>Maximum number of segments for the transportation of the goods. 1 means direct flight</t>
  </si>
  <si>
    <t>https://onerecord.iata.org/ns/cargo#preferredTransportId</t>
  </si>
  <si>
    <t>When part of the Request it refers to the preferred Transport ID from the customer. When part of the BookingOption (offer or actual booking) it refers to the expected Transport ID or flight</t>
  </si>
  <si>
    <t>https://onerecord.iata.org/ns/cargo#priceReferenceId</t>
  </si>
  <si>
    <t>Reference to a price reference if existing (e.g. Allotment number, contract reference, etc.)</t>
  </si>
  <si>
    <t>https://onerecord.iata.org/ns/cargo#booking</t>
  </si>
  <si>
    <t>A party, usually the freight forwarder, creates the BookingRequest in order to confirm the booking to the Carrier</t>
  </si>
  <si>
    <t>Reference to the Booking</t>
  </si>
  <si>
    <t>https://onerecord.iata.org/ns/cargo#forBookingOption</t>
  </si>
  <si>
    <t>https://onerecord.iata.org/ns/cargo#BookingShipment</t>
  </si>
  <si>
    <t>https://onerecord.iata.org/ns/cargo#expectedCommodity</t>
  </si>
  <si>
    <t>Simplified shipment object that is to be used only for the distribution scope where only a subset of data is known priori to operational phase.</t>
  </si>
  <si>
    <t>Expected commodity of the shipment as per Commodity Code list. Either this or expected HS code required</t>
  </si>
  <si>
    <t>https://onerecord.iata.org/ns/cargo#expectedHScode</t>
  </si>
  <si>
    <t>Expected commodity of the shipment as per HS code (at least 6 digits). Either this or expectedCommodityCode required</t>
  </si>
  <si>
    <t>https://onerecord.iata.org/ns/cargo#pieceGroups</t>
  </si>
  <si>
    <t>https://onerecord.iata.org/ns/cargo#PieceGroup</t>
  </si>
  <si>
    <t>Reference to the Piece groups of the shipment</t>
  </si>
  <si>
    <t>https://onerecord.iata.org/ns/cargo#consolidationIndicator</t>
  </si>
  <si>
    <t>Indication if the shipment is a consolidation</t>
  </si>
  <si>
    <t>https://onerecord.iata.org/ns/cargo#specialServiceRequests</t>
  </si>
  <si>
    <t>Special service requests</t>
  </si>
  <si>
    <t>Restricted code list containing the possible statuses of a booking</t>
  </si>
  <si>
    <t>https://onerecord.iata.org/ns/cargo#earliestAcceptanceTime</t>
  </si>
  <si>
    <t>Earliest acceptance date time (requested or proposed)</t>
  </si>
  <si>
    <t>https://onerecord.iata.org/ns/cargo#latestAcceptanceTime</t>
  </si>
  <si>
    <t>Latest Acceptance time as per CargoIQ definition (requested, proposed or actual)</t>
  </si>
  <si>
    <t>https://onerecord.iata.org/ns/cargo#latestArrivalTime</t>
  </si>
  <si>
    <t>Latest arrival time at destination</t>
  </si>
  <si>
    <t>https://onerecord.iata.org/ns/cargo#timeOfAvailability</t>
  </si>
  <si>
    <t>Time of availability of the shipment as per CargoIQ definition</t>
  </si>
  <si>
    <t>https://onerecord.iata.org/ns/cargo#totalTransitTime</t>
  </si>
  <si>
    <t>http://www.w3.org/2001/XMLSchema#duration</t>
  </si>
  <si>
    <t>Total transit time as per CargoIQ definition, expressed as a duration</t>
  </si>
  <si>
    <t>https://onerecord.iata.org/ns/cargo#LogisticsObject</t>
  </si>
  <si>
    <t>Logistics Object parent class, containing all common properties for logistics objects.</t>
  </si>
  <si>
    <t>https://onerecord.iata.org/ns/cargo#airlineCode</t>
  </si>
  <si>
    <t>Company details of carriers</t>
  </si>
  <si>
    <t>IATA two-character airline code</t>
  </si>
  <si>
    <t>https://onerecord.iata.org/ns/cargo#prefix</t>
  </si>
  <si>
    <t>IATA three-numeric airline prefix number</t>
  </si>
  <si>
    <t>https://onerecord.iata.org/ns/cargo#iataCargoAgentCode</t>
  </si>
  <si>
    <t>IATA accredited cargo agent 7 digit number</t>
  </si>
  <si>
    <t>https://onerecord.iata.org/ns/cargo#iataCargoAgentLocationIdentifier</t>
  </si>
  <si>
    <t>IATA CASS cargo agent 4 digit branch number / location identifier</t>
  </si>
  <si>
    <t>https://onerecord.iata.org/ns/cargo#productCode</t>
  </si>
  <si>
    <t>Carrier product details</t>
  </si>
  <si>
    <t>Carrier's product code</t>
  </si>
  <si>
    <t>https://onerecord.iata.org/ns/cargo#serviceLevelCode</t>
  </si>
  <si>
    <t>Service level code</t>
  </si>
  <si>
    <t>https://onerecord.iata.org/ns/cargo#productDescription</t>
  </si>
  <si>
    <t>Carrier's product description</t>
  </si>
  <si>
    <t>https://onerecord.iata.org/ns/cargo#Person</t>
  </si>
  <si>
    <t>Person details</t>
  </si>
  <si>
    <t>https://onerecord.iata.org/ns/cargo#contactRole</t>
  </si>
  <si>
    <t>https://onerecord.iata.org/ns/cargo#ContactRole</t>
  </si>
  <si>
    <t>Contact type - e.g. Emergency contact, Customs contact, Customer contact</t>
  </si>
  <si>
    <t>https://onerecord.iata.org/ns/cargo#documents</t>
  </si>
  <si>
    <t>Linked documents to the person, e.g. driver's license, ID, etc.</t>
  </si>
  <si>
    <t>https://onerecord.iata.org/ns/cargo#department</t>
  </si>
  <si>
    <t>Department / Division / Unit</t>
  </si>
  <si>
    <t>https://onerecord.iata.org/ns/cargo#employeeId</t>
  </si>
  <si>
    <t>Employee ID</t>
  </si>
  <si>
    <t>https://onerecord.iata.org/ns/cargo#firstName</t>
  </si>
  <si>
    <t>First name / given name</t>
  </si>
  <si>
    <t>https://onerecord.iata.org/ns/cargo#jobTitle</t>
  </si>
  <si>
    <t>Job title / position</t>
  </si>
  <si>
    <t>https://onerecord.iata.org/ns/cargo#lastName</t>
  </si>
  <si>
    <t>Last name / family name / surname</t>
  </si>
  <si>
    <t>https://onerecord.iata.org/ns/cargo#middleName</t>
  </si>
  <si>
    <t>Middle name/ other name</t>
  </si>
  <si>
    <t>https://onerecord.iata.org/ns/cargo#salutation</t>
  </si>
  <si>
    <t xml:space="preserve">Salutation </t>
  </si>
  <si>
    <t>https://onerecord.iata.org/ns/cargo#checkTotalResult</t>
  </si>
  <si>
    <t>https://onerecord.iata.org/ns/cargo#CheckTotalResult</t>
  </si>
  <si>
    <t>Action to describe a check</t>
  </si>
  <si>
    <t>Reference to the result of the Check</t>
  </si>
  <si>
    <t>https://onerecord.iata.org/ns/cargo#checkedObject</t>
  </si>
  <si>
    <t>Reference to the checked Object</t>
  </si>
  <si>
    <t>https://onerecord.iata.org/ns/cargo#checker</t>
  </si>
  <si>
    <t>Reference to the Actor performing the Check</t>
  </si>
  <si>
    <t>https://onerecord.iata.org/ns/cargo#usedTemplate</t>
  </si>
  <si>
    <t>https://onerecord.iata.org/ns/cargo#CheckTemplate</t>
  </si>
  <si>
    <t>Reference to the Template used in the Check</t>
  </si>
  <si>
    <t>https://onerecord.iata.org/ns/cargo#actionTimeType</t>
  </si>
  <si>
    <t>Enum stating the type of the Action</t>
  </si>
  <si>
    <t>https://onerecord.iata.org/ns/cargo#performedAt</t>
  </si>
  <si>
    <t>Reference to the Location the Action was performed at</t>
  </si>
  <si>
    <t>https://onerecord.iata.org/ns/cargo#servedActivity</t>
  </si>
  <si>
    <t>Reference to the Activity the Action was performed for</t>
  </si>
  <si>
    <t>https://onerecord.iata.org/ns/cargo#actionEndTime</t>
  </si>
  <si>
    <t>DateTime holding the end time of the Action</t>
  </si>
  <si>
    <t>https://onerecord.iata.org/ns/cargo#actionStartTime</t>
  </si>
  <si>
    <t>DateTime holding the start time of the Action</t>
  </si>
  <si>
    <t>https://onerecord.iata.org/ns/cargo#questions</t>
  </si>
  <si>
    <t>https://onerecord.iata.org/ns/cargo#LoadingMaterial</t>
  </si>
  <si>
    <t>LoadingMaterial describes transportable, complementary non-Piece objects such as dry ice or nets</t>
  </si>
  <si>
    <t>https://onerecord.iata.org/ns/cargo#materialModel</t>
  </si>
  <si>
    <t>Model of the LoadingMaterial if any</t>
  </si>
  <si>
    <t>https://onerecord.iata.org/ns/cargo#materialType</t>
  </si>
  <si>
    <t>Type of the LoadingMaterial</t>
  </si>
  <si>
    <t>https://onerecord.iata.org/ns/cargo#Composing</t>
  </si>
  <si>
    <t>https://onerecord.iata.org/ns/cargo#composedMaterials</t>
  </si>
  <si>
    <t>Action to describe build-up or break-down of LoadingUnits</t>
  </si>
  <si>
    <t>References to the Materials being built-up or broken-down</t>
  </si>
  <si>
    <t>https://onerecord.iata.org/ns/cargo#composedPieces</t>
  </si>
  <si>
    <t>References to the Pieces being built-up or broken-down</t>
  </si>
  <si>
    <t>https://onerecord.iata.org/ns/cargo#compositionType</t>
  </si>
  <si>
    <t>https://onerecord.iata.org/ns/cargo#CompositionType</t>
  </si>
  <si>
    <t>Enum stating whether the CompositionAction describes build-up or break-down</t>
  </si>
  <si>
    <t>https://onerecord.iata.org/ns/cargo#loadingUnit</t>
  </si>
  <si>
    <t>https://onerecord.iata.org/ns/cargo#LoadingUnit</t>
  </si>
  <si>
    <t>Reference to the LoadingUnit composed in the Unit Composition or referenced in Composing actions</t>
  </si>
  <si>
    <t>Restricted code list for Composing subtypes</t>
  </si>
  <si>
    <t>Sensor details and measurements, linked to Connected Devices</t>
  </si>
  <si>
    <t>https://onerecord.iata.org/ns/cargo#measurements</t>
  </si>
  <si>
    <t>https://onerecord.iata.org/ns/cargo#Measurement</t>
  </si>
  <si>
    <t>Reference to the Measurements recorded by the Sensor</t>
  </si>
  <si>
    <t>https://onerecord.iata.org/ns/cargo#partOfIotDevice</t>
  </si>
  <si>
    <t>Reference to the IoT Device to which the sensor is linked</t>
  </si>
  <si>
    <t>https://onerecord.iata.org/ns/cargo#sensorType</t>
  </si>
  <si>
    <t>https://onerecord.iata.org/ns/cargo#SensorType</t>
  </si>
  <si>
    <t>Type of sensor as described in Interactive Cargo Recommended Practice</t>
  </si>
  <si>
    <t>LiveAnimals subclass of Piece</t>
  </si>
  <si>
    <t>https://onerecord.iata.org/ns/cargo#associatedEpermit</t>
  </si>
  <si>
    <t>Reference to the permits associated with the Live Animals</t>
  </si>
  <si>
    <t>https://onerecord.iata.org/ns/cargo#exportTradeCountry</t>
  </si>
  <si>
    <t>Country of last re-export (box 12a). Refer ISO 3166-2</t>
  </si>
  <si>
    <t>https://onerecord.iata.org/ns/cargo#goodsTypeCode</t>
  </si>
  <si>
    <t>Appendix number of the convention (I, II or III) (box 1)</t>
  </si>
  <si>
    <t>https://onerecord.iata.org/ns/cargo#goodsTypeExtensionCode</t>
  </si>
  <si>
    <t>https://onerecord.iata.org/ns/cargo#originReferencePermitTypeCode</t>
  </si>
  <si>
    <t>Document type code of origin reference permit or re-export reference Certificate (box 12/12a)</t>
  </si>
  <si>
    <t>https://onerecord.iata.org/ns/cargo#originTradeCountry</t>
  </si>
  <si>
    <t>country of origin (box 12). Refer ISO 3166-2</t>
  </si>
  <si>
    <t>https://onerecord.iata.org/ns/cargo#specimenTypeCode</t>
  </si>
  <si>
    <t>Description of specimens, CITES type code (box 9)</t>
  </si>
  <si>
    <t>https://onerecord.iata.org/ns/cargo#acquisitionDateTime</t>
  </si>
  <si>
    <t>Defined in Resolution Conf. 13.6 and is required for pre-Convention specimens (box 12b)</t>
  </si>
  <si>
    <t>https://onerecord.iata.org/ns/cargo#annualQuotaQuantity</t>
  </si>
  <si>
    <t>https://onerecord.iata.org/ns/cargo#categoryCode</t>
  </si>
  <si>
    <t>https://onerecord.iata.org/ns/cargo#originReferencePermitDateTime</t>
  </si>
  <si>
    <t>Issuing date for Origin reference permit or re-export reference Certificate (box 12)</t>
  </si>
  <si>
    <t>https://onerecord.iata.org/ns/cargo#originReferencePermitId</t>
  </si>
  <si>
    <t>identifier of Origin reference permit or re-export reference Certificate (box 12/12a)</t>
  </si>
  <si>
    <t>https://onerecord.iata.org/ns/cargo#quantityAnimals</t>
  </si>
  <si>
    <t>Quantity including units (box 11)</t>
  </si>
  <si>
    <t>https://onerecord.iata.org/ns/cargo#speciesCommonName</t>
  </si>
  <si>
    <t>Species common name (box 8)</t>
  </si>
  <si>
    <t>https://onerecord.iata.org/ns/cargo#speciesScientificName</t>
  </si>
  <si>
    <t>Species scientific name (box 7)</t>
  </si>
  <si>
    <t>https://onerecord.iata.org/ns/cargo#specimenDescription</t>
  </si>
  <si>
    <t>Description of specimens, including age and sex if LA (box 9)</t>
  </si>
  <si>
    <t>https://onerecord.iata.org/ns/cargo#ContactDetailType</t>
  </si>
  <si>
    <t>Open code list for types of contact details</t>
  </si>
  <si>
    <t>https://onerecord.iata.org/ns/cargo#contactDetailType</t>
  </si>
  <si>
    <t>Contact details</t>
  </si>
  <si>
    <t>Type of the contact details, e.g. Phone number, Mail address</t>
  </si>
  <si>
    <t>https://onerecord.iata.org/ns/cargo#textualValue</t>
  </si>
  <si>
    <t>Open code list for roles of a contact</t>
  </si>
  <si>
    <t>Item details</t>
  </si>
  <si>
    <t>https://onerecord.iata.org/ns/cargo#itemQuantity</t>
  </si>
  <si>
    <t>Quantity of the item when applicable, with associated units of measure</t>
  </si>
  <si>
    <t>https://onerecord.iata.org/ns/cargo#ofProduct</t>
  </si>
  <si>
    <t>Reference to the Product describing the Item</t>
  </si>
  <si>
    <t>https://onerecord.iata.org/ns/cargo#productionCountry</t>
  </si>
  <si>
    <t>Production country details. Refer ISO 3166-2</t>
  </si>
  <si>
    <t>https://onerecord.iata.org/ns/cargo#targetCountry</t>
  </si>
  <si>
    <t>Item target country. Refer ISO 3166-2</t>
  </si>
  <si>
    <t>https://onerecord.iata.org/ns/cargo#unitPrice</t>
  </si>
  <si>
    <t>Product price per unit in the base</t>
  </si>
  <si>
    <t>https://onerecord.iata.org/ns/cargo#weight</t>
  </si>
  <si>
    <t>Weight of the item</t>
  </si>
  <si>
    <t>https://onerecord.iata.org/ns/cargo#batchNumber</t>
  </si>
  <si>
    <t>Production batch number / reference</t>
  </si>
  <si>
    <t>https://onerecord.iata.org/ns/cargo#expiryDate</t>
  </si>
  <si>
    <t>Product expiry date - e.g. for perishables goods or goods with programmed obsolescence</t>
  </si>
  <si>
    <t>https://onerecord.iata.org/ns/cargo#lotNumber</t>
  </si>
  <si>
    <t>Production lot number / reference</t>
  </si>
  <si>
    <t>https://onerecord.iata.org/ns/cargo#productionDate</t>
  </si>
  <si>
    <t>Production date</t>
  </si>
  <si>
    <t>https://onerecord.iata.org/ns/cargo#quantityForUnitPrice</t>
  </si>
  <si>
    <t>Product quantity for unit price - e.g. 12 (eggs for one USD 1)</t>
  </si>
  <si>
    <t>https://onerecord.iata.org/ns/cargo#DgProductRadioactive</t>
  </si>
  <si>
    <t>https://onerecord.iata.org/ns/cargo#dgRaTypeCode</t>
  </si>
  <si>
    <t xml:space="preserve">Details of the radioactive products </t>
  </si>
  <si>
    <t>The category of the package or all packed in one. Complete text to be transmitted: I-White, II-Yellow, III-Yellow instead of I, II, III</t>
  </si>
  <si>
    <t>https://onerecord.iata.org/ns/cargo#forProductDg</t>
  </si>
  <si>
    <t>https://onerecord.iata.org/ns/cargo#ProductDg</t>
  </si>
  <si>
    <t>https://onerecord.iata.org/ns/cargo#isotopes</t>
  </si>
  <si>
    <t>https://onerecord.iata.org/ns/cargo#DgRadioactiveIsotope</t>
  </si>
  <si>
    <t>DgRadioactiveIsotope.</t>
  </si>
  <si>
    <t>https://onerecord.iata.org/ns/cargo#fissileExceptionIndicator</t>
  </si>
  <si>
    <t>Indicates if Fissile is excepted</t>
  </si>
  <si>
    <t>https://onerecord.iata.org/ns/cargo#fissileExceptionReference</t>
  </si>
  <si>
    <t>Fissile exception reference, mandatory if Fissile Exception Indicator is true.</t>
  </si>
  <si>
    <t>https://onerecord.iata.org/ns/cargo#transportIndexNumeric</t>
  </si>
  <si>
    <t>Product details</t>
  </si>
  <si>
    <t>https://onerecord.iata.org/ns/cargo#describedObjects</t>
  </si>
  <si>
    <t>Reference to the Items or Pieces in which the product can be found.</t>
  </si>
  <si>
    <t>https://onerecord.iata.org/ns/cargo#hsCode</t>
  </si>
  <si>
    <t>Harmonized Commodity code, refer to hsType used. 6 minimum digits are expected.</t>
  </si>
  <si>
    <t>https://onerecord.iata.org/ns/cargo#otherCharacteristics</t>
  </si>
  <si>
    <t>https://onerecord.iata.org/ns/cargo#Characteristic</t>
  </si>
  <si>
    <t>https://onerecord.iata.org/ns/cargo#commodityItemNumber</t>
  </si>
  <si>
    <t>Indicates the specific commodity on which the rate class code is applied</t>
  </si>
  <si>
    <t>https://onerecord.iata.org/ns/cargo#hsCommodityDescription</t>
  </si>
  <si>
    <t>Commodity description</t>
  </si>
  <si>
    <t>https://onerecord.iata.org/ns/cargo#hsCommodityName</t>
  </si>
  <si>
    <t>If no Code provided, name of commodity</t>
  </si>
  <si>
    <t>https://onerecord.iata.org/ns/cargo#hsType</t>
  </si>
  <si>
    <t>Reference identifying the type of standard code to be used for the Commodity Classification (Brussels Tariff Nomenclature, EU Harmonized System Code, UN Standard International Trade Classification). Mandatory if the commodity code is more than 6 digits</t>
  </si>
  <si>
    <t>https://onerecord.iata.org/ns/cargo#uniqueIdentifier</t>
  </si>
  <si>
    <t>Manufacturer's unique product identifier</t>
  </si>
  <si>
    <t>https://onerecord.iata.org/ns/cargo#contentCode</t>
  </si>
  <si>
    <t>Customs information details</t>
  </si>
  <si>
    <t>Customs, Security and Regulatory Control Information Identifier. Coded indicator qualifying Customs related information: Item Number "I", Exemption Legend "L", System Downtime Reference "S", Unique Consignment Reference Number "U", Movement Reference Number "M" . Refers to Code List 1.1. Condition: At least one of the three elements (Country Code, Information Identifier or Customs, Security and Regulatory Control Information Identifier) must be completed</t>
  </si>
  <si>
    <t>https://onerecord.iata.org/ns/cargo#issuedForPiece</t>
  </si>
  <si>
    <t>Reference to the Piece the document was issued for</t>
  </si>
  <si>
    <t>https://onerecord.iata.org/ns/cargo#issuedForShipment</t>
  </si>
  <si>
    <t>Reference to the shipment the document was issued for</t>
  </si>
  <si>
    <t>https://onerecord.iata.org/ns/cargo#subjectCode</t>
  </si>
  <si>
    <t>Information Identifier. Code identifying a piece of information/entity e.g. "IMP" for import, "EXP" for export, "AGT" for Agent, "ISS" for The Regulated Agent Issuing the Security Status for a Consignment etc. Condition: At least one of the three elements (Country Code, Information Identifier or Customs, Security and Regulatory Control Information Identifier) must be completed</t>
  </si>
  <si>
    <t>https://onerecord.iata.org/ns/cargo#note</t>
  </si>
  <si>
    <t>Free text for customs remarks, not used in OCI Composition Rules Table</t>
  </si>
  <si>
    <t>https://onerecord.iata.org/ns/cargo#otherCustomsInformation</t>
  </si>
  <si>
    <t>Supplementary Customs, Security and Regulatory Control Information</t>
  </si>
  <si>
    <t>https://onerecord.iata.org/ns/cargo#currencyUnit</t>
  </si>
  <si>
    <t>Embedded object to transmit currencies</t>
  </si>
  <si>
    <t>Information about the currency used in a CurrencyValue. Create an instance of CurrencyCode based on ISO 4217</t>
  </si>
  <si>
    <t>Waybill details</t>
  </si>
  <si>
    <t>https://onerecord.iata.org/ns/cargo#arrivalLocation</t>
  </si>
  <si>
    <t>Reference to the arrival Location</t>
  </si>
  <si>
    <t>https://onerecord.iata.org/ns/cargo#billingDetails</t>
  </si>
  <si>
    <t>Reference to the BillingDetails of the Waybill</t>
  </si>
  <si>
    <t>https://onerecord.iata.org/ns/cargo#carrierChargeCode</t>
  </si>
  <si>
    <t>One letter charge code as per bullet point 12 - data element 13 from AWB</t>
  </si>
  <si>
    <t>https://onerecord.iata.org/ns/cargo#carrierDeclarationPlace</t>
  </si>
  <si>
    <t>Location of individual or company involved in the movement of a consignment or Coded representation of a specific airport/city code</t>
  </si>
  <si>
    <t>https://onerecord.iata.org/ns/cargo#customsOriginCode</t>
  </si>
  <si>
    <t>Code indicating the origin of goods for Customs purposes (e.g. For goods in free circulation in the EU) List to be provided by local authorities</t>
  </si>
  <si>
    <t>https://onerecord.iata.org/ns/cargo#declaredValueForCarriage</t>
  </si>
  <si>
    <t>The value of a shipment declared for carriage purposes</t>
  </si>
  <si>
    <t>https://onerecord.iata.org/ns/cargo#declaredValueForCustoms</t>
  </si>
  <si>
    <t>The value of a shipment declared for customs purposes</t>
  </si>
  <si>
    <t>https://onerecord.iata.org/ns/cargo#departureLocation</t>
  </si>
  <si>
    <t>https://onerecord.iata.org/ns/cargo#destinationCharges</t>
  </si>
  <si>
    <t>Charges levied at destination accruing to the last carrier, in destination currency</t>
  </si>
  <si>
    <t>https://onerecord.iata.org/ns/cargo#houseWaybills</t>
  </si>
  <si>
    <t>Refers to the Waybill(s) contained</t>
  </si>
  <si>
    <t>https://onerecord.iata.org/ns/cargo#masterWaybill</t>
  </si>
  <si>
    <t>Reference to the master Waybill if it is contained in one</t>
  </si>
  <si>
    <t>https://onerecord.iata.org/ns/cargo#otherCharges</t>
  </si>
  <si>
    <t>https://onerecord.iata.org/ns/cargo#OtherCharge</t>
  </si>
  <si>
    <t>Information about Other Charges applying to this Waybill</t>
  </si>
  <si>
    <t>https://onerecord.iata.org/ns/cargo#otherChargesIndicator</t>
  </si>
  <si>
    <t>Indicator whether the payment of Other Charges is to be made at origin (prepaid) or at destination (collect) as per bullet point 13 - data element 15a/15b from AWB</t>
  </si>
  <si>
    <t>https://onerecord.iata.org/ns/cargo#referredBookingOption</t>
  </si>
  <si>
    <t>Refers to the Booking</t>
  </si>
  <si>
    <t>https://onerecord.iata.org/ns/cargo#serviceCode</t>
  </si>
  <si>
    <t>One letter service code as per bullet point 18.4 - data element 22Z from AWB</t>
  </si>
  <si>
    <t>https://onerecord.iata.org/ns/cargo#shipment</t>
  </si>
  <si>
    <t>Reference to the Shipment</t>
  </si>
  <si>
    <t>https://onerecord.iata.org/ns/cargo#waybillLineItems</t>
  </si>
  <si>
    <t>https://onerecord.iata.org/ns/cargo#WaybillLineItem</t>
  </si>
  <si>
    <t>Information about rates applying to this Waybill handled as line item</t>
  </si>
  <si>
    <t>https://onerecord.iata.org/ns/cargo#waybillType</t>
  </si>
  <si>
    <t>https://onerecord.iata.org/ns/cargo#WaybillType</t>
  </si>
  <si>
    <t>Type of the Waybill: House, Direct or Master</t>
  </si>
  <si>
    <t>https://onerecord.iata.org/ns/cargo#weightValuationIndicator</t>
  </si>
  <si>
    <t>Indicator whether the payment for the Weight/Valuation is to be made at origin (prepaid) or at destination (collect) as per bullet point 13 - data element 14a/14b from AWB</t>
  </si>
  <si>
    <t>https://onerecord.iata.org/ns/cargo#accountingInformation</t>
  </si>
  <si>
    <t>Indicates the details of accounting information. Free text e.g. PAYMENT BY CERTIFIED CHEQUE etc.</t>
  </si>
  <si>
    <t>https://onerecord.iata.org/ns/cargo#carrierDeclarationDate</t>
  </si>
  <si>
    <t>Date upon which the certification is made by the carrier</t>
  </si>
  <si>
    <t>https://onerecord.iata.org/ns/cargo#carrierDeclarationSignature</t>
  </si>
  <si>
    <t>Contains the authentication of the Carrier</t>
  </si>
  <si>
    <t>https://onerecord.iata.org/ns/cargo#consignorDeclarationSignature</t>
  </si>
  <si>
    <t>Name of consignor signatory</t>
  </si>
  <si>
    <t>https://onerecord.iata.org/ns/cargo#destinationCurrencyRate</t>
  </si>
  <si>
    <t>Conversion rate applied</t>
  </si>
  <si>
    <t>https://onerecord.iata.org/ns/cargo#modularCheckNumber</t>
  </si>
  <si>
    <t>The check is a Modular 7 validation on the AWB number, recorded as a boolean.</t>
  </si>
  <si>
    <t>https://onerecord.iata.org/ns/cargo#shippingInfo</t>
  </si>
  <si>
    <t>The shipper or its Agent may enter the appropriate optional shipping</t>
  </si>
  <si>
    <t>https://onerecord.iata.org/ns/cargo#shippingRefNo</t>
  </si>
  <si>
    <t>Optional shipping reference number if any</t>
  </si>
  <si>
    <t>https://onerecord.iata.org/ns/cargo#DgDeclaration</t>
  </si>
  <si>
    <t>https://onerecord.iata.org/ns/cargo#PieceDg</t>
  </si>
  <si>
    <t>Dangerous goods declaration</t>
  </si>
  <si>
    <t>https://onerecord.iata.org/ns/cargo#aircraftLimitationInformation</t>
  </si>
  <si>
    <t xml:space="preserve">Contains the Special Handling Code related to the prescribed limitation. Hardcoded to PASSENGER AND CARGO AIRCRAFT or CARGO AIRCRAFT ONLY. This field is mandatory for air (Air) </t>
  </si>
  <si>
    <t>https://onerecord.iata.org/ns/cargo#complianceDeclarationText</t>
  </si>
  <si>
    <t xml:space="preserve">Contains the warning message complying with the regulations text note. This field is mandatory for air (Air) </t>
  </si>
  <si>
    <t>https://onerecord.iata.org/ns/cargo#exclusiveUseIndicator</t>
  </si>
  <si>
    <t>Indicates an exclusive use shipment</t>
  </si>
  <si>
    <t>https://onerecord.iata.org/ns/cargo#handlingInformation</t>
  </si>
  <si>
    <t xml:space="preserve">Free text. This may include items such as Control temperature for substances stabilized by temperature control, name and telephone number of a responsible person for infectious substances. </t>
  </si>
  <si>
    <t>https://onerecord.iata.org/ns/cargo#shipperDeclarationText</t>
  </si>
  <si>
    <t>Contains the shipper's declaration to comply with the regulations text note. Free text . This field is mandatory for air (Air)</t>
  </si>
  <si>
    <t>https://onerecord.iata.org/ns/cargo#height</t>
  </si>
  <si>
    <t>Dimension details</t>
  </si>
  <si>
    <t>Height</t>
  </si>
  <si>
    <t>https://onerecord.iata.org/ns/cargo#length</t>
  </si>
  <si>
    <t>Length</t>
  </si>
  <si>
    <t>https://onerecord.iata.org/ns/cargo#volume</t>
  </si>
  <si>
    <t>Volume</t>
  </si>
  <si>
    <t>https://onerecord.iata.org/ns/cargo#width</t>
  </si>
  <si>
    <t>Width</t>
  </si>
  <si>
    <t>https://onerecord.iata.org/ns/cargo#DirectionType</t>
  </si>
  <si>
    <t>Restricted code list for the direction of a MovementTime</t>
  </si>
  <si>
    <t>https://onerecord.iata.org/ns/cargo#createdAtLocation</t>
  </si>
  <si>
    <t>Reference documents details</t>
  </si>
  <si>
    <t>Location of the document, e.g. location where the document was emitted</t>
  </si>
  <si>
    <t>https://onerecord.iata.org/ns/cargo#originator</t>
  </si>
  <si>
    <t>Document originator details and contacts</t>
  </si>
  <si>
    <t>https://onerecord.iata.org/ns/cargo#referenceForObjects</t>
  </si>
  <si>
    <t>References to the LogisticsObjects referring to this external reference</t>
  </si>
  <si>
    <t>https://onerecord.iata.org/ns/cargo#checksum</t>
  </si>
  <si>
    <t>Checksum of the document to validate its integrity</t>
  </si>
  <si>
    <t>https://onerecord.iata.org/ns/cargo#documentIdentifier</t>
  </si>
  <si>
    <t>Unique document identifier</t>
  </si>
  <si>
    <t>https://onerecord.iata.org/ns/cargo#documentLink</t>
  </si>
  <si>
    <t>Link to the document, e.g. URL of the file where it is hosted</t>
  </si>
  <si>
    <t>https://onerecord.iata.org/ns/cargo#documentName</t>
  </si>
  <si>
    <t xml:space="preserve">If no DocumentType provided, name of the referenced document </t>
  </si>
  <si>
    <t>https://onerecord.iata.org/ns/cargo#documentType</t>
  </si>
  <si>
    <t>https://onerecord.iata.org/ns/cargo#documentVersion</t>
  </si>
  <si>
    <t>Document version number</t>
  </si>
  <si>
    <t>https://onerecord.iata.org/ns/cargo#validFrom</t>
  </si>
  <si>
    <t>Validity start date based on usage context</t>
  </si>
  <si>
    <t>https://onerecord.iata.org/ns/cargo#validUntil</t>
  </si>
  <si>
    <t>Validity end date (date of expiry) based on usage context</t>
  </si>
  <si>
    <t>https://onerecord.iata.org/ns/cargo#consignee</t>
  </si>
  <si>
    <t>Epermit for Live Animals details</t>
  </si>
  <si>
    <t>Reference to the Organization that fulfills the role of the consignee, for a LiveAnimalsEpermit it has to include complete name and address (box 3)</t>
  </si>
  <si>
    <t>https://onerecord.iata.org/ns/cargo#consignments</t>
  </si>
  <si>
    <t>Reference to the pieces and properties linked to the Permit (box 7 to 12)</t>
  </si>
  <si>
    <t>https://onerecord.iata.org/ns/cargo#permitTypeCode</t>
  </si>
  <si>
    <t>Code specifying the document name. (box 1)</t>
  </si>
  <si>
    <t>https://onerecord.iata.org/ns/cargo#signatures</t>
  </si>
  <si>
    <t>https://onerecord.iata.org/ns/cargo#EpermitSignature</t>
  </si>
  <si>
    <t>List of all the signatures of the Epermit (applicant box 4, issuing authority box 6, issuer box 13 and examining authority box 14)</t>
  </si>
  <si>
    <t>https://onerecord.iata.org/ns/cargo#transactionPurposeCode</t>
  </si>
  <si>
    <t>Code indicating the purpose of the transaction (box 5a)</t>
  </si>
  <si>
    <t>https://onerecord.iata.org/ns/cargo#transportContractTypeCode</t>
  </si>
  <si>
    <t>Code specifying the transport document name (box 15)</t>
  </si>
  <si>
    <t>https://onerecord.iata.org/ns/cargo#copyIndicator</t>
  </si>
  <si>
    <t>Indicates if the permit is a copy (true) or an original (false) (box 1)</t>
  </si>
  <si>
    <t>https://onerecord.iata.org/ns/cargo#epermitNumber</t>
  </si>
  <si>
    <t>The original number is a unique number allocated to each document by the relevant Management Authority. (box 1)</t>
  </si>
  <si>
    <t>https://onerecord.iata.org/ns/cargo#permitTypeOtherDescription</t>
  </si>
  <si>
    <t>Description if TypeCode is Other (box 1)</t>
  </si>
  <si>
    <t>https://onerecord.iata.org/ns/cargo#specialConditions</t>
  </si>
  <si>
    <t>Special conditions (box 5)</t>
  </si>
  <si>
    <t>https://onerecord.iata.org/ns/cargo#transactionPurpose</t>
  </si>
  <si>
    <t>Purpose of the transaction in free text (box 5a)</t>
  </si>
  <si>
    <t>https://onerecord.iata.org/ns/cargo#transportContractId</t>
  </si>
  <si>
    <t>Reference to the Air Waybill or other transport contract document (box 15)</t>
  </si>
  <si>
    <t>https://onerecord.iata.org/ns/cargo#EventTimeType</t>
  </si>
  <si>
    <t>Restricted code list for acceptable event times</t>
  </si>
  <si>
    <t>https://onerecord.iata.org/ns/cargo#eventCode</t>
  </si>
  <si>
    <t>Event details</t>
  </si>
  <si>
    <t>Movement or milestone code. Can hold a named individual of the StatusCode core code list (corresponding to cXML code list 1.18), but can also be referring to different code lists.</t>
  </si>
  <si>
    <t>https://onerecord.iata.org/ns/cargo#eventFor</t>
  </si>
  <si>
    <t>Refers to the URI of the linked object(s)</t>
  </si>
  <si>
    <t>https://onerecord.iata.org/ns/cargo#eventLocation</t>
  </si>
  <si>
    <t>Location of event</t>
  </si>
  <si>
    <t>https://onerecord.iata.org/ns/cargo#eventTimeType</t>
  </si>
  <si>
    <t>Indicates type of event e.g.  Scheduled, Estimated, Actual</t>
  </si>
  <si>
    <t>https://onerecord.iata.org/ns/cargo#recordingActor</t>
  </si>
  <si>
    <t>Reference to the Actor recording the LogisticsEvent</t>
  </si>
  <si>
    <t>https://onerecord.iata.org/ns/cargo#recordingOrganization</t>
  </si>
  <si>
    <t>Organization recording the LogisticsEvent</t>
  </si>
  <si>
    <t>https://onerecord.iata.org/ns/cargo#creationDate</t>
  </si>
  <si>
    <t>DateTime at which the LogisticsEvent was posted</t>
  </si>
  <si>
    <t>https://onerecord.iata.org/ns/cargo#eventDate</t>
  </si>
  <si>
    <t>Date and time of the event</t>
  </si>
  <si>
    <t>https://onerecord.iata.org/ns/cargo#eventName</t>
  </si>
  <si>
    <t>If no EventCode provided, event name - e.g. Security clearance</t>
  </si>
  <si>
    <t>https://onerecord.iata.org/ns/cargo#partialEventIndicator</t>
  </si>
  <si>
    <t>Boolean indicating that the LogisticsEvent is only applicable for parts of the LogisticObject it was recorded for, for example for some Pieces of a Shipment</t>
  </si>
  <si>
    <t>Restricted code list for the execution status of activities</t>
  </si>
  <si>
    <t>https://onerecord.iata.org/ns/cargo#bookingOptions</t>
  </si>
  <si>
    <t xml:space="preserve">Request object, refers to the Quote request or Booking request </t>
  </si>
  <si>
    <t>Reference to all Booking Options</t>
  </si>
  <si>
    <t>https://onerecord.iata.org/ns/cargo#bookingPreference</t>
  </si>
  <si>
    <t>Reference to the Booking preferences</t>
  </si>
  <si>
    <t>https://onerecord.iata.org/ns/cargo#bookingShipmentDetails</t>
  </si>
  <si>
    <t>Reference to the BookingShipment if required</t>
  </si>
  <si>
    <t>https://onerecord.iata.org/ns/cargo#bookingToUpdate</t>
  </si>
  <si>
    <t>Reference to the Booking to update</t>
  </si>
  <si>
    <t>https://onerecord.iata.org/ns/cargo#timePreferences</t>
  </si>
  <si>
    <t>Schedule preferences of the request</t>
  </si>
  <si>
    <t>https://onerecord.iata.org/ns/cargo#knownShipper</t>
  </si>
  <si>
    <t>Indication if shipper is a Known Shipper as per TSA grant</t>
  </si>
  <si>
    <t>Price associated to the offer/booking</t>
  </si>
  <si>
    <t>https://onerecord.iata.org/ns/cargo#chargeCode</t>
  </si>
  <si>
    <t>Charge code, refer to CargoXML Code List 1.1</t>
  </si>
  <si>
    <t>https://onerecord.iata.org/ns/cargo#ratings</t>
  </si>
  <si>
    <t>https://onerecord.iata.org/ns/cargo#Ratings</t>
  </si>
  <si>
    <t>Rating used for pricing</t>
  </si>
  <si>
    <t>https://onerecord.iata.org/ns/cargo#grandTotal</t>
  </si>
  <si>
    <t>Total price</t>
  </si>
  <si>
    <t>Dangerous Goods subtype of Product</t>
  </si>
  <si>
    <t>https://onerecord.iata.org/ns/cargo#dgRadioactiveMaterial</t>
  </si>
  <si>
    <t>Dg Radioactive Material</t>
  </si>
  <si>
    <t>https://onerecord.iata.org/ns/cargo#explosiveCompatibilityGroupCode</t>
  </si>
  <si>
    <t>Specifies the reference to the group which identifies the kind of substances and articles that are deemed to be compatible. Mandatory field in case of transport of explosive articles or substances</t>
  </si>
  <si>
    <t>https://onerecord.iata.org/ns/cargo#packagingDangerLevelCode</t>
  </si>
  <si>
    <t>Packing group, If used must reference I, II or III</t>
  </si>
  <si>
    <t>https://onerecord.iata.org/ns/cargo#additionalHazardClassificationId</t>
  </si>
  <si>
    <t xml:space="preserve">Identifies the subsidiary hazard class / division identification containing a numeric field separated by a decimal. There may be , 1 or 2 subsidiary risk classes or divisions. If there is more than one, each should be separated by a comma. The subsidiary risk must be shown in parentheses. </t>
  </si>
  <si>
    <t>https://onerecord.iata.org/ns/cargo#authorizationInformation</t>
  </si>
  <si>
    <t xml:space="preserve">Contains additional information relating to an approval, permission or other specific detail applicable to the commodity (e.g. Dangerous Goods in excepted quantities) </t>
  </si>
  <si>
    <t>https://onerecord.iata.org/ns/cargo#hazardClassificationId</t>
  </si>
  <si>
    <t>Identifies the hazard class / division identification containing a numeric field separated by a decimal</t>
  </si>
  <si>
    <t>https://onerecord.iata.org/ns/cargo#packingInstructionNumber</t>
  </si>
  <si>
    <t xml:space="preserve">The packing instruction number applicable to the UN number / proper shipping name entry. A three-numeric value which may be preceded by the letter Y.  Mandatory field for air transport (Air) </t>
  </si>
  <si>
    <t>https://onerecord.iata.org/ns/cargo#properShippingName</t>
  </si>
  <si>
    <t>The name used to describe the particular article or substance as shown in the UN Model Regulations Dangerous Goods List</t>
  </si>
  <si>
    <t>https://onerecord.iata.org/ns/cargo#specialProvisionId</t>
  </si>
  <si>
    <t>For Air Mode: Special Provision may show a single, double or triple digit number preceded by the letter A, against appropriate entries in the List of Dangerous Goods</t>
  </si>
  <si>
    <t>https://onerecord.iata.org/ns/cargo#technicalName</t>
  </si>
  <si>
    <t xml:space="preserve">This is additional chemical name(s) required for some proper shipping names. When added the technical must be shown in parentheses immediately following the proper shipping name. </t>
  </si>
  <si>
    <t>https://onerecord.iata.org/ns/cargo#unNumber</t>
  </si>
  <si>
    <t>Reference identifying the United Nations Dangerous Goods serial number assigned within the UN to substances and articles contained in a list of the dangerous goods most commonly carried. e.g. 1189 - Ethylene glycol monomethyl ether acetate</t>
  </si>
  <si>
    <t>https://onerecord.iata.org/ns/cargo#elevation</t>
  </si>
  <si>
    <t>Geolocation details - e.g. for drones, automated vehicles</t>
  </si>
  <si>
    <t>Elevation from sea level - Change of data type to Value as of ontology v1.1</t>
  </si>
  <si>
    <t>https://onerecord.iata.org/ns/cargo#latitude</t>
  </si>
  <si>
    <t>Location latitude decimal</t>
  </si>
  <si>
    <t>https://onerecord.iata.org/ns/cargo#longitude</t>
  </si>
  <si>
    <t>Location longitude decimal</t>
  </si>
  <si>
    <t>https://onerecord.iata.org/ns/cargo#UnitComposition</t>
  </si>
  <si>
    <t>Activity to describe composition and decomposition of LoadingUnits</t>
  </si>
  <si>
    <t>https://onerecord.iata.org/ns/cargo#compositionActions</t>
  </si>
  <si>
    <t>References to all CompositionActions performed for the UnitComposition</t>
  </si>
  <si>
    <t>https://onerecord.iata.org/ns/cargo#compositionIdentifier</t>
  </si>
  <si>
    <t>Short text holding the process number if necessary</t>
  </si>
  <si>
    <t>https://onerecord.iata.org/ns/cargo#Insurance</t>
  </si>
  <si>
    <t>https://onerecord.iata.org/ns/cargo#coveringOrganization</t>
  </si>
  <si>
    <t>Insurance details</t>
  </si>
  <si>
    <t xml:space="preserve">Party covering the insurance </t>
  </si>
  <si>
    <t>https://onerecord.iata.org/ns/cargo#insuredAmount</t>
  </si>
  <si>
    <t>Insured amount - amount covered by the insurance policy</t>
  </si>
  <si>
    <t>https://onerecord.iata.org/ns/cargo#insuredShipments</t>
  </si>
  <si>
    <t>Reference to the shipments insured</t>
  </si>
  <si>
    <t>Shipment details</t>
  </si>
  <si>
    <t>https://onerecord.iata.org/ns/cargo#incoterms</t>
  </si>
  <si>
    <t>Standard codes as defined by UNCEFACT and ICC that correspond to international rules for the interpretation of the most commonly used trade terms in different countries. UNECE recommendation n. 5 Incoterms 2.</t>
  </si>
  <si>
    <t>https://onerecord.iata.org/ns/cargo#insurance</t>
  </si>
  <si>
    <t>https://onerecord.iata.org/ns/cargo#pieces</t>
  </si>
  <si>
    <t>References to the Pieces that are part of this Shipment</t>
  </si>
  <si>
    <t>https://onerecord.iata.org/ns/cargo#totalDimensions</t>
  </si>
  <si>
    <t>Dimensions of the whole shipment</t>
  </si>
  <si>
    <t>https://onerecord.iata.org/ns/cargo#totalGrossWeight</t>
  </si>
  <si>
    <t>Total gross weight of the whole shipment</t>
  </si>
  <si>
    <t>https://onerecord.iata.org/ns/cargo#waybill</t>
  </si>
  <si>
    <t>Reference to the Waybill of the shipment</t>
  </si>
  <si>
    <t>Superclass: LogisticsAction is a specific task with a specific result performed on one or more physical LOs by one party in the context of an Activity</t>
  </si>
  <si>
    <t>Refers to a Company and its role in a specific context, e.g Company A as shipper. Cargo-XML Code List 1.15 can be used as a reference with the addition of "Notify Party"</t>
  </si>
  <si>
    <t>https://onerecord.iata.org/ns/cargo#partyDetails</t>
  </si>
  <si>
    <t>https://onerecord.iata.org/ns/cargo#LogisticsAgent</t>
  </si>
  <si>
    <t>Reference to the Agent described by the role of the Party</t>
  </si>
  <si>
    <t>https://onerecord.iata.org/ns/cargo#partyRole</t>
  </si>
  <si>
    <t>Role fo the Company in the context. Can refer to Code List 1.36 in the CXML Toolkit</t>
  </si>
  <si>
    <t>https://onerecord.iata.org/ns/cargo#contentOfDgProductRadioactive</t>
  </si>
  <si>
    <t>Details of the radioactive isotope contained in the product</t>
  </si>
  <si>
    <t>Reference to the DgProductRadioactive this Isotope is contained in</t>
  </si>
  <si>
    <t>https://onerecord.iata.org/ns/cargo#physicalChemicalForm</t>
  </si>
  <si>
    <t>A description of the physical and chemical form of the material.</t>
  </si>
  <si>
    <t>https://onerecord.iata.org/ns/cargo#activityLevelMeasure</t>
  </si>
  <si>
    <t>Numeric expression of the activity of a radioactive Item</t>
  </si>
  <si>
    <t>https://onerecord.iata.org/ns/cargo#criticalitySafetyIndexNumeric</t>
  </si>
  <si>
    <t>Applies to fissile material only, other than fissile excepted. A numeric value expressed to one decimal place preceded by the letters CSI.</t>
  </si>
  <si>
    <t>https://onerecord.iata.org/ns/cargo#isotopeId</t>
  </si>
  <si>
    <t>Id of each radionuclide or for mixtures of radionuclides.</t>
  </si>
  <si>
    <t>https://onerecord.iata.org/ns/cargo#isotopeName</t>
  </si>
  <si>
    <t xml:space="preserve">The name or symbol of each radionuclide or for mixtures of radionuclides, an appropriate general description, or a list of the most restrictive radionuclides. </t>
  </si>
  <si>
    <t>https://onerecord.iata.org/ns/cargo#lowDispersibleIndicator</t>
  </si>
  <si>
    <t>A notation that the material is low dispersible radioactive material.</t>
  </si>
  <si>
    <t>https://onerecord.iata.org/ns/cargo#specialFormIndicator</t>
  </si>
  <si>
    <t>A notation that the material is special form</t>
  </si>
  <si>
    <t>Restricted code list for the Load Type of a piece or shipment</t>
  </si>
  <si>
    <t>https://onerecord.iata.org/ns/cargo#inUnitComposition</t>
  </si>
  <si>
    <t>Common loading unit/container details</t>
  </si>
  <si>
    <t>https://onerecord.iata.org/ns/cargo#tareWeight</t>
  </si>
  <si>
    <t>Tare weight of the empty ULD</t>
  </si>
  <si>
    <t>https://onerecord.iata.org/ns/cargo#remarks</t>
  </si>
  <si>
    <t>Remarks or Supplement Information</t>
  </si>
  <si>
    <t>https://onerecord.iata.org/ns/cargo#Loading</t>
  </si>
  <si>
    <t>https://onerecord.iata.org/ns/cargo#loadedMaterials</t>
  </si>
  <si>
    <t>Action to describe onloading or offloading TransportMeans</t>
  </si>
  <si>
    <t>References to Materials onloaded or offloaded</t>
  </si>
  <si>
    <t>https://onerecord.iata.org/ns/cargo#loadedPieces</t>
  </si>
  <si>
    <t>References to Pieces onloaded or offloaded</t>
  </si>
  <si>
    <t>https://onerecord.iata.org/ns/cargo#loadedUnits</t>
  </si>
  <si>
    <t>References to LoadingUnits onloaded or offloaded</t>
  </si>
  <si>
    <t>https://onerecord.iata.org/ns/cargo#loadingType</t>
  </si>
  <si>
    <t>https://onerecord.iata.org/ns/cargo#LoadingType</t>
  </si>
  <si>
    <t>Enum stating whether the LoadingAction describes onloading or offloading</t>
  </si>
  <si>
    <t>https://onerecord.iata.org/ns/cargo#onTransportMeans</t>
  </si>
  <si>
    <t>https://onerecord.iata.org/ns/cargo#TransportMeans</t>
  </si>
  <si>
    <t>Reference to the TransportMeans that is being onloaded or offloaded</t>
  </si>
  <si>
    <t>https://onerecord.iata.org/ns/cargo#loadingPositionIdentifier</t>
  </si>
  <si>
    <t>Short text stating the loading position in the TransportMeans</t>
  </si>
  <si>
    <t>Restricted code list for Loading subtypes</t>
  </si>
  <si>
    <t>https://onerecord.iata.org/ns/cargo#measurementValue</t>
  </si>
  <si>
    <t>Measurements details for Sensors, either generic or geolocation measurements are recorded</t>
  </si>
  <si>
    <t>Information about all non-Geolocation values of the measurement</t>
  </si>
  <si>
    <t>https://onerecord.iata.org/ns/cargo#recordedGeolocation</t>
  </si>
  <si>
    <t>Reference to the Geolocation recorded of the measurement</t>
  </si>
  <si>
    <t>https://onerecord.iata.org/ns/cargo#measurementTimestamp</t>
  </si>
  <si>
    <t>Timestamp for the measurement</t>
  </si>
  <si>
    <t>https://onerecord.iata.org/ns/cargo#ModeQualifier</t>
  </si>
  <si>
    <t>Open code list for transport modes</t>
  </si>
  <si>
    <t>https://onerecord.iata.org/ns/cargo#MovementTimeType</t>
  </si>
  <si>
    <t>Restricted code list for MovementTime subtypes</t>
  </si>
  <si>
    <t>https://onerecord.iata.org/ns/cargo#MovementTime</t>
  </si>
  <si>
    <t>https://onerecord.iata.org/ns/cargo#direction</t>
  </si>
  <si>
    <t>Direction to indicate if it's Inbound or Outbound</t>
  </si>
  <si>
    <t>https://onerecord.iata.org/ns/cargo#movementMilestone</t>
  </si>
  <si>
    <t>The milestone list still needs to be defined, it includes elements from CXML Code List 1.92 but is not limited to those values, e.g. block-on and block-off times might be added as a comparison to wheels off and touchdown.</t>
  </si>
  <si>
    <t>https://onerecord.iata.org/ns/cargo#movementTimeType</t>
  </si>
  <si>
    <t>The type of time can be Actual, Estimated ot Scheduled</t>
  </si>
  <si>
    <t>https://onerecord.iata.org/ns/cargo#movementTimestamp</t>
  </si>
  <si>
    <t>Timestamp (date and time) of the movement time. If the movement time is recorded asynchronously, the timestamp should reflect the actual time, not when the data was created.</t>
  </si>
  <si>
    <t>Transport means details</t>
  </si>
  <si>
    <t>https://onerecord.iata.org/ns/cargo#operatedTransportMovement</t>
  </si>
  <si>
    <t>https://onerecord.iata.org/ns/cargo#TransportMovement</t>
  </si>
  <si>
    <t>Transport Movement on which the Transport Means is used</t>
  </si>
  <si>
    <t>https://onerecord.iata.org/ns/cargo#transportOrganization</t>
  </si>
  <si>
    <t>Company operating the transport means</t>
  </si>
  <si>
    <t>https://onerecord.iata.org/ns/cargo#typicalCo2Coefficient</t>
  </si>
  <si>
    <t>Required for some CO2 calculations</t>
  </si>
  <si>
    <t>https://onerecord.iata.org/ns/cargo#typicalFuelConsumption</t>
  </si>
  <si>
    <t>https://onerecord.iata.org/ns/cargo#vehicleType</t>
  </si>
  <si>
    <t>https://onerecord.iata.org/ns/cargo#vehicleModel</t>
  </si>
  <si>
    <t>Model or make of the vehicle (e.g. A33-3)</t>
  </si>
  <si>
    <t>https://onerecord.iata.org/ns/cargo#vehicleRegistration</t>
  </si>
  <si>
    <t>Vehicle identification - e.g. aircraft registration number</t>
  </si>
  <si>
    <t>https://onerecord.iata.org/ns/cargo#vehicleSize</t>
  </si>
  <si>
    <t>Size of the vehicle - free text</t>
  </si>
  <si>
    <t>Activity to describe transports, replaces the TransportSegment in v1.1 and above</t>
  </si>
  <si>
    <t>https://onerecord.iata.org/ns/cargo#co2Emissions</t>
  </si>
  <si>
    <t>https://onerecord.iata.org/ns/cargo#CO2Emissions</t>
  </si>
  <si>
    <t>References to CO2Emissions</t>
  </si>
  <si>
    <t>https://onerecord.iata.org/ns/cargo#distanceCalculated</t>
  </si>
  <si>
    <t>Information about the calculated distance</t>
  </si>
  <si>
    <t>https://onerecord.iata.org/ns/cargo#distanceMeasured</t>
  </si>
  <si>
    <t>Information about the measured distance</t>
  </si>
  <si>
    <t>https://onerecord.iata.org/ns/cargo#fuelAmountCalculated</t>
  </si>
  <si>
    <t>Information about the calculated fuel amount</t>
  </si>
  <si>
    <t>https://onerecord.iata.org/ns/cargo#fuelAmountMeasured</t>
  </si>
  <si>
    <t>Information about the measured fuel amount</t>
  </si>
  <si>
    <t>https://onerecord.iata.org/ns/cargo#loadingActions</t>
  </si>
  <si>
    <t>References to all actions of type Loading performed for the TransportMovement</t>
  </si>
  <si>
    <t>https://onerecord.iata.org/ns/cargo#modeCode</t>
  </si>
  <si>
    <t>Mode of transport code, refer to UNECE Rec. 19 https://unece.org/fileadmin/DAM/cefact/recommendations/rec19/rec19_1cf19e.pdf</t>
  </si>
  <si>
    <t>https://onerecord.iata.org/ns/cargo#modeQualifier</t>
  </si>
  <si>
    <t>Pre-Carriage, Main-Carriage or On-Carriage</t>
  </si>
  <si>
    <t>https://onerecord.iata.org/ns/cargo#movementTimes</t>
  </si>
  <si>
    <t>Information about times related to the movement (milestone list to be defined)</t>
  </si>
  <si>
    <t>https://onerecord.iata.org/ns/cargo#operatingTransportMeans</t>
  </si>
  <si>
    <t>Reference to the TransportMeans operating the TransportMovement</t>
  </si>
  <si>
    <t>https://onerecord.iata.org/ns/cargo#fuelType</t>
  </si>
  <si>
    <t>e.g. Kerosene, Diesel, SAF, Electricity [renewable], Electricity [non-renewable]</t>
  </si>
  <si>
    <t>https://onerecord.iata.org/ns/cargo#seal</t>
  </si>
  <si>
    <t>Seal identifier</t>
  </si>
  <si>
    <t>https://onerecord.iata.org/ns/cargo#transportIdentifier</t>
  </si>
  <si>
    <t>Airline flight number, or rail/truck/maritime line id</t>
  </si>
  <si>
    <t>Company details</t>
  </si>
  <si>
    <t>https://onerecord.iata.org/ns/cargo#characteristicType</t>
  </si>
  <si>
    <t>Product additional details</t>
  </si>
  <si>
    <t>Product characteristics code - e.g. CLR - Color. Not restricted to a list.</t>
  </si>
  <si>
    <t>https://onerecord.iata.org/ns/cargo#chargePaymentType</t>
  </si>
  <si>
    <t>Other Charge details from AWB as per bullet point 19 - data element 23 from AWB</t>
  </si>
  <si>
    <t>Indicates if charge is prepaid or collect (P, C)</t>
  </si>
  <si>
    <t>https://onerecord.iata.org/ns/cargo#entitlement</t>
  </si>
  <si>
    <t>Entitlement code to define if charges are Due carrier (C) or Due agent (A). Refer to CXML Code List 1.3</t>
  </si>
  <si>
    <t>https://onerecord.iata.org/ns/cargo#otherChargeAmount</t>
  </si>
  <si>
    <t>Other Charge amount</t>
  </si>
  <si>
    <t>https://onerecord.iata.org/ns/cargo#otherChargeCode</t>
  </si>
  <si>
    <t>Refer to CargoXML Code List 1.2 for Other Charges</t>
  </si>
  <si>
    <t>https://onerecord.iata.org/ns/cargo#otherIdentifierType</t>
  </si>
  <si>
    <t>Other identifiers</t>
  </si>
  <si>
    <t>Identifier type or description</t>
  </si>
  <si>
    <t>https://onerecord.iata.org/ns/cargo#RegulatedEntity</t>
  </si>
  <si>
    <t>https://onerecord.iata.org/ns/cargo#owningOrganization</t>
  </si>
  <si>
    <t>Regulated Entity</t>
  </si>
  <si>
    <t>Reference to the Organization for which the RegulatedEntity information is valid</t>
  </si>
  <si>
    <t>https://onerecord.iata.org/ns/cargo#regulatedEntityCategory</t>
  </si>
  <si>
    <t>Category code of the Regulated Entity</t>
  </si>
  <si>
    <t>https://onerecord.iata.org/ns/cargo#regulatedEntityExpiryDate</t>
  </si>
  <si>
    <t>Expiry date 4 digits month/year</t>
  </si>
  <si>
    <t>https://onerecord.iata.org/ns/cargo#regulatedEntityIdentifier</t>
  </si>
  <si>
    <t>Regulated entity identifier as per IATA e-CSD/CSD Resolution 65</t>
  </si>
  <si>
    <t>https://onerecord.iata.org/ns/cargo#appliedOnPieces</t>
  </si>
  <si>
    <t>Piece on which the Packaging type is applicable</t>
  </si>
  <si>
    <t>https://onerecord.iata.org/ns/cargo#typeCode</t>
  </si>
  <si>
    <t xml:space="preserve">Packaging type identifier as per UNECE Rec 21 Annex V and VI e.g. 1A - Drum, steel - Packaging material code. Identifies the Logistic Unit package type. UN Recommendation on Transport of Dangerous Goods, Model Regulations </t>
  </si>
  <si>
    <t>Superclass: LogisticsAgents describe acting entities in the logistics supply chain such as persons and organizations</t>
  </si>
  <si>
    <t>https://onerecord.iata.org/ns/cargo#dryIceWeight</t>
  </si>
  <si>
    <t>PieceGroup details</t>
  </si>
  <si>
    <t>Weight of dry ice</t>
  </si>
  <si>
    <t>https://onerecord.iata.org/ns/cargo#pieceGroupGrossWeight</t>
  </si>
  <si>
    <t>Total gross weight of the piece group</t>
  </si>
  <si>
    <t>https://onerecord.iata.org/ns/cargo#pieceGroupCount</t>
  </si>
  <si>
    <t>Number of pieces in the piece group</t>
  </si>
  <si>
    <t>https://onerecord.iata.org/ns/cargo#pieceGroupId</t>
  </si>
  <si>
    <t>Identifier of the piece group, increasing integers</t>
  </si>
  <si>
    <t>https://onerecord.iata.org/ns/cargo#answer</t>
  </si>
  <si>
    <t>Reference to the Answer to the Question</t>
  </si>
  <si>
    <t>https://onerecord.iata.org/ns/cargo#checkTemplate</t>
  </si>
  <si>
    <t>Reference to the CheckTemplate the Question is from</t>
  </si>
  <si>
    <t>https://onerecord.iata.org/ns/cargo#answerOptionsText</t>
  </si>
  <si>
    <t>Text restrictions to the Answer</t>
  </si>
  <si>
    <t>https://onerecord.iata.org/ns/cargo#answerOptionsValue</t>
  </si>
  <si>
    <t>Value restrictions to the answer</t>
  </si>
  <si>
    <t>https://onerecord.iata.org/ns/cargo#longText</t>
  </si>
  <si>
    <t>Long text of the question</t>
  </si>
  <si>
    <t>https://onerecord.iata.org/ns/cargo#questionNumber</t>
  </si>
  <si>
    <t>Number of the Question within the template (alphanumeric)</t>
  </si>
  <si>
    <t>https://onerecord.iata.org/ns/cargo#questionSection</t>
  </si>
  <si>
    <t>Section of the CheckTemplate this Question is part of</t>
  </si>
  <si>
    <t>https://onerecord.iata.org/ns/cargo#shortText</t>
  </si>
  <si>
    <t>Short text of the Question</t>
  </si>
  <si>
    <t>https://onerecord.iata.org/ns/cargo#Ranges</t>
  </si>
  <si>
    <t>https://onerecord.iata.org/ns/cargo#rateClassCode</t>
  </si>
  <si>
    <t>Ranges details</t>
  </si>
  <si>
    <t>Rate class code e.g. Q. Refer to CXML Code List 1.4 Rate Class Codes</t>
  </si>
  <si>
    <t>https://onerecord.iata.org/ns/cargo#uldRateClassType</t>
  </si>
  <si>
    <t>ULD Rate information - ULD Rate Class Type</t>
  </si>
  <si>
    <t>https://onerecord.iata.org/ns/cargo#maximumQuantity</t>
  </si>
  <si>
    <t>Maximum quantity</t>
  </si>
  <si>
    <t>https://onerecord.iata.org/ns/cargo#minimumQuantity</t>
  </si>
  <si>
    <t>Minimum quantity</t>
  </si>
  <si>
    <t>https://onerecord.iata.org/ns/cargo#unitBasis</t>
  </si>
  <si>
    <t>Specific commodity code linked to commodity</t>
  </si>
  <si>
    <t>Ratings details</t>
  </si>
  <si>
    <t>https://onerecord.iata.org/ns/cargo#billingChargeIdentifier</t>
  </si>
  <si>
    <t>Billing charge identifiers to be used for CASS. Refer to CargoXML Code List 1.33</t>
  </si>
  <si>
    <t>https://onerecord.iata.org/ns/cargo#chargeType</t>
  </si>
  <si>
    <t>Charge type related to amount total as per bullet points 2/21 - data elements 24A - 3B  from AWB</t>
  </si>
  <si>
    <t>https://onerecord.iata.org/ns/cargo#forPrices</t>
  </si>
  <si>
    <t>Reference to the Prices based on this Ratings</t>
  </si>
  <si>
    <t>https://onerecord.iata.org/ns/cargo#ranges</t>
  </si>
  <si>
    <t>Reference to the ranges</t>
  </si>
  <si>
    <t>https://onerecord.iata.org/ns/cargo#rcp</t>
  </si>
  <si>
    <t>IATA 3-letter city code of the rate combination point as defined in TACT</t>
  </si>
  <si>
    <t>https://onerecord.iata.org/ns/cargo#chargeDescription</t>
  </si>
  <si>
    <t>Description of the charge e.g. Airfreight, fuel, etc.</t>
  </si>
  <si>
    <t>https://onerecord.iata.org/ns/cargo#priceSpecification</t>
  </si>
  <si>
    <t>Specification of the price e.g. Street, Group, Spot, etc.</t>
  </si>
  <si>
    <t>https://onerecord.iata.org/ns/cargo#quantity</t>
  </si>
  <si>
    <t>Quantity for the charge if applicable</t>
  </si>
  <si>
    <t>https://onerecord.iata.org/ns/cargo#subTotal</t>
  </si>
  <si>
    <t>Subtotal of the charge</t>
  </si>
  <si>
    <t>Security declaration details</t>
  </si>
  <si>
    <t>https://onerecord.iata.org/ns/cargo#groundsForExemption</t>
  </si>
  <si>
    <t>Exemption code - e.g. BIOM- Bio-Medical Samples SMUS - small undersized shipments MAIL - mail BIOM - bio-medical samples DIPL - diplomatic bags or diplomatic mail LFSM - life-saving materials NUCL - nuclear materials TRNS - transfer or transshipment</t>
  </si>
  <si>
    <t>https://onerecord.iata.org/ns/cargo#issuedBy</t>
  </si>
  <si>
    <t>Name of person (or employee ID) who issued the security status</t>
  </si>
  <si>
    <t>https://onerecord.iata.org/ns/cargo#otherRegulatedEntities</t>
  </si>
  <si>
    <t>Any other regulated entity that accepts custody of the cargo and accepts the security status originally issued</t>
  </si>
  <si>
    <t>https://onerecord.iata.org/ns/cargo#receivedFrom</t>
  </si>
  <si>
    <t>Regulated entity that tendered the consignment</t>
  </si>
  <si>
    <t>https://onerecord.iata.org/ns/cargo#regulatedEntityAcceptor</t>
  </si>
  <si>
    <t>Information about the accepting regulated entity of the Security Declaration</t>
  </si>
  <si>
    <t>https://onerecord.iata.org/ns/cargo#regulatedEntityIssuer</t>
  </si>
  <si>
    <t>Regulated entity issuing the Security Declaration</t>
  </si>
  <si>
    <t>https://onerecord.iata.org/ns/cargo#screeningMethods</t>
  </si>
  <si>
    <t>Screening methods which have been used to secure the cargo PHS ‚Äì Physical Inspection and/or hand search VCK - Visual check XRY- X-ray equipment EDS - Explosive detection system EDD - Explosive detection dogsETD - Explosive trace detection equipment - particles or vapor CMD - Cargo metal detection AOM - Subjected to any other means: this entry should be followed by free text specifying what other mean was used to secure the cargo</t>
  </si>
  <si>
    <t>https://onerecord.iata.org/ns/cargo#securityStatus</t>
  </si>
  <si>
    <t xml:space="preserve">Security status indicator (CXML 1.13) - e.g. SPX- Cargo Secure for Passenger and All-Cargo Aircraft </t>
  </si>
  <si>
    <t>https://onerecord.iata.org/ns/cargo#additionalSecurityInformation</t>
  </si>
  <si>
    <t>Any additional information that may be required by an ICAO Member State</t>
  </si>
  <si>
    <t>https://onerecord.iata.org/ns/cargo#issuedOn</t>
  </si>
  <si>
    <t>Date and time when the security status was issued</t>
  </si>
  <si>
    <t>https://onerecord.iata.org/ns/cargo#otherScreeningMethods</t>
  </si>
  <si>
    <t>Other methods used to secure the cargo</t>
  </si>
  <si>
    <t>Open code list for sensor types</t>
  </si>
  <si>
    <t>Superclass: LogisticsService is a sequence of Activities provided by one Party to another</t>
  </si>
  <si>
    <t>https://onerecord.iata.org/ns/cargo#forEpermit</t>
  </si>
  <si>
    <t>Signature details of the Epermit for Live Animals</t>
  </si>
  <si>
    <t>Reference to the LiveAnimalsEpermit this Signature applies to</t>
  </si>
  <si>
    <t>https://onerecord.iata.org/ns/cargo#signatoryCompany</t>
  </si>
  <si>
    <t>Signatory company name</t>
  </si>
  <si>
    <t>https://onerecord.iata.org/ns/cargo#signatoryRole</t>
  </si>
  <si>
    <t>Role of the signatory with regards to the ePermit: Applicant, Permit issuer, Issuing Authority or Examining authority</t>
  </si>
  <si>
    <t>https://onerecord.iata.org/ns/cargo#signatureTypeCode</t>
  </si>
  <si>
    <t>Code specifying a type of government action such as inspection, detention, fumigation, security.</t>
  </si>
  <si>
    <t>https://onerecord.iata.org/ns/cargo#securityStampId</t>
  </si>
  <si>
    <t>Security Stamp ID</t>
  </si>
  <si>
    <t>https://onerecord.iata.org/ns/cargo#signatureDate</t>
  </si>
  <si>
    <t>Date and time of the signature</t>
  </si>
  <si>
    <t>https://onerecord.iata.org/ns/cargo#signatureStatement</t>
  </si>
  <si>
    <t>Signatory signature authentication text</t>
  </si>
  <si>
    <t>https://onerecord.iata.org/ns/cargo#station</t>
  </si>
  <si>
    <t>StationRemarks details</t>
  </si>
  <si>
    <t xml:space="preserve">Reference to the station (Airport), mandatory </t>
  </si>
  <si>
    <t>https://onerecord.iata.org/ns/cargo#remarksText</t>
  </si>
  <si>
    <t>Details of the remarks, mandatory</t>
  </si>
  <si>
    <t>Restricted code list containing the statuses of a booking option</t>
  </si>
  <si>
    <t>https://onerecord.iata.org/ns/cargo#Storing</t>
  </si>
  <si>
    <t>Action to describe store-in or store-out</t>
  </si>
  <si>
    <t>https://onerecord.iata.org/ns/cargo#storedObjects</t>
  </si>
  <si>
    <t>Reference to the Objects being stored in or stored out</t>
  </si>
  <si>
    <t>https://onerecord.iata.org/ns/cargo#storingType</t>
  </si>
  <si>
    <t>https://onerecord.iata.org/ns/cargo#StoringType</t>
  </si>
  <si>
    <t>Enum stating whether the StoringAction describes the store-in or the store-out</t>
  </si>
  <si>
    <t>https://onerecord.iata.org/ns/cargo#storagePlaceIdentifier</t>
  </si>
  <si>
    <t>Short text stating the exact place of storage</t>
  </si>
  <si>
    <t>Restricted code list for Storing subtypes</t>
  </si>
  <si>
    <t>https://onerecord.iata.org/ns/cargo#maxTemperature</t>
  </si>
  <si>
    <t>TemperatureInstructions details</t>
  </si>
  <si>
    <t>Maximum temperature of the range</t>
  </si>
  <si>
    <t>https://onerecord.iata.org/ns/cargo#minTemperature</t>
  </si>
  <si>
    <t>Minimum temperature of the range</t>
  </si>
  <si>
    <t>https://onerecord.iata.org/ns/cargo#chargeableWeight</t>
  </si>
  <si>
    <t>Chargeable weight</t>
  </si>
  <si>
    <t>https://onerecord.iata.org/ns/cargo#conversionFactor</t>
  </si>
  <si>
    <t>Volume to weight conversion factor</t>
  </si>
  <si>
    <t>TransportLegs details</t>
  </si>
  <si>
    <t>https://onerecord.iata.org/ns/cargo#transportMeansServiceType</t>
  </si>
  <si>
    <t>Type of transport means service, e.g. Aircraftor Truck</t>
  </si>
  <si>
    <t>https://onerecord.iata.org/ns/cargo#transportMeansType</t>
  </si>
  <si>
    <t>Type of transport means, e.g. 744, RFS</t>
  </si>
  <si>
    <t>https://onerecord.iata.org/ns/cargo#arrivalDate</t>
  </si>
  <si>
    <t>Arrival date and time of the leg</t>
  </si>
  <si>
    <t>https://onerecord.iata.org/ns/cargo#departureDate</t>
  </si>
  <si>
    <t>Departure date and time of the leg</t>
  </si>
  <si>
    <t>https://onerecord.iata.org/ns/cargo#legNumber</t>
  </si>
  <si>
    <t>Leg number</t>
  </si>
  <si>
    <t>https://onerecord.iata.org/ns/cargo#currency</t>
  </si>
  <si>
    <t>UnitsPreference details</t>
  </si>
  <si>
    <t>Preferred unit for currency</t>
  </si>
  <si>
    <t>https://onerecord.iata.org/ns/cargo#dimensionsUnit</t>
  </si>
  <si>
    <t>Preferred unit for measurement and dimensions</t>
  </si>
  <si>
    <t>https://onerecord.iata.org/ns/cargo#temperatureUnit</t>
  </si>
  <si>
    <t>Preferred unit for temperature</t>
  </si>
  <si>
    <t>https://onerecord.iata.org/ns/cargo#volumeUnit</t>
  </si>
  <si>
    <t>Preferred unit for volume</t>
  </si>
  <si>
    <t>https://onerecord.iata.org/ns/cargo#weightUnit</t>
  </si>
  <si>
    <t>Preferred unit for weight</t>
  </si>
  <si>
    <t>https://onerecord.iata.org/ns/cargo#rateCharge</t>
  </si>
  <si>
    <t>https://onerecord.iata.org/ns/cargo#rateClassCodeBasic</t>
  </si>
  <si>
    <t>https://onerecord.iata.org/ns/cargo#ratePercentage</t>
  </si>
  <si>
    <t>https://onerecord.iata.org/ns/cargo#uldType</t>
  </si>
  <si>
    <t>Type of ULD as per IATA ULD Regulation</t>
  </si>
  <si>
    <t>https://onerecord.iata.org/ns/cargo#lineItemNumber</t>
  </si>
  <si>
    <t>https://onerecord.iata.org/ns/cargo#uldSerialNumber</t>
  </si>
  <si>
    <t>Serial number that allows to uniquely identify the ULD</t>
  </si>
  <si>
    <t>Restricted code list for Waybill types</t>
  </si>
  <si>
    <t>Dangerous Goods subtype of Piece</t>
  </si>
  <si>
    <t>https://onerecord.iata.org/ns/cargo#dgDeclaration</t>
  </si>
  <si>
    <t>Reference to the Dangerous Goods declaration</t>
  </si>
  <si>
    <t>https://onerecord.iata.org/ns/cargo#overpackTypeCode</t>
  </si>
  <si>
    <t xml:space="preserve">Identifies the Logistic Unit package type. UN Recommendation on Transport of Dangerous Goods, Model Regulations </t>
  </si>
  <si>
    <t>https://onerecord.iata.org/ns/cargo#allPackedInOneIndicator</t>
  </si>
  <si>
    <t xml:space="preserve">A statement identifying that the dangerous goods listed above are all contained in the same outer packaging. Takes the form All packed in one aaaa (description of packaging type) x nn (number of packages). Applies to air transport only. (Air) </t>
  </si>
  <si>
    <t>https://onerecord.iata.org/ns/cargo#overpackCriticalitySafetyIndexNumeric</t>
  </si>
  <si>
    <t xml:space="preserve">Applies to fissile material only, other than fissile excepted. A numeric value expressed to one decimal place preceded by the letters CSI. </t>
  </si>
  <si>
    <t>https://onerecord.iata.org/ns/cargo#overpackIndicator</t>
  </si>
  <si>
    <t xml:space="preserve">Overpack indicator </t>
  </si>
  <si>
    <t>https://onerecord.iata.org/ns/cargo#overpackT1</t>
  </si>
  <si>
    <t xml:space="preserve">A single number assigned to a package, overpack or freight container to provide control over radiation exposure. </t>
  </si>
  <si>
    <t>https://onerecord.iata.org/ns/cargo#qValueNumeric</t>
  </si>
  <si>
    <t xml:space="preserve">Most instances of all packed in one will require the addition of the Q value which  1. Applies to air transport only. (Air)  </t>
  </si>
  <si>
    <t>https://onerecord.iata.org/ns/cargo#ItemDg</t>
  </si>
  <si>
    <t>Dangerous Goods subtype of Item</t>
  </si>
  <si>
    <t>https://onerecord.iata.org/ns/cargo#emergencyContact</t>
  </si>
  <si>
    <t>Contains the Emergency contact name (e.g. the name of the agency) and phone number (min required)</t>
  </si>
  <si>
    <t>https://onerecord.iata.org/ns/cargo#netWeightMeasure</t>
  </si>
  <si>
    <t>The total net weight of dangerous goods transported of this line item. For air transport the value must be the volume or mass in each package.</t>
  </si>
  <si>
    <t>https://onerecord.iata.org/ns/cargo#reportableQuantity</t>
  </si>
  <si>
    <t>Reportable quantities, To and from the USA only</t>
  </si>
  <si>
    <t>https://onerecord.iata.org/ns/cargo#supplementaryInfoPrefix</t>
  </si>
  <si>
    <t>Additional information that may be added in addition to the proper shipping name to more fully describe the goods or to identify a particular condition</t>
  </si>
  <si>
    <t>https://onerecord.iata.org/ns/cargo#supplementaryInfoSuffix</t>
  </si>
  <si>
    <t>Additional information that may be added in addition to the proper shipping to more fully describe the goods or to identify a particular condition</t>
  </si>
  <si>
    <t>https://onerecord.iata.org/ns/cargo#LoosePiece</t>
  </si>
  <si>
    <t>https://onerecord.iata.org/ns/cargo#pieceHeight</t>
  </si>
  <si>
    <t>LoosePiece details</t>
  </si>
  <si>
    <t>Height of a single piece</t>
  </si>
  <si>
    <t>https://onerecord.iata.org/ns/cargo#pieceLength</t>
  </si>
  <si>
    <t>Length of a single piece</t>
  </si>
  <si>
    <t>https://onerecord.iata.org/ns/cargo#pieceWeight</t>
  </si>
  <si>
    <t>Weight of a single piece</t>
  </si>
  <si>
    <t>https://onerecord.iata.org/ns/cargo#pieceWidth</t>
  </si>
  <si>
    <t>Width of a single piece</t>
  </si>
  <si>
    <t>https://onerecord.iata.org/ns/cargo#NonHumanActor</t>
  </si>
  <si>
    <t>Non-human actors are actors which are not a person, such as robots</t>
  </si>
  <si>
    <t>https://onerecord.iata.org/ns/cargo#PublicAuthority</t>
  </si>
  <si>
    <t>PublicAuthorities are Organizations of the state on public interests, such as customs</t>
  </si>
  <si>
    <t>https://onerecord.iata.org/ns/cargo#Storage</t>
  </si>
  <si>
    <t>Activity to describe storing processes</t>
  </si>
  <si>
    <t>https://onerecord.iata.org/ns/cargo#storingActions</t>
  </si>
  <si>
    <t>References to all StoringActions performed for the Storing Activity</t>
  </si>
  <si>
    <t>https://onerecord.iata.org/ns/cargo#storingIdentifier</t>
  </si>
  <si>
    <t>https://onerecord.iata.org/ns/cargo#ULD</t>
  </si>
  <si>
    <t>Unit Load Device details</t>
  </si>
  <si>
    <t>https://onerecord.iata.org/ns/cargo#demurrageCode</t>
  </si>
  <si>
    <t>Contains three designator of demurrage code, refer to RP 1654 (BCC, HHH, XXX, ZZZ)</t>
  </si>
  <si>
    <t>https://onerecord.iata.org/ns/cargo#loadingIndicator</t>
  </si>
  <si>
    <t>ULD height or loading limitation code. Refer CXML Code List 1.47,  e.g. R - ULD Height above 244 centimetres</t>
  </si>
  <si>
    <t>https://onerecord.iata.org/ns/cargo#odlnCode</t>
  </si>
  <si>
    <t>Contains two designator codes of ODLN or Operational Damage Limit Notices. ODLN code is used to define type of damage after visually check the serviceability of ULDs section 7, Standard Specifications 4/3 or 4/4 in ULD Regulations</t>
  </si>
  <si>
    <t>https://onerecord.iata.org/ns/cargo#ownerCode</t>
  </si>
  <si>
    <t>Owner code of the ULD in aa, an or na format - owner can be an airline or leasing company</t>
  </si>
  <si>
    <t>https://onerecord.iata.org/ns/cargo#serviceabilityCode</t>
  </si>
  <si>
    <t>https://onerecord.iata.org/ns/cargo#uldTypeCode</t>
  </si>
  <si>
    <t>Standard Unit Load Device type code e.g. AKE - Certified Container - Contoured. Refer to IATA ULD Technical Manual</t>
  </si>
  <si>
    <t>https://onerecord.iata.org/ns/cargo#ataDesignator</t>
  </si>
  <si>
    <t>US / ATA Unit Load Device type code e.g. M2</t>
  </si>
  <si>
    <t>https://onerecord.iata.org/ns/cargo#damageFlag</t>
  </si>
  <si>
    <t>Indicates if the ULD is Damaged</t>
  </si>
  <si>
    <t>https://onerecord.iata.org/ns/cargo#numberOfDoors</t>
  </si>
  <si>
    <t>Number of doors</t>
  </si>
  <si>
    <t>https://onerecord.iata.org/ns/cargo#numberOfFittings</t>
  </si>
  <si>
    <t>Number of fittings</t>
  </si>
  <si>
    <t>https://onerecord.iata.org/ns/cargo#numberOfNets</t>
  </si>
  <si>
    <t>Number of nets</t>
  </si>
  <si>
    <t>https://onerecord.iata.org/ns/cargo#numberOfStraps</t>
  </si>
  <si>
    <t>Number of straps</t>
  </si>
  <si>
    <t>https://onerecord.iata.org/ns/cargo#sealNumber</t>
  </si>
  <si>
    <t>ULD seal number if applicable</t>
  </si>
  <si>
    <t>https://onerecord.iata.org/ns/cargo#ULDBasicPiece</t>
  </si>
  <si>
    <t>ULDBasicPiece details</t>
  </si>
  <si>
    <t>https://onerecord.iata.org/ns/cargo#uldLoadingIndicator</t>
  </si>
  <si>
    <t>Indicator related to ULD loading (e.g. Main deck only)</t>
  </si>
  <si>
    <t>https://onerecord.iata.org/ns/cargo#ULDSpecificPiece</t>
  </si>
  <si>
    <t>ULDSpecificPiece details</t>
  </si>
  <si>
    <t>https://onerecord.iata.org/ns/cargo#uldContourCode</t>
  </si>
  <si>
    <t>Contour code as per IATA ULD Regulation</t>
  </si>
  <si>
    <t>https://onerecord.iata.org/ns/cargo#VolumePieceGroup</t>
  </si>
  <si>
    <t>VolumePieceGroup details</t>
  </si>
  <si>
    <t>https://onerecord.iata.org/ns/cargo#totalVolume</t>
  </si>
  <si>
    <t>Total volume fo the volume piece group</t>
  </si>
  <si>
    <t>"</t>
  </si>
  <si>
    <t>value</t>
  </si>
  <si>
    <t>inverse</t>
  </si>
  <si>
    <t>https://onerecord.iata.org/ns/cargo#calculationFor</t>
  </si>
  <si>
    <t>https://onerecord.iata.org/ns/cargo#calculatedEmissions</t>
  </si>
  <si>
    <t>https://onerecord.iata.org/ns/cargo#methodName</t>
  </si>
  <si>
    <t>https://onerecord.iata.org/ns/cargo#methodVersion</t>
  </si>
  <si>
    <t>https://onerecord.iata.org/ns/cargo#resultOfCheck</t>
  </si>
  <si>
    <t>https://onerecord.iata.org/ns/cargo#usedInCheck</t>
  </si>
  <si>
    <t>https://onerecord.iata.org/ns/cargo#legacyTemplate</t>
  </si>
  <si>
    <t>https://onerecord.iata.org/ns/cargo#date</t>
  </si>
  <si>
    <t>https://onerecord.iata.org/ns/cargo#templatePurpose</t>
  </si>
  <si>
    <t>https://onerecord.iata.org/ns/cargo#version</t>
  </si>
  <si>
    <t>https://onerecord.iata.org/ns/cargo#certifiedByActor</t>
  </si>
  <si>
    <t>https://onerecord.iata.org/ns/cargo#resultValue</t>
  </si>
  <si>
    <t>https://onerecord.iata.org/ns/cargo#checkRemark</t>
  </si>
  <si>
    <t>https://onerecord.iata.org/ns/cargo#passed</t>
  </si>
  <si>
    <t>elementValue</t>
  </si>
  <si>
    <t>Abstract</t>
  </si>
  <si>
    <t>CodeList</t>
  </si>
  <si>
    <t>Common</t>
  </si>
  <si>
    <t>LiveAnimals</t>
  </si>
  <si>
    <t>BillingSettlement</t>
  </si>
  <si>
    <t>Distribution</t>
  </si>
  <si>
    <t>References to all Questions that are part of this template</t>
  </si>
  <si>
    <t>Reference to the Check the template was used in</t>
  </si>
  <si>
    <t>DateTime on which the CheckTemplate was released</t>
  </si>
  <si>
    <t>Purpose of the template</t>
  </si>
  <si>
    <t>Version of the template</t>
  </si>
  <si>
    <t>DG</t>
  </si>
  <si>
    <t>cardinality</t>
  </si>
  <si>
    <t>Action</t>
  </si>
  <si>
    <t>Activity</t>
  </si>
  <si>
    <t>Service</t>
  </si>
  <si>
    <t>Event</t>
  </si>
  <si>
    <t>Answer holds the answer to one Question</t>
  </si>
  <si>
    <t>Body of a Check referencing various Questions</t>
  </si>
  <si>
    <t>Result of a Check</t>
  </si>
  <si>
    <t>Reference to the Actor certifying the result of the Check if required</t>
  </si>
  <si>
    <t>Information about a result Value of any kind of the Check</t>
  </si>
  <si>
    <t>Free text remarks to the check result</t>
  </si>
  <si>
    <t>Boolean indicating whether the Check was passed</t>
  </si>
  <si>
    <t>CO2 Calculation</t>
  </si>
  <si>
    <t>CO2 emissions calculated</t>
  </si>
  <si>
    <t>Reference to the TransportMovement or TransportLegs the CO2Emissions have been calculated for</t>
  </si>
  <si>
    <t>Name of the CO2 calculation method</t>
  </si>
  <si>
    <t>Version used for the calculation</t>
  </si>
  <si>
    <t>Question as part of a CheckTemplate</t>
  </si>
  <si>
    <t>class_description_full</t>
  </si>
  <si>
    <t>property_description_full</t>
  </si>
  <si>
    <t>namespaces:</t>
  </si>
  <si>
    <t>https://onerecord.iata.org/ns/cargo#</t>
  </si>
  <si>
    <t>http://www.w3.org/2001/XMLSchema#</t>
  </si>
  <si>
    <t>csv edges</t>
  </si>
  <si>
    <t>SPARQL results:</t>
  </si>
  <si>
    <t>"table_schema"</t>
  </si>
  <si>
    <t>"table_name"</t>
  </si>
  <si>
    <t>"column_name"</t>
  </si>
  <si>
    <t>"data_type"</t>
  </si>
  <si>
    <t>"ordinal_position"</t>
  </si>
  <si>
    <t>"table_description"</t>
  </si>
  <si>
    <t>"property_description"</t>
  </si>
  <si>
    <t>"is_array"</t>
  </si>
  <si>
    <t>"is_codelist"</t>
  </si>
  <si>
    <t>Normalized IRIs:</t>
  </si>
  <si>
    <t>syntax tables:</t>
  </si>
  <si>
    <t>csv tables concat:</t>
  </si>
  <si>
    <t>"source"</t>
  </si>
  <si>
    <t>"sourceKey"</t>
  </si>
  <si>
    <t>"target"</t>
  </si>
  <si>
    <t>"targetKey"</t>
  </si>
  <si>
    <t>"relation"</t>
  </si>
  <si>
    <t>"source","sourceKey","target","targetKey","relation"</t>
  </si>
  <si>
    <t>Property Type:</t>
  </si>
  <si>
    <t>type</t>
  </si>
  <si>
    <t>_ instead of : because of filenames :(</t>
  </si>
  <si>
    <t>Explicit</t>
  </si>
  <si>
    <t>Implicit</t>
  </si>
  <si>
    <t>Property</t>
  </si>
  <si>
    <t>Cargo_Core</t>
  </si>
  <si>
    <t>x</t>
  </si>
  <si>
    <t>"schema_type"</t>
  </si>
  <si>
    <t>Link</t>
  </si>
  <si>
    <t>Class</t>
  </si>
  <si>
    <t>value_subclasses</t>
  </si>
  <si>
    <t>"data_type_subclasses"</t>
  </si>
  <si>
    <t>ActivitySequence</t>
  </si>
  <si>
    <t>Address</t>
  </si>
  <si>
    <t>CodeListElement</t>
  </si>
  <si>
    <t>Actor</t>
  </si>
  <si>
    <t>Value</t>
  </si>
  <si>
    <t>Piece</t>
  </si>
  <si>
    <t>Location</t>
  </si>
  <si>
    <t>Organization</t>
  </si>
  <si>
    <t>Booking</t>
  </si>
  <si>
    <t>Person</t>
  </si>
  <si>
    <t>Composing</t>
  </si>
  <si>
    <t>ContactDetail</t>
  </si>
  <si>
    <t>Item</t>
  </si>
  <si>
    <t>Product</t>
  </si>
  <si>
    <t>CurrencyValue</t>
  </si>
  <si>
    <t>Waybill</t>
  </si>
  <si>
    <t>Dimensions</t>
  </si>
  <si>
    <t>ExternalReference</t>
  </si>
  <si>
    <t>LogisticsEvent</t>
  </si>
  <si>
    <t>UnitComposition</t>
  </si>
  <si>
    <t>Shipment</t>
  </si>
  <si>
    <t>Party</t>
  </si>
  <si>
    <t>Loading</t>
  </si>
  <si>
    <t>TransportMeans</t>
  </si>
  <si>
    <t>TransportMovement</t>
  </si>
  <si>
    <t>Characteristic</t>
  </si>
  <si>
    <t>OtherIdentifier</t>
  </si>
  <si>
    <t>WaybillLineItem</t>
  </si>
  <si>
    <t>NonHumanActor</t>
  </si>
  <si>
    <t>PublicAuthority</t>
  </si>
  <si>
    <t>ULD</t>
  </si>
  <si>
    <t>Show Links In</t>
  </si>
  <si>
    <t>Show Links Out</t>
  </si>
  <si>
    <t>In</t>
  </si>
  <si>
    <t>Out</t>
  </si>
  <si>
    <t>"table_schema","table_name","column_name","schema_type","data_type","ordinal_position","table_description","property_description","is_array","is_codelist","data_type_subclasses"</t>
  </si>
  <si>
    <t/>
  </si>
  <si>
    <t>"Embedded.ActivitySequence","activity","Activity.UnitComposition","","hasOne"</t>
  </si>
  <si>
    <t>"Embedded.ActivitySequence","activity","Activity.TransportMovement","","hasOne"</t>
  </si>
  <si>
    <t>"Service.Booking","issuedForWaybill","Core.Waybill","referredBookingOption","hasOne"</t>
  </si>
  <si>
    <t>"Service.Booking","activitySequences","Embedded.ActivitySequence","","hasMany"</t>
  </si>
  <si>
    <t>"Activity.Composing","servedActivity","Activity.UnitComposition","compositionActions","hasOne"</t>
  </si>
  <si>
    <t>"Activity.Composing","composedPieces","Core.Piece","involvedInActions","hasMany"</t>
  </si>
  <si>
    <t>"Activity.Composing","servedActivity","Activity.TransportMovement","","hasOne"</t>
  </si>
  <si>
    <t>"Core.Item","inPiece","Core.Piece","containedItems","hasOne"</t>
  </si>
  <si>
    <t>"Core.Item","ofProduct","Core.Product","describedObjects","hasOne"</t>
  </si>
  <si>
    <t>"Action.Loading","servedActivity","Activity.TransportMovement","loadingActions","hasOne"</t>
  </si>
  <si>
    <t>"Action.Loading","loadedPieces","Core.Piece","involvedInActions","hasMany"</t>
  </si>
  <si>
    <t>"Action.Loading","servedActivity","Activity.UnitComposition","","hasOne"</t>
  </si>
  <si>
    <t>"Action.Loading","loadedUnits","Core.ULD","involvedInActions","hasMany"</t>
  </si>
  <si>
    <t>"Core.Piece","inPiece","Core.Piece","containedPieces","hasOne"</t>
  </si>
  <si>
    <t>"Core.Piece","ofShipment","Core.Shipment","pieces","hasOne"</t>
  </si>
  <si>
    <t>"Core.Piece","containedItems","Core.Item","inPiece","hasMany"</t>
  </si>
  <si>
    <t>"Core.Piece","containedPieces","Core.Piece","inPiece","hasMany"</t>
  </si>
  <si>
    <t>"Core.Piece","contentProducts","Core.Product","describedObjects","hasMany"</t>
  </si>
  <si>
    <t>"Core.Piece","involvedInActions","Activity.Composing","composedPieces","hasMany"</t>
  </si>
  <si>
    <t>"Core.Piece","involvedInActions","Action.Loading","loadedPieces","hasMany"</t>
  </si>
  <si>
    <t>"Core.Product","describedObjects","Core.Piece","contentProducts","hasMany"</t>
  </si>
  <si>
    <t>"Core.Product","describedObjects","Core.Item","ofProduct","hasMany"</t>
  </si>
  <si>
    <t>"Core.Product","otherCharacteristics","Embedded.Characteristic","","hasMany"</t>
  </si>
  <si>
    <t>"Core.Shipment","waybill","Core.Waybill","shipment","hasOne"</t>
  </si>
  <si>
    <t>"Core.Shipment","pieces","Core.Piece","ofShipment","hasMany"</t>
  </si>
  <si>
    <t>"Core.TransportMeans","operatedTransportMovement","Activity.TransportMovement","operatingTransportMeans","hasOne"</t>
  </si>
  <si>
    <t>"Activity.TransportMovement","operatingTransportMeans","Core.TransportMeans","operatedTransportMovement","hasOne"</t>
  </si>
  <si>
    <t>"Activity.TransportMovement","loadingActions","Action.Loading","servedActivity","hasMany"</t>
  </si>
  <si>
    <t>"Activity.TransportMovement","servedServices","Service.Booking","","hasMany"</t>
  </si>
  <si>
    <t>"Core.ULD","inUnitComposition","Activity.UnitComposition","loadingUnit","hasOne"</t>
  </si>
  <si>
    <t>"Core.ULD","involvedInActions","Activity.Composing","loadingUnit","hasMany"</t>
  </si>
  <si>
    <t>"Core.ULD","involvedInActions","Action.Loading","loadedUnits","hasMany"</t>
  </si>
  <si>
    <t>"Activity.UnitComposition","loadingUnit","Core.ULD","inUnitComposition","hasOne"</t>
  </si>
  <si>
    <t>"Activity.UnitComposition","compositionActions","Activity.Composing","servedActivity","hasMany"</t>
  </si>
  <si>
    <t>"Activity.UnitComposition","servedServices","Service.Booking","","hasMany"</t>
  </si>
  <si>
    <t>"Core.Waybill","masterWaybill","Core.Waybill","houseWaybills","hasOne"</t>
  </si>
  <si>
    <t>"Core.Waybill","referredBookingOption","Service.Booking","issuedForWaybill","hasOne"</t>
  </si>
  <si>
    <t>"Core.Waybill","shipment","Core.Shipment","waybill","hasOne"</t>
  </si>
  <si>
    <t>"Core.Waybill","houseWaybills","Core.Waybill","masterWaybill","hasMany"</t>
  </si>
  <si>
    <t>"Core.Waybill","waybillLineItems","Embedded.WaybillLineItem","","hasMany"</t>
  </si>
  <si>
    <t>"Embedded","ActivitySequence","activity","Abstract","LogisticsActivity",1,"Embedded object to create a sequence of Activities in the context of a Service - Embedded object to create a sequence of Activities in the context of a Service - Embedded object to create a sequence of Activities in the context of a Service","Reference to the Activity that is performed as part of a Service - Reference to the Activity that is performed as part of a Service - Reference to the Activity that is performed as part of a Service","false","false","UnitComposition,TransportMovement,Storage"</t>
  </si>
  <si>
    <t>"Embedded","ActivitySequence","sequenceNumber","","string",2,"Embedded object to create a sequence of Activities in the context of a Service","Short text to detail sequence number (alphanumeric)","false","false",""</t>
  </si>
  <si>
    <t>"Abstract","Actor","associatedOrganization","Abstract","Organization",1,"Superclass: Actors are Persons or entities acting like a single person - Superclass: Actors are Persons or entities acting like a single person - Superclass: Actors are Persons or entities acting like a single person","Reference to the Organization the Actor is associated with - Reference to the Organization the Actor is associated with - Reference to the Organization the Actor is associated with","false","false","Carrier,Company,PublicAuthority"</t>
  </si>
  <si>
    <t>"Abstract","Actor","checks","Action","Check",2,"Superclass: Actors are Persons or entities acting like a single person","References to the CheckActions performed on the object","true","false",""</t>
  </si>
  <si>
    <t>"Abstract","Actor","externalReferences","Common","ExternalReference",3,"Superclass: Actors are Persons or entities acting like a single person","References to all associated ExternalReferences","true","false",""</t>
  </si>
  <si>
    <t>"Abstract","Actor","events","Event","LogisticsEvent",4,"Superclass: Actors are Persons or entities acting like a single person","Events object","true","false",""</t>
  </si>
  <si>
    <t>"Abstract","Actor","skeletonIndicator","","boolean",5,"Superclass: Actors are Persons or entities acting like a single person","Indicator whether a logistics object is a skeleton object","false","false",""</t>
  </si>
  <si>
    <t>"Embedded","Address","addressCode","Embedded","CodeListElement",1,"Address details","Address identifier using special coding systems e.g. US CBP FIRMS code","false","false",""</t>
  </si>
  <si>
    <t>"Embedded","Address","cityCode","Embedded","CodeListElement",2,"Address details","UN/LOCODE city code (5 letter) or IATA city code (3 letter)","false","false",""</t>
  </si>
  <si>
    <t>"Embedded","Address","country","Embedded","CodeListElement",3,"Address details","Country details. Refer ISO 3166-2","false","false",""</t>
  </si>
  <si>
    <t>"Embedded","Address","postalCode","Embedded","CodeListElement",4,"Address details","Postal / ZIP code","false","false",""</t>
  </si>
  <si>
    <t>"Embedded","Address","regionCode","Embedded","CodeListElement",5,"Address details","Region/ State / Department. Refer ISO 3166-2","false","false",""</t>
  </si>
  <si>
    <t>"Embedded","Address","postOfficeBox","","string",6,"Address details","Post Office box number / code","false","false",""</t>
  </si>
  <si>
    <t>"Embedded","Address","streetAddressLines","","string",7,"Address details","Street address including street name; street number; building number; apartment etc","true","false",""</t>
  </si>
  <si>
    <t>"Service","Booking","bookingRequest","Distribution","BookingRequest",1,"Booking object refers to a confirmed booking","Reference to the Booking Request","false","false",""</t>
  </si>
  <si>
    <t>"Service","Booking","issuedForWaybill","Core","Waybill",2,"Booking object refers to a confirmed booking","Reference to the Waybill object","false","false",""</t>
  </si>
  <si>
    <t>"Service","Booking","bookingStatus","Enum","BookingStatus",3,"Booking object refers to a confirmed booking - Booking object refers to a confirmed booking","Status of the Booking - Status of the Booking","false","false","BookingStatus"</t>
  </si>
  <si>
    <t>"Service","Booking","updateBookingOptionRequests","Distribution","BookingOptionRequest",4,"Booking object refers to a confirmed booking","References to BookingOptionRequests that request to update the Booking","true","false",""</t>
  </si>
  <si>
    <t>"Service","Booking","checks","Action","Check",5,"Booking object refers to a confirmed booking","References to the CheckActions performed on the object","true","false",""</t>
  </si>
  <si>
    <t>"Service","Booking","externalReferences","Common","ExternalReference",6,"Booking object refers to a confirmed booking","References to all associated ExternalReferences","true","false",""</t>
  </si>
  <si>
    <t>"Service","Booking","waybillNumber","","string",7,"Booking object refers to a confirmed booking","House or Master Waybill unique identifier","false","false",""</t>
  </si>
  <si>
    <t>"Service","Booking","waybillPrefix","","string",8,"Booking object refers to a confirmed booking","Prefix used for the Waybill Number. Refer to IATA Airlines Codes","false","false",""</t>
  </si>
  <si>
    <t>"Service","Booking","events","Event","LogisticsEvent",9,"Booking object refers to a confirmed booking","Events object","true","false",""</t>
  </si>
  <si>
    <t>"Service","Booking","skeletonIndicator","","boolean",10,"Booking object refers to a confirmed booking","Indicator whether a logistics object is a skeleton object","false","false",""</t>
  </si>
  <si>
    <t>"Service","Booking","activitySequences","Embedded","ActivitySequence",11,"Booking object refers to a confirmed booking","Information about the Activities that are part of the Service and their sequence","true","false",""</t>
  </si>
  <si>
    <t>"Service","Booking","contactDetails","Embedded","ContactDetail",12,"Booking object refers to a confirmed booking","Information about contactDetails","true","false",""</t>
  </si>
  <si>
    <t>"Service","Booking","contactPersons","Abstract","Actor",13,"Booking object refers to a confirmed booking - Booking object refers to a confirmed booking","References to Actors (Person; NonHumanActor) acting as contacts - References to Actors (Person; NonHumanActor) acting as contacts","true","false","Person,NonHumanActor"</t>
  </si>
  <si>
    <t>"Embedded","Characteristic","characteristicType","","string",1,"Product additional details","Product characteristics code - e.g. CLR - Color. Not restricted to a list.","false","false",""</t>
  </si>
  <si>
    <t>"Embedded","Characteristic","textualValue","","string",2,"Product additional details","Textual value filled on use context (eg. characteristic colour; contactDetail mail adress; etc.)","false","false",""</t>
  </si>
  <si>
    <t>"Embedded","CodeListElement","code","","string",1,"Embedded object to transmit codes from non-RDF code lists in 1R in a semi-structured way. Code lists may be externally maintained codes (such as HS codes) or carrier-specific codes. If a code is present in RDF-form as Named Individual (like in the 1R core code lists ontology); it suffices to put in its IRI","Code or short version of a code; for example "CH" for Switzerland when referring to the UN/LOCODE code list","false","false",""</t>
  </si>
  <si>
    <t>"Embedded","CodeListElement","codeDescription","","string",2,"Embedded object to transmit codes from non-RDF code lists in 1R in a semi-structured way. Code lists may be externally maintained codes (such as HS codes) or carrier-specific codes. If a code is present in RDF-form as Named Individual (like in the 1R core code lists ontology); it suffices to put in its IRI","Description or long version of the code; for example "Switzerland" for Switzerland when referring to the UN/LOCODE code list","false","false",""</t>
  </si>
  <si>
    <t>"Embedded","CodeListElement","codeLevel","","integer",3,"Embedded object to transmit codes from non-RDF code lists in 1R in a semi-structured way. Code lists may be externally maintained codes (such as HS codes) or carrier-specific codes. If a code is present in RDF-form as Named Individual (like in the 1R core code lists ontology); it suffices to put in its IRI","Integer indicating the level of a code if a codelists is hierarchical; for example HS-Codes","false","false",""</t>
  </si>
  <si>
    <t>"Embedded","CodeListElement","codeListName","","string",4,"Embedded object to transmit codes from non-RDF code lists in 1R in a semi-structured way. Code lists may be externally maintained codes (such as HS codes) or carrier-specific codes. If a code is present in RDF-form as Named Individual (like in the 1R core code lists ontology); it suffices to put in its IRI","Official name of the code list without version number when direct reference is not possible; for example "UN/LOCODE" when referring to the UN/LOCODE code list","false","false",""</t>
  </si>
  <si>
    <t>"Embedded","CodeListElement","codeListReference","","string",5,"Embedded object to transmit codes from non-RDF code lists in 1R in a semi-structured way. Code lists may be externally maintained codes (such as HS codes) or carrier-specific codes. If a code is present in RDF-form as Named Individual (like in the 1R core code lists ontology); it suffices to put in its IRI","URL to access the code list the code is taken from; for example "https://unece.org/trade/cefact/unlocode-code-list-country-and-territory" for UN/LOCODE.","false","false",""</t>
  </si>
  <si>
    <t>"Embedded","CodeListElement","codeListVersion","","string",6,"Embedded object to transmit codes from non-RDF code lists in 1R in a semi-structured way. Code lists may be externally maintained codes (such as HS codes) or carrier-specific codes. If a code is present in RDF-form as Named Individual (like in the 1R core code lists ontology); it suffices to put in its IRI","Version of the code list; for example "223-1" for UN/LOCODE. Used if the property codeListName is used or the version is not apparent from the resource referred to in property codeListReference.","false","false",""</t>
  </si>
  <si>
    <t>"Action","Composing","loadingUnit","Core","LoadingUnit",1,"Action to describe build-up or break-down of LoadingUnits","Reference to the LoadingUnit composed in the Unit Composition or referenced in Composing actions","false","false","ULD"</t>
  </si>
  <si>
    <t>"Action","Composing","performedAt","Common","Location",2,"Action to describe build-up or break-down of LoadingUnits","Reference to the Location the Action was performed at","false","false",""</t>
  </si>
  <si>
    <t>"Action","Composing","composedMaterials","Common","LoadingMaterial",3,"Action to describe build-up or break-down of LoadingUnits","References to the Materials being built-up or broken-down","true","false",""</t>
  </si>
  <si>
    <t>"Action","Composing","composedPieces","Core","Piece",4,"Action to describe build-up or break-down of LoadingUnits - Action to describe build-up or break-down of LoadingUnits","References to the Pieces being built-up or broken-down - References to the Pieces being built-up or broken-down","true","false","PieceLiveAnimals,PieceDg"</t>
  </si>
  <si>
    <t>"Action","Composing","compositionType","Enum","CompositionType",5,"Action to describe build-up or break-down of LoadingUnits - Action to describe build-up or break-down of LoadingUnits","Enum stating whether the CompositionAction describes build-up or break-down - Enum stating whether the CompositionAction describes build-up or break-down","false","false","CompositionType"</t>
  </si>
  <si>
    <t>"Action","Composing","actionTimeType","Enum","ActionTimeType",6,"Action to describe build-up or break-down of LoadingUnits - Action to describe build-up or break-down of LoadingUnits","Enum stating the type of the Action - Enum stating the type of the Action","false","false","ActionTimeType"</t>
  </si>
  <si>
    <t>"Action","Composing","servedActivity","Abstract","LogisticsActivity",7,"Action to describe build-up or break-down of LoadingUnits - Action to describe build-up or break-down of LoadingUnits - Action to describe build-up or break-down of LoadingUnits","Reference to the Activity the Action was performed for - Reference to the Activity the Action was performed for - Reference to the Activity the Action was performed for","false","false","UnitComposition,TransportMovement,Storage"</t>
  </si>
  <si>
    <t>"Action","Composing","checks","Action","Check",8,"Action to describe build-up or break-down of LoadingUnits","References to the CheckActions performed on the object","true","false",""</t>
  </si>
  <si>
    <t>"Action","Composing","externalReferences","Common","ExternalReference",9,"Action to describe build-up or break-down of LoadingUnits","References to all associated ExternalReferences","true","false",""</t>
  </si>
  <si>
    <t>"Action","Composing","contactDetails","Embedded","ContactDetail",10,"Action to describe build-up or break-down of LoadingUnits","Information about contactDetails","true","false",""</t>
  </si>
  <si>
    <t>"Action","Composing","contactPersons","Abstract","Actor",11,"Action to describe build-up or break-down of LoadingUnits - Action to describe build-up or break-down of LoadingUnits","References to Actors (Person; NonHumanActor) acting as contacts - References to Actors (Person; NonHumanActor) acting as contacts","true","false","Person,NonHumanActor"</t>
  </si>
  <si>
    <t>"Action","Composing","otherIdentifiers","Embedded","OtherIdentifier",12,"Action to describe build-up or break-down of LoadingUnits","Details about any other identifier; depending on the context of use","true","false",""</t>
  </si>
  <si>
    <t>"Action","Composing","actionEndTime","","dateTime",13,"Action to describe build-up or break-down of LoadingUnits","DateTime holding the end time of the Action","false","false",""</t>
  </si>
  <si>
    <t>"Action","Composing","actionStartTime","","dateTime",14,"Action to describe build-up or break-down of LoadingUnits","DateTime holding the start time of the Action","false","false",""</t>
  </si>
  <si>
    <t>"Action","Composing","events","Event","LogisticsEvent",15,"Action to describe build-up or break-down of LoadingUnits","Events object","true","false",""</t>
  </si>
  <si>
    <t>"Action","Composing","skeletonIndicator","","boolean",16,"Action to describe build-up or break-down of LoadingUnits","Indicator whether a logistics object is a skeleton object","false","false",""</t>
  </si>
  <si>
    <t>"Embedded","ContactDetail","contactDetailType","Enum","ContactDetailType",1,"Contact details","Type of the contact details; e.g. Phone number; Mail address","false","false",""</t>
  </si>
  <si>
    <t>"Embedded","ContactDetail","textualValue","","string",2,"Contact details","Textual value filled on use context (eg. characteristic colour; contactDetail mail adress; etc.)","false","false",""</t>
  </si>
  <si>
    <t>"Embedded","CurrencyValue","currencyUnit","CodeList","CurrencyCode",1,"Embedded object to transmit currencies","Information about the currency used in a CurrencyValue. Create an instance of CurrencyCode based on ISO 4217","false","false",""</t>
  </si>
  <si>
    <t>"Embedded","CurrencyValue","numericalValue","","double",2,"Embedded object to transmit currencies","Numerical value","false","false",""</t>
  </si>
  <si>
    <t>"Embedded","Dimensions","height","Embedded","Value",1,"Dimension details","Height","false","false",""</t>
  </si>
  <si>
    <t>"Embedded","Dimensions","length","Embedded","Value",2,"Dimension details","Length","false","false",""</t>
  </si>
  <si>
    <t>"Embedded","Dimensions","volume","Embedded","Value",3,"Dimension details","Volume","false","false",""</t>
  </si>
  <si>
    <t>"Embedded","Dimensions","width","Embedded","Value",4,"Dimension details","Width","false","false",""</t>
  </si>
  <si>
    <t>"Common","ExternalReference","createdAtLocation","Common","Location",1,"Reference documents details","Location of the document; e.g. location where the document was emitted","false","false",""</t>
  </si>
  <si>
    <t>"Common","ExternalReference","originator","Common","Company",2,"Reference documents details","Document originator details and contacts","false","false","Carrier"</t>
  </si>
  <si>
    <t>"Common","ExternalReference","referenceForObjects","Abstract","LogisticsObject",3,"Reference documents details - Reference documents details - Reference documents details - Reference documents details - Reference documents details - Reference documents details - Reference documents details - Reference documents details - Reference documents details - Reference documents details - Reference documents details - Reference documents details - Reference documents details - Reference documents details - Reference documents details - Reference documents details - Reference documents details - Reference documents details - Reference documents details - Reference documents details - Reference documents details - Reference documents details - Reference documents details - Reference documents details - Reference documents details - Reference documents details - Reference documents details - Reference documents details - Reference documents details - Reference documents details - Reference documents details - Reference documents details - Reference documents details - Reference documents details - Reference documents details - Reference documents details - Reference documents details - Reference documents details - Reference documents details - Reference documents details - Reference documents details - Reference documents details - Reference documents details - Reference documents details - Reference documents details - Reference documents details - Reference documents details - Reference documents details - Reference documents details - Reference documents details - Reference documents details - Reference documents details - Reference documents details - Reference documents details - Reference documents details - Reference documents details - Reference documents details - Reference documents details - Reference documents details - Reference documents details","References to the LogisticsObjects referring to this external reference - References to the LogisticsObjects referring to this external reference - References to the LogisticsObjects referring to this external reference - References to the LogisticsObjects referring to this external reference - References to the LogisticsObjects referring to this external reference - References to the LogisticsObjects referring to this external reference - References to the LogisticsObjects referring to this external reference - References to the LogisticsObjects referring to this external reference - References to the LogisticsObjects referring to this external reference - References to the LogisticsObjects referring to this external reference - References to the LogisticsObjects referring to this external reference - References to the LogisticsObjects referring to this external reference - References to the LogisticsObjects referring to this external reference - References to the LogisticsObjects referring to this external reference - References to the LogisticsObjects referring to this external reference - References to the LogisticsObjects referring to this external reference - References to the LogisticsObjects referring to this external reference - References to the LogisticsObjects referring to this external reference - References to the LogisticsObjects referring to this external reference - References to the LogisticsObjects referring to this external reference - References to the LogisticsObjects referring to this external reference - References to the LogisticsObjects referring to this external reference - References to the LogisticsObjects referring to this external reference - References to the LogisticsObjects referring to this external reference - References to the LogisticsObjects referring to this external reference - References to the LogisticsObjects referring to this external reference - References to the LogisticsObjects referring to this external reference - References to the LogisticsObjects referring to this external reference - References to the LogisticsObjects referring to this external reference - References to the LogisticsObjects referring to this external reference - References to the LogisticsObjects referring to this external reference - References to the LogisticsObjects referring to this external reference - References to the LogisticsObjects referring to this external reference - References to the LogisticsObjects referring to this external reference - References to the LogisticsObjects referring to this external reference - References to the LogisticsObjects referring to this external reference - References to the LogisticsObjects referring to this external reference - References to the LogisticsObjects referring to this external reference - References to the LogisticsObjects referring to this external reference - References to the LogisticsObjects referring to this external reference - References to the LogisticsObjects referring to this external reference - References to the LogisticsObjects referring to this external reference - References to the LogisticsObjects referring to this external reference - References to the LogisticsObjects referring to this external reference - References to the LogisticsObjects referring to this external reference - References to the LogisticsObjects referring to this external reference - References to the LogisticsObjects referring to this external reference - References to the LogisticsObjects referring to this external reference - References to the LogisticsObjects referring to this external reference - References to the LogisticsObjects referring to this external reference - References to the LogisticsObjects referring to this external reference - References to the LogisticsObjects referring to this external reference - References to the LogisticsObjects referring to this external reference - References to the LogisticsObjects referring to this external reference - References to the LogisticsObjects referring to this external reference - References to the LogisticsObjects referring to this external reference - References to the LogisticsObjects referring to this external reference - References to the LogisticsObjects referring to this external reference - References to the LogisticsObjects referring to this external reference - References to the LogisticsObjects referring to this external reference","true","false","LogisticsActivity,Answer,Actor,Piece,Location,EpermitConsignment,Organization,IotDevice,PhysicalLogisticsObject,BillingDetails,Booking,BookingOption,BookingRequest,BookingShipment,Carrier,Person,Check,CheckTemplate,CheckTotalResult,CO2Emissions,LoadingMaterial,Composing,Sensor,PieceLiveAnimals,Item,DgProductRadioactive,Product,CustomsInformation,Waybill,DgDeclaration,ExternalReference,LiveAnimalsEpermit,BookingOptionRequest,Price,ProductDg,UnitComposition,Insurance,Shipment,LogisticsAction,DgRadioactiveIsotope,LoadingUnit,Loading,TransportMeans,TransportMovement,Company,PackagingType,LogisticsAgent,Question,Ratings,SecurityDeclaration,LogisticsService,EpermitSignature,Storing,TransportLegs,PieceDg,ItemDg,NonHumanActor,PublicAuthority,Storage,ULD"</t>
  </si>
  <si>
    <t>"Common","ExternalReference","checks","Action","Check",4,"Reference documents details","References to the CheckActions performed on the object","true","false",""</t>
  </si>
  <si>
    <t>"Common","ExternalReference","externalReferences","Common","ExternalReference",5,"Reference documents details","References to all associated ExternalReferences","true","false",""</t>
  </si>
  <si>
    <t>"Common","ExternalReference","checksum","","string",6,"Reference documents details","Checksum of the document to validate its integrity","false","false",""</t>
  </si>
  <si>
    <t>"Common","ExternalReference","documentIdentifier","","string",7,"Reference documents details","Unique document identifier","false","false",""</t>
  </si>
  <si>
    <t>"Common","ExternalReference","documentLink","","string",8,"Reference documents details","Link to the document; e.g. URL of the file where it is hosted","false","false",""</t>
  </si>
  <si>
    <t>"Common","ExternalReference","documentName","","string",9,"Reference documents details","If no DocumentType provided; name of the referenced document ","false","false",""</t>
  </si>
  <si>
    <t>"Common","ExternalReference","documentType","","string",10,"Reference documents details","Type of the referenced document . Can refer UNEDIFACT 11  e.g. 74 - Air Waybill; but not limited to","false","false",""</t>
  </si>
  <si>
    <t>"Common","ExternalReference","documentVersion","","string",11,"Reference documents details","Document version number","false","false",""</t>
  </si>
  <si>
    <t>"Common","ExternalReference","validFrom","","dateTime",12,"Reference documents details","Validity start date based on usage context","false","false",""</t>
  </si>
  <si>
    <t>"Common","ExternalReference","validUntil","","dateTime",13,"Reference documents details","Validity end date (date of expiry) based on usage context","false","false",""</t>
  </si>
  <si>
    <t>"Common","ExternalReference","events","Event","LogisticsEvent",14,"Reference documents details","Events object","true","false",""</t>
  </si>
  <si>
    <t>"Common","ExternalReference","skeletonIndicator","","boolean",15,"Reference documents details","Indicator whether a logistics object is a skeleton object","false","false",""</t>
  </si>
  <si>
    <t>"Core","Item","inPiece","Core","Piece",1,"Item details - Item details","Reference to the Piece this Item or Piece is contained in - Reference to the Piece this Item or Piece is contained in","false","false","PieceLiveAnimals,PieceDg"</t>
  </si>
  <si>
    <t>"Core","Item","ofProduct","Core","Product",2,"Item details","Reference to the Product describing the Item","false","false","ProductDg"</t>
  </si>
  <si>
    <t>"Core","Item","dimensions","Embedded","Dimensions",3,"Item details","Dimensions details","false","false",""</t>
  </si>
  <si>
    <t>"Core","Item","itemQuantity","Embedded","Value",4,"Item details","Quantity of the item when applicable; with associated units of measure","false","false",""</t>
  </si>
  <si>
    <t>"Core","Item","productionCountry","Embedded","CodeListElement",5,"Item details","Production country details. Refer ISO 3166-2","false","false",""</t>
  </si>
  <si>
    <t>"Core","Item","targetCountry","Embedded","CodeListElement",6,"Item details","Item target country. Refer ISO 3166-2","false","false",""</t>
  </si>
  <si>
    <t>"Core","Item","unitPrice","Embedded","CurrencyValue",7,"Item details","Product price per unit in the base","false","false",""</t>
  </si>
  <si>
    <t>"Core","Item","weight","Embedded","Value",8,"Item details","Weight of the item","false","false",""</t>
  </si>
  <si>
    <t>"Core","Item","checks","Action","Check",9,"Item details","References to the CheckActions performed on the object","true","false",""</t>
  </si>
  <si>
    <t>"Core","Item","externalReferences","Common","ExternalReference",10,"Item details","References to all associated ExternalReferences","true","false",""</t>
  </si>
  <si>
    <t>"Core","Item","attachedIotDevices","Common","IotDevice",11,"Item details","References to all connected IotDevices","true","false",""</t>
  </si>
  <si>
    <t>"Core","Item","otherIdentifiers","Embedded","OtherIdentifier",12,"Item details","Details about any other identifier; depending on the context of use","true","false",""</t>
  </si>
  <si>
    <t>"Core","Item","batchNumber","","string",13,"Item details","Production batch number / reference","false","false",""</t>
  </si>
  <si>
    <t>"Core","Item","expiryDate","","dateTime",14,"Item details","Product expiry date - e.g. for perishables goods or goods with programmed obsolescence","false","false",""</t>
  </si>
  <si>
    <t>"Core","Item","lotNumber","","string",15,"Item details","Production lot number / reference","false","false",""</t>
  </si>
  <si>
    <t>"Core","Item","productionDate","","dateTime",16,"Item details","Production date","false","false",""</t>
  </si>
  <si>
    <t>"Core","Item","quantityForUnitPrice","","double",17,"Item details","Product quantity for unit price - e.g. 12 (eggs for one USD 1)","false","false",""</t>
  </si>
  <si>
    <t>"Core","Item","events","Event","LogisticsEvent",18,"Item details","Events object","true","false",""</t>
  </si>
  <si>
    <t>"Core","Item","skeletonIndicator","","boolean",19,"Item details","Indicator whether a logistics object is a skeleton object","false","false",""</t>
  </si>
  <si>
    <t>"Core","Item","involvedInActions","Abstract","LogisticsAction",20,"Item details - Item details - Item details - Item details","References to the Actions the object is involved in - References to the Actions the object is involved in - References to the Actions the object is involved in - References to the Actions the object is involved in","true","false","Check,Composing,Loading,Storing"</t>
  </si>
  <si>
    <t>"Action","Loading","onTransportMeans","Core","TransportMeans",1,"Action to describe onloading or offloading TransportMeans","Reference to the TransportMeans that is being onloaded or offloaded","false","false",""</t>
  </si>
  <si>
    <t>"Action","Loading","performedAt","Common","Location",2,"Action to describe onloading or offloading TransportMeans","Reference to the Location the Action was performed at","false","false",""</t>
  </si>
  <si>
    <t>"Action","Loading","loadedMaterials","Common","LoadingMaterial",3,"Action to describe onloading or offloading TransportMeans","References to Materials onloaded or offloaded","true","false",""</t>
  </si>
  <si>
    <t>"Action","Loading","loadedPieces","Core","Piece",4,"Action to describe onloading or offloading TransportMeans - Action to describe onloading or offloading TransportMeans","References to Pieces onloaded or offloaded - References to Pieces onloaded or offloaded","true","false","PieceLiveAnimals,PieceDg"</t>
  </si>
  <si>
    <t>"Action","Loading","loadedUnits","Core","LoadingUnit",5,"Action to describe onloading or offloading TransportMeans","References to LoadingUnits onloaded or offloaded","true","false","ULD"</t>
  </si>
  <si>
    <t>"Action","Loading","loadingType","Enum","LoadingType",6,"Action to describe onloading or offloading TransportMeans - Action to describe onloading or offloading TransportMeans","Enum stating whether the LoadingAction describes onloading or offloading - Enum stating whether the LoadingAction describes onloading or offloading","false","false","LoadingType"</t>
  </si>
  <si>
    <t>"Action","Loading","actionTimeType","Enum","ActionTimeType",7,"Action to describe onloading or offloading TransportMeans - Action to describe onloading or offloading TransportMeans","Enum stating the type of the Action - Enum stating the type of the Action","false","false","ActionTimeType"</t>
  </si>
  <si>
    <t>"Action","Loading","servedActivity","Abstract","LogisticsActivity",8,"Action to describe onloading or offloading TransportMeans - Action to describe onloading or offloading TransportMeans - Action to describe onloading or offloading TransportMeans","Reference to the Activity the Action was performed for - Reference to the Activity the Action was performed for - Reference to the Activity the Action was performed for","false","false","UnitComposition,TransportMovement,Storage"</t>
  </si>
  <si>
    <t>"Action","Loading","checks","Action","Check",9,"Action to describe onloading or offloading TransportMeans","References to the CheckActions performed on the object","true","false",""</t>
  </si>
  <si>
    <t>"Action","Loading","externalReferences","Common","ExternalReference",10,"Action to describe onloading or offloading TransportMeans","References to all associated ExternalReferences","true","false",""</t>
  </si>
  <si>
    <t>"Action","Loading","loadingPositionIdentifier","","string",11,"Action to describe onloading or offloading TransportMeans","Short text stating the loading position in the TransportMeans","false","false",""</t>
  </si>
  <si>
    <t>"Action","Loading","contactDetails","Embedded","ContactDetail",12,"Action to describe onloading or offloading TransportMeans","Information about contactDetails","true","false",""</t>
  </si>
  <si>
    <t>"Action","Loading","contactPersons","Abstract","Actor",13,"Action to describe onloading or offloading TransportMeans - Action to describe onloading or offloading TransportMeans","References to Actors (Person; NonHumanActor) acting as contacts - References to Actors (Person; NonHumanActor) acting as contacts","true","false","Person,NonHumanActor"</t>
  </si>
  <si>
    <t>"Action","Loading","otherIdentifiers","Embedded","OtherIdentifier",14,"Action to describe onloading or offloading TransportMeans","Details about any other identifier; depending on the context of use","true","false",""</t>
  </si>
  <si>
    <t>"Action","Loading","actionEndTime","","dateTime",15,"Action to describe onloading or offloading TransportMeans","DateTime holding the end time of the Action","false","false",""</t>
  </si>
  <si>
    <t>"Action","Loading","actionStartTime","","dateTime",16,"Action to describe onloading or offloading TransportMeans","DateTime holding the start time of the Action","false","false",""</t>
  </si>
  <si>
    <t>"Action","Loading","events","Event","LogisticsEvent",17,"Action to describe onloading or offloading TransportMeans","Events object","true","false",""</t>
  </si>
  <si>
    <t>"Action","Loading","skeletonIndicator","","boolean",18,"Action to describe onloading or offloading TransportMeans","Indicator whether a logistics object is a skeleton object","false","false",""</t>
  </si>
  <si>
    <t>"Common","Location","subLocationOf","Common","Location",1,"Location describes a physical location; e.g. an airport; a warehouse or a truck deck","Reference to the Location this is a Sublocation of","false","false",""</t>
  </si>
  <si>
    <t>"Common","Location","address","Embedded","Address",2,"Location describes a physical location; e.g. an airport; a warehouse or a truck deck","Address details","false","false",""</t>
  </si>
  <si>
    <t>"Common","Location","geolocation","Embedded","Geolocation",3,"Location describes a physical location; e.g. an airport; a warehouse or a truck deck","Geolocation details","false","false",""</t>
  </si>
  <si>
    <t>"Common","Location","onsiteActions","Abstract","LogisticsAction",4,"Location describes a physical location; e.g. an airport; a warehouse or a truck deck - Location describes a physical location; e.g. an airport; a warehouse or a truck deck - Location describes a physical location; e.g. an airport; a warehouse or a truck deck - Location describes a physical location; e.g. an airport; a warehouse or a truck deck","References to the Actions happening at the Location - References to the Actions happening at the Location - References to the Actions happening at the Location - References to the Actions happening at the Location","true","false","Check,Composing,Loading,Storing"</t>
  </si>
  <si>
    <t>"Common","Location","subLocations","Common","Location",5,"Location describes a physical location; e.g. an airport; a warehouse or a truck deck","References to Sublocations that describe the Location in more detail","true","false",""</t>
  </si>
  <si>
    <t>"Common","Location","checks","Action","Check",6,"Location describes a physical location; e.g. an airport; a warehouse or a truck deck","References to the CheckActions performed on the object","true","false",""</t>
  </si>
  <si>
    <t>"Common","Location","externalReferences","Common","ExternalReference",7,"Location describes a physical location; e.g. an airport; a warehouse or a truck deck","References to all associated ExternalReferences","true","false",""</t>
  </si>
  <si>
    <t>"Common","Location","attachedIotDevices","Common","IotDevice",8,"Location describes a physical location; e.g. an airport; a warehouse or a truck deck","References to all connected IotDevices","true","false",""</t>
  </si>
  <si>
    <t>"Common","Location","locationCodes","Embedded","CodeListElement",9,"Location describes a physical location; e.g. an airport; a warehouse or a truck deck","Location code of airport; freight terminal; seaport; rail station. UN/LOCODE city code (5 letter) or IATA airport code (3 letter)","true","false",""</t>
  </si>
  <si>
    <t>"Common","Location","locationName","","string",10,"Location describes a physical location; e.g. an airport; a warehouse or a truck deck","Full name of the location","false","false",""</t>
  </si>
  <si>
    <t>"Common","Location","locationType","","string",11,"Location describes a physical location; e.g. an airport; a warehouse or a truck deck","Location type - e.g. Airport; Freight terminal; Rail station; Seaport; etc","false","false",""</t>
  </si>
  <si>
    <t>"Common","Location","events","Event","LogisticsEvent",12,"Location describes a physical location; e.g. an airport; a warehouse or a truck deck","Events object","true","false",""</t>
  </si>
  <si>
    <t>"Common","Location","skeletonIndicator","","boolean",13,"Location describes a physical location; e.g. an airport; a warehouse or a truck deck","Indicator whether a logistics object is a skeleton object","false","false",""</t>
  </si>
  <si>
    <t>"Common","Location","involvedInActions","Abstract","LogisticsAction",14,"Location describes a physical location; e.g. an airport; a warehouse or a truck deck - Location describes a physical location; e.g. an airport; a warehouse or a truck deck - Location describes a physical location; e.g. an airport; a warehouse or a truck deck - Location describes a physical location; e.g. an airport; a warehouse or a truck deck","References to the Actions the object is involved in - References to the Actions the object is involved in - References to the Actions the object is involved in - References to the Actions the object is involved in","true","false","Check,Composing,Loading,Storing"</t>
  </si>
  <si>
    <t>"Event","LogisticsEvent","eventCode","Embedded","CodeListElement",1,"Event details","Movement or milestone code. Can hold a named individual of the StatusCode core code list (corresponding to cXML code list 1.18); but can also be referring to different code lists.","false","false",""</t>
  </si>
  <si>
    <t>"Event","LogisticsEvent","eventFor","Abstract","LogisticsObject",2,"Event details - Event details - Event details - Event details - Event details - Event details - Event details - Event details - Event details - Event details - Event details - Event details - Event details - Event details - Event details - Event details - Event details - Event details - Event details - Event details - Event details - Event details - Event details - Event details - Event details - Event details - Event details - Event details - Event details - Event details - Event details - Event details - Event details - Event details - Event details - Event details - Event details - Event details - Event details - Event details - Event details - Event details - Event details - Event details - Event details - Event details - Event details - Event details - Event details - Event details - Event details - Event details - Event details - Event details - Event details - Event details - Event details - Event details - Event details - Event details","Refers to the URI of the linked object(s) - Refers to the URI of the linked object(s) - Refers to the URI of the linked object(s) - Refers to the URI of the linked object(s) - Refers to the URI of the linked object(s) - Refers to the URI of the linked object(s) - Refers to the URI of the linked object(s) - Refers to the URI of the linked object(s) - Refers to the URI of the linked object(s) - Refers to the URI of the linked object(s) - Refers to the URI of the linked object(s) - Refers to the URI of the linked object(s) - Refers to the URI of the linked object(s) - Refers to the URI of the linked object(s) - Refers to the URI of the linked object(s) - Refers to the URI of the linked object(s) - Refers to the URI of the linked object(s) - Refers to the URI of the linked object(s) - Refers to the URI of the linked object(s) - Refers to the URI of the linked object(s) - Refers to the URI of the linked object(s) - Refers to the URI of the linked object(s) - Refers to the URI of the linked object(s) - Refers to the URI of the linked object(s) - Refers to the URI of the linked object(s) - Refers to the URI of the linked object(s) - Refers to the URI of the linked object(s) - Refers to the URI of the linked object(s) - Refers to the URI of the linked object(s) - Refers to the URI of the linked object(s) - Refers to the URI of the linked object(s) - Refers to the URI of the linked object(s) - Refers to the URI of the linked object(s) - Refers to the URI of the linked object(s) - Refers to the URI of the linked object(s) - Refers to the URI of the linked object(s) - Refers to the URI of the linked object(s) - Refers to the URI of the linked object(s) - Refers to the URI of the linked object(s) - Refers to the URI of the linked object(s) - Refers to the URI of the linked object(s) - Refers to the URI of the linked object(s) - Refers to the URI of the linked object(s) - Refers to the URI of the linked object(s) - Refers to the URI of the linked object(s) - Refers to the URI of the linked object(s) - Refers to the URI of the linked object(s) - Refers to the URI of the linked object(s) - Refers to the URI of the linked object(s) - Refers to the URI of the linked object(s) - Refers to the URI of the linked object(s) - Refers to the URI of the linked object(s) - Refers to the URI of the linked object(s) - Refers to the URI of the linked object(s) - Refers to the URI of the linked object(s) - Refers to the URI of the linked object(s) - Refers to the URI of the linked object(s) - Refers to the URI of the linked object(s) - Refers to the URI of the linked object(s) - Refers to the URI of the linked object(s)","false","false","LogisticsActivity,Answer,Actor,Piece,Location,EpermitConsignment,Organization,IotDevice,PhysicalLogisticsObject,BillingDetails,Booking,BookingOption,BookingRequest,BookingShipment,Carrier,Person,Check,CheckTemplate,CheckTotalResult,CO2Emissions,LoadingMaterial,Composing,Sensor,PieceLiveAnimals,Item,DgProductRadioactive,Product,CustomsInformation,Waybill,DgDeclaration,ExternalReference,LiveAnimalsEpermit,BookingOptionRequest,Price,ProductDg,UnitComposition,Insurance,Shipment,LogisticsAction,DgRadioactiveIsotope,LoadingUnit,Loading,TransportMeans,TransportMovement,Company,PackagingType,LogisticsAgent,Question,Ratings,SecurityDeclaration,LogisticsService,EpermitSignature,Storing,TransportLegs,PieceDg,ItemDg,NonHumanActor,PublicAuthority,Storage,ULD"</t>
  </si>
  <si>
    <t>"Event","LogisticsEvent","eventLocation","Common","Location",3,"Event details","Location of event","false","false",""</t>
  </si>
  <si>
    <t>"Event","LogisticsEvent","eventTimeType","Enum","EventTimeType",4,"Event details - Event details","Indicates type of event e.g.  Scheduled; Estimated; Actual - Indicates type of event e.g.  Scheduled; Estimated; Actual","false","false","EventTimeType"</t>
  </si>
  <si>
    <t>"Event","LogisticsEvent","recordingActor","Abstract","Actor",5,"Event details - Event details","Reference to the Actor recording the LogisticsEvent - Reference to the Actor recording the LogisticsEvent","false","false","Person,NonHumanActor"</t>
  </si>
  <si>
    <t>"Event","LogisticsEvent","recordingOrganization","Abstract","Organization",6,"Event details - Event details - Event details","Organization recording the LogisticsEvent - Organization recording the LogisticsEvent - Organization recording the LogisticsEvent","false","false","Carrier,Company,PublicAuthority"</t>
  </si>
  <si>
    <t>"Event","LogisticsEvent","externalReferences","Common","ExternalReference",7,"Event details","References to all associated ExternalReferences","true","false",""</t>
  </si>
  <si>
    <t>"Event","LogisticsEvent","creationDate","","dateTime",8,"Event details","DateTime at which the LogisticsEvent was posted","false","false",""</t>
  </si>
  <si>
    <t>"Event","LogisticsEvent","eventDate","","dateTime",9,"Event details","Date and time of the event","false","false",""</t>
  </si>
  <si>
    <t>"Event","LogisticsEvent","eventName","","string",10,"Event details","If no EventCode provided; event name - e.g. Security clearance","false","false",""</t>
  </si>
  <si>
    <t>"Event","LogisticsEvent","partialEventIndicator","","boolean",11,"Event details","Boolean indicating that the LogisticsEvent is only applicable for parts of the LogisticObject it was recorded for; for example for some Pieces of a Shipment","false","false",""</t>
  </si>
  <si>
    <t>"Abstract","Organization","parentOrganization","Abstract","Organization",1,"Superclass: Organizations represent a kind of Agent corresponding to social instititutions such as companies; societies; etc - Superclass: Organizations represent a kind of Agent corresponding to social instititutions such as companies; societies; etc - Superclass: Organizations represent a kind of Agent corresponding to social instititutions such as companies; societies; etc","Reference to the parent Organization - Reference to the parent Organization - Reference to the parent Organization","false","false","Carrier,Company,PublicAuthority"</t>
  </si>
  <si>
    <t>"Abstract","Organization","checks","Action","Check",2,"Superclass: Organizations represent a kind of Agent corresponding to social instititutions such as companies; societies; etc","References to the CheckActions performed on the object","true","false",""</t>
  </si>
  <si>
    <t>"Abstract","Organization","externalReferences","Common","ExternalReference",3,"Superclass: Organizations represent a kind of Agent corresponding to social instititutions such as companies; societies; etc","References to all associated ExternalReferences","true","false",""</t>
  </si>
  <si>
    <t>"Abstract","Organization","basedAtLocation","Common","Location",4,"Superclass: Organizations represent a kind of Agent corresponding to social instititutions such as companies; societies; etc","Reference to the Location where the Organization is based at or headquartered","false","false",""</t>
  </si>
  <si>
    <t>"Abstract","Organization","contactPersons","Abstract","Actor",5,"Superclass: Organizations represent a kind of Agent corresponding to social instititutions such as companies; societies; etc - Superclass: Organizations represent a kind of Agent corresponding to social instititutions such as companies; societies; etc","References to Actors (Person; NonHumanActor) acting as contacts - References to Actors (Person; NonHumanActor) acting as contacts","true","false","Person,NonHumanActor"</t>
  </si>
  <si>
    <t>"Abstract","Organization","subOrganization","Abstract","Organization",6,"Superclass: Organizations represent a kind of Agent corresponding to social instititutions such as companies; societies; etc - Superclass: Organizations represent a kind of Agent corresponding to social instititutions such as companies; societies; etc - Superclass: Organizations represent a kind of Agent corresponding to social instititutions such as companies; societies; etc","References to all sub-Organizations - References to all sub-Organizations - References to all sub-Organizations","true","false","Carrier,Company,PublicAuthority"</t>
  </si>
  <si>
    <t>"Abstract","Organization","events","Event","LogisticsEvent",7,"Superclass: Organizations represent a kind of Agent corresponding to social instititutions such as companies; societies; etc","Events object","true","false",""</t>
  </si>
  <si>
    <t>"Abstract","Organization","skeletonIndicator","","boolean",8,"Superclass: Organizations represent a kind of Agent corresponding to social instititutions such as companies; societies; etc","Indicator whether a logistics object is a skeleton object","false","false",""</t>
  </si>
  <si>
    <t>"Abstract","Organization","otherIdentifiers","Embedded","OtherIdentifier",9,"Superclass: Organizations represent a kind of Agent corresponding to social instititutions such as companies; societies; etc","Details about any other identifier; depending on the context of use","true","false",""</t>
  </si>
  <si>
    <t>"Abstract","Organization","name","","string",10,"Superclass: Organizations represent a kind of Agent corresponding to social instititutions such as companies; societies; etc","Human-understandable name of object depending on the context","false","false",""</t>
  </si>
  <si>
    <t>"Abstract","Organization","shortName","","string",11,"Superclass: Organizations represent a kind of Agent corresponding to social instititutions such as companies; societies; etc","Short name of the Organization if any","false","false",""</t>
  </si>
  <si>
    <t>"Embedded","OtherIdentifier","otherIdentifierType","","string",1,"Other identifiers","Identifier type or description","false","false",""</t>
  </si>
  <si>
    <t>"Embedded","OtherIdentifier","textualValue","","string",2,"Other identifiers","Textual value filled on use context (eg. characteristic colour; contactDetail mail adress; etc.)","false","false",""</t>
  </si>
  <si>
    <t>"Embedded","Party","partyDetails","Abstract","LogisticsAgent",1,"Refers to a Company and its role in a specific context; e.g Company A as shipper. Cargo-XML Code List 1.15 can be used as a reference with the addition of "Notify Party" - Refers to a Company and its role in a specific context; e.g Company A as shipper. Cargo-XML Code List 1.15 can be used as a reference with the addition of "Notify Party" - Refers to a Company and its role in a specific context; e.g Company A as shipper. Cargo-XML Code List 1.15 can be used as a reference with the addition of "Notify Party" - Refers to a Company and its role in a specific context; e.g Company A as shipper. Cargo-XML Code List 1.15 can be used as a reference with the addition of "Notify Party" - Refers to a Company and its role in a specific context; e.g Company A as shipper. Cargo-XML Code List 1.15 can be used as a reference with the addition of "Notify Party" - Refers to a Company and its role in a specific context; e.g Company A as shipper. Cargo-XML Code List 1.15 can be used as a reference with the addition of "Notify Party" - Refers to a Company and its role in a specific context; e.g Company A as shipper. Cargo-XML Code List 1.15 can be used as a reference with the addition of "Notify Party"","Reference to the Agent described by the role of the Party - Reference to the Agent described by the role of the Party - Reference to the Agent described by the role of the Party - Reference to the Agent described by the role of the Party - Reference to the Agent described by the role of the Party - Reference to the Agent described by the role of the Party - Reference to the Agent described by the role of the Party","false","false","Actor,Organization,Carrier,Person,Company,NonHumanActor,PublicAuthority"</t>
  </si>
  <si>
    <t>"Embedded","Party","partyRole","CodeList","ParticipantIdentifier",2,"Refers to a Company and its role in a specific context; e.g Company A as shipper. Cargo-XML Code List 1.15 can be used as a reference with the addition of "Notify Party"","Role fo the Company in the context. Can refer to Code List 1.36 in the CXML Toolkit","false","false",""</t>
  </si>
  <si>
    <t>"Embedded","Party","otherIdentifiers","Embedded","OtherIdentifier",3,"Refers to a Company and its role in a specific context; e.g Company A as shipper. Cargo-XML Code List 1.15 can be used as a reference with the addition of "Notify Party"","Details about any other identifier; depending on the context of use","true","false",""</t>
  </si>
  <si>
    <t>"Common","Person","associatedOrganization","Abstract","Organization",1,"Person details - Person details - Person details","Reference to the Organization the Actor is associated with - Reference to the Organization the Actor is associated with - Reference to the Organization the Actor is associated with","false","false","Carrier,Company,PublicAuthority"</t>
  </si>
  <si>
    <t>"Common","Person","checks","Action","Check",2,"Person details","References to the CheckActions performed on the object","true","false",""</t>
  </si>
  <si>
    <t>"Common","Person","externalReferences","Common","ExternalReference",3,"Person details","References to all associated ExternalReferences","true","false",""</t>
  </si>
  <si>
    <t>"Common","Person","contactRole","Enum","ContactRole",4,"Person details","Contact type - e.g. Emergency contact; Customs contact; Customer contact","false","false",""</t>
  </si>
  <si>
    <t>"Common","Person","documents","Common","ExternalReference",5,"Person details","Linked documents to the person; e.g. driver's license; ID; etc.","true","false",""</t>
  </si>
  <si>
    <t>"Common","Person","events","Event","LogisticsEvent",6,"Person details","Events object","true","false",""</t>
  </si>
  <si>
    <t>"Common","Person","skeletonIndicator","","boolean",7,"Person details","Indicator whether a logistics object is a skeleton object","false","false",""</t>
  </si>
  <si>
    <t>"Common","Person","contactDetails","Embedded","ContactDetail",8,"Person details","Information about contactDetails","true","false",""</t>
  </si>
  <si>
    <t>"Common","Person","department","","string",9,"Person details","Department / Division / Unit","false","false",""</t>
  </si>
  <si>
    <t>"Common","Person","employeeId","","string",10,"Person details","Employee ID","false","false",""</t>
  </si>
  <si>
    <t>"Common","Person","firstName","","string",11,"Person details","First name / given name","false","false",""</t>
  </si>
  <si>
    <t>"Common","Person","jobTitle","","string",12,"Person details","Job title / position","false","false",""</t>
  </si>
  <si>
    <t>"Common","Person","lastName","","string",13,"Person details","Last name / family name / surname","false","false",""</t>
  </si>
  <si>
    <t>"Common","Person","middleName","","string",14,"Person details","Middle name/ other name","false","false",""</t>
  </si>
  <si>
    <t>"Common","Person","salutation","","string",15,"Person details","Salutation ","false","false",""</t>
  </si>
  <si>
    <t>"Core","Piece","inPiece","Core","Piece",1,"Individual piece or virtual grouping of pieces - Individual piece or virtual grouping of pieces","Reference to the Piece this Item or Piece is contained in - Reference to the Piece this Item or Piece is contained in","false","false","PieceLiveAnimals,PieceDg"</t>
  </si>
  <si>
    <t>"Core","Piece","ofShipment","Core","Shipment",2,"Individual piece or virtual grouping of pieces","Reference to the Shipment the Piece is assigned to","false","false",""</t>
  </si>
  <si>
    <t>"Core","Piece","packagingType","Core","PackagingType",3,"Individual piece or virtual grouping of pieces","Packaging details ","false","false",""</t>
  </si>
  <si>
    <t>"Core","Piece","checks","Action","Check",4,"Individual piece or virtual grouping of pieces","References to the CheckActions performed on the object","true","false",""</t>
  </si>
  <si>
    <t>"Core","Piece","externalReferences","Common","ExternalReference",5,"Individual piece or virtual grouping of pieces","References to all associated ExternalReferences","true","false",""</t>
  </si>
  <si>
    <t>"Core","Piece","attachedIotDevices","Common","IotDevice",6,"Individual piece or virtual grouping of pieces","References to all connected IotDevices","true","false",""</t>
  </si>
  <si>
    <t>"Core","Piece","containedItems","Core","Item",7,"Individual piece or virtual grouping of pieces","Reference to the item(s) contained in the piece","true","false","ItemDg"</t>
  </si>
  <si>
    <t>"Core","Piece","containedPieces","Core","Piece",8,"Individual piece or virtual grouping of pieces - Individual piece or virtual grouping of pieces","Details of contained piece(s) - Details of contained piece(s)","true","false","PieceLiveAnimals,PieceDg"</t>
  </si>
  <si>
    <t>"Core","Piece","contentProductionCountry","Embedded","CodeListElement",9,"Individual piece or virtual grouping of pieces","Goods production country; mandatory when there are no Items. Refer ISO 3166-2","false","false",""</t>
  </si>
  <si>
    <t>"Core","Piece","contentProducts","Core","Product",10,"Individual piece or virtual grouping of pieces","Reference to the Products describing the content of the Piece; mandatory if no data on Item level is used","true","false","ProductDg"</t>
  </si>
  <si>
    <t>"Core","Piece","customsInformation","Core","CustomsInformation",11,"Individual piece or virtual grouping of pieces","Customs details","true","false",""</t>
  </si>
  <si>
    <t>"Core","Piece","dimensions","Embedded","Dimensions",12,"Individual piece or virtual grouping of pieces","Dimensions details","false","false",""</t>
  </si>
  <si>
    <t>"Core","Piece","fulfillsUldTypeCode","Embedded","CodeListElement",13,"Individual piece or virtual grouping of pieces","Text holding an ULD Type Code if the Piece fulfills it before UnitComposition","false","false",""</t>
  </si>
  <si>
    <t>"Core","Piece","grossWeight","Embedded","Value",14,"Individual piece or virtual grouping of pieces","Weight details","false","false",""</t>
  </si>
  <si>
    <t>"Core","Piece","loadType","Enum","LoadType",15,"Individual piece or virtual grouping of pieces - Individual piece or virtual grouping of pieces","Load type of the shipment or piece (Bulk; ULD; Pallet; Loose) - Load type of the shipment or piece (Bulk; ULD; Pallet; Loose)","false","false","LoadType"</t>
  </si>
  <si>
    <t>"Core","Piece","packageMarkCoded","CodeList","PackageMarkCode",16,"Individual piece or virtual grouping of pieces","Reference identifying how the package is marked. Field is hardcode to "SSCC-18"; "UPC" or "Other"","false","false",""</t>
  </si>
  <si>
    <t>"Core","Piece","securityDeclarations","Core","SecurityDeclaration",17,"Individual piece or virtual grouping of pieces","Security details of the piece","true","false",""</t>
  </si>
  <si>
    <t>"Core","Piece","temperatureInstructions","Embedded","TemperatureInstructions",18,"Individual piece or virtual grouping of pieces","Temperature instructions if a specific range","false","false",""</t>
  </si>
  <si>
    <t>"Core","Piece","volumetricWeight","Embedded","VolumetricWeight",19,"Individual piece or virtual grouping of pieces","Volumetric weight details","false","false",""</t>
  </si>
  <si>
    <t>"Core","Piece","events","Event","LogisticsEvent",20,"Individual piece or virtual grouping of pieces","Events object","true","false",""</t>
  </si>
  <si>
    <t>"Core","Piece","skeletonIndicator","","boolean",21,"Individual piece or virtual grouping of pieces","Indicator whether a logistics object is a skeleton object","false","false",""</t>
  </si>
  <si>
    <t>"Core","Piece","involvedInActions","Abstract","LogisticsAction",22,"Individual piece or virtual grouping of pieces - Individual piece or virtual grouping of pieces - Individual piece or virtual grouping of pieces - Individual piece or virtual grouping of pieces","References to the Actions the object is involved in - References to the Actions the object is involved in - References to the Actions the object is involved in - References to the Actions the object is involved in","true","false","Check,Composing,Loading,Storing"</t>
  </si>
  <si>
    <t>"Core","Piece","involvedParties","Embedded","Party",23,"Individual piece or virtual grouping of pieces","Information about other Parties involved depending on the context of use","true","false",""</t>
  </si>
  <si>
    <t>"Core","Piece","otherIdentifiers","Embedded","OtherIdentifier",24,"Individual piece or virtual grouping of pieces","Details about any other identifier; depending on the context of use","true","false",""</t>
  </si>
  <si>
    <t>"Core","Piece","specialHandlingCodes","CodeList","SpecialHandlingCode",25,"Individual piece or virtual grouping of pieces","Three-letter special handling code (SPH)","true","false",""</t>
  </si>
  <si>
    <t>"Core","Piece","coload","","boolean",26,"Individual piece or virtual grouping of pieces","Coload indicator for the pieces (boolean)","false","false",""</t>
  </si>
  <si>
    <t>"Core","Piece","goodsDescription","","string",27,"Individual piece or virtual grouping of pieces","Description of goods; for the BookingShipment the commodity list defined by Modernizing Cargo Distribution MCD working group can be used as a referential.","false","false",""</t>
  </si>
  <si>
    <t>"Core","Piece","nvdForCarriage","","boolean",28,"Individual piece or virtual grouping of pieces","When no value is declared for Carriage; this field may be completed with the value TRUE otherwise FALSE","false","false",""</t>
  </si>
  <si>
    <t>"Core","Piece","nvdForCustoms","","boolean",29,"Individual piece or virtual grouping of pieces","When no value is declared for Customs; this field may be completed with the value TRUE otherwise FALSE","false","false",""</t>
  </si>
  <si>
    <t>"Core","Piece","packagedeIdentifier","","string",30,"Individual piece or virtual grouping of pieces","SSCC-18 code for the value of the package mark; company or bar code; free text; pallet code; etc.","false","false",""</t>
  </si>
  <si>
    <t>"Core","Piece","slac","","integer",31,"Individual piece or virtual grouping of pieces","Shipper's Load And Count  ( total contained piece count as provided by shipper)","false","false",""</t>
  </si>
  <si>
    <t>"Core","Piece","stackable","","boolean",32,"Individual piece or virtual grouping of pieces","Stackable indicator for the pieces (boolean)","false","false",""</t>
  </si>
  <si>
    <t>"Core","Piece","turnable","","boolean",33,"Individual piece or virtual grouping of pieces","Turnable indicator for the pieces (boolean)","false","false",""</t>
  </si>
  <si>
    <t>"Core","Piece","upid","","string",34,"Individual piece or virtual grouping of pieces","Unique Piece Identifier (UPID) of the piece. Refer IATA Recommended Practice 1689","false","false",""</t>
  </si>
  <si>
    <t>"Core","Piece","shippingMarks","","string",35,"Individual piece or virtual grouping of pieces","Shipping marks","true","false",""</t>
  </si>
  <si>
    <t>"Core","Piece","textualHandlingInstructions","","string",36,"Individual piece or virtual grouping of pieces","Strings to provide free text handling instructions such as SSR and OSI","true","false",""</t>
  </si>
  <si>
    <t>"Core","Product","checks","Action","Check",1,"Product details","References to the CheckActions performed on the object","true","false",""</t>
  </si>
  <si>
    <t>"Core","Product","externalReferences","Common","ExternalReference",2,"Product details","References to all associated ExternalReferences","true","false",""</t>
  </si>
  <si>
    <t>"Core","Product","hsCode","Embedded","CodeListElement",3,"Product details","Harmonized Commodity code; refer to hsType used. 6 minimum digits are expected.","false","false",""</t>
  </si>
  <si>
    <t>"Core","Product","manufacturer","Abstract","Organization",4,"Product details - Product details - Product details","Manufacturing company details and contacts - Manufacturing company details and contacts - Manufacturing company details and contacts","false","false","Carrier,Company,PublicAuthority"</t>
  </si>
  <si>
    <t>"Core","Product","events","Event","LogisticsEvent",5,"Product details","Events object","true","false",""</t>
  </si>
  <si>
    <t>"Core","Product","skeletonIndicator","","boolean",6,"Product details","Indicator whether a logistics object is a skeleton object","false","false",""</t>
  </si>
  <si>
    <t>"Core","Product","describedObjects","Abstract","PhysicalLogisticsObject",7,"Product details - Product details - Product details - Product details - Product details - Product details - Product details - Product details - Product details - Product details - Product details - Product details","Reference to the Items or Pieces in which the product can be found. - Reference to the Items or Pieces in which the product can be found. - Reference to the Items or Pieces in which the product can be found. - Reference to the Items or Pieces in which the product can be found. - Reference to the Items or Pieces in which the product can be found. - Reference to the Items or Pieces in which the product can be found. - Reference to the Items or Pieces in which the product can be found. - Reference to the Items or Pieces in which the product can be found. - Reference to the Items or Pieces in which the product can be found. - Reference to the Items or Pieces in which the product can be found. - Reference to the Items or Pieces in which the product can be found. - Reference to the Items or Pieces in which the product can be found.","true","false","Piece,Location,IotDevice,LoadingMaterial,Sensor,PieceLiveAnimals,Item,LoadingUnit,TransportMeans,PieceDg,ItemDg,ULD"</t>
  </si>
  <si>
    <t>"Core","Product","otherCharacteristics","Embedded","Characteristic",8,"Product details","Charateristics of the product","true","false",""</t>
  </si>
  <si>
    <t>"Core","Product","otherIdentifiers","Embedded","OtherIdentifier",9,"Product details","Details about any other identifier; depending on the context of use","true","false",""</t>
  </si>
  <si>
    <t>"Core","Product","commodityItemNumber","","string",10,"Product details","Indicates the specific commodity on which the rate class code is applied","false","false",""</t>
  </si>
  <si>
    <t>"Core","Product","description","","string",11,"Product details","Natural language description if required","false","false",""</t>
  </si>
  <si>
    <t>"Core","Product","hsCommodityDescription","","string",12,"Product details","Commodity description","false","false",""</t>
  </si>
  <si>
    <t>"Core","Product","hsCommodityName","","string",13,"Product details","If no Code provided; name of commodity","false","false",""</t>
  </si>
  <si>
    <t>"Core","Product","hsType","","string",14,"Product details","Reference identifying the type of standard code to be used for the Commodity Classification (Brussels Tariff Nomenclature; EU Harmonized System Code; UN Standard International Trade Classification). Mandatory if the commodity code is more than 6 digits","false","false",""</t>
  </si>
  <si>
    <t>"Core","Product","uniqueIdentifier","","string",15,"Product details","Manufacturer's unique product identifier","false","false",""</t>
  </si>
  <si>
    <t>"Core","Shipment","insurance","Core","Insurance",1,"Shipment details","Insurance details","false","false",""</t>
  </si>
  <si>
    <t>"Core","Shipment","waybill","Core","Waybill",2,"Shipment details","Reference to the Waybill of the shipment","false","false",""</t>
  </si>
  <si>
    <t>"Core","Shipment","checks","Action","Check",3,"Shipment details","References to the CheckActions performed on the object","true","false",""</t>
  </si>
  <si>
    <t>"Core","Shipment","externalReferences","Common","ExternalReference",4,"Shipment details","References to all associated ExternalReferences","true","false",""</t>
  </si>
  <si>
    <t>"Core","Shipment","customsInformation","Core","CustomsInformation",5,"Shipment details","Customs details","true","false",""</t>
  </si>
  <si>
    <t>"Core","Shipment","incoterms","Embedded","CodeListElement",6,"Shipment details","Standard codes as defined by UNCEFACT and ICC that correspond to international rules for the interpretation of the most commonly used trade terms in different countries. UNECE recommendation n. 5 Incoterms 2.","false","false",""</t>
  </si>
  <si>
    <t>"Core","Shipment","pieces","Core","Piece",7,"Shipment details - Shipment details","References to the Pieces that are part of this Shipment - References to the Pieces that are part of this Shipment","true","false","PieceLiveAnimals,PieceDg"</t>
  </si>
  <si>
    <t>"Core","Shipment","totalGrossWeight","Embedded","Value",8,"Shipment details","Total gross weight of the whole shipment","false","false",""</t>
  </si>
  <si>
    <t>"Core","Shipment","totalVolumetricWeight","Embedded","VolumetricWeight",9,"Shipment details","Volumetric weight of the whole shipment","false","false",""</t>
  </si>
  <si>
    <t>"Core","Shipment","events","Event","LogisticsEvent",10,"Shipment details","Events object","true","false",""</t>
  </si>
  <si>
    <t>"Core","Shipment","skeletonIndicator","","boolean",11,"Shipment details","Indicator whether a logistics object is a skeleton object","false","false",""</t>
  </si>
  <si>
    <t>"Core","Shipment","involvedParties","Embedded","Party",12,"Shipment details","Information about other Parties involved depending on the context of use","true","false",""</t>
  </si>
  <si>
    <t>"Core","Shipment","totalDimensions","Embedded","Dimensions",13,"Shipment details","Dimensions of the whole shipment","true","false",""</t>
  </si>
  <si>
    <t>"Core","Shipment","goodsDescription","","string",14,"Shipment details","Description of goods; for the BookingShipment the commodity list defined by Modernizing Cargo Distribution MCD working group can be used as a referential.","false","false",""</t>
  </si>
  <si>
    <t>"Core","Shipment","textualHandlingInstructions","","string",15,"Shipment details","Strings to provide free text handling instructions such as SSR and OSI","true","false",""</t>
  </si>
  <si>
    <t>"Core","TransportMeans","operatedTransportMovement","Activity","TransportMovement",1,"Transport means details","Transport Movement on which the Transport Means is used","false","false",""</t>
  </si>
  <si>
    <t>"Core","TransportMeans","checks","Action","Check",2,"Transport means details","References to the CheckActions performed on the object","true","false",""</t>
  </si>
  <si>
    <t>"Core","TransportMeans","externalReferences","Common","ExternalReference",3,"Transport means details","References to all associated ExternalReferences","true","false",""</t>
  </si>
  <si>
    <t>"Core","TransportMeans","attachedIotDevices","Common","IotDevice",4,"Transport means details","References to all connected IotDevices","true","false",""</t>
  </si>
  <si>
    <t>"Core","TransportMeans","transportOrganization","Abstract","Organization",5,"Transport means details - Transport means details - Transport means details","Company operating the transport means - Company operating the transport means - Company operating the transport means","false","false","Carrier,Company,PublicAuthority"</t>
  </si>
  <si>
    <t>"Core","TransportMeans","typicalCo2Coefficient","Embedded","Value",6,"Transport means details","Required for some CO2 calculations","false","false",""</t>
  </si>
  <si>
    <t>"Core","TransportMeans","typicalFuelConsumption","Embedded","Value",7,"Transport means details","Typical fuel comsumption (e.g. 2 L / 1 nm)","false","false",""</t>
  </si>
  <si>
    <t>"Core","TransportMeans","vehicleType","Embedded","CodeListElement",8,"Transport means details","Vehicle or container type. Refer UNECE28; e.g. 4.. - Aircraft; type unknown.For Air refer to IATA Standard Schedules Information Manua in section ATA/IATA Aircraft Types","false","false",""</t>
  </si>
  <si>
    <t>"Core","TransportMeans","events","Event","LogisticsEvent",9,"Transport means details","Events object","true","false",""</t>
  </si>
  <si>
    <t>"Core","TransportMeans","skeletonIndicator","","boolean",10,"Transport means details","Indicator whether a logistics object is a skeleton object","false","false",""</t>
  </si>
  <si>
    <t>"Core","TransportMeans","involvedInActions","Abstract","LogisticsAction",11,"Transport means details - Transport means details - Transport means details - Transport means details","References to the Actions the object is involved in - References to the Actions the object is involved in - References to the Actions the object is involved in - References to the Actions the object is involved in","true","false","Check,Composing,Loading,Storing"</t>
  </si>
  <si>
    <t>"Core","TransportMeans","vehicleModel","","string",12,"Transport means details","Model or make of the vehicle (e.g. A33-3)","false","false",""</t>
  </si>
  <si>
    <t>"Core","TransportMeans","vehicleRegistration","","string",13,"Transport means details","Vehicle identification - e.g. aircraft registration number","false","false",""</t>
  </si>
  <si>
    <t>"Core","TransportMeans","vehicleSize","","string",14,"Transport means details","Size of the vehicle - free text","false","false",""</t>
  </si>
  <si>
    <t>"Activity","TransportMovement","operatingTransportMeans","Core","TransportMeans",1,"Activity to describe transports; replaces the TransportSegment in v1.1 and above","Reference to the TransportMeans operating the TransportMovement","false","false",""</t>
  </si>
  <si>
    <t>"Activity","TransportMovement","checkActions","Action","Check",2,"Activity to describe transports; replaces the TransportSegment in v1.1 and above","References to CheckActions performed for the Activity","true","false",""</t>
  </si>
  <si>
    <t>"Activity","TransportMovement","executionStatus","Enum","ExecutionStatus",3,"Activity to describe transports; replaces the TransportSegment in v1.1 and above - Activity to describe transports; replaces the TransportSegment in v1.1 and above","Enum stating the status of the Activity - Enum stating the status of the Activity","false","false","ExecutionStatus"</t>
  </si>
  <si>
    <t>"Activity","TransportMovement","checks","Action","Check",4,"Activity to describe transports; replaces the TransportSegment in v1.1 and above","References to the CheckActions performed on the object","true","false",""</t>
  </si>
  <si>
    <t>"Activity","TransportMovement","externalReferences","Common","ExternalReference",5,"Activity to describe transports; replaces the TransportSegment in v1.1 and above","References to all associated ExternalReferences","true","false",""</t>
  </si>
  <si>
    <t>"Activity","TransportMovement","arrivalLocation","Common","Location",6,"Activity to describe transports; replaces the TransportSegment in v1.1 and above","Reference to the arrival Location","false","false",""</t>
  </si>
  <si>
    <t>"Activity","TransportMovement","co2Emissions","Core","CO2Emissions",7,"Activity to describe transports; replaces the TransportSegment in v1.1 and above","References to CO2Emissions","true","false",""</t>
  </si>
  <si>
    <t>"Activity","TransportMovement","departureLocation","Common","Location",8,"Activity to describe transports; replaces the TransportSegment in v1.1 and above","Reference to the depature Location","false","false",""</t>
  </si>
  <si>
    <t>"Activity","TransportMovement","distanceCalculated","Embedded","Value",9,"Activity to describe transports; replaces the TransportSegment in v1.1 and above","Information about the calculated distance","false","false",""</t>
  </si>
  <si>
    <t>"Activity","TransportMovement","distanceMeasured","Embedded","Value",10,"Activity to describe transports; replaces the TransportSegment in v1.1 and above","Information about the measured distance","false","false",""</t>
  </si>
  <si>
    <t>"Activity","TransportMovement","fuelAmountCalculated","Embedded","Value",11,"Activity to describe transports; replaces the TransportSegment in v1.1 and above","Information about the calculated fuel amount","false","false",""</t>
  </si>
  <si>
    <t>"Activity","TransportMovement","fuelAmountMeasured","Embedded","Value",12,"Activity to describe transports; replaces the TransportSegment in v1.1 and above","Information about the measured fuel amount","false","false",""</t>
  </si>
  <si>
    <t>"Activity","TransportMovement","loadingActions","Action","Loading",13,"Activity to describe transports; replaces the TransportSegment in v1.1 and above","References to all actions of type Loading performed for the TransportMovement","true","false",""</t>
  </si>
  <si>
    <t>"Activity","TransportMovement","modeCode","CodeList","ModeCode",14,"Activity to describe transports; replaces the TransportSegment in v1.1 and above","Mode of transport code; refer to UNECE Rec. 19 https://unece.org/fileadmin/DAM/cefact/recommendations/rec19/rec19_1cf19e.pdf","false","false",""</t>
  </si>
  <si>
    <t>"Activity","TransportMovement","modeQualifier","Enum","ModeQualifier",15,"Activity to describe transports; replaces the TransportSegment in v1.1 and above - Activity to describe transports; replaces the TransportSegment in v1.1 and above","Pre-Carriage; Main-Carriage or On-Carriage - Pre-Carriage; Main-Carriage or On-Carriage","false","false","ModeQualifier"</t>
  </si>
  <si>
    <t>"Activity","TransportMovement","contactDetails","Embedded","ContactDetail",16,"Activity to describe transports; replaces the TransportSegment in v1.1 and above","Information about contactDetails","true","false",""</t>
  </si>
  <si>
    <t>"Activity","TransportMovement","contactPersons","Abstract","Actor",17,"Activity to describe transports; replaces the TransportSegment in v1.1 and above - Activity to describe transports; replaces the TransportSegment in v1.1 and above","References to Actors (Person; NonHumanActor) acting as contacts - References to Actors (Person; NonHumanActor) acting as contacts","true","false","Person,NonHumanActor"</t>
  </si>
  <si>
    <t>"Activity","TransportMovement","servedServices","Abstract","LogisticsService",18,"Activity to describe transports; replaces the TransportSegment in v1.1 and above","Reference to Services this Activity is executed for","true","false","Booking"</t>
  </si>
  <si>
    <t>"Activity","TransportMovement","events","Event","LogisticsEvent",19,"Activity to describe transports; replaces the TransportSegment in v1.1 and above","Events object","true","false",""</t>
  </si>
  <si>
    <t>"Activity","TransportMovement","skeletonIndicator","","boolean",20,"Activity to describe transports; replaces the TransportSegment in v1.1 and above","Indicator whether a logistics object is a skeleton object","false","false",""</t>
  </si>
  <si>
    <t>"Activity","TransportMovement","movementTimes","Embedded","MovementTime",21,"Activity to describe transports; replaces the TransportSegment in v1.1 and above","Information about times related to the movement (milestone list to be defined)","true","false",""</t>
  </si>
  <si>
    <t>"Activity","TransportMovement","fuelType","","string",22,"Activity to describe transports; replaces the TransportSegment in v1.1 and above","e.g. Kerosene; Diesel; SAF; Electricity [renewable]; Electricity [non-renewable]","false","false",""</t>
  </si>
  <si>
    <t>"Activity","TransportMovement","seal","","string",23,"Activity to describe transports; replaces the TransportSegment in v1.1 and above","Seal identifier","false","false",""</t>
  </si>
  <si>
    <t>"Activity","TransportMovement","transportIdentifier","","string",24,"Activity to describe transports; replaces the TransportSegment in v1.1 and above","Airline flight number; or rail/truck/maritime line id","false","false",""</t>
  </si>
  <si>
    <t>"Core","ULD","inUnitComposition","Activity","UnitComposition",1,"Unit Load Device details","","false","false",""</t>
  </si>
  <si>
    <t>"Core","ULD","tareWeight","Embedded","Value",2,"Unit Load Device details","Tare weight of the empty ULD","false","false",""</t>
  </si>
  <si>
    <t>"Core","ULD","checks","Action","Check",3,"Unit Load Device details","References to the CheckActions performed on the object","true","false",""</t>
  </si>
  <si>
    <t>"Core","ULD","externalReferences","Common","ExternalReference",4,"Unit Load Device details","References to all associated ExternalReferences","true","false",""</t>
  </si>
  <si>
    <t>"Core","ULD","attachedIotDevices","Common","IotDevice",5,"Unit Load Device details","References to all connected IotDevices","true","false",""</t>
  </si>
  <si>
    <t>"Core","ULD","demurrageCode","CodeList","DemurrageCode",6,"Unit Load Device details","Contains three designator of demurrage code; refer to RP 1654 (BCC; HHH; XXX; ZZZ)","false","false",""</t>
  </si>
  <si>
    <t>"Core","ULD","loadingIndicator","CodeList","ULDLoadingIndicator",7,"Unit Load Device details","ULD height or loading limitation code. Refer CXML Code List 1.47;  e.g. R - ULD Height above 244 centimetres","false","false",""</t>
  </si>
  <si>
    <t>"Core","ULD","odlnCode","Embedded","CodeListElement",8,"Unit Load Device details","Contains two designator codes of ODLN or Operational Damage Limit Notices. ODLN code is used to define type of damage after visually check the serviceability of ULDs section 7; Standard Specifications 4/3 or 4/4 in ULD Regulations","false","false",""</t>
  </si>
  <si>
    <t>"Core","ULD","ownerCode","Embedded","CodeListElement",9,"Unit Load Device details","Owner code of the ULD in aa; an or na format - owner can be an airline or leasing company","false","false",""</t>
  </si>
  <si>
    <t>"Core","ULD","serviceabilityCode","CodeList","ULDConditionCode",10,"Unit Load Device details","Designator of serviceablity condition e.g. SER or DAM ","false","false",""</t>
  </si>
  <si>
    <t>"Core","ULD","uldTypeCode","Embedded","CodeListElement",11,"Unit Load Device details","Standard Unit Load Device type code e.g. AKE - Certified Container - Contoured. Refer to IATA ULD Technical Manual","false","false",""</t>
  </si>
  <si>
    <t>"Core","ULD","remarks","","string",12,"Unit Load Device details","Remarks or Supplement Information","false","false",""</t>
  </si>
  <si>
    <t>"Core","ULD","events","Event","LogisticsEvent",13,"Unit Load Device details","Events object","true","false",""</t>
  </si>
  <si>
    <t>"Core","ULD","skeletonIndicator","","boolean",14,"Unit Load Device details","Indicator whether a logistics object is a skeleton object","false","false",""</t>
  </si>
  <si>
    <t>"Core","ULD","involvedInActions","Abstract","LogisticsAction",15,"Unit Load Device details - Unit Load Device details - Unit Load Device details - Unit Load Device details","References to the Actions the object is involved in - References to the Actions the object is involved in - References to the Actions the object is involved in - References to the Actions the object is involved in","true","false","Check,Composing,Loading,Storing"</t>
  </si>
  <si>
    <t>"Core","ULD","ataDesignator","","string",16,"Unit Load Device details","US / ATA Unit Load Device type code e.g. M2","false","false",""</t>
  </si>
  <si>
    <t>"Core","ULD","damageFlag","","boolean",17,"Unit Load Device details","Indicates if the ULD is Damaged","false","false",""</t>
  </si>
  <si>
    <t>"Core","ULD","numberOfDoors","","integer",18,"Unit Load Device details","Number of doors","false","false",""</t>
  </si>
  <si>
    <t>"Core","ULD","numberOfFittings","","integer",19,"Unit Load Device details","Number of fittings","false","false",""</t>
  </si>
  <si>
    <t>"Core","ULD","numberOfNets","","integer",20,"Unit Load Device details","Number of nets","false","false",""</t>
  </si>
  <si>
    <t>"Core","ULD","numberOfStraps","","integer",21,"Unit Load Device details","Number of straps","false","false",""</t>
  </si>
  <si>
    <t>"Core","ULD","sealNumber","","string",22,"Unit Load Device details","ULD seal number if applicable","false","false",""</t>
  </si>
  <si>
    <t>"Core","ULD","uldSerialNumber","","string",23,"Unit Load Device details","Serial number that allows to uniquely identify the ULD","false","false",""</t>
  </si>
  <si>
    <t>"Activity","UnitComposition","loadingUnit","Core","LoadingUnit",1,"Activity to describe composition and decomposition of LoadingUnits","Reference to the LoadingUnit composed in the Unit Composition or referenced in Composing actions","false","false","ULD"</t>
  </si>
  <si>
    <t>"Activity","UnitComposition","checkActions","Action","Check",2,"Activity to describe composition and decomposition of LoadingUnits","References to CheckActions performed for the Activity","true","false",""</t>
  </si>
  <si>
    <t>"Activity","UnitComposition","executionStatus","Enum","ExecutionStatus",3,"Activity to describe composition and decomposition of LoadingUnits - Activity to describe composition and decomposition of LoadingUnits","Enum stating the status of the Activity - Enum stating the status of the Activity","false","false","ExecutionStatus"</t>
  </si>
  <si>
    <t>"Activity","UnitComposition","checks","Action","Check",4,"Activity to describe composition and decomposition of LoadingUnits","References to the CheckActions performed on the object","true","false",""</t>
  </si>
  <si>
    <t>"Activity","UnitComposition","externalReferences","Common","ExternalReference",5,"Activity to describe composition and decomposition of LoadingUnits","References to all associated ExternalReferences","true","false",""</t>
  </si>
  <si>
    <t>"Activity","UnitComposition","compositionActions","Action","Composing",6,"Activity to describe composition and decomposition of LoadingUnits","References to all CompositionActions performed for the UnitComposition","true","false",""</t>
  </si>
  <si>
    <t>"Activity","UnitComposition","contactDetails","Embedded","ContactDetail",7,"Activity to describe composition and decomposition of LoadingUnits","Information about contactDetails","true","false",""</t>
  </si>
  <si>
    <t>"Activity","UnitComposition","contactPersons","Abstract","Actor",8,"Activity to describe composition and decomposition of LoadingUnits - Activity to describe composition and decomposition of LoadingUnits","References to Actors (Person; NonHumanActor) acting as contacts - References to Actors (Person; NonHumanActor) acting as contacts","true","false","Person,NonHumanActor"</t>
  </si>
  <si>
    <t>"Activity","UnitComposition","servedServices","Abstract","LogisticsService",9,"Activity to describe composition and decomposition of LoadingUnits","Reference to Services this Activity is executed for","true","false","Booking"</t>
  </si>
  <si>
    <t>"Activity","UnitComposition","events","Event","LogisticsEvent",10,"Activity to describe composition and decomposition of LoadingUnits","Events object","true","false",""</t>
  </si>
  <si>
    <t>"Activity","UnitComposition","skeletonIndicator","","boolean",11,"Activity to describe composition and decomposition of LoadingUnits","Indicator whether a logistics object is a skeleton object","false","false",""</t>
  </si>
  <si>
    <t>"Activity","UnitComposition","compositionIdentifier","","string",12,"Activity to describe composition and decomposition of LoadingUnits","Short text holding the process number if necessary","false","false",""</t>
  </si>
  <si>
    <t>"Activity","UnitComposition","slac","","integer",13,"Activity to describe composition and decomposition of LoadingUnits","Shipper's Load And Count  ( total contained piece count as provided by shipper)","false","false",""</t>
  </si>
  <si>
    <t>"Embedded","Value","unit","CodeList","MeasurementUnitCode",1,"Unit of measurement details","Unit of measurement as per MeasurementUnitCode codelist. If the code is not present; create an instance of MeasurementUnitCode based on UNECE Rec. 20 Rev. 17e-2021","false","false",""</t>
  </si>
  <si>
    <t>"Embedded","Value","numericalValue","","double",2,"Unit of measurement details","Numerical value","false","false",""</t>
  </si>
  <si>
    <t>"Core","Waybill","billingDetails","BillingSettlement","BillingDetails",1,"Waybill details","Reference to the BillingDetails of the Waybill","false","false",""</t>
  </si>
  <si>
    <t>"Core","Waybill","masterWaybill","Core","Waybill",2,"Waybill details","Reference to the master Waybill if it is contained in one","false","false",""</t>
  </si>
  <si>
    <t>"Core","Waybill","referredBookingOption","Service","Booking",3,"Waybill details","Refers to the Booking","false","false",""</t>
  </si>
  <si>
    <t>"Core","Waybill","shipment","Core","Shipment",4,"Waybill details","Reference to the Shipment","false","false",""</t>
  </si>
  <si>
    <t>"Core","Waybill","checks","Action","Check",5,"Waybill details","References to the CheckActions performed on the object","true","false",""</t>
  </si>
  <si>
    <t>"Core","Waybill","externalReferences","Common","ExternalReference",6,"Waybill details","References to all associated ExternalReferences","true","false",""</t>
  </si>
  <si>
    <t>"Core","Waybill","arrivalLocation","Common","Location",7,"Waybill details","Reference to the arrival Location","false","false",""</t>
  </si>
  <si>
    <t>"Core","Waybill","carrierChargeCode","CodeList","ChargeCode",8,"Waybill details","One letter charge code as per bullet point 12 - data element 13 from AWB","false","false",""</t>
  </si>
  <si>
    <t>"Core","Waybill","carrierDeclarationPlace","Common","Location",9,"Waybill details","Location of individual or company involved in the movement of a consignment or Coded representation of a specific airport/city code","false","false",""</t>
  </si>
  <si>
    <t>"Core","Waybill","customsOriginCode","Embedded","CodeListElement",10,"Waybill details","Code indicating the origin of goods for Customs purposes (e.g. For goods in free circulation in the EU) List to be provided by local authorities","false","false",""</t>
  </si>
  <si>
    <t>"Core","Waybill","declaredValueForCarriage","Embedded","CurrencyValue",11,"Waybill details","The value of a shipment declared for carriage purposes","false","false",""</t>
  </si>
  <si>
    <t>"Core","Waybill","declaredValueForCustoms","Embedded","CurrencyValue",12,"Waybill details","The value of a shipment declared for customs purposes","false","false",""</t>
  </si>
  <si>
    <t>"Core","Waybill","departureLocation","Common","Location",13,"Waybill details","Reference to the depature Location","false","false",""</t>
  </si>
  <si>
    <t>"Core","Waybill","houseWaybills","Core","Waybill",14,"Waybill details","Refers to the Waybill(s) contained","true","false",""</t>
  </si>
  <si>
    <t>"Core","Waybill","otherChargesIndicator","CodeList","PrepaidCollectIndicator",15,"Waybill details","Indicator whether the payment of Other Charges is to be made at origin (prepaid) or at destination (collect) as per bullet point 13 - data element 15a/15b from AWB","false","false",""</t>
  </si>
  <si>
    <t>"Core","Waybill","serviceCode","CodeList","ServiceCode",16,"Waybill details","One letter service code as per bullet point 18.4 - data element 22Z from AWB","false","false",""</t>
  </si>
  <si>
    <t>"Core","Waybill","waybillType","Enum","WaybillType",17,"Waybill details - Waybill details","Type of the Waybill: House; Direct or Master - Type of the Waybill: House; Direct or Master","false","false","WaybillType"</t>
  </si>
  <si>
    <t>"Core","Waybill","weightValuationIndicator","CodeList","PrepaidCollectIndicator",18,"Waybill details","Indicator whether the payment for the Weight/Valuation is to be made at origin (prepaid) or at destination (collect) as per bullet point 13 - data element 14a/14b from AWB","false","false",""</t>
  </si>
  <si>
    <t>"Core","Waybill","events","Event","LogisticsEvent",19,"Waybill details","Events object","true","false",""</t>
  </si>
  <si>
    <t>"Core","Waybill","skeletonIndicator","","boolean",20,"Waybill details","Indicator whether a logistics object is a skeleton object","false","false",""</t>
  </si>
  <si>
    <t>"Core","Waybill","destinationCharges","Embedded","CurrencyValue",21,"Waybill details","Charges levied at destination accruing to the last carrier; in destination currency","true","false",""</t>
  </si>
  <si>
    <t>"Core","Waybill","involvedParties","Embedded","Party",22,"Waybill details","Information about other Parties involved depending on the context of use","true","false",""</t>
  </si>
  <si>
    <t>"Core","Waybill","otherCharges","Embedded","OtherCharge",23,"Waybill details","Information about Other Charges applying to this Waybill","true","false",""</t>
  </si>
  <si>
    <t>"Core","Waybill","waybillLineItems","Embedded","WaybillLineItem",24,"Waybill details","Information about rates applying to this Waybill handled as line item","true","false",""</t>
  </si>
  <si>
    <t>"Core","Waybill","accountingInformation","","string",25,"Waybill details","Indicates the details of accounting information. Free text e.g. PAYMENT BY CERTIFIED CHEQUE etc.","false","false",""</t>
  </si>
  <si>
    <t>"Core","Waybill","carrierDeclarationDate","","dateTime",26,"Waybill details","Date upon which the certification is made by the carrier","false","false",""</t>
  </si>
  <si>
    <t>"Core","Waybill","carrierDeclarationSignature","","string",27,"Waybill details","Contains the authentication of the Carrier","false","false",""</t>
  </si>
  <si>
    <t>"Core","Waybill","consignorDeclarationSignature","","string",28,"Waybill details","Name of consignor signatory","false","false",""</t>
  </si>
  <si>
    <t>"Core","Waybill","destinationCurrencyRate","","double",29,"Waybill details","Conversion rate applied","false","false",""</t>
  </si>
  <si>
    <t>"Core","Waybill","modularCheckNumber","","boolean",30,"Waybill details","The check is a Modular 7 validation on the AWB number; recorded as a boolean.","false","false",""</t>
  </si>
  <si>
    <t>"Core","Waybill","shippingInfo","","string",31,"Waybill details","The shipper or its Agent may enter the appropriate optional shipping","false","false",""</t>
  </si>
  <si>
    <t>"Core","Waybill","shippingRefNo","","string",32,"Waybill details","Optional shipping reference number if any","false","false",""</t>
  </si>
  <si>
    <t>"Core","Waybill","waybillNumber","","string",33,"Waybill details","House or Master Waybill unique identifier","false","false",""</t>
  </si>
  <si>
    <t>"Core","Waybill","waybillPrefix","","string",34,"Waybill details","Prefix used for the Waybill Number. Refer to IATA Airlines Codes","false","false",""</t>
  </si>
  <si>
    <t>"Embedded","WaybillLineItem","chargeableWeightForRate","Embedded","Value",1,"Information from AWB Rate Description section as per bullet point 18 - data elements 22A - 22Z from AWB","Chargeable weight for which the rate description details apply","false","false",""</t>
  </si>
  <si>
    <t>"Embedded","WaybillLineItem","dimensionsForRate","Embedded","Dimensions",2,"Information from AWB Rate Description section as per bullet point 18 - data elements 22A - 22Z from AWB","Information about the Dimensions used for the rate descbribed by the Line Item","false","false",""</t>
  </si>
  <si>
    <t>"Embedded","WaybillLineItem","grossWeightForRate","Embedded","Value",3,"Information from AWB Rate Description section as per bullet point 18 - data elements 22A - 22Z from AWB","Gross weight for which the rate description details apply","false","false",""</t>
  </si>
  <si>
    <t>"Embedded","WaybillLineItem","hsCodeForRate","Embedded","CodeListElement",4,"Information from AWB Rate Description section as per bullet point 18 - data elements 22A - 22Z from AWB","Harmonized Commodity code; refer to hsType used. 6 minimum digits are expected.","false","false",""</t>
  </si>
  <si>
    <t>"Embedded","WaybillLineItem","productionCountryForRate","Embedded","CodeListElement",5,"Information from AWB Rate Description section as per bullet point 18 - data elements 22A - 22Z from AWB","Production country for the rate described by this Line Item. Refer ISO 3166-2","false","false",""</t>
  </si>
  <si>
    <t>"Embedded","WaybillLineItem","rateCharge","Embedded","CurrencyValue",6,"Information from AWB Rate Description section as per bullet point 18 - data elements 22A - 22Z from AWB","TACT Rate for rate description details","false","false",""</t>
  </si>
  <si>
    <t>"Embedded","WaybillLineItem","rateClassCode","CodeList","RateClassCode",7,"Information from AWB Rate Description section as per bullet point 18 - data elements 22A - 22Z from AWB","Rate class code e.g. Q. Refer to CXML Code List 1.4 Rate Class Codes","false","false",""</t>
  </si>
  <si>
    <t>"Embedded","WaybillLineItem","rateClassCodeBasic","CodeList","BasicRateClassCode",8,"Information from AWB Rate Description section as per bullet point 18 - data elements 22A - 22Z from AWB","Rate Surcharge/Reduction - Basic Rate Class Code","false","false",""</t>
  </si>
  <si>
    <t>"Embedded","WaybillLineItem","ratePercentage","Embedded","Value",9,"Information from AWB Rate Description section as per bullet point 18 - data elements 22A - 22Z from AWB","Rate Surcharge/Reduction - Percebtage of  red. / surcharge","false","false",""</t>
  </si>
  <si>
    <t>"Embedded","WaybillLineItem","rcp","Embedded","CodeListElement",10,"Information from AWB Rate Description section as per bullet point 18 - data elements 22A - 22Z from AWB","IATA 3-letter city code of the rate combination point as defined in TACT","false","false",""</t>
  </si>
  <si>
    <t>"Embedded","WaybillLineItem","uldOwnerCode","Embedded","CodeListElement",11,"Information from AWB Rate Description section as per bullet point 18 - data elements 22A - 22Z from AWB","Information about the ULD owner code described in a ULD specific piece or used for a rate in a Line Item","false","false",""</t>
  </si>
  <si>
    <t>"Embedded","WaybillLineItem","uldRateClassType","Embedded","CodeListElement",12,"Information from AWB Rate Description section as per bullet point 18 - data elements 22A - 22Z from AWB","ULD Rate information - ULD Rate Class Type","false","false",""</t>
  </si>
  <si>
    <t>"Embedded","WaybillLineItem","uldTareWeightForRate","Embedded","Value",13,"Information from AWB Rate Description section as per bullet point 18 - data elements 22A - 22Z from AWB","Information about the ULD tare weight used for the rate descbribed by the Line Item","false","false",""</t>
  </si>
  <si>
    <t>"Embedded","WaybillLineItem","uldType","Embedded","CodeListElement",14,"Information from AWB Rate Description section as per bullet point 18 - data elements 22A - 22Z from AWB","Type of ULD as per IATA ULD Regulation","false","false",""</t>
  </si>
  <si>
    <t>"Embedded","WaybillLineItem","volumetricWeightForRate","Embedded","VolumetricWeight",15,"Information from AWB Rate Description section as per bullet point 18 - data elements 22A - 22Z from AWB","Volumetric weight used for the rate described by this line item","false","false",""</t>
  </si>
  <si>
    <t>"Embedded","WaybillLineItem","commodityItemNumberForRate","","string",16,"Information from AWB Rate Description section as per bullet point 18 - data elements 22A - 22Z from AWB","Indicates the specific commodity on which the rate class code is applied","false","false",""</t>
  </si>
  <si>
    <t>"Embedded","WaybillLineItem","goodsDescriptionForRate","","string",17,"Information from AWB Rate Description section as per bullet point 18 - data elements 22A - 22Z from AWB","Goods description used in the rate described by the Line Item","false","false",""</t>
  </si>
  <si>
    <t>"Embedded","WaybillLineItem","lineItemNumber","","integer",18,"Information from AWB Rate Description section as per bullet point 18 - data elements 22A - 22Z from AWB","Number of the line item","false","false",""</t>
  </si>
  <si>
    <t>"Embedded","WaybillLineItem","pieceCountForRate","","integer",19,"Information from AWB Rate Description section as per bullet point 18 - data elements 22A - 22Z from AWB","Number of pieces for which the rate description details apply","false","false",""</t>
  </si>
  <si>
    <t>"Embedded","WaybillLineItem","slacForRate","","integer",20,"Information from AWB Rate Description section as per bullet point 18 - data elements 22A - 22Z from AWB","Slac used for the rate described by the Line item","false","false",""</t>
  </si>
  <si>
    <t>"Embedded","WaybillLineItem","uldSerialNumber","","string",21,"Information from AWB Rate Description section as per bullet point 18 - data elements 22A - 22Z from AWB","Serial number that allows to uniquely identify the ULD","false","false",""</t>
  </si>
  <si>
    <t>MovementTime</t>
  </si>
  <si>
    <t>ActionTimeType</t>
  </si>
  <si>
    <t>Adjustments</t>
  </si>
  <si>
    <t>Answer</t>
  </si>
  <si>
    <t>BillingDetails</t>
  </si>
  <si>
    <t>BookingOption</t>
  </si>
  <si>
    <t>BookingOptionRequest</t>
  </si>
  <si>
    <t>BookingOptionStatus</t>
  </si>
  <si>
    <t>BookingPreferences</t>
  </si>
  <si>
    <t>BookingRequest</t>
  </si>
  <si>
    <t>BookingShipment</t>
  </si>
  <si>
    <t>BookingStatus</t>
  </si>
  <si>
    <t>BookingTimes</t>
  </si>
  <si>
    <t>CO2Emissions</t>
  </si>
  <si>
    <t>Carrier</t>
  </si>
  <si>
    <t>CarrierProduct</t>
  </si>
  <si>
    <t>Check</t>
  </si>
  <si>
    <t>CheckTemplate</t>
  </si>
  <si>
    <t>CheckTotalResult</t>
  </si>
  <si>
    <t>Company</t>
  </si>
  <si>
    <t>CompositionType</t>
  </si>
  <si>
    <t>ContactDetailType</t>
  </si>
  <si>
    <t>ContactRole</t>
  </si>
  <si>
    <t>CustomsInformation</t>
  </si>
  <si>
    <t>DgDeclaration</t>
  </si>
  <si>
    <t>DgProductRadioactive</t>
  </si>
  <si>
    <t>DgRadioactiveIsotope</t>
  </si>
  <si>
    <t>DirectionType</t>
  </si>
  <si>
    <t>EpermitConsignment</t>
  </si>
  <si>
    <t>EpermitSignature</t>
  </si>
  <si>
    <t>EventTimeType</t>
  </si>
  <si>
    <t>ExecutionStatus</t>
  </si>
  <si>
    <t>Geolocation</t>
  </si>
  <si>
    <t>Insurance</t>
  </si>
  <si>
    <t>IotDevice</t>
  </si>
  <si>
    <t>ItemDg</t>
  </si>
  <si>
    <t>LiveAnimalsEpermit</t>
  </si>
  <si>
    <t>LoadType</t>
  </si>
  <si>
    <t>LoadingMaterial</t>
  </si>
  <si>
    <t>LoadingType</t>
  </si>
  <si>
    <t>LoadingUnit</t>
  </si>
  <si>
    <t>LogisticsAction</t>
  </si>
  <si>
    <t>LogisticsActivity</t>
  </si>
  <si>
    <t>LogisticsAgent</t>
  </si>
  <si>
    <t>LogisticsObject</t>
  </si>
  <si>
    <t>LogisticsService</t>
  </si>
  <si>
    <t>LoosePiece</t>
  </si>
  <si>
    <t>Measurement</t>
  </si>
  <si>
    <t>ModeQualifier</t>
  </si>
  <si>
    <t>MovementTimeType</t>
  </si>
  <si>
    <t>OtherCharge</t>
  </si>
  <si>
    <t>PackagingType</t>
  </si>
  <si>
    <t>PhysicalLogisticsObject</t>
  </si>
  <si>
    <t>PieceDg</t>
  </si>
  <si>
    <t>PieceGroup</t>
  </si>
  <si>
    <t>PieceLiveAnimals</t>
  </si>
  <si>
    <t>Price</t>
  </si>
  <si>
    <t>ProductDg</t>
  </si>
  <si>
    <t>Question</t>
  </si>
  <si>
    <t>Ranges</t>
  </si>
  <si>
    <t>Ratings</t>
  </si>
  <si>
    <t>RegulatedEntity</t>
  </si>
  <si>
    <t>SecurityDeclaration</t>
  </si>
  <si>
    <t>Sensor</t>
  </si>
  <si>
    <t>SensorType</t>
  </si>
  <si>
    <t>StationRemarks</t>
  </si>
  <si>
    <t>Storage</t>
  </si>
  <si>
    <t>Storing</t>
  </si>
  <si>
    <t>StoringType</t>
  </si>
  <si>
    <t>TemperatureInstructions</t>
  </si>
  <si>
    <t>TransportLegs</t>
  </si>
  <si>
    <t>ULDBasicPiece</t>
  </si>
  <si>
    <t>ULDSpecificPiece</t>
  </si>
  <si>
    <t>UnitsPreference</t>
  </si>
  <si>
    <t>VolumePieceGroup</t>
  </si>
  <si>
    <t>VolumetricWeight</t>
  </si>
  <si>
    <t>WaybillType</t>
  </si>
  <si>
    <t>AWBUseIndicator</t>
  </si>
  <si>
    <t>AircraftPossibilityCode</t>
  </si>
  <si>
    <t>BasicRateClassCode</t>
  </si>
  <si>
    <t>ChargeCode</t>
  </si>
  <si>
    <t>ChargeIdentifier</t>
  </si>
  <si>
    <t>CommodityCode</t>
  </si>
  <si>
    <t>CurrencyCode</t>
  </si>
  <si>
    <t>DangerousGoodsCode</t>
  </si>
  <si>
    <t>DemurrageCode</t>
  </si>
  <si>
    <t>DimensionsUnitCode</t>
  </si>
  <si>
    <t>EntitlementCode</t>
  </si>
  <si>
    <t>ExplosiveCompatibilityGroupCode</t>
  </si>
  <si>
    <t>GoodsTypeCode</t>
  </si>
  <si>
    <t>GoodsTypeExtensionCode</t>
  </si>
  <si>
    <t>MeasurementUnitCode</t>
  </si>
  <si>
    <t>ModeCode</t>
  </si>
  <si>
    <t>MovementIndicator</t>
  </si>
  <si>
    <t>OtherChargeCode</t>
  </si>
  <si>
    <t>PackageMarkCode</t>
  </si>
  <si>
    <t>PackagingDangerLevelCode</t>
  </si>
  <si>
    <t>ParticipantIdentifier</t>
  </si>
  <si>
    <t>PrepaidCollectIndicator</t>
  </si>
  <si>
    <t>RaTypeCode</t>
  </si>
  <si>
    <t>RadioactiveMaterialClassification</t>
  </si>
  <si>
    <t>RateClassCode</t>
  </si>
  <si>
    <t>RatingsType</t>
  </si>
  <si>
    <t>RegulatedEntityCategoryCode</t>
  </si>
  <si>
    <t>ScreeningExemption</t>
  </si>
  <si>
    <t>ScreeningMethod</t>
  </si>
  <si>
    <t>SecurityStatus</t>
  </si>
  <si>
    <t>ServiceCode</t>
  </si>
  <si>
    <t>ShipmentSecurityStatus</t>
  </si>
  <si>
    <t>SignatoryRole</t>
  </si>
  <si>
    <t>SignatureTypeCode</t>
  </si>
  <si>
    <t>SpecialHandlingCode</t>
  </si>
  <si>
    <t>StatusCode</t>
  </si>
  <si>
    <t>TemperatureUnitCode</t>
  </si>
  <si>
    <t>TransactionPurposeCode</t>
  </si>
  <si>
    <t>TransportMeansServiceType</t>
  </si>
  <si>
    <t>ULDChargeCode</t>
  </si>
  <si>
    <t>ULDConditionCode</t>
  </si>
  <si>
    <t>ULDLoadingIndicator</t>
  </si>
  <si>
    <t>VolumeUnitCode</t>
  </si>
  <si>
    <t>WeightUnitCode</t>
  </si>
  <si>
    <t>property-banlist</t>
  </si>
  <si>
    <t>Full</t>
  </si>
  <si>
    <t>https://onerecord.iata.org/ns/cargo#UnitComposition|https://onerecord.iata.org/ns/cargo#TransportMovement|https://onerecord.iata.org/ns/cargo#Storage</t>
  </si>
  <si>
    <t>https://onerecord.iata.org/ns/cargo#Carrier|https://onerecord.iata.org/ns/cargo#Company|https://onerecord.iata.org/ns/cargo#PublicAuthority</t>
  </si>
  <si>
    <t>https://onerecord.iata.org/ns/cargo#Person|https://onerecord.iata.org/ns/cargo#NonHumanActor</t>
  </si>
  <si>
    <t>https://onerecord.iata.org/ns/cargo#LoosePiece|https://onerecord.iata.org/ns/cargo#ULDBasicPiece|https://onerecord.iata.org/ns/cargo#ULDSpecificPiece|https://onerecord.iata.org/ns/cargo#VolumePieceGroup</t>
  </si>
  <si>
    <t>https://onerecord.iata.org/ns/cargo#PieceLiveAnimals|https://onerecord.iata.org/ns/cargo#PieceDg</t>
  </si>
  <si>
    <t>https://onerecord.iata.org/ns/cargo#Check|https://onerecord.iata.org/ns/cargo#Composing|https://onerecord.iata.org/ns/cargo#Loading|https://onerecord.iata.org/ns/cargo#Storing</t>
  </si>
  <si>
    <t>https://onerecord.iata.org/ns/cargo#Actor|https://onerecord.iata.org/ns/cargo#Organization|https://onerecord.iata.org/ns/cargo#Carrier|https://onerecord.iata.org/ns/cargo#Person|https://onerecord.iata.org/ns/cargo#Company|https://onerecord.iata.org/ns/cargo#NonHumanActor|https://onerecord.iata.org/ns/cargo#PublicAuthority</t>
  </si>
  <si>
    <t>Agent</t>
  </si>
  <si>
    <t>activity</t>
  </si>
  <si>
    <t>UnitComposition|TransportMovement|Storage</t>
  </si>
  <si>
    <t>associatedOrganization</t>
  </si>
  <si>
    <t>contactPersons</t>
  </si>
  <si>
    <t>Carrier|Company|PublicAuthority</t>
  </si>
  <si>
    <t>checks</t>
  </si>
  <si>
    <t>checkedObject</t>
  </si>
  <si>
    <t>externalReferences</t>
  </si>
  <si>
    <t>referenceForObjects</t>
  </si>
  <si>
    <t>events</t>
  </si>
  <si>
    <t>addressCode</t>
  </si>
  <si>
    <t>cityCode</t>
  </si>
  <si>
    <t>country</t>
  </si>
  <si>
    <t>postalCode</t>
  </si>
  <si>
    <t>regionCode</t>
  </si>
  <si>
    <t>question</t>
  </si>
  <si>
    <t>answer</t>
  </si>
  <si>
    <t>answerActor</t>
  </si>
  <si>
    <t>Person|NonHumanActor</t>
  </si>
  <si>
    <t>answerValue</t>
  </si>
  <si>
    <t>givenAtLocation</t>
  </si>
  <si>
    <t>involvedParties</t>
  </si>
  <si>
    <t>detailedWaybill</t>
  </si>
  <si>
    <t>billingDetails</t>
  </si>
  <si>
    <t>awbUseIndicator</t>
  </si>
  <si>
    <t>taxDueAgent</t>
  </si>
  <si>
    <t>taxDueAirline</t>
  </si>
  <si>
    <t>adjustments</t>
  </si>
  <si>
    <t>bookingRequest</t>
  </si>
  <si>
    <t>booking</t>
  </si>
  <si>
    <t>issuedForWaybill</t>
  </si>
  <si>
    <t>referredBookingOption</t>
  </si>
  <si>
    <t>bookingStatus</t>
  </si>
  <si>
    <t>updateBookingOptionRequests</t>
  </si>
  <si>
    <t>bookingToUpdate</t>
  </si>
  <si>
    <t>activitySequences</t>
  </si>
  <si>
    <t>contactDetails</t>
  </si>
  <si>
    <t>forBookingOptionRequest</t>
  </si>
  <si>
    <t>bookingOptions</t>
  </si>
  <si>
    <t>forBookingRequest</t>
  </si>
  <si>
    <t>forBookingOption</t>
  </si>
  <si>
    <t>price</t>
  </si>
  <si>
    <t>bookingTimes</t>
  </si>
  <si>
    <t>carrier</t>
  </si>
  <si>
    <t>carrierProduct</t>
  </si>
  <si>
    <t>statusBookingOption</t>
  </si>
  <si>
    <t>unitsPreference</t>
  </si>
  <si>
    <t>stationRemarks</t>
  </si>
  <si>
    <t>transportLegs</t>
  </si>
  <si>
    <t>bookingShipmentDetails</t>
  </si>
  <si>
    <t>bookingPreference</t>
  </si>
  <si>
    <t>timePreferences</t>
  </si>
  <si>
    <t>aircraftPossibilityCode</t>
  </si>
  <si>
    <t>excludedViaPoints</t>
  </si>
  <si>
    <t>includedViaPoints</t>
  </si>
  <si>
    <t>expectedCommodity</t>
  </si>
  <si>
    <t>expectedHScode</t>
  </si>
  <si>
    <t>temperatureInstructions</t>
  </si>
  <si>
    <t>pieceGroups</t>
  </si>
  <si>
    <t>LoosePiece|ULDBasicPiece|ULDSpecificPiece|VolumePieceGroup</t>
  </si>
  <si>
    <t>specialHandlingCodes</t>
  </si>
  <si>
    <t>calculationFor</t>
  </si>
  <si>
    <t>co2Emissions</t>
  </si>
  <si>
    <t>calculatedEmissions</t>
  </si>
  <si>
    <t>LogisticsActivity|Answer|Actor|Piece|Location|EpermitConsignment|Organization|IotDevice|PhysicalLogisticsObject|BillingDetails|Booking|BookingOption|BookingRequest|BookingShipment|Carrier|Person|Check|CheckTemplate|CheckTotalResult|CO2Emissions|LoadingMaterial|Composing|Sensor|PieceLiveAnimals|Item|DgProductRadioactive|Product|CustomsInformation|Waybill|DgDeclaration|ExternalReference|LiveAnimalsEpermit|BookingOptionRequest|Price|ProductDg|UnitComposition|Insurance|Shipment|LogisticsAction|DgRadioactiveIsotope|LoadingUnit|Loading|TransportMeans|TransportMovement|Company|PackagingType|LogisticsAgent|Question|Ratings|SecurityDeclaration|LogisticsService|EpermitSignature|Storing|TransportLegs|PieceDg|ItemDg|NonHumanActor|PublicAuthority|Storage|ULD</t>
  </si>
  <si>
    <t>PieceLiveAnimals|PieceDg</t>
  </si>
  <si>
    <t>Piece|Location|IotDevice|LoadingMaterial|Sensor|PieceLiveAnimals|Item|LoadingUnit|TransportMeans|PieceDg|ItemDg|ULD</t>
  </si>
  <si>
    <t>Check|Composing|Loading|Storing</t>
  </si>
  <si>
    <t>Actor|Organization|Carrier|Person|Company|NonHumanActor|PublicAuthority</t>
  </si>
  <si>
    <t>parentOrganization</t>
  </si>
  <si>
    <t>subOrganization</t>
  </si>
  <si>
    <t>basedAtLocation</t>
  </si>
  <si>
    <t>otherIdentifiers</t>
  </si>
  <si>
    <t>productCode</t>
  </si>
  <si>
    <t>serviceLevelCode</t>
  </si>
  <si>
    <t>checkTotalResult</t>
  </si>
  <si>
    <t>resultOfCheck</t>
  </si>
  <si>
    <t>usedTemplate</t>
  </si>
  <si>
    <t>usedInCheck</t>
  </si>
  <si>
    <t>performedAt</t>
  </si>
  <si>
    <t>onsiteActions</t>
  </si>
  <si>
    <t>servedActivity</t>
  </si>
  <si>
    <t>checkActions</t>
  </si>
  <si>
    <t>checker</t>
  </si>
  <si>
    <t>actionTimeType</t>
  </si>
  <si>
    <t>legacyTemplate</t>
  </si>
  <si>
    <t>questions</t>
  </si>
  <si>
    <t>checkTemplate</t>
  </si>
  <si>
    <t>certifiedByActor</t>
  </si>
  <si>
    <t>resultValue</t>
  </si>
  <si>
    <t>loadingUnit</t>
  </si>
  <si>
    <t>involvedInActions</t>
  </si>
  <si>
    <t>compositionActions</t>
  </si>
  <si>
    <t>composedMaterials</t>
  </si>
  <si>
    <t>composedPieces</t>
  </si>
  <si>
    <t>compositionType</t>
  </si>
  <si>
    <t>contactDetailType</t>
  </si>
  <si>
    <t>currencyUnit</t>
  </si>
  <si>
    <t>issuedForPiece</t>
  </si>
  <si>
    <t>customsInformation</t>
  </si>
  <si>
    <t>issuedForShipment</t>
  </si>
  <si>
    <t>contentCode</t>
  </si>
  <si>
    <t>subjectCode</t>
  </si>
  <si>
    <t>dgDeclaration</t>
  </si>
  <si>
    <t>forProductDg</t>
  </si>
  <si>
    <t>dgRadioactiveMaterial</t>
  </si>
  <si>
    <t>dgRaTypeCode</t>
  </si>
  <si>
    <t>isotopes</t>
  </si>
  <si>
    <t>contentOfDgProductRadioactive</t>
  </si>
  <si>
    <t>physicalChemicalForm</t>
  </si>
  <si>
    <t>height</t>
  </si>
  <si>
    <t>length</t>
  </si>
  <si>
    <t>volume</t>
  </si>
  <si>
    <t>width</t>
  </si>
  <si>
    <t>consignmentItems</t>
  </si>
  <si>
    <t>associatedEpermit</t>
  </si>
  <si>
    <t>epermit</t>
  </si>
  <si>
    <t>consignments</t>
  </si>
  <si>
    <t>examiningQuantity</t>
  </si>
  <si>
    <t>forEpermit</t>
  </si>
  <si>
    <t>signatures</t>
  </si>
  <si>
    <t>signatoryCompany</t>
  </si>
  <si>
    <t>signatoryRole</t>
  </si>
  <si>
    <t>signatureTypeCode</t>
  </si>
  <si>
    <t>createdAtLocation</t>
  </si>
  <si>
    <t>originator</t>
  </si>
  <si>
    <t>documents</t>
  </si>
  <si>
    <t>elevation</t>
  </si>
  <si>
    <t>coveringOrganization</t>
  </si>
  <si>
    <t>insuredAmount</t>
  </si>
  <si>
    <t>insuredShipments</t>
  </si>
  <si>
    <t>insurance</t>
  </si>
  <si>
    <t>attachedToObject</t>
  </si>
  <si>
    <t>attachedIotDevices</t>
  </si>
  <si>
    <t>connectedSensors</t>
  </si>
  <si>
    <t>partOfIotDevice</t>
  </si>
  <si>
    <t>manufacturer</t>
  </si>
  <si>
    <t>storedObjects</t>
  </si>
  <si>
    <t>inPiece</t>
  </si>
  <si>
    <t>containedItems</t>
  </si>
  <si>
    <t>ofProduct</t>
  </si>
  <si>
    <t>describedObjects</t>
  </si>
  <si>
    <t>dimensions</t>
  </si>
  <si>
    <t>itemQuantity</t>
  </si>
  <si>
    <t>productionCountry</t>
  </si>
  <si>
    <t>targetCountry</t>
  </si>
  <si>
    <t>unitPrice</t>
  </si>
  <si>
    <t>weight</t>
  </si>
  <si>
    <t>emergencyContact</t>
  </si>
  <si>
    <t>netWeightMeasure</t>
  </si>
  <si>
    <t>consignee</t>
  </si>
  <si>
    <t>permitTypeCode</t>
  </si>
  <si>
    <t>transactionPurposeCode</t>
  </si>
  <si>
    <t>transportContractTypeCode</t>
  </si>
  <si>
    <t>onTransportMeans</t>
  </si>
  <si>
    <t>loadingActions</t>
  </si>
  <si>
    <t>loadedMaterials</t>
  </si>
  <si>
    <t>loadedPieces</t>
  </si>
  <si>
    <t>loadedUnits</t>
  </si>
  <si>
    <t>loadingType</t>
  </si>
  <si>
    <t>inUnitComposition</t>
  </si>
  <si>
    <t>tareWeight</t>
  </si>
  <si>
    <t>subLocationOf</t>
  </si>
  <si>
    <t>subLocations</t>
  </si>
  <si>
    <t>address</t>
  </si>
  <si>
    <t>geolocation</t>
  </si>
  <si>
    <t>locationCodes</t>
  </si>
  <si>
    <t>executionStatus</t>
  </si>
  <si>
    <t>servedServices</t>
  </si>
  <si>
    <t>eventCode</t>
  </si>
  <si>
    <t>eventFor</t>
  </si>
  <si>
    <t>eventLocation</t>
  </si>
  <si>
    <t>eventTimeType</t>
  </si>
  <si>
    <t>recordingActor</t>
  </si>
  <si>
    <t>recordingOrganization</t>
  </si>
  <si>
    <t>pieceHeight</t>
  </si>
  <si>
    <t>pieceLength</t>
  </si>
  <si>
    <t>pieceWeight</t>
  </si>
  <si>
    <t>pieceWidth</t>
  </si>
  <si>
    <t>dryIceWeight</t>
  </si>
  <si>
    <t>pieceGroupGrossWeight</t>
  </si>
  <si>
    <t>measurementValue</t>
  </si>
  <si>
    <t>recordedGeolocation</t>
  </si>
  <si>
    <t>direction</t>
  </si>
  <si>
    <t>movementMilestone</t>
  </si>
  <si>
    <t>movementTimeType</t>
  </si>
  <si>
    <t>chargePaymentType</t>
  </si>
  <si>
    <t>entitlement</t>
  </si>
  <si>
    <t>otherChargeAmount</t>
  </si>
  <si>
    <t>otherChargeCode</t>
  </si>
  <si>
    <t>appliedOnPieces</t>
  </si>
  <si>
    <t>packagingType</t>
  </si>
  <si>
    <t>typeCode</t>
  </si>
  <si>
    <t>partyDetails</t>
  </si>
  <si>
    <t>partyRole</t>
  </si>
  <si>
    <t>contactRole</t>
  </si>
  <si>
    <t>containedPieces</t>
  </si>
  <si>
    <t>ofShipment</t>
  </si>
  <si>
    <t>pieces</t>
  </si>
  <si>
    <t>contentProductionCountry</t>
  </si>
  <si>
    <t>contentProducts</t>
  </si>
  <si>
    <t>fulfillsUldTypeCode</t>
  </si>
  <si>
    <t>grossWeight</t>
  </si>
  <si>
    <t>loadType</t>
  </si>
  <si>
    <t>packageMarkCoded</t>
  </si>
  <si>
    <t>securityDeclarations</t>
  </si>
  <si>
    <t>volumetricWeight</t>
  </si>
  <si>
    <t>overpackTypeCode</t>
  </si>
  <si>
    <t>exportTradeCountry</t>
  </si>
  <si>
    <t>goodsTypeCode</t>
  </si>
  <si>
    <t>goodsTypeExtensionCode</t>
  </si>
  <si>
    <t>originReferencePermitTypeCode</t>
  </si>
  <si>
    <t>originTradeCountry</t>
  </si>
  <si>
    <t>specimenTypeCode</t>
  </si>
  <si>
    <t>chargeCode</t>
  </si>
  <si>
    <t>ratings</t>
  </si>
  <si>
    <t>forPrices</t>
  </si>
  <si>
    <t>hsCode</t>
  </si>
  <si>
    <t>otherCharacteristics</t>
  </si>
  <si>
    <t>explosiveCompatibilityGroupCode</t>
  </si>
  <si>
    <t>packagingDangerLevelCode</t>
  </si>
  <si>
    <t>rateClassCode</t>
  </si>
  <si>
    <t>uldRateClassType</t>
  </si>
  <si>
    <t>billingChargeIdentifier</t>
  </si>
  <si>
    <t>chargeType</t>
  </si>
  <si>
    <t>rcp</t>
  </si>
  <si>
    <t>ranges</t>
  </si>
  <si>
    <t>owningOrganization</t>
  </si>
  <si>
    <t>regulatedEntityCategory</t>
  </si>
  <si>
    <t>issuedBy</t>
  </si>
  <si>
    <t>receivedFrom</t>
  </si>
  <si>
    <t>regulatedEntityAcceptor</t>
  </si>
  <si>
    <t>regulatedEntityIssuer</t>
  </si>
  <si>
    <t>securityStatus</t>
  </si>
  <si>
    <t>groundsForExemption</t>
  </si>
  <si>
    <t>otherRegulatedEntities</t>
  </si>
  <si>
    <t>screeningMethods</t>
  </si>
  <si>
    <t>sensorType</t>
  </si>
  <si>
    <t>measurements</t>
  </si>
  <si>
    <t>waybill</t>
  </si>
  <si>
    <t>shipment</t>
  </si>
  <si>
    <t>incoterms</t>
  </si>
  <si>
    <t>totalGrossWeight</t>
  </si>
  <si>
    <t>totalVolumetricWeight</t>
  </si>
  <si>
    <t>totalDimensions</t>
  </si>
  <si>
    <t>station</t>
  </si>
  <si>
    <t>storingActions</t>
  </si>
  <si>
    <t>storingType</t>
  </si>
  <si>
    <t>maxTemperature</t>
  </si>
  <si>
    <t>minTemperature</t>
  </si>
  <si>
    <t>arrivalLocation</t>
  </si>
  <si>
    <t>departureLocation</t>
  </si>
  <si>
    <t>transportMeansServiceType</t>
  </si>
  <si>
    <t>transportMeansType</t>
  </si>
  <si>
    <t>operatedTransportMovement</t>
  </si>
  <si>
    <t>operatingTransportMeans</t>
  </si>
  <si>
    <t>transportOrganization</t>
  </si>
  <si>
    <t>typicalCo2Coefficient</t>
  </si>
  <si>
    <t>typicalFuelConsumption</t>
  </si>
  <si>
    <t>vehicleType</t>
  </si>
  <si>
    <t>distanceCalculated</t>
  </si>
  <si>
    <t>distanceMeasured</t>
  </si>
  <si>
    <t>fuelAmountCalculated</t>
  </si>
  <si>
    <t>fuelAmountMeasured</t>
  </si>
  <si>
    <t>modeCode</t>
  </si>
  <si>
    <t>modeQualifier</t>
  </si>
  <si>
    <t>movementTimes</t>
  </si>
  <si>
    <t>demurrageCode</t>
  </si>
  <si>
    <t>loadingIndicator</t>
  </si>
  <si>
    <t>odlnCode</t>
  </si>
  <si>
    <t>ownerCode</t>
  </si>
  <si>
    <t>serviceabilityCode</t>
  </si>
  <si>
    <t>uldTypeCode</t>
  </si>
  <si>
    <t>uldLoadingIndicator</t>
  </si>
  <si>
    <t>uldContourCode</t>
  </si>
  <si>
    <t>uldType</t>
  </si>
  <si>
    <t>currency</t>
  </si>
  <si>
    <t>dimensionsUnit</t>
  </si>
  <si>
    <t>temperatureUnit</t>
  </si>
  <si>
    <t>volumeUnit</t>
  </si>
  <si>
    <t>weightUnit</t>
  </si>
  <si>
    <t>unit</t>
  </si>
  <si>
    <t>totalVolume</t>
  </si>
  <si>
    <t>chargeableWeight</t>
  </si>
  <si>
    <t>masterWaybill</t>
  </si>
  <si>
    <t>houseWaybills</t>
  </si>
  <si>
    <t>carrierChargeCode</t>
  </si>
  <si>
    <t>carrierDeclarationPlace</t>
  </si>
  <si>
    <t>customsOriginCode</t>
  </si>
  <si>
    <t>declaredValueForCarriage</t>
  </si>
  <si>
    <t>declaredValueForCustoms</t>
  </si>
  <si>
    <t>otherChargesIndicator</t>
  </si>
  <si>
    <t>serviceCode</t>
  </si>
  <si>
    <t>waybillType</t>
  </si>
  <si>
    <t>weightValuationIndicator</t>
  </si>
  <si>
    <t>destinationCharges</t>
  </si>
  <si>
    <t>otherCharges</t>
  </si>
  <si>
    <t>waybillLineItems</t>
  </si>
  <si>
    <t>chargeableWeightForRate</t>
  </si>
  <si>
    <t>dimensionsForRate</t>
  </si>
  <si>
    <t>grossWeightForRate</t>
  </si>
  <si>
    <t>hsCodeForRate</t>
  </si>
  <si>
    <t>productionCountryForRate</t>
  </si>
  <si>
    <t>rateCharge</t>
  </si>
  <si>
    <t>rateClassCodeBasic</t>
  </si>
  <si>
    <t>ratePercentage</t>
  </si>
  <si>
    <t>uldOwnerCode</t>
  </si>
  <si>
    <t>uldTareWeightForRate</t>
  </si>
  <si>
    <t>volumetricWeightForRate</t>
  </si>
  <si>
    <t>show</t>
  </si>
  <si>
    <t>Link_Manual</t>
  </si>
  <si>
    <t>{</t>
  </si>
  <si>
    <t>}</t>
  </si>
  <si>
    <t>"DEFAULT": "#91C4F2",</t>
  </si>
  <si>
    <t>"Embedded": "#C1C7C9",</t>
  </si>
  <si>
    <t>"Core": "#91C4F2",</t>
  </si>
  <si>
    <t>"Abstract": "#F6BDD1",</t>
  </si>
  <si>
    <t>"Service": "#FFD791",</t>
  </si>
  <si>
    <t>"Common": "#CBAACB",</t>
  </si>
  <si>
    <t>"Activity": "#83CBB7",</t>
  </si>
  <si>
    <t>"Event": "#F6BDD1",</t>
  </si>
  <si>
    <t>"Action": "#839AF1",</t>
  </si>
  <si>
    <t>"BillingSettlement": "#FFD791",</t>
  </si>
  <si>
    <t>"Distribution": "#FFD791",</t>
  </si>
  <si>
    <t>"Agent": "#91C4F2",</t>
  </si>
  <si>
    <t>"DG": "#91C4F2",</t>
  </si>
  <si>
    <t>"LiveAnimals": "#91C4F2"</t>
  </si>
  <si>
    <t>BCCEF5</t>
  </si>
  <si>
    <t>D0D0D0</t>
  </si>
  <si>
    <t>F8D8C3</t>
  </si>
  <si>
    <t>FBE187</t>
  </si>
  <si>
    <t>FFFFFF</t>
  </si>
  <si>
    <t>A9E6E3</t>
  </si>
  <si>
    <t>C19694</t>
  </si>
  <si>
    <t>DCD9F8</t>
  </si>
  <si>
    <t>C5D084</t>
  </si>
  <si>
    <t>78A471</t>
  </si>
  <si>
    <t>E6BEDD</t>
  </si>
  <si>
    <t>FFA8B8</t>
  </si>
  <si>
    <t>D2C897</t>
  </si>
  <si>
    <t>A2EDCD</t>
  </si>
  <si>
    <t>https://onerecord.iata.org/ns/cargo#AccountingNote</t>
  </si>
  <si>
    <t>https://onerecord.iata.org/ns/cargo#accountingNoteIdentifier</t>
  </si>
  <si>
    <t>Embedded object used for AWB mapping (box 10)</t>
  </si>
  <si>
    <t>String holding accounting information (AWB box 10)</t>
  </si>
  <si>
    <t>https://onerecord.iata.org/ns/cargo#accountingNoteText</t>
  </si>
  <si>
    <t>String holding the identifier in an accounting note (AWB box 10)</t>
  </si>
  <si>
    <t>https://onerecord.iata.org/ns/cargo#textualPostCode</t>
  </si>
  <si>
    <t>https://onerecord.iata.org/ns/code-lists/AWBUseIndicator</t>
  </si>
  <si>
    <t>Reference to the BookingOptionRequest the information of the LogisticsObject is detailing</t>
  </si>
  <si>
    <t>Information about the Booking Times of a provided Booking Option</t>
  </si>
  <si>
    <t>Additional information related to the Booking Option, e.g. sales details</t>
  </si>
  <si>
    <t>https://onerecord.iata.org/ns/code-lists/AircraftPossibilityCode</t>
  </si>
  <si>
    <t>Reference to the BookingOption the LogisticsObject is detailing</t>
  </si>
  <si>
    <t>https://onerecord.iata.org/ns/cargo#densityGroupCode</t>
  </si>
  <si>
    <t>https://onerecord.iata.org/ns/code-lists/DensityGroupCode</t>
  </si>
  <si>
    <t>Density Group Code as defined in cXML code list 2</t>
  </si>
  <si>
    <t>https://onerecord.iata.org/ns/code-lists/CommodityCode</t>
  </si>
  <si>
    <t>https://onerecord.iata.org/ns/code-lists/SpecialHandlingCode</t>
  </si>
  <si>
    <t>Previously called Schedule. This object refers to times used for the Booking Option Request (preferences part of the request) or the Booking Option (times sur as LAT where there is a commitment from the carrier)</t>
  </si>
  <si>
    <t>Textual value filled on use context (eg. characteristic colour, contactDetail mail address, etc.)</t>
  </si>
  <si>
    <t>Reference to an ExternalReference holding a legacy template outside of ONE Record, such as a photo or pdf of a checksheet</t>
  </si>
  <si>
    <t>https://onerecord.iata.org/ns/code-lists/CurrencyCode</t>
  </si>
  <si>
    <t>Reference to the ProductDg this DgProductRadioactive details</t>
  </si>
  <si>
    <t>https://onerecord.iata.org/ns/code-lists/RaTypeCode</t>
  </si>
  <si>
    <t>Radioactive Transport-Index value of the package or all packed in one. Conditionally mandatory and applies to categories II-Yellow and III-Yellow only</t>
  </si>
  <si>
    <t>https://onerecord.iata.org/ns/code-lists/RadioactiveMaterialClassification</t>
  </si>
  <si>
    <t>Quantity measured by the examining authority (box 14)</t>
  </si>
  <si>
    <t>total number of specimens exported in the current calendar year and the current annual quota for the species concerned (box 11a)</t>
  </si>
  <si>
    <t>https://onerecord.iata.org/ns/code-lists/SignatoryRole</t>
  </si>
  <si>
    <t>https://onerecord.iata.org/ns/code-lists/SignatureTypeCode</t>
  </si>
  <si>
    <t>Type of the referenced document . Can refer UNEDIFACT 11  e.g. 740 - Air Waybill, but not limited to</t>
  </si>
  <si>
    <t>https://onerecord.iata.org/ns/code-lists/TransactionPurposeCode</t>
  </si>
  <si>
    <t>Times referring to Transport Movements, used to describe specfic times such as Actual Departure time, etc.</t>
  </si>
  <si>
    <t>https://onerecord.iata.org/ns/code-lists/MovementIndicator</t>
  </si>
  <si>
    <t>Superclass: Organizations represent a kind of Agent corresponding to social institutions such as companies, societies, etc</t>
  </si>
  <si>
    <t>https://onerecord.iata.org/ns/code-lists/PrepaidCollectIndicator</t>
  </si>
  <si>
    <t>https://onerecord.iata.org/ns/code-lists/EntitlementCode</t>
  </si>
  <si>
    <t>https://onerecord.iata.org/ns/code-lists/OtherChargeCode</t>
  </si>
  <si>
    <t>https://onerecord.iata.org/ns/cargo#chargeQuantity</t>
  </si>
  <si>
    <t>Double describing the time or item basis quantity of a charge</t>
  </si>
  <si>
    <t>https://onerecord.iata.org/ns/cargo#locationIndicator</t>
  </si>
  <si>
    <t>String indicating if the Other Charge Location is Origin (O) or Transit (T) or Destination(D)</t>
  </si>
  <si>
    <t>https://onerecord.iata.org/ns/cargo#reasonDescription</t>
  </si>
  <si>
    <t>String describing the reason for a charge</t>
  </si>
  <si>
    <t>https://onerecord.iata.org/ns/code-lists/ParticipantIdentifier</t>
  </si>
  <si>
    <t>Superclass: PhysicalLogisticObjects represent the digital twin of an object in the logistics supply chain that physically exist</t>
  </si>
  <si>
    <t>https://onerecord.iata.org/ns/code-lists/PackageMarkCode</t>
  </si>
  <si>
    <t>https://onerecord.iata.org/ns/code-lists/GoodsTypeCode</t>
  </si>
  <si>
    <t>https://onerecord.iata.org/ns/code-lists/GoodsTypeExtensionCode</t>
  </si>
  <si>
    <t>Operations code ID. Refers to the number of the registered captive-breeding or artificial propagation operation (box 12b)</t>
  </si>
  <si>
    <t>https://onerecord.iata.org/ns/code-lists/ChargeCode</t>
  </si>
  <si>
    <t>Characteristics of the product</t>
  </si>
  <si>
    <t>https://onerecord.iata.org/ns/code-lists/ExplosiveCompatibilityGroupCode</t>
  </si>
  <si>
    <t>https://onerecord.iata.org/ns/code-lists/PackagingDangerLevelCode</t>
  </si>
  <si>
    <t>https://onerecord.iata.org/ns/code-lists/RateClassCode</t>
  </si>
  <si>
    <t>https://onerecord.iata.org/ns/code-lists/ChargeIdentifier</t>
  </si>
  <si>
    <t>https://onerecord.iata.org/ns/code-lists/RegulatedEntityCategoryCode</t>
  </si>
  <si>
    <t>https://onerecord.iata.org/ns/code-lists/SecurityStatus</t>
  </si>
  <si>
    <t>https://onerecord.iata.org/ns/code-lists/ScreeningExemption</t>
  </si>
  <si>
    <t>https://onerecord.iata.org/ns/code-lists/ScreeningMethod</t>
  </si>
  <si>
    <t>Reference to the departure Location</t>
  </si>
  <si>
    <t>https://onerecord.iata.org/ns/code-lists/TransportMeansServiceType</t>
  </si>
  <si>
    <t>Typical fuel consumption (e.g. 2 L / 1 nm)</t>
  </si>
  <si>
    <t>Vehicle or container type. Refer UNECE28, e.g. 4.. - Aircraft, type unknown.For Air refer to IATA Standard Schedules Information Manual in section ATA/IATA Aircraft Types</t>
  </si>
  <si>
    <t>https://onerecord.iata.org/ns/code-lists/ModeCode</t>
  </si>
  <si>
    <t>https://onerecord.iata.org/ns/cargo#operatingParties</t>
  </si>
  <si>
    <t>Information about the parties operating this TransportMovement, for example pilot and co-pilot</t>
  </si>
  <si>
    <t>https://onerecord.iata.org/ns/code-lists/DemurrageCode</t>
  </si>
  <si>
    <t>https://onerecord.iata.org/ns/code-lists/ULDLoadingIndicator</t>
  </si>
  <si>
    <t>https://onerecord.iata.org/ns/code-lists/ULDConditionCode</t>
  </si>
  <si>
    <t xml:space="preserve">Designator of serviceability condition e.g. SER or DAM </t>
  </si>
  <si>
    <t>https://onerecord.iata.org/ns/code-lists/DimensionsUnitCode</t>
  </si>
  <si>
    <t>https://onerecord.iata.org/ns/code-lists/TemperatureUnitCode</t>
  </si>
  <si>
    <t>https://onerecord.iata.org/ns/code-lists/VolumeUnitCode</t>
  </si>
  <si>
    <t>https://onerecord.iata.org/ns/code-lists/WeightUnitCode</t>
  </si>
  <si>
    <t>https://onerecord.iata.org/ns/code-lists/MeasurementUnitCode</t>
  </si>
  <si>
    <t>https://onerecord.iata.org/ns/code-lists/ServiceCode</t>
  </si>
  <si>
    <t>https://onerecord.iata.org/ns/cargo#taxAmount</t>
  </si>
  <si>
    <t>Information about taxes</t>
  </si>
  <si>
    <t>https://onerecord.iata.org/ns/cargo#accountingNotes</t>
  </si>
  <si>
    <t>Information about accounting notes (AWB box 10)</t>
  </si>
  <si>
    <t>Information from AWB Rate Description section as per bullet point 18 - data elements 22A - 22Z from AWB. Data describing Piece and Package parameters to be transmitted per Piece object using pieceReferences</t>
  </si>
  <si>
    <t>https://onerecord.iata.org/ns/code-lists/BasicRateClassCode</t>
  </si>
  <si>
    <t>https://onerecord.iata.org/ns/cargo#pieceReferences</t>
  </si>
  <si>
    <t>https://onerecord.iata.org/ns/cargo#uldReferences</t>
  </si>
  <si>
    <t>https://onerecord.iata.org/ns/code-lists/DangerousGoodsCode</t>
  </si>
  <si>
    <t>https://onerecord.iata.org/ns/code-lists/RatingsType</t>
  </si>
  <si>
    <t>https://onerecord.iata.org/ns/code-lists/ShipmentSecurityStatus</t>
  </si>
  <si>
    <t>https://onerecord.iata.org/ns/code-lists/StatusCode</t>
  </si>
  <si>
    <t>https://onerecord.iata.org/ns/code-lists/ULDChargeCode</t>
  </si>
  <si>
    <t>AccountingNote</t>
  </si>
  <si>
    <t>https://onerecord.iata.org/ns/code-lists/</t>
  </si>
  <si>
    <t>References to Pieces for which a rate applies</t>
  </si>
  <si>
    <t>"class_IRI"</t>
  </si>
  <si>
    <t>"property_IRI"</t>
  </si>
  <si>
    <t>"value_IRI"</t>
  </si>
  <si>
    <t>"table_schema","table_name","column_name","schema_type","data_type","ordinal_position","table_description","property_description","is_array","is_codelist","data_type_subclasses","class_IRI","property_IRI","value_IRI"</t>
  </si>
  <si>
    <t>"Embedded","AccountingNote","accountingNoteIdentifier","","string",1,"Embedded object used for AWB mapping (box 10)","String holding accounting information (AWB box 10)","false","false","","https://onerecord.iata.org/ns/cargo#AccountingNote","https://onerecord.iata.org/ns/cargo#accountingNoteIdentifier","http://www.w3.org/2001/XMLSchema#string"</t>
  </si>
  <si>
    <t>"Embedded","AccountingNote","accountingNoteText","","string",2,"Embedded object used for AWB mapping (box 10)","String holding the identifier in an accounting note (AWB box 10)","false","false","","https://onerecord.iata.org/ns/cargo#AccountingNote","https://onerecord.iata.org/ns/cargo#accountingNoteText","http://www.w3.org/2001/XMLSchema#string"</t>
  </si>
  <si>
    <t>"Embedded","ActivitySequence","activity","Abstract","LogisticsActivity",1,"Embedded object to create a sequence of Activities in the context of a Service","Reference to the Activity that is performed as part of a Service","false","false","UnitComposition|TransportMovement|Storage","https://onerecord.iata.org/ns/cargo#ActivitySequence","https://onerecord.iata.org/ns/cargo#activity","https://onerecord.iata.org/ns/cargo#LogisticsActivity"</t>
  </si>
  <si>
    <t>"Embedded","ActivitySequence","sequenceNumber","","string",2,"Embedded object to create a sequence of Activities in the context of a Service","Short text to detail sequence number (alphanumeric)","false","false","","https://onerecord.iata.org/ns/cargo#ActivitySequence","https://onerecord.iata.org/ns/cargo#sequenceNumber","http://www.w3.org/2001/XMLSchema#string"</t>
  </si>
  <si>
    <t>"Agent","Actor","associatedOrganization","Agent","Organization",1,"Superclass: Actors are Persons or entities acting like a single person","Reference to the Organization the Actor is associated with","false","false","Carrier|Company|PublicAuthority","https://onerecord.iata.org/ns/cargo#Actor","https://onerecord.iata.org/ns/cargo#associatedOrganization","https://onerecord.iata.org/ns/cargo#Organization"</t>
  </si>
  <si>
    <t>"Agent","Actor","checks","Action","Check",2,"Superclass: Actors are Persons or entities acting like a single person","References to the CheckActions performed on the object","true","false","","https://onerecord.iata.org/ns/cargo#Actor","https://onerecord.iata.org/ns/cargo#checks","https://onerecord.iata.org/ns/cargo#Check"</t>
  </si>
  <si>
    <t>"Agent","Actor","externalReferences","Common","ExternalReference",3,"Superclass: Actors are Persons or entities acting like a single person","References to all associated ExternalReferences","true","false","","https://onerecord.iata.org/ns/cargo#Actor","https://onerecord.iata.org/ns/cargo#externalReferences","https://onerecord.iata.org/ns/cargo#ExternalReference"</t>
  </si>
  <si>
    <t>"Agent","Actor","events","Event","LogisticsEvent",4,"Superclass: Actors are Persons or entities acting like a single person","Events object","true","false","","https://onerecord.iata.org/ns/cargo#Actor","https://onerecord.iata.org/ns/cargo#events","https://onerecord.iata.org/ns/cargo#LogisticsEvent"</t>
  </si>
  <si>
    <t>"Agent","Actor","skeletonIndicator","","boolean",5,"Superclass: Actors are Persons or entities acting like a single person","Indicator whether a logistics object is a skeleton object","false","false","","https://onerecord.iata.org/ns/cargo#Actor","https://onerecord.iata.org/ns/cargo#skeletonIndicator","http://www.w3.org/2001/XMLSchema#boolean"</t>
  </si>
  <si>
    <t>"Embedded","Address","addressCode","Embedded","CodeListElement",1,"Address details","Address identifier using special coding systems e.g. US CBP FIRMS code","false","false","","https://onerecord.iata.org/ns/cargo#Address","https://onerecord.iata.org/ns/cargo#addressCode","https://onerecord.iata.org/ns/cargo#CodeListElement"</t>
  </si>
  <si>
    <t>"Embedded","Address","cityCode","Embedded","CodeListElement",2,"Address details","UN/LOCODE city code (5 letter) or IATA city code (3 letter)","false","false","","https://onerecord.iata.org/ns/cargo#Address","https://onerecord.iata.org/ns/cargo#cityCode","https://onerecord.iata.org/ns/cargo#CodeListElement"</t>
  </si>
  <si>
    <t>"Embedded","Address","country","Embedded","CodeListElement",3,"Address details","Country details. Refer ISO 3166-2","false","false","","https://onerecord.iata.org/ns/cargo#Address","https://onerecord.iata.org/ns/cargo#country","https://onerecord.iata.org/ns/cargo#CodeListElement"</t>
  </si>
  <si>
    <t>"Embedded","Address","postalCode","Embedded","CodeListElement",4,"Address details","Postal / ZIP code","false","false","","https://onerecord.iata.org/ns/cargo#Address","https://onerecord.iata.org/ns/cargo#postalCode","https://onerecord.iata.org/ns/cargo#CodeListElement"</t>
  </si>
  <si>
    <t>"Embedded","Address","regionCode","Embedded","CodeListElement",5,"Address details","Region/ State / Department. Refer ISO 3166-2","false","false","","https://onerecord.iata.org/ns/cargo#Address","https://onerecord.iata.org/ns/cargo#regionCode","https://onerecord.iata.org/ns/cargo#CodeListElement"</t>
  </si>
  <si>
    <t>"Embedded","Adjustments","correctionNumber","","integer",1,"Adjustments in the context of CASS records","Number of the adjustment","false","false","","https://onerecord.iata.org/ns/cargo#Adjustments","https://onerecord.iata.org/ns/cargo#correctionNumber","http://www.w3.org/2001/XMLSchema#integer"</t>
  </si>
  <si>
    <t>"Embedded","Adjustments","correctionSerialNumber","","string",2,"Adjustments in the context of CASS records","Serial Number of the correction","false","false","","https://onerecord.iata.org/ns/cargo#Adjustments","https://onerecord.iata.org/ns/cargo#correctionSerialNumber","http://www.w3.org/2001/XMLSchema#string"</t>
  </si>
  <si>
    <t>"Embedded","Adjustments","reasonsForAdjustments","","string",3,"Adjustments in the context of CASS records","A free text for user to include a reason for correction","false","false","","https://onerecord.iata.org/ns/cargo#Adjustments","https://onerecord.iata.org/ns/cargo#reasonsForAdjustments","http://www.w3.org/2001/XMLSchema#string"</t>
  </si>
  <si>
    <t>"Common","Answer","question","Common","Question",1,"Answer holds the answer to one Question","Reference to the Question the Answer is for","false","false","","https://onerecord.iata.org/ns/cargo#Answer","https://onerecord.iata.org/ns/cargo#question","https://onerecord.iata.org/ns/cargo#Question"</t>
  </si>
  <si>
    <t>"Common","Answer","answerActor","Agent","Actor",2,"Answer holds the answer to one Question","Reference to the Actor giving the Answer","false","false","Person|NonHumanActor","https://onerecord.iata.org/ns/cargo#Answer","https://onerecord.iata.org/ns/cargo#answerActor","https://onerecord.iata.org/ns/cargo#Actor"</t>
  </si>
  <si>
    <t>"Common","Answer","answerValue","Embedded","Value",3,"Answer holds the answer to one Question","Information about an answer Value of any kind of the Answer","false","false","","https://onerecord.iata.org/ns/cargo#Answer","https://onerecord.iata.org/ns/cargo#answerValue","https://onerecord.iata.org/ns/cargo#Value"</t>
  </si>
  <si>
    <t>"Common","Answer","givenAtLocation","Common","Location",4,"Answer holds the answer to one Question","Reference to the Location from which the Question was answered; relevant for split checks with documentary and physical elements","false","false","","https://onerecord.iata.org/ns/cargo#Answer","https://onerecord.iata.org/ns/cargo#givenAtLocation","https://onerecord.iata.org/ns/cargo#Location"</t>
  </si>
  <si>
    <t>"Common","Answer","checks","Action","Check",5,"Answer holds the answer to one Question","References to the CheckActions performed on the object","true","false","","https://onerecord.iata.org/ns/cargo#Answer","https://onerecord.iata.org/ns/cargo#checks","https://onerecord.iata.org/ns/cargo#Check"</t>
  </si>
  <si>
    <t>"Common","Answer","externalReferences","Common","ExternalReference",6,"Answer holds the answer to one Question","References to all associated ExternalReferences","true","false","","https://onerecord.iata.org/ns/cargo#Answer","https://onerecord.iata.org/ns/cargo#externalReferences","https://onerecord.iata.org/ns/cargo#ExternalReference"</t>
  </si>
  <si>
    <t>"Common","Answer","involvedParties","Embedded","Party",7,"Answer holds the answer to one Question","Information about other Parties involved depending on the context of use","true","false","","https://onerecord.iata.org/ns/cargo#Answer","https://onerecord.iata.org/ns/cargo#involvedParties","https://onerecord.iata.org/ns/cargo#Party"</t>
  </si>
  <si>
    <t>"Common","Answer","text","","string",8,"Answer holds the answer to one Question","Text for the Answer","false","false","","https://onerecord.iata.org/ns/cargo#Answer","https://onerecord.iata.org/ns/cargo#text","http://www.w3.org/2001/XMLSchema#string"</t>
  </si>
  <si>
    <t>"Common","Answer","events","Event","LogisticsEvent",9,"Answer holds the answer to one Question","Events object","true","false","","https://onerecord.iata.org/ns/cargo#Answer","https://onerecord.iata.org/ns/cargo#events","https://onerecord.iata.org/ns/cargo#LogisticsEvent"</t>
  </si>
  <si>
    <t>"Common","Answer","skeletonIndicator","","boolean",10,"Answer holds the answer to one Question","Indicator whether a logistics object is a skeleton object","false","false","","https://onerecord.iata.org/ns/cargo#Answer","https://onerecord.iata.org/ns/cargo#skeletonIndicator","http://www.w3.org/2001/XMLSchema#boolean"</t>
  </si>
  <si>
    <t>"BillingSettlement","BillingDetails","detailedWaybill","Core","Waybill",1,"In the context of CASS2. process; BillingDetails object is used to integrate specific Billing and Settlement data requirements","Reference to the Waybill","false","false","","https://onerecord.iata.org/ns/cargo#BillingDetails","https://onerecord.iata.org/ns/cargo#detailedWaybill","https://onerecord.iata.org/ns/cargo#Waybill"</t>
  </si>
  <si>
    <t>"BillingSettlement","BillingDetails","awbUseIndicator","CodeList","AWBUseIndicator",2,"In the context of CASS2. process; BillingDetails object is used to integrate specific Billing and Settlement data requirements","It must either contain the values of R for Revenue AWB; V for Void AWB or S for Service AWB.","false","true","","https://onerecord.iata.org/ns/cargo#BillingDetails","https://onerecord.iata.org/ns/cargo#awbUseIndicator","https://onerecord.iata.org/ns/code-lists/AWBUseIndicator"</t>
  </si>
  <si>
    <t>"BillingSettlement","BillingDetails","taxDueAgent","Embedded","CurrencyValue",3,"In the context of CASS2. process; BillingDetails object is used to integrate specific Billing and Settlement data requirements","Tax due Agent (VAT/GST on Commission). Total VAT/TAX amount payable by airline to agent","false","false","","https://onerecord.iata.org/ns/cargo#BillingDetails","https://onerecord.iata.org/ns/cargo#taxDueAgent","https://onerecord.iata.org/ns/cargo#CurrencyValue"</t>
  </si>
  <si>
    <t>"BillingSettlement","BillingDetails","taxDueAirline","Embedded","CurrencyValue",4,"In the context of CASS2. process; BillingDetails object is used to integrate specific Billing and Settlement data requirements","Tax due Airline (as per AWB; or VAT/GST as per invoice). Total VAT/TAX amount payable by agent to airline","false","false","","https://onerecord.iata.org/ns/cargo#BillingDetails","https://onerecord.iata.org/ns/cargo#taxDueAirline","https://onerecord.iata.org/ns/cargo#CurrencyValue"</t>
  </si>
  <si>
    <t>"BillingSettlement","BillingDetails","checks","Action","Check",5,"In the context of CASS2. process; BillingDetails object is used to integrate specific Billing and Settlement data requirements","References to the CheckActions performed on the object","true","false","","https://onerecord.iata.org/ns/cargo#BillingDetails","https://onerecord.iata.org/ns/cargo#checks","https://onerecord.iata.org/ns/cargo#Check"</t>
  </si>
  <si>
    <t>"BillingSettlement","BillingDetails","externalReferences","Common","ExternalReference",6,"In the context of CASS2. process; BillingDetails object is used to integrate specific Billing and Settlement data requirements","References to all associated ExternalReferences","true","false","","https://onerecord.iata.org/ns/cargo#BillingDetails","https://onerecord.iata.org/ns/cargo#externalReferences","https://onerecord.iata.org/ns/cargo#ExternalReference"</t>
  </si>
  <si>
    <t>"BillingSettlement","BillingDetails","adjustments","Embedded","Adjustments",7,"In the context of CASS2. process; BillingDetails object is used to integrate specific Billing and Settlement data requirements","Information about Adjustments performed on the BillingDetails","true","false","","https://onerecord.iata.org/ns/cargo#BillingDetails","https://onerecord.iata.org/ns/cargo#adjustments","https://onerecord.iata.org/ns/cargo#Adjustments"</t>
  </si>
  <si>
    <t>"BillingSettlement","BillingDetails","awbAcceptanceDate","","dateTime",8,"In the context of CASS2. process; BillingDetails object is used to integrate specific Billing and Settlement data requirements","The Date AWB Acceptance should be the same as the Date AWB Delivery. (beginning of the process)","false","false","","https://onerecord.iata.org/ns/cargo#BillingDetails","https://onerecord.iata.org/ns/cargo#awbAcceptanceDate","http://www.w3.org/2001/XMLSchema#dateTime"</t>
  </si>
  <si>
    <t>"BillingSettlement","BillingDetails","awbDeliveryDate","","dateTime",9,"In the context of CASS2. process; BillingDetails object is used to integrate specific Billing and Settlement data requirements","The Date AWB Delivery is also used as the AWB Execution date which will determine which billing period it will be processed and billed in.","false","false","","https://onerecord.iata.org/ns/cargo#BillingDetails","https://onerecord.iata.org/ns/cargo#awbDeliveryDate","http://www.w3.org/2001/XMLSchema#dateTime"</t>
  </si>
  <si>
    <t>"BillingSettlement","BillingDetails","awbExecutionDate","","dateTime",10,"In the context of CASS2. process; BillingDetails object is used to integrate specific Billing and Settlement data requirements","The AWB execution date determines which billing period the document will be processed and billed in.","false","false","","https://onerecord.iata.org/ns/cargo#BillingDetails","https://onerecord.iata.org/ns/cargo#awbExecutionDate","http://www.w3.org/2001/XMLSchema#dateTime"</t>
  </si>
  <si>
    <t>"BillingSettlement","BillingDetails","commission","","double",11,"In the context of CASS2. process; BillingDetails object is used to integrate specific Billing and Settlement data requirements","The commission amount in favour of the Cargo Agent/Associate; applicable for the shipment concerned","false","false","","https://onerecord.iata.org/ns/cargo#BillingDetails","https://onerecord.iata.org/ns/cargo#commission","http://www.w3.org/2001/XMLSchema#double"</t>
  </si>
  <si>
    <t>"BillingSettlement","BillingDetails","commissionIndicator","","boolean",12,"In the context of CASS2. process; BillingDetails object is used to integrate specific Billing and Settlement data requirements","Indicates if commission is applied. Boolean","false","false","","https://onerecord.iata.org/ns/cargo#BillingDetails","https://onerecord.iata.org/ns/cargo#commissionIndicator","http://www.w3.org/2001/XMLSchema#boolean"</t>
  </si>
  <si>
    <t>"BillingSettlement","BillingDetails","commissionPercentage","","double",13,"In the context of CASS2. process; BillingDetails object is used to integrate specific Billing and Settlement data requirements","The commission percentage in favour of the Cargo Agent/Associate; applicable for the shipment concerned","false","false","","https://onerecord.iata.org/ns/cargo#BillingDetails","https://onerecord.iata.org/ns/cargo#commissionPercentage","http://www.w3.org/2001/XMLSchema#double"</t>
  </si>
  <si>
    <t>"BillingSettlement","BillingDetails","discount","","double",14,"In the context of CASS2. process; BillingDetails object is used to integrate specific Billing and Settlement data requirements","This is used as a discount to the ‚Äúofficial‚Äù transportation charge on AWB to arrive at actual selling price","false","false","","https://onerecord.iata.org/ns/cargo#BillingDetails","https://onerecord.iata.org/ns/cargo#discount","http://www.w3.org/2001/XMLSchema#double"</t>
  </si>
  <si>
    <t>"BillingSettlement","BillingDetails","exchangeRate","","double",15,"In the context of CASS2. process; BillingDetails object is used to integrate specific Billing and Settlement data requirements","The Rate at which the Air Waybill Amount has been multiplied to arrive at the amount of settlement.","false","false","","https://onerecord.iata.org/ns/cargo#BillingDetails","https://onerecord.iata.org/ns/cargo#exchangeRate","http://www.w3.org/2001/XMLSchema#double"</t>
  </si>
  <si>
    <t>"BillingSettlement","BillingDetails","nbCorrections","","integer",16,"In the context of CASS2. process; BillingDetails object is used to integrate specific Billing and Settlement data requirements","Number of corrections to CASS records","false","false","","https://onerecord.iata.org/ns/cargo#BillingDetails","https://onerecord.iata.org/ns/cargo#nbCorrections","http://www.w3.org/2001/XMLSchema#integer"</t>
  </si>
  <si>
    <t>"BillingSettlement","BillingDetails","vatIndicator","","boolean",17,"In the context of CASS2. process; BillingDetails object is used to integrate specific Billing and Settlement data requirements","Indicate if subject to VAT (boolean)","false","false","","https://onerecord.iata.org/ns/cargo#BillingDetails","https://onerecord.iata.org/ns/cargo#vatIndicator","http://www.w3.org/2001/XMLSchema#boolean"</t>
  </si>
  <si>
    <t>"BillingSettlement","BillingDetails","events","Event","LogisticsEvent",18,"In the context of CASS2. process; BillingDetails object is used to integrate specific Billing and Settlement data requirements","Events object","true","false","","https://onerecord.iata.org/ns/cargo#BillingDetails","https://onerecord.iata.org/ns/cargo#events","https://onerecord.iata.org/ns/cargo#LogisticsEvent"</t>
  </si>
  <si>
    <t>"BillingSettlement","BillingDetails","skeletonIndicator","","boolean",19,"In the context of CASS2. process; BillingDetails object is used to integrate specific Billing and Settlement data requirements","Indicator whether a logistics object is a skeleton object","false","false","","https://onerecord.iata.org/ns/cargo#BillingDetails","https://onerecord.iata.org/ns/cargo#skeletonIndicator","http://www.w3.org/2001/XMLSchema#boolean"</t>
  </si>
  <si>
    <t>"Service","Booking","bookingRequest","Distribution","BookingRequest",1,"Booking object refers to a confirmed booking","Reference to the Booking Request","false","false","","https://onerecord.iata.org/ns/cargo#Booking","https://onerecord.iata.org/ns/cargo#bookingRequest","https://onerecord.iata.org/ns/cargo#BookingRequest"</t>
  </si>
  <si>
    <t>"Service","Booking","issuedForWaybill","Core","Waybill",2,"Booking object refers to a confirmed booking","Reference to the Waybill object","false","false","","https://onerecord.iata.org/ns/cargo#Booking","https://onerecord.iata.org/ns/cargo#issuedForWaybill","https://onerecord.iata.org/ns/cargo#Waybill"</t>
  </si>
  <si>
    <t>"Distribution","BookingOption","forBookingOptionRequest","Distribution","BookingOptionRequest",1,"Booking details","Reference to the BookingOptionRequest the information of the LogisticsObject is detailing","false","false","","https://onerecord.iata.org/ns/cargo#BookingOption","https://onerecord.iata.org/ns/cargo#forBookingOptionRequest","https://onerecord.iata.org/ns/cargo#BookingOptionRequest"</t>
  </si>
  <si>
    <t>"Distribution","BookingOption","forBookingRequest","Distribution","BookingRequest",2,"Booking details","Reference to the Booking Request the of the Booking Option","false","false","","https://onerecord.iata.org/ns/cargo#BookingOption","https://onerecord.iata.org/ns/cargo#forBookingRequest","https://onerecord.iata.org/ns/cargo#BookingRequest"</t>
  </si>
  <si>
    <t>"Distribution","BookingOption","price","Distribution","Price",3,"Booking details","Price of the Booking (if different from the offer)","false","false","","https://onerecord.iata.org/ns/cargo#BookingOption","https://onerecord.iata.org/ns/cargo#price","https://onerecord.iata.org/ns/cargo#Price"</t>
  </si>
  <si>
    <t>"Distribution","BookingOption","bookingTimes","Embedded","BookingTimes",4,"Booking details","Information about the Booking Times of a provided Booking Option","false","false","","https://onerecord.iata.org/ns/cargo#BookingOption","https://onerecord.iata.org/ns/cargo#bookingTimes","https://onerecord.iata.org/ns/cargo#BookingTimes"</t>
  </si>
  <si>
    <t>"Distribution","BookingOption","carrier","Agent","Carrier",5,"Booking details","Reference to the operating carrier","false","false","","https://onerecord.iata.org/ns/cargo#BookingOption","https://onerecord.iata.org/ns/cargo#carrier","https://onerecord.iata.org/ns/cargo#Carrier"</t>
  </si>
  <si>
    <t>"Distribution","BookingOption","carrierProduct","Embedded","CarrierProduct",6,"Booking details","Reference to the Carrier product if known","false","false","","https://onerecord.iata.org/ns/cargo#BookingOption","https://onerecord.iata.org/ns/cargo#carrierProduct","https://onerecord.iata.org/ns/cargo#CarrierProduct"</t>
  </si>
  <si>
    <t>"Distribution","BookingOption","statusBookingOption","Enum","BookingOptionStatus",7,"Booking details","Status of the Booking Option","false","true","","https://onerecord.iata.org/ns/cargo#BookingOption","https://onerecord.iata.org/ns/cargo#statusBookingOption","https://onerecord.iata.org/ns/cargo#BookingOptionStatus"</t>
  </si>
  <si>
    <t>"Distribution","BookingOption","unitsPreference","Embedded","UnitsPreference",8,"Booking details","Reference to unit preferences of the request (e.g. kg or cm)","false","false","","https://onerecord.iata.org/ns/cargo#BookingOption","https://onerecord.iata.org/ns/cargo#unitsPreference","https://onerecord.iata.org/ns/cargo#UnitsPreference"</t>
  </si>
  <si>
    <t>"Distribution","BookingOption","checks","Action","Check",9,"Booking details","References to the CheckActions performed on the object","true","false","","https://onerecord.iata.org/ns/cargo#BookingOption","https://onerecord.iata.org/ns/cargo#checks","https://onerecord.iata.org/ns/cargo#Check"</t>
  </si>
  <si>
    <t>"Distribution","BookingOption","externalReferences","Common","ExternalReference",10,"Booking details","References to all associated ExternalReferences","true","false","","https://onerecord.iata.org/ns/cargo#BookingOption","https://onerecord.iata.org/ns/cargo#externalReferences","https://onerecord.iata.org/ns/cargo#ExternalReference"</t>
  </si>
  <si>
    <t>"Distribution","BookingOption","stationRemarks","Embedded","StationRemarks",11,"Booking details","Remarks related to specific stations in the routing (e.g. Embargo in XXX)","true","false","","https://onerecord.iata.org/ns/cargo#BookingOption","https://onerecord.iata.org/ns/cargo#stationRemarks","https://onerecord.iata.org/ns/cargo#StationRemarks"</t>
  </si>
  <si>
    <t>"Distribution","BookingOption","transportLegs","Distribution","TransportLegs",12,"Booking details","Reference to the Transport Legs of the proposed routing","true","false","","https://onerecord.iata.org/ns/cargo#BookingOption","https://onerecord.iata.org/ns/cargo#transportLegs","https://onerecord.iata.org/ns/cargo#TransportLegs"</t>
  </si>
  <si>
    <t>"Distribution","BookingOption","additionalInformation","","string",13,"Booking details","Additional information related to the Booking Option; e.g. sales details","false","false","","https://onerecord.iata.org/ns/cargo#BookingOption","https://onerecord.iata.org/ns/cargo#additionalInformation","http://www.w3.org/2001/XMLSchema#string"</t>
  </si>
  <si>
    <t>"Distribution","BookingOption","offerValidFrom","","dateTime",14,"Booking details","Date and time of beginning of offer validity","false","false","","https://onerecord.iata.org/ns/cargo#BookingOption","https://onerecord.iata.org/ns/cargo#offerValidFrom","http://www.w3.org/2001/XMLSchema#dateTime"</t>
  </si>
  <si>
    <t>"Distribution","BookingOption","offerValidTo","","dateTime",15,"Booking details","Date and time of end of offer validity","false","false","","https://onerecord.iata.org/ns/cargo#BookingOption","https://onerecord.iata.org/ns/cargo#offerValidTo","http://www.w3.org/2001/XMLSchema#dateTime"</t>
  </si>
  <si>
    <t>"Distribution","BookingOption","requestMatch","","boolean",16,"Booking details","Indicates if the Booking Option is a match to the Booking Option Request preferences","false","false","","https://onerecord.iata.org/ns/cargo#BookingOption","https://onerecord.iata.org/ns/cargo#requestMatch","http://www.w3.org/2001/XMLSchema#boolean"</t>
  </si>
  <si>
    <t>"Distribution","BookingOption","events","Event","LogisticsEvent",17,"Booking details","Events object","true","false","","https://onerecord.iata.org/ns/cargo#BookingOption","https://onerecord.iata.org/ns/cargo#events","https://onerecord.iata.org/ns/cargo#LogisticsEvent"</t>
  </si>
  <si>
    <t>"Distribution","BookingOption","skeletonIndicator","","boolean",18,"Booking details","Indicator whether a logistics object is a skeleton object","false","false","","https://onerecord.iata.org/ns/cargo#BookingOption","https://onerecord.iata.org/ns/cargo#skeletonIndicator","http://www.w3.org/2001/XMLSchema#boolean"</t>
  </si>
  <si>
    <t>"Distribution","BookingOption","alternatives","","string",19,"Booking details","Description of the alternatives proposed that do not match the Booking Option Request","true","false","","https://onerecord.iata.org/ns/cargo#BookingOption","https://onerecord.iata.org/ns/cargo#alternatives","http://www.w3.org/2001/XMLSchema#string"</t>
  </si>
  <si>
    <t>"Distribution","BookingOptionRequest","bookingShipmentDetails","Distribution","BookingShipment",1,"Request object; refers to the Quote request or Booking request ","Reference to the BookingShipment if required","false","false","","https://onerecord.iata.org/ns/cargo#BookingOptionRequest","https://onerecord.iata.org/ns/cargo#bookingShipmentDetails","https://onerecord.iata.org/ns/cargo#BookingShipment"</t>
  </si>
  <si>
    <t>"Distribution","BookingOptionRequest","bookingToUpdate","Service","Booking",2,"Request object; refers to the Quote request or Booking request ","Reference to the Booking to update","false","false","","https://onerecord.iata.org/ns/cargo#BookingOptionRequest","https://onerecord.iata.org/ns/cargo#bookingToUpdate","https://onerecord.iata.org/ns/cargo#Booking"</t>
  </si>
  <si>
    <t>"Distribution","BookingOptionRequest","bookingOptions","Distribution","BookingOption",3,"Request object; refers to the Quote request or Booking request ","Reference to all Booking Options","true","false","","https://onerecord.iata.org/ns/cargo#BookingOptionRequest","https://onerecord.iata.org/ns/cargo#bookingOptions","https://onerecord.iata.org/ns/cargo#BookingOption"</t>
  </si>
  <si>
    <t>"Distribution","BookingOptionRequest","bookingPreference","Embedded","BookingPreferences",4,"Request object; refers to the Quote request or Booking request ","Reference to the Booking preferences","false","false","","https://onerecord.iata.org/ns/cargo#BookingOptionRequest","https://onerecord.iata.org/ns/cargo#bookingPreference","https://onerecord.iata.org/ns/cargo#BookingPreferences"</t>
  </si>
  <si>
    <t>"Distribution","BookingOptionRequest","carrierProduct","Embedded","CarrierProduct",5,"Request object; refers to the Quote request or Booking request ","Reference to the Carrier product if known","false","false","","https://onerecord.iata.org/ns/cargo#BookingOptionRequest","https://onerecord.iata.org/ns/cargo#carrierProduct","https://onerecord.iata.org/ns/cargo#CarrierProduct"</t>
  </si>
  <si>
    <t>"Distribution","BookingOptionRequest","timePreferences","Embedded","BookingTimes",6,"Request object; refers to the Quote request or Booking request ","Schedule preferences of the request","false","false","","https://onerecord.iata.org/ns/cargo#BookingOptionRequest","https://onerecord.iata.org/ns/cargo#timePreferences","https://onerecord.iata.org/ns/cargo#BookingTimes"</t>
  </si>
  <si>
    <t>"Distribution","BookingOptionRequest","unitsPreference","Embedded","UnitsPreference",7,"Request object; refers to the Quote request or Booking request ","Reference to unit preferences of the request (e.g. kg or cm)","false","false","","https://onerecord.iata.org/ns/cargo#BookingOptionRequest","https://onerecord.iata.org/ns/cargo#unitsPreference","https://onerecord.iata.org/ns/cargo#UnitsPreference"</t>
  </si>
  <si>
    <t>"Distribution","BookingOptionRequest","checks","Action","Check",8,"Request object; refers to the Quote request or Booking request ","References to the CheckActions performed on the object","true","false","","https://onerecord.iata.org/ns/cargo#BookingOptionRequest","https://onerecord.iata.org/ns/cargo#checks","https://onerecord.iata.org/ns/cargo#Check"</t>
  </si>
  <si>
    <t>"Distribution","BookingOptionRequest","externalReferences","Common","ExternalReference",9,"Request object; refers to the Quote request or Booking request ","References to all associated ExternalReferences","true","false","","https://onerecord.iata.org/ns/cargo#BookingOptionRequest","https://onerecord.iata.org/ns/cargo#externalReferences","https://onerecord.iata.org/ns/cargo#ExternalReference"</t>
  </si>
  <si>
    <t>"Distribution","BookingOptionRequest","involvedParties","Embedded","Party",10,"Request object; refers to the Quote request or Booking request ","Information about other Parties involved depending on the context of use","true","false","","https://onerecord.iata.org/ns/cargo#BookingOptionRequest","https://onerecord.iata.org/ns/cargo#involvedParties","https://onerecord.iata.org/ns/cargo#Party"</t>
  </si>
  <si>
    <t>"Distribution","BookingOptionRequest","transportLegs","Distribution","TransportLegs",11,"Request object; refers to the Quote request or Booking request ","Reference to the Transport Legs of the proposed routing","true","false","","https://onerecord.iata.org/ns/cargo#BookingOptionRequest","https://onerecord.iata.org/ns/cargo#transportLegs","https://onerecord.iata.org/ns/cargo#TransportLegs"</t>
  </si>
  <si>
    <t>"Distribution","BookingOptionRequest","knownShipper","","boolean",12,"Request object; refers to the Quote request or Booking request ","Indication if shipper is a Known Shipper as per TSA grant","false","false","","https://onerecord.iata.org/ns/cargo#BookingOptionRequest","https://onerecord.iata.org/ns/cargo#knownShipper","http://www.w3.org/2001/XMLSchema#boolean"</t>
  </si>
  <si>
    <t>"Distribution","BookingOptionRequest","events","Event","LogisticsEvent",13,"Request object; refers to the Quote request or Booking request ","Events object","true","false","","https://onerecord.iata.org/ns/cargo#BookingOptionRequest","https://onerecord.iata.org/ns/cargo#events","https://onerecord.iata.org/ns/cargo#LogisticsEvent"</t>
  </si>
  <si>
    <t>"Distribution","BookingOptionRequest","skeletonIndicator","","boolean",14,"Request object; refers to the Quote request or Booking request ","Indicator whether a logistics object is a skeleton object","false","false","","https://onerecord.iata.org/ns/cargo#BookingOptionRequest","https://onerecord.iata.org/ns/cargo#skeletonIndicator","http://www.w3.org/2001/XMLSchema#boolean"</t>
  </si>
  <si>
    <t>"Embedded","BookingPreferences","aircraftPossibilityCode","CodeList","AircraftPossibilityCode",1,"BookingPreferences details","Type of aircraft to be used if any specific requirements (e.g. Pure freighter; etc.)","false","true","","https://onerecord.iata.org/ns/cargo#BookingPreferences","https://onerecord.iata.org/ns/cargo#aircraftPossibilityCode","https://onerecord.iata.org/ns/code-lists/AircraftPossibilityCode"</t>
  </si>
  <si>
    <t>"Embedded","BookingPreferences","excludedViaPoints","Common","Location",2,"BookingPreferences details","Locations of excluded Via Points","true","false","","https://onerecord.iata.org/ns/cargo#BookingPreferences","https://onerecord.iata.org/ns/cargo#excludedViaPoints","https://onerecord.iata.org/ns/cargo#Location"</t>
  </si>
  <si>
    <t>"Embedded","BookingPreferences","includedViaPoints","Common","Location",3,"BookingPreferences details","Locations or stations to included in the routing","true","false","","https://onerecord.iata.org/ns/cargo#BookingPreferences","https://onerecord.iata.org/ns/cargo#includedViaPoints","https://onerecord.iata.org/ns/cargo#Location"</t>
  </si>
  <si>
    <t>"Embedded","BookingPreferences","maxSegments","","integer",4,"BookingPreferences details","Maximum number of segments for the transportation of the goods. 1 means direct flight","false","false","","https://onerecord.iata.org/ns/cargo#BookingPreferences","https://onerecord.iata.org/ns/cargo#maxSegments","http://www.w3.org/2001/XMLSchema#integer"</t>
  </si>
  <si>
    <t>"Embedded","BookingPreferences","preferredTransportId","","string",5,"BookingPreferences details","When part of the Request it refers to the preferred Transport ID from the customer. When part of the BookingOption (offer or actual booking) it refers to the expected Transport ID or flight","false","false","","https://onerecord.iata.org/ns/cargo#BookingPreferences","https://onerecord.iata.org/ns/cargo#preferredTransportId","http://www.w3.org/2001/XMLSchema#string"</t>
  </si>
  <si>
    <t>"Embedded","BookingPreferences","priceReferenceId","","string",6,"BookingPreferences details","Reference to a price reference if existing (e.g. Allotment number; contract reference; etc.)","false","false","","https://onerecord.iata.org/ns/cargo#BookingPreferences","https://onerecord.iata.org/ns/cargo#priceReferenceId","http://www.w3.org/2001/XMLSchema#string"</t>
  </si>
  <si>
    <t>"Distribution","BookingRequest","booking","Service","Booking",1,"A party; usually the freight forwarder; creates the BookingRequest in order to confirm the booking to the Carrier","Reference to the Booking","false","false","","https://onerecord.iata.org/ns/cargo#BookingRequest","https://onerecord.iata.org/ns/cargo#booking","https://onerecord.iata.org/ns/cargo#Booking"</t>
  </si>
  <si>
    <t>"Distribution","BookingRequest","forBookingOption","Distribution","BookingOption",2,"A party; usually the freight forwarder; creates the BookingRequest in order to confirm the booking to the Carrier","Reference to the BookingOption the LogisticsObject is detailing","false","false","","https://onerecord.iata.org/ns/cargo#BookingRequest","https://onerecord.iata.org/ns/cargo#forBookingOption","https://onerecord.iata.org/ns/cargo#BookingOption"</t>
  </si>
  <si>
    <t>"Distribution","BookingRequest","checks","Action","Check",3,"A party; usually the freight forwarder; creates the BookingRequest in order to confirm the booking to the Carrier","References to the CheckActions performed on the object","true","false","","https://onerecord.iata.org/ns/cargo#BookingRequest","https://onerecord.iata.org/ns/cargo#checks","https://onerecord.iata.org/ns/cargo#Check"</t>
  </si>
  <si>
    <t>"Distribution","BookingRequest","externalReferences","Common","ExternalReference",4,"A party; usually the freight forwarder; creates the BookingRequest in order to confirm the booking to the Carrier","References to all associated ExternalReferences","true","false","","https://onerecord.iata.org/ns/cargo#BookingRequest","https://onerecord.iata.org/ns/cargo#externalReferences","https://onerecord.iata.org/ns/cargo#ExternalReference"</t>
  </si>
  <si>
    <t>"Distribution","BookingRequest","waybillNumber","","string",5,"A party; usually the freight forwarder; creates the BookingRequest in order to confirm the booking to the Carrier","House or Master Waybill unique identifier","false","false","","https://onerecord.iata.org/ns/cargo#BookingRequest","https://onerecord.iata.org/ns/cargo#waybillNumber","http://www.w3.org/2001/XMLSchema#string"</t>
  </si>
  <si>
    <t>"Distribution","BookingRequest","waybillPrefix","","string",6,"A party; usually the freight forwarder; creates the BookingRequest in order to confirm the booking to the Carrier","Prefix used for the Waybill Number. Refer to IATA Airlines Codes","false","false","","https://onerecord.iata.org/ns/cargo#BookingRequest","https://onerecord.iata.org/ns/cargo#waybillPrefix","http://www.w3.org/2001/XMLSchema#string"</t>
  </si>
  <si>
    <t>"Distribution","BookingRequest","events","Event","LogisticsEvent",7,"A party; usually the freight forwarder; creates the BookingRequest in order to confirm the booking to the Carrier","Events object","true","false","","https://onerecord.iata.org/ns/cargo#BookingRequest","https://onerecord.iata.org/ns/cargo#events","https://onerecord.iata.org/ns/cargo#LogisticsEvent"</t>
  </si>
  <si>
    <t>"Distribution","BookingRequest","skeletonIndicator","","boolean",8,"A party; usually the freight forwarder; creates the BookingRequest in order to confirm the booking to the Carrier","Indicator whether a logistics object is a skeleton object","false","false","","https://onerecord.iata.org/ns/cargo#BookingRequest","https://onerecord.iata.org/ns/cargo#skeletonIndicator","http://www.w3.org/2001/XMLSchema#boolean"</t>
  </si>
  <si>
    <t>"Distribution","BookingShipment","forBookingOptionRequest","Distribution","BookingOptionRequest",1,"Simplified shipment object that is to be used only for the distribution scope where only a subset of data is known priori to operational phase.","Reference to the BookingOptionRequest the information of the LogisticsObject is detailing","false","false","","https://onerecord.iata.org/ns/cargo#BookingShipment","https://onerecord.iata.org/ns/cargo#forBookingOptionRequest","https://onerecord.iata.org/ns/cargo#BookingOptionRequest"</t>
  </si>
  <si>
    <t>"Embedded","BookingTimes","earliestAcceptanceTime","","dateTime",1,"Previously called Schedule. This object refers to times used for the Booking Option Request (preferences part of the request) or the Booking Option (times sur as LAT where there is a commitment from the carrier)","Earliest acceptance date time (requested or proposed)","false","false","","https://onerecord.iata.org/ns/cargo#BookingTimes","https://onerecord.iata.org/ns/cargo#earliestAcceptanceTime","http://www.w3.org/2001/XMLSchema#dateTime"</t>
  </si>
  <si>
    <t>"Embedded","BookingTimes","latestAcceptanceTime","","dateTime",2,"Previously called Schedule. This object refers to times used for the Booking Option Request (preferences part of the request) or the Booking Option (times sur as LAT where there is a commitment from the carrier)","Latest Acceptance time as per CargoIQ definition (requested; proposed or actual)","false","false","","https://onerecord.iata.org/ns/cargo#BookingTimes","https://onerecord.iata.org/ns/cargo#latestAcceptanceTime","http://www.w3.org/2001/XMLSchema#dateTime"</t>
  </si>
  <si>
    <t>"Embedded","BookingTimes","latestArrivalTime","","dateTime",3,"Previously called Schedule. This object refers to times used for the Booking Option Request (preferences part of the request) or the Booking Option (times sur as LAT where there is a commitment from the carrier)","Latest arrival time at destination","false","false","","https://onerecord.iata.org/ns/cargo#BookingTimes","https://onerecord.iata.org/ns/cargo#latestArrivalTime","http://www.w3.org/2001/XMLSchema#dateTime"</t>
  </si>
  <si>
    <t>"Embedded","BookingTimes","timeOfAvailability","","dateTime",4,"Previously called Schedule. This object refers to times used for the Booking Option Request (preferences part of the request) or the Booking Option (times sur as LAT where there is a commitment from the carrier)","Time of availability of the shipment as per CargoIQ definition","false","false","","https://onerecord.iata.org/ns/cargo#BookingTimes","https://onerecord.iata.org/ns/cargo#timeOfAvailability","http://www.w3.org/2001/XMLSchema#dateTime"</t>
  </si>
  <si>
    <t>"Embedded","BookingTimes","totalTransitTime","","duration",5,"Previously called Schedule. This object refers to times used for the Booking Option Request (preferences part of the request) or the Booking Option (times sur as LAT where there is a commitment from the carrier)","Total transit time as per CargoIQ definition; expressed as a duration","false","false","","https://onerecord.iata.org/ns/cargo#BookingTimes","https://onerecord.iata.org/ns/cargo#totalTransitTime","http://www.w3.org/2001/XMLSchema#duration"</t>
  </si>
  <si>
    <t>"Core","CO2Emissions","calculatedEmissions","Embedded","Value",1,"CO2 Calculation","CO2 emissions calculated","false","false","","https://onerecord.iata.org/ns/cargo#CO2Emissions","https://onerecord.iata.org/ns/cargo#calculatedEmissions","https://onerecord.iata.org/ns/cargo#Value"</t>
  </si>
  <si>
    <t>"Core","CO2Emissions","checks","Action","Check",3,"CO2 Calculation","References to the CheckActions performed on the object","true","false","","https://onerecord.iata.org/ns/cargo#CO2Emissions","https://onerecord.iata.org/ns/cargo#checks","https://onerecord.iata.org/ns/cargo#Check"</t>
  </si>
  <si>
    <t>"Core","CO2Emissions","externalReferences","Common","ExternalReference",4,"CO2 Calculation","References to all associated ExternalReferences","true","false","","https://onerecord.iata.org/ns/cargo#CO2Emissions","https://onerecord.iata.org/ns/cargo#externalReferences","https://onerecord.iata.org/ns/cargo#ExternalReference"</t>
  </si>
  <si>
    <t>"Core","CO2Emissions","methodName","","string",5,"CO2 Calculation","Name of the CO2 calculation method","false","false","","https://onerecord.iata.org/ns/cargo#CO2Emissions","https://onerecord.iata.org/ns/cargo#methodName","http://www.w3.org/2001/XMLSchema#string"</t>
  </si>
  <si>
    <t>"Core","CO2Emissions","methodVersion","","string",6,"CO2 Calculation","Version used for the calculation","false","false","","https://onerecord.iata.org/ns/cargo#CO2Emissions","https://onerecord.iata.org/ns/cargo#methodVersion","http://www.w3.org/2001/XMLSchema#string"</t>
  </si>
  <si>
    <t>"Core","CO2Emissions","events","Event","LogisticsEvent",7,"CO2 Calculation","Events object","true","false","","https://onerecord.iata.org/ns/cargo#CO2Emissions","https://onerecord.iata.org/ns/cargo#events","https://onerecord.iata.org/ns/cargo#LogisticsEvent"</t>
  </si>
  <si>
    <t>"Core","CO2Emissions","skeletonIndicator","","boolean",8,"CO2 Calculation","Indicator whether a logistics object is a skeleton object","false","false","","https://onerecord.iata.org/ns/cargo#CO2Emissions","https://onerecord.iata.org/ns/cargo#skeletonIndicator","http://www.w3.org/2001/XMLSchema#boolean"</t>
  </si>
  <si>
    <t>"Agent","Carrier","parentOrganization","Agent","Organization",1,"Company details of carriers","Reference to the parent Organization","false","false","Carrier|Company|PublicAuthority","https://onerecord.iata.org/ns/cargo#Carrier","https://onerecord.iata.org/ns/cargo#parentOrganization","https://onerecord.iata.org/ns/cargo#Organization"</t>
  </si>
  <si>
    <t>"Agent","Carrier","checks","Action","Check",2,"Company details of carriers","References to the CheckActions performed on the object","true","false","","https://onerecord.iata.org/ns/cargo#Carrier","https://onerecord.iata.org/ns/cargo#checks","https://onerecord.iata.org/ns/cargo#Check"</t>
  </si>
  <si>
    <t>"Agent","Carrier","externalReferences","Common","ExternalReference",3,"Company details of carriers","References to all associated ExternalReferences","true","false","","https://onerecord.iata.org/ns/cargo#Carrier","https://onerecord.iata.org/ns/cargo#externalReferences","https://onerecord.iata.org/ns/cargo#ExternalReference"</t>
  </si>
  <si>
    <t>"Agent","Carrier","basedAtLocation","Common","Location",4,"Company details of carriers","Reference to the Location where the Organization is based at or headquartered","false","false","","https://onerecord.iata.org/ns/cargo#Carrier","https://onerecord.iata.org/ns/cargo#basedAtLocation","https://onerecord.iata.org/ns/cargo#Location"</t>
  </si>
  <si>
    <t>"Agent","Carrier","contactPersons","Agent","Actor",5,"Company details of carriers","References to Actors (Person; NonHumanActor) acting as contacts","true","false","Person|NonHumanActor","https://onerecord.iata.org/ns/cargo#Carrier","https://onerecord.iata.org/ns/cargo#contactPersons","https://onerecord.iata.org/ns/cargo#Actor"</t>
  </si>
  <si>
    <t>"Agent","Carrier","subOrganization","Agent","Organization",6,"Company details of carriers","References to all sub-Organizations","true","false","Carrier|Company|PublicAuthority","https://onerecord.iata.org/ns/cargo#Carrier","https://onerecord.iata.org/ns/cargo#subOrganization","https://onerecord.iata.org/ns/cargo#Organization"</t>
  </si>
  <si>
    <t>"Agent","Carrier","airlineCode","","string",7,"Company details of carriers","IATA two-character airline code","false","false","","https://onerecord.iata.org/ns/cargo#Carrier","https://onerecord.iata.org/ns/cargo#airlineCode","http://www.w3.org/2001/XMLSchema#string"</t>
  </si>
  <si>
    <t>"Agent","Carrier","prefix","","string",8,"Company details of carriers","IATA three-numeric airline prefix number","false","false","","https://onerecord.iata.org/ns/cargo#Carrier","https://onerecord.iata.org/ns/cargo#prefix","http://www.w3.org/2001/XMLSchema#string"</t>
  </si>
  <si>
    <t>"Agent","Carrier","iataCargoAgentCode","","string",9,"Company details of carriers","IATA accredited cargo agent 7 digit number","false","false","","https://onerecord.iata.org/ns/cargo#Carrier","https://onerecord.iata.org/ns/cargo#iataCargoAgentCode","http://www.w3.org/2001/XMLSchema#string"</t>
  </si>
  <si>
    <t>"Agent","Carrier","iataCargoAgentLocationIdentifier","","string",10,"Company details of carriers","IATA CASS cargo agent 4 digit branch number / location identifier","false","false","","https://onerecord.iata.org/ns/cargo#Carrier","https://onerecord.iata.org/ns/cargo#iataCargoAgentLocationIdentifier","http://www.w3.org/2001/XMLSchema#string"</t>
  </si>
  <si>
    <t>"Agent","Carrier","events","Event","LogisticsEvent",11,"Company details of carriers","Events object","true","false","","https://onerecord.iata.org/ns/cargo#Carrier","https://onerecord.iata.org/ns/cargo#events","https://onerecord.iata.org/ns/cargo#LogisticsEvent"</t>
  </si>
  <si>
    <t>"Agent","Carrier","skeletonIndicator","","boolean",12,"Company details of carriers","Indicator whether a logistics object is a skeleton object","false","false","","https://onerecord.iata.org/ns/cargo#Carrier","https://onerecord.iata.org/ns/cargo#skeletonIndicator","http://www.w3.org/2001/XMLSchema#boolean"</t>
  </si>
  <si>
    <t>"Agent","Carrier","otherIdentifiers","Embedded","OtherIdentifier",13,"Company details of carriers","Details about any other identifier; depending on the context of use","true","false","","https://onerecord.iata.org/ns/cargo#Carrier","https://onerecord.iata.org/ns/cargo#otherIdentifiers","https://onerecord.iata.org/ns/cargo#OtherIdentifier"</t>
  </si>
  <si>
    <t>"Agent","Carrier","name","","string",14,"Company details of carriers","Human-understandable name of object depending on the context","false","false","","https://onerecord.iata.org/ns/cargo#Carrier","https://onerecord.iata.org/ns/cargo#name","http://www.w3.org/2001/XMLSchema#string"</t>
  </si>
  <si>
    <t>"Agent","Carrier","shortName","","string",15,"Company details of carriers","Short name of the Organization if any","false","false","","https://onerecord.iata.org/ns/cargo#Carrier","https://onerecord.iata.org/ns/cargo#shortName","http://www.w3.org/2001/XMLSchema#string"</t>
  </si>
  <si>
    <t>"Embedded","CarrierProduct","productCode","Embedded","CodeListElement",1,"Carrier product details","Carrier's product code","false","false","","https://onerecord.iata.org/ns/cargo#CarrierProduct","https://onerecord.iata.org/ns/cargo#productCode","https://onerecord.iata.org/ns/cargo#CodeListElement"</t>
  </si>
  <si>
    <t>"Embedded","CarrierProduct","serviceLevelCode","Embedded","CodeListElement",2,"Carrier product details","Service level code","false","false","","https://onerecord.iata.org/ns/cargo#CarrierProduct","https://onerecord.iata.org/ns/cargo#serviceLevelCode","https://onerecord.iata.org/ns/cargo#CodeListElement"</t>
  </si>
  <si>
    <t>"Embedded","CarrierProduct","productDescription","","string",3,"Carrier product details","Carrier's product description","false","false","","https://onerecord.iata.org/ns/cargo#CarrierProduct","https://onerecord.iata.org/ns/cargo#productDescription","http://www.w3.org/2001/XMLSchema#string"</t>
  </si>
  <si>
    <t>"Embedded","Characteristic","characteristicType","","string",1,"Product additional details","Product characteristics code - e.g. CLR - Color. Not restricted to a list.","false","false","","https://onerecord.iata.org/ns/cargo#Characteristic","https://onerecord.iata.org/ns/cargo#characteristicType","http://www.w3.org/2001/XMLSchema#string"</t>
  </si>
  <si>
    <t>"Embedded","Characteristic","textualValue","","string",2,"Product additional details","Textual value filled on use context (eg. characteristic colour; contactDetail mail address; etc.)","false","false","","https://onerecord.iata.org/ns/cargo#Characteristic","https://onerecord.iata.org/ns/cargo#textualValue","http://www.w3.org/2001/XMLSchema#string"</t>
  </si>
  <si>
    <t>"Action","Check","checkTotalResult","Common","CheckTotalResult",1,"Action to describe a check","Reference to the result of the Check","false","false","","https://onerecord.iata.org/ns/cargo#Check","https://onerecord.iata.org/ns/cargo#checkTotalResult","https://onerecord.iata.org/ns/cargo#CheckTotalResult"</t>
  </si>
  <si>
    <t>"Action","Check","usedTemplate","Common","CheckTemplate",3,"Action to describe a check","Reference to the Template used in the Check","false","false","","https://onerecord.iata.org/ns/cargo#Check","https://onerecord.iata.org/ns/cargo#usedTemplate","https://onerecord.iata.org/ns/cargo#CheckTemplate"</t>
  </si>
  <si>
    <t>"Action","Check","performedAt","Common","Location",4,"Action to describe a check","Reference to the Location the Action was performed at","false","false","","https://onerecord.iata.org/ns/cargo#Check","https://onerecord.iata.org/ns/cargo#performedAt","https://onerecord.iata.org/ns/cargo#Location"</t>
  </si>
  <si>
    <t>"Action","Check","servedActivity","Abstract","LogisticsActivity",5,"Action to describe a check","Reference to the Activity the Action was performed for","false","false","UnitComposition|TransportMovement|Storage","https://onerecord.iata.org/ns/cargo#Check","https://onerecord.iata.org/ns/cargo#servedActivity","https://onerecord.iata.org/ns/cargo#LogisticsActivity"</t>
  </si>
  <si>
    <t>"Action","Check","checker","Agent","Actor",6,"Action to describe a check","Reference to the Actor performing the Check","false","false","Person|NonHumanActor","https://onerecord.iata.org/ns/cargo#Check","https://onerecord.iata.org/ns/cargo#checker","https://onerecord.iata.org/ns/cargo#Actor"</t>
  </si>
  <si>
    <t>"Action","Check","actionTimeType","Enum","ActionTimeType",7,"Action to describe a check","Enum stating the type of the Action","false","true","","https://onerecord.iata.org/ns/cargo#Check","https://onerecord.iata.org/ns/cargo#actionTimeType","https://onerecord.iata.org/ns/cargo#ActionTimeType"</t>
  </si>
  <si>
    <t>"Action","Check","checks","Action","Check",8,"Action to describe a check","References to the CheckActions performed on the object","true","false","","https://onerecord.iata.org/ns/cargo#Check","https://onerecord.iata.org/ns/cargo#checks","https://onerecord.iata.org/ns/cargo#Check"</t>
  </si>
  <si>
    <t>"Action","Check","externalReferences","Common","ExternalReference",9,"Action to describe a check","References to all associated ExternalReferences","true","false","","https://onerecord.iata.org/ns/cargo#Check","https://onerecord.iata.org/ns/cargo#externalReferences","https://onerecord.iata.org/ns/cargo#ExternalReference"</t>
  </si>
  <si>
    <t>"Action","Check","contactDetails","Embedded","ContactDetail",10,"Action to describe a check","Information about contactDetails","true","false","","https://onerecord.iata.org/ns/cargo#Check","https://onerecord.iata.org/ns/cargo#contactDetails","https://onerecord.iata.org/ns/cargo#ContactDetail"</t>
  </si>
  <si>
    <t>"Action","Check","contactPersons","Agent","Actor",11,"Action to describe a check","References to Actors (Person; NonHumanActor) acting as contacts","true","false","Person|NonHumanActor","https://onerecord.iata.org/ns/cargo#Check","https://onerecord.iata.org/ns/cargo#contactPersons","https://onerecord.iata.org/ns/cargo#Actor"</t>
  </si>
  <si>
    <t>"Action","Check","otherIdentifiers","Embedded","OtherIdentifier",12,"Action to describe a check","Details about any other identifier; depending on the context of use","true","false","","https://onerecord.iata.org/ns/cargo#Check","https://onerecord.iata.org/ns/cargo#otherIdentifiers","https://onerecord.iata.org/ns/cargo#OtherIdentifier"</t>
  </si>
  <si>
    <t>"Action","Check","actionEndTime","","dateTime",13,"Action to describe a check","DateTime holding the end time of the Action","false","false","","https://onerecord.iata.org/ns/cargo#Check","https://onerecord.iata.org/ns/cargo#actionEndTime","http://www.w3.org/2001/XMLSchema#dateTime"</t>
  </si>
  <si>
    <t>"Action","Check","actionStartTime","","dateTime",14,"Action to describe a check","DateTime holding the start time of the Action","false","false","","https://onerecord.iata.org/ns/cargo#Check","https://onerecord.iata.org/ns/cargo#actionStartTime","http://www.w3.org/2001/XMLSchema#dateTime"</t>
  </si>
  <si>
    <t>"Action","Check","events","Event","LogisticsEvent",15,"Action to describe a check","Events object","true","false","","https://onerecord.iata.org/ns/cargo#Check","https://onerecord.iata.org/ns/cargo#events","https://onerecord.iata.org/ns/cargo#LogisticsEvent"</t>
  </si>
  <si>
    <t>"Action","Check","skeletonIndicator","","boolean",16,"Action to describe a check","Indicator whether a logistics object is a skeleton object","false","false","","https://onerecord.iata.org/ns/cargo#Check","https://onerecord.iata.org/ns/cargo#skeletonIndicator","http://www.w3.org/2001/XMLSchema#boolean"</t>
  </si>
  <si>
    <t>"Common","CheckTemplate","legacyTemplate","Common","ExternalReference",1,"Body of a Check referencing various Questions","Reference to an ExternalReference holding a legacy template outside of ONE Record; such as a photo or pdf of a checksheet","false","false","","https://onerecord.iata.org/ns/cargo#CheckTemplate","https://onerecord.iata.org/ns/cargo#legacyTemplate","https://onerecord.iata.org/ns/cargo#ExternalReference"</t>
  </si>
  <si>
    <t>"Common","CheckTemplate","usedInCheck","Action","Check",2,"Body of a Check referencing various Questions","Reference to the Check the template was used in","false","false","","https://onerecord.iata.org/ns/cargo#CheckTemplate","https://onerecord.iata.org/ns/cargo#usedInCheck","https://onerecord.iata.org/ns/cargo#Check"</t>
  </si>
  <si>
    <t>"Common","CheckTemplate","questions","Common","Question",3,"Body of a Check referencing various Questions","References to all Questions that are part of this template","true","false","","https://onerecord.iata.org/ns/cargo#CheckTemplate","https://onerecord.iata.org/ns/cargo#questions","https://onerecord.iata.org/ns/cargo#Question"</t>
  </si>
  <si>
    <t>"Common","CheckTemplate","checks","Action","Check",4,"Body of a Check referencing various Questions","References to the CheckActions performed on the object","true","false","","https://onerecord.iata.org/ns/cargo#CheckTemplate","https://onerecord.iata.org/ns/cargo#checks","https://onerecord.iata.org/ns/cargo#Check"</t>
  </si>
  <si>
    <t>"Common","CheckTemplate","externalReferences","Common","ExternalReference",5,"Body of a Check referencing various Questions","References to all associated ExternalReferences","true","false","","https://onerecord.iata.org/ns/cargo#CheckTemplate","https://onerecord.iata.org/ns/cargo#externalReferences","https://onerecord.iata.org/ns/cargo#ExternalReference"</t>
  </si>
  <si>
    <t>"Common","CheckTemplate","involvedParties","Embedded","Party",6,"Body of a Check referencing various Questions","Information about other Parties involved depending on the context of use","true","false","","https://onerecord.iata.org/ns/cargo#CheckTemplate","https://onerecord.iata.org/ns/cargo#involvedParties","https://onerecord.iata.org/ns/cargo#Party"</t>
  </si>
  <si>
    <t>"Common","CheckTemplate","date","","dateTime",7,"Body of a Check referencing various Questions","DateTime on which the CheckTemplate was released","false","false","","https://onerecord.iata.org/ns/cargo#CheckTemplate","https://onerecord.iata.org/ns/cargo#date","http://www.w3.org/2001/XMLSchema#dateTime"</t>
  </si>
  <si>
    <t>"Common","CheckTemplate","name","","string",8,"Body of a Check referencing various Questions","Human-understandable name of object depending on the context","false","false","","https://onerecord.iata.org/ns/cargo#CheckTemplate","https://onerecord.iata.org/ns/cargo#name","http://www.w3.org/2001/XMLSchema#string"</t>
  </si>
  <si>
    <t>"Common","CheckTemplate","templatePurpose","","string",9,"Body of a Check referencing various Questions","Purpose of the template","false","false","","https://onerecord.iata.org/ns/cargo#CheckTemplate","https://onerecord.iata.org/ns/cargo#templatePurpose","http://www.w3.org/2001/XMLSchema#string"</t>
  </si>
  <si>
    <t>"Common","CheckTemplate","version","","string",10,"Body of a Check referencing various Questions","Version of the template","false","false","","https://onerecord.iata.org/ns/cargo#CheckTemplate","https://onerecord.iata.org/ns/cargo#version","http://www.w3.org/2001/XMLSchema#string"</t>
  </si>
  <si>
    <t>"Common","CheckTemplate","events","Event","LogisticsEvent",11,"Body of a Check referencing various Questions","Events object","true","false","","https://onerecord.iata.org/ns/cargo#CheckTemplate","https://onerecord.iata.org/ns/cargo#events","https://onerecord.iata.org/ns/cargo#LogisticsEvent"</t>
  </si>
  <si>
    <t>"Common","CheckTemplate","skeletonIndicator","","boolean",12,"Body of a Check referencing various Questions","Indicator whether a logistics object is a skeleton object","false","false","","https://onerecord.iata.org/ns/cargo#CheckTemplate","https://onerecord.iata.org/ns/cargo#skeletonIndicator","http://www.w3.org/2001/XMLSchema#boolean"</t>
  </si>
  <si>
    <t>"Common","CheckTotalResult","certifiedByActor","Agent","Person",2,"Result of a Check","Reference to the Actor certifying the result of the Check if required","false","false","","https://onerecord.iata.org/ns/cargo#CheckTotalResult","https://onerecord.iata.org/ns/cargo#certifiedByActor","https://onerecord.iata.org/ns/cargo#Person"</t>
  </si>
  <si>
    <t>"Common","CheckTotalResult","resultValue","Embedded","Value",3,"Result of a Check","Information about a result Value of any kind of the Check","false","false","","https://onerecord.iata.org/ns/cargo#CheckTotalResult","https://onerecord.iata.org/ns/cargo#resultValue","https://onerecord.iata.org/ns/cargo#Value"</t>
  </si>
  <si>
    <t>"Common","CheckTotalResult","checks","Action","Check",4,"Result of a Check","References to the CheckActions performed on the object","true","false","","https://onerecord.iata.org/ns/cargo#CheckTotalResult","https://onerecord.iata.org/ns/cargo#checks","https://onerecord.iata.org/ns/cargo#Check"</t>
  </si>
  <si>
    <t>"Common","CheckTotalResult","externalReferences","Common","ExternalReference",5,"Result of a Check","References to all associated ExternalReferences","true","false","","https://onerecord.iata.org/ns/cargo#CheckTotalResult","https://onerecord.iata.org/ns/cargo#externalReferences","https://onerecord.iata.org/ns/cargo#ExternalReference"</t>
  </si>
  <si>
    <t>"Common","CheckTotalResult","checkRemark","","string",6,"Result of a Check","Free text remarks to the check result","false","false","","https://onerecord.iata.org/ns/cargo#CheckTotalResult","https://onerecord.iata.org/ns/cargo#checkRemark","http://www.w3.org/2001/XMLSchema#string"</t>
  </si>
  <si>
    <t>"Common","CheckTotalResult","passed","","boolean",7,"Result of a Check","Boolean indicating whether the Check was passed","false","false","","https://onerecord.iata.org/ns/cargo#CheckTotalResult","https://onerecord.iata.org/ns/cargo#passed","http://www.w3.org/2001/XMLSchema#boolean"</t>
  </si>
  <si>
    <t>"Common","CheckTotalResult","events","Event","LogisticsEvent",8,"Result of a Check","Events object","true","false","","https://onerecord.iata.org/ns/cargo#CheckTotalResult","https://onerecord.iata.org/ns/cargo#events","https://onerecord.iata.org/ns/cargo#LogisticsEvent"</t>
  </si>
  <si>
    <t>"Common","CheckTotalResult","skeletonIndicator","","boolean",9,"Result of a Check","Indicator whether a logistics object is a skeleton object","false","false","","https://onerecord.iata.org/ns/cargo#CheckTotalResult","https://onerecord.iata.org/ns/cargo#skeletonIndicator","http://www.w3.org/2001/XMLSchema#boolean"</t>
  </si>
  <si>
    <t>"Embedded","CodeListElement","code","","string",1,"Embedded object to transmit codes from non-RDF code lists in 1R in a semi-structured way. Code lists may be externally maintained codes (such as HS codes) or carrier-specific codes. If a code is present in RDF-form as Named Individual (like in the 1R core code lists ontology); it suffices to put in its IRI","Code or short version of a code; for example "CH" for Switzerland when referring to the UN/LOCODE code list","false","false","","https://onerecord.iata.org/ns/cargo#CodeListElement","https://onerecord.iata.org/ns/cargo#code","http://www.w3.org/2001/XMLSchema#string"</t>
  </si>
  <si>
    <t>"Embedded","CodeListElement","codeDescription","","string",2,"Embedded object to transmit codes from non-RDF code lists in 1R in a semi-structured way. Code lists may be externally maintained codes (such as HS codes) or carrier-specific codes. If a code is present in RDF-form as Named Individual (like in the 1R core code lists ontology); it suffices to put in its IRI","Description or long version of the code; for example "Switzerland" for Switzerland when referring to the UN/LOCODE code list","false","false","","https://onerecord.iata.org/ns/cargo#CodeListElement","https://onerecord.iata.org/ns/cargo#codeDescription","http://www.w3.org/2001/XMLSchema#string"</t>
  </si>
  <si>
    <t>"Embedded","CodeListElement","codeLevel","","integer",3,"Embedded object to transmit codes from non-RDF code lists in 1R in a semi-structured way. Code lists may be externally maintained codes (such as HS codes) or carrier-specific codes. If a code is present in RDF-form as Named Individual (like in the 1R core code lists ontology); it suffices to put in its IRI","Integer indicating the level of a code if a codelists is hierarchical; for example HS-Codes","false","false","","https://onerecord.iata.org/ns/cargo#CodeListElement","https://onerecord.iata.org/ns/cargo#codeLevel","http://www.w3.org/2001/XMLSchema#integer"</t>
  </si>
  <si>
    <t>"Embedded","CodeListElement","codeListName","","string",4,"Embedded object to transmit codes from non-RDF code lists in 1R in a semi-structured way. Code lists may be externally maintained codes (such as HS codes) or carrier-specific codes. If a code is present in RDF-form as Named Individual (like in the 1R core code lists ontology); it suffices to put in its IRI","Official name of the code list without version number when direct reference is not possible; for example "UN/LOCODE" when referring to the UN/LOCODE code list","false","false","","https://onerecord.iata.org/ns/cargo#CodeListElement","https://onerecord.iata.org/ns/cargo#codeListName","http://www.w3.org/2001/XMLSchema#string"</t>
  </si>
  <si>
    <t>"Embedded","CodeListElement","codeListReference","","string",5,"Embedded object to transmit codes from non-RDF code lists in 1R in a semi-structured way. Code lists may be externally maintained codes (such as HS codes) or carrier-specific codes. If a code is present in RDF-form as Named Individual (like in the 1R core code lists ontology); it suffices to put in its IRI","URL to access the code list the code is taken from; for example "https://unece.org/trade/cefact/unlocode-code-list-country-and-territory" for UN/LOCODE.","false","false","","https://onerecord.iata.org/ns/cargo#CodeListElement","https://onerecord.iata.org/ns/cargo#codeListReference","http://www.w3.org/2001/XMLSchema#string"</t>
  </si>
  <si>
    <t>"Embedded","CodeListElement","codeListVersion","","string",6,"Embedded object to transmit codes from non-RDF code lists in 1R in a semi-structured way. Code lists may be externally maintained codes (such as HS codes) or carrier-specific codes. If a code is present in RDF-form as Named Individual (like in the 1R core code lists ontology); it suffices to put in its IRI","Version of the code list; for example "223-1" for UN/LOCODE. Used if the property codeListName is used or the version is not apparent from the resource referred to in property codeListReference.","false","false","","https://onerecord.iata.org/ns/cargo#CodeListElement","https://onerecord.iata.org/ns/cargo#codeListVersion","http://www.w3.org/2001/XMLSchema#string"</t>
  </si>
  <si>
    <t>"Agent","Company","parentOrganization","Agent","Organization",1,"Company details","Reference to the parent Organization","false","false","Carrier|Company|PublicAuthority","https://onerecord.iata.org/ns/cargo#Company","https://onerecord.iata.org/ns/cargo#parentOrganization","https://onerecord.iata.org/ns/cargo#Organization"</t>
  </si>
  <si>
    <t>"Agent","Company","checks","Action","Check",2,"Company details","References to the CheckActions performed on the object","true","false","","https://onerecord.iata.org/ns/cargo#Company","https://onerecord.iata.org/ns/cargo#checks","https://onerecord.iata.org/ns/cargo#Check"</t>
  </si>
  <si>
    <t>"Agent","Company","externalReferences","Common","ExternalReference",3,"Company details","References to all associated ExternalReferences","true","false","","https://onerecord.iata.org/ns/cargo#Company","https://onerecord.iata.org/ns/cargo#externalReferences","https://onerecord.iata.org/ns/cargo#ExternalReference"</t>
  </si>
  <si>
    <t>"Agent","Company","basedAtLocation","Common","Location",4,"Company details","Reference to the Location where the Organization is based at or headquartered","false","false","","https://onerecord.iata.org/ns/cargo#Company","https://onerecord.iata.org/ns/cargo#basedAtLocation","https://onerecord.iata.org/ns/cargo#Location"</t>
  </si>
  <si>
    <t>"Agent","Company","contactPersons","Agent","Actor",5,"Company details","References to Actors (Person; NonHumanActor) acting as contacts","true","false","Person|NonHumanActor","https://onerecord.iata.org/ns/cargo#Company","https://onerecord.iata.org/ns/cargo#contactPersons","https://onerecord.iata.org/ns/cargo#Actor"</t>
  </si>
  <si>
    <t>"Agent","Company","subOrganization","Agent","Organization",6,"Company details","References to all sub-Organizations","true","false","Carrier|Company|PublicAuthority","https://onerecord.iata.org/ns/cargo#Company","https://onerecord.iata.org/ns/cargo#subOrganization","https://onerecord.iata.org/ns/cargo#Organization"</t>
  </si>
  <si>
    <t>"Agent","Company","iataCargoAgentCode","","string",7,"Company details","IATA accredited cargo agent 7 digit number","false","false","","https://onerecord.iata.org/ns/cargo#Company","https://onerecord.iata.org/ns/cargo#iataCargoAgentCode","http://www.w3.org/2001/XMLSchema#string"</t>
  </si>
  <si>
    <t>"Agent","Company","iataCargoAgentLocationIdentifier","","string",8,"Company details","IATA CASS cargo agent 4 digit branch number / location identifier","false","false","","https://onerecord.iata.org/ns/cargo#Company","https://onerecord.iata.org/ns/cargo#iataCargoAgentLocationIdentifier","http://www.w3.org/2001/XMLSchema#string"</t>
  </si>
  <si>
    <t>"Agent","Company","events","Event","LogisticsEvent",9,"Company details","Events object","true","false","","https://onerecord.iata.org/ns/cargo#Company","https://onerecord.iata.org/ns/cargo#events","https://onerecord.iata.org/ns/cargo#LogisticsEvent"</t>
  </si>
  <si>
    <t>"Agent","Company","skeletonIndicator","","boolean",10,"Company details","Indicator whether a logistics object is a skeleton object","false","false","","https://onerecord.iata.org/ns/cargo#Company","https://onerecord.iata.org/ns/cargo#skeletonIndicator","http://www.w3.org/2001/XMLSchema#boolean"</t>
  </si>
  <si>
    <t>"Agent","Company","otherIdentifiers","Embedded","OtherIdentifier",11,"Company details","Details about any other identifier; depending on the context of use","true","false","","https://onerecord.iata.org/ns/cargo#Company","https://onerecord.iata.org/ns/cargo#otherIdentifiers","https://onerecord.iata.org/ns/cargo#OtherIdentifier"</t>
  </si>
  <si>
    <t>"Agent","Company","name","","string",12,"Company details","Human-understandable name of object depending on the context","false","false","","https://onerecord.iata.org/ns/cargo#Company","https://onerecord.iata.org/ns/cargo#name","http://www.w3.org/2001/XMLSchema#string"</t>
  </si>
  <si>
    <t>"Agent","Company","shortName","","string",13,"Company details","Short name of the Organization if any","false","false","","https://onerecord.iata.org/ns/cargo#Company","https://onerecord.iata.org/ns/cargo#shortName","http://www.w3.org/2001/XMLSchema#string"</t>
  </si>
  <si>
    <t>"Action","Composing","loadingUnit","Common","LoadingUnit",1,"Action to describe build-up or break-down of LoadingUnits","Reference to the LoadingUnit composed in the Unit Composition or referenced in Composing actions","false","false","ULD","https://onerecord.iata.org/ns/cargo#Composing","https://onerecord.iata.org/ns/cargo#loadingUnit","https://onerecord.iata.org/ns/cargo#LoadingUnit"</t>
  </si>
  <si>
    <t>"Action","Composing","performedAt","Common","Location",2,"Action to describe build-up or break-down of LoadingUnits","Reference to the Location the Action was performed at","false","false","","https://onerecord.iata.org/ns/cargo#Composing","https://onerecord.iata.org/ns/cargo#performedAt","https://onerecord.iata.org/ns/cargo#Location"</t>
  </si>
  <si>
    <t>"Action","Composing","composedMaterials","Common","LoadingMaterial",3,"Action to describe build-up or break-down of LoadingUnits","References to the Materials being built-up or broken-down","true","false","","https://onerecord.iata.org/ns/cargo#Composing","https://onerecord.iata.org/ns/cargo#composedMaterials","https://onerecord.iata.org/ns/cargo#LoadingMaterial"</t>
  </si>
  <si>
    <t>"Action","Composing","composedPieces","Core","Piece",4,"Action to describe build-up or break-down of LoadingUnits","References to the Pieces being built-up or broken-down","true","false","PieceLiveAnimals|PieceDg","https://onerecord.iata.org/ns/cargo#Composing","https://onerecord.iata.org/ns/cargo#composedPieces","https://onerecord.iata.org/ns/cargo#Piece"</t>
  </si>
  <si>
    <t>"Action","Composing","compositionType","Enum","CompositionType",5,"Action to describe build-up or break-down of LoadingUnits","Enum stating whether the CompositionAction describes build-up or break-down","false","true","","https://onerecord.iata.org/ns/cargo#Composing","https://onerecord.iata.org/ns/cargo#compositionType","https://onerecord.iata.org/ns/cargo#CompositionType"</t>
  </si>
  <si>
    <t>"Action","Composing","actionTimeType","Enum","ActionTimeType",6,"Action to describe build-up or break-down of LoadingUnits","Enum stating the type of the Action","false","true","","https://onerecord.iata.org/ns/cargo#Composing","https://onerecord.iata.org/ns/cargo#actionTimeType","https://onerecord.iata.org/ns/cargo#ActionTimeType"</t>
  </si>
  <si>
    <t>"Action","Composing","servedActivity","Abstract","LogisticsActivity",7,"Action to describe build-up or break-down of LoadingUnits","Reference to the Activity the Action was performed for","false","false","UnitComposition|TransportMovement|Storage","https://onerecord.iata.org/ns/cargo#Composing","https://onerecord.iata.org/ns/cargo#servedActivity","https://onerecord.iata.org/ns/cargo#LogisticsActivity"</t>
  </si>
  <si>
    <t>"Action","Composing","checks","Action","Check",8,"Action to describe build-up or break-down of LoadingUnits","References to the CheckActions performed on the object","true","false","","https://onerecord.iata.org/ns/cargo#Composing","https://onerecord.iata.org/ns/cargo#checks","https://onerecord.iata.org/ns/cargo#Check"</t>
  </si>
  <si>
    <t>"Action","Composing","externalReferences","Common","ExternalReference",9,"Action to describe build-up or break-down of LoadingUnits","References to all associated ExternalReferences","true","false","","https://onerecord.iata.org/ns/cargo#Composing","https://onerecord.iata.org/ns/cargo#externalReferences","https://onerecord.iata.org/ns/cargo#ExternalReference"</t>
  </si>
  <si>
    <t>"Action","Composing","contactDetails","Embedded","ContactDetail",10,"Action to describe build-up or break-down of LoadingUnits","Information about contactDetails","true","false","","https://onerecord.iata.org/ns/cargo#Composing","https://onerecord.iata.org/ns/cargo#contactDetails","https://onerecord.iata.org/ns/cargo#ContactDetail"</t>
  </si>
  <si>
    <t>"Action","Composing","contactPersons","Agent","Actor",11,"Action to describe build-up or break-down of LoadingUnits","References to Actors (Person; NonHumanActor) acting as contacts","true","false","Person|NonHumanActor","https://onerecord.iata.org/ns/cargo#Composing","https://onerecord.iata.org/ns/cargo#contactPersons","https://onerecord.iata.org/ns/cargo#Actor"</t>
  </si>
  <si>
    <t>"Action","Composing","otherIdentifiers","Embedded","OtherIdentifier",12,"Action to describe build-up or break-down of LoadingUnits","Details about any other identifier; depending on the context of use","true","false","","https://onerecord.iata.org/ns/cargo#Composing","https://onerecord.iata.org/ns/cargo#otherIdentifiers","https://onerecord.iata.org/ns/cargo#OtherIdentifier"</t>
  </si>
  <si>
    <t>"Action","Composing","actionEndTime","","dateTime",13,"Action to describe build-up or break-down of LoadingUnits","DateTime holding the end time of the Action","false","false","","https://onerecord.iata.org/ns/cargo#Composing","https://onerecord.iata.org/ns/cargo#actionEndTime","http://www.w3.org/2001/XMLSchema#dateTime"</t>
  </si>
  <si>
    <t>"Action","Composing","actionStartTime","","dateTime",14,"Action to describe build-up or break-down of LoadingUnits","DateTime holding the start time of the Action","false","false","","https://onerecord.iata.org/ns/cargo#Composing","https://onerecord.iata.org/ns/cargo#actionStartTime","http://www.w3.org/2001/XMLSchema#dateTime"</t>
  </si>
  <si>
    <t>"Action","Composing","events","Event","LogisticsEvent",15,"Action to describe build-up or break-down of LoadingUnits","Events object","true","false","","https://onerecord.iata.org/ns/cargo#Composing","https://onerecord.iata.org/ns/cargo#events","https://onerecord.iata.org/ns/cargo#LogisticsEvent"</t>
  </si>
  <si>
    <t>"Action","Composing","skeletonIndicator","","boolean",16,"Action to describe build-up or break-down of LoadingUnits","Indicator whether a logistics object is a skeleton object","false","false","","https://onerecord.iata.org/ns/cargo#Composing","https://onerecord.iata.org/ns/cargo#skeletonIndicator","http://www.w3.org/2001/XMLSchema#boolean"</t>
  </si>
  <si>
    <t>"Embedded","ContactDetail","contactDetailType","Enum","ContactDetailType",1,"Contact details","Type of the contact details; e.g. Phone number; Mail address","false","true","","https://onerecord.iata.org/ns/cargo#ContactDetail","https://onerecord.iata.org/ns/cargo#contactDetailType","https://onerecord.iata.org/ns/cargo#ContactDetailType"</t>
  </si>
  <si>
    <t>"Embedded","ContactDetail","textualValue","","string",2,"Contact details","Textual value filled on use context (eg. characteristic colour; contactDetail mail address; etc.)","false","false","","https://onerecord.iata.org/ns/cargo#ContactDetail","https://onerecord.iata.org/ns/cargo#textualValue","http://www.w3.org/2001/XMLSchema#string"</t>
  </si>
  <si>
    <t>"Embedded","CurrencyValue","currencyUnit","CodeList","CurrencyCode",1,"Embedded object to transmit currencies","Information about the currency used in a CurrencyValue. Create an instance of CurrencyCode based on ISO 4217","false","true","","https://onerecord.iata.org/ns/cargo#CurrencyValue","https://onerecord.iata.org/ns/cargo#currencyUnit","https://onerecord.iata.org/ns/code-lists/CurrencyCode"</t>
  </si>
  <si>
    <t>"Embedded","CurrencyValue","numericalValue","","double",2,"Embedded object to transmit currencies","Numerical value","false","false","","https://onerecord.iata.org/ns/cargo#CurrencyValue","https://onerecord.iata.org/ns/cargo#numericalValue","http://www.w3.org/2001/XMLSchema#double"</t>
  </si>
  <si>
    <t>"Core","CustomsInformation","issuedForPiece","Core","Piece",1,"Customs information details","Reference to the Piece the document was issued for","false","false","PieceLiveAnimals|PieceDg","https://onerecord.iata.org/ns/cargo#CustomsInformation","https://onerecord.iata.org/ns/cargo#issuedForPiece","https://onerecord.iata.org/ns/cargo#Piece"</t>
  </si>
  <si>
    <t>"Core","CustomsInformation","issuedForShipment","Core","Shipment",2,"Customs information details","Reference to the shipment the document was issued for","false","false","","https://onerecord.iata.org/ns/cargo#CustomsInformation","https://onerecord.iata.org/ns/cargo#issuedForShipment","https://onerecord.iata.org/ns/cargo#Shipment"</t>
  </si>
  <si>
    <t>"Core","CustomsInformation","contentCode","Embedded","CodeListElement",3,"Customs information details","Customs; Security and Regulatory Control Information Identifier. Coded indicator qualifying Customs related information: Item Number "I"; Exemption Legend "L"; System Downtime Reference "S"; Unique Consignment Reference Number "U"; Movement Reference Number "M" . Refers to Code List 1.1. Condition: At least one of the three elements (Country Code; Information Identifier or Customs; Security and Regulatory Control Information Identifier) must be completed","false","false","","https://onerecord.iata.org/ns/cargo#CustomsInformation","https://onerecord.iata.org/ns/cargo#contentCode","https://onerecord.iata.org/ns/cargo#CodeListElement"</t>
  </si>
  <si>
    <t>"Core","CustomsInformation","country","Embedded","CodeListElement",4,"Customs information details","Country details. Refer ISO 3166-2","false","false","","https://onerecord.iata.org/ns/cargo#CustomsInformation","https://onerecord.iata.org/ns/cargo#country","https://onerecord.iata.org/ns/cargo#CodeListElement"</t>
  </si>
  <si>
    <t>"Core","CustomsInformation","subjectCode","Embedded","CodeListElement",5,"Customs information details","Information Identifier. Code identifying a piece of information/entity e.g. "IMP" for import; "EXP" for export; "AGT" for Agent; "ISS" for The Regulated Agent Issuing the Security Status for a Consignment etc. Condition: At least one of the three elements (Country Code; Information Identifier or Customs; Security and Regulatory Control Information Identifier) must be completed","false","false","","https://onerecord.iata.org/ns/cargo#CustomsInformation","https://onerecord.iata.org/ns/cargo#subjectCode","https://onerecord.iata.org/ns/cargo#CodeListElement"</t>
  </si>
  <si>
    <t>"Core","CustomsInformation","checks","Action","Check",6,"Customs information details","References to the CheckActions performed on the object","true","false","","https://onerecord.iata.org/ns/cargo#CustomsInformation","https://onerecord.iata.org/ns/cargo#checks","https://onerecord.iata.org/ns/cargo#Check"</t>
  </si>
  <si>
    <t>"Core","CustomsInformation","externalReferences","Common","ExternalReference",7,"Customs information details","References to all associated ExternalReferences","true","false","","https://onerecord.iata.org/ns/cargo#CustomsInformation","https://onerecord.iata.org/ns/cargo#externalReferences","https://onerecord.iata.org/ns/cargo#ExternalReference"</t>
  </si>
  <si>
    <t>"Core","CustomsInformation","note","","string",8,"Customs information details","Free text for customs remarks; not used in OCI Composition Rules Table","false","false","","https://onerecord.iata.org/ns/cargo#CustomsInformation","https://onerecord.iata.org/ns/cargo#note","http://www.w3.org/2001/XMLSchema#string"</t>
  </si>
  <si>
    <t>"DG","DgDeclaration","issuedForPiece","DG","PieceDg",1,"Dangerous goods declaration","Reference to the Piece the document was issued for","false","false","","https://onerecord.iata.org/ns/cargo#DgDeclaration","https://onerecord.iata.org/ns/cargo#issuedForPiece","https://onerecord.iata.org/ns/cargo#PieceDg"</t>
  </si>
  <si>
    <t>"DG","DgProductRadioactive","forProductDg","DG","ProductDg",1,"Details of the radioactive products ","Reference to the ProductDg this DgProductRadioactive details","false","false","","https://onerecord.iata.org/ns/cargo#DgProductRadioactive","https://onerecord.iata.org/ns/cargo#forProductDg","https://onerecord.iata.org/ns/cargo#ProductDg"</t>
  </si>
  <si>
    <t>"DG","DgProductRadioactive","dgRaTypeCode","CodeList","RaTypeCode",2,"Details of the radioactive products ","The category of the package or all packed in one. Complete text to be transmitted: I-White; II-Yellow; III-Yellow instead of I; II; III","false","true","","https://onerecord.iata.org/ns/cargo#DgProductRadioactive","https://onerecord.iata.org/ns/cargo#dgRaTypeCode","https://onerecord.iata.org/ns/code-lists/RaTypeCode"</t>
  </si>
  <si>
    <t>"DG","DgProductRadioactive","isotopes","DG","DgRadioactiveIsotope",3,"Details of the radioactive products ","DgRadioactiveIsotope.","true","false","","https://onerecord.iata.org/ns/cargo#DgProductRadioactive","https://onerecord.iata.org/ns/cargo#isotopes","https://onerecord.iata.org/ns/cargo#DgRadioactiveIsotope"</t>
  </si>
  <si>
    <t>"DG","DgProductRadioactive","checks","Action","Check",4,"Details of the radioactive products ","References to the CheckActions performed on the object","true","false","","https://onerecord.iata.org/ns/cargo#DgProductRadioactive","https://onerecord.iata.org/ns/cargo#checks","https://onerecord.iata.org/ns/cargo#Check"</t>
  </si>
  <si>
    <t>"DG","DgProductRadioactive","externalReferences","Common","ExternalReference",5,"Details of the radioactive products ","References to all associated ExternalReferences","true","false","","https://onerecord.iata.org/ns/cargo#DgProductRadioactive","https://onerecord.iata.org/ns/cargo#externalReferences","https://onerecord.iata.org/ns/cargo#ExternalReference"</t>
  </si>
  <si>
    <t>"DG","DgProductRadioactive","fissileExceptionIndicator","","boolean",6,"Details of the radioactive products ","Indicates if Fissile is excepted","false","false","","https://onerecord.iata.org/ns/cargo#DgProductRadioactive","https://onerecord.iata.org/ns/cargo#fissileExceptionIndicator","http://www.w3.org/2001/XMLSchema#boolean"</t>
  </si>
  <si>
    <t>"DG","DgProductRadioactive","fissileExceptionReference","","string",7,"Details of the radioactive products ","Fissile exception reference; mandatory if Fissile Exception Indicator is true.","false","false","","https://onerecord.iata.org/ns/cargo#DgProductRadioactive","https://onerecord.iata.org/ns/cargo#fissileExceptionReference","http://www.w3.org/2001/XMLSchema#string"</t>
  </si>
  <si>
    <t>"DG","DgProductRadioactive","transportIndexNumeric","","integer",8,"Details of the radioactive products ","Radioactive Transport-Index value of the package or all packed in one. Conditionally mandatory and applies to categories II-Yellow and III-Yellow only","false","false","","https://onerecord.iata.org/ns/cargo#DgProductRadioactive","https://onerecord.iata.org/ns/cargo#transportIndexNumeric","http://www.w3.org/2001/XMLSchema#integer"</t>
  </si>
  <si>
    <t>"DG","DgProductRadioactive","events","Event","LogisticsEvent",9,"Details of the radioactive products ","Events object","true","false","","https://onerecord.iata.org/ns/cargo#DgProductRadioactive","https://onerecord.iata.org/ns/cargo#events","https://onerecord.iata.org/ns/cargo#LogisticsEvent"</t>
  </si>
  <si>
    <t>"DG","DgProductRadioactive","skeletonIndicator","","boolean",10,"Details of the radioactive products ","Indicator whether a logistics object is a skeleton object","false","false","","https://onerecord.iata.org/ns/cargo#DgProductRadioactive","https://onerecord.iata.org/ns/cargo#skeletonIndicator","http://www.w3.org/2001/XMLSchema#boolean"</t>
  </si>
  <si>
    <t>"DG","DgRadioactiveIsotope","contentOfDgProductRadioactive","DG","DgProductRadioactive",1,"Details of the radioactive isotope contained in the product","Reference to the DgProductRadioactive this Isotope is contained in","false","false","","https://onerecord.iata.org/ns/cargo#DgRadioactiveIsotope","https://onerecord.iata.org/ns/cargo#contentOfDgProductRadioactive","https://onerecord.iata.org/ns/cargo#DgProductRadioactive"</t>
  </si>
  <si>
    <t>"DG","DgRadioactiveIsotope","physicalChemicalForm","CodeList","RadioactiveMaterialClassification",2,"Details of the radioactive isotope contained in the product","A description of the physical and chemical form of the material.","false","true","","https://onerecord.iata.org/ns/cargo#DgRadioactiveIsotope","https://onerecord.iata.org/ns/cargo#physicalChemicalForm","https://onerecord.iata.org/ns/code-lists/RadioactiveMaterialClassification"</t>
  </si>
  <si>
    <t>"DG","DgRadioactiveIsotope","checks","Action","Check",3,"Details of the radioactive isotope contained in the product","References to the CheckActions performed on the object","true","false","","https://onerecord.iata.org/ns/cargo#DgRadioactiveIsotope","https://onerecord.iata.org/ns/cargo#checks","https://onerecord.iata.org/ns/cargo#Check"</t>
  </si>
  <si>
    <t>"DG","DgRadioactiveIsotope","externalReferences","Common","ExternalReference",4,"Details of the radioactive isotope contained in the product","References to all associated ExternalReferences","true","false","","https://onerecord.iata.org/ns/cargo#DgRadioactiveIsotope","https://onerecord.iata.org/ns/cargo#externalReferences","https://onerecord.iata.org/ns/cargo#ExternalReference"</t>
  </si>
  <si>
    <t>"DG","DgRadioactiveIsotope","activityLevelMeasure","","string",5,"Details of the radioactive isotope contained in the product","Numeric expression of the activity of a radioactive Item","false","false","","https://onerecord.iata.org/ns/cargo#DgRadioactiveIsotope","https://onerecord.iata.org/ns/cargo#activityLevelMeasure","http://www.w3.org/2001/XMLSchema#string"</t>
  </si>
  <si>
    <t>"DG","DgRadioactiveIsotope","criticalitySafetyIndexNumeric","","string",6,"Details of the radioactive isotope contained in the product","Applies to fissile material only; other than fissile excepted. A numeric value expressed to one decimal place preceded by the letters CSI.","false","false","","https://onerecord.iata.org/ns/cargo#DgRadioactiveIsotope","https://onerecord.iata.org/ns/cargo#criticalitySafetyIndexNumeric","http://www.w3.org/2001/XMLSchema#string"</t>
  </si>
  <si>
    <t>"DG","DgRadioactiveIsotope","isotopeId","","string",7,"Details of the radioactive isotope contained in the product","Id of each radionuclide or for mixtures of radionuclides.","false","false","","https://onerecord.iata.org/ns/cargo#DgRadioactiveIsotope","https://onerecord.iata.org/ns/cargo#isotopeId","http://www.w3.org/2001/XMLSchema#string"</t>
  </si>
  <si>
    <t>"DG","DgRadioactiveIsotope","isotopeName","","string",8,"Details of the radioactive isotope contained in the product","The name or symbol of each radionuclide or for mixtures of radionuclides; an appropriate general description; or a list of the most restrictive radionuclides. ","false","false","","https://onerecord.iata.org/ns/cargo#DgRadioactiveIsotope","https://onerecord.iata.org/ns/cargo#isotopeName","http://www.w3.org/2001/XMLSchema#string"</t>
  </si>
  <si>
    <t>"DG","DgRadioactiveIsotope","lowDispersibleIndicator","","boolean",9,"Details of the radioactive isotope contained in the product","A notation that the material is low dispersible radioactive material.","false","false","","https://onerecord.iata.org/ns/cargo#DgRadioactiveIsotope","https://onerecord.iata.org/ns/cargo#lowDispersibleIndicator","http://www.w3.org/2001/XMLSchema#boolean"</t>
  </si>
  <si>
    <t>"DG","DgRadioactiveIsotope","specialFormIndicator","","boolean",10,"Details of the radioactive isotope contained in the product","A notation that the material is special form","false","false","","https://onerecord.iata.org/ns/cargo#DgRadioactiveIsotope","https://onerecord.iata.org/ns/cargo#specialFormIndicator","http://www.w3.org/2001/XMLSchema#boolean"</t>
  </si>
  <si>
    <t>"DG","DgRadioactiveIsotope","events","Event","LogisticsEvent",11,"Details of the radioactive isotope contained in the product","Events object","true","false","","https://onerecord.iata.org/ns/cargo#DgRadioactiveIsotope","https://onerecord.iata.org/ns/cargo#events","https://onerecord.iata.org/ns/cargo#LogisticsEvent"</t>
  </si>
  <si>
    <t>"DG","DgRadioactiveIsotope","skeletonIndicator","","boolean",12,"Details of the radioactive isotope contained in the product","Indicator whether a logistics object is a skeleton object","false","false","","https://onerecord.iata.org/ns/cargo#DgRadioactiveIsotope","https://onerecord.iata.org/ns/cargo#skeletonIndicator","http://www.w3.org/2001/XMLSchema#boolean"</t>
  </si>
  <si>
    <t>"Embedded","Dimensions","height","Embedded","Value",1,"Dimension details","Height","false","false","","https://onerecord.iata.org/ns/cargo#Dimensions","https://onerecord.iata.org/ns/cargo#height","https://onerecord.iata.org/ns/cargo#Value"</t>
  </si>
  <si>
    <t>"Embedded","Dimensions","length","Embedded","Value",2,"Dimension details","Length","false","false","","https://onerecord.iata.org/ns/cargo#Dimensions","https://onerecord.iata.org/ns/cargo#length","https://onerecord.iata.org/ns/cargo#Value"</t>
  </si>
  <si>
    <t>"Embedded","Dimensions","volume","Embedded","Value",3,"Dimension details","Volume","false","false","","https://onerecord.iata.org/ns/cargo#Dimensions","https://onerecord.iata.org/ns/cargo#volume","https://onerecord.iata.org/ns/cargo#Value"</t>
  </si>
  <si>
    <t>"Embedded","Dimensions","width","Embedded","Value",4,"Dimension details","Width","false","false","","https://onerecord.iata.org/ns/cargo#Dimensions","https://onerecord.iata.org/ns/cargo#width","https://onerecord.iata.org/ns/cargo#Value"</t>
  </si>
  <si>
    <t>"LiveAnimals","EpermitConsignment","consignmentItems","LiveAnimals","PieceLiveAnimals",1,"Details of the pieces (Live animals) of the permit and specific information such as quantity measured and used to date quota","Reference to te pieces (Live Animals) of the permit","false","false","","https://onerecord.iata.org/ns/cargo#EpermitConsignment","https://onerecord.iata.org/ns/cargo#consignmentItems","https://onerecord.iata.org/ns/cargo#PieceLiveAnimals"</t>
  </si>
  <si>
    <t>"LiveAnimals","EpermitConsignment","epermit","LiveAnimals","LiveAnimalsEpermit",2,"Details of the pieces (Live animals) of the permit and specific information such as quantity measured and used to date quota","Reference to the Epermit of the consignment","false","false","","https://onerecord.iata.org/ns/cargo#EpermitConsignment","https://onerecord.iata.org/ns/cargo#epermit","https://onerecord.iata.org/ns/cargo#LiveAnimalsEpermit"</t>
  </si>
  <si>
    <t>"LiveAnimals","EpermitConsignment","examiningQuantity","Embedded","Value",3,"Details of the pieces (Live animals) of the permit and specific information such as quantity measured and used to date quota","Quantity measured by the examining authority (box 14)","false","false","","https://onerecord.iata.org/ns/cargo#EpermitConsignment","https://onerecord.iata.org/ns/cargo#examiningQuantity","https://onerecord.iata.org/ns/cargo#Value"</t>
  </si>
  <si>
    <t>"LiveAnimals","EpermitConsignment","checks","Action","Check",4,"Details of the pieces (Live animals) of the permit and specific information such as quantity measured and used to date quota","References to the CheckActions performed on the object","true","false","","https://onerecord.iata.org/ns/cargo#EpermitConsignment","https://onerecord.iata.org/ns/cargo#checks","https://onerecord.iata.org/ns/cargo#Check"</t>
  </si>
  <si>
    <t>"LiveAnimals","EpermitConsignment","externalReferences","Common","ExternalReference",5,"Details of the pieces (Live animals) of the permit and specific information such as quantity measured and used to date quota","References to all associated ExternalReferences","true","false","","https://onerecord.iata.org/ns/cargo#EpermitConsignment","https://onerecord.iata.org/ns/cargo#externalReferences","https://onerecord.iata.org/ns/cargo#ExternalReference"</t>
  </si>
  <si>
    <t>"LiveAnimals","EpermitConsignment","usedToDateQuotaQuantity","","integer",6,"Details of the pieces (Live animals) of the permit and specific information such as quantity measured and used to date quota","total number of specimens exported in the current calendar year and the current annual quota for the species concerned (box 11a)","false","false","","https://onerecord.iata.org/ns/cargo#EpermitConsignment","https://onerecord.iata.org/ns/cargo#usedToDateQuotaQuantity","http://www.w3.org/2001/XMLSchema#integer"</t>
  </si>
  <si>
    <t>"LiveAnimals","EpermitConsignment","events","Event","LogisticsEvent",7,"Details of the pieces (Live animals) of the permit and specific information such as quantity measured and used to date quota","Events object","true","false","","https://onerecord.iata.org/ns/cargo#EpermitConsignment","https://onerecord.iata.org/ns/cargo#events","https://onerecord.iata.org/ns/cargo#LogisticsEvent"</t>
  </si>
  <si>
    <t>"LiveAnimals","EpermitConsignment","skeletonIndicator","","boolean",8,"Details of the pieces (Live animals) of the permit and specific information such as quantity measured and used to date quota","Indicator whether a logistics object is a skeleton object","false","false","","https://onerecord.iata.org/ns/cargo#EpermitConsignment","https://onerecord.iata.org/ns/cargo#skeletonIndicator","http://www.w3.org/2001/XMLSchema#boolean"</t>
  </si>
  <si>
    <t>"LiveAnimals","EpermitSignature","forEpermit","LiveAnimals","LiveAnimalsEpermit",1,"Signature details of the Epermit for Live Animals","Reference to the LiveAnimalsEpermit this Signature applies to","false","false","","https://onerecord.iata.org/ns/cargo#EpermitSignature","https://onerecord.iata.org/ns/cargo#forEpermit","https://onerecord.iata.org/ns/cargo#LiveAnimalsEpermit"</t>
  </si>
  <si>
    <t>"LiveAnimals","EpermitSignature","signatoryCompany","Agent","Company",2,"Signature details of the Epermit for Live Animals","Signatory company name","false","false","Carrier","https://onerecord.iata.org/ns/cargo#EpermitSignature","https://onerecord.iata.org/ns/cargo#signatoryCompany","https://onerecord.iata.org/ns/cargo#Company"</t>
  </si>
  <si>
    <t>"LiveAnimals","EpermitSignature","signatoryRole","CodeList","SignatoryRole",3,"Signature details of the Epermit for Live Animals","Role of the signatory with regards to the ePermit: Applicant; Permit issuer; Issuing Authority or Examining authority","false","true","","https://onerecord.iata.org/ns/cargo#EpermitSignature","https://onerecord.iata.org/ns/cargo#signatoryRole","https://onerecord.iata.org/ns/code-lists/SignatoryRole"</t>
  </si>
  <si>
    <t>"LiveAnimals","EpermitSignature","signatureTypeCode","CodeList","SignatureTypeCode",4,"Signature details of the Epermit for Live Animals","Code specifying a type of government action such as inspection; detention; fumigation; security.","false","true","","https://onerecord.iata.org/ns/cargo#EpermitSignature","https://onerecord.iata.org/ns/cargo#signatureTypeCode","https://onerecord.iata.org/ns/code-lists/SignatureTypeCode"</t>
  </si>
  <si>
    <t>"LiveAnimals","EpermitSignature","checks","Action","Check",5,"Signature details of the Epermit for Live Animals","References to the CheckActions performed on the object","true","false","","https://onerecord.iata.org/ns/cargo#EpermitSignature","https://onerecord.iata.org/ns/cargo#checks","https://onerecord.iata.org/ns/cargo#Check"</t>
  </si>
  <si>
    <t>"LiveAnimals","EpermitSignature","externalReferences","Common","ExternalReference",6,"Signature details of the Epermit for Live Animals","References to all associated ExternalReferences","true","false","","https://onerecord.iata.org/ns/cargo#EpermitSignature","https://onerecord.iata.org/ns/cargo#externalReferences","https://onerecord.iata.org/ns/cargo#ExternalReference"</t>
  </si>
  <si>
    <t>"LiveAnimals","EpermitSignature","securityStampId","","string",7,"Signature details of the Epermit for Live Animals","Security Stamp ID","false","false","","https://onerecord.iata.org/ns/cargo#EpermitSignature","https://onerecord.iata.org/ns/cargo#securityStampId","http://www.w3.org/2001/XMLSchema#string"</t>
  </si>
  <si>
    <t>"LiveAnimals","EpermitSignature","signatureDate","","dateTime",8,"Signature details of the Epermit for Live Animals","Date and time of the signature","false","false","","https://onerecord.iata.org/ns/cargo#EpermitSignature","https://onerecord.iata.org/ns/cargo#signatureDate","http://www.w3.org/2001/XMLSchema#dateTime"</t>
  </si>
  <si>
    <t>"LiveAnimals","EpermitSignature","signatureStatement","","string",9,"Signature details of the Epermit for Live Animals","Signatory signature authentication text","false","false","","https://onerecord.iata.org/ns/cargo#EpermitSignature","https://onerecord.iata.org/ns/cargo#signatureStatement","http://www.w3.org/2001/XMLSchema#string"</t>
  </si>
  <si>
    <t>"LiveAnimals","EpermitSignature","events","Event","LogisticsEvent",10,"Signature details of the Epermit for Live Animals","Events object","true","false","","https://onerecord.iata.org/ns/cargo#EpermitSignature","https://onerecord.iata.org/ns/cargo#events","https://onerecord.iata.org/ns/cargo#LogisticsEvent"</t>
  </si>
  <si>
    <t>"LiveAnimals","EpermitSignature","skeletonIndicator","","boolean",11,"Signature details of the Epermit for Live Animals","Indicator whether a logistics object is a skeleton object","false","false","","https://onerecord.iata.org/ns/cargo#EpermitSignature","https://onerecord.iata.org/ns/cargo#skeletonIndicator","http://www.w3.org/2001/XMLSchema#boolean"</t>
  </si>
  <si>
    <t>"Common","ExternalReference","createdAtLocation","Common","Location",1,"Reference documents details","Location of the document; e.g. location where the document was emitted","false","false","","https://onerecord.iata.org/ns/cargo#ExternalReference","https://onerecord.iata.org/ns/cargo#createdAtLocation","https://onerecord.iata.org/ns/cargo#Location"</t>
  </si>
  <si>
    <t>"Common","ExternalReference","originator","Agent","Company",2,"Reference documents details","Document originator details and contacts","false","false","Carrier","https://onerecord.iata.org/ns/cargo#ExternalReference","https://onerecord.iata.org/ns/cargo#originator","https://onerecord.iata.org/ns/cargo#Company"</t>
  </si>
  <si>
    <t>"Common","ExternalReference","checks","Action","Check",4,"Reference documents details","References to the CheckActions performed on the object","true","false","","https://onerecord.iata.org/ns/cargo#ExternalReference","https://onerecord.iata.org/ns/cargo#checks","https://onerecord.iata.org/ns/cargo#Check"</t>
  </si>
  <si>
    <t>"Common","ExternalReference","externalReferences","Common","ExternalReference",5,"Reference documents details","References to all associated ExternalReferences","true","false","","https://onerecord.iata.org/ns/cargo#ExternalReference","https://onerecord.iata.org/ns/cargo#externalReferences","https://onerecord.iata.org/ns/cargo#ExternalReference"</t>
  </si>
  <si>
    <t>"Common","ExternalReference","checksum","","string",6,"Reference documents details","Checksum of the document to validate its integrity","false","false","","https://onerecord.iata.org/ns/cargo#ExternalReference","https://onerecord.iata.org/ns/cargo#checksum","http://www.w3.org/2001/XMLSchema#string"</t>
  </si>
  <si>
    <t>"Common","ExternalReference","documentIdentifier","","string",7,"Reference documents details","Unique document identifier","false","false","","https://onerecord.iata.org/ns/cargo#ExternalReference","https://onerecord.iata.org/ns/cargo#documentIdentifier","http://www.w3.org/2001/XMLSchema#string"</t>
  </si>
  <si>
    <t>"Common","ExternalReference","documentLink","","string",8,"Reference documents details","Link to the document; e.g. URL of the file where it is hosted","false","false","","https://onerecord.iata.org/ns/cargo#ExternalReference","https://onerecord.iata.org/ns/cargo#documentLink","http://www.w3.org/2001/XMLSchema#string"</t>
  </si>
  <si>
    <t>"Common","ExternalReference","documentName","","string",9,"Reference documents details","If no DocumentType provided; name of the referenced document ","false","false","","https://onerecord.iata.org/ns/cargo#ExternalReference","https://onerecord.iata.org/ns/cargo#documentName","http://www.w3.org/2001/XMLSchema#string"</t>
  </si>
  <si>
    <t>"Common","ExternalReference","documentType","","string",10,"Reference documents details","Type of the referenced document . Can refer UNEDIFACT 11  e.g. 740 - Air Waybill; but not limited to","false","false","","https://onerecord.iata.org/ns/cargo#ExternalReference","https://onerecord.iata.org/ns/cargo#documentType","http://www.w3.org/2001/XMLSchema#string"</t>
  </si>
  <si>
    <t>"Common","ExternalReference","documentVersion","","string",11,"Reference documents details","Document version number","false","false","","https://onerecord.iata.org/ns/cargo#ExternalReference","https://onerecord.iata.org/ns/cargo#documentVersion","http://www.w3.org/2001/XMLSchema#string"</t>
  </si>
  <si>
    <t>"Common","ExternalReference","validFrom","","dateTime",12,"Reference documents details","Validity start date based on usage context","false","false","","https://onerecord.iata.org/ns/cargo#ExternalReference","https://onerecord.iata.org/ns/cargo#validFrom","http://www.w3.org/2001/XMLSchema#dateTime"</t>
  </si>
  <si>
    <t>"Common","ExternalReference","validUntil","","dateTime",13,"Reference documents details","Validity end date (date of expiry) based on usage context","false","false","","https://onerecord.iata.org/ns/cargo#ExternalReference","https://onerecord.iata.org/ns/cargo#validUntil","http://www.w3.org/2001/XMLSchema#dateTime"</t>
  </si>
  <si>
    <t>"Common","ExternalReference","events","Event","LogisticsEvent",14,"Reference documents details","Events object","true","false","","https://onerecord.iata.org/ns/cargo#ExternalReference","https://onerecord.iata.org/ns/cargo#events","https://onerecord.iata.org/ns/cargo#LogisticsEvent"</t>
  </si>
  <si>
    <t>"Common","ExternalReference","skeletonIndicator","","boolean",15,"Reference documents details","Indicator whether a logistics object is a skeleton object","false","false","","https://onerecord.iata.org/ns/cargo#ExternalReference","https://onerecord.iata.org/ns/cargo#skeletonIndicator","http://www.w3.org/2001/XMLSchema#boolean"</t>
  </si>
  <si>
    <t>"Embedded","Geolocation","elevation","Embedded","Value",1,"Geolocation details - e.g. for drones; automated vehicles","Elevation from sea level - Change of data type to Value as of ontology v1.1","false","false","","https://onerecord.iata.org/ns/cargo#Geolocation","https://onerecord.iata.org/ns/cargo#elevation","https://onerecord.iata.org/ns/cargo#Value"</t>
  </si>
  <si>
    <t>"Embedded","Geolocation","latitude","","double",2,"Geolocation details - e.g. for drones; automated vehicles","Location latitude decimal","false","false","","https://onerecord.iata.org/ns/cargo#Geolocation","https://onerecord.iata.org/ns/cargo#latitude","http://www.w3.org/2001/XMLSchema#double"</t>
  </si>
  <si>
    <t>"Embedded","Geolocation","longitude","","double",3,"Geolocation details - e.g. for drones; automated vehicles","Location longitude decimal","false","false","","https://onerecord.iata.org/ns/cargo#Geolocation","https://onerecord.iata.org/ns/cargo#longitude","http://www.w3.org/2001/XMLSchema#double"</t>
  </si>
  <si>
    <t>"Core","Insurance","coveringOrganization","Agent","Organization",1,"Insurance details","Party covering the insurance ","false","false","Carrier|Company|PublicAuthority","https://onerecord.iata.org/ns/cargo#Insurance","https://onerecord.iata.org/ns/cargo#coveringOrganization","https://onerecord.iata.org/ns/cargo#Organization"</t>
  </si>
  <si>
    <t>"Core","Insurance","insuredAmount","Embedded","CurrencyValue",2,"Insurance details","Insured amount - amount covered by the insurance policy","false","false","","https://onerecord.iata.org/ns/cargo#Insurance","https://onerecord.iata.org/ns/cargo#insuredAmount","https://onerecord.iata.org/ns/cargo#CurrencyValue"</t>
  </si>
  <si>
    <t>"Core","Insurance","insuredShipments","Core","Shipment",3,"Insurance details","Reference to the shipments insured","true","false","","https://onerecord.iata.org/ns/cargo#Insurance","https://onerecord.iata.org/ns/cargo#insuredShipments","https://onerecord.iata.org/ns/cargo#Shipment"</t>
  </si>
  <si>
    <t>"Core","Insurance","checks","Action","Check",4,"Insurance details","References to the CheckActions performed on the object","true","false","","https://onerecord.iata.org/ns/cargo#Insurance","https://onerecord.iata.org/ns/cargo#checks","https://onerecord.iata.org/ns/cargo#Check"</t>
  </si>
  <si>
    <t>"Core","Insurance","externalReferences","Common","ExternalReference",5,"Insurance details","References to all associated ExternalReferences","true","false","","https://onerecord.iata.org/ns/cargo#Insurance","https://onerecord.iata.org/ns/cargo#externalReferences","https://onerecord.iata.org/ns/cargo#ExternalReference"</t>
  </si>
  <si>
    <t>"Core","Insurance","events","Event","LogisticsEvent",6,"Insurance details","Events object","true","false","","https://onerecord.iata.org/ns/cargo#Insurance","https://onerecord.iata.org/ns/cargo#events","https://onerecord.iata.org/ns/cargo#LogisticsEvent"</t>
  </si>
  <si>
    <t>"Core","Insurance","skeletonIndicator","","boolean",7,"Insurance details","Indicator whether a logistics object is a skeleton object","false","false","","https://onerecord.iata.org/ns/cargo#Insurance","https://onerecord.iata.org/ns/cargo#skeletonIndicator","http://www.w3.org/2001/XMLSchema#boolean"</t>
  </si>
  <si>
    <t>"Common","IotDevice","connectedSensors","Common","Sensor",2,"IoT Device details","Reference to the sensors linked to the device","true","false","","https://onerecord.iata.org/ns/cargo#IotDevice","https://onerecord.iata.org/ns/cargo#connectedSensors","https://onerecord.iata.org/ns/cargo#Sensor"</t>
  </si>
  <si>
    <t>"Common","IotDevice","manufacturer","Agent","Company",3,"IoT Device details","Manufacturing company details and contacts","false","false","Carrier","https://onerecord.iata.org/ns/cargo#IotDevice","https://onerecord.iata.org/ns/cargo#manufacturer","https://onerecord.iata.org/ns/cargo#Company"</t>
  </si>
  <si>
    <t>"Core","Item","inPiece","Core","Piece",1,"Item details","Reference to the Piece this Item or Piece is contained in","false","false","PieceLiveAnimals|PieceDg","https://onerecord.iata.org/ns/cargo#Item","https://onerecord.iata.org/ns/cargo#inPiece","https://onerecord.iata.org/ns/cargo#Piece"</t>
  </si>
  <si>
    <t>"Core","Item","ofProduct","Core","Product",2,"Item details","Reference to the Product describing the Item","false","false","ProductDg","https://onerecord.iata.org/ns/cargo#Item","https://onerecord.iata.org/ns/cargo#ofProduct","https://onerecord.iata.org/ns/cargo#Product"</t>
  </si>
  <si>
    <t>"Core","Item","dimensions","Embedded","Dimensions",3,"Item details","Dimensions details","false","false","","https://onerecord.iata.org/ns/cargo#Item","https://onerecord.iata.org/ns/cargo#dimensions","https://onerecord.iata.org/ns/cargo#Dimensions"</t>
  </si>
  <si>
    <t>"Core","Item","itemQuantity","Embedded","Value",4,"Item details","Quantity of the item when applicable; with associated units of measure","false","false","","https://onerecord.iata.org/ns/cargo#Item","https://onerecord.iata.org/ns/cargo#itemQuantity","https://onerecord.iata.org/ns/cargo#Value"</t>
  </si>
  <si>
    <t>"Core","Item","productionCountry","Embedded","CodeListElement",5,"Item details","Production country details. Refer ISO 3166-2","false","false","","https://onerecord.iata.org/ns/cargo#Item","https://onerecord.iata.org/ns/cargo#productionCountry","https://onerecord.iata.org/ns/cargo#CodeListElement"</t>
  </si>
  <si>
    <t>"Core","Item","targetCountry","Embedded","CodeListElement",6,"Item details","Item target country. Refer ISO 3166-2","false","false","","https://onerecord.iata.org/ns/cargo#Item","https://onerecord.iata.org/ns/cargo#targetCountry","https://onerecord.iata.org/ns/cargo#CodeListElement"</t>
  </si>
  <si>
    <t>"Core","Item","unitPrice","Embedded","CurrencyValue",7,"Item details","Product price per unit in the base","false","false","","https://onerecord.iata.org/ns/cargo#Item","https://onerecord.iata.org/ns/cargo#unitPrice","https://onerecord.iata.org/ns/cargo#CurrencyValue"</t>
  </si>
  <si>
    <t>"Core","Item","weight","Embedded","Value",8,"Item details","Weight of the item","false","false","","https://onerecord.iata.org/ns/cargo#Item","https://onerecord.iata.org/ns/cargo#weight","https://onerecord.iata.org/ns/cargo#Value"</t>
  </si>
  <si>
    <t>"Core","Item","checks","Action","Check",9,"Item details","References to the CheckActions performed on the object","true","false","","https://onerecord.iata.org/ns/cargo#Item","https://onerecord.iata.org/ns/cargo#checks","https://onerecord.iata.org/ns/cargo#Check"</t>
  </si>
  <si>
    <t>"Core","Item","externalReferences","Common","ExternalReference",10,"Item details","References to all associated ExternalReferences","true","false","","https://onerecord.iata.org/ns/cargo#Item","https://onerecord.iata.org/ns/cargo#externalReferences","https://onerecord.iata.org/ns/cargo#ExternalReference"</t>
  </si>
  <si>
    <t>"Core","Item","attachedIotDevices","Common","IotDevice",11,"Item details","References to all connected IotDevices","true","false","","https://onerecord.iata.org/ns/cargo#Item","https://onerecord.iata.org/ns/cargo#attachedIotDevices","https://onerecord.iata.org/ns/cargo#IotDevice"</t>
  </si>
  <si>
    <t>"Core","Item","otherIdentifiers","Embedded","OtherIdentifier",12,"Item details","Details about any other identifier; depending on the context of use","true","false","","https://onerecord.iata.org/ns/cargo#Item","https://onerecord.iata.org/ns/cargo#otherIdentifiers","https://onerecord.iata.org/ns/cargo#OtherIdentifier"</t>
  </si>
  <si>
    <t>"Core","Item","batchNumber","","string",13,"Item details","Production batch number / reference","false","false","","https://onerecord.iata.org/ns/cargo#Item","https://onerecord.iata.org/ns/cargo#batchNumber","http://www.w3.org/2001/XMLSchema#string"</t>
  </si>
  <si>
    <t>"Core","Item","expiryDate","","dateTime",14,"Item details","Product expiry date - e.g. for perishables goods or goods with programmed obsolescence","false","false","","https://onerecord.iata.org/ns/cargo#Item","https://onerecord.iata.org/ns/cargo#expiryDate","http://www.w3.org/2001/XMLSchema#dateTime"</t>
  </si>
  <si>
    <t>"Core","Item","lotNumber","","string",15,"Item details","Production lot number / reference","false","false","","https://onerecord.iata.org/ns/cargo#Item","https://onerecord.iata.org/ns/cargo#lotNumber","http://www.w3.org/2001/XMLSchema#string"</t>
  </si>
  <si>
    <t>"Core","Item","productionDate","","dateTime",16,"Item details","Production date","false","false","","https://onerecord.iata.org/ns/cargo#Item","https://onerecord.iata.org/ns/cargo#productionDate","http://www.w3.org/2001/XMLSchema#dateTime"</t>
  </si>
  <si>
    <t>"Core","Item","quantityForUnitPrice","","double",17,"Item details","Product quantity for unit price - e.g. 12 (eggs for one USD 1)","false","false","","https://onerecord.iata.org/ns/cargo#Item","https://onerecord.iata.org/ns/cargo#quantityForUnitPrice","http://www.w3.org/2001/XMLSchema#double"</t>
  </si>
  <si>
    <t>"Core","Item","events","Event","LogisticsEvent",18,"Item details","Events object","true","false","","https://onerecord.iata.org/ns/cargo#Item","https://onerecord.iata.org/ns/cargo#events","https://onerecord.iata.org/ns/cargo#LogisticsEvent"</t>
  </si>
  <si>
    <t>"Core","Item","skeletonIndicator","","boolean",19,"Item details","Indicator whether a logistics object is a skeleton object","false","false","","https://onerecord.iata.org/ns/cargo#Item","https://onerecord.iata.org/ns/cargo#skeletonIndicator","http://www.w3.org/2001/XMLSchema#boolean"</t>
  </si>
  <si>
    <t>"Core","Item","involvedInActions","Abstract","LogisticsAction",20,"Item details","References to the Actions the object is involved in","true","false","Check|Composing|Loading|Storing","https://onerecord.iata.org/ns/cargo#Item","https://onerecord.iata.org/ns/cargo#involvedInActions","https://onerecord.iata.org/ns/cargo#LogisticsAction"</t>
  </si>
  <si>
    <t>"DG","ItemDg","inPiece","Core","Piece",1,"Dangerous Goods subtype of Item","Reference to the Piece this Item or Piece is contained in","false","false","PieceLiveAnimals|PieceDg","https://onerecord.iata.org/ns/cargo#ItemDg","https://onerecord.iata.org/ns/cargo#inPiece","https://onerecord.iata.org/ns/cargo#Piece"</t>
  </si>
  <si>
    <t>"DG","ItemDg","ofProduct","Core","Product",2,"Dangerous Goods subtype of Item","Reference to the Product describing the Item","false","false","ProductDg","https://onerecord.iata.org/ns/cargo#ItemDg","https://onerecord.iata.org/ns/cargo#ofProduct","https://onerecord.iata.org/ns/cargo#Product"</t>
  </si>
  <si>
    <t>"DG","ItemDg","dimensions","Embedded","Dimensions",3,"Dangerous Goods subtype of Item","Dimensions details","false","false","","https://onerecord.iata.org/ns/cargo#ItemDg","https://onerecord.iata.org/ns/cargo#dimensions","https://onerecord.iata.org/ns/cargo#Dimensions"</t>
  </si>
  <si>
    <t>"DG","ItemDg","itemQuantity","Embedded","Value",4,"Dangerous Goods subtype of Item","Quantity of the item when applicable; with associated units of measure","false","false","","https://onerecord.iata.org/ns/cargo#ItemDg","https://onerecord.iata.org/ns/cargo#itemQuantity","https://onerecord.iata.org/ns/cargo#Value"</t>
  </si>
  <si>
    <t>"DG","ItemDg","productionCountry","Embedded","CodeListElement",5,"Dangerous Goods subtype of Item","Production country details. Refer ISO 3166-2","false","false","","https://onerecord.iata.org/ns/cargo#ItemDg","https://onerecord.iata.org/ns/cargo#productionCountry","https://onerecord.iata.org/ns/cargo#CodeListElement"</t>
  </si>
  <si>
    <t>"DG","ItemDg","targetCountry","Embedded","CodeListElement",6,"Dangerous Goods subtype of Item","Item target country. Refer ISO 3166-2","false","false","","https://onerecord.iata.org/ns/cargo#ItemDg","https://onerecord.iata.org/ns/cargo#targetCountry","https://onerecord.iata.org/ns/cargo#CodeListElement"</t>
  </si>
  <si>
    <t>"DG","ItemDg","unitPrice","Embedded","CurrencyValue",7,"Dangerous Goods subtype of Item","Product price per unit in the base","false","false","","https://onerecord.iata.org/ns/cargo#ItemDg","https://onerecord.iata.org/ns/cargo#unitPrice","https://onerecord.iata.org/ns/cargo#CurrencyValue"</t>
  </si>
  <si>
    <t>"DG","ItemDg","weight","Embedded","Value",8,"Dangerous Goods subtype of Item","Weight of the item","false","false","","https://onerecord.iata.org/ns/cargo#ItemDg","https://onerecord.iata.org/ns/cargo#weight","https://onerecord.iata.org/ns/cargo#Value"</t>
  </si>
  <si>
    <t>"DG","ItemDg","emergencyContact","Agent","Person",9,"Dangerous Goods subtype of Item","Contains the Emergency contact name (e.g. the name of the agency) and phone number (min required)","false","false","","https://onerecord.iata.org/ns/cargo#ItemDg","https://onerecord.iata.org/ns/cargo#emergencyContact","https://onerecord.iata.org/ns/cargo#Person"</t>
  </si>
  <si>
    <t>"DG","ItemDg","netWeightMeasure","Embedded","Value",10,"Dangerous Goods subtype of Item","The total net weight of dangerous goods transported of this line item. For air transport the value must be the volume or mass in each package.","false","false","","https://onerecord.iata.org/ns/cargo#ItemDg","https://onerecord.iata.org/ns/cargo#netWeightMeasure","https://onerecord.iata.org/ns/cargo#Value"</t>
  </si>
  <si>
    <t>"DG","ItemDg","checks","Action","Check",11,"Dangerous Goods subtype of Item","References to the CheckActions performed on the object","true","false","","https://onerecord.iata.org/ns/cargo#ItemDg","https://onerecord.iata.org/ns/cargo#checks","https://onerecord.iata.org/ns/cargo#Check"</t>
  </si>
  <si>
    <t>"DG","ItemDg","externalReferences","Common","ExternalReference",12,"Dangerous Goods subtype of Item","References to all associated ExternalReferences","true","false","","https://onerecord.iata.org/ns/cargo#ItemDg","https://onerecord.iata.org/ns/cargo#externalReferences","https://onerecord.iata.org/ns/cargo#ExternalReference"</t>
  </si>
  <si>
    <t>"DG","ItemDg","attachedIotDevices","Common","IotDevice",13,"Dangerous Goods subtype of Item","References to all connected IotDevices","true","false","","https://onerecord.iata.org/ns/cargo#ItemDg","https://onerecord.iata.org/ns/cargo#attachedIotDevices","https://onerecord.iata.org/ns/cargo#IotDevice"</t>
  </si>
  <si>
    <t>"DG","ItemDg","otherIdentifiers","Embedded","OtherIdentifier",14,"Dangerous Goods subtype of Item","Details about any other identifier; depending on the context of use","true","false","","https://onerecord.iata.org/ns/cargo#ItemDg","https://onerecord.iata.org/ns/cargo#otherIdentifiers","https://onerecord.iata.org/ns/cargo#OtherIdentifier"</t>
  </si>
  <si>
    <t>"DG","ItemDg","batchNumber","","string",15,"Dangerous Goods subtype of Item","Production batch number / reference","false","false","","https://onerecord.iata.org/ns/cargo#ItemDg","https://onerecord.iata.org/ns/cargo#batchNumber","http://www.w3.org/2001/XMLSchema#string"</t>
  </si>
  <si>
    <t>"DG","ItemDg","expiryDate","","dateTime",16,"Dangerous Goods subtype of Item","Product expiry date - e.g. for perishables goods or goods with programmed obsolescence","false","false","","https://onerecord.iata.org/ns/cargo#ItemDg","https://onerecord.iata.org/ns/cargo#expiryDate","http://www.w3.org/2001/XMLSchema#dateTime"</t>
  </si>
  <si>
    <t>"DG","ItemDg","lotNumber","","string",17,"Dangerous Goods subtype of Item","Production lot number / reference","false","false","","https://onerecord.iata.org/ns/cargo#ItemDg","https://onerecord.iata.org/ns/cargo#lotNumber","http://www.w3.org/2001/XMLSchema#string"</t>
  </si>
  <si>
    <t>"DG","ItemDg","productionDate","","dateTime",18,"Dangerous Goods subtype of Item","Production date","false","false","","https://onerecord.iata.org/ns/cargo#ItemDg","https://onerecord.iata.org/ns/cargo#productionDate","http://www.w3.org/2001/XMLSchema#dateTime"</t>
  </si>
  <si>
    <t>"DG","ItemDg","quantityForUnitPrice","","double",19,"Dangerous Goods subtype of Item","Product quantity for unit price - e.g. 12 (eggs for one USD 1)","false","false","","https://onerecord.iata.org/ns/cargo#ItemDg","https://onerecord.iata.org/ns/cargo#quantityForUnitPrice","http://www.w3.org/2001/XMLSchema#double"</t>
  </si>
  <si>
    <t>"DG","ItemDg","reportableQuantity","","string",20,"Dangerous Goods subtype of Item","Reportable quantities; To and from the USA only","false","false","","https://onerecord.iata.org/ns/cargo#ItemDg","https://onerecord.iata.org/ns/cargo#reportableQuantity","http://www.w3.org/2001/XMLSchema#string"</t>
  </si>
  <si>
    <t>"DG","ItemDg","supplementaryInfoPrefix","","string",21,"Dangerous Goods subtype of Item","Additional information that may be added in addition to the proper shipping name to more fully describe the goods or to identify a particular condition","false","false","","https://onerecord.iata.org/ns/cargo#ItemDg","https://onerecord.iata.org/ns/cargo#supplementaryInfoPrefix","http://www.w3.org/2001/XMLSchema#string"</t>
  </si>
  <si>
    <t>"DG","ItemDg","supplementaryInfoSuffix","","string",22,"Dangerous Goods subtype of Item","Additional information that may be added in addition to the proper shipping to more fully describe the goods or to identify a particular condition","false","false","","https://onerecord.iata.org/ns/cargo#ItemDg","https://onerecord.iata.org/ns/cargo#supplementaryInfoSuffix","http://www.w3.org/2001/XMLSchema#string"</t>
  </si>
  <si>
    <t>"DG","ItemDg","events","Event","LogisticsEvent",23,"Dangerous Goods subtype of Item","Events object","true","false","","https://onerecord.iata.org/ns/cargo#ItemDg","https://onerecord.iata.org/ns/cargo#events","https://onerecord.iata.org/ns/cargo#LogisticsEvent"</t>
  </si>
  <si>
    <t>"DG","ItemDg","skeletonIndicator","","boolean",24,"Dangerous Goods subtype of Item","Indicator whether a logistics object is a skeleton object","false","false","","https://onerecord.iata.org/ns/cargo#ItemDg","https://onerecord.iata.org/ns/cargo#skeletonIndicator","http://www.w3.org/2001/XMLSchema#boolean"</t>
  </si>
  <si>
    <t>"DG","ItemDg","involvedInActions","Abstract","LogisticsAction",25,"Dangerous Goods subtype of Item","References to the Actions the object is involved in","true","false","Check|Composing|Loading|Storing","https://onerecord.iata.org/ns/cargo#ItemDg","https://onerecord.iata.org/ns/cargo#involvedInActions","https://onerecord.iata.org/ns/cargo#LogisticsAction"</t>
  </si>
  <si>
    <t>"LiveAnimals","LiveAnimalsEpermit","consignee","Agent","Company",1,"Epermit for Live Animals details","Reference to the Organization that fulfills the role of the consignee; for a LiveAnimalsEpermit it has to include complete name and address (box 3)","false","false","Carrier","https://onerecord.iata.org/ns/cargo#LiveAnimalsEpermit","https://onerecord.iata.org/ns/cargo#consignee","https://onerecord.iata.org/ns/cargo#Company"</t>
  </si>
  <si>
    <t>"LiveAnimals","LiveAnimalsEpermit","consignments","LiveAnimals","EpermitConsignment",2,"Epermit for Live Animals details","Reference to the pieces and properties linked to the Permit (box 7 to 12)","true","false","","https://onerecord.iata.org/ns/cargo#LiveAnimalsEpermit","https://onerecord.iata.org/ns/cargo#consignments","https://onerecord.iata.org/ns/cargo#EpermitConsignment"</t>
  </si>
  <si>
    <t>"LiveAnimals","LiveAnimalsEpermit","permitTypeCode","Embedded","CodeListElement",3,"Epermit for Live Animals details","Code specifying the document name. (box 1)","false","false","","https://onerecord.iata.org/ns/cargo#LiveAnimalsEpermit","https://onerecord.iata.org/ns/cargo#permitTypeCode","https://onerecord.iata.org/ns/cargo#CodeListElement"</t>
  </si>
  <si>
    <t>"LiveAnimals","LiveAnimalsEpermit","signatures","LiveAnimals","EpermitSignature",4,"Epermit for Live Animals details","List of all the signatures of the Epermit (applicant box 4; issuing authority box 6; issuer box 13 and examining authority box 14)","true","false","","https://onerecord.iata.org/ns/cargo#LiveAnimalsEpermit","https://onerecord.iata.org/ns/cargo#signatures","https://onerecord.iata.org/ns/cargo#EpermitSignature"</t>
  </si>
  <si>
    <t>"LiveAnimals","LiveAnimalsEpermit","transactionPurposeCode","CodeList","TransactionPurposeCode",5,"Epermit for Live Animals details","Code indicating the purpose of the transaction (box 5a)","false","true","","https://onerecord.iata.org/ns/cargo#LiveAnimalsEpermit","https://onerecord.iata.org/ns/cargo#transactionPurposeCode","https://onerecord.iata.org/ns/code-lists/TransactionPurposeCode"</t>
  </si>
  <si>
    <t>"LiveAnimals","LiveAnimalsEpermit","transportContractTypeCode","Embedded","CodeListElement",6,"Epermit for Live Animals details","Code specifying the transport document name (box 15)","false","false","","https://onerecord.iata.org/ns/cargo#LiveAnimalsEpermit","https://onerecord.iata.org/ns/cargo#transportContractTypeCode","https://onerecord.iata.org/ns/cargo#CodeListElement"</t>
  </si>
  <si>
    <t>"LiveAnimals","LiveAnimalsEpermit","checks","Action","Check",7,"Epermit for Live Animals details","References to the CheckActions performed on the object","true","false","","https://onerecord.iata.org/ns/cargo#LiveAnimalsEpermit","https://onerecord.iata.org/ns/cargo#checks","https://onerecord.iata.org/ns/cargo#Check"</t>
  </si>
  <si>
    <t>"LiveAnimals","LiveAnimalsEpermit","externalReferences","Common","ExternalReference",8,"Epermit for Live Animals details","References to all associated ExternalReferences","true","false","","https://onerecord.iata.org/ns/cargo#LiveAnimalsEpermit","https://onerecord.iata.org/ns/cargo#externalReferences","https://onerecord.iata.org/ns/cargo#ExternalReference"</t>
  </si>
  <si>
    <t>"LiveAnimals","LiveAnimalsEpermit","copyIndicator","","boolean",9,"Epermit for Live Animals details","Indicates if the permit is a copy (true) or an original (false) (box 1)","false","false","","https://onerecord.iata.org/ns/cargo#LiveAnimalsEpermit","https://onerecord.iata.org/ns/cargo#copyIndicator","http://www.w3.org/2001/XMLSchema#boolean"</t>
  </si>
  <si>
    <t>"LiveAnimals","LiveAnimalsEpermit","epermitNumber","","string",10,"Epermit for Live Animals details","The original number is a unique number allocated to each document by the relevant Management Authority. (box 1)","false","false","","https://onerecord.iata.org/ns/cargo#LiveAnimalsEpermit","https://onerecord.iata.org/ns/cargo#epermitNumber","http://www.w3.org/2001/XMLSchema#string"</t>
  </si>
  <si>
    <t>"LiveAnimals","LiveAnimalsEpermit","permitTypeOtherDescription","","string",11,"Epermit for Live Animals details","Description if TypeCode is Other (box 1)","false","false","","https://onerecord.iata.org/ns/cargo#LiveAnimalsEpermit","https://onerecord.iata.org/ns/cargo#permitTypeOtherDescription","http://www.w3.org/2001/XMLSchema#string"</t>
  </si>
  <si>
    <t>"LiveAnimals","LiveAnimalsEpermit","specialConditions","","string",12,"Epermit for Live Animals details","Special conditions (box 5)","false","false","","https://onerecord.iata.org/ns/cargo#LiveAnimalsEpermit","https://onerecord.iata.org/ns/cargo#specialConditions","http://www.w3.org/2001/XMLSchema#string"</t>
  </si>
  <si>
    <t>"LiveAnimals","LiveAnimalsEpermit","transactionPurpose","","string",13,"Epermit for Live Animals details","Purpose of the transaction in free text (box 5a)","false","false","","https://onerecord.iata.org/ns/cargo#LiveAnimalsEpermit","https://onerecord.iata.org/ns/cargo#transactionPurpose","http://www.w3.org/2001/XMLSchema#string"</t>
  </si>
  <si>
    <t>"LiveAnimals","LiveAnimalsEpermit","transportContractId","","string",14,"Epermit for Live Animals details","Reference to the Air Waybill or other transport contract document (box 15)","false","false","","https://onerecord.iata.org/ns/cargo#LiveAnimalsEpermit","https://onerecord.iata.org/ns/cargo#transportContractId","http://www.w3.org/2001/XMLSchema#string"</t>
  </si>
  <si>
    <t>"LiveAnimals","LiveAnimalsEpermit","validFrom","","dateTime",15,"Epermit for Live Animals details","Validity start date based on usage context","false","false","","https://onerecord.iata.org/ns/cargo#LiveAnimalsEpermit","https://onerecord.iata.org/ns/cargo#validFrom","http://www.w3.org/2001/XMLSchema#dateTime"</t>
  </si>
  <si>
    <t>"LiveAnimals","LiveAnimalsEpermit","validUntil","","dateTime",16,"Epermit for Live Animals details","Validity end date (date of expiry) based on usage context","false","false","","https://onerecord.iata.org/ns/cargo#LiveAnimalsEpermit","https://onerecord.iata.org/ns/cargo#validUntil","http://www.w3.org/2001/XMLSchema#dateTime"</t>
  </si>
  <si>
    <t>"LiveAnimals","LiveAnimalsEpermit","events","Event","LogisticsEvent",17,"Epermit for Live Animals details","Events object","true","false","","https://onerecord.iata.org/ns/cargo#LiveAnimalsEpermit","https://onerecord.iata.org/ns/cargo#events","https://onerecord.iata.org/ns/cargo#LogisticsEvent"</t>
  </si>
  <si>
    <t>"LiveAnimals","LiveAnimalsEpermit","skeletonIndicator","","boolean",18,"Epermit for Live Animals details","Indicator whether a logistics object is a skeleton object","false","false","","https://onerecord.iata.org/ns/cargo#LiveAnimalsEpermit","https://onerecord.iata.org/ns/cargo#skeletonIndicator","http://www.w3.org/2001/XMLSchema#boolean"</t>
  </si>
  <si>
    <t>"Action","Loading","onTransportMeans","Core","TransportMeans",1,"Action to describe onloading or offloading TransportMeans","Reference to the TransportMeans that is being onloaded or offloaded","false","false","","https://onerecord.iata.org/ns/cargo#Loading","https://onerecord.iata.org/ns/cargo#onTransportMeans","https://onerecord.iata.org/ns/cargo#TransportMeans"</t>
  </si>
  <si>
    <t>"Action","Loading","performedAt","Common","Location",2,"Action to describe onloading or offloading TransportMeans","Reference to the Location the Action was performed at","false","false","","https://onerecord.iata.org/ns/cargo#Loading","https://onerecord.iata.org/ns/cargo#performedAt","https://onerecord.iata.org/ns/cargo#Location"</t>
  </si>
  <si>
    <t>"Action","Loading","loadedMaterials","Common","LoadingMaterial",3,"Action to describe onloading or offloading TransportMeans","References to Materials onloaded or offloaded","true","false","","https://onerecord.iata.org/ns/cargo#Loading","https://onerecord.iata.org/ns/cargo#loadedMaterials","https://onerecord.iata.org/ns/cargo#LoadingMaterial"</t>
  </si>
  <si>
    <t>"Action","Loading","loadedPieces","Core","Piece",4,"Action to describe onloading or offloading TransportMeans","References to Pieces onloaded or offloaded","true","false","PieceLiveAnimals|PieceDg","https://onerecord.iata.org/ns/cargo#Loading","https://onerecord.iata.org/ns/cargo#loadedPieces","https://onerecord.iata.org/ns/cargo#Piece"</t>
  </si>
  <si>
    <t>"Action","Loading","loadedUnits","Common","LoadingUnit",5,"Action to describe onloading or offloading TransportMeans","References to LoadingUnits onloaded or offloaded","true","false","ULD","https://onerecord.iata.org/ns/cargo#Loading","https://onerecord.iata.org/ns/cargo#loadedUnits","https://onerecord.iata.org/ns/cargo#LoadingUnit"</t>
  </si>
  <si>
    <t>"Action","Loading","loadingType","Enum","LoadingType",6,"Action to describe onloading or offloading TransportMeans","Enum stating whether the LoadingAction describes onloading or offloading","false","true","","https://onerecord.iata.org/ns/cargo#Loading","https://onerecord.iata.org/ns/cargo#loadingType","https://onerecord.iata.org/ns/cargo#LoadingType"</t>
  </si>
  <si>
    <t>"Action","Loading","actionTimeType","Enum","ActionTimeType",7,"Action to describe onloading or offloading TransportMeans","Enum stating the type of the Action","false","true","","https://onerecord.iata.org/ns/cargo#Loading","https://onerecord.iata.org/ns/cargo#actionTimeType","https://onerecord.iata.org/ns/cargo#ActionTimeType"</t>
  </si>
  <si>
    <t>"Action","Loading","servedActivity","Abstract","LogisticsActivity",8,"Action to describe onloading or offloading TransportMeans","Reference to the Activity the Action was performed for","false","false","UnitComposition|TransportMovement|Storage","https://onerecord.iata.org/ns/cargo#Loading","https://onerecord.iata.org/ns/cargo#servedActivity","https://onerecord.iata.org/ns/cargo#LogisticsActivity"</t>
  </si>
  <si>
    <t>"Action","Loading","checks","Action","Check",9,"Action to describe onloading or offloading TransportMeans","References to the CheckActions performed on the object","true","false","","https://onerecord.iata.org/ns/cargo#Loading","https://onerecord.iata.org/ns/cargo#checks","https://onerecord.iata.org/ns/cargo#Check"</t>
  </si>
  <si>
    <t>"Action","Loading","externalReferences","Common","ExternalReference",10,"Action to describe onloading or offloading TransportMeans","References to all associated ExternalReferences","true","false","","https://onerecord.iata.org/ns/cargo#Loading","https://onerecord.iata.org/ns/cargo#externalReferences","https://onerecord.iata.org/ns/cargo#ExternalReference"</t>
  </si>
  <si>
    <t>"Action","Loading","loadingPositionIdentifier","","string",11,"Action to describe onloading or offloading TransportMeans","Short text stating the loading position in the TransportMeans","false","false","","https://onerecord.iata.org/ns/cargo#Loading","https://onerecord.iata.org/ns/cargo#loadingPositionIdentifier","http://www.w3.org/2001/XMLSchema#string"</t>
  </si>
  <si>
    <t>"Action","Loading","contactDetails","Embedded","ContactDetail",12,"Action to describe onloading or offloading TransportMeans","Information about contactDetails","true","false","","https://onerecord.iata.org/ns/cargo#Loading","https://onerecord.iata.org/ns/cargo#contactDetails","https://onerecord.iata.org/ns/cargo#ContactDetail"</t>
  </si>
  <si>
    <t>"Action","Loading","contactPersons","Agent","Actor",13,"Action to describe onloading or offloading TransportMeans","References to Actors (Person; NonHumanActor) acting as contacts","true","false","Person|NonHumanActor","https://onerecord.iata.org/ns/cargo#Loading","https://onerecord.iata.org/ns/cargo#contactPersons","https://onerecord.iata.org/ns/cargo#Actor"</t>
  </si>
  <si>
    <t>"Action","Loading","otherIdentifiers","Embedded","OtherIdentifier",14,"Action to describe onloading or offloading TransportMeans","Details about any other identifier; depending on the context of use","true","false","","https://onerecord.iata.org/ns/cargo#Loading","https://onerecord.iata.org/ns/cargo#otherIdentifiers","https://onerecord.iata.org/ns/cargo#OtherIdentifier"</t>
  </si>
  <si>
    <t>"Action","Loading","actionEndTime","","dateTime",15,"Action to describe onloading or offloading TransportMeans","DateTime holding the end time of the Action","false","false","","https://onerecord.iata.org/ns/cargo#Loading","https://onerecord.iata.org/ns/cargo#actionEndTime","http://www.w3.org/2001/XMLSchema#dateTime"</t>
  </si>
  <si>
    <t>"Action","Loading","actionStartTime","","dateTime",16,"Action to describe onloading or offloading TransportMeans","DateTime holding the start time of the Action","false","false","","https://onerecord.iata.org/ns/cargo#Loading","https://onerecord.iata.org/ns/cargo#actionStartTime","http://www.w3.org/2001/XMLSchema#dateTime"</t>
  </si>
  <si>
    <t>"Action","Loading","events","Event","LogisticsEvent",17,"Action to describe onloading or offloading TransportMeans","Events object","true","false","","https://onerecord.iata.org/ns/cargo#Loading","https://onerecord.iata.org/ns/cargo#events","https://onerecord.iata.org/ns/cargo#LogisticsEvent"</t>
  </si>
  <si>
    <t>"Action","Loading","skeletonIndicator","","boolean",18,"Action to describe onloading or offloading TransportMeans","Indicator whether a logistics object is a skeleton object","false","false","","https://onerecord.iata.org/ns/cargo#Loading","https://onerecord.iata.org/ns/cargo#skeletonIndicator","http://www.w3.org/2001/XMLSchema#boolean"</t>
  </si>
  <si>
    <t>"Common","LoadingMaterial","manufacturer","Agent","Organization",1,"LoadingMaterial describes transportable; complementary non-Piece objects such as dry ice or nets","Manufacturing company details and contacts","false","false","Carrier|Company|PublicAuthority","https://onerecord.iata.org/ns/cargo#LoadingMaterial","https://onerecord.iata.org/ns/cargo#manufacturer","https://onerecord.iata.org/ns/cargo#Organization"</t>
  </si>
  <si>
    <t>"Common","LoadingMaterial","checks","Action","Check",2,"LoadingMaterial describes transportable; complementary non-Piece objects such as dry ice or nets","References to the CheckActions performed on the object","true","false","","https://onerecord.iata.org/ns/cargo#LoadingMaterial","https://onerecord.iata.org/ns/cargo#checks","https://onerecord.iata.org/ns/cargo#Check"</t>
  </si>
  <si>
    <t>"Common","LoadingMaterial","externalReferences","Common","ExternalReference",3,"LoadingMaterial describes transportable; complementary non-Piece objects such as dry ice or nets","References to all associated ExternalReferences","true","false","","https://onerecord.iata.org/ns/cargo#LoadingMaterial","https://onerecord.iata.org/ns/cargo#externalReferences","https://onerecord.iata.org/ns/cargo#ExternalReference"</t>
  </si>
  <si>
    <t>"Common","LoadingMaterial","attachedIotDevices","Common","IotDevice",4,"LoadingMaterial describes transportable; complementary non-Piece objects such as dry ice or nets","References to all connected IotDevices","true","false","","https://onerecord.iata.org/ns/cargo#LoadingMaterial","https://onerecord.iata.org/ns/cargo#attachedIotDevices","https://onerecord.iata.org/ns/cargo#IotDevice"</t>
  </si>
  <si>
    <t>"Common","LoadingMaterial","otherIdentifiers","Embedded","OtherIdentifier",5,"LoadingMaterial describes transportable; complementary non-Piece objects such as dry ice or nets","Details about any other identifier; depending on the context of use","true","false","","https://onerecord.iata.org/ns/cargo#LoadingMaterial","https://onerecord.iata.org/ns/cargo#otherIdentifiers","https://onerecord.iata.org/ns/cargo#OtherIdentifier"</t>
  </si>
  <si>
    <t>"Common","LoadingMaterial","description","","string",6,"LoadingMaterial describes transportable; complementary non-Piece objects such as dry ice or nets","Natural language description if required","false","false","","https://onerecord.iata.org/ns/cargo#LoadingMaterial","https://onerecord.iata.org/ns/cargo#description","http://www.w3.org/2001/XMLSchema#string"</t>
  </si>
  <si>
    <t>"Common","LoadingMaterial","materialModel","","string",7,"LoadingMaterial describes transportable; complementary non-Piece objects such as dry ice or nets","Model of the LoadingMaterial if any","false","false","","https://onerecord.iata.org/ns/cargo#LoadingMaterial","https://onerecord.iata.org/ns/cargo#materialModel","http://www.w3.org/2001/XMLSchema#string"</t>
  </si>
  <si>
    <t>"Common","LoadingMaterial","materialType","","string",8,"LoadingMaterial describes transportable; complementary non-Piece objects such as dry ice or nets","Type of the LoadingMaterial","false","false","","https://onerecord.iata.org/ns/cargo#LoadingMaterial","https://onerecord.iata.org/ns/cargo#materialType","http://www.w3.org/2001/XMLSchema#string"</t>
  </si>
  <si>
    <t>"Common","LoadingMaterial","serialNumber","","string",9,"LoadingMaterial describes transportable; complementary non-Piece objects such as dry ice or nets","Serial number that allows to uniquely identify the object","false","false","","https://onerecord.iata.org/ns/cargo#LoadingMaterial","https://onerecord.iata.org/ns/cargo#serialNumber","http://www.w3.org/2001/XMLSchema#string"</t>
  </si>
  <si>
    <t>"Common","LoadingMaterial","events","Event","LogisticsEvent",10,"LoadingMaterial describes transportable; complementary non-Piece objects such as dry ice or nets","Events object","true","false","","https://onerecord.iata.org/ns/cargo#LoadingMaterial","https://onerecord.iata.org/ns/cargo#events","https://onerecord.iata.org/ns/cargo#LogisticsEvent"</t>
  </si>
  <si>
    <t>"Common","LoadingMaterial","skeletonIndicator","","boolean",11,"LoadingMaterial describes transportable; complementary non-Piece objects such as dry ice or nets","Indicator whether a logistics object is a skeleton object","false","false","","https://onerecord.iata.org/ns/cargo#LoadingMaterial","https://onerecord.iata.org/ns/cargo#skeletonIndicator","http://www.w3.org/2001/XMLSchema#boolean"</t>
  </si>
  <si>
    <t>"Common","LoadingMaterial","involvedInActions","Abstract","LogisticsAction",12,"LoadingMaterial describes transportable; complementary non-Piece objects such as dry ice or nets","References to the Actions the object is involved in","true","false","Check|Composing|Loading|Storing","https://onerecord.iata.org/ns/cargo#LoadingMaterial","https://onerecord.iata.org/ns/cargo#involvedInActions","https://onerecord.iata.org/ns/cargo#LogisticsAction"</t>
  </si>
  <si>
    <t>"Common","LoadingUnit","tareWeight","Embedded","Value",2,"Common loading unit/container details","Tare weight of the empty ULD","false","false","","https://onerecord.iata.org/ns/cargo#LoadingUnit","https://onerecord.iata.org/ns/cargo#tareWeight","https://onerecord.iata.org/ns/cargo#Value"</t>
  </si>
  <si>
    <t>"Common","LoadingUnit","checks","Action","Check",3,"Common loading unit/container details","References to the CheckActions performed on the object","true","false","","https://onerecord.iata.org/ns/cargo#LoadingUnit","https://onerecord.iata.org/ns/cargo#checks","https://onerecord.iata.org/ns/cargo#Check"</t>
  </si>
  <si>
    <t>"Common","LoadingUnit","externalReferences","Common","ExternalReference",4,"Common loading unit/container details","References to all associated ExternalReferences","true","false","","https://onerecord.iata.org/ns/cargo#LoadingUnit","https://onerecord.iata.org/ns/cargo#externalReferences","https://onerecord.iata.org/ns/cargo#ExternalReference"</t>
  </si>
  <si>
    <t>"Common","LoadingUnit","attachedIotDevices","Common","IotDevice",5,"Common loading unit/container details","References to all connected IotDevices","true","false","","https://onerecord.iata.org/ns/cargo#LoadingUnit","https://onerecord.iata.org/ns/cargo#attachedIotDevices","https://onerecord.iata.org/ns/cargo#IotDevice"</t>
  </si>
  <si>
    <t>"Common","LoadingUnit","remarks","","string",6,"Common loading unit/container details","Remarks or Supplement Information","false","false","","https://onerecord.iata.org/ns/cargo#LoadingUnit","https://onerecord.iata.org/ns/cargo#remarks","http://www.w3.org/2001/XMLSchema#string"</t>
  </si>
  <si>
    <t>"Common","LoadingUnit","events","Event","LogisticsEvent",7,"Common loading unit/container details","Events object","true","false","","https://onerecord.iata.org/ns/cargo#LoadingUnit","https://onerecord.iata.org/ns/cargo#events","https://onerecord.iata.org/ns/cargo#LogisticsEvent"</t>
  </si>
  <si>
    <t>"Common","LoadingUnit","skeletonIndicator","","boolean",8,"Common loading unit/container details","Indicator whether a logistics object is a skeleton object","false","false","","https://onerecord.iata.org/ns/cargo#LoadingUnit","https://onerecord.iata.org/ns/cargo#skeletonIndicator","http://www.w3.org/2001/XMLSchema#boolean"</t>
  </si>
  <si>
    <t>"Common","LoadingUnit","involvedInActions","Abstract","LogisticsAction",9,"Common loading unit/container details","References to the Actions the object is involved in","true","false","Check|Composing|Loading|Storing","https://onerecord.iata.org/ns/cargo#LoadingUnit","https://onerecord.iata.org/ns/cargo#involvedInActions","https://onerecord.iata.org/ns/cargo#LogisticsAction"</t>
  </si>
  <si>
    <t>"Common","Location","subLocationOf","Common","Location",1,"Location describes a physical location; e.g. an airport; a warehouse or a truck deck","Reference to the Location this is a Sublocation of","false","false","","https://onerecord.iata.org/ns/cargo#Location","https://onerecord.iata.org/ns/cargo#subLocationOf","https://onerecord.iata.org/ns/cargo#Location"</t>
  </si>
  <si>
    <t>"Common","Location","address","Embedded","Address",2,"Location describes a physical location; e.g. an airport; a warehouse or a truck deck","Address details","false","false","","https://onerecord.iata.org/ns/cargo#Location","https://onerecord.iata.org/ns/cargo#address","https://onerecord.iata.org/ns/cargo#Address"</t>
  </si>
  <si>
    <t>"Common","Location","geolocation","Embedded","Geolocation",3,"Location describes a physical location; e.g. an airport; a warehouse or a truck deck","Geolocation details","false","false","","https://onerecord.iata.org/ns/cargo#Location","https://onerecord.iata.org/ns/cargo#geolocation","https://onerecord.iata.org/ns/cargo#Geolocation"</t>
  </si>
  <si>
    <t>"Common","Location","onsiteActions","Abstract","LogisticsAction",4,"Location describes a physical location; e.g. an airport; a warehouse or a truck deck","References to the Actions happening at the Location","true","false","Check|Composing|Loading|Storing","https://onerecord.iata.org/ns/cargo#Location","https://onerecord.iata.org/ns/cargo#onsiteActions","https://onerecord.iata.org/ns/cargo#LogisticsAction"</t>
  </si>
  <si>
    <t>"Common","Location","subLocations","Common","Location",5,"Location describes a physical location; e.g. an airport; a warehouse or a truck deck","References to Sublocations that describe the Location in more detail","true","false","","https://onerecord.iata.org/ns/cargo#Location","https://onerecord.iata.org/ns/cargo#subLocations","https://onerecord.iata.org/ns/cargo#Location"</t>
  </si>
  <si>
    <t>"Common","Location","checks","Action","Check",6,"Location describes a physical location; e.g. an airport; a warehouse or a truck deck","References to the CheckActions performed on the object","true","false","","https://onerecord.iata.org/ns/cargo#Location","https://onerecord.iata.org/ns/cargo#checks","https://onerecord.iata.org/ns/cargo#Check"</t>
  </si>
  <si>
    <t>"Common","Location","externalReferences","Common","ExternalReference",7,"Location describes a physical location; e.g. an airport; a warehouse or a truck deck","References to all associated ExternalReferences","true","false","","https://onerecord.iata.org/ns/cargo#Location","https://onerecord.iata.org/ns/cargo#externalReferences","https://onerecord.iata.org/ns/cargo#ExternalReference"</t>
  </si>
  <si>
    <t>"Common","Location","attachedIotDevices","Common","IotDevice",8,"Location describes a physical location; e.g. an airport; a warehouse or a truck deck","References to all connected IotDevices","true","false","","https://onerecord.iata.org/ns/cargo#Location","https://onerecord.iata.org/ns/cargo#attachedIotDevices","https://onerecord.iata.org/ns/cargo#IotDevice"</t>
  </si>
  <si>
    <t>"Common","Location","locationCodes","Embedded","CodeListElement",9,"Location describes a physical location; e.g. an airport; a warehouse or a truck deck","Location code of airport; freight terminal; seaport; rail station. UN/LOCODE city code (5 letter) or IATA airport code (3 letter)","true","false","","https://onerecord.iata.org/ns/cargo#Location","https://onerecord.iata.org/ns/cargo#locationCodes","https://onerecord.iata.org/ns/cargo#CodeListElement"</t>
  </si>
  <si>
    <t>"Common","Location","locationName","","string",10,"Location describes a physical location; e.g. an airport; a warehouse or a truck deck","Full name of the location","false","false","","https://onerecord.iata.org/ns/cargo#Location","https://onerecord.iata.org/ns/cargo#locationName","http://www.w3.org/2001/XMLSchema#string"</t>
  </si>
  <si>
    <t>"Common","Location","locationType","","string",11,"Location describes a physical location; e.g. an airport; a warehouse or a truck deck","Location type - e.g. Airport; Freight terminal; Rail station; Seaport; etc","false","false","","https://onerecord.iata.org/ns/cargo#Location","https://onerecord.iata.org/ns/cargo#locationType","http://www.w3.org/2001/XMLSchema#string"</t>
  </si>
  <si>
    <t>"Common","Location","events","Event","LogisticsEvent",12,"Location describes a physical location; e.g. an airport; a warehouse or a truck deck","Events object","true","false","","https://onerecord.iata.org/ns/cargo#Location","https://onerecord.iata.org/ns/cargo#events","https://onerecord.iata.org/ns/cargo#LogisticsEvent"</t>
  </si>
  <si>
    <t>"Common","Location","skeletonIndicator","","boolean",13,"Location describes a physical location; e.g. an airport; a warehouse or a truck deck","Indicator whether a logistics object is a skeleton object","false","false","","https://onerecord.iata.org/ns/cargo#Location","https://onerecord.iata.org/ns/cargo#skeletonIndicator","http://www.w3.org/2001/XMLSchema#boolean"</t>
  </si>
  <si>
    <t>"Common","Location","involvedInActions","Abstract","LogisticsAction",14,"Location describes a physical location; e.g. an airport; a warehouse or a truck deck","References to the Actions the object is involved in","true","false","Check|Composing|Loading|Storing","https://onerecord.iata.org/ns/cargo#Location","https://onerecord.iata.org/ns/cargo#involvedInActions","https://onerecord.iata.org/ns/cargo#LogisticsAction"</t>
  </si>
  <si>
    <t>"Abstract","LogisticsAction","performedAt","Common","Location",1,"Superclass: LogisticsAction is a specific task with a specific result performed on one or more physical LOs by one party in the context of an Activity","Reference to the Location the Action was performed at","false","false","","https://onerecord.iata.org/ns/cargo#LogisticsAction","https://onerecord.iata.org/ns/cargo#performedAt","https://onerecord.iata.org/ns/cargo#Location"</t>
  </si>
  <si>
    <t>"Abstract","LogisticsAction","actionTimeType","Enum","ActionTimeType",2,"Superclass: LogisticsAction is a specific task with a specific result performed on one or more physical LOs by one party in the context of an Activity","Enum stating the type of the Action","false","true","","https://onerecord.iata.org/ns/cargo#LogisticsAction","https://onerecord.iata.org/ns/cargo#actionTimeType","https://onerecord.iata.org/ns/cargo#ActionTimeType"</t>
  </si>
  <si>
    <t>"Abstract","LogisticsAction","servedActivity","Abstract","LogisticsActivity",3,"Superclass: LogisticsAction is a specific task with a specific result performed on one or more physical LOs by one party in the context of an Activity","Reference to the Activity the Action was performed for","false","false","UnitComposition|TransportMovement|Storage","https://onerecord.iata.org/ns/cargo#LogisticsAction","https://onerecord.iata.org/ns/cargo#servedActivity","https://onerecord.iata.org/ns/cargo#LogisticsActivity"</t>
  </si>
  <si>
    <t>"Abstract","LogisticsAction","checks","Action","Check",4,"Superclass: LogisticsAction is a specific task with a specific result performed on one or more physical LOs by one party in the context of an Activity","References to the CheckActions performed on the object","true","false","","https://onerecord.iata.org/ns/cargo#LogisticsAction","https://onerecord.iata.org/ns/cargo#checks","https://onerecord.iata.org/ns/cargo#Check"</t>
  </si>
  <si>
    <t>"Abstract","LogisticsAction","externalReferences","Common","ExternalReference",5,"Superclass: LogisticsAction is a specific task with a specific result performed on one or more physical LOs by one party in the context of an Activity","References to all associated ExternalReferences","true","false","","https://onerecord.iata.org/ns/cargo#LogisticsAction","https://onerecord.iata.org/ns/cargo#externalReferences","https://onerecord.iata.org/ns/cargo#ExternalReference"</t>
  </si>
  <si>
    <t>"Abstract","LogisticsAction","contactDetails","Embedded","ContactDetail",6,"Superclass: LogisticsAction is a specific task with a specific result performed on one or more physical LOs by one party in the context of an Activity","Information about contactDetails","true","false","","https://onerecord.iata.org/ns/cargo#LogisticsAction","https://onerecord.iata.org/ns/cargo#contactDetails","https://onerecord.iata.org/ns/cargo#ContactDetail"</t>
  </si>
  <si>
    <t>"Abstract","LogisticsAction","contactPersons","Agent","Actor",7,"Superclass: LogisticsAction is a specific task with a specific result performed on one or more physical LOs by one party in the context of an Activity","References to Actors (Person; NonHumanActor) acting as contacts","true","false","Person|NonHumanActor","https://onerecord.iata.org/ns/cargo#LogisticsAction","https://onerecord.iata.org/ns/cargo#contactPersons","https://onerecord.iata.org/ns/cargo#Actor"</t>
  </si>
  <si>
    <t>"Abstract","LogisticsAction","otherIdentifiers","Embedded","OtherIdentifier",8,"Superclass: LogisticsAction is a specific task with a specific result performed on one or more physical LOs by one party in the context of an Activity","Details about any other identifier; depending on the context of use","true","false","","https://onerecord.iata.org/ns/cargo#LogisticsAction","https://onerecord.iata.org/ns/cargo#otherIdentifiers","https://onerecord.iata.org/ns/cargo#OtherIdentifier"</t>
  </si>
  <si>
    <t>"Abstract","LogisticsAction","actionEndTime","","dateTime",9,"Superclass: LogisticsAction is a specific task with a specific result performed on one or more physical LOs by one party in the context of an Activity","DateTime holding the end time of the Action","false","false","","https://onerecord.iata.org/ns/cargo#LogisticsAction","https://onerecord.iata.org/ns/cargo#actionEndTime","http://www.w3.org/2001/XMLSchema#dateTime"</t>
  </si>
  <si>
    <t>"Abstract","LogisticsAction","actionStartTime","","dateTime",10,"Superclass: LogisticsAction is a specific task with a specific result performed on one or more physical LOs by one party in the context of an Activity","DateTime holding the start time of the Action","false","false","","https://onerecord.iata.org/ns/cargo#LogisticsAction","https://onerecord.iata.org/ns/cargo#actionStartTime","http://www.w3.org/2001/XMLSchema#dateTime"</t>
  </si>
  <si>
    <t>"Abstract","LogisticsAction","events","Event","LogisticsEvent",11,"Superclass: LogisticsAction is a specific task with a specific result performed on one or more physical LOs by one party in the context of an Activity","Events object","true","false","","https://onerecord.iata.org/ns/cargo#LogisticsAction","https://onerecord.iata.org/ns/cargo#events","https://onerecord.iata.org/ns/cargo#LogisticsEvent"</t>
  </si>
  <si>
    <t>"Abstract","LogisticsAction","skeletonIndicator","","boolean",12,"Superclass: LogisticsAction is a specific task with a specific result performed on one or more physical LOs by one party in the context of an Activity","Indicator whether a logistics object is a skeleton object","false","false","","https://onerecord.iata.org/ns/cargo#LogisticsAction","https://onerecord.iata.org/ns/cargo#skeletonIndicator","http://www.w3.org/2001/XMLSchema#boolean"</t>
  </si>
  <si>
    <t>"Abstract","LogisticsActivity","checkActions","Action","Check",1,"Superclass: LogisticsActivity is a scheduled set of tasks that is executed as part of one or more Services","References to CheckActions performed for the Activity","true","false","","https://onerecord.iata.org/ns/cargo#LogisticsActivity","https://onerecord.iata.org/ns/cargo#checkActions","https://onerecord.iata.org/ns/cargo#Check"</t>
  </si>
  <si>
    <t>"Abstract","LogisticsActivity","executionStatus","Enum","ExecutionStatus",2,"Superclass: LogisticsActivity is a scheduled set of tasks that is executed as part of one or more Services","Enum stating the status of the Activity","false","true","","https://onerecord.iata.org/ns/cargo#LogisticsActivity","https://onerecord.iata.org/ns/cargo#executionStatus","https://onerecord.iata.org/ns/cargo#ExecutionStatus"</t>
  </si>
  <si>
    <t>"Abstract","LogisticsActivity","checks","Action","Check",3,"Superclass: LogisticsActivity is a scheduled set of tasks that is executed as part of one or more Services","References to the CheckActions performed on the object","true","false","","https://onerecord.iata.org/ns/cargo#LogisticsActivity","https://onerecord.iata.org/ns/cargo#checks","https://onerecord.iata.org/ns/cargo#Check"</t>
  </si>
  <si>
    <t>"Abstract","LogisticsActivity","externalReferences","Common","ExternalReference",4,"Superclass: LogisticsActivity is a scheduled set of tasks that is executed as part of one or more Services","References to all associated ExternalReferences","true","false","","https://onerecord.iata.org/ns/cargo#LogisticsActivity","https://onerecord.iata.org/ns/cargo#externalReferences","https://onerecord.iata.org/ns/cargo#ExternalReference"</t>
  </si>
  <si>
    <t>"Abstract","LogisticsActivity","contactDetails","Embedded","ContactDetail",5,"Superclass: LogisticsActivity is a scheduled set of tasks that is executed as part of one or more Services","Information about contactDetails","true","false","","https://onerecord.iata.org/ns/cargo#LogisticsActivity","https://onerecord.iata.org/ns/cargo#contactDetails","https://onerecord.iata.org/ns/cargo#ContactDetail"</t>
  </si>
  <si>
    <t>"Abstract","LogisticsActivity","contactPersons","Agent","Actor",6,"Superclass: LogisticsActivity is a scheduled set of tasks that is executed as part of one or more Services","References to Actors (Person; NonHumanActor) acting as contacts","true","false","Person|NonHumanActor","https://onerecord.iata.org/ns/cargo#LogisticsActivity","https://onerecord.iata.org/ns/cargo#contactPersons","https://onerecord.iata.org/ns/cargo#Actor"</t>
  </si>
  <si>
    <t>"Abstract","LogisticsActivity","events","Event","LogisticsEvent",8,"Superclass: LogisticsActivity is a scheduled set of tasks that is executed as part of one or more Services","Events object","true","false","","https://onerecord.iata.org/ns/cargo#LogisticsActivity","https://onerecord.iata.org/ns/cargo#events","https://onerecord.iata.org/ns/cargo#LogisticsEvent"</t>
  </si>
  <si>
    <t>"Abstract","LogisticsActivity","skeletonIndicator","","boolean",9,"Superclass: LogisticsActivity is a scheduled set of tasks that is executed as part of one or more Services","Indicator whether a logistics object is a skeleton object","false","false","","https://onerecord.iata.org/ns/cargo#LogisticsActivity","https://onerecord.iata.org/ns/cargo#skeletonIndicator","http://www.w3.org/2001/XMLSchema#boolean"</t>
  </si>
  <si>
    <t>"Abstract","LogisticsAgent","checks","Action","Check",1,"Superclass: LogisticsAgents describe acting entities in the logistics supply chain such as persons and organizations","References to the CheckActions performed on the object","true","false","","https://onerecord.iata.org/ns/cargo#LogisticsAgent","https://onerecord.iata.org/ns/cargo#checks","https://onerecord.iata.org/ns/cargo#Check"</t>
  </si>
  <si>
    <t>"Abstract","LogisticsAgent","externalReferences","Common","ExternalReference",2,"Superclass: LogisticsAgents describe acting entities in the logistics supply chain such as persons and organizations","References to all associated ExternalReferences","true","false","","https://onerecord.iata.org/ns/cargo#LogisticsAgent","https://onerecord.iata.org/ns/cargo#externalReferences","https://onerecord.iata.org/ns/cargo#ExternalReference"</t>
  </si>
  <si>
    <t>"Abstract","LogisticsAgent","events","Event","LogisticsEvent",3,"Superclass: LogisticsAgents describe acting entities in the logistics supply chain such as persons and organizations","Events object","true","false","","https://onerecord.iata.org/ns/cargo#LogisticsAgent","https://onerecord.iata.org/ns/cargo#events","https://onerecord.iata.org/ns/cargo#LogisticsEvent"</t>
  </si>
  <si>
    <t>"Abstract","LogisticsAgent","skeletonIndicator","","boolean",4,"Superclass: LogisticsAgents describe acting entities in the logistics supply chain such as persons and organizations","Indicator whether a logistics object is a skeleton object","false","false","","https://onerecord.iata.org/ns/cargo#LogisticsAgent","https://onerecord.iata.org/ns/cargo#skeletonIndicator","http://www.w3.org/2001/XMLSchema#boolean"</t>
  </si>
  <si>
    <t>"Event","LogisticsEvent","eventCode","Embedded","CodeListElement",1,"Event details","Movement or milestone code. Can hold a named individual of the StatusCode core code list (corresponding to cXML code list 1.18); but can also be referring to different code lists.","false","false","","https://onerecord.iata.org/ns/cargo#LogisticsEvent","https://onerecord.iata.org/ns/cargo#eventCode","https://onerecord.iata.org/ns/cargo#CodeListElement"</t>
  </si>
  <si>
    <t>"Event","LogisticsEvent","eventLocation","Common","Location",3,"Event details","Location of event","false","false","","https://onerecord.iata.org/ns/cargo#LogisticsEvent","https://onerecord.iata.org/ns/cargo#eventLocation","https://onerecord.iata.org/ns/cargo#Location"</t>
  </si>
  <si>
    <t>"Event","LogisticsEvent","eventTimeType","Enum","EventTimeType",4,"Event details","Indicates type of event e.g.  Scheduled; Estimated; Actual","false","true","","https://onerecord.iata.org/ns/cargo#LogisticsEvent","https://onerecord.iata.org/ns/cargo#eventTimeType","https://onerecord.iata.org/ns/cargo#EventTimeType"</t>
  </si>
  <si>
    <t>"Event","LogisticsEvent","recordingActor","Agent","Actor",5,"Event details","Reference to the Actor recording the LogisticsEvent","false","false","Person|NonHumanActor","https://onerecord.iata.org/ns/cargo#LogisticsEvent","https://onerecord.iata.org/ns/cargo#recordingActor","https://onerecord.iata.org/ns/cargo#Actor"</t>
  </si>
  <si>
    <t>"Event","LogisticsEvent","recordingOrganization","Agent","Organization",6,"Event details","Organization recording the LogisticsEvent","false","false","Carrier|Company|PublicAuthority","https://onerecord.iata.org/ns/cargo#LogisticsEvent","https://onerecord.iata.org/ns/cargo#recordingOrganization","https://onerecord.iata.org/ns/cargo#Organization"</t>
  </si>
  <si>
    <t>"Event","LogisticsEvent","externalReferences","Common","ExternalReference",7,"Event details","References to all associated ExternalReferences","true","false","","https://onerecord.iata.org/ns/cargo#LogisticsEvent","https://onerecord.iata.org/ns/cargo#externalReferences","https://onerecord.iata.org/ns/cargo#ExternalReference"</t>
  </si>
  <si>
    <t>"Abstract","LogisticsObject","checks","Action","Check",1,"Logistics Object parent class; containing all common properties for logistics objects.","References to the CheckActions performed on the object","true","false","","https://onerecord.iata.org/ns/cargo#LogisticsObject","https://onerecord.iata.org/ns/cargo#checks","https://onerecord.iata.org/ns/cargo#Check"</t>
  </si>
  <si>
    <t>"Abstract","LogisticsObject","externalReferences","Common","ExternalReference",2,"Logistics Object parent class; containing all common properties for logistics objects.","References to all associated ExternalReferences","true","false","","https://onerecord.iata.org/ns/cargo#LogisticsObject","https://onerecord.iata.org/ns/cargo#externalReferences","https://onerecord.iata.org/ns/cargo#ExternalReference"</t>
  </si>
  <si>
    <t>"Abstract","LogisticsObject","events","Event","LogisticsEvent",3,"Logistics Object parent class; containing all common properties for logistics objects.","Events object","true","false","","https://onerecord.iata.org/ns/cargo#LogisticsObject","https://onerecord.iata.org/ns/cargo#events","https://onerecord.iata.org/ns/cargo#LogisticsEvent"</t>
  </si>
  <si>
    <t>"Abstract","LogisticsObject","skeletonIndicator","","boolean",4,"Logistics Object parent class; containing all common properties for logistics objects.","Indicator whether a logistics object is a skeleton object","false","false","","https://onerecord.iata.org/ns/cargo#LogisticsObject","https://onerecord.iata.org/ns/cargo#skeletonIndicator","http://www.w3.org/2001/XMLSchema#boolean"</t>
  </si>
  <si>
    <t>"Abstract","LogisticsService","checks","Action","Check",1,"Superclass: LogisticsService is a sequence of Activities provided by one Party to another","References to the CheckActions performed on the object","true","false","","https://onerecord.iata.org/ns/cargo#LogisticsService","https://onerecord.iata.org/ns/cargo#checks","https://onerecord.iata.org/ns/cargo#Check"</t>
  </si>
  <si>
    <t>"Abstract","LogisticsService","externalReferences","Common","ExternalReference",2,"Superclass: LogisticsService is a sequence of Activities provided by one Party to another","References to all associated ExternalReferences","true","false","","https://onerecord.iata.org/ns/cargo#LogisticsService","https://onerecord.iata.org/ns/cargo#externalReferences","https://onerecord.iata.org/ns/cargo#ExternalReference"</t>
  </si>
  <si>
    <t>"Abstract","LogisticsService","events","Event","LogisticsEvent",3,"Superclass: LogisticsService is a sequence of Activities provided by one Party to another","Events object","true","false","","https://onerecord.iata.org/ns/cargo#LogisticsService","https://onerecord.iata.org/ns/cargo#events","https://onerecord.iata.org/ns/cargo#LogisticsEvent"</t>
  </si>
  <si>
    <t>"Abstract","LogisticsService","skeletonIndicator","","boolean",4,"Superclass: LogisticsService is a sequence of Activities provided by one Party to another","Indicator whether a logistics object is a skeleton object","false","false","","https://onerecord.iata.org/ns/cargo#LogisticsService","https://onerecord.iata.org/ns/cargo#skeletonIndicator","http://www.w3.org/2001/XMLSchema#boolean"</t>
  </si>
  <si>
    <t>"Abstract","LogisticsService","activitySequences","Embedded","ActivitySequence",5,"Superclass: LogisticsService is a sequence of Activities provided by one Party to another","Information about the Activities that are part of the Service and their sequence","true","false","","https://onerecord.iata.org/ns/cargo#LogisticsService","https://onerecord.iata.org/ns/cargo#activitySequences","https://onerecord.iata.org/ns/cargo#ActivitySequence"</t>
  </si>
  <si>
    <t>"Abstract","LogisticsService","contactDetails","Embedded","ContactDetail",6,"Superclass: LogisticsService is a sequence of Activities provided by one Party to another","Information about contactDetails","true","false","","https://onerecord.iata.org/ns/cargo#LogisticsService","https://onerecord.iata.org/ns/cargo#contactDetails","https://onerecord.iata.org/ns/cargo#ContactDetail"</t>
  </si>
  <si>
    <t>"Abstract","LogisticsService","contactPersons","Agent","Actor",7,"Superclass: LogisticsService is a sequence of Activities provided by one Party to another","References to Actors (Person; NonHumanActor) acting as contacts","true","false","Person|NonHumanActor","https://onerecord.iata.org/ns/cargo#LogisticsService","https://onerecord.iata.org/ns/cargo#contactPersons","https://onerecord.iata.org/ns/cargo#Actor"</t>
  </si>
  <si>
    <t>"Embedded","LoosePiece","pieceHeight","Embedded","Value",1,"LoosePiece details","Height of a single piece","false","false","","https://onerecord.iata.org/ns/cargo#LoosePiece","https://onerecord.iata.org/ns/cargo#pieceHeight","https://onerecord.iata.org/ns/cargo#Value"</t>
  </si>
  <si>
    <t>"Embedded","LoosePiece","pieceLength","Embedded","Value",2,"LoosePiece details","Length of a single piece","false","false","","https://onerecord.iata.org/ns/cargo#LoosePiece","https://onerecord.iata.org/ns/cargo#pieceLength","https://onerecord.iata.org/ns/cargo#Value"</t>
  </si>
  <si>
    <t>"Embedded","LoosePiece","pieceWeight","Embedded","Value",3,"LoosePiece details","Weight of a single piece","false","false","","https://onerecord.iata.org/ns/cargo#LoosePiece","https://onerecord.iata.org/ns/cargo#pieceWeight","https://onerecord.iata.org/ns/cargo#Value"</t>
  </si>
  <si>
    <t>"Embedded","LoosePiece","pieceWidth","Embedded","Value",4,"LoosePiece details","Width of a single piece","false","false","","https://onerecord.iata.org/ns/cargo#LoosePiece","https://onerecord.iata.org/ns/cargo#pieceWidth","https://onerecord.iata.org/ns/cargo#Value"</t>
  </si>
  <si>
    <t>"Embedded","Measurement","measurementValue","Embedded","Value",1,"Measurements details for Sensors; either generic or geolocation measurements are recorded","Information about all non-Geolocation values of the measurement","false","false","","https://onerecord.iata.org/ns/cargo#Measurement","https://onerecord.iata.org/ns/cargo#measurementValue","https://onerecord.iata.org/ns/cargo#Value"</t>
  </si>
  <si>
    <t>"Embedded","Measurement","recordedGeolocation","Embedded","Geolocation",2,"Measurements details for Sensors; either generic or geolocation measurements are recorded","Reference to the Geolocation recorded of the measurement","false","false","","https://onerecord.iata.org/ns/cargo#Measurement","https://onerecord.iata.org/ns/cargo#recordedGeolocation","https://onerecord.iata.org/ns/cargo#Geolocation"</t>
  </si>
  <si>
    <t>"Embedded","Measurement","measurementTimestamp","","dateTime",3,"Measurements details for Sensors; either generic or geolocation measurements are recorded","Timestamp for the measurement","false","false","","https://onerecord.iata.org/ns/cargo#Measurement","https://onerecord.iata.org/ns/cargo#measurementTimestamp","http://www.w3.org/2001/XMLSchema#dateTime"</t>
  </si>
  <si>
    <t>"Embedded","MovementTime","direction","Enum","DirectionType",1,"Times referring to Transport Movements; used to describe specfic times such as Actual Departure time; etc.","Direction to indicate if it's Inbound or Outbound","false","true","","https://onerecord.iata.org/ns/cargo#MovementTime","https://onerecord.iata.org/ns/cargo#direction","https://onerecord.iata.org/ns/cargo#DirectionType"</t>
  </si>
  <si>
    <t>"Embedded","MovementTime","movementMilestone","CodeList","MovementIndicator",2,"Times referring to Transport Movements; used to describe specfic times such as Actual Departure time; etc.","The milestone list still needs to be defined; it includes elements from CXML Code List 1.92 but is not limited to those values; e.g. block-on and block-off times might be added as a comparison to wheels off and touchdown.","false","true","","https://onerecord.iata.org/ns/cargo#MovementTime","https://onerecord.iata.org/ns/cargo#movementMilestone","https://onerecord.iata.org/ns/code-lists/MovementIndicator"</t>
  </si>
  <si>
    <t>"Embedded","MovementTime","movementTimeType","Enum","MovementTimeType",3,"Times referring to Transport Movements; used to describe specfic times such as Actual Departure time; etc.","The type of time can be Actual; Estimated ot Scheduled","false","true","","https://onerecord.iata.org/ns/cargo#MovementTime","https://onerecord.iata.org/ns/cargo#movementTimeType","https://onerecord.iata.org/ns/cargo#MovementTimeType"</t>
  </si>
  <si>
    <t>"Embedded","MovementTime","movementTimestamp","","dateTime",4,"Times referring to Transport Movements; used to describe specfic times such as Actual Departure time; etc.","Timestamp (date and time) of the movement time. If the movement time is recorded asynchronously; the timestamp should reflect the actual time; not when the data was created.","false","false","","https://onerecord.iata.org/ns/cargo#MovementTime","https://onerecord.iata.org/ns/cargo#movementTimestamp","http://www.w3.org/2001/XMLSchema#dateTime"</t>
  </si>
  <si>
    <t>"Agent","NonHumanActor","associatedOrganization","Agent","Organization",1,"Non-human actors are actors which are not a person; such as robots","Reference to the Organization the Actor is associated with","false","false","Carrier|Company|PublicAuthority","https://onerecord.iata.org/ns/cargo#NonHumanActor","https://onerecord.iata.org/ns/cargo#associatedOrganization","https://onerecord.iata.org/ns/cargo#Organization"</t>
  </si>
  <si>
    <t>"Agent","NonHumanActor","checks","Action","Check",2,"Non-human actors are actors which are not a person; such as robots","References to the CheckActions performed on the object","true","false","","https://onerecord.iata.org/ns/cargo#NonHumanActor","https://onerecord.iata.org/ns/cargo#checks","https://onerecord.iata.org/ns/cargo#Check"</t>
  </si>
  <si>
    <t>"Agent","NonHumanActor","externalReferences","Common","ExternalReference",3,"Non-human actors are actors which are not a person; such as robots","References to all associated ExternalReferences","true","false","","https://onerecord.iata.org/ns/cargo#NonHumanActor","https://onerecord.iata.org/ns/cargo#externalReferences","https://onerecord.iata.org/ns/cargo#ExternalReference"</t>
  </si>
  <si>
    <t>"Agent","NonHumanActor","events","Event","LogisticsEvent",4,"Non-human actors are actors which are not a person; such as robots","Events object","true","false","","https://onerecord.iata.org/ns/cargo#NonHumanActor","https://onerecord.iata.org/ns/cargo#events","https://onerecord.iata.org/ns/cargo#LogisticsEvent"</t>
  </si>
  <si>
    <t>"Agent","NonHumanActor","skeletonIndicator","","boolean",5,"Non-human actors are actors which are not a person; such as robots","Indicator whether a logistics object is a skeleton object","false","false","","https://onerecord.iata.org/ns/cargo#NonHumanActor","https://onerecord.iata.org/ns/cargo#skeletonIndicator","http://www.w3.org/2001/XMLSchema#boolean"</t>
  </si>
  <si>
    <t>"Agent","Organization","parentOrganization","Agent","Organization",1,"Superclass: Organizations represent a kind of Agent corresponding to social institutions such as companies; societies; etc","Reference to the parent Organization","false","false","Carrier|Company|PublicAuthority","https://onerecord.iata.org/ns/cargo#Organization","https://onerecord.iata.org/ns/cargo#parentOrganization","https://onerecord.iata.org/ns/cargo#Organization"</t>
  </si>
  <si>
    <t>"Agent","Organization","checks","Action","Check",2,"Superclass: Organizations represent a kind of Agent corresponding to social institutions such as companies; societies; etc","References to the CheckActions performed on the object","true","false","","https://onerecord.iata.org/ns/cargo#Organization","https://onerecord.iata.org/ns/cargo#checks","https://onerecord.iata.org/ns/cargo#Check"</t>
  </si>
  <si>
    <t>"Agent","Organization","externalReferences","Common","ExternalReference",3,"Superclass: Organizations represent a kind of Agent corresponding to social institutions such as companies; societies; etc","References to all associated ExternalReferences","true","false","","https://onerecord.iata.org/ns/cargo#Organization","https://onerecord.iata.org/ns/cargo#externalReferences","https://onerecord.iata.org/ns/cargo#ExternalReference"</t>
  </si>
  <si>
    <t>"Agent","Organization","basedAtLocation","Common","Location",4,"Superclass: Organizations represent a kind of Agent corresponding to social institutions such as companies; societies; etc","Reference to the Location where the Organization is based at or headquartered","false","false","","https://onerecord.iata.org/ns/cargo#Organization","https://onerecord.iata.org/ns/cargo#basedAtLocation","https://onerecord.iata.org/ns/cargo#Location"</t>
  </si>
  <si>
    <t>"Agent","Organization","contactPersons","Agent","Actor",5,"Superclass: Organizations represent a kind of Agent corresponding to social institutions such as companies; societies; etc","References to Actors (Person; NonHumanActor) acting as contacts","true","false","Person|NonHumanActor","https://onerecord.iata.org/ns/cargo#Organization","https://onerecord.iata.org/ns/cargo#contactPersons","https://onerecord.iata.org/ns/cargo#Actor"</t>
  </si>
  <si>
    <t>"Agent","Organization","subOrganization","Agent","Organization",6,"Superclass: Organizations represent a kind of Agent corresponding to social institutions such as companies; societies; etc","References to all sub-Organizations","true","false","Carrier|Company|PublicAuthority","https://onerecord.iata.org/ns/cargo#Organization","https://onerecord.iata.org/ns/cargo#subOrganization","https://onerecord.iata.org/ns/cargo#Organization"</t>
  </si>
  <si>
    <t>"Agent","Organization","events","Event","LogisticsEvent",7,"Superclass: Organizations represent a kind of Agent corresponding to social institutions such as companies; societies; etc","Events object","true","false","","https://onerecord.iata.org/ns/cargo#Organization","https://onerecord.iata.org/ns/cargo#events","https://onerecord.iata.org/ns/cargo#LogisticsEvent"</t>
  </si>
  <si>
    <t>"Agent","Organization","skeletonIndicator","","boolean",8,"Superclass: Organizations represent a kind of Agent corresponding to social institutions such as companies; societies; etc","Indicator whether a logistics object is a skeleton object","false","false","","https://onerecord.iata.org/ns/cargo#Organization","https://onerecord.iata.org/ns/cargo#skeletonIndicator","http://www.w3.org/2001/XMLSchema#boolean"</t>
  </si>
  <si>
    <t>"Agent","Organization","otherIdentifiers","Embedded","OtherIdentifier",9,"Superclass: Organizations represent a kind of Agent corresponding to social institutions such as companies; societies; etc","Details about any other identifier; depending on the context of use","true","false","","https://onerecord.iata.org/ns/cargo#Organization","https://onerecord.iata.org/ns/cargo#otherIdentifiers","https://onerecord.iata.org/ns/cargo#OtherIdentifier"</t>
  </si>
  <si>
    <t>"Agent","Organization","name","","string",10,"Superclass: Organizations represent a kind of Agent corresponding to social institutions such as companies; societies; etc","Human-understandable name of object depending on the context","false","false","","https://onerecord.iata.org/ns/cargo#Organization","https://onerecord.iata.org/ns/cargo#name","http://www.w3.org/2001/XMLSchema#string"</t>
  </si>
  <si>
    <t>"Agent","Organization","shortName","","string",11,"Superclass: Organizations represent a kind of Agent corresponding to social institutions such as companies; societies; etc","Short name of the Organization if any","false","false","","https://onerecord.iata.org/ns/cargo#Organization","https://onerecord.iata.org/ns/cargo#shortName","http://www.w3.org/2001/XMLSchema#string"</t>
  </si>
  <si>
    <t>"Embedded","OtherCharge","chargePaymentType","CodeList","PrepaidCollectIndicator",1,"Other Charge details from AWB as per bullet point 19 - data element 23 from AWB","Indicates if charge is prepaid or collect (P; C)","false","true","","https://onerecord.iata.org/ns/cargo#OtherCharge","https://onerecord.iata.org/ns/cargo#chargePaymentType","https://onerecord.iata.org/ns/code-lists/PrepaidCollectIndicator"</t>
  </si>
  <si>
    <t>"Embedded","OtherCharge","entitlement","CodeList","EntitlementCode",2,"Other Charge details from AWB as per bullet point 19 - data element 23 from AWB","Entitlement code to define if charges are Due carrier (C) or Due agent (A). Refer to CXML Code List 1.3","false","true","","https://onerecord.iata.org/ns/cargo#OtherCharge","https://onerecord.iata.org/ns/cargo#entitlement","https://onerecord.iata.org/ns/code-lists/EntitlementCode"</t>
  </si>
  <si>
    <t>"Embedded","OtherCharge","otherChargeAmount","Embedded","CurrencyValue",3,"Other Charge details from AWB as per bullet point 19 - data element 23 from AWB","Other Charge amount","false","false","","https://onerecord.iata.org/ns/cargo#OtherCharge","https://onerecord.iata.org/ns/cargo#otherChargeAmount","https://onerecord.iata.org/ns/cargo#CurrencyValue"</t>
  </si>
  <si>
    <t>"Embedded","OtherCharge","otherChargeCode","CodeList","OtherChargeCode",4,"Other Charge details from AWB as per bullet point 19 - data element 23 from AWB","Refer to CargoXML Code List 1.2 for Other Charges","false","true","","https://onerecord.iata.org/ns/cargo#OtherCharge","https://onerecord.iata.org/ns/cargo#otherChargeCode","https://onerecord.iata.org/ns/code-lists/OtherChargeCode"</t>
  </si>
  <si>
    <t>"Embedded","OtherCharge","chargeQuantity","","double",5,"Other Charge details from AWB as per bullet point 19 - data element 23 from AWB","Double describing the time or item basis quantity of a charge","false","false","","https://onerecord.iata.org/ns/cargo#OtherCharge","https://onerecord.iata.org/ns/cargo#chargeQuantity","http://www.w3.org/2001/XMLSchema#double"</t>
  </si>
  <si>
    <t>"Embedded","OtherCharge","locationIndicator","","string",6,"Other Charge details from AWB as per bullet point 19 - data element 23 from AWB","String indicating if the Other Charge Location is Origin (O) or Transit (T) or Destination(D)","false","false","","https://onerecord.iata.org/ns/cargo#OtherCharge","https://onerecord.iata.org/ns/cargo#locationIndicator","http://www.w3.org/2001/XMLSchema#string"</t>
  </si>
  <si>
    <t>"Embedded","OtherCharge","reasonDescription","","string",7,"Other Charge details from AWB as per bullet point 19 - data element 23 from AWB","String describing the reason for a charge","false","false","","https://onerecord.iata.org/ns/cargo#OtherCharge","https://onerecord.iata.org/ns/cargo#reasonDescription","http://www.w3.org/2001/XMLSchema#string"</t>
  </si>
  <si>
    <t>"Embedded","OtherIdentifier","otherIdentifierType","","string",1,"Other identifiers","Identifier type or description","false","false","","https://onerecord.iata.org/ns/cargo#OtherIdentifier","https://onerecord.iata.org/ns/cargo#otherIdentifierType","http://www.w3.org/2001/XMLSchema#string"</t>
  </si>
  <si>
    <t>"Embedded","OtherIdentifier","textualValue","","string",2,"Other identifiers","Textual value filled on use context (eg. characteristic colour; contactDetail mail address; etc.)","false","false","","https://onerecord.iata.org/ns/cargo#OtherIdentifier","https://onerecord.iata.org/ns/cargo#textualValue","http://www.w3.org/2001/XMLSchema#string"</t>
  </si>
  <si>
    <t>"Core","PackagingType","checks","Action","Check",1,"Packaging details ","References to the CheckActions performed on the object","true","false","","https://onerecord.iata.org/ns/cargo#PackagingType","https://onerecord.iata.org/ns/cargo#checks","https://onerecord.iata.org/ns/cargo#Check"</t>
  </si>
  <si>
    <t>"Core","PackagingType","externalReferences","Common","ExternalReference",2,"Packaging details ","References to all associated ExternalReferences","true","false","","https://onerecord.iata.org/ns/cargo#PackagingType","https://onerecord.iata.org/ns/cargo#externalReferences","https://onerecord.iata.org/ns/cargo#ExternalReference"</t>
  </si>
  <si>
    <t>"Core","PackagingType","appliedOnPieces","Core","Piece",3,"Packaging details ","Piece on which the Packaging type is applicable","true","false","PieceLiveAnimals|PieceDg","https://onerecord.iata.org/ns/cargo#PackagingType","https://onerecord.iata.org/ns/cargo#appliedOnPieces","https://onerecord.iata.org/ns/cargo#Piece"</t>
  </si>
  <si>
    <t>"Core","PackagingType","typeCode","Embedded","CodeListElement",4,"Packaging details ","Packaging type identifier as per UNECE Rec 21 Annex V and VI e.g. 1A - Drum; steel - Packaging material code. Identifies the Logistic Unit package type. UN Recommendation on Transport of Dangerous Goods; Model Regulations ","false","false","","https://onerecord.iata.org/ns/cargo#PackagingType","https://onerecord.iata.org/ns/cargo#typeCode","https://onerecord.iata.org/ns/cargo#CodeListElement"</t>
  </si>
  <si>
    <t>"Core","PackagingType","events","Event","LogisticsEvent",5,"Packaging details ","Events object","true","false","","https://onerecord.iata.org/ns/cargo#PackagingType","https://onerecord.iata.org/ns/cargo#events","https://onerecord.iata.org/ns/cargo#LogisticsEvent"</t>
  </si>
  <si>
    <t>"Core","PackagingType","skeletonIndicator","","boolean",6,"Packaging details ","Indicator whether a logistics object is a skeleton object","false","false","","https://onerecord.iata.org/ns/cargo#PackagingType","https://onerecord.iata.org/ns/cargo#skeletonIndicator","http://www.w3.org/2001/XMLSchema#boolean"</t>
  </si>
  <si>
    <t>"Core","PackagingType","description","","string",7,"Packaging details ","Natural language description if required","false","false","","https://onerecord.iata.org/ns/cargo#PackagingType","https://onerecord.iata.org/ns/cargo#description","http://www.w3.org/2001/XMLSchema#string"</t>
  </si>
  <si>
    <t>"Embedded","Party","partyDetails","Abstract","LogisticsAgent",1,"Refers to a Company and its role in a specific context; e.g Company A as shipper. Cargo-XML Code List 1.15 can be used as a reference with the addition of "Notify Party"","Reference to the Agent described by the role of the Party","false","false","Actor|Organization|Carrier|Person|Company|NonHumanActor|PublicAuthority","https://onerecord.iata.org/ns/cargo#Party","https://onerecord.iata.org/ns/cargo#partyDetails","https://onerecord.iata.org/ns/cargo#LogisticsAgent"</t>
  </si>
  <si>
    <t>"Embedded","Party","partyRole","CodeList","ParticipantIdentifier",2,"Refers to a Company and its role in a specific context; e.g Company A as shipper. Cargo-XML Code List 1.15 can be used as a reference with the addition of "Notify Party"","Role fo the Company in the context. Can refer to Code List 1.36 in the CXML Toolkit","false","true","","https://onerecord.iata.org/ns/cargo#Party","https://onerecord.iata.org/ns/cargo#partyRole","https://onerecord.iata.org/ns/code-lists/ParticipantIdentifier"</t>
  </si>
  <si>
    <t>"Agent","Person","associatedOrganization","Agent","Organization",1,"Person details","Reference to the Organization the Actor is associated with","false","false","Carrier|Company|PublicAuthority","https://onerecord.iata.org/ns/cargo#Person","https://onerecord.iata.org/ns/cargo#associatedOrganization","https://onerecord.iata.org/ns/cargo#Organization"</t>
  </si>
  <si>
    <t>"Agent","Person","checks","Action","Check",2,"Person details","References to the CheckActions performed on the object","true","false","","https://onerecord.iata.org/ns/cargo#Person","https://onerecord.iata.org/ns/cargo#checks","https://onerecord.iata.org/ns/cargo#Check"</t>
  </si>
  <si>
    <t>"Agent","Person","externalReferences","Common","ExternalReference",3,"Person details","References to all associated ExternalReferences","true","false","","https://onerecord.iata.org/ns/cargo#Person","https://onerecord.iata.org/ns/cargo#externalReferences","https://onerecord.iata.org/ns/cargo#ExternalReference"</t>
  </si>
  <si>
    <t>"Agent","Person","contactRole","Enum","ContactRole",4,"Person details","Contact type - e.g. Emergency contact; Customs contact; Customer contact","false","true","","https://onerecord.iata.org/ns/cargo#Person","https://onerecord.iata.org/ns/cargo#contactRole","https://onerecord.iata.org/ns/cargo#ContactRole"</t>
  </si>
  <si>
    <t>"Agent","Person","documents","Common","ExternalReference",5,"Person details","Linked documents to the person; e.g. driver's license; ID; etc.","true","false","","https://onerecord.iata.org/ns/cargo#Person","https://onerecord.iata.org/ns/cargo#documents","https://onerecord.iata.org/ns/cargo#ExternalReference"</t>
  </si>
  <si>
    <t>"Agent","Person","events","Event","LogisticsEvent",6,"Person details","Events object","true","false","","https://onerecord.iata.org/ns/cargo#Person","https://onerecord.iata.org/ns/cargo#events","https://onerecord.iata.org/ns/cargo#LogisticsEvent"</t>
  </si>
  <si>
    <t>"Agent","Person","skeletonIndicator","","boolean",7,"Person details","Indicator whether a logistics object is a skeleton object","false","false","","https://onerecord.iata.org/ns/cargo#Person","https://onerecord.iata.org/ns/cargo#skeletonIndicator","http://www.w3.org/2001/XMLSchema#boolean"</t>
  </si>
  <si>
    <t>"Agent","Person","contactDetails","Embedded","ContactDetail",8,"Person details","Information about contactDetails","true","false","","https://onerecord.iata.org/ns/cargo#Person","https://onerecord.iata.org/ns/cargo#contactDetails","https://onerecord.iata.org/ns/cargo#ContactDetail"</t>
  </si>
  <si>
    <t>"Agent","Person","department","","string",9,"Person details","Department / Division / Unit","false","false","","https://onerecord.iata.org/ns/cargo#Person","https://onerecord.iata.org/ns/cargo#department","http://www.w3.org/2001/XMLSchema#string"</t>
  </si>
  <si>
    <t>"Agent","Person","employeeId","","string",10,"Person details","Employee ID","false","false","","https://onerecord.iata.org/ns/cargo#Person","https://onerecord.iata.org/ns/cargo#employeeId","http://www.w3.org/2001/XMLSchema#string"</t>
  </si>
  <si>
    <t>"Agent","Person","firstName","","string",11,"Person details","First name / given name","false","false","","https://onerecord.iata.org/ns/cargo#Person","https://onerecord.iata.org/ns/cargo#firstName","http://www.w3.org/2001/XMLSchema#string"</t>
  </si>
  <si>
    <t>"Agent","Person","jobTitle","","string",12,"Person details","Job title / position","false","false","","https://onerecord.iata.org/ns/cargo#Person","https://onerecord.iata.org/ns/cargo#jobTitle","http://www.w3.org/2001/XMLSchema#string"</t>
  </si>
  <si>
    <t>"Agent","Person","lastName","","string",13,"Person details","Last name / family name / surname","false","false","","https://onerecord.iata.org/ns/cargo#Person","https://onerecord.iata.org/ns/cargo#lastName","http://www.w3.org/2001/XMLSchema#string"</t>
  </si>
  <si>
    <t>"Agent","Person","middleName","","string",14,"Person details","Middle name/ other name","false","false","","https://onerecord.iata.org/ns/cargo#Person","https://onerecord.iata.org/ns/cargo#middleName","http://www.w3.org/2001/XMLSchema#string"</t>
  </si>
  <si>
    <t>"Agent","Person","salutation","","string",15,"Person details","Salutation ","false","false","","https://onerecord.iata.org/ns/cargo#Person","https://onerecord.iata.org/ns/cargo#salutation","http://www.w3.org/2001/XMLSchema#string"</t>
  </si>
  <si>
    <t>"Abstract","PhysicalLogisticsObject","checks","Action","Check",1,"Superclass: PhysicalLogisticObjects represent the digital twin of an object in the logistics supply chain that physically exist","References to the CheckActions performed on the object","true","false","","https://onerecord.iata.org/ns/cargo#PhysicalLogisticsObject","https://onerecord.iata.org/ns/cargo#checks","https://onerecord.iata.org/ns/cargo#Check"</t>
  </si>
  <si>
    <t>"Abstract","PhysicalLogisticsObject","externalReferences","Common","ExternalReference",2,"Superclass: PhysicalLogisticObjects represent the digital twin of an object in the logistics supply chain that physically exist","References to all associated ExternalReferences","true","false","","https://onerecord.iata.org/ns/cargo#PhysicalLogisticsObject","https://onerecord.iata.org/ns/cargo#externalReferences","https://onerecord.iata.org/ns/cargo#ExternalReference"</t>
  </si>
  <si>
    <t>"Abstract","PhysicalLogisticsObject","attachedIotDevices","Common","IotDevice",3,"Superclass: PhysicalLogisticObjects represent the digital twin of an object in the logistics supply chain that physically exist","References to all connected IotDevices","true","false","","https://onerecord.iata.org/ns/cargo#PhysicalLogisticsObject","https://onerecord.iata.org/ns/cargo#attachedIotDevices","https://onerecord.iata.org/ns/cargo#IotDevice"</t>
  </si>
  <si>
    <t>"Abstract","PhysicalLogisticsObject","events","Event","LogisticsEvent",4,"Superclass: PhysicalLogisticObjects represent the digital twin of an object in the logistics supply chain that physically exist","Events object","true","false","","https://onerecord.iata.org/ns/cargo#PhysicalLogisticsObject","https://onerecord.iata.org/ns/cargo#events","https://onerecord.iata.org/ns/cargo#LogisticsEvent"</t>
  </si>
  <si>
    <t>"Abstract","PhysicalLogisticsObject","skeletonIndicator","","boolean",5,"Superclass: PhysicalLogisticObjects represent the digital twin of an object in the logistics supply chain that physically exist","Indicator whether a logistics object is a skeleton object","false","false","","https://onerecord.iata.org/ns/cargo#PhysicalLogisticsObject","https://onerecord.iata.org/ns/cargo#skeletonIndicator","http://www.w3.org/2001/XMLSchema#boolean"</t>
  </si>
  <si>
    <t>"Abstract","PhysicalLogisticsObject","involvedInActions","Abstract","LogisticsAction",6,"Superclass: PhysicalLogisticObjects represent the digital twin of an object in the logistics supply chain that physically exist","References to the Actions the object is involved in","true","false","Check|Composing|Loading|Storing","https://onerecord.iata.org/ns/cargo#PhysicalLogisticsObject","https://onerecord.iata.org/ns/cargo#involvedInActions","https://onerecord.iata.org/ns/cargo#LogisticsAction"</t>
  </si>
  <si>
    <t>"Core","Piece","inPiece","Core","Piece",1,"Individual piece or virtual grouping of pieces","Reference to the Piece this Item or Piece is contained in","false","false","PieceLiveAnimals|PieceDg","https://onerecord.iata.org/ns/cargo#Piece","https://onerecord.iata.org/ns/cargo#inPiece","https://onerecord.iata.org/ns/cargo#Piece"</t>
  </si>
  <si>
    <t>"Core","Piece","packagingType","Core","PackagingType",2,"Individual piece or virtual grouping of pieces","Packaging details ","false","false","","https://onerecord.iata.org/ns/cargo#Piece","https://onerecord.iata.org/ns/cargo#packagingType","https://onerecord.iata.org/ns/cargo#PackagingType"</t>
  </si>
  <si>
    <t>"Core","Piece","checks","Action","Check",3,"Individual piece or virtual grouping of pieces","References to the CheckActions performed on the object","true","false","","https://onerecord.iata.org/ns/cargo#Piece","https://onerecord.iata.org/ns/cargo#checks","https://onerecord.iata.org/ns/cargo#Check"</t>
  </si>
  <si>
    <t>"Core","Piece","externalReferences","Common","ExternalReference",4,"Individual piece or virtual grouping of pieces","References to all associated ExternalReferences","true","false","","https://onerecord.iata.org/ns/cargo#Piece","https://onerecord.iata.org/ns/cargo#externalReferences","https://onerecord.iata.org/ns/cargo#ExternalReference"</t>
  </si>
  <si>
    <t>"Core","Piece","attachedIotDevices","Common","IotDevice",5,"Individual piece or virtual grouping of pieces","References to all connected IotDevices","true","false","","https://onerecord.iata.org/ns/cargo#Piece","https://onerecord.iata.org/ns/cargo#attachedIotDevices","https://onerecord.iata.org/ns/cargo#IotDevice"</t>
  </si>
  <si>
    <t>"Core","Piece","containedItems","Core","Item",6,"Individual piece or virtual grouping of pieces","Reference to the item(s) contained in the piece","true","false","ItemDg","https://onerecord.iata.org/ns/cargo#Piece","https://onerecord.iata.org/ns/cargo#containedItems","https://onerecord.iata.org/ns/cargo#Item"</t>
  </si>
  <si>
    <t>"Core","Piece","containedPieces","Core","Piece",7,"Individual piece or virtual grouping of pieces","Details of contained piece(s)","true","false","PieceLiveAnimals|PieceDg","https://onerecord.iata.org/ns/cargo#Piece","https://onerecord.iata.org/ns/cargo#containedPieces","https://onerecord.iata.org/ns/cargo#Piece"</t>
  </si>
  <si>
    <t>"Core","Piece","contentProductionCountry","Embedded","CodeListElement",8,"Individual piece or virtual grouping of pieces","Goods production country; mandatory when there are no Items. Refer ISO 3166-2","false","false","","https://onerecord.iata.org/ns/cargo#Piece","https://onerecord.iata.org/ns/cargo#contentProductionCountry","https://onerecord.iata.org/ns/cargo#CodeListElement"</t>
  </si>
  <si>
    <t>"Core","Piece","contentProducts","Core","Product",9,"Individual piece or virtual grouping of pieces","Reference to the Products describing the content of the Piece; mandatory if no data on Item level is used","true","false","ProductDg","https://onerecord.iata.org/ns/cargo#Piece","https://onerecord.iata.org/ns/cargo#contentProducts","https://onerecord.iata.org/ns/cargo#Product"</t>
  </si>
  <si>
    <t>"Core","Piece","customsInformation","Core","CustomsInformation",10,"Individual piece or virtual grouping of pieces","Customs details","true","false","","https://onerecord.iata.org/ns/cargo#Piece","https://onerecord.iata.org/ns/cargo#customsInformation","https://onerecord.iata.org/ns/cargo#CustomsInformation"</t>
  </si>
  <si>
    <t>"Core","Piece","dimensions","Embedded","Dimensions",11,"Individual piece or virtual grouping of pieces","Dimensions details","false","false","","https://onerecord.iata.org/ns/cargo#Piece","https://onerecord.iata.org/ns/cargo#dimensions","https://onerecord.iata.org/ns/cargo#Dimensions"</t>
  </si>
  <si>
    <t>"Core","Piece","fulfillsUldTypeCode","Embedded","CodeListElement",12,"Individual piece or virtual grouping of pieces","Text holding an ULD Type Code if the Piece fulfills it before UnitComposition","false","false","","https://onerecord.iata.org/ns/cargo#Piece","https://onerecord.iata.org/ns/cargo#fulfillsUldTypeCode","https://onerecord.iata.org/ns/cargo#CodeListElement"</t>
  </si>
  <si>
    <t>"Core","Piece","grossWeight","Embedded","Value",13,"Individual piece or virtual grouping of pieces","Weight details","false","false","","https://onerecord.iata.org/ns/cargo#Piece","https://onerecord.iata.org/ns/cargo#grossWeight","https://onerecord.iata.org/ns/cargo#Value"</t>
  </si>
  <si>
    <t>"Core","Piece","loadType","Enum","LoadType",14,"Individual piece or virtual grouping of pieces","Load type of the shipment or piece (Bulk; ULD; Pallet; Loose)","false","true","","https://onerecord.iata.org/ns/cargo#Piece","https://onerecord.iata.org/ns/cargo#loadType","https://onerecord.iata.org/ns/cargo#LoadType"</t>
  </si>
  <si>
    <t>"Core","Piece","ofShipment","Core","Shipment",15,"Individual piece or virtual grouping of pieces","Reference to the Shipment the Piece is assigned to","true","false","","https://onerecord.iata.org/ns/cargo#Piece","https://onerecord.iata.org/ns/cargo#ofShipment","https://onerecord.iata.org/ns/cargo#Shipment"</t>
  </si>
  <si>
    <t>"Core","Piece","packageMarkCoded","CodeList","PackageMarkCode",16,"Individual piece or virtual grouping of pieces","Reference identifying how the package is marked. Field is hardcode to "SSCC-18"; "UPC" or "Other"","false","true","","https://onerecord.iata.org/ns/cargo#Piece","https://onerecord.iata.org/ns/cargo#packageMarkCoded","https://onerecord.iata.org/ns/code-lists/PackageMarkCode"</t>
  </si>
  <si>
    <t>"Core","Piece","securityDeclarations","Core","SecurityDeclaration",17,"Individual piece or virtual grouping of pieces","Security details of the piece","true","false","","https://onerecord.iata.org/ns/cargo#Piece","https://onerecord.iata.org/ns/cargo#securityDeclarations","https://onerecord.iata.org/ns/cargo#SecurityDeclaration"</t>
  </si>
  <si>
    <t>"Core","Piece","temperatureInstructions","Embedded","TemperatureInstructions",18,"Individual piece or virtual grouping of pieces","Temperature instructions if a specific range","false","false","","https://onerecord.iata.org/ns/cargo#Piece","https://onerecord.iata.org/ns/cargo#temperatureInstructions","https://onerecord.iata.org/ns/cargo#TemperatureInstructions"</t>
  </si>
  <si>
    <t>"DG","PieceDg","inPiece","Core","Piece",1,"Dangerous Goods subtype of Piece","Reference to the Piece this Item or Piece is contained in","false","false","PieceLiveAnimals|PieceDg","https://onerecord.iata.org/ns/cargo#PieceDg","https://onerecord.iata.org/ns/cargo#inPiece","https://onerecord.iata.org/ns/cargo#Piece"</t>
  </si>
  <si>
    <t>"DG","PieceDg","packagingType","Core","PackagingType",2,"Dangerous Goods subtype of Piece","Packaging details ","false","false","","https://onerecord.iata.org/ns/cargo#PieceDg","https://onerecord.iata.org/ns/cargo#packagingType","https://onerecord.iata.org/ns/cargo#PackagingType"</t>
  </si>
  <si>
    <t>"DG","PieceDg","dgDeclaration","DG","DgDeclaration",3,"Dangerous Goods subtype of Piece","Reference to the Dangerous Goods declaration","false","false","","https://onerecord.iata.org/ns/cargo#PieceDg","https://onerecord.iata.org/ns/cargo#dgDeclaration","https://onerecord.iata.org/ns/cargo#DgDeclaration"</t>
  </si>
  <si>
    <t>"DG","PieceDg","checks","Action","Check",4,"Dangerous Goods subtype of Piece","References to the CheckActions performed on the object","true","false","","https://onerecord.iata.org/ns/cargo#PieceDg","https://onerecord.iata.org/ns/cargo#checks","https://onerecord.iata.org/ns/cargo#Check"</t>
  </si>
  <si>
    <t>"DG","PieceDg","externalReferences","Common","ExternalReference",5,"Dangerous Goods subtype of Piece","References to all associated ExternalReferences","true","false","","https://onerecord.iata.org/ns/cargo#PieceDg","https://onerecord.iata.org/ns/cargo#externalReferences","https://onerecord.iata.org/ns/cargo#ExternalReference"</t>
  </si>
  <si>
    <t>"DG","PieceDg","attachedIotDevices","Common","IotDevice",6,"Dangerous Goods subtype of Piece","References to all connected IotDevices","true","false","","https://onerecord.iata.org/ns/cargo#PieceDg","https://onerecord.iata.org/ns/cargo#attachedIotDevices","https://onerecord.iata.org/ns/cargo#IotDevice"</t>
  </si>
  <si>
    <t>"DG","PieceDg","containedItems","Core","Item",7,"Dangerous Goods subtype of Piece","Reference to the item(s) contained in the piece","true","false","ItemDg","https://onerecord.iata.org/ns/cargo#PieceDg","https://onerecord.iata.org/ns/cargo#containedItems","https://onerecord.iata.org/ns/cargo#Item"</t>
  </si>
  <si>
    <t>"DG","PieceDg","containedPieces","Core","Piece",8,"Dangerous Goods subtype of Piece","Details of contained piece(s)","true","false","PieceLiveAnimals|PieceDg","https://onerecord.iata.org/ns/cargo#PieceDg","https://onerecord.iata.org/ns/cargo#containedPieces","https://onerecord.iata.org/ns/cargo#Piece"</t>
  </si>
  <si>
    <t>"DG","PieceDg","contentProductionCountry","Embedded","CodeListElement",9,"Dangerous Goods subtype of Piece","Goods production country; mandatory when there are no Items. Refer ISO 3166-2","false","false","","https://onerecord.iata.org/ns/cargo#PieceDg","https://onerecord.iata.org/ns/cargo#contentProductionCountry","https://onerecord.iata.org/ns/cargo#CodeListElement"</t>
  </si>
  <si>
    <t>"DG","PieceDg","contentProducts","Core","Product",10,"Dangerous Goods subtype of Piece","Reference to the Products describing the content of the Piece; mandatory if no data on Item level is used","true","false","ProductDg","https://onerecord.iata.org/ns/cargo#PieceDg","https://onerecord.iata.org/ns/cargo#contentProducts","https://onerecord.iata.org/ns/cargo#Product"</t>
  </si>
  <si>
    <t>"DG","PieceDg","customsInformation","Core","CustomsInformation",11,"Dangerous Goods subtype of Piece","Customs details","true","false","","https://onerecord.iata.org/ns/cargo#PieceDg","https://onerecord.iata.org/ns/cargo#customsInformation","https://onerecord.iata.org/ns/cargo#CustomsInformation"</t>
  </si>
  <si>
    <t>"DG","PieceDg","dimensions","Embedded","Dimensions",12,"Dangerous Goods subtype of Piece","Dimensions details","false","false","","https://onerecord.iata.org/ns/cargo#PieceDg","https://onerecord.iata.org/ns/cargo#dimensions","https://onerecord.iata.org/ns/cargo#Dimensions"</t>
  </si>
  <si>
    <t>"DG","PieceDg","fulfillsUldTypeCode","Embedded","CodeListElement",13,"Dangerous Goods subtype of Piece","Text holding an ULD Type Code if the Piece fulfills it before UnitComposition","false","false","","https://onerecord.iata.org/ns/cargo#PieceDg","https://onerecord.iata.org/ns/cargo#fulfillsUldTypeCode","https://onerecord.iata.org/ns/cargo#CodeListElement"</t>
  </si>
  <si>
    <t>"DG","PieceDg","grossWeight","Embedded","Value",14,"Dangerous Goods subtype of Piece","Weight details","false","false","","https://onerecord.iata.org/ns/cargo#PieceDg","https://onerecord.iata.org/ns/cargo#grossWeight","https://onerecord.iata.org/ns/cargo#Value"</t>
  </si>
  <si>
    <t>"DG","PieceDg","loadType","Enum","LoadType",15,"Dangerous Goods subtype of Piece","Load type of the shipment or piece (Bulk; ULD; Pallet; Loose)","false","true","","https://onerecord.iata.org/ns/cargo#PieceDg","https://onerecord.iata.org/ns/cargo#loadType","https://onerecord.iata.org/ns/cargo#LoadType"</t>
  </si>
  <si>
    <t>"DG","PieceDg","ofShipment","Core","Shipment",16,"Dangerous Goods subtype of Piece","Reference to the Shipment the Piece is assigned to","true","false","","https://onerecord.iata.org/ns/cargo#PieceDg","https://onerecord.iata.org/ns/cargo#ofShipment","https://onerecord.iata.org/ns/cargo#Shipment"</t>
  </si>
  <si>
    <t>"DG","PieceDg","packageMarkCoded","CodeList","PackageMarkCode",17,"Dangerous Goods subtype of Piece","Reference identifying how the package is marked. Field is hardcode to "SSCC-18"; "UPC" or "Other"","false","true","","https://onerecord.iata.org/ns/cargo#PieceDg","https://onerecord.iata.org/ns/cargo#packageMarkCoded","https://onerecord.iata.org/ns/code-lists/PackageMarkCode"</t>
  </si>
  <si>
    <t>"DG","PieceDg","securityDeclarations","Core","SecurityDeclaration",18,"Dangerous Goods subtype of Piece","Security details of the piece","true","false","","https://onerecord.iata.org/ns/cargo#PieceDg","https://onerecord.iata.org/ns/cargo#securityDeclarations","https://onerecord.iata.org/ns/cargo#SecurityDeclaration"</t>
  </si>
  <si>
    <t>"DG","PieceDg","temperatureInstructions","Embedded","TemperatureInstructions",19,"Dangerous Goods subtype of Piece","Temperature instructions if a specific range","false","false","","https://onerecord.iata.org/ns/cargo#PieceDg","https://onerecord.iata.org/ns/cargo#temperatureInstructions","https://onerecord.iata.org/ns/cargo#TemperatureInstructions"</t>
  </si>
  <si>
    <t>"Embedded","PieceGroup","dryIceWeight","Embedded","Value",1,"PieceGroup details","Weight of dry ice","false","false","","https://onerecord.iata.org/ns/cargo#PieceGroup","https://onerecord.iata.org/ns/cargo#dryIceWeight","https://onerecord.iata.org/ns/cargo#Value"</t>
  </si>
  <si>
    <t>"Embedded","PieceGroup","pieceGroupGrossWeight","Embedded","Value",2,"PieceGroup details","Total gross weight of the piece group","false","false","","https://onerecord.iata.org/ns/cargo#PieceGroup","https://onerecord.iata.org/ns/cargo#pieceGroupGrossWeight","https://onerecord.iata.org/ns/cargo#Value"</t>
  </si>
  <si>
    <t>"Embedded","PieceGroup","pieceGroupCount","","integer",3,"PieceGroup details","Number of pieces in the piece group","false","false","","https://onerecord.iata.org/ns/cargo#PieceGroup","https://onerecord.iata.org/ns/cargo#pieceGroupCount","http://www.w3.org/2001/XMLSchema#integer"</t>
  </si>
  <si>
    <t>"Embedded","PieceGroup","pieceGroupId","","integer",4,"PieceGroup details","Identifier of the piece group; increasing integers","false","false","","https://onerecord.iata.org/ns/cargo#PieceGroup","https://onerecord.iata.org/ns/cargo#pieceGroupId","http://www.w3.org/2001/XMLSchema#integer"</t>
  </si>
  <si>
    <t>"LiveAnimals","PieceLiveAnimals","inPiece","Core","Piece",1,"LiveAnimals subclass of Piece","Reference to the Piece this Item or Piece is contained in","false","false","PieceLiveAnimals|PieceDg","https://onerecord.iata.org/ns/cargo#PieceLiveAnimals","https://onerecord.iata.org/ns/cargo#inPiece","https://onerecord.iata.org/ns/cargo#Piece"</t>
  </si>
  <si>
    <t>"LiveAnimals","PieceLiveAnimals","packagingType","Core","PackagingType",2,"LiveAnimals subclass of Piece","Packaging details ","false","false","","https://onerecord.iata.org/ns/cargo#PieceLiveAnimals","https://onerecord.iata.org/ns/cargo#packagingType","https://onerecord.iata.org/ns/cargo#PackagingType"</t>
  </si>
  <si>
    <t>"LiveAnimals","PieceLiveAnimals","associatedEpermit","LiveAnimals","EpermitConsignment",3,"LiveAnimals subclass of Piece","Reference to the permits associated with the Live Animals","false","false","","https://onerecord.iata.org/ns/cargo#PieceLiveAnimals","https://onerecord.iata.org/ns/cargo#associatedEpermit","https://onerecord.iata.org/ns/cargo#EpermitConsignment"</t>
  </si>
  <si>
    <t>"LiveAnimals","PieceLiveAnimals","checks","Action","Check",4,"LiveAnimals subclass of Piece","References to the CheckActions performed on the object","true","false","","https://onerecord.iata.org/ns/cargo#PieceLiveAnimals","https://onerecord.iata.org/ns/cargo#checks","https://onerecord.iata.org/ns/cargo#Check"</t>
  </si>
  <si>
    <t>"LiveAnimals","PieceLiveAnimals","externalReferences","Common","ExternalReference",5,"LiveAnimals subclass of Piece","References to all associated ExternalReferences","true","false","","https://onerecord.iata.org/ns/cargo#PieceLiveAnimals","https://onerecord.iata.org/ns/cargo#externalReferences","https://onerecord.iata.org/ns/cargo#ExternalReference"</t>
  </si>
  <si>
    <t>"LiveAnimals","PieceLiveAnimals","attachedIotDevices","Common","IotDevice",6,"LiveAnimals subclass of Piece","References to all connected IotDevices","true","false","","https://onerecord.iata.org/ns/cargo#PieceLiveAnimals","https://onerecord.iata.org/ns/cargo#attachedIotDevices","https://onerecord.iata.org/ns/cargo#IotDevice"</t>
  </si>
  <si>
    <t>"LiveAnimals","PieceLiveAnimals","containedItems","Core","Item",7,"LiveAnimals subclass of Piece","Reference to the item(s) contained in the piece","true","false","ItemDg","https://onerecord.iata.org/ns/cargo#PieceLiveAnimals","https://onerecord.iata.org/ns/cargo#containedItems","https://onerecord.iata.org/ns/cargo#Item"</t>
  </si>
  <si>
    <t>"LiveAnimals","PieceLiveAnimals","containedPieces","Core","Piece",8,"LiveAnimals subclass of Piece","Details of contained piece(s)","true","false","PieceLiveAnimals|PieceDg","https://onerecord.iata.org/ns/cargo#PieceLiveAnimals","https://onerecord.iata.org/ns/cargo#containedPieces","https://onerecord.iata.org/ns/cargo#Piece"</t>
  </si>
  <si>
    <t>"LiveAnimals","PieceLiveAnimals","contentProductionCountry","Embedded","CodeListElement",9,"LiveAnimals subclass of Piece","Goods production country; mandatory when there are no Items. Refer ISO 3166-2","false","false","","https://onerecord.iata.org/ns/cargo#PieceLiveAnimals","https://onerecord.iata.org/ns/cargo#contentProductionCountry","https://onerecord.iata.org/ns/cargo#CodeListElement"</t>
  </si>
  <si>
    <t>"LiveAnimals","PieceLiveAnimals","contentProducts","Core","Product",10,"LiveAnimals subclass of Piece","Reference to the Products describing the content of the Piece; mandatory if no data on Item level is used","true","false","ProductDg","https://onerecord.iata.org/ns/cargo#PieceLiveAnimals","https://onerecord.iata.org/ns/cargo#contentProducts","https://onerecord.iata.org/ns/cargo#Product"</t>
  </si>
  <si>
    <t>"LiveAnimals","PieceLiveAnimals","customsInformation","Core","CustomsInformation",11,"LiveAnimals subclass of Piece","Customs details","true","false","","https://onerecord.iata.org/ns/cargo#PieceLiveAnimals","https://onerecord.iata.org/ns/cargo#customsInformation","https://onerecord.iata.org/ns/cargo#CustomsInformation"</t>
  </si>
  <si>
    <t>"LiveAnimals","PieceLiveAnimals","dimensions","Embedded","Dimensions",12,"LiveAnimals subclass of Piece","Dimensions details","false","false","","https://onerecord.iata.org/ns/cargo#PieceLiveAnimals","https://onerecord.iata.org/ns/cargo#dimensions","https://onerecord.iata.org/ns/cargo#Dimensions"</t>
  </si>
  <si>
    <t>"LiveAnimals","PieceLiveAnimals","fulfillsUldTypeCode","Embedded","CodeListElement",13,"LiveAnimals subclass of Piece","Text holding an ULD Type Code if the Piece fulfills it before UnitComposition","false","false","","https://onerecord.iata.org/ns/cargo#PieceLiveAnimals","https://onerecord.iata.org/ns/cargo#fulfillsUldTypeCode","https://onerecord.iata.org/ns/cargo#CodeListElement"</t>
  </si>
  <si>
    <t>"LiveAnimals","PieceLiveAnimals","grossWeight","Embedded","Value",14,"LiveAnimals subclass of Piece","Weight details","false","false","","https://onerecord.iata.org/ns/cargo#PieceLiveAnimals","https://onerecord.iata.org/ns/cargo#grossWeight","https://onerecord.iata.org/ns/cargo#Value"</t>
  </si>
  <si>
    <t>"LiveAnimals","PieceLiveAnimals","loadType","Enum","LoadType",15,"LiveAnimals subclass of Piece","Load type of the shipment or piece (Bulk; ULD; Pallet; Loose)","false","true","","https://onerecord.iata.org/ns/cargo#PieceLiveAnimals","https://onerecord.iata.org/ns/cargo#loadType","https://onerecord.iata.org/ns/cargo#LoadType"</t>
  </si>
  <si>
    <t>"LiveAnimals","PieceLiveAnimals","ofShipment","Core","Shipment",16,"LiveAnimals subclass of Piece","Reference to the Shipment the Piece is assigned to","true","false","","https://onerecord.iata.org/ns/cargo#PieceLiveAnimals","https://onerecord.iata.org/ns/cargo#ofShipment","https://onerecord.iata.org/ns/cargo#Shipment"</t>
  </si>
  <si>
    <t>"LiveAnimals","PieceLiveAnimals","packageMarkCoded","CodeList","PackageMarkCode",17,"LiveAnimals subclass of Piece","Reference identifying how the package is marked. Field is hardcode to "SSCC-18"; "UPC" or "Other"","false","true","","https://onerecord.iata.org/ns/cargo#PieceLiveAnimals","https://onerecord.iata.org/ns/cargo#packageMarkCoded","https://onerecord.iata.org/ns/code-lists/PackageMarkCode"</t>
  </si>
  <si>
    <t>"LiveAnimals","PieceLiveAnimals","securityDeclarations","Core","SecurityDeclaration",18,"LiveAnimals subclass of Piece","Security details of the piece","true","false","","https://onerecord.iata.org/ns/cargo#PieceLiveAnimals","https://onerecord.iata.org/ns/cargo#securityDeclarations","https://onerecord.iata.org/ns/cargo#SecurityDeclaration"</t>
  </si>
  <si>
    <t>"LiveAnimals","PieceLiveAnimals","temperatureInstructions","Embedded","TemperatureInstructions",19,"LiveAnimals subclass of Piece","Temperature instructions if a specific range","false","false","","https://onerecord.iata.org/ns/cargo#PieceLiveAnimals","https://onerecord.iata.org/ns/cargo#temperatureInstructions","https://onerecord.iata.org/ns/cargo#TemperatureInstructions"</t>
  </si>
  <si>
    <t>"Distribution","Price","forBookingOption","Distribution","BookingOption",1,"Price associated to the offer/booking","Reference to the BookingOption the LogisticsObject is detailing","false","false","","https://onerecord.iata.org/ns/cargo#Price","https://onerecord.iata.org/ns/cargo#forBookingOption","https://onerecord.iata.org/ns/cargo#BookingOption"</t>
  </si>
  <si>
    <t>"Distribution","Price","checks","Action","Check",2,"Price associated to the offer/booking","References to the CheckActions performed on the object","true","false","","https://onerecord.iata.org/ns/cargo#Price","https://onerecord.iata.org/ns/cargo#checks","https://onerecord.iata.org/ns/cargo#Check"</t>
  </si>
  <si>
    <t>"Distribution","Price","externalReferences","Common","ExternalReference",3,"Price associated to the offer/booking","References to all associated ExternalReferences","true","false","","https://onerecord.iata.org/ns/cargo#Price","https://onerecord.iata.org/ns/cargo#externalReferences","https://onerecord.iata.org/ns/cargo#ExternalReference"</t>
  </si>
  <si>
    <t>"Distribution","Price","chargeCode","CodeList","ChargeCode",4,"Price associated to the offer/booking","Charge code; refer to CargoXML Code List 1.1","false","true","","https://onerecord.iata.org/ns/cargo#Price","https://onerecord.iata.org/ns/cargo#chargeCode","https://onerecord.iata.org/ns/code-lists/ChargeCode"</t>
  </si>
  <si>
    <t>"Distribution","Price","ratings","Distribution","Ratings",5,"Price associated to the offer/booking","Rating used for pricing","true","false","","https://onerecord.iata.org/ns/cargo#Price","https://onerecord.iata.org/ns/cargo#ratings","https://onerecord.iata.org/ns/cargo#Ratings"</t>
  </si>
  <si>
    <t>"Distribution","Price","events","Event","LogisticsEvent",6,"Price associated to the offer/booking","Events object","true","false","","https://onerecord.iata.org/ns/cargo#Price","https://onerecord.iata.org/ns/cargo#events","https://onerecord.iata.org/ns/cargo#LogisticsEvent"</t>
  </si>
  <si>
    <t>"Distribution","Price","skeletonIndicator","","boolean",7,"Price associated to the offer/booking","Indicator whether a logistics object is a skeleton object","false","false","","https://onerecord.iata.org/ns/cargo#Price","https://onerecord.iata.org/ns/cargo#skeletonIndicator","http://www.w3.org/2001/XMLSchema#boolean"</t>
  </si>
  <si>
    <t>"Distribution","Price","grandTotal","","double",8,"Price associated to the offer/booking","Total price","false","false","","https://onerecord.iata.org/ns/cargo#Price","https://onerecord.iata.org/ns/cargo#grandTotal","http://www.w3.org/2001/XMLSchema#double"</t>
  </si>
  <si>
    <t>"Core","Product","checks","Action","Check",1,"Product details","References to the CheckActions performed on the object","true","false","","https://onerecord.iata.org/ns/cargo#Product","https://onerecord.iata.org/ns/cargo#checks","https://onerecord.iata.org/ns/cargo#Check"</t>
  </si>
  <si>
    <t>"Core","Product","externalReferences","Common","ExternalReference",2,"Product details","References to all associated ExternalReferences","true","false","","https://onerecord.iata.org/ns/cargo#Product","https://onerecord.iata.org/ns/cargo#externalReferences","https://onerecord.iata.org/ns/cargo#ExternalReference"</t>
  </si>
  <si>
    <t>"Core","Product","hsCode","Embedded","CodeListElement",3,"Product details","Harmonized Commodity code; refer to hsType used. 6 minimum digits are expected.","false","false","","https://onerecord.iata.org/ns/cargo#Product","https://onerecord.iata.org/ns/cargo#hsCode","https://onerecord.iata.org/ns/cargo#CodeListElement"</t>
  </si>
  <si>
    <t>"Core","Product","manufacturer","Agent","Organization",4,"Product details","Manufacturing company details and contacts","false","false","Carrier|Company|PublicAuthority","https://onerecord.iata.org/ns/cargo#Product","https://onerecord.iata.org/ns/cargo#manufacturer","https://onerecord.iata.org/ns/cargo#Organization"</t>
  </si>
  <si>
    <t>"Core","Product","events","Event","LogisticsEvent",5,"Product details","Events object","true","false","","https://onerecord.iata.org/ns/cargo#Product","https://onerecord.iata.org/ns/cargo#events","https://onerecord.iata.org/ns/cargo#LogisticsEvent"</t>
  </si>
  <si>
    <t>"Core","Product","skeletonIndicator","","boolean",6,"Product details","Indicator whether a logistics object is a skeleton object","false","false","","https://onerecord.iata.org/ns/cargo#Product","https://onerecord.iata.org/ns/cargo#skeletonIndicator","http://www.w3.org/2001/XMLSchema#boolean"</t>
  </si>
  <si>
    <t>"Core","Product","otherCharacteristics","Embedded","Characteristic",8,"Product details","Characteristics of the product","true","false","","https://onerecord.iata.org/ns/cargo#Product","https://onerecord.iata.org/ns/cargo#otherCharacteristics","https://onerecord.iata.org/ns/cargo#Characteristic"</t>
  </si>
  <si>
    <t>"Core","Product","otherIdentifiers","Embedded","OtherIdentifier",9,"Product details","Details about any other identifier; depending on the context of use","true","false","","https://onerecord.iata.org/ns/cargo#Product","https://onerecord.iata.org/ns/cargo#otherIdentifiers","https://onerecord.iata.org/ns/cargo#OtherIdentifier"</t>
  </si>
  <si>
    <t>"Core","Product","commodityItemNumber","","string",10,"Product details","Indicates the specific commodity on which the rate class code is applied","false","false","","https://onerecord.iata.org/ns/cargo#Product","https://onerecord.iata.org/ns/cargo#commodityItemNumber","http://www.w3.org/2001/XMLSchema#string"</t>
  </si>
  <si>
    <t>"Core","Product","description","","string",11,"Product details","Natural language description if required","false","false","","https://onerecord.iata.org/ns/cargo#Product","https://onerecord.iata.org/ns/cargo#description","http://www.w3.org/2001/XMLSchema#string"</t>
  </si>
  <si>
    <t>"Core","Product","hsCommodityDescription","","string",12,"Product details","Commodity description","false","false","","https://onerecord.iata.org/ns/cargo#Product","https://onerecord.iata.org/ns/cargo#hsCommodityDescription","http://www.w3.org/2001/XMLSchema#string"</t>
  </si>
  <si>
    <t>"Core","Product","hsCommodityName","","string",13,"Product details","If no Code provided; name of commodity","false","false","","https://onerecord.iata.org/ns/cargo#Product","https://onerecord.iata.org/ns/cargo#hsCommodityName","http://www.w3.org/2001/XMLSchema#string"</t>
  </si>
  <si>
    <t>"Core","Product","hsType","","string",14,"Product details","Reference identifying the type of standard code to be used for the Commodity Classification (Brussels Tariff Nomenclature; EU Harmonized System Code; UN Standard International Trade Classification). Mandatory if the commodity code is more than 6 digits","false","false","","https://onerecord.iata.org/ns/cargo#Product","https://onerecord.iata.org/ns/cargo#hsType","http://www.w3.org/2001/XMLSchema#string"</t>
  </si>
  <si>
    <t>"Core","Product","uniqueIdentifier","","string",15,"Product details","Manufacturer's unique product identifier","false","false","","https://onerecord.iata.org/ns/cargo#Product","https://onerecord.iata.org/ns/cargo#uniqueIdentifier","http://www.w3.org/2001/XMLSchema#string"</t>
  </si>
  <si>
    <t>"DG","ProductDg","dgRadioactiveMaterial","DG","DgProductRadioactive",1,"Dangerous Goods subtype of Product","Dg Radioactive Material","false","false","","https://onerecord.iata.org/ns/cargo#ProductDg","https://onerecord.iata.org/ns/cargo#dgRadioactiveMaterial","https://onerecord.iata.org/ns/cargo#DgProductRadioactive"</t>
  </si>
  <si>
    <t>"DG","ProductDg","checks","Action","Check",2,"Dangerous Goods subtype of Product","References to the CheckActions performed on the object","true","false","","https://onerecord.iata.org/ns/cargo#ProductDg","https://onerecord.iata.org/ns/cargo#checks","https://onerecord.iata.org/ns/cargo#Check"</t>
  </si>
  <si>
    <t>"DG","ProductDg","externalReferences","Common","ExternalReference",3,"Dangerous Goods subtype of Product","References to all associated ExternalReferences","true","false","","https://onerecord.iata.org/ns/cargo#ProductDg","https://onerecord.iata.org/ns/cargo#externalReferences","https://onerecord.iata.org/ns/cargo#ExternalReference"</t>
  </si>
  <si>
    <t>"DG","ProductDg","hsCode","Embedded","CodeListElement",4,"Dangerous Goods subtype of Product","Harmonized Commodity code; refer to hsType used. 6 minimum digits are expected.","false","false","","https://onerecord.iata.org/ns/cargo#ProductDg","https://onerecord.iata.org/ns/cargo#hsCode","https://onerecord.iata.org/ns/cargo#CodeListElement"</t>
  </si>
  <si>
    <t>"DG","ProductDg","manufacturer","Agent","Organization",5,"Dangerous Goods subtype of Product","Manufacturing company details and contacts","false","false","Carrier|Company|PublicAuthority","https://onerecord.iata.org/ns/cargo#ProductDg","https://onerecord.iata.org/ns/cargo#manufacturer","https://onerecord.iata.org/ns/cargo#Organization"</t>
  </si>
  <si>
    <t>"DG","ProductDg","explosiveCompatibilityGroupCode","CodeList","ExplosiveCompatibilityGroupCode",6,"Dangerous Goods subtype of Product","Specifies the reference to the group which identifies the kind of substances and articles that are deemed to be compatible. Mandatory field in case of transport of explosive articles or substances","false","true","","https://onerecord.iata.org/ns/cargo#ProductDg","https://onerecord.iata.org/ns/cargo#explosiveCompatibilityGroupCode","https://onerecord.iata.org/ns/code-lists/ExplosiveCompatibilityGroupCode"</t>
  </si>
  <si>
    <t>"DG","ProductDg","packagingDangerLevelCode","CodeList","PackagingDangerLevelCode",7,"Dangerous Goods subtype of Product","Packing group; If used must reference I; II or III","false","true","","https://onerecord.iata.org/ns/cargo#ProductDg","https://onerecord.iata.org/ns/cargo#packagingDangerLevelCode","https://onerecord.iata.org/ns/code-lists/PackagingDangerLevelCode"</t>
  </si>
  <si>
    <t>"DG","ProductDg","events","Event","LogisticsEvent",8,"Dangerous Goods subtype of Product","Events object","true","false","","https://onerecord.iata.org/ns/cargo#ProductDg","https://onerecord.iata.org/ns/cargo#events","https://onerecord.iata.org/ns/cargo#LogisticsEvent"</t>
  </si>
  <si>
    <t>"DG","ProductDg","skeletonIndicator","","boolean",9,"Dangerous Goods subtype of Product","Indicator whether a logistics object is a skeleton object","false","false","","https://onerecord.iata.org/ns/cargo#ProductDg","https://onerecord.iata.org/ns/cargo#skeletonIndicator","http://www.w3.org/2001/XMLSchema#boolean"</t>
  </si>
  <si>
    <t>"DG","ProductDg","otherCharacteristics","Embedded","Characteristic",11,"Dangerous Goods subtype of Product","Characteristics of the product","true","false","","https://onerecord.iata.org/ns/cargo#ProductDg","https://onerecord.iata.org/ns/cargo#otherCharacteristics","https://onerecord.iata.org/ns/cargo#Characteristic"</t>
  </si>
  <si>
    <t>"DG","ProductDg","otherIdentifiers","Embedded","OtherIdentifier",12,"Dangerous Goods subtype of Product","Details about any other identifier; depending on the context of use","true","false","","https://onerecord.iata.org/ns/cargo#ProductDg","https://onerecord.iata.org/ns/cargo#otherIdentifiers","https://onerecord.iata.org/ns/cargo#OtherIdentifier"</t>
  </si>
  <si>
    <t>"DG","ProductDg","commodityItemNumber","","string",13,"Dangerous Goods subtype of Product","Indicates the specific commodity on which the rate class code is applied","false","false","","https://onerecord.iata.org/ns/cargo#ProductDg","https://onerecord.iata.org/ns/cargo#commodityItemNumber","http://www.w3.org/2001/XMLSchema#string"</t>
  </si>
  <si>
    <t>"DG","ProductDg","description","","string",14,"Dangerous Goods subtype of Product","Natural language description if required","false","false","","https://onerecord.iata.org/ns/cargo#ProductDg","https://onerecord.iata.org/ns/cargo#description","http://www.w3.org/2001/XMLSchema#string"</t>
  </si>
  <si>
    <t>"DG","ProductDg","hsCommodityDescription","","string",15,"Dangerous Goods subtype of Product","Commodity description","false","false","","https://onerecord.iata.org/ns/cargo#ProductDg","https://onerecord.iata.org/ns/cargo#hsCommodityDescription","http://www.w3.org/2001/XMLSchema#string"</t>
  </si>
  <si>
    <t>"DG","ProductDg","hsCommodityName","","string",16,"Dangerous Goods subtype of Product","If no Code provided; name of commodity","false","false","","https://onerecord.iata.org/ns/cargo#ProductDg","https://onerecord.iata.org/ns/cargo#hsCommodityName","http://www.w3.org/2001/XMLSchema#string"</t>
  </si>
  <si>
    <t>"DG","ProductDg","hsType","","string",17,"Dangerous Goods subtype of Product","Reference identifying the type of standard code to be used for the Commodity Classification (Brussels Tariff Nomenclature; EU Harmonized System Code; UN Standard International Trade Classification). Mandatory if the commodity code is more than 6 digits","false","false","","https://onerecord.iata.org/ns/cargo#ProductDg","https://onerecord.iata.org/ns/cargo#hsType","http://www.w3.org/2001/XMLSchema#string"</t>
  </si>
  <si>
    <t>"DG","ProductDg","uniqueIdentifier","","string",18,"Dangerous Goods subtype of Product","Manufacturer's unique product identifier","false","false","","https://onerecord.iata.org/ns/cargo#ProductDg","https://onerecord.iata.org/ns/cargo#uniqueIdentifier","http://www.w3.org/2001/XMLSchema#string"</t>
  </si>
  <si>
    <t>"DG","ProductDg","additionalHazardClassificationId","","string",19,"Dangerous Goods subtype of Product","Identifies the subsidiary hazard class / division identification containing a numeric field separated by a decimal. There may be ; 1 or 2 subsidiary risk classes or divisions. If there is more than one; each should be separated by a comma. The subsidiary risk must be shown in parentheses. ","false","false","","https://onerecord.iata.org/ns/cargo#ProductDg","https://onerecord.iata.org/ns/cargo#additionalHazardClassificationId","http://www.w3.org/2001/XMLSchema#string"</t>
  </si>
  <si>
    <t>"DG","ProductDg","authorizationInformation","","string",20,"Dangerous Goods subtype of Product","Contains additional information relating to an approval; permission or other specific detail applicable to the commodity (e.g. Dangerous Goods in excepted quantities) ","false","false","","https://onerecord.iata.org/ns/cargo#ProductDg","https://onerecord.iata.org/ns/cargo#authorizationInformation","http://www.w3.org/2001/XMLSchema#string"</t>
  </si>
  <si>
    <t>"DG","ProductDg","hazardClassificationId","","string",21,"Dangerous Goods subtype of Product","Identifies the hazard class / division identification containing a numeric field separated by a decimal","false","false","","https://onerecord.iata.org/ns/cargo#ProductDg","https://onerecord.iata.org/ns/cargo#hazardClassificationId","http://www.w3.org/2001/XMLSchema#string"</t>
  </si>
  <si>
    <t>"DG","ProductDg","packingInstructionNumber","","string",22,"Dangerous Goods subtype of Product","The packing instruction number applicable to the UN number / proper shipping name entry. A three-numeric value which may be preceded by the letter Y.  Mandatory field for air transport (Air) ","false","false","","https://onerecord.iata.org/ns/cargo#ProductDg","https://onerecord.iata.org/ns/cargo#packingInstructionNumber","http://www.w3.org/2001/XMLSchema#string"</t>
  </si>
  <si>
    <t>"DG","ProductDg","properShippingName","","string",23,"Dangerous Goods subtype of Product","The name used to describe the particular article or substance as shown in the UN Model Regulations Dangerous Goods List","false","false","","https://onerecord.iata.org/ns/cargo#ProductDg","https://onerecord.iata.org/ns/cargo#properShippingName","http://www.w3.org/2001/XMLSchema#string"</t>
  </si>
  <si>
    <t>"DG","ProductDg","specialProvisionId","","string",24,"Dangerous Goods subtype of Product","For Air Mode: Special Provision may show a single; double or triple digit number preceded by the letter A; against appropriate entries in the List of Dangerous Goods","false","false","","https://onerecord.iata.org/ns/cargo#ProductDg","https://onerecord.iata.org/ns/cargo#specialProvisionId","http://www.w3.org/2001/XMLSchema#string"</t>
  </si>
  <si>
    <t>"DG","ProductDg","technicalName","","string",25,"Dangerous Goods subtype of Product","This is additional chemical name(s) required for some proper shipping names. When added the technical must be shown in parentheses immediately following the proper shipping name. ","false","false","","https://onerecord.iata.org/ns/cargo#ProductDg","https://onerecord.iata.org/ns/cargo#technicalName","http://www.w3.org/2001/XMLSchema#string"</t>
  </si>
  <si>
    <t>"DG","ProductDg","unNumber","","string",26,"Dangerous Goods subtype of Product","Reference identifying the United Nations Dangerous Goods serial number assigned within the UN to substances and articles contained in a list of the dangerous goods most commonly carried. e.g. 1189 - Ethylene glycol monomethyl ether acetate","false","false","","https://onerecord.iata.org/ns/cargo#ProductDg","https://onerecord.iata.org/ns/cargo#unNumber","http://www.w3.org/2001/XMLSchema#string"</t>
  </si>
  <si>
    <t>"Agent","PublicAuthority","parentOrganization","Agent","Organization",1,"PublicAuthorities are Organizations of the state on public interests; such as customs","Reference to the parent Organization","false","false","Carrier|Company|PublicAuthority","https://onerecord.iata.org/ns/cargo#PublicAuthority","https://onerecord.iata.org/ns/cargo#parentOrganization","https://onerecord.iata.org/ns/cargo#Organization"</t>
  </si>
  <si>
    <t>"Agent","PublicAuthority","checks","Action","Check",2,"PublicAuthorities are Organizations of the state on public interests; such as customs","References to the CheckActions performed on the object","true","false","","https://onerecord.iata.org/ns/cargo#PublicAuthority","https://onerecord.iata.org/ns/cargo#checks","https://onerecord.iata.org/ns/cargo#Check"</t>
  </si>
  <si>
    <t>"Agent","PublicAuthority","externalReferences","Common","ExternalReference",3,"PublicAuthorities are Organizations of the state on public interests; such as customs","References to all associated ExternalReferences","true","false","","https://onerecord.iata.org/ns/cargo#PublicAuthority","https://onerecord.iata.org/ns/cargo#externalReferences","https://onerecord.iata.org/ns/cargo#ExternalReference"</t>
  </si>
  <si>
    <t>"Agent","PublicAuthority","basedAtLocation","Common","Location",4,"PublicAuthorities are Organizations of the state on public interests; such as customs","Reference to the Location where the Organization is based at or headquartered","false","false","","https://onerecord.iata.org/ns/cargo#PublicAuthority","https://onerecord.iata.org/ns/cargo#basedAtLocation","https://onerecord.iata.org/ns/cargo#Location"</t>
  </si>
  <si>
    <t>"Agent","PublicAuthority","contactPersons","Agent","Actor",5,"PublicAuthorities are Organizations of the state on public interests; such as customs","References to Actors (Person; NonHumanActor) acting as contacts","true","false","Person|NonHumanActor","https://onerecord.iata.org/ns/cargo#PublicAuthority","https://onerecord.iata.org/ns/cargo#contactPersons","https://onerecord.iata.org/ns/cargo#Actor"</t>
  </si>
  <si>
    <t>"Agent","PublicAuthority","subOrganization","Agent","Organization",6,"PublicAuthorities are Organizations of the state on public interests; such as customs","References to all sub-Organizations","true","false","Carrier|Company|PublicAuthority","https://onerecord.iata.org/ns/cargo#PublicAuthority","https://onerecord.iata.org/ns/cargo#subOrganization","https://onerecord.iata.org/ns/cargo#Organization"</t>
  </si>
  <si>
    <t>"Agent","PublicAuthority","events","Event","LogisticsEvent",7,"PublicAuthorities are Organizations of the state on public interests; such as customs","Events object","true","false","","https://onerecord.iata.org/ns/cargo#PublicAuthority","https://onerecord.iata.org/ns/cargo#events","https://onerecord.iata.org/ns/cargo#LogisticsEvent"</t>
  </si>
  <si>
    <t>"Agent","PublicAuthority","skeletonIndicator","","boolean",8,"PublicAuthorities are Organizations of the state on public interests; such as customs","Indicator whether a logistics object is a skeleton object","false","false","","https://onerecord.iata.org/ns/cargo#PublicAuthority","https://onerecord.iata.org/ns/cargo#skeletonIndicator","http://www.w3.org/2001/XMLSchema#boolean"</t>
  </si>
  <si>
    <t>"Agent","PublicAuthority","otherIdentifiers","Embedded","OtherIdentifier",9,"PublicAuthorities are Organizations of the state on public interests; such as customs","Details about any other identifier; depending on the context of use","true","false","","https://onerecord.iata.org/ns/cargo#PublicAuthority","https://onerecord.iata.org/ns/cargo#otherIdentifiers","https://onerecord.iata.org/ns/cargo#OtherIdentifier"</t>
  </si>
  <si>
    <t>"Agent","PublicAuthority","name","","string",10,"PublicAuthorities are Organizations of the state on public interests; such as customs","Human-understandable name of object depending on the context","false","false","","https://onerecord.iata.org/ns/cargo#PublicAuthority","https://onerecord.iata.org/ns/cargo#name","http://www.w3.org/2001/XMLSchema#string"</t>
  </si>
  <si>
    <t>"Agent","PublicAuthority","shortName","","string",11,"PublicAuthorities are Organizations of the state on public interests; such as customs","Short name of the Organization if any","false","false","","https://onerecord.iata.org/ns/cargo#PublicAuthority","https://onerecord.iata.org/ns/cargo#shortName","http://www.w3.org/2001/XMLSchema#string"</t>
  </si>
  <si>
    <t>"Common","Question","answer","Common","Answer",1,"Question as part of a CheckTemplate","Reference to the Answer to the Question","false","false","","https://onerecord.iata.org/ns/cargo#Question","https://onerecord.iata.org/ns/cargo#answer","https://onerecord.iata.org/ns/cargo#Answer"</t>
  </si>
  <si>
    <t>"Common","Question","checkTemplate","Common","CheckTemplate",2,"Question as part of a CheckTemplate","Reference to the CheckTemplate the Question is from","false","false","","https://onerecord.iata.org/ns/cargo#Question","https://onerecord.iata.org/ns/cargo#checkTemplate","https://onerecord.iata.org/ns/cargo#CheckTemplate"</t>
  </si>
  <si>
    <t>"Common","Question","checks","Action","Check",3,"Question as part of a CheckTemplate","References to the CheckActions performed on the object","true","false","","https://onerecord.iata.org/ns/cargo#Question","https://onerecord.iata.org/ns/cargo#checks","https://onerecord.iata.org/ns/cargo#Check"</t>
  </si>
  <si>
    <t>"Common","Question","externalReferences","Common","ExternalReference",4,"Question as part of a CheckTemplate","References to all associated ExternalReferences","true","false","","https://onerecord.iata.org/ns/cargo#Question","https://onerecord.iata.org/ns/cargo#externalReferences","https://onerecord.iata.org/ns/cargo#ExternalReference"</t>
  </si>
  <si>
    <t>"Common","Question","events","Event","LogisticsEvent",5,"Question as part of a CheckTemplate","Events object","true","false","","https://onerecord.iata.org/ns/cargo#Question","https://onerecord.iata.org/ns/cargo#events","https://onerecord.iata.org/ns/cargo#LogisticsEvent"</t>
  </si>
  <si>
    <t>"Common","Question","skeletonIndicator","","boolean",6,"Question as part of a CheckTemplate","Indicator whether a logistics object is a skeleton object","false","false","","https://onerecord.iata.org/ns/cargo#Question","https://onerecord.iata.org/ns/cargo#skeletonIndicator","http://www.w3.org/2001/XMLSchema#boolean"</t>
  </si>
  <si>
    <t>"Common","Question","answerOptionsText","","string",7,"Question as part of a CheckTemplate","Text restrictions to the Answer","false","false","","https://onerecord.iata.org/ns/cargo#Question","https://onerecord.iata.org/ns/cargo#answerOptionsText","http://www.w3.org/2001/XMLSchema#string"</t>
  </si>
  <si>
    <t>"Common","Question","answerOptionsValue","","string",8,"Question as part of a CheckTemplate","Value restrictions to the answer","false","false","","https://onerecord.iata.org/ns/cargo#Question","https://onerecord.iata.org/ns/cargo#answerOptionsValue","http://www.w3.org/2001/XMLSchema#string"</t>
  </si>
  <si>
    <t>"Common","Question","longText","","string",9,"Question as part of a CheckTemplate","Long text of the question","false","false","","https://onerecord.iata.org/ns/cargo#Question","https://onerecord.iata.org/ns/cargo#longText","http://www.w3.org/2001/XMLSchema#string"</t>
  </si>
  <si>
    <t>"Common","Question","questionNumber","","string",10,"Question as part of a CheckTemplate","Number of the Question within the template (alphanumeric)","false","false","","https://onerecord.iata.org/ns/cargo#Question","https://onerecord.iata.org/ns/cargo#questionNumber","http://www.w3.org/2001/XMLSchema#string"</t>
  </si>
  <si>
    <t>"Common","Question","questionSection","","string",11,"Question as part of a CheckTemplate","Section of the CheckTemplate this Question is part of","false","false","","https://onerecord.iata.org/ns/cargo#Question","https://onerecord.iata.org/ns/cargo#questionSection","http://www.w3.org/2001/XMLSchema#string"</t>
  </si>
  <si>
    <t>"Common","Question","shortText","","string",12,"Question as part of a CheckTemplate","Short text of the Question","false","false","","https://onerecord.iata.org/ns/cargo#Question","https://onerecord.iata.org/ns/cargo#shortText","http://www.w3.org/2001/XMLSchema#string"</t>
  </si>
  <si>
    <t>"Embedded","Ranges","rateClassCode","CodeList","RateClassCode",1,"Ranges details","Rate class code e.g. Q. Refer to CXML Code List 1.4 Rate Class Codes","false","true","","https://onerecord.iata.org/ns/cargo#Ranges","https://onerecord.iata.org/ns/cargo#rateClassCode","https://onerecord.iata.org/ns/code-lists/RateClassCode"</t>
  </si>
  <si>
    <t>"Embedded","Ranges","uldRateClassType","Embedded","CodeListElement",2,"Ranges details","ULD Rate information - ULD Rate Class Type","false","false","","https://onerecord.iata.org/ns/cargo#Ranges","https://onerecord.iata.org/ns/cargo#uldRateClassType","https://onerecord.iata.org/ns/cargo#CodeListElement"</t>
  </si>
  <si>
    <t>"Embedded","Ranges","maximumQuantity","","double",3,"Ranges details","Maximum quantity","false","false","","https://onerecord.iata.org/ns/cargo#Ranges","https://onerecord.iata.org/ns/cargo#maximumQuantity","http://www.w3.org/2001/XMLSchema#double"</t>
  </si>
  <si>
    <t>"Embedded","Ranges","minimumQuantity","","double",4,"Ranges details","Minimum quantity","false","false","","https://onerecord.iata.org/ns/cargo#Ranges","https://onerecord.iata.org/ns/cargo#minimumQuantity","http://www.w3.org/2001/XMLSchema#double"</t>
  </si>
  <si>
    <t>"Embedded","Ranges","unitBasis","","string",5,"Ranges details","Specific commodity code linked to commodity","false","false","","https://onerecord.iata.org/ns/cargo#Ranges","https://onerecord.iata.org/ns/cargo#unitBasis","http://www.w3.org/2001/XMLSchema#string"</t>
  </si>
  <si>
    <t>"Distribution","Ratings","checks","Action","Check",1,"Ratings details","References to the CheckActions performed on the object","true","false","","https://onerecord.iata.org/ns/cargo#Ratings","https://onerecord.iata.org/ns/cargo#checks","https://onerecord.iata.org/ns/cargo#Check"</t>
  </si>
  <si>
    <t>"Distribution","Ratings","externalReferences","Common","ExternalReference",2,"Ratings details","References to all associated ExternalReferences","true","false","","https://onerecord.iata.org/ns/cargo#Ratings","https://onerecord.iata.org/ns/cargo#externalReferences","https://onerecord.iata.org/ns/cargo#ExternalReference"</t>
  </si>
  <si>
    <t>"Distribution","Ratings","billingChargeIdentifier","CodeList","ChargeIdentifier",3,"Ratings details","Billing charge identifiers to be used for CASS. Refer to CargoXML Code List 1.33","false","true","","https://onerecord.iata.org/ns/cargo#Ratings","https://onerecord.iata.org/ns/cargo#billingChargeIdentifier","https://onerecord.iata.org/ns/code-lists/ChargeIdentifier"</t>
  </si>
  <si>
    <t>"Distribution","Ratings","chargePaymentType","CodeList","PrepaidCollectIndicator",4,"Ratings details","Indicates if charge is prepaid or collect (P; C)","false","true","","https://onerecord.iata.org/ns/cargo#Ratings","https://onerecord.iata.org/ns/cargo#chargePaymentType","https://onerecord.iata.org/ns/code-lists/PrepaidCollectIndicator"</t>
  </si>
  <si>
    <t>"Distribution","Ratings","chargeType","CodeList","ChargeIdentifier",5,"Ratings details","Charge type related to amount total as per bullet points 2/21 - data elements 24A - 3B  from AWB","false","true","","https://onerecord.iata.org/ns/cargo#Ratings","https://onerecord.iata.org/ns/cargo#chargeType","https://onerecord.iata.org/ns/code-lists/ChargeIdentifier"</t>
  </si>
  <si>
    <t>"Distribution","Ratings","entitlement","CodeList","EntitlementCode",6,"Ratings details","Entitlement code to define if charges are Due carrier (C) or Due agent (A). Refer to CXML Code List 1.3","false","true","","https://onerecord.iata.org/ns/cargo#Ratings","https://onerecord.iata.org/ns/cargo#entitlement","https://onerecord.iata.org/ns/code-lists/EntitlementCode"</t>
  </si>
  <si>
    <t>"Distribution","Ratings","forPrices","Distribution","Price",7,"Ratings details","Reference to the Prices based on this Ratings","true","false","","https://onerecord.iata.org/ns/cargo#Ratings","https://onerecord.iata.org/ns/cargo#forPrices","https://onerecord.iata.org/ns/cargo#Price"</t>
  </si>
  <si>
    <t>"Distribution","Ratings","otherChargeCode","CodeList","OtherChargeCode",8,"Ratings details","Refer to CargoXML Code List 1.2 for Other Charges","false","true","","https://onerecord.iata.org/ns/cargo#Ratings","https://onerecord.iata.org/ns/cargo#otherChargeCode","https://onerecord.iata.org/ns/code-lists/OtherChargeCode"</t>
  </si>
  <si>
    <t>"Distribution","Ratings","rcp","Embedded","CodeListElement",9,"Ratings details","IATA 3-letter city code of the rate combination point as defined in TACT","false","false","","https://onerecord.iata.org/ns/cargo#Ratings","https://onerecord.iata.org/ns/cargo#rcp","https://onerecord.iata.org/ns/cargo#CodeListElement"</t>
  </si>
  <si>
    <t>"Distribution","Ratings","events","Event","LogisticsEvent",10,"Ratings details","Events object","true","false","","https://onerecord.iata.org/ns/cargo#Ratings","https://onerecord.iata.org/ns/cargo#events","https://onerecord.iata.org/ns/cargo#LogisticsEvent"</t>
  </si>
  <si>
    <t>"Distribution","Ratings","skeletonIndicator","","boolean",11,"Ratings details","Indicator whether a logistics object is a skeleton object","false","false","","https://onerecord.iata.org/ns/cargo#Ratings","https://onerecord.iata.org/ns/cargo#skeletonIndicator","http://www.w3.org/2001/XMLSchema#boolean"</t>
  </si>
  <si>
    <t>"Distribution","Ratings","ranges","Embedded","Ranges",12,"Ratings details","Reference to the ranges","true","false","","https://onerecord.iata.org/ns/cargo#Ratings","https://onerecord.iata.org/ns/cargo#ranges","https://onerecord.iata.org/ns/cargo#Ranges"</t>
  </si>
  <si>
    <t>"Distribution","Ratings","chargeDescription","","string",13,"Ratings details","Description of the charge e.g. Airfreight; fuel; etc.","false","false","","https://onerecord.iata.org/ns/cargo#Ratings","https://onerecord.iata.org/ns/cargo#chargeDescription","http://www.w3.org/2001/XMLSchema#string"</t>
  </si>
  <si>
    <t>"Distribution","Ratings","priceReferenceId","","string",14,"Ratings details","Reference to a price reference if existing (e.g. Allotment number; contract reference; etc.)","false","false","","https://onerecord.iata.org/ns/cargo#Ratings","https://onerecord.iata.org/ns/cargo#priceReferenceId","http://www.w3.org/2001/XMLSchema#string"</t>
  </si>
  <si>
    <t>"Distribution","Ratings","priceSpecification","","string",15,"Ratings details","Specification of the price e.g. Street; Group; Spot; etc.","false","false","","https://onerecord.iata.org/ns/cargo#Ratings","https://onerecord.iata.org/ns/cargo#priceSpecification","http://www.w3.org/2001/XMLSchema#string"</t>
  </si>
  <si>
    <t>"Distribution","Ratings","quantity","","double",16,"Ratings details","Quantity for the charge if applicable","false","false","","https://onerecord.iata.org/ns/cargo#Ratings","https://onerecord.iata.org/ns/cargo#quantity","http://www.w3.org/2001/XMLSchema#double"</t>
  </si>
  <si>
    <t>"Distribution","Ratings","subTotal","","double",17,"Ratings details","Subtotal of the charge","false","false","","https://onerecord.iata.org/ns/cargo#Ratings","https://onerecord.iata.org/ns/cargo#subTotal","http://www.w3.org/2001/XMLSchema#double"</t>
  </si>
  <si>
    <t>"Embedded","RegulatedEntity","owningOrganization","Agent","Organization",1,"Regulated Entity","Reference to the Organization for which the RegulatedEntity information is valid","false","false","Carrier|Company|PublicAuthority","https://onerecord.iata.org/ns/cargo#RegulatedEntity","https://onerecord.iata.org/ns/cargo#owningOrganization","https://onerecord.iata.org/ns/cargo#Organization"</t>
  </si>
  <si>
    <t>"Embedded","RegulatedEntity","regulatedEntityCategory","CodeList","RegulatedEntityCategoryCode",2,"Regulated Entity","Category code of the Regulated Entity","false","true","","https://onerecord.iata.org/ns/cargo#RegulatedEntity","https://onerecord.iata.org/ns/cargo#regulatedEntityCategory","https://onerecord.iata.org/ns/code-lists/RegulatedEntityCategoryCode"</t>
  </si>
  <si>
    <t>"Embedded","RegulatedEntity","regulatedEntityExpiryDate","","dateTime",3,"Regulated Entity","Expiry date 4 digits month/year","false","false","","https://onerecord.iata.org/ns/cargo#RegulatedEntity","https://onerecord.iata.org/ns/cargo#regulatedEntityExpiryDate","http://www.w3.org/2001/XMLSchema#dateTime"</t>
  </si>
  <si>
    <t>"Embedded","RegulatedEntity","regulatedEntityIdentifier","","string",4,"Regulated Entity","Regulated entity identifier as per IATA e-CSD/CSD Resolution 65","false","false","","https://onerecord.iata.org/ns/cargo#RegulatedEntity","https://onerecord.iata.org/ns/cargo#regulatedEntityIdentifier","http://www.w3.org/2001/XMLSchema#string"</t>
  </si>
  <si>
    <t>"Core","SecurityDeclaration","receivedFrom","Embedded","RegulatedEntity",5,"Security declaration details","Regulated entity that tendered the consignment","false","false","","https://onerecord.iata.org/ns/cargo#SecurityDeclaration","https://onerecord.iata.org/ns/cargo#receivedFrom","https://onerecord.iata.org/ns/cargo#RegulatedEntity"</t>
  </si>
  <si>
    <t>"Core","SecurityDeclaration","regulatedEntityIssuer","Embedded","RegulatedEntity",6,"Security declaration details","Regulated entity issuing the Security Declaration","false","false","","https://onerecord.iata.org/ns/cargo#SecurityDeclaration","https://onerecord.iata.org/ns/cargo#regulatedEntityIssuer","https://onerecord.iata.org/ns/cargo#RegulatedEntity"</t>
  </si>
  <si>
    <t>"Core","SecurityDeclaration","securityStatus","CodeList","SecurityStatus",7,"Security declaration details","Security status indicator (CXML 1.13) - e.g. SPX- Cargo Secure for Passenger and All-Cargo Aircraft ","false","true","","https://onerecord.iata.org/ns/cargo#SecurityDeclaration","https://onerecord.iata.org/ns/cargo#securityStatus","https://onerecord.iata.org/ns/code-lists/SecurityStatus"</t>
  </si>
  <si>
    <t>"Core","SecurityDeclaration","events","Event","LogisticsEvent",8,"Security declaration details","Events object","true","false","","https://onerecord.iata.org/ns/cargo#SecurityDeclaration","https://onerecord.iata.org/ns/cargo#events","https://onerecord.iata.org/ns/cargo#LogisticsEvent"</t>
  </si>
  <si>
    <t>"Core","SecurityDeclaration","skeletonIndicator","","boolean",9,"Security declaration details","Indicator whether a logistics object is a skeleton object","false","false","","https://onerecord.iata.org/ns/cargo#SecurityDeclaration","https://onerecord.iata.org/ns/cargo#skeletonIndicator","http://www.w3.org/2001/XMLSchema#boolean"</t>
  </si>
  <si>
    <t>"Core","SecurityDeclaration","groundsForExemption","CodeList","ScreeningExemption",10,"Security declaration details","Exemption code - e.g. BIOM- Bio-Medical Samples SMUS - small undersized shipments MAIL - mail BIOM - bio-medical samples DIPL - diplomatic bags or diplomatic mail LFSM - life-saving materials NUCL - nuclear materials TRNS - transfer or transshipment","true","true","","https://onerecord.iata.org/ns/cargo#SecurityDeclaration","https://onerecord.iata.org/ns/cargo#groundsForExemption","https://onerecord.iata.org/ns/code-lists/ScreeningExemption"</t>
  </si>
  <si>
    <t>"Core","SecurityDeclaration","otherRegulatedEntities","Embedded","RegulatedEntity",11,"Security declaration details","Any other regulated entity that accepts custody of the cargo and accepts the security status originally issued","true","false","","https://onerecord.iata.org/ns/cargo#SecurityDeclaration","https://onerecord.iata.org/ns/cargo#otherRegulatedEntities","https://onerecord.iata.org/ns/cargo#RegulatedEntity"</t>
  </si>
  <si>
    <t>"Core","SecurityDeclaration","regulatedEntityAcceptor","Embedded","RegulatedEntity",12,"Security declaration details","Information about the accepting regulated entity of the Security Declaration","true","false","","https://onerecord.iata.org/ns/cargo#SecurityDeclaration","https://onerecord.iata.org/ns/cargo#regulatedEntityAcceptor","https://onerecord.iata.org/ns/cargo#RegulatedEntity"</t>
  </si>
  <si>
    <t>"Core","SecurityDeclaration","screeningMethods","CodeList","ScreeningMethod",13,"Security declaration details","Screening methods which have been used to secure the cargo PHS ‚Äì Physical Inspection and/or hand search VCK - Visual check XRY- X-ray equipment EDS - Explosive detection system EDD - Explosive detection dogsETD - Explosive trace detection equipment - particles or vapor CMD - Cargo metal detection AOM - Subjected to any other means: this entry should be followed by free text specifying what other mean was used to secure the cargo","true","true","","https://onerecord.iata.org/ns/cargo#SecurityDeclaration","https://onerecord.iata.org/ns/cargo#screeningMethods","https://onerecord.iata.org/ns/code-lists/ScreeningMethod"</t>
  </si>
  <si>
    <t>"Core","SecurityDeclaration","additionalSecurityInformation","","string",14,"Security declaration details","Any additional information that may be required by an ICAO Member State","false","false","","https://onerecord.iata.org/ns/cargo#SecurityDeclaration","https://onerecord.iata.org/ns/cargo#additionalSecurityInformation","http://www.w3.org/2001/XMLSchema#string"</t>
  </si>
  <si>
    <t>"Core","SecurityDeclaration","issuedOn","","dateTime",15,"Security declaration details","Date and time when the security status was issued","false","false","","https://onerecord.iata.org/ns/cargo#SecurityDeclaration","https://onerecord.iata.org/ns/cargo#issuedOn","http://www.w3.org/2001/XMLSchema#dateTime"</t>
  </si>
  <si>
    <t>"Core","SecurityDeclaration","otherScreeningMethods","","string",16,"Security declaration details","Other methods used to secure the cargo","true","false","","https://onerecord.iata.org/ns/cargo#SecurityDeclaration","https://onerecord.iata.org/ns/cargo#otherScreeningMethods","http://www.w3.org/2001/XMLSchema#string"</t>
  </si>
  <si>
    <t>"Common","Sensor","partOfIotDevice","Common","IotDevice",1,"Sensor details and measurements; linked to Connected Devices","Reference to the IoT Device to which the sensor is linked","false","false","","https://onerecord.iata.org/ns/cargo#Sensor","https://onerecord.iata.org/ns/cargo#partOfIotDevice","https://onerecord.iata.org/ns/cargo#IotDevice"</t>
  </si>
  <si>
    <t>"Common","Sensor","checks","Action","Check",2,"Sensor details and measurements; linked to Connected Devices","References to the CheckActions performed on the object","true","false","","https://onerecord.iata.org/ns/cargo#Sensor","https://onerecord.iata.org/ns/cargo#checks","https://onerecord.iata.org/ns/cargo#Check"</t>
  </si>
  <si>
    <t>"Common","Sensor","externalReferences","Common","ExternalReference",3,"Sensor details and measurements; linked to Connected Devices","References to all associated ExternalReferences","true","false","","https://onerecord.iata.org/ns/cargo#Sensor","https://onerecord.iata.org/ns/cargo#externalReferences","https://onerecord.iata.org/ns/cargo#ExternalReference"</t>
  </si>
  <si>
    <t>"Common","Sensor","attachedIotDevices","Common","IotDevice",4,"Sensor details and measurements; linked to Connected Devices","References to all connected IotDevices","true","false","","https://onerecord.iata.org/ns/cargo#Sensor","https://onerecord.iata.org/ns/cargo#attachedIotDevices","https://onerecord.iata.org/ns/cargo#IotDevice"</t>
  </si>
  <si>
    <t>"Common","Sensor","sensorType","Enum","SensorType",5,"Sensor details and measurements; linked to Connected Devices","Type of sensor as described in Interactive Cargo Recommended Practice","false","true","","https://onerecord.iata.org/ns/cargo#Sensor","https://onerecord.iata.org/ns/cargo#sensorType","https://onerecord.iata.org/ns/cargo#SensorType"</t>
  </si>
  <si>
    <t>"Common","Sensor","events","Event","LogisticsEvent",6,"Sensor details and measurements; linked to Connected Devices","Events object","true","false","","https://onerecord.iata.org/ns/cargo#Sensor","https://onerecord.iata.org/ns/cargo#events","https://onerecord.iata.org/ns/cargo#LogisticsEvent"</t>
  </si>
  <si>
    <t>"Common","Sensor","skeletonIndicator","","boolean",7,"Sensor details and measurements; linked to Connected Devices","Indicator whether a logistics object is a skeleton object","false","false","","https://onerecord.iata.org/ns/cargo#Sensor","https://onerecord.iata.org/ns/cargo#skeletonIndicator","http://www.w3.org/2001/XMLSchema#boolean"</t>
  </si>
  <si>
    <t>"Common","Sensor","involvedInActions","Abstract","LogisticsAction",8,"Sensor details and measurements; linked to Connected Devices","References to the Actions the object is involved in","true","false","Check|Composing|Loading|Storing","https://onerecord.iata.org/ns/cargo#Sensor","https://onerecord.iata.org/ns/cargo#involvedInActions","https://onerecord.iata.org/ns/cargo#LogisticsAction"</t>
  </si>
  <si>
    <t>"Common","Sensor","measurements","Embedded","Measurement",9,"Sensor details and measurements; linked to Connected Devices","Reference to the Measurements recorded by the Sensor","true","false","","https://onerecord.iata.org/ns/cargo#Sensor","https://onerecord.iata.org/ns/cargo#measurements","https://onerecord.iata.org/ns/cargo#Measurement"</t>
  </si>
  <si>
    <t>"Common","Sensor","description","","string",10,"Sensor details and measurements; linked to Connected Devices","Natural language description if required","false","false","","https://onerecord.iata.org/ns/cargo#Sensor","https://onerecord.iata.org/ns/cargo#description","http://www.w3.org/2001/XMLSchema#string"</t>
  </si>
  <si>
    <t>"Common","Sensor","name","","string",11,"Sensor details and measurements; linked to Connected Devices","Human-understandable name of object depending on the context","false","false","","https://onerecord.iata.org/ns/cargo#Sensor","https://onerecord.iata.org/ns/cargo#name","http://www.w3.org/2001/XMLSchema#string"</t>
  </si>
  <si>
    <t>"Common","Sensor","serialNumber","","string",12,"Sensor details and measurements; linked to Connected Devices","Serial number that allows to uniquely identify the object","false","false","","https://onerecord.iata.org/ns/cargo#Sensor","https://onerecord.iata.org/ns/cargo#serialNumber","http://www.w3.org/2001/XMLSchema#string"</t>
  </si>
  <si>
    <t>"Core","Shipment","insurance","Core","Insurance",1,"Shipment details","Insurance details","false","false","","https://onerecord.iata.org/ns/cargo#Shipment","https://onerecord.iata.org/ns/cargo#insurance","https://onerecord.iata.org/ns/cargo#Insurance"</t>
  </si>
  <si>
    <t>"Core","Shipment","waybill","Core","Waybill",2,"Shipment details","Reference to the Waybill of the shipment","false","false","","https://onerecord.iata.org/ns/cargo#Shipment","https://onerecord.iata.org/ns/cargo#waybill","https://onerecord.iata.org/ns/cargo#Waybill"</t>
  </si>
  <si>
    <t>"Core","Shipment","checks","Action","Check",3,"Shipment details","References to the CheckActions performed on the object","true","false","","https://onerecord.iata.org/ns/cargo#Shipment","https://onerecord.iata.org/ns/cargo#checks","https://onerecord.iata.org/ns/cargo#Check"</t>
  </si>
  <si>
    <t>"Core","Shipment","externalReferences","Common","ExternalReference",4,"Shipment details","References to all associated ExternalReferences","true","false","","https://onerecord.iata.org/ns/cargo#Shipment","https://onerecord.iata.org/ns/cargo#externalReferences","https://onerecord.iata.org/ns/cargo#ExternalReference"</t>
  </si>
  <si>
    <t>"Core","Shipment","customsInformation","Core","CustomsInformation",5,"Shipment details","Customs details","true","false","","https://onerecord.iata.org/ns/cargo#Shipment","https://onerecord.iata.org/ns/cargo#customsInformation","https://onerecord.iata.org/ns/cargo#CustomsInformation"</t>
  </si>
  <si>
    <t>"Core","Shipment","incoterms","Embedded","CodeListElement",6,"Shipment details","Standard codes as defined by UNCEFACT and ICC that correspond to international rules for the interpretation of the most commonly used trade terms in different countries. UNECE recommendation n. 5 Incoterms 2.","false","false","","https://onerecord.iata.org/ns/cargo#Shipment","https://onerecord.iata.org/ns/cargo#incoterms","https://onerecord.iata.org/ns/cargo#CodeListElement"</t>
  </si>
  <si>
    <t>"Core","Shipment","pieces","Core","Piece",7,"Shipment details","References to the Pieces that are part of this Shipment","true","false","PieceLiveAnimals|PieceDg","https://onerecord.iata.org/ns/cargo#Shipment","https://onerecord.iata.org/ns/cargo#pieces","https://onerecord.iata.org/ns/cargo#Piece"</t>
  </si>
  <si>
    <t>"Core","Shipment","totalGrossWeight","Embedded","Value",8,"Shipment details","Total gross weight of the whole shipment","false","false","","https://onerecord.iata.org/ns/cargo#Shipment","https://onerecord.iata.org/ns/cargo#totalGrossWeight","https://onerecord.iata.org/ns/cargo#Value"</t>
  </si>
  <si>
    <t>"Embedded","StationRemarks","station","Common","Location",1,"StationRemarks details","Reference to the station (Airport); mandatory ","false","false","","https://onerecord.iata.org/ns/cargo#StationRemarks","https://onerecord.iata.org/ns/cargo#station","https://onerecord.iata.org/ns/cargo#Location"</t>
  </si>
  <si>
    <t>"Embedded","StationRemarks","remarksText","","string",2,"StationRemarks details","Details of the remarks; mandatory","false","false","","https://onerecord.iata.org/ns/cargo#StationRemarks","https://onerecord.iata.org/ns/cargo#remarksText","http://www.w3.org/2001/XMLSchema#string"</t>
  </si>
  <si>
    <t>"Activity","Storage","checkActions","Action","Check",1,"Activity to describe storing processes","References to CheckActions performed for the Activity","true","false","","https://onerecord.iata.org/ns/cargo#Storage","https://onerecord.iata.org/ns/cargo#checkActions","https://onerecord.iata.org/ns/cargo#Check"</t>
  </si>
  <si>
    <t>"Activity","Storage","executionStatus","Enum","ExecutionStatus",2,"Activity to describe storing processes","Enum stating the status of the Activity","false","true","","https://onerecord.iata.org/ns/cargo#Storage","https://onerecord.iata.org/ns/cargo#executionStatus","https://onerecord.iata.org/ns/cargo#ExecutionStatus"</t>
  </si>
  <si>
    <t>"Activity","Storage","checks","Action","Check",3,"Activity to describe storing processes","References to the CheckActions performed on the object","true","false","","https://onerecord.iata.org/ns/cargo#Storage","https://onerecord.iata.org/ns/cargo#checks","https://onerecord.iata.org/ns/cargo#Check"</t>
  </si>
  <si>
    <t>"Activity","Storage","externalReferences","Common","ExternalReference",4,"Activity to describe storing processes","References to all associated ExternalReferences","true","false","","https://onerecord.iata.org/ns/cargo#Storage","https://onerecord.iata.org/ns/cargo#externalReferences","https://onerecord.iata.org/ns/cargo#ExternalReference"</t>
  </si>
  <si>
    <t>"Activity","Storage","storingActions","Action","Storing",5,"Activity to describe storing processes","References to all StoringActions performed for the Storing Activity","true","false","","https://onerecord.iata.org/ns/cargo#Storage","https://onerecord.iata.org/ns/cargo#storingActions","https://onerecord.iata.org/ns/cargo#Storing"</t>
  </si>
  <si>
    <t>"Activity","Storage","contactDetails","Embedded","ContactDetail",6,"Activity to describe storing processes","Information about contactDetails","true","false","","https://onerecord.iata.org/ns/cargo#Storage","https://onerecord.iata.org/ns/cargo#contactDetails","https://onerecord.iata.org/ns/cargo#ContactDetail"</t>
  </si>
  <si>
    <t>"Activity","Storage","contactPersons","Agent","Actor",7,"Activity to describe storing processes","References to Actors (Person; NonHumanActor) acting as contacts","true","false","Person|NonHumanActor","https://onerecord.iata.org/ns/cargo#Storage","https://onerecord.iata.org/ns/cargo#contactPersons","https://onerecord.iata.org/ns/cargo#Actor"</t>
  </si>
  <si>
    <t>"Activity","Storage","events","Event","LogisticsEvent",9,"Activity to describe storing processes","Events object","true","false","","https://onerecord.iata.org/ns/cargo#Storage","https://onerecord.iata.org/ns/cargo#events","https://onerecord.iata.org/ns/cargo#LogisticsEvent"</t>
  </si>
  <si>
    <t>"Activity","Storage","skeletonIndicator","","boolean",10,"Activity to describe storing processes","Indicator whether a logistics object is a skeleton object","false","false","","https://onerecord.iata.org/ns/cargo#Storage","https://onerecord.iata.org/ns/cargo#skeletonIndicator","http://www.w3.org/2001/XMLSchema#boolean"</t>
  </si>
  <si>
    <t>"Activity","Storage","storingIdentifier","","string",11,"Activity to describe storing processes","Short text holding the process number if necessary","false","false","","https://onerecord.iata.org/ns/cargo#Storage","https://onerecord.iata.org/ns/cargo#storingIdentifier","http://www.w3.org/2001/XMLSchema#string"</t>
  </si>
  <si>
    <t>"Action","Storing","performedAt","Common","Location",1,"Action to describe store-in or store-out","Reference to the Location the Action was performed at","false","false","","https://onerecord.iata.org/ns/cargo#Storing","https://onerecord.iata.org/ns/cargo#performedAt","https://onerecord.iata.org/ns/cargo#Location"</t>
  </si>
  <si>
    <t>"Action","Storing","actionTimeType","Enum","ActionTimeType",2,"Action to describe store-in or store-out","Enum stating the type of the Action","false","true","","https://onerecord.iata.org/ns/cargo#Storing","https://onerecord.iata.org/ns/cargo#actionTimeType","https://onerecord.iata.org/ns/cargo#ActionTimeType"</t>
  </si>
  <si>
    <t>"Action","Storing","servedActivity","Abstract","LogisticsActivity",3,"Action to describe store-in or store-out","Reference to the Activity the Action was performed for","false","false","UnitComposition|TransportMovement|Storage","https://onerecord.iata.org/ns/cargo#Storing","https://onerecord.iata.org/ns/cargo#servedActivity","https://onerecord.iata.org/ns/cargo#LogisticsActivity"</t>
  </si>
  <si>
    <t>"Action","Storing","checks","Action","Check",4,"Action to describe store-in or store-out","References to the CheckActions performed on the object","true","false","","https://onerecord.iata.org/ns/cargo#Storing","https://onerecord.iata.org/ns/cargo#checks","https://onerecord.iata.org/ns/cargo#Check"</t>
  </si>
  <si>
    <t>"Action","Storing","externalReferences","Common","ExternalReference",5,"Action to describe store-in or store-out","References to all associated ExternalReferences","true","false","","https://onerecord.iata.org/ns/cargo#Storing","https://onerecord.iata.org/ns/cargo#externalReferences","https://onerecord.iata.org/ns/cargo#ExternalReference"</t>
  </si>
  <si>
    <t>"Action","Storing","storingType","Enum","StoringType",7,"Action to describe store-in or store-out","Enum stating whether the StoringAction describes the store-in or the store-out","false","true","","https://onerecord.iata.org/ns/cargo#Storing","https://onerecord.iata.org/ns/cargo#storingType","https://onerecord.iata.org/ns/cargo#StoringType"</t>
  </si>
  <si>
    <t>"Action","Storing","contactDetails","Embedded","ContactDetail",8,"Action to describe store-in or store-out","Information about contactDetails","true","false","","https://onerecord.iata.org/ns/cargo#Storing","https://onerecord.iata.org/ns/cargo#contactDetails","https://onerecord.iata.org/ns/cargo#ContactDetail"</t>
  </si>
  <si>
    <t>"Action","Storing","contactPersons","Agent","Actor",9,"Action to describe store-in or store-out","References to Actors (Person; NonHumanActor) acting as contacts","true","false","Person|NonHumanActor","https://onerecord.iata.org/ns/cargo#Storing","https://onerecord.iata.org/ns/cargo#contactPersons","https://onerecord.iata.org/ns/cargo#Actor"</t>
  </si>
  <si>
    <t>"Action","Storing","otherIdentifiers","Embedded","OtherIdentifier",10,"Action to describe store-in or store-out","Details about any other identifier; depending on the context of use","true","false","","https://onerecord.iata.org/ns/cargo#Storing","https://onerecord.iata.org/ns/cargo#otherIdentifiers","https://onerecord.iata.org/ns/cargo#OtherIdentifier"</t>
  </si>
  <si>
    <t>"Action","Storing","actionEndTime","","dateTime",11,"Action to describe store-in or store-out","DateTime holding the end time of the Action","false","false","","https://onerecord.iata.org/ns/cargo#Storing","https://onerecord.iata.org/ns/cargo#actionEndTime","http://www.w3.org/2001/XMLSchema#dateTime"</t>
  </si>
  <si>
    <t>"Action","Storing","actionStartTime","","dateTime",12,"Action to describe store-in or store-out","DateTime holding the start time of the Action","false","false","","https://onerecord.iata.org/ns/cargo#Storing","https://onerecord.iata.org/ns/cargo#actionStartTime","http://www.w3.org/2001/XMLSchema#dateTime"</t>
  </si>
  <si>
    <t>"Action","Storing","events","Event","LogisticsEvent",13,"Action to describe store-in or store-out","Events object","true","false","","https://onerecord.iata.org/ns/cargo#Storing","https://onerecord.iata.org/ns/cargo#events","https://onerecord.iata.org/ns/cargo#LogisticsEvent"</t>
  </si>
  <si>
    <t>"Action","Storing","skeletonIndicator","","boolean",14,"Action to describe store-in or store-out","Indicator whether a logistics object is a skeleton object","false","false","","https://onerecord.iata.org/ns/cargo#Storing","https://onerecord.iata.org/ns/cargo#skeletonIndicator","http://www.w3.org/2001/XMLSchema#boolean"</t>
  </si>
  <si>
    <t>"Action","Storing","storagePlaceIdentifier","","string",15,"Action to describe store-in or store-out","Short text stating the exact place of storage","false","false","","https://onerecord.iata.org/ns/cargo#Storing","https://onerecord.iata.org/ns/cargo#storagePlaceIdentifier","http://www.w3.org/2001/XMLSchema#string"</t>
  </si>
  <si>
    <t>"Embedded","TemperatureInstructions","maxTemperature","Embedded","Value",1,"TemperatureInstructions details","Maximum temperature of the range","false","false","","https://onerecord.iata.org/ns/cargo#TemperatureInstructions","https://onerecord.iata.org/ns/cargo#maxTemperature","https://onerecord.iata.org/ns/cargo#Value"</t>
  </si>
  <si>
    <t>"Embedded","TemperatureInstructions","minTemperature","Embedded","Value",2,"TemperatureInstructions details","Minimum temperature of the range","false","false","","https://onerecord.iata.org/ns/cargo#TemperatureInstructions","https://onerecord.iata.org/ns/cargo#minTemperature","https://onerecord.iata.org/ns/cargo#Value"</t>
  </si>
  <si>
    <t>"Distribution","TransportLegs","co2Emissions","Core","CO2Emissions",1,"TransportLegs details","References to CO2Emissions","false","false","","https://onerecord.iata.org/ns/cargo#TransportLegs","https://onerecord.iata.org/ns/cargo#co2Emissions","https://onerecord.iata.org/ns/cargo#CO2Emissions"</t>
  </si>
  <si>
    <t>"Distribution","TransportLegs","checks","Action","Check",2,"TransportLegs details","References to the CheckActions performed on the object","true","false","","https://onerecord.iata.org/ns/cargo#TransportLegs","https://onerecord.iata.org/ns/cargo#checks","https://onerecord.iata.org/ns/cargo#Check"</t>
  </si>
  <si>
    <t>"Distribution","TransportLegs","externalReferences","Common","ExternalReference",3,"TransportLegs details","References to all associated ExternalReferences","true","false","","https://onerecord.iata.org/ns/cargo#TransportLegs","https://onerecord.iata.org/ns/cargo#externalReferences","https://onerecord.iata.org/ns/cargo#ExternalReference"</t>
  </si>
  <si>
    <t>"Distribution","TransportLegs","arrivalLocation","Common","Location",4,"TransportLegs details","Reference to the arrival Location","false","false","","https://onerecord.iata.org/ns/cargo#TransportLegs","https://onerecord.iata.org/ns/cargo#arrivalLocation","https://onerecord.iata.org/ns/cargo#Location"</t>
  </si>
  <si>
    <t>"Distribution","TransportLegs","departureLocation","Common","Location",5,"TransportLegs details","Reference to the departure Location","false","false","","https://onerecord.iata.org/ns/cargo#TransportLegs","https://onerecord.iata.org/ns/cargo#departureLocation","https://onerecord.iata.org/ns/cargo#Location"</t>
  </si>
  <si>
    <t>"Core","TransportMeans","operatedTransportMovement","Activity","TransportMovement",1,"Transport means details","Transport Movement on which the Transport Means is used","false","false","","https://onerecord.iata.org/ns/cargo#TransportMeans","https://onerecord.iata.org/ns/cargo#operatedTransportMovement","https://onerecord.iata.org/ns/cargo#TransportMovement"</t>
  </si>
  <si>
    <t>"Core","TransportMeans","checks","Action","Check",2,"Transport means details","References to the CheckActions performed on the object","true","false","","https://onerecord.iata.org/ns/cargo#TransportMeans","https://onerecord.iata.org/ns/cargo#checks","https://onerecord.iata.org/ns/cargo#Check"</t>
  </si>
  <si>
    <t>"Core","TransportMeans","externalReferences","Common","ExternalReference",3,"Transport means details","References to all associated ExternalReferences","true","false","","https://onerecord.iata.org/ns/cargo#TransportMeans","https://onerecord.iata.org/ns/cargo#externalReferences","https://onerecord.iata.org/ns/cargo#ExternalReference"</t>
  </si>
  <si>
    <t>"Core","TransportMeans","attachedIotDevices","Common","IotDevice",4,"Transport means details","References to all connected IotDevices","true","false","","https://onerecord.iata.org/ns/cargo#TransportMeans","https://onerecord.iata.org/ns/cargo#attachedIotDevices","https://onerecord.iata.org/ns/cargo#IotDevice"</t>
  </si>
  <si>
    <t>"Core","TransportMeans","transportOrganization","Agent","Organization",5,"Transport means details","Company operating the transport means","false","false","Carrier|Company|PublicAuthority","https://onerecord.iata.org/ns/cargo#TransportMeans","https://onerecord.iata.org/ns/cargo#transportOrganization","https://onerecord.iata.org/ns/cargo#Organization"</t>
  </si>
  <si>
    <t>"Core","TransportMeans","typicalCo2Coefficient","Embedded","Value",6,"Transport means details","Required for some CO2 calculations","false","false","","https://onerecord.iata.org/ns/cargo#TransportMeans","https://onerecord.iata.org/ns/cargo#typicalCo2Coefficient","https://onerecord.iata.org/ns/cargo#Value"</t>
  </si>
  <si>
    <t>"Core","TransportMeans","typicalFuelConsumption","Embedded","Value",7,"Transport means details","Typical fuel consumption (e.g. 2 L / 1 nm)","false","false","","https://onerecord.iata.org/ns/cargo#TransportMeans","https://onerecord.iata.org/ns/cargo#typicalFuelConsumption","https://onerecord.iata.org/ns/cargo#Value"</t>
  </si>
  <si>
    <t>"Core","TransportMeans","vehicleType","Embedded","CodeListElement",8,"Transport means details","Vehicle or container type. Refer UNECE28; e.g. 4.. - Aircraft; type unknown.For Air refer to IATA Standard Schedules Information Manual in section ATA/IATA Aircraft Types","false","false","","https://onerecord.iata.org/ns/cargo#TransportMeans","https://onerecord.iata.org/ns/cargo#vehicleType","https://onerecord.iata.org/ns/cargo#CodeListElement"</t>
  </si>
  <si>
    <t>"Core","TransportMeans","events","Event","LogisticsEvent",9,"Transport means details","Events object","true","false","","https://onerecord.iata.org/ns/cargo#TransportMeans","https://onerecord.iata.org/ns/cargo#events","https://onerecord.iata.org/ns/cargo#LogisticsEvent"</t>
  </si>
  <si>
    <t>"Core","TransportMeans","skeletonIndicator","","boolean",10,"Transport means details","Indicator whether a logistics object is a skeleton object","false","false","","https://onerecord.iata.org/ns/cargo#TransportMeans","https://onerecord.iata.org/ns/cargo#skeletonIndicator","http://www.w3.org/2001/XMLSchema#boolean"</t>
  </si>
  <si>
    <t>"Core","TransportMeans","involvedInActions","Abstract","LogisticsAction",11,"Transport means details","References to the Actions the object is involved in","true","false","Check|Composing|Loading|Storing","https://onerecord.iata.org/ns/cargo#TransportMeans","https://onerecord.iata.org/ns/cargo#involvedInActions","https://onerecord.iata.org/ns/cargo#LogisticsAction"</t>
  </si>
  <si>
    <t>"Core","TransportMeans","vehicleModel","","string",12,"Transport means details","Model or make of the vehicle (e.g. A33-3)","false","false","","https://onerecord.iata.org/ns/cargo#TransportMeans","https://onerecord.iata.org/ns/cargo#vehicleModel","http://www.w3.org/2001/XMLSchema#string"</t>
  </si>
  <si>
    <t>"Core","TransportMeans","vehicleRegistration","","string",13,"Transport means details","Vehicle identification - e.g. aircraft registration number","false","false","","https://onerecord.iata.org/ns/cargo#TransportMeans","https://onerecord.iata.org/ns/cargo#vehicleRegistration","http://www.w3.org/2001/XMLSchema#string"</t>
  </si>
  <si>
    <t>"Core","TransportMeans","vehicleSize","","string",14,"Transport means details","Size of the vehicle - free text","false","false","","https://onerecord.iata.org/ns/cargo#TransportMeans","https://onerecord.iata.org/ns/cargo#vehicleSize","http://www.w3.org/2001/XMLSchema#string"</t>
  </si>
  <si>
    <t>"Activity","TransportMovement","operatingTransportMeans","Core","TransportMeans",1,"Activity to describe transports; replaces the TransportSegment in v1.1 and above","Reference to the TransportMeans operating the TransportMovement","false","false","","https://onerecord.iata.org/ns/cargo#TransportMovement","https://onerecord.iata.org/ns/cargo#operatingTransportMeans","https://onerecord.iata.org/ns/cargo#TransportMeans"</t>
  </si>
  <si>
    <t>"Activity","TransportMovement","checkActions","Action","Check",2,"Activity to describe transports; replaces the TransportSegment in v1.1 and above","References to CheckActions performed for the Activity","true","false","","https://onerecord.iata.org/ns/cargo#TransportMovement","https://onerecord.iata.org/ns/cargo#checkActions","https://onerecord.iata.org/ns/cargo#Check"</t>
  </si>
  <si>
    <t>"Activity","TransportMovement","executionStatus","Enum","ExecutionStatus",3,"Activity to describe transports; replaces the TransportSegment in v1.1 and above","Enum stating the status of the Activity","false","true","","https://onerecord.iata.org/ns/cargo#TransportMovement","https://onerecord.iata.org/ns/cargo#executionStatus","https://onerecord.iata.org/ns/cargo#ExecutionStatus"</t>
  </si>
  <si>
    <t>"Activity","TransportMovement","checks","Action","Check",4,"Activity to describe transports; replaces the TransportSegment in v1.1 and above","References to the CheckActions performed on the object","true","false","","https://onerecord.iata.org/ns/cargo#TransportMovement","https://onerecord.iata.org/ns/cargo#checks","https://onerecord.iata.org/ns/cargo#Check"</t>
  </si>
  <si>
    <t>"Activity","TransportMovement","externalReferences","Common","ExternalReference",5,"Activity to describe transports; replaces the TransportSegment in v1.1 and above","References to all associated ExternalReferences","true","false","","https://onerecord.iata.org/ns/cargo#TransportMovement","https://onerecord.iata.org/ns/cargo#externalReferences","https://onerecord.iata.org/ns/cargo#ExternalReference"</t>
  </si>
  <si>
    <t>"Activity","TransportMovement","arrivalLocation","Common","Location",6,"Activity to describe transports; replaces the TransportSegment in v1.1 and above","Reference to the arrival Location","false","false","","https://onerecord.iata.org/ns/cargo#TransportMovement","https://onerecord.iata.org/ns/cargo#arrivalLocation","https://onerecord.iata.org/ns/cargo#Location"</t>
  </si>
  <si>
    <t>"Activity","TransportMovement","co2Emissions","Core","CO2Emissions",7,"Activity to describe transports; replaces the TransportSegment in v1.1 and above","References to CO2Emissions","true","false","","https://onerecord.iata.org/ns/cargo#TransportMovement","https://onerecord.iata.org/ns/cargo#co2Emissions","https://onerecord.iata.org/ns/cargo#CO2Emissions"</t>
  </si>
  <si>
    <t>"Activity","TransportMovement","departureLocation","Common","Location",8,"Activity to describe transports; replaces the TransportSegment in v1.1 and above","Reference to the departure Location","false","false","","https://onerecord.iata.org/ns/cargo#TransportMovement","https://onerecord.iata.org/ns/cargo#departureLocation","https://onerecord.iata.org/ns/cargo#Location"</t>
  </si>
  <si>
    <t>"Activity","TransportMovement","distanceCalculated","Embedded","Value",9,"Activity to describe transports; replaces the TransportSegment in v1.1 and above","Information about the calculated distance","false","false","","https://onerecord.iata.org/ns/cargo#TransportMovement","https://onerecord.iata.org/ns/cargo#distanceCalculated","https://onerecord.iata.org/ns/cargo#Value"</t>
  </si>
  <si>
    <t>"Activity","TransportMovement","distanceMeasured","Embedded","Value",10,"Activity to describe transports; replaces the TransportSegment in v1.1 and above","Information about the measured distance","false","false","","https://onerecord.iata.org/ns/cargo#TransportMovement","https://onerecord.iata.org/ns/cargo#distanceMeasured","https://onerecord.iata.org/ns/cargo#Value"</t>
  </si>
  <si>
    <t>"Activity","TransportMovement","fuelAmountCalculated","Embedded","Value",11,"Activity to describe transports; replaces the TransportSegment in v1.1 and above","Information about the calculated fuel amount","false","false","","https://onerecord.iata.org/ns/cargo#TransportMovement","https://onerecord.iata.org/ns/cargo#fuelAmountCalculated","https://onerecord.iata.org/ns/cargo#Value"</t>
  </si>
  <si>
    <t>"Activity","TransportMovement","fuelAmountMeasured","Embedded","Value",12,"Activity to describe transports; replaces the TransportSegment in v1.1 and above","Information about the measured fuel amount","false","false","","https://onerecord.iata.org/ns/cargo#TransportMovement","https://onerecord.iata.org/ns/cargo#fuelAmountMeasured","https://onerecord.iata.org/ns/cargo#Value"</t>
  </si>
  <si>
    <t>"Activity","TransportMovement","loadingActions","Action","Loading",13,"Activity to describe transports; replaces the TransportSegment in v1.1 and above","References to all actions of type Loading performed for the TransportMovement","true","false","","https://onerecord.iata.org/ns/cargo#TransportMovement","https://onerecord.iata.org/ns/cargo#loadingActions","https://onerecord.iata.org/ns/cargo#Loading"</t>
  </si>
  <si>
    <t>"Activity","TransportMovement","modeCode","CodeList","ModeCode",14,"Activity to describe transports; replaces the TransportSegment in v1.1 and above","Mode of transport code; refer to UNECE Rec. 19 https://unece.org/fileadmin/DAM/cefact/recommendations/rec19/rec19_1cf19e.pdf","false","true","","https://onerecord.iata.org/ns/cargo#TransportMovement","https://onerecord.iata.org/ns/cargo#modeCode","https://onerecord.iata.org/ns/code-lists/ModeCode"</t>
  </si>
  <si>
    <t>"Activity","TransportMovement","modeQualifier","Enum","ModeQualifier",15,"Activity to describe transports; replaces the TransportSegment in v1.1 and above","Pre-Carriage; Main-Carriage or On-Carriage","false","true","","https://onerecord.iata.org/ns/cargo#TransportMovement","https://onerecord.iata.org/ns/cargo#modeQualifier","https://onerecord.iata.org/ns/cargo#ModeQualifier"</t>
  </si>
  <si>
    <t>"Activity","TransportMovement","contactDetails","Embedded","ContactDetail",16,"Activity to describe transports; replaces the TransportSegment in v1.1 and above","Information about contactDetails","true","false","","https://onerecord.iata.org/ns/cargo#TransportMovement","https://onerecord.iata.org/ns/cargo#contactDetails","https://onerecord.iata.org/ns/cargo#ContactDetail"</t>
  </si>
  <si>
    <t>"Activity","TransportMovement","contactPersons","Agent","Actor",17,"Activity to describe transports; replaces the TransportSegment in v1.1 and above","References to Actors (Person; NonHumanActor) acting as contacts","true","false","Person|NonHumanActor","https://onerecord.iata.org/ns/cargo#TransportMovement","https://onerecord.iata.org/ns/cargo#contactPersons","https://onerecord.iata.org/ns/cargo#Actor"</t>
  </si>
  <si>
    <t>"Activity","TransportMovement","events","Event","LogisticsEvent",19,"Activity to describe transports; replaces the TransportSegment in v1.1 and above","Events object","true","false","","https://onerecord.iata.org/ns/cargo#TransportMovement","https://onerecord.iata.org/ns/cargo#events","https://onerecord.iata.org/ns/cargo#LogisticsEvent"</t>
  </si>
  <si>
    <t>"Activity","TransportMovement","skeletonIndicator","","boolean",20,"Activity to describe transports; replaces the TransportSegment in v1.1 and above","Indicator whether a logistics object is a skeleton object","false","false","","https://onerecord.iata.org/ns/cargo#TransportMovement","https://onerecord.iata.org/ns/cargo#skeletonIndicator","http://www.w3.org/2001/XMLSchema#boolean"</t>
  </si>
  <si>
    <t>"Activity","TransportMovement","movementTimes","Embedded","MovementTime",21,"Activity to describe transports; replaces the TransportSegment in v1.1 and above","Information about times related to the movement (milestone list to be defined)","true","false","","https://onerecord.iata.org/ns/cargo#TransportMovement","https://onerecord.iata.org/ns/cargo#movementTimes","https://onerecord.iata.org/ns/cargo#MovementTime"</t>
  </si>
  <si>
    <t>"Activity","TransportMovement","operatingParties","Embedded","Party",22,"Activity to describe transports; replaces the TransportSegment in v1.1 and above","Information about the parties operating this TransportMovement; for example pilot and co-pilot","true","false","","https://onerecord.iata.org/ns/cargo#TransportMovement","https://onerecord.iata.org/ns/cargo#operatingParties","https://onerecord.iata.org/ns/cargo#Party"</t>
  </si>
  <si>
    <t>"Activity","TransportMovement","fuelType","","string",23,"Activity to describe transports; replaces the TransportSegment in v1.1 and above","e.g. Kerosene; Diesel; SAF; Electricity [renewable]; Electricity [non-renewable]","false","false","","https://onerecord.iata.org/ns/cargo#TransportMovement","https://onerecord.iata.org/ns/cargo#fuelType","http://www.w3.org/2001/XMLSchema#string"</t>
  </si>
  <si>
    <t>"Activity","TransportMovement","seal","","string",24,"Activity to describe transports; replaces the TransportSegment in v1.1 and above","Seal identifier","false","false","","https://onerecord.iata.org/ns/cargo#TransportMovement","https://onerecord.iata.org/ns/cargo#seal","http://www.w3.org/2001/XMLSchema#string"</t>
  </si>
  <si>
    <t>"Activity","TransportMovement","transportIdentifier","","string",25,"Activity to describe transports; replaces the TransportSegment in v1.1 and above","Airline flight number; or rail/truck/maritime line id","false","false","","https://onerecord.iata.org/ns/cargo#TransportMovement","https://onerecord.iata.org/ns/cargo#transportIdentifier","http://www.w3.org/2001/XMLSchema#string"</t>
  </si>
  <si>
    <t>"Core","ULD","tareWeight","Embedded","Value",2,"Unit Load Device details","Tare weight of the empty ULD","false","false","","https://onerecord.iata.org/ns/cargo#ULD","https://onerecord.iata.org/ns/cargo#tareWeight","https://onerecord.iata.org/ns/cargo#Value"</t>
  </si>
  <si>
    <t>"Core","ULD","checks","Action","Check",3,"Unit Load Device details","References to the CheckActions performed on the object","true","false","","https://onerecord.iata.org/ns/cargo#ULD","https://onerecord.iata.org/ns/cargo#checks","https://onerecord.iata.org/ns/cargo#Check"</t>
  </si>
  <si>
    <t>"Core","ULD","externalReferences","Common","ExternalReference",4,"Unit Load Device details","References to all associated ExternalReferences","true","false","","https://onerecord.iata.org/ns/cargo#ULD","https://onerecord.iata.org/ns/cargo#externalReferences","https://onerecord.iata.org/ns/cargo#ExternalReference"</t>
  </si>
  <si>
    <t>"Core","ULD","attachedIotDevices","Common","IotDevice",5,"Unit Load Device details","References to all connected IotDevices","true","false","","https://onerecord.iata.org/ns/cargo#ULD","https://onerecord.iata.org/ns/cargo#attachedIotDevices","https://onerecord.iata.org/ns/cargo#IotDevice"</t>
  </si>
  <si>
    <t>"Core","ULD","demurrageCode","CodeList","DemurrageCode",6,"Unit Load Device details","Contains three designator of demurrage code; refer to RP 1654 (BCC; HHH; XXX; ZZZ)","false","true","","https://onerecord.iata.org/ns/cargo#ULD","https://onerecord.iata.org/ns/cargo#demurrageCode","https://onerecord.iata.org/ns/code-lists/DemurrageCode"</t>
  </si>
  <si>
    <t>"Core","ULD","loadingIndicator","CodeList","ULDLoadingIndicator",7,"Unit Load Device details","ULD height or loading limitation code. Refer CXML Code List 1.47;  e.g. R - ULD Height above 244 centimetres","false","true","","https://onerecord.iata.org/ns/cargo#ULD","https://onerecord.iata.org/ns/cargo#loadingIndicator","https://onerecord.iata.org/ns/code-lists/ULDLoadingIndicator"</t>
  </si>
  <si>
    <t>"Core","ULD","odlnCode","Embedded","CodeListElement",8,"Unit Load Device details","Contains two designator codes of ODLN or Operational Damage Limit Notices. ODLN code is used to define type of damage after visually check the serviceability of ULDs section 7; Standard Specifications 4/3 or 4/4 in ULD Regulations","false","false","","https://onerecord.iata.org/ns/cargo#ULD","https://onerecord.iata.org/ns/cargo#odlnCode","https://onerecord.iata.org/ns/cargo#CodeListElement"</t>
  </si>
  <si>
    <t>"Core","ULD","ownerCode","Embedded","CodeListElement",9,"Unit Load Device details","Owner code of the ULD in aa; an or na format - owner can be an airline or leasing company","false","false","","https://onerecord.iata.org/ns/cargo#ULD","https://onerecord.iata.org/ns/cargo#ownerCode","https://onerecord.iata.org/ns/cargo#CodeListElement"</t>
  </si>
  <si>
    <t>"Core","ULD","serviceabilityCode","CodeList","ULDConditionCode",10,"Unit Load Device details","Designator of serviceability condition e.g. SER or DAM ","false","true","","https://onerecord.iata.org/ns/cargo#ULD","https://onerecord.iata.org/ns/cargo#serviceabilityCode","https://onerecord.iata.org/ns/code-lists/ULDConditionCode"</t>
  </si>
  <si>
    <t>"Core","ULD","uldTypeCode","Embedded","CodeListElement",11,"Unit Load Device details","Standard Unit Load Device type code e.g. AKE - Certified Container - Contoured. Refer to IATA ULD Technical Manual","false","false","","https://onerecord.iata.org/ns/cargo#ULD","https://onerecord.iata.org/ns/cargo#uldTypeCode","https://onerecord.iata.org/ns/cargo#CodeListElement"</t>
  </si>
  <si>
    <t>"Core","ULD","remarks","","string",12,"Unit Load Device details","Remarks or Supplement Information","false","false","","https://onerecord.iata.org/ns/cargo#ULD","https://onerecord.iata.org/ns/cargo#remarks","http://www.w3.org/2001/XMLSchema#string"</t>
  </si>
  <si>
    <t>"Core","ULD","events","Event","LogisticsEvent",13,"Unit Load Device details","Events object","true","false","","https://onerecord.iata.org/ns/cargo#ULD","https://onerecord.iata.org/ns/cargo#events","https://onerecord.iata.org/ns/cargo#LogisticsEvent"</t>
  </si>
  <si>
    <t>"Core","ULD","skeletonIndicator","","boolean",14,"Unit Load Device details","Indicator whether a logistics object is a skeleton object","false","false","","https://onerecord.iata.org/ns/cargo#ULD","https://onerecord.iata.org/ns/cargo#skeletonIndicator","http://www.w3.org/2001/XMLSchema#boolean"</t>
  </si>
  <si>
    <t>"Core","ULD","involvedInActions","Abstract","LogisticsAction",15,"Unit Load Device details","References to the Actions the object is involved in","true","false","Check|Composing|Loading|Storing","https://onerecord.iata.org/ns/cargo#ULD","https://onerecord.iata.org/ns/cargo#involvedInActions","https://onerecord.iata.org/ns/cargo#LogisticsAction"</t>
  </si>
  <si>
    <t>"Core","ULD","ataDesignator","","string",16,"Unit Load Device details","US / ATA Unit Load Device type code e.g. M2","false","false","","https://onerecord.iata.org/ns/cargo#ULD","https://onerecord.iata.org/ns/cargo#ataDesignator","http://www.w3.org/2001/XMLSchema#string"</t>
  </si>
  <si>
    <t>"Core","ULD","damageFlag","","boolean",17,"Unit Load Device details","Indicates if the ULD is Damaged","false","false","","https://onerecord.iata.org/ns/cargo#ULD","https://onerecord.iata.org/ns/cargo#damageFlag","http://www.w3.org/2001/XMLSchema#boolean"</t>
  </si>
  <si>
    <t>"Core","ULD","numberOfDoors","","integer",18,"Unit Load Device details","Number of doors","false","false","","https://onerecord.iata.org/ns/cargo#ULD","https://onerecord.iata.org/ns/cargo#numberOfDoors","http://www.w3.org/2001/XMLSchema#integer"</t>
  </si>
  <si>
    <t>"Core","ULD","numberOfFittings","","integer",19,"Unit Load Device details","Number of fittings","false","false","","https://onerecord.iata.org/ns/cargo#ULD","https://onerecord.iata.org/ns/cargo#numberOfFittings","http://www.w3.org/2001/XMLSchema#integer"</t>
  </si>
  <si>
    <t>"Core","ULD","numberOfNets","","integer",20,"Unit Load Device details","Number of nets","false","false","","https://onerecord.iata.org/ns/cargo#ULD","https://onerecord.iata.org/ns/cargo#numberOfNets","http://www.w3.org/2001/XMLSchema#integer"</t>
  </si>
  <si>
    <t>"Core","ULD","numberOfStraps","","integer",21,"Unit Load Device details","Number of straps","false","false","","https://onerecord.iata.org/ns/cargo#ULD","https://onerecord.iata.org/ns/cargo#numberOfStraps","http://www.w3.org/2001/XMLSchema#integer"</t>
  </si>
  <si>
    <t>"Core","ULD","sealNumber","","string",22,"Unit Load Device details","ULD seal number if applicable","false","false","","https://onerecord.iata.org/ns/cargo#ULD","https://onerecord.iata.org/ns/cargo#sealNumber","http://www.w3.org/2001/XMLSchema#string"</t>
  </si>
  <si>
    <t>"Core","ULD","uldSerialNumber","","string",23,"Unit Load Device details","Serial number that allows to uniquely identify the ULD","false","false","","https://onerecord.iata.org/ns/cargo#ULD","https://onerecord.iata.org/ns/cargo#uldSerialNumber","http://www.w3.org/2001/XMLSchema#string"</t>
  </si>
  <si>
    <t>"Embedded","ULDBasicPiece","dryIceWeight","Embedded","Value",1,"ULDBasicPiece details","Weight of dry ice","false","false","","https://onerecord.iata.org/ns/cargo#ULDBasicPiece","https://onerecord.iata.org/ns/cargo#dryIceWeight","https://onerecord.iata.org/ns/cargo#Value"</t>
  </si>
  <si>
    <t>"Embedded","ULDBasicPiece","pieceGroupGrossWeight","Embedded","Value",2,"ULDBasicPiece details","Total gross weight of the piece group","false","false","","https://onerecord.iata.org/ns/cargo#ULDBasicPiece","https://onerecord.iata.org/ns/cargo#pieceGroupGrossWeight","https://onerecord.iata.org/ns/cargo#Value"</t>
  </si>
  <si>
    <t>"Embedded","ULDBasicPiece","uldLoadingIndicator","CodeList","ULDLoadingIndicator",3,"ULDBasicPiece details","Indicator related to ULD loading (e.g. Main deck only)","false","true","","https://onerecord.iata.org/ns/cargo#ULDBasicPiece","https://onerecord.iata.org/ns/cargo#uldLoadingIndicator","https://onerecord.iata.org/ns/code-lists/ULDLoadingIndicator"</t>
  </si>
  <si>
    <t>"Embedded","ULDBasicPiece","pieceGroupCount","","integer",4,"ULDBasicPiece details","Number of pieces in the piece group","false","false","","https://onerecord.iata.org/ns/cargo#ULDBasicPiece","https://onerecord.iata.org/ns/cargo#pieceGroupCount","http://www.w3.org/2001/XMLSchema#integer"</t>
  </si>
  <si>
    <t>"Embedded","ULDBasicPiece","pieceGroupId","","integer",5,"ULDBasicPiece details","Identifier of the piece group; increasing integers","false","false","","https://onerecord.iata.org/ns/cargo#ULDBasicPiece","https://onerecord.iata.org/ns/cargo#pieceGroupId","http://www.w3.org/2001/XMLSchema#integer"</t>
  </si>
  <si>
    <t>"Embedded","ULDBasicPiece","slac","","integer",6,"ULDBasicPiece details","Shipper's Load And Count  ( total contained piece count as provided by shipper)","false","false","","https://onerecord.iata.org/ns/cargo#ULDBasicPiece","https://onerecord.iata.org/ns/cargo#slac","http://www.w3.org/2001/XMLSchema#integer"</t>
  </si>
  <si>
    <t>"Embedded","ULDSpecificPiece","dryIceWeight","Embedded","Value",1,"ULDSpecificPiece details","Weight of dry ice","false","false","","https://onerecord.iata.org/ns/cargo#ULDSpecificPiece","https://onerecord.iata.org/ns/cargo#dryIceWeight","https://onerecord.iata.org/ns/cargo#Value"</t>
  </si>
  <si>
    <t>"Embedded","ULDSpecificPiece","pieceGroupGrossWeight","Embedded","Value",2,"ULDSpecificPiece details","Total gross weight of the piece group","false","false","","https://onerecord.iata.org/ns/cargo#ULDSpecificPiece","https://onerecord.iata.org/ns/cargo#pieceGroupGrossWeight","https://onerecord.iata.org/ns/cargo#Value"</t>
  </si>
  <si>
    <t>"Embedded","ULDSpecificPiece","uldContourCode","Embedded","CodeListElement",3,"ULDSpecificPiece details","Contour code as per IATA ULD Regulation","false","false","","https://onerecord.iata.org/ns/cargo#ULDSpecificPiece","https://onerecord.iata.org/ns/cargo#uldContourCode","https://onerecord.iata.org/ns/cargo#CodeListElement"</t>
  </si>
  <si>
    <t>"Embedded","ULDSpecificPiece","uldType","Embedded","CodeListElement",4,"ULDSpecificPiece details","Type of ULD as per IATA ULD Regulation","false","false","","https://onerecord.iata.org/ns/cargo#ULDSpecificPiece","https://onerecord.iata.org/ns/cargo#uldType","https://onerecord.iata.org/ns/cargo#CodeListElement"</t>
  </si>
  <si>
    <t>"Embedded","ULDSpecificPiece","pieceGroupCount","","integer",5,"ULDSpecificPiece details","Number of pieces in the piece group","false","false","","https://onerecord.iata.org/ns/cargo#ULDSpecificPiece","https://onerecord.iata.org/ns/cargo#pieceGroupCount","http://www.w3.org/2001/XMLSchema#integer"</t>
  </si>
  <si>
    <t>"Embedded","ULDSpecificPiece","pieceGroupId","","integer",6,"ULDSpecificPiece details","Identifier of the piece group; increasing integers","false","false","","https://onerecord.iata.org/ns/cargo#ULDSpecificPiece","https://onerecord.iata.org/ns/cargo#pieceGroupId","http://www.w3.org/2001/XMLSchema#integer"</t>
  </si>
  <si>
    <t>"Embedded","ULDSpecificPiece","slac","","integer",7,"ULDSpecificPiece details","Shipper's Load And Count  ( total contained piece count as provided by shipper)","false","false","","https://onerecord.iata.org/ns/cargo#ULDSpecificPiece","https://onerecord.iata.org/ns/cargo#slac","http://www.w3.org/2001/XMLSchema#integer"</t>
  </si>
  <si>
    <t>"Embedded","ULDSpecificPiece","uldSerialNumber","","string",8,"ULDSpecificPiece details","Serial number that allows to uniquely identify the ULD","false","false","","https://onerecord.iata.org/ns/cargo#ULDSpecificPiece","https://onerecord.iata.org/ns/cargo#uldSerialNumber","http://www.w3.org/2001/XMLSchema#string"</t>
  </si>
  <si>
    <t>"Activity","UnitComposition","loadingUnit","Common","LoadingUnit",1,"Activity to describe composition and decomposition of LoadingUnits","Reference to the LoadingUnit composed in the Unit Composition or referenced in Composing actions","false","false","ULD","https://onerecord.iata.org/ns/cargo#UnitComposition","https://onerecord.iata.org/ns/cargo#loadingUnit","https://onerecord.iata.org/ns/cargo#LoadingUnit"</t>
  </si>
  <si>
    <t>"Activity","UnitComposition","checkActions","Action","Check",2,"Activity to describe composition and decomposition of LoadingUnits","References to CheckActions performed for the Activity","true","false","","https://onerecord.iata.org/ns/cargo#UnitComposition","https://onerecord.iata.org/ns/cargo#checkActions","https://onerecord.iata.org/ns/cargo#Check"</t>
  </si>
  <si>
    <t>"Activity","UnitComposition","executionStatus","Enum","ExecutionStatus",3,"Activity to describe composition and decomposition of LoadingUnits","Enum stating the status of the Activity","false","true","","https://onerecord.iata.org/ns/cargo#UnitComposition","https://onerecord.iata.org/ns/cargo#executionStatus","https://onerecord.iata.org/ns/cargo#ExecutionStatus"</t>
  </si>
  <si>
    <t>"Activity","UnitComposition","checks","Action","Check",4,"Activity to describe composition and decomposition of LoadingUnits","References to the CheckActions performed on the object","true","false","","https://onerecord.iata.org/ns/cargo#UnitComposition","https://onerecord.iata.org/ns/cargo#checks","https://onerecord.iata.org/ns/cargo#Check"</t>
  </si>
  <si>
    <t>"Activity","UnitComposition","externalReferences","Common","ExternalReference",5,"Activity to describe composition and decomposition of LoadingUnits","References to all associated ExternalReferences","true","false","","https://onerecord.iata.org/ns/cargo#UnitComposition","https://onerecord.iata.org/ns/cargo#externalReferences","https://onerecord.iata.org/ns/cargo#ExternalReference"</t>
  </si>
  <si>
    <t>"Activity","UnitComposition","compositionActions","Action","Composing",6,"Activity to describe composition and decomposition of LoadingUnits","References to all CompositionActions performed for the UnitComposition","true","false","","https://onerecord.iata.org/ns/cargo#UnitComposition","https://onerecord.iata.org/ns/cargo#compositionActions","https://onerecord.iata.org/ns/cargo#Composing"</t>
  </si>
  <si>
    <t>"Activity","UnitComposition","contactDetails","Embedded","ContactDetail",7,"Activity to describe composition and decomposition of LoadingUnits","Information about contactDetails","true","false","","https://onerecord.iata.org/ns/cargo#UnitComposition","https://onerecord.iata.org/ns/cargo#contactDetails","https://onerecord.iata.org/ns/cargo#ContactDetail"</t>
  </si>
  <si>
    <t>"Activity","UnitComposition","contactPersons","Agent","Actor",8,"Activity to describe composition and decomposition of LoadingUnits","References to Actors (Person; NonHumanActor) acting as contacts","true","false","Person|NonHumanActor","https://onerecord.iata.org/ns/cargo#UnitComposition","https://onerecord.iata.org/ns/cargo#contactPersons","https://onerecord.iata.org/ns/cargo#Actor"</t>
  </si>
  <si>
    <t>"Activity","UnitComposition","events","Event","LogisticsEvent",10,"Activity to describe composition and decomposition of LoadingUnits","Events object","true","false","","https://onerecord.iata.org/ns/cargo#UnitComposition","https://onerecord.iata.org/ns/cargo#events","https://onerecord.iata.org/ns/cargo#LogisticsEvent"</t>
  </si>
  <si>
    <t>"Activity","UnitComposition","skeletonIndicator","","boolean",11,"Activity to describe composition and decomposition of LoadingUnits","Indicator whether a logistics object is a skeleton object","false","false","","https://onerecord.iata.org/ns/cargo#UnitComposition","https://onerecord.iata.org/ns/cargo#skeletonIndicator","http://www.w3.org/2001/XMLSchema#boolean"</t>
  </si>
  <si>
    <t>"Activity","UnitComposition","compositionIdentifier","","string",12,"Activity to describe composition and decomposition of LoadingUnits","Short text holding the process number if necessary","false","false","","https://onerecord.iata.org/ns/cargo#UnitComposition","https://onerecord.iata.org/ns/cargo#compositionIdentifier","http://www.w3.org/2001/XMLSchema#string"</t>
  </si>
  <si>
    <t>"Activity","UnitComposition","slac","","integer",13,"Activity to describe composition and decomposition of LoadingUnits","Shipper's Load And Count  ( total contained piece count as provided by shipper)","false","false","","https://onerecord.iata.org/ns/cargo#UnitComposition","https://onerecord.iata.org/ns/cargo#slac","http://www.w3.org/2001/XMLSchema#integer"</t>
  </si>
  <si>
    <t>"Embedded","UnitsPreference","currency","CodeList","CurrencyCode",1,"UnitsPreference details","Preferred unit for currency","false","true","","https://onerecord.iata.org/ns/cargo#UnitsPreference","https://onerecord.iata.org/ns/cargo#currency","https://onerecord.iata.org/ns/code-lists/CurrencyCode"</t>
  </si>
  <si>
    <t>"Embedded","UnitsPreference","dimensionsUnit","CodeList","DimensionsUnitCode",2,"UnitsPreference details","Preferred unit for measurement and dimensions","false","true","","https://onerecord.iata.org/ns/cargo#UnitsPreference","https://onerecord.iata.org/ns/cargo#dimensionsUnit","https://onerecord.iata.org/ns/code-lists/DimensionsUnitCode"</t>
  </si>
  <si>
    <t>"Embedded","UnitsPreference","temperatureUnit","CodeList","TemperatureUnitCode",3,"UnitsPreference details","Preferred unit for temperature","false","true","","https://onerecord.iata.org/ns/cargo#UnitsPreference","https://onerecord.iata.org/ns/cargo#temperatureUnit","https://onerecord.iata.org/ns/code-lists/TemperatureUnitCode"</t>
  </si>
  <si>
    <t>"Embedded","UnitsPreference","volumeUnit","CodeList","VolumeUnitCode",4,"UnitsPreference details","Preferred unit for volume","false","true","","https://onerecord.iata.org/ns/cargo#UnitsPreference","https://onerecord.iata.org/ns/cargo#volumeUnit","https://onerecord.iata.org/ns/code-lists/VolumeUnitCode"</t>
  </si>
  <si>
    <t>"Embedded","UnitsPreference","weightUnit","CodeList","WeightUnitCode",5,"UnitsPreference details","Preferred unit for weight","false","true","","https://onerecord.iata.org/ns/cargo#UnitsPreference","https://onerecord.iata.org/ns/cargo#weightUnit","https://onerecord.iata.org/ns/code-lists/WeightUnitCode"</t>
  </si>
  <si>
    <t>"Embedded","Value","unit","CodeList","MeasurementUnitCode",1,"Unit of measurement details","Unit of measurement as per MeasurementUnitCode codelist. If the code is not present; create an instance of MeasurementUnitCode based on UNECE Rec. 20 Rev. 17e-2021","false","true","","https://onerecord.iata.org/ns/cargo#Value","https://onerecord.iata.org/ns/cargo#unit","https://onerecord.iata.org/ns/code-lists/MeasurementUnitCode"</t>
  </si>
  <si>
    <t>"Embedded","Value","numericalValue","","double",2,"Unit of measurement details","Numerical value","false","false","","https://onerecord.iata.org/ns/cargo#Value","https://onerecord.iata.org/ns/cargo#numericalValue","http://www.w3.org/2001/XMLSchema#double"</t>
  </si>
  <si>
    <t>"Embedded","VolumePieceGroup","dryIceWeight","Embedded","Value",1,"VolumePieceGroup details","Weight of dry ice","false","false","","https://onerecord.iata.org/ns/cargo#VolumePieceGroup","https://onerecord.iata.org/ns/cargo#dryIceWeight","https://onerecord.iata.org/ns/cargo#Value"</t>
  </si>
  <si>
    <t>"Embedded","VolumePieceGroup","pieceGroupGrossWeight","Embedded","Value",2,"VolumePieceGroup details","Total gross weight of the piece group","false","false","","https://onerecord.iata.org/ns/cargo#VolumePieceGroup","https://onerecord.iata.org/ns/cargo#pieceGroupGrossWeight","https://onerecord.iata.org/ns/cargo#Value"</t>
  </si>
  <si>
    <t>"Embedded","VolumetricWeight","chargeableWeight","Embedded","Value",1,"Volumetric weight details","Chargeable weight","false","false","","https://onerecord.iata.org/ns/cargo#VolumetricWeight","https://onerecord.iata.org/ns/cargo#chargeableWeight","https://onerecord.iata.org/ns/cargo#Value"</t>
  </si>
  <si>
    <t>"Embedded","VolumetricWeight","conversionFactor","","double",2,"Volumetric weight details","Volume to weight conversion factor","false","false","","https://onerecord.iata.org/ns/cargo#VolumetricWeight","https://onerecord.iata.org/ns/cargo#conversionFactor","http://www.w3.org/2001/XMLSchema#double"</t>
  </si>
  <si>
    <t>"Core","Waybill","billingDetails","BillingSettlement","BillingDetails",1,"Waybill details","Reference to the BillingDetails of the Waybill","false","false","","https://onerecord.iata.org/ns/cargo#Waybill","https://onerecord.iata.org/ns/cargo#billingDetails","https://onerecord.iata.org/ns/cargo#BillingDetails"</t>
  </si>
  <si>
    <t>"Core","Waybill","masterWaybill","Core","Waybill",2,"Waybill details","Reference to the master Waybill if it is contained in one","false","false","","https://onerecord.iata.org/ns/cargo#Waybill","https://onerecord.iata.org/ns/cargo#masterWaybill","https://onerecord.iata.org/ns/cargo#Waybill"</t>
  </si>
  <si>
    <t>"Core","Waybill","referredBookingOption","Service","Booking",3,"Waybill details","Refers to the Booking","false","false","","https://onerecord.iata.org/ns/cargo#Waybill","https://onerecord.iata.org/ns/cargo#referredBookingOption","https://onerecord.iata.org/ns/cargo#Booking"</t>
  </si>
  <si>
    <t>"Core","Waybill","shipment","Core","Shipment",4,"Waybill details","Reference to the Shipment","false","false","","https://onerecord.iata.org/ns/cargo#Waybill","https://onerecord.iata.org/ns/cargo#shipment","https://onerecord.iata.org/ns/cargo#Shipment"</t>
  </si>
  <si>
    <t>"Core","Waybill","checks","Action","Check",5,"Waybill details","References to the CheckActions performed on the object","true","false","","https://onerecord.iata.org/ns/cargo#Waybill","https://onerecord.iata.org/ns/cargo#checks","https://onerecord.iata.org/ns/cargo#Check"</t>
  </si>
  <si>
    <t>"Core","Waybill","externalReferences","Common","ExternalReference",6,"Waybill details","References to all associated ExternalReferences","true","false","","https://onerecord.iata.org/ns/cargo#Waybill","https://onerecord.iata.org/ns/cargo#externalReferences","https://onerecord.iata.org/ns/cargo#ExternalReference"</t>
  </si>
  <si>
    <t>"Core","Waybill","arrivalLocation","Common","Location",7,"Waybill details","Reference to the arrival Location","false","false","","https://onerecord.iata.org/ns/cargo#Waybill","https://onerecord.iata.org/ns/cargo#arrivalLocation","https://onerecord.iata.org/ns/cargo#Location"</t>
  </si>
  <si>
    <t>"Core","Waybill","carrierChargeCode","CodeList","ChargeCode",8,"Waybill details","One letter charge code as per bullet point 12 - data element 13 from AWB","false","true","","https://onerecord.iata.org/ns/cargo#Waybill","https://onerecord.iata.org/ns/cargo#carrierChargeCode","https://onerecord.iata.org/ns/code-lists/ChargeCode"</t>
  </si>
  <si>
    <t>"Core","Waybill","carrierDeclarationPlace","Common","Location",9,"Waybill details","Location of individual or company involved in the movement of a consignment or Coded representation of a specific airport/city code","false","false","","https://onerecord.iata.org/ns/cargo#Waybill","https://onerecord.iata.org/ns/cargo#carrierDeclarationPlace","https://onerecord.iata.org/ns/cargo#Location"</t>
  </si>
  <si>
    <t>"Core","Waybill","customsOriginCode","Embedded","CodeListElement",10,"Waybill details","Code indicating the origin of goods for Customs purposes (e.g. For goods in free circulation in the EU) List to be provided by local authorities","false","false","","https://onerecord.iata.org/ns/cargo#Waybill","https://onerecord.iata.org/ns/cargo#customsOriginCode","https://onerecord.iata.org/ns/cargo#CodeListElement"</t>
  </si>
  <si>
    <t>"Core","Waybill","declaredValueForCarriage","Embedded","CurrencyValue",11,"Waybill details","The value of a shipment declared for carriage purposes","false","false","","https://onerecord.iata.org/ns/cargo#Waybill","https://onerecord.iata.org/ns/cargo#declaredValueForCarriage","https://onerecord.iata.org/ns/cargo#CurrencyValue"</t>
  </si>
  <si>
    <t>"Core","Waybill","declaredValueForCustoms","Embedded","CurrencyValue",12,"Waybill details","The value of a shipment declared for customs purposes","false","false","","https://onerecord.iata.org/ns/cargo#Waybill","https://onerecord.iata.org/ns/cargo#declaredValueForCustoms","https://onerecord.iata.org/ns/cargo#CurrencyValue"</t>
  </si>
  <si>
    <t>"Core","Waybill","departureLocation","Common","Location",13,"Waybill details","Reference to the departure Location","false","false","","https://onerecord.iata.org/ns/cargo#Waybill","https://onerecord.iata.org/ns/cargo#departureLocation","https://onerecord.iata.org/ns/cargo#Location"</t>
  </si>
  <si>
    <t>"Core","Waybill","houseWaybills","Core","Waybill",14,"Waybill details","Refers to the Waybill(s) contained","true","false","","https://onerecord.iata.org/ns/cargo#Waybill","https://onerecord.iata.org/ns/cargo#houseWaybills","https://onerecord.iata.org/ns/cargo#Waybill"</t>
  </si>
  <si>
    <t>"Core","Waybill","otherChargesIndicator","CodeList","PrepaidCollectIndicator",15,"Waybill details","Indicator whether the payment of Other Charges is to be made at origin (prepaid) or at destination (collect) as per bullet point 13 - data element 15a/15b from AWB","false","true","","https://onerecord.iata.org/ns/cargo#Waybill","https://onerecord.iata.org/ns/cargo#otherChargesIndicator","https://onerecord.iata.org/ns/code-lists/PrepaidCollectIndicator"</t>
  </si>
  <si>
    <t>"Core","Waybill","serviceCode","CodeList","ServiceCode",16,"Waybill details","One letter service code as per bullet point 18.4 - data element 22Z from AWB","false","true","","https://onerecord.iata.org/ns/cargo#Waybill","https://onerecord.iata.org/ns/cargo#serviceCode","https://onerecord.iata.org/ns/code-lists/ServiceCode"</t>
  </si>
  <si>
    <t>"Core","Waybill","taxAmount","Embedded","CurrencyValue",17,"Waybill details","Information about taxes","false","false","","https://onerecord.iata.org/ns/cargo#Waybill","https://onerecord.iata.org/ns/cargo#taxAmount","https://onerecord.iata.org/ns/cargo#CurrencyValue"</t>
  </si>
  <si>
    <t>"Core","Waybill","waybillType","Enum","WaybillType",18,"Waybill details","Type of the Waybill: House; Direct or Master","false","true","","https://onerecord.iata.org/ns/cargo#Waybill","https://onerecord.iata.org/ns/cargo#waybillType","https://onerecord.iata.org/ns/cargo#WaybillType"</t>
  </si>
  <si>
    <t>"Core","Waybill","weightValuationIndicator","CodeList","PrepaidCollectIndicator",19,"Waybill details","Indicator whether the payment for the Weight/Valuation is to be made at origin (prepaid) or at destination (collect) as per bullet point 13 - data element 14a/14b from AWB","false","true","","https://onerecord.iata.org/ns/cargo#Waybill","https://onerecord.iata.org/ns/cargo#weightValuationIndicator","https://onerecord.iata.org/ns/code-lists/PrepaidCollectIndicator"</t>
  </si>
  <si>
    <t>"Core","Waybill","events","Event","LogisticsEvent",20,"Waybill details","Events object","true","false","","https://onerecord.iata.org/ns/cargo#Waybill","https://onerecord.iata.org/ns/cargo#events","https://onerecord.iata.org/ns/cargo#LogisticsEvent"</t>
  </si>
  <si>
    <t>"Core","Waybill","skeletonIndicator","","boolean",21,"Waybill details","Indicator whether a logistics object is a skeleton object","false","false","","https://onerecord.iata.org/ns/cargo#Waybill","https://onerecord.iata.org/ns/cargo#skeletonIndicator","http://www.w3.org/2001/XMLSchema#boolean"</t>
  </si>
  <si>
    <t>"Core","Waybill","accountingNotes","Embedded","AccountingNote",22,"Waybill details","Information about accounting notes (AWB box 10)","true","false","","https://onerecord.iata.org/ns/cargo#Waybill","https://onerecord.iata.org/ns/cargo#accountingNotes","https://onerecord.iata.org/ns/cargo#AccountingNote"</t>
  </si>
  <si>
    <t>"Core","Waybill","destinationCharges","Embedded","CurrencyValue",23,"Waybill details","Charges levied at destination accruing to the last carrier; in destination currency","true","false","","https://onerecord.iata.org/ns/cargo#Waybill","https://onerecord.iata.org/ns/cargo#destinationCharges","https://onerecord.iata.org/ns/cargo#CurrencyValue"</t>
  </si>
  <si>
    <t>"Core","Waybill","involvedParties","Embedded","Party",24,"Waybill details","Information about other Parties involved depending on the context of use","true","false","","https://onerecord.iata.org/ns/cargo#Waybill","https://onerecord.iata.org/ns/cargo#involvedParties","https://onerecord.iata.org/ns/cargo#Party"</t>
  </si>
  <si>
    <t>"Core","Waybill","otherCharges","Embedded","OtherCharge",25,"Waybill details","Information about Other Charges applying to this Waybill","true","false","","https://onerecord.iata.org/ns/cargo#Waybill","https://onerecord.iata.org/ns/cargo#otherCharges","https://onerecord.iata.org/ns/cargo#OtherCharge"</t>
  </si>
  <si>
    <t>"Core","Waybill","waybillLineItems","Embedded","WaybillLineItem",26,"Waybill details","Information about rates applying to this Waybill handled as line item","true","false","","https://onerecord.iata.org/ns/cargo#Waybill","https://onerecord.iata.org/ns/cargo#waybillLineItems","https://onerecord.iata.org/ns/cargo#WaybillLineItem"</t>
  </si>
  <si>
    <t>"Core","Waybill","accountingInformation","","string",27,"Waybill details","Indicates the details of accounting information. Free text e.g. PAYMENT BY CERTIFIED CHEQUE etc.","false","false","","https://onerecord.iata.org/ns/cargo#Waybill","https://onerecord.iata.org/ns/cargo#accountingInformation","http://www.w3.org/2001/XMLSchema#string"</t>
  </si>
  <si>
    <t>"Core","Waybill","carrierDeclarationDate","","dateTime",28,"Waybill details","Date upon which the certification is made by the carrier","false","false","","https://onerecord.iata.org/ns/cargo#Waybill","https://onerecord.iata.org/ns/cargo#carrierDeclarationDate","http://www.w3.org/2001/XMLSchema#dateTime"</t>
  </si>
  <si>
    <t>"Core","Waybill","carrierDeclarationSignature","","string",29,"Waybill details","Contains the authentication of the Carrier","false","false","","https://onerecord.iata.org/ns/cargo#Waybill","https://onerecord.iata.org/ns/cargo#carrierDeclarationSignature","http://www.w3.org/2001/XMLSchema#string"</t>
  </si>
  <si>
    <t>"Core","Waybill","consignorDeclarationSignature","","string",30,"Waybill details","Name of consignor signatory","false","false","","https://onerecord.iata.org/ns/cargo#Waybill","https://onerecord.iata.org/ns/cargo#consignorDeclarationSignature","http://www.w3.org/2001/XMLSchema#string"</t>
  </si>
  <si>
    <t>"Core","Waybill","destinationCurrencyRate","","double",31,"Waybill details","Conversion rate applied","false","false","","https://onerecord.iata.org/ns/cargo#Waybill","https://onerecord.iata.org/ns/cargo#destinationCurrencyRate","http://www.w3.org/2001/XMLSchema#double"</t>
  </si>
  <si>
    <t>"Core","Waybill","modularCheckNumber","","boolean",32,"Waybill details","The check is a Modular 7 validation on the AWB number; recorded as a boolean.","false","false","","https://onerecord.iata.org/ns/cargo#Waybill","https://onerecord.iata.org/ns/cargo#modularCheckNumber","http://www.w3.org/2001/XMLSchema#boolean"</t>
  </si>
  <si>
    <t>"Core","Waybill","shippingInfo","","string",33,"Waybill details","The shipper or its Agent may enter the appropriate optional shipping","false","false","","https://onerecord.iata.org/ns/cargo#Waybill","https://onerecord.iata.org/ns/cargo#shippingInfo","http://www.w3.org/2001/XMLSchema#string"</t>
  </si>
  <si>
    <t>"Core","Waybill","shippingRefNo","","string",34,"Waybill details","Optional shipping reference number if any","false","false","","https://onerecord.iata.org/ns/cargo#Waybill","https://onerecord.iata.org/ns/cargo#shippingRefNo","http://www.w3.org/2001/XMLSchema#string"</t>
  </si>
  <si>
    <t>"Core","Waybill","waybillNumber","","string",35,"Waybill details","House or Master Waybill unique identifier","false","false","","https://onerecord.iata.org/ns/cargo#Waybill","https://onerecord.iata.org/ns/cargo#waybillNumber","http://www.w3.org/2001/XMLSchema#string"</t>
  </si>
  <si>
    <t>"Core","Waybill","waybillPrefix","","string",36,"Waybill details","Prefix used for the Waybill Number. Refer to IATA Airlines Codes","false","false","","https://onerecord.iata.org/ns/cargo#Waybill","https://onerecord.iata.org/ns/cargo#waybillPrefix","http://www.w3.org/2001/XMLSchema#string"</t>
  </si>
  <si>
    <t>https://onerecord.iata.org/ns/cargo#AccountNumber</t>
  </si>
  <si>
    <t>https://onerecord.iata.org/ns/cargo#accountNumberType</t>
  </si>
  <si>
    <t>https://onerecord.iata.org/ns/cargo#AccountType</t>
  </si>
  <si>
    <t>Type of the account of the account number</t>
  </si>
  <si>
    <t>Open code list for Account types</t>
  </si>
  <si>
    <t>https://onerecord.iata.org/ns/cargo#cityName</t>
  </si>
  <si>
    <t>String holding a city name</t>
  </si>
  <si>
    <t>https://onerecord.iata.org/ns/cargo#bookingSegments</t>
  </si>
  <si>
    <t>https://onerecord.iata.org/ns/cargo#BookingSegment</t>
  </si>
  <si>
    <t>Information about booking segments - physics allocated to a specific transport leg</t>
  </si>
  <si>
    <t>Information about the booking status on segment level, assigning pieces and ULDs to a TransportLeg with a Space Allocation Code</t>
  </si>
  <si>
    <t>https://onerecord.iata.org/ns/cargo#spaceAllocationCode</t>
  </si>
  <si>
    <t>https://onerecord.iata.org/ns/code-lists/SpaceAllocationCode</t>
  </si>
  <si>
    <t>Current status of the space allocation of the booking segment</t>
  </si>
  <si>
    <t>https://onerecord.iata.org/ns/cargo#allotmentCode</t>
  </si>
  <si>
    <t>String holding an allotment code of a booking segment</t>
  </si>
  <si>
    <t>https://onerecord.iata.org/ns/cargo#LogisticsActivity|https://onerecord.iata.org/ns/cargo#Answer|https://onerecord.iata.org/ns/cargo#Actor|https://onerecord.iata.org/ns/cargo#Piece|https://onerecord.iata.org/ns/cargo#Location|https://onerecord.iata.org/ns/cargo#EpermitConsignment|https://onerecord.iata.org/ns/cargo#Organization|https://onerecord.iata.org/ns/cargo#IotDevice|https://onerecord.iata.org/ns/cargo#PhysicalLogisticsObject|https://onerecord.iata.org/ns/cargo#BillingDetails|https://onerecord.iata.org/ns/cargo#Booking|https://onerecord.iata.org/ns/cargo#BookingOption|https://onerecord.iata.org/ns/cargo#BookingRequest|https://onerecord.iata.org/ns/cargo#BookingShipment|https://onerecord.iata.org/ns/cargo#Carrier|https://onerecord.iata.org/ns/cargo#Person|https://onerecord.iata.org/ns/cargo#Check|https://onerecord.iata.org/ns/cargo#CheckTemplate|https://onerecord.iata.org/ns/cargo#CheckTotalResult|https://onerecord.iata.org/ns/cargo#CO2Emissions|https://onerecord.iata.org/ns/cargo#LoadingMaterial|https://onerecord.iata.org/ns/cargo#Composing|https://onerecord.iata.org/ns/cargo#Sensor|https://onerecord.iata.org/ns/cargo#PieceLiveAnimals|https://onerecord.iata.org/ns/cargo#Item|https://onerecord.iata.org/ns/cargo#DgProductRadioactive|https://onerecord.iata.org/ns/cargo#Product|https://onerecord.iata.org/ns/cargo#CustomsInformation|https://onerecord.iata.org/ns/cargo#Waybill|https://onerecord.iata.org/ns/cargo#DgDeclaration|https://onerecord.iata.org/ns/cargo#ExternalReference|https://onerecord.iata.org/ns/cargo#LiveAnimalsEpermit|https://onerecord.iata.org/ns/cargo#BookingOptionRequest|https://onerecord.iata.org/ns/cargo#Price|https://onerecord.iata.org/ns/cargo#ProductDg|https://onerecord.iata.org/ns/cargo#UnitComposition|https://onerecord.iata.org/ns/cargo#Insurance|https://onerecord.iata.org/ns/cargo#Shipment|https://onerecord.iata.org/ns/cargo#LogisticsAction|https://onerecord.iata.org/ns/cargo#DgRadioactiveIsotope|https://onerecord.iata.org/ns/cargo#LoadingUnit|https://onerecord.iata.org/ns/cargo#Loading|https://onerecord.iata.org/ns/cargo#TransportMeans|https://onerecord.iata.org/ns/cargo#TransportMovement|https://onerecord.iata.org/ns/cargo#Company|https://onerecord.iata.org/ns/cargo#PackagingType|https://onerecord.iata.org/ns/cargo#LogisticsAgent|https://onerecord.iata.org/ns/cargo#Question|https://onerecord.iata.org/ns/cargo#Ratings|https://onerecord.iata.org/ns/cargo#SecurityDeclaration|https://onerecord.iata.org/ns/cargo#LogisticsService|https://onerecord.iata.org/ns/cargo#EpermitSignature|https://onerecord.iata.org/ns/cargo#Storing|https://onerecord.iata.org/ns/cargo#TransportLegs|https://onerecord.iata.org/ns/cargo#ULD|https://onerecord.iata.org/ns/cargo#PieceDg|https://onerecord.iata.org/ns/cargo#HandlingService|https://onerecord.iata.org/ns/cargo#ItemDg|https://onerecord.iata.org/ns/cargo#NonHumanActor|https://onerecord.iata.org/ns/cargo#PublicAuthority|https://onerecord.iata.org/ns/cargo#Storage</t>
  </si>
  <si>
    <t>https://onerecord.iata.org/ns/cargo#Piece|https://onerecord.iata.org/ns/cargo#Location|https://onerecord.iata.org/ns/cargo#IotDevice|https://onerecord.iata.org/ns/cargo#LoadingMaterial|https://onerecord.iata.org/ns/cargo#Sensor|https://onerecord.iata.org/ns/cargo#PieceLiveAnimals|https://onerecord.iata.org/ns/cargo#Item|https://onerecord.iata.org/ns/cargo#LoadingUnit|https://onerecord.iata.org/ns/cargo#TransportMeans|https://onerecord.iata.org/ns/cargo#ULD|https://onerecord.iata.org/ns/cargo#PieceDg|https://onerecord.iata.org/ns/cargo#ItemDg</t>
  </si>
  <si>
    <t>https://onerecord.iata.org/ns/cargo#Booking|https://onerecord.iata.org/ns/cargo#HandlingService</t>
  </si>
  <si>
    <t>https://onerecord.iata.org/ns/cargo#HandlingService</t>
  </si>
  <si>
    <t>https://onerecord.iata.org/ns/cargo#ociLineNumber</t>
  </si>
  <si>
    <t>Integer holding the oci line number when upcasting multi-line oci structures from CIMP/CXML</t>
  </si>
  <si>
    <t>https://onerecord.iata.org/ns/cargo#PieceLiveAnimals|https://onerecord.iata.org/ns/cargo#PieceDg|https://onerecord.iata.org/ns/cargo#PieceLiveAnimals|https://onerecord.iata.org/ns/cargo#PieceDg</t>
  </si>
  <si>
    <t>https://onerecord.iata.org/ns/cargo#declarationPlace</t>
  </si>
  <si>
    <t>Reference to the Location the DgDeclaration was declared at</t>
  </si>
  <si>
    <t>https://onerecord.iata.org/ns/cargo#declarationDate</t>
  </si>
  <si>
    <t>Date and time at which the DgDeclaration was declared</t>
  </si>
  <si>
    <t>https://onerecord.iata.org/ns/cargo#serviceProvider</t>
  </si>
  <si>
    <t>Generic handling service for non main carriage activities</t>
  </si>
  <si>
    <t>Reference to the Party providing the service</t>
  </si>
  <si>
    <t>https://onerecord.iata.org/ns/cargo#serviceRequestor</t>
  </si>
  <si>
    <t>Reference to the Party requesting the service</t>
  </si>
  <si>
    <t>https://onerecord.iata.org/ns/cargo#handlingServiceFor</t>
  </si>
  <si>
    <t>https://onerecord.iata.org/ns/cargo#serviceForWaybills</t>
  </si>
  <si>
    <t>Reference to the Waybills this service is to be performed for. To be used if a service is to be performed for a specific shipment or set of</t>
  </si>
  <si>
    <t>https://onerecord.iata.org/ns/cargo#Carrier|https://onerecord.iata.org/ns/cargo#Company|https://onerecord.iata.org/ns/cargo#PublicAuthority|https://onerecord.iata.org/ns/cargo#Carrier|https://onerecord.iata.org/ns/cargo#Company|https://onerecord.iata.org/ns/cargo#PublicAuthority</t>
  </si>
  <si>
    <t>https://onerecord.iata.org/ns/cargo#Carrier|https://onerecord.iata.org/ns/cargo#Carrier|https://onerecord.iata.org/ns/cargo#Carrier</t>
  </si>
  <si>
    <t>https://onerecord.iata.org/ns/cargo#LineItemPackage</t>
  </si>
  <si>
    <t>https://onerecord.iata.org/ns/cargo#packageGrossWeight</t>
  </si>
  <si>
    <t>Grouping of pieces for rating information as per Waybill box 22I</t>
  </si>
  <si>
    <t>Information about the total weight of a grouping of pieces</t>
  </si>
  <si>
    <t>https://onerecord.iata.org/ns/cargo#packageVolume</t>
  </si>
  <si>
    <t>Information about the total volume of a grouping of pieces</t>
  </si>
  <si>
    <t>https://onerecord.iata.org/ns/cargo#packageSlac</t>
  </si>
  <si>
    <t>Integer holding the total slac of a grouping of pieces</t>
  </si>
  <si>
    <t>https://onerecord.iata.org/ns/cargo#accountNumbers</t>
  </si>
  <si>
    <t>Information about account numbers</t>
  </si>
  <si>
    <t>https://onerecord.iata.org/ns/cargo#rateGrossWeight</t>
  </si>
  <si>
    <t>https://onerecord.iata.org/ns/cargo#rateVolume</t>
  </si>
  <si>
    <t>https://onerecord.iata.org/ns/cargo#rateSlac</t>
  </si>
  <si>
    <t>https://onerecord.iata.org/ns/cargo#lineItemPackages</t>
  </si>
  <si>
    <t>LineItemPackage</t>
  </si>
  <si>
    <t>BookingSegment</t>
  </si>
  <si>
    <t>HandlingService</t>
  </si>
  <si>
    <t>"Embedded","Address","cityName","","string",6,"Address details","String holding a city name","false","false","","https://onerecord.iata.org/ns/cargo#Address","https://onerecord.iata.org/ns/cargo#cityName","http://www.w3.org/2001/XMLSchema#string"</t>
  </si>
  <si>
    <t>"Embedded","Address","postOfficeBox","","string",7,"Address details","Post Office box number / code","false","false","","https://onerecord.iata.org/ns/cargo#Address","https://onerecord.iata.org/ns/cargo#postOfficeBox","http://www.w3.org/2001/XMLSchema#string"</t>
  </si>
  <si>
    <t>"Embedded","Address","textualPostCode","","string",8,"Address details","Postal / ZIP code","false","false","","https://onerecord.iata.org/ns/cargo#Address","https://onerecord.iata.org/ns/cargo#textualPostCode","http://www.w3.org/2001/XMLSchema#string"</t>
  </si>
  <si>
    <t>"Embedded","Address","streetAddressLines","","string",9,"Address details","Street address including street name; street number; building number; apartment etc","true","false","","https://onerecord.iata.org/ns/cargo#Address","https://onerecord.iata.org/ns/cargo#streetAddressLines","http://www.w3.org/2001/XMLSchema#string"</t>
  </si>
  <si>
    <t>"Service","Booking","arrivalLocation","Common","Location",3,"Booking object refers to a confirmed booking","Reference to the arrival Location","false","false","","https://onerecord.iata.org/ns/cargo#Booking","https://onerecord.iata.org/ns/cargo#arrivalLocation","https://onerecord.iata.org/ns/cargo#Location"</t>
  </si>
  <si>
    <t>"Service","Booking","bookingShipmentDetails","Distribution","BookingShipment",4,"Booking object refers to a confirmed booking","Reference to the BookingShipment if required","false","false","","https://onerecord.iata.org/ns/cargo#Booking","https://onerecord.iata.org/ns/cargo#bookingShipmentDetails","https://onerecord.iata.org/ns/cargo#BookingShipment"</t>
  </si>
  <si>
    <t>"Service","Booking","bookingStatus","Enum","BookingStatus",5,"Booking object refers to a confirmed booking","Status of the Booking","false","true","","https://onerecord.iata.org/ns/cargo#Booking","https://onerecord.iata.org/ns/cargo#bookingStatus","https://onerecord.iata.org/ns/cargo#BookingStatus"</t>
  </si>
  <si>
    <t>"Service","Booking","carrier","Agent","Carrier",6,"Booking object refers to a confirmed booking","Reference to the operating carrier","false","false","","https://onerecord.iata.org/ns/cargo#Booking","https://onerecord.iata.org/ns/cargo#carrier","https://onerecord.iata.org/ns/cargo#Carrier"</t>
  </si>
  <si>
    <t>"Service","Booking","carrierProduct","Embedded","CarrierProduct",7,"Booking object refers to a confirmed booking","Reference to the Carrier product if known","false","false","","https://onerecord.iata.org/ns/cargo#Booking","https://onerecord.iata.org/ns/cargo#carrierProduct","https://onerecord.iata.org/ns/cargo#CarrierProduct"</t>
  </si>
  <si>
    <t>"Service","Booking","departureLocation","Common","Location",8,"Booking object refers to a confirmed booking","Reference to the departure Location","false","false","","https://onerecord.iata.org/ns/cargo#Booking","https://onerecord.iata.org/ns/cargo#departureLocation","https://onerecord.iata.org/ns/cargo#Location"</t>
  </si>
  <si>
    <t>"Service","Booking","updateBookingOptionRequests","Distribution","BookingOptionRequest",9,"Booking object refers to a confirmed booking","References to BookingOptionRequests that request to update the Booking","true","false","","https://onerecord.iata.org/ns/cargo#Booking","https://onerecord.iata.org/ns/cargo#updateBookingOptionRequests","https://onerecord.iata.org/ns/cargo#BookingOptionRequest"</t>
  </si>
  <si>
    <t>"Service","Booking","checks","Action","Check",10,"Booking object refers to a confirmed booking","References to the CheckActions performed on the object","true","false","","https://onerecord.iata.org/ns/cargo#Booking","https://onerecord.iata.org/ns/cargo#checks","https://onerecord.iata.org/ns/cargo#Check"</t>
  </si>
  <si>
    <t>"Service","Booking","externalReferences","Common","ExternalReference",11,"Booking object refers to a confirmed booking","References to all associated ExternalReferences","true","false","","https://onerecord.iata.org/ns/cargo#Booking","https://onerecord.iata.org/ns/cargo#externalReferences","https://onerecord.iata.org/ns/cargo#ExternalReference"</t>
  </si>
  <si>
    <t>"Service","Booking","bookingTimes","Embedded","BookingTimes",12,"Booking object refers to a confirmed booking","Information about the Booking Times of a provided Booking Option","true","false","","https://onerecord.iata.org/ns/cargo#Booking","https://onerecord.iata.org/ns/cargo#bookingTimes","https://onerecord.iata.org/ns/cargo#BookingTimes"</t>
  </si>
  <si>
    <t>"Service","Booking","stationRemarks","Embedded","StationRemarks",13,"Booking object refers to a confirmed booking","Remarks related to specific stations in the routing (e.g. Embargo in XXX)","true","false","","https://onerecord.iata.org/ns/cargo#Booking","https://onerecord.iata.org/ns/cargo#stationRemarks","https://onerecord.iata.org/ns/cargo#StationRemarks"</t>
  </si>
  <si>
    <t>"Service","Booking","transportLegs","Distribution","TransportLegs",14,"Booking object refers to a confirmed booking","Reference to the Transport Legs of the proposed routing","true","false","","https://onerecord.iata.org/ns/cargo#Booking","https://onerecord.iata.org/ns/cargo#transportLegs","https://onerecord.iata.org/ns/cargo#TransportLegs"</t>
  </si>
  <si>
    <t>"Service","Booking","shippingInfo","","string",15,"Booking object refers to a confirmed booking","The shipper or its Agent may enter the appropriate optional shipping","false","false","","https://onerecord.iata.org/ns/cargo#Booking","https://onerecord.iata.org/ns/cargo#shippingInfo","http://www.w3.org/2001/XMLSchema#string"</t>
  </si>
  <si>
    <t>"Service","Booking","shippingRefNo","","string",16,"Booking object refers to a confirmed booking","Optional shipping reference number if any","false","false","","https://onerecord.iata.org/ns/cargo#Booking","https://onerecord.iata.org/ns/cargo#shippingRefNo","http://www.w3.org/2001/XMLSchema#string"</t>
  </si>
  <si>
    <t>"Service","Booking","waybillNumber","","string",17,"Booking object refers to a confirmed booking","House or Master Waybill unique identifier","false","false","","https://onerecord.iata.org/ns/cargo#Booking","https://onerecord.iata.org/ns/cargo#waybillNumber","http://www.w3.org/2001/XMLSchema#string"</t>
  </si>
  <si>
    <t>"Service","Booking","waybillPrefix","","string",18,"Booking object refers to a confirmed booking","Prefix used for the Waybill Number. Refer to IATA Airlines Codes","false","false","","https://onerecord.iata.org/ns/cargo#Booking","https://onerecord.iata.org/ns/cargo#waybillPrefix","http://www.w3.org/2001/XMLSchema#string"</t>
  </si>
  <si>
    <t>"Service","Booking","events","Event","LogisticsEvent",19,"Booking object refers to a confirmed booking","Events object","true","false","","https://onerecord.iata.org/ns/cargo#Booking","https://onerecord.iata.org/ns/cargo#events","https://onerecord.iata.org/ns/cargo#LogisticsEvent"</t>
  </si>
  <si>
    <t>"Service","Booking","skeletonIndicator","","boolean",20,"Booking object refers to a confirmed booking","Indicator whether a logistics object is a skeleton object","false","false","","https://onerecord.iata.org/ns/cargo#Booking","https://onerecord.iata.org/ns/cargo#skeletonIndicator","http://www.w3.org/2001/XMLSchema#boolean"</t>
  </si>
  <si>
    <t>"Service","Booking","activitySequences","Embedded","ActivitySequence",21,"Booking object refers to a confirmed booking","Information about the Activities that are part of the Service and their sequence","true","false","","https://onerecord.iata.org/ns/cargo#Booking","https://onerecord.iata.org/ns/cargo#activitySequences","https://onerecord.iata.org/ns/cargo#ActivitySequence"</t>
  </si>
  <si>
    <t>"Service","Booking","contactDetails","Embedded","ContactDetail",22,"Booking object refers to a confirmed booking","Information about contactDetails","true","false","","https://onerecord.iata.org/ns/cargo#Booking","https://onerecord.iata.org/ns/cargo#contactDetails","https://onerecord.iata.org/ns/cargo#ContactDetail"</t>
  </si>
  <si>
    <t>"Service","Booking","contactPersons","Agent","Actor",23,"Booking object refers to a confirmed booking","References to Actors (Person; NonHumanActor) acting as contacts","true","false","Person|NonHumanActor","https://onerecord.iata.org/ns/cargo#Booking","https://onerecord.iata.org/ns/cargo#contactPersons","https://onerecord.iata.org/ns/cargo#Actor"</t>
  </si>
  <si>
    <t>"Service","Booking","bookingSegments","","BookingSegment",24,"Booking object refers to a confirmed booking","Information about booking segments - physics allocated to a specific transport leg","true","false","","https://onerecord.iata.org/ns/cargo#Booking","https://onerecord.iata.org/ns/cargo#bookingSegments","https://onerecord.iata.org/ns/cargo#BookingSegment"</t>
  </si>
  <si>
    <t>"Service","Booking","additionalInformation","","string",25,"Booking object refers to a confirmed booking","Additional information related to the Booking Option; e.g. sales details","true","false","","https://onerecord.iata.org/ns/cargo#Booking","https://onerecord.iata.org/ns/cargo#additionalInformation","http://www.w3.org/2001/XMLSchema#string"</t>
  </si>
  <si>
    <t>"Embedded","BookingSegment","transportLegs","Distribution","TransportLegs",1,"Information about the booking status on segment level; assigning pieces and ULDs to a TransportLeg with a Space Allocation Code","Reference to the Transport Legs of the proposed routing","false","false","","https://onerecord.iata.org/ns/cargo#BookingSegment","https://onerecord.iata.org/ns/cargo#transportLegs","https://onerecord.iata.org/ns/cargo#TransportLegs"</t>
  </si>
  <si>
    <t>"Embedded","BookingSegment","pieceGroups","Embedded","PieceGroup",2,"Information about the booking status on segment level; assigning pieces and ULDs to a TransportLeg with a Space Allocation Code","Reference to the Piece groups of the shipment","true","false","LoosePiece|ULDBasicPiece|ULDSpecificPiece|VolumePieceGroup","https://onerecord.iata.org/ns/cargo#BookingSegment","https://onerecord.iata.org/ns/cargo#pieceGroups","https://onerecord.iata.org/ns/cargo#PieceGroup"</t>
  </si>
  <si>
    <t>"Embedded","BookingSegment","spaceAllocationCode","CodeList","SpaceAllocationCode",3,"Information about the booking status on segment level; assigning pieces and ULDs to a TransportLeg with a Space Allocation Code","Current status of the space allocation of the booking segment","false","true","","https://onerecord.iata.org/ns/cargo#BookingSegment","https://onerecord.iata.org/ns/cargo#spaceAllocationCode","https://onerecord.iata.org/ns/code-lists/SpaceAllocationCode"</t>
  </si>
  <si>
    <t>"Embedded","BookingSegment","allotmentCode","","string",4,"Information about the booking status on segment level; assigning pieces and ULDs to a TransportLeg with a Space Allocation Code","String holding an allotment code of a booking segment","false","false","","https://onerecord.iata.org/ns/cargo#BookingSegment","https://onerecord.iata.org/ns/cargo#allotmentCode","http://www.w3.org/2001/XMLSchema#string"</t>
  </si>
  <si>
    <t>"Distribution","BookingShipment","chargeableWeight","Embedded","Value",2,"Simplified shipment object that is to be used only for the distribution scope where only a subset of data is known priori to operational phase.","Chargeable weight","false","false","","https://onerecord.iata.org/ns/cargo#BookingShipment","https://onerecord.iata.org/ns/cargo#chargeableWeight","https://onerecord.iata.org/ns/cargo#Value"</t>
  </si>
  <si>
    <t>"Distribution","BookingShipment","densityGroupCode","CodeList","DensityGroupCode",3,"Simplified shipment object that is to be used only for the distribution scope where only a subset of data is known priori to operational phase.","Density Group Code as defined in cXML code list 2","false","true","","https://onerecord.iata.org/ns/cargo#BookingShipment","https://onerecord.iata.org/ns/cargo#densityGroupCode","https://onerecord.iata.org/ns/code-lists/DensityGroupCode"</t>
  </si>
  <si>
    <t>"Distribution","BookingShipment","expectedCommodity","CodeList","CommodityCode",4,"Simplified shipment object that is to be used only for the distribution scope where only a subset of data is known priori to operational phase.","Expected commodity of the shipment as per Commodity Code list. Either this or expected HS code required","false","true","","https://onerecord.iata.org/ns/cargo#BookingShipment","https://onerecord.iata.org/ns/cargo#expectedCommodity","https://onerecord.iata.org/ns/code-lists/CommodityCode"</t>
  </si>
  <si>
    <t>"Distribution","BookingShipment","expectedHScode","Embedded","CodeListElement",5,"Simplified shipment object that is to be used only for the distribution scope where only a subset of data is known priori to operational phase.","Expected commodity of the shipment as per HS code (at least 6 digits). Either this or expectedCommodityCode required","false","false","","https://onerecord.iata.org/ns/cargo#BookingShipment","https://onerecord.iata.org/ns/cargo#expectedHScode","https://onerecord.iata.org/ns/cargo#CodeListElement"</t>
  </si>
  <si>
    <t>"Distribution","BookingShipment","temperatureInstructions","Embedded","TemperatureInstructions",6,"Simplified shipment object that is to be used only for the distribution scope where only a subset of data is known priori to operational phase.","Temperature instructions if a specific range","false","false","","https://onerecord.iata.org/ns/cargo#BookingShipment","https://onerecord.iata.org/ns/cargo#temperatureInstructions","https://onerecord.iata.org/ns/cargo#TemperatureInstructions"</t>
  </si>
  <si>
    <t>"Distribution","BookingShipment","totalDimensions","Embedded","Dimensions",7,"Simplified shipment object that is to be used only for the distribution scope where only a subset of data is known priori to operational phase.","Dimensions of the whole shipment","false","false","","https://onerecord.iata.org/ns/cargo#BookingShipment","https://onerecord.iata.org/ns/cargo#totalDimensions","https://onerecord.iata.org/ns/cargo#Dimensions"</t>
  </si>
  <si>
    <t>"Distribution","BookingShipment","totalGrossWeight","Embedded","Value",8,"Simplified shipment object that is to be used only for the distribution scope where only a subset of data is known priori to operational phase.","Total gross weight of the whole shipment","false","false","","https://onerecord.iata.org/ns/cargo#BookingShipment","https://onerecord.iata.org/ns/cargo#totalGrossWeight","https://onerecord.iata.org/ns/cargo#Value"</t>
  </si>
  <si>
    <t>"Distribution","BookingShipment","checks","Action","Check",9,"Simplified shipment object that is to be used only for the distribution scope where only a subset of data is known priori to operational phase.","References to the CheckActions performed on the object","true","false","","https://onerecord.iata.org/ns/cargo#BookingShipment","https://onerecord.iata.org/ns/cargo#checks","https://onerecord.iata.org/ns/cargo#Check"</t>
  </si>
  <si>
    <t>"Distribution","BookingShipment","externalReferences","Common","ExternalReference",10,"Simplified shipment object that is to be used only for the distribution scope where only a subset of data is known priori to operational phase.","References to all associated ExternalReferences","true","false","","https://onerecord.iata.org/ns/cargo#BookingShipment","https://onerecord.iata.org/ns/cargo#externalReferences","https://onerecord.iata.org/ns/cargo#ExternalReference"</t>
  </si>
  <si>
    <t>"Distribution","BookingShipment","customsInformation","Core","CustomsInformation",11,"Simplified shipment object that is to be used only for the distribution scope where only a subset of data is known priori to operational phase.","Customs details","true","false","","https://onerecord.iata.org/ns/cargo#BookingShipment","https://onerecord.iata.org/ns/cargo#customsInformation","https://onerecord.iata.org/ns/cargo#CustomsInformation"</t>
  </si>
  <si>
    <t>"Distribution","BookingShipment","pieceGroups","Embedded","PieceGroup",12,"Simplified shipment object that is to be used only for the distribution scope where only a subset of data is known priori to operational phase.","Reference to the Piece groups of the shipment","true","false","LoosePiece|ULDBasicPiece|ULDSpecificPiece|VolumePieceGroup","https://onerecord.iata.org/ns/cargo#BookingShipment","https://onerecord.iata.org/ns/cargo#pieceGroups","https://onerecord.iata.org/ns/cargo#PieceGroup"</t>
  </si>
  <si>
    <t>"Distribution","BookingShipment","specialHandlingCodes","CodeList","SpecialHandlingCode",13,"Simplified shipment object that is to be used only for the distribution scope where only a subset of data is known priori to operational phase.","Three-letter special handling code (SPH)","true","true","","https://onerecord.iata.org/ns/cargo#BookingShipment","https://onerecord.iata.org/ns/cargo#specialHandlingCodes","https://onerecord.iata.org/ns/code-lists/SpecialHandlingCode"</t>
  </si>
  <si>
    <t>"Distribution","BookingShipment","consolidationIndicator","","boolean",14,"Simplified shipment object that is to be used only for the distribution scope where only a subset of data is known priori to operational phase.","Indication if the shipment is a consolidation","false","false","","https://onerecord.iata.org/ns/cargo#BookingShipment","https://onerecord.iata.org/ns/cargo#consolidationIndicator","http://www.w3.org/2001/XMLSchema#boolean"</t>
  </si>
  <si>
    <t>"Distribution","BookingShipment","events","Event","LogisticsEvent",15,"Simplified shipment object that is to be used only for the distribution scope where only a subset of data is known priori to operational phase.","Events object","true","false","","https://onerecord.iata.org/ns/cargo#BookingShipment","https://onerecord.iata.org/ns/cargo#events","https://onerecord.iata.org/ns/cargo#LogisticsEvent"</t>
  </si>
  <si>
    <t>"Distribution","BookingShipment","skeletonIndicator","","boolean",16,"Simplified shipment object that is to be used only for the distribution scope where only a subset of data is known priori to operational phase.","Indicator whether a logistics object is a skeleton object","false","false","","https://onerecord.iata.org/ns/cargo#BookingShipment","https://onerecord.iata.org/ns/cargo#skeletonIndicator","http://www.w3.org/2001/XMLSchema#boolean"</t>
  </si>
  <si>
    <t>"Distribution","BookingShipment","specialServiceRequests","","string",17,"Simplified shipment object that is to be used only for the distribution scope where only a subset of data is known priori to operational phase.","Special service requests","true","false","","https://onerecord.iata.org/ns/cargo#BookingShipment","https://onerecord.iata.org/ns/cargo#specialServiceRequests","http://www.w3.org/2001/XMLSchema#string"</t>
  </si>
  <si>
    <t>"Distribution","BookingShipment","textualHandlingInstructions","","string",18,"Simplified shipment object that is to be used only for the distribution scope where only a subset of data is known priori to operational phase.","Strings to provide free text handling instructions such as SSR and OSI","true","false","","https://onerecord.iata.org/ns/cargo#BookingShipment","https://onerecord.iata.org/ns/cargo#textualHandlingInstructions","http://www.w3.org/2001/XMLSchema#string"</t>
  </si>
  <si>
    <t>"Core","CO2Emissions","calculationFor","Abstract","LogisticsObject",2,"CO2 Calculation","Reference to the TransportMovement or TransportLegs the CO2Emissions have been calculated for","false","false","LogisticsActivity|Answer|Actor|Piece|Location|EpermitConsignment|Organization|IotDevice|PhysicalLogisticsObject|BillingDetails|Booking|BookingOption|BookingRequest|BookingShipment|Carrier|Person|Check|CheckTemplate|CheckTotalResult|CO2Emissions|LoadingMaterial|Composing|Sensor|PieceLiveAnimals|Item|DgProductRadioactive|Product|CustomsInformation|Waybill|DgDeclaration|ExternalReference|LiveAnimalsEpermit|BookingOptionRequest|Price|ProductDg|UnitComposition|Insurance|Shipment|LogisticsAction|DgRadioactiveIsotope|LoadingUnit|Loading|TransportMeans|TransportMovement|Company|PackagingType|LogisticsAgent|Question|Ratings|SecurityDeclaration|LogisticsService|EpermitSignature|Storing|TransportLegs|ULD|PieceDg|HandlingService|ItemDg|NonHumanActor|PublicAuthority|Storage","https://onerecord.iata.org/ns/cargo#CO2Emissions","https://onerecord.iata.org/ns/cargo#calculationFor","https://onerecord.iata.org/ns/cargo#LogisticsObject"</t>
  </si>
  <si>
    <t>"Action","Check","checkedObject","Abstract","LogisticsObject",2,"Action to describe a check","Reference to the checked Object","false","false","LogisticsActivity|Answer|Actor|Piece|Location|EpermitConsignment|Organization|IotDevice|PhysicalLogisticsObject|BillingDetails|Booking|BookingOption|BookingRequest|BookingShipment|Carrier|Person|Check|CheckTemplate|CheckTotalResult|CO2Emissions|LoadingMaterial|Composing|Sensor|PieceLiveAnimals|Item|DgProductRadioactive|Product|CustomsInformation|Waybill|DgDeclaration|ExternalReference|LiveAnimalsEpermit|BookingOptionRequest|Price|ProductDg|UnitComposition|Insurance|Shipment|LogisticsAction|DgRadioactiveIsotope|LoadingUnit|Loading|TransportMeans|TransportMovement|Company|PackagingType|LogisticsAgent|Question|Ratings|SecurityDeclaration|LogisticsService|EpermitSignature|Storing|TransportLegs|ULD|PieceDg|HandlingService|ItemDg|NonHumanActor|PublicAuthority|Storage","https://onerecord.iata.org/ns/cargo#Check","https://onerecord.iata.org/ns/cargo#checkedObject","https://onerecord.iata.org/ns/cargo#LogisticsObject"</t>
  </si>
  <si>
    <t>"Common","CheckTotalResult","resultOfCheck","Action","Check",1,"Result of a Check","","false","false","","https://onerecord.iata.org/ns/cargo#CheckTotalResult","https://onerecord.iata.org/ns/cargo#resultOfCheck","https://onerecord.iata.org/ns/cargo#Check"</t>
  </si>
  <si>
    <t>"Core","CustomsInformation","ociLineNumber","","integer",9,"Customs information details","Integer holding the oci line number when upcasting multi-line oci structures from CIMP/CXML","false","false","","https://onerecord.iata.org/ns/cargo#CustomsInformation","https://onerecord.iata.org/ns/cargo#ociLineNumber","http://www.w3.org/2001/XMLSchema#integer"</t>
  </si>
  <si>
    <t>"Core","CustomsInformation","otherCustomsInformation","","string",10,"Customs information details","Supplementary Customs; Security and Regulatory Control Information","false","false","","https://onerecord.iata.org/ns/cargo#CustomsInformation","https://onerecord.iata.org/ns/cargo#otherCustomsInformation","http://www.w3.org/2001/XMLSchema#string"</t>
  </si>
  <si>
    <t>"Core","CustomsInformation","events","Event","LogisticsEvent",11,"Customs information details","Events object","true","false","","https://onerecord.iata.org/ns/cargo#CustomsInformation","https://onerecord.iata.org/ns/cargo#events","https://onerecord.iata.org/ns/cargo#LogisticsEvent"</t>
  </si>
  <si>
    <t>"Core","CustomsInformation","skeletonIndicator","","boolean",12,"Customs information details","Indicator whether a logistics object is a skeleton object","false","false","","https://onerecord.iata.org/ns/cargo#CustomsInformation","https://onerecord.iata.org/ns/cargo#skeletonIndicator","http://www.w3.org/2001/XMLSchema#boolean"</t>
  </si>
  <si>
    <t>"DG","DgDeclaration","issuedForPiece","Core","Piece",2,"Dangerous goods declaration","Reference to the Piece the document was issued for","false","false","PieceLiveAnimals|PieceDg|PieceLiveAnimals|PieceDg","https://onerecord.iata.org/ns/cargo#DgDeclaration","https://onerecord.iata.org/ns/cargo#issuedForPiece","https://onerecord.iata.org/ns/cargo#Piece"</t>
  </si>
  <si>
    <t>"DG","DgDeclaration","arrivalLocation","Common","Location",3,"Dangerous goods declaration","Reference to the arrival Location","false","false","","https://onerecord.iata.org/ns/cargo#DgDeclaration","https://onerecord.iata.org/ns/cargo#arrivalLocation","https://onerecord.iata.org/ns/cargo#Location"</t>
  </si>
  <si>
    <t>"DG","DgDeclaration","declarationPlace","Common","Location",4,"Dangerous goods declaration","Reference to the Location the DgDeclaration was declared at","false","false","","https://onerecord.iata.org/ns/cargo#DgDeclaration","https://onerecord.iata.org/ns/cargo#declarationPlace","https://onerecord.iata.org/ns/cargo#Location"</t>
  </si>
  <si>
    <t>"DG","DgDeclaration","departureLocation","Common","Location",5,"Dangerous goods declaration","Reference to the departure Location","false","false","","https://onerecord.iata.org/ns/cargo#DgDeclaration","https://onerecord.iata.org/ns/cargo#departureLocation","https://onerecord.iata.org/ns/cargo#Location"</t>
  </si>
  <si>
    <t>"DG","DgDeclaration","checks","Action","Check",6,"Dangerous goods declaration","References to the CheckActions performed on the object","true","false","","https://onerecord.iata.org/ns/cargo#DgDeclaration","https://onerecord.iata.org/ns/cargo#checks","https://onerecord.iata.org/ns/cargo#Check"</t>
  </si>
  <si>
    <t>"DG","DgDeclaration","externalReferences","Common","ExternalReference",7,"Dangerous goods declaration","References to all associated ExternalReferences","true","false","","https://onerecord.iata.org/ns/cargo#DgDeclaration","https://onerecord.iata.org/ns/cargo#externalReferences","https://onerecord.iata.org/ns/cargo#ExternalReference"</t>
  </si>
  <si>
    <t>"DG","DgDeclaration","aircraftLimitationInformation","","string",8,"Dangerous goods declaration","Contains the Special Handling Code related to the prescribed limitation. Hardcoded to PASSENGER AND CARGO AIRCRAFT or CARGO AIRCRAFT ONLY. This field is mandatory for air (Air) ","false","false","","https://onerecord.iata.org/ns/cargo#DgDeclaration","https://onerecord.iata.org/ns/cargo#aircraftLimitationInformation","http://www.w3.org/2001/XMLSchema#string"</t>
  </si>
  <si>
    <t>"DG","DgDeclaration","complianceDeclarationText","","string",9,"Dangerous goods declaration","Contains the warning message complying with the regulations text note. This field is mandatory for air (Air) ","false","false","","https://onerecord.iata.org/ns/cargo#DgDeclaration","https://onerecord.iata.org/ns/cargo#complianceDeclarationText","http://www.w3.org/2001/XMLSchema#string"</t>
  </si>
  <si>
    <t>"DG","DgDeclaration","declarationDate","","dateTime",10,"Dangerous goods declaration","Date and time at which the DgDeclaration was declared","false","false","","https://onerecord.iata.org/ns/cargo#DgDeclaration","https://onerecord.iata.org/ns/cargo#declarationDate","http://www.w3.org/2001/XMLSchema#dateTime"</t>
  </si>
  <si>
    <t>"DG","DgDeclaration","exclusiveUseIndicator","","boolean",11,"Dangerous goods declaration","Indicates an exclusive use shipment","false","false","","https://onerecord.iata.org/ns/cargo#DgDeclaration","https://onerecord.iata.org/ns/cargo#exclusiveUseIndicator","http://www.w3.org/2001/XMLSchema#boolean"</t>
  </si>
  <si>
    <t>"DG","DgDeclaration","handlingInformation","","string",12,"Dangerous goods declaration","Free text. This may include items such as Control temperature for substances stabilized by temperature control; name and telephone number of a responsible person for infectious substances. ","false","false","","https://onerecord.iata.org/ns/cargo#DgDeclaration","https://onerecord.iata.org/ns/cargo#handlingInformation","http://www.w3.org/2001/XMLSchema#string"</t>
  </si>
  <si>
    <t>"DG","DgDeclaration","shipperDeclarationText","","string",13,"Dangerous goods declaration","Contains the shipper's declaration to comply with the regulations text note. Free text . This field is mandatory for air (Air)","false","false","","https://onerecord.iata.org/ns/cargo#DgDeclaration","https://onerecord.iata.org/ns/cargo#shipperDeclarationText","http://www.w3.org/2001/XMLSchema#string"</t>
  </si>
  <si>
    <t>"DG","DgDeclaration","shippingRefNo","","string",14,"Dangerous goods declaration","Optional shipping reference number if any","false","false","","https://onerecord.iata.org/ns/cargo#DgDeclaration","https://onerecord.iata.org/ns/cargo#shippingRefNo","http://www.w3.org/2001/XMLSchema#string"</t>
  </si>
  <si>
    <t>"DG","DgDeclaration","events","Event","LogisticsEvent",15,"Dangerous goods declaration","Events object","true","false","","https://onerecord.iata.org/ns/cargo#DgDeclaration","https://onerecord.iata.org/ns/cargo#events","https://onerecord.iata.org/ns/cargo#LogisticsEvent"</t>
  </si>
  <si>
    <t>"DG","DgDeclaration","skeletonIndicator","","boolean",16,"Dangerous goods declaration","Indicator whether a logistics object is a skeleton object","false","false","","https://onerecord.iata.org/ns/cargo#DgDeclaration","https://onerecord.iata.org/ns/cargo#skeletonIndicator","http://www.w3.org/2001/XMLSchema#boolean"</t>
  </si>
  <si>
    <t>"Common","ExternalReference","referenceForObjects","Abstract","LogisticsObject",3,"Reference documents details","References to the LogisticsObjects referring to this external reference","true","false","LogisticsActivity|Answer|Actor|Piece|Location|EpermitConsignment|Organization|IotDevice|PhysicalLogisticsObject|BillingDetails|Booking|BookingOption|BookingRequest|BookingShipment|Carrier|Person|Check|CheckTemplate|CheckTotalResult|CO2Emissions|LoadingMaterial|Composing|Sensor|PieceLiveAnimals|Item|DgProductRadioactive|Product|CustomsInformation|Waybill|DgDeclaration|ExternalReference|LiveAnimalsEpermit|BookingOptionRequest|Price|ProductDg|UnitComposition|Insurance|Shipment|LogisticsAction|DgRadioactiveIsotope|LoadingUnit|Loading|TransportMeans|TransportMovement|Company|PackagingType|LogisticsAgent|Question|Ratings|SecurityDeclaration|LogisticsService|EpermitSignature|Storing|TransportLegs|ULD|PieceDg|HandlingService|ItemDg|NonHumanActor|PublicAuthority|Storage","https://onerecord.iata.org/ns/cargo#ExternalReference","https://onerecord.iata.org/ns/cargo#referenceForObjects","https://onerecord.iata.org/ns/cargo#LogisticsObject"</t>
  </si>
  <si>
    <t>"Service","HandlingService","serviceProvider","Embedded","Party",1,"Generic handling service for non main carriage activities","Reference to the Party providing the service","false","false","","https://onerecord.iata.org/ns/cargo#HandlingService","https://onerecord.iata.org/ns/cargo#serviceProvider","https://onerecord.iata.org/ns/cargo#Party"</t>
  </si>
  <si>
    <t>"Service","HandlingService","serviceRequestor","Embedded","Party",2,"Generic handling service for non main carriage activities","Reference to the Party requesting the service","false","false","","https://onerecord.iata.org/ns/cargo#HandlingService","https://onerecord.iata.org/ns/cargo#serviceRequestor","https://onerecord.iata.org/ns/cargo#Party"</t>
  </si>
  <si>
    <t>"Service","HandlingService","checks","Action","Check",3,"Generic handling service for non main carriage activities","References to the CheckActions performed on the object","true","false","","https://onerecord.iata.org/ns/cargo#HandlingService","https://onerecord.iata.org/ns/cargo#checks","https://onerecord.iata.org/ns/cargo#Check"</t>
  </si>
  <si>
    <t>"Service","HandlingService","externalReferences","Common","ExternalReference",4,"Generic handling service for non main carriage activities","References to all associated ExternalReferences","true","false","","https://onerecord.iata.org/ns/cargo#HandlingService","https://onerecord.iata.org/ns/cargo#externalReferences","https://onerecord.iata.org/ns/cargo#ExternalReference"</t>
  </si>
  <si>
    <t>"Service","HandlingService","handlingServiceFor","Abstract","PhysicalLogisticsObject",5,"Generic handling service for non main carriage activities","","true","false","Piece|Location|IotDevice|LoadingMaterial|Sensor|PieceLiveAnimals|Item|LoadingUnit|TransportMeans|ULD|PieceDg|ItemDg","https://onerecord.iata.org/ns/cargo#HandlingService","https://onerecord.iata.org/ns/cargo#handlingServiceFor","https://onerecord.iata.org/ns/cargo#PhysicalLogisticsObject"</t>
  </si>
  <si>
    <t>"Service","HandlingService","serviceForWaybills","Core","Waybill",6,"Generic handling service for non main carriage activities","Reference to the Waybills this service is to be performed for. To be used if a service is to be performed for a specific shipment or set of","true","false","","https://onerecord.iata.org/ns/cargo#HandlingService","https://onerecord.iata.org/ns/cargo#serviceForWaybills","https://onerecord.iata.org/ns/cargo#Waybill"</t>
  </si>
  <si>
    <t>"Service","HandlingService","events","Event","LogisticsEvent",7,"Generic handling service for non main carriage activities","Events object","true","false","","https://onerecord.iata.org/ns/cargo#HandlingService","https://onerecord.iata.org/ns/cargo#events","https://onerecord.iata.org/ns/cargo#LogisticsEvent"</t>
  </si>
  <si>
    <t>"Service","HandlingService","skeletonIndicator","","boolean",8,"Generic handling service for non main carriage activities","Indicator whether a logistics object is a skeleton object","false","false","","https://onerecord.iata.org/ns/cargo#HandlingService","https://onerecord.iata.org/ns/cargo#skeletonIndicator","http://www.w3.org/2001/XMLSchema#boolean"</t>
  </si>
  <si>
    <t>"Service","HandlingService","activitySequences","Embedded","ActivitySequence",9,"Generic handling service for non main carriage activities","Information about the Activities that are part of the Service and their sequence","true","false","","https://onerecord.iata.org/ns/cargo#HandlingService","https://onerecord.iata.org/ns/cargo#activitySequences","https://onerecord.iata.org/ns/cargo#ActivitySequence"</t>
  </si>
  <si>
    <t>"Service","HandlingService","contactDetails","Embedded","ContactDetail",10,"Generic handling service for non main carriage activities","Information about contactDetails","true","false","","https://onerecord.iata.org/ns/cargo#HandlingService","https://onerecord.iata.org/ns/cargo#contactDetails","https://onerecord.iata.org/ns/cargo#ContactDetail"</t>
  </si>
  <si>
    <t>"Service","HandlingService","contactPersons","Agent","Actor",11,"Generic handling service for non main carriage activities","References to Actors (Person; NonHumanActor) acting as contacts","true","false","Person|NonHumanActor","https://onerecord.iata.org/ns/cargo#HandlingService","https://onerecord.iata.org/ns/cargo#contactPersons","https://onerecord.iata.org/ns/cargo#Actor"</t>
  </si>
  <si>
    <t>"Common","IotDevice","attachedToObject","Abstract","PhysicalLogisticsObject",1,"IoT Device details","Reference to the PhysicalLogisticsObject the IotDevice is attached to","false","false","Piece|Location|IotDevice|LoadingMaterial|Sensor|PieceLiveAnimals|Item|LoadingUnit|TransportMeans|ULD|PieceDg|ItemDg","https://onerecord.iata.org/ns/cargo#IotDevice","https://onerecord.iata.org/ns/cargo#attachedToObject","https://onerecord.iata.org/ns/cargo#PhysicalLogisticsObject"</t>
  </si>
  <si>
    <t>"Common","IotDevice","manufacturer","Agent","Organization",4,"IoT Device details","Manufacturing company details and contacts","false","false","Carrier|Company|PublicAuthority|Carrier|Company|PublicAuthority","https://onerecord.iata.org/ns/cargo#IotDevice","https://onerecord.iata.org/ns/cargo#manufacturer","https://onerecord.iata.org/ns/cargo#Organization"</t>
  </si>
  <si>
    <t>"Common","IotDevice","checks","Action","Check",5,"IoT Device details","References to the CheckActions performed on the object","true","false","","https://onerecord.iata.org/ns/cargo#IotDevice","https://onerecord.iata.org/ns/cargo#checks","https://onerecord.iata.org/ns/cargo#Check"</t>
  </si>
  <si>
    <t>"Common","IotDevice","externalReferences","Common","ExternalReference",6,"IoT Device details","References to all associated ExternalReferences","true","false","","https://onerecord.iata.org/ns/cargo#IotDevice","https://onerecord.iata.org/ns/cargo#externalReferences","https://onerecord.iata.org/ns/cargo#ExternalReference"</t>
  </si>
  <si>
    <t>"Common","IotDevice","attachedIotDevices","Common","IotDevice",7,"IoT Device details","References to all connected IotDevices","true","false","","https://onerecord.iata.org/ns/cargo#IotDevice","https://onerecord.iata.org/ns/cargo#attachedIotDevices","https://onerecord.iata.org/ns/cargo#IotDevice"</t>
  </si>
  <si>
    <t>"Common","IotDevice","description","","string",8,"IoT Device details","Natural language description if required","false","false","","https://onerecord.iata.org/ns/cargo#IotDevice","https://onerecord.iata.org/ns/cargo#description","http://www.w3.org/2001/XMLSchema#string"</t>
  </si>
  <si>
    <t>"Common","IotDevice","deviceModel","","string",9,"IoT Device details","Commercial denomination of the device","false","false","","https://onerecord.iata.org/ns/cargo#IotDevice","https://onerecord.iata.org/ns/cargo#deviceModel","http://www.w3.org/2001/XMLSchema#string"</t>
  </si>
  <si>
    <t>"Common","IotDevice","name","","string",10,"IoT Device details","Human-understandable name of object depending on the context","false","false","","https://onerecord.iata.org/ns/cargo#IotDevice","https://onerecord.iata.org/ns/cargo#name","http://www.w3.org/2001/XMLSchema#string"</t>
  </si>
  <si>
    <t>"Common","IotDevice","serialNumber","","string",11,"IoT Device details","Serial number that allows to uniquely identify the object","false","false","","https://onerecord.iata.org/ns/cargo#IotDevice","https://onerecord.iata.org/ns/cargo#serialNumber","http://www.w3.org/2001/XMLSchema#string"</t>
  </si>
  <si>
    <t>"Common","IotDevice","events","Event","LogisticsEvent",12,"IoT Device details","Events object","true","false","","https://onerecord.iata.org/ns/cargo#IotDevice","https://onerecord.iata.org/ns/cargo#events","https://onerecord.iata.org/ns/cargo#LogisticsEvent"</t>
  </si>
  <si>
    <t>"Common","IotDevice","skeletonIndicator","","boolean",13,"IoT Device details","Indicator whether a logistics object is a skeleton object","false","false","","https://onerecord.iata.org/ns/cargo#IotDevice","https://onerecord.iata.org/ns/cargo#skeletonIndicator","http://www.w3.org/2001/XMLSchema#boolean"</t>
  </si>
  <si>
    <t>"Common","IotDevice","involvedInActions","Abstract","LogisticsAction",14,"IoT Device details","References to the Actions the object is involved in","true","false","Check|Composing|Loading|Storing","https://onerecord.iata.org/ns/cargo#IotDevice","https://onerecord.iata.org/ns/cargo#involvedInActions","https://onerecord.iata.org/ns/cargo#LogisticsAction"</t>
  </si>
  <si>
    <t>"Embedded","LineItemPackage","packageGrossWeight","Embedded","Value",1,"Grouping of pieces for rating information as per Waybill box 22I","Information about the total weight of a grouping of pieces","false","false","","https://onerecord.iata.org/ns/cargo#LineItemPackage","https://onerecord.iata.org/ns/cargo#packageGrossWeight","https://onerecord.iata.org/ns/cargo#Value"</t>
  </si>
  <si>
    <t>"Embedded","LineItemPackage","packageVolume","Embedded","Value",2,"Grouping of pieces for rating information as per Waybill box 22I","Information about the total volume of a grouping of pieces","false","false","","https://onerecord.iata.org/ns/cargo#LineItemPackage","https://onerecord.iata.org/ns/cargo#packageVolume","https://onerecord.iata.org/ns/cargo#Value"</t>
  </si>
  <si>
    <t>"Embedded","LineItemPackage","pieceReferences","Core","Piece",3,"Grouping of pieces for rating information as per Waybill box 22I","References to Pieces for which a rate applies","true","false","PieceLiveAnimals|PieceDg","https://onerecord.iata.org/ns/cargo#LineItemPackage","https://onerecord.iata.org/ns/cargo#pieceReferences","https://onerecord.iata.org/ns/cargo#Piece"</t>
  </si>
  <si>
    <t>"Embedded","LineItemPackage","packageSlac","","integer",4,"Grouping of pieces for rating information as per Waybill box 22I","Integer holding the total slac of a grouping of pieces","false","false","","https://onerecord.iata.org/ns/cargo#LineItemPackage","https://onerecord.iata.org/ns/cargo#packageSlac","http://www.w3.org/2001/XMLSchema#integer"</t>
  </si>
  <si>
    <t>"Common","LoadingUnit","inUnitComposition","Activity","UnitComposition",1,"Common loading unit/container details","","false","false","","https://onerecord.iata.org/ns/cargo#LoadingUnit","https://onerecord.iata.org/ns/cargo#inUnitComposition","https://onerecord.iata.org/ns/cargo#UnitComposition"</t>
  </si>
  <si>
    <t>"Abstract","LogisticsActivity","servedServices","Abstract","LogisticsService",7,"Superclass: LogisticsActivity is a scheduled set of tasks that is executed as part of one or more Services","Reference to Services this Activity is executed for","true","false","Booking|HandlingService","https://onerecord.iata.org/ns/cargo#LogisticsActivity","https://onerecord.iata.org/ns/cargo#servedServices","https://onerecord.iata.org/ns/cargo#LogisticsService"</t>
  </si>
  <si>
    <t>"Event","LogisticsEvent","eventFor","Abstract","LogisticsObject",2,"Event details","Refers to the URI of the linked object(s)","false","false","LogisticsActivity|Answer|Actor|Piece|Location|EpermitConsignment|Organization|IotDevice|PhysicalLogisticsObject|BillingDetails|Booking|BookingOption|BookingRequest|BookingShipment|Carrier|Person|Check|CheckTemplate|CheckTotalResult|CO2Emissions|LoadingMaterial|Composing|Sensor|PieceLiveAnimals|Item|DgProductRadioactive|Product|CustomsInformation|Waybill|DgDeclaration|ExternalReference|LiveAnimalsEpermit|BookingOptionRequest|Price|ProductDg|UnitComposition|Insurance|Shipment|LogisticsAction|DgRadioactiveIsotope|LoadingUnit|Loading|TransportMeans|TransportMovement|Company|PackagingType|LogisticsAgent|Question|Ratings|SecurityDeclaration|LogisticsService|EpermitSignature|Storing|TransportLegs|ULD|PieceDg|HandlingService|ItemDg|NonHumanActor|PublicAuthority|Storage","https://onerecord.iata.org/ns/cargo#LogisticsEvent","https://onerecord.iata.org/ns/cargo#eventFor","https://onerecord.iata.org/ns/cargo#LogisticsObject"</t>
  </si>
  <si>
    <t>"Event","LogisticsEvent","involvedParties","Embedded","Party",8,"Event details","Information about other Parties involved depending on the context of use","true","false","","https://onerecord.iata.org/ns/cargo#LogisticsEvent","https://onerecord.iata.org/ns/cargo#involvedParties","https://onerecord.iata.org/ns/cargo#Party"</t>
  </si>
  <si>
    <t>"Event","LogisticsEvent","creationDate","","dateTime",9,"Event details","DateTime at which the LogisticsEvent was posted","false","false","","https://onerecord.iata.org/ns/cargo#LogisticsEvent","https://onerecord.iata.org/ns/cargo#creationDate","http://www.w3.org/2001/XMLSchema#dateTime"</t>
  </si>
  <si>
    <t>"Event","LogisticsEvent","eventDate","","dateTime",10,"Event details","Date and time of the event","false","false","","https://onerecord.iata.org/ns/cargo#LogisticsEvent","https://onerecord.iata.org/ns/cargo#eventDate","http://www.w3.org/2001/XMLSchema#dateTime"</t>
  </si>
  <si>
    <t>"Event","LogisticsEvent","eventName","","string",11,"Event details","If no EventCode provided; event name - e.g. Security clearance","false","false","","https://onerecord.iata.org/ns/cargo#LogisticsEvent","https://onerecord.iata.org/ns/cargo#eventName","http://www.w3.org/2001/XMLSchema#string"</t>
  </si>
  <si>
    <t>"Event","LogisticsEvent","partialEventIndicator","","boolean",12,"Event details","Boolean indicating that the LogisticsEvent is only applicable for parts of the LogisticObject it was recorded for; for example for some Pieces of a Shipment","false","false","","https://onerecord.iata.org/ns/cargo#LogisticsEvent","https://onerecord.iata.org/ns/cargo#partialEventIndicator","http://www.w3.org/2001/XMLSchema#boolean"</t>
  </si>
  <si>
    <t>"Embedded","LoosePiece","totalVolume","Embedded","Value",5,"LoosePiece details","Total volume fo the volume piece group","false","false","","https://onerecord.iata.org/ns/cargo#LoosePiece","https://onerecord.iata.org/ns/cargo#totalVolume","https://onerecord.iata.org/ns/cargo#Value"</t>
  </si>
  <si>
    <t>"Embedded","LoosePiece","dryIceWeight","Embedded","Value",6,"LoosePiece details","Weight of dry ice","false","false","","https://onerecord.iata.org/ns/cargo#LoosePiece","https://onerecord.iata.org/ns/cargo#dryIceWeight","https://onerecord.iata.org/ns/cargo#Value"</t>
  </si>
  <si>
    <t>"Embedded","LoosePiece","pieceGroupGrossWeight","Embedded","Value",7,"LoosePiece details","Total gross weight of the piece group","false","false","","https://onerecord.iata.org/ns/cargo#LoosePiece","https://onerecord.iata.org/ns/cargo#pieceGroupGrossWeight","https://onerecord.iata.org/ns/cargo#Value"</t>
  </si>
  <si>
    <t>"Embedded","LoosePiece","stackable","","boolean",8,"LoosePiece details","Stackable indicator for the pieces (boolean)","false","false","","https://onerecord.iata.org/ns/cargo#LoosePiece","https://onerecord.iata.org/ns/cargo#stackable","http://www.w3.org/2001/XMLSchema#boolean"</t>
  </si>
  <si>
    <t>"Embedded","LoosePiece","turnable","","boolean",9,"LoosePiece details","Turnable indicator for the pieces (boolean)","false","false","","https://onerecord.iata.org/ns/cargo#LoosePiece","https://onerecord.iata.org/ns/cargo#turnable","http://www.w3.org/2001/XMLSchema#boolean"</t>
  </si>
  <si>
    <t>"Embedded","LoosePiece","pieceGroupCount","","integer",10,"LoosePiece details","Number of pieces in the piece group","false","false","","https://onerecord.iata.org/ns/cargo#LoosePiece","https://onerecord.iata.org/ns/cargo#pieceGroupCount","http://www.w3.org/2001/XMLSchema#integer"</t>
  </si>
  <si>
    <t>"Embedded","LoosePiece","pieceGroupId","","integer",11,"LoosePiece details","Identifier of the piece group; increasing integers","false","false","","https://onerecord.iata.org/ns/cargo#LoosePiece","https://onerecord.iata.org/ns/cargo#pieceGroupId","http://www.w3.org/2001/XMLSchema#integer"</t>
  </si>
  <si>
    <t>"Embedded","Party","accountNumbers","Embedded","AccountNumber",3,"Refers to a Company and its role in a specific context; e.g Company A as shipper. Cargo-XML Code List 1.15 can be used as a reference with the addition of "Notify Party"","Information about account numbers","true","false","","https://onerecord.iata.org/ns/cargo#Party","https://onerecord.iata.org/ns/cargo#accountNumbers","https://onerecord.iata.org/ns/cargo#AccountNumber"</t>
  </si>
  <si>
    <t>"Embedded","Party","otherIdentifiers","Embedded","OtherIdentifier",4,"Refers to a Company and its role in a specific context; e.g Company A as shipper. Cargo-XML Code List 1.15 can be used as a reference with the addition of "Notify Party"","Details about any other identifier; depending on the context of use","true","false","","https://onerecord.iata.org/ns/cargo#Party","https://onerecord.iata.org/ns/cargo#otherIdentifiers","https://onerecord.iata.org/ns/cargo#OtherIdentifier"</t>
  </si>
  <si>
    <t>"Core","Piece","events","Event","LogisticsEvent",19,"Individual piece or virtual grouping of pieces","Events object","true","false","","https://onerecord.iata.org/ns/cargo#Piece","https://onerecord.iata.org/ns/cargo#events","https://onerecord.iata.org/ns/cargo#LogisticsEvent"</t>
  </si>
  <si>
    <t>"Core","Piece","skeletonIndicator","","boolean",20,"Individual piece or virtual grouping of pieces","Indicator whether a logistics object is a skeleton object","false","false","","https://onerecord.iata.org/ns/cargo#Piece","https://onerecord.iata.org/ns/cargo#skeletonIndicator","http://www.w3.org/2001/XMLSchema#boolean"</t>
  </si>
  <si>
    <t>"Core","Piece","involvedInActions","Abstract","LogisticsAction",21,"Individual piece or virtual grouping of pieces","References to the Actions the object is involved in","true","false","Check|Composing|Loading|Storing","https://onerecord.iata.org/ns/cargo#Piece","https://onerecord.iata.org/ns/cargo#involvedInActions","https://onerecord.iata.org/ns/cargo#LogisticsAction"</t>
  </si>
  <si>
    <t>"Core","Piece","involvedParties","Embedded","Party",22,"Individual piece or virtual grouping of pieces","Information about other Parties involved depending on the context of use","true","false","","https://onerecord.iata.org/ns/cargo#Piece","https://onerecord.iata.org/ns/cargo#involvedParties","https://onerecord.iata.org/ns/cargo#Party"</t>
  </si>
  <si>
    <t>"Core","Piece","otherIdentifiers","Embedded","OtherIdentifier",23,"Individual piece or virtual grouping of pieces","Details about any other identifier; depending on the context of use","true","false","","https://onerecord.iata.org/ns/cargo#Piece","https://onerecord.iata.org/ns/cargo#otherIdentifiers","https://onerecord.iata.org/ns/cargo#OtherIdentifier"</t>
  </si>
  <si>
    <t>"Core","Piece","specialHandlingCodes","CodeList","SpecialHandlingCode",24,"Individual piece or virtual grouping of pieces","Three-letter special handling code (SPH)","true","true","","https://onerecord.iata.org/ns/cargo#Piece","https://onerecord.iata.org/ns/cargo#specialHandlingCodes","https://onerecord.iata.org/ns/code-lists/SpecialHandlingCode"</t>
  </si>
  <si>
    <t>"Core","Piece","coload","","boolean",25,"Individual piece or virtual grouping of pieces","Coload indicator for the pieces (boolean)","false","false","","https://onerecord.iata.org/ns/cargo#Piece","https://onerecord.iata.org/ns/cargo#coload","http://www.w3.org/2001/XMLSchema#boolean"</t>
  </si>
  <si>
    <t>"Core","Piece","goodsDescription","","string",26,"Individual piece or virtual grouping of pieces","Description of goods; for the BookingShipment the commodity list defined by Modernizing Cargo Distribution MCD working group can be used as a referential.","false","false","","https://onerecord.iata.org/ns/cargo#Piece","https://onerecord.iata.org/ns/cargo#goodsDescription","http://www.w3.org/2001/XMLSchema#string"</t>
  </si>
  <si>
    <t>"Core","Piece","nvdForCarriage","","boolean",27,"Individual piece or virtual grouping of pieces","When no value is declared for Carriage; this field may be completed with the value TRUE otherwise FALSE","false","false","","https://onerecord.iata.org/ns/cargo#Piece","https://onerecord.iata.org/ns/cargo#nvdForCarriage","http://www.w3.org/2001/XMLSchema#boolean"</t>
  </si>
  <si>
    <t>"Core","Piece","nvdForCustoms","","boolean",28,"Individual piece or virtual grouping of pieces","When no value is declared for Customs; this field may be completed with the value TRUE otherwise FALSE","false","false","","https://onerecord.iata.org/ns/cargo#Piece","https://onerecord.iata.org/ns/cargo#nvdForCustoms","http://www.w3.org/2001/XMLSchema#boolean"</t>
  </si>
  <si>
    <t>"Core","Piece","packagedeIdentifier","","string",29,"Individual piece or virtual grouping of pieces","SSCC-18 code for the value of the package mark; company or bar code; free text; pallet code; etc.","false","false","","https://onerecord.iata.org/ns/cargo#Piece","https://onerecord.iata.org/ns/cargo#packagedeIdentifier","http://www.w3.org/2001/XMLSchema#string"</t>
  </si>
  <si>
    <t>"Core","Piece","slac","","integer",30,"Individual piece or virtual grouping of pieces","Shipper's Load And Count  ( total contained piece count as provided by shipper)","false","false","","https://onerecord.iata.org/ns/cargo#Piece","https://onerecord.iata.org/ns/cargo#slac","http://www.w3.org/2001/XMLSchema#integer"</t>
  </si>
  <si>
    <t>"Core","Piece","stackable","","boolean",31,"Individual piece or virtual grouping of pieces","Stackable indicator for the pieces (boolean)","false","false","","https://onerecord.iata.org/ns/cargo#Piece","https://onerecord.iata.org/ns/cargo#stackable","http://www.w3.org/2001/XMLSchema#boolean"</t>
  </si>
  <si>
    <t>"Core","Piece","turnable","","boolean",32,"Individual piece or virtual grouping of pieces","Turnable indicator for the pieces (boolean)","false","false","","https://onerecord.iata.org/ns/cargo#Piece","https://onerecord.iata.org/ns/cargo#turnable","http://www.w3.org/2001/XMLSchema#boolean"</t>
  </si>
  <si>
    <t>"Core","Piece","upid","","string",33,"Individual piece or virtual grouping of pieces","Unique Piece Identifier (UPID) of the piece. Refer IATA Recommended Practice 1689","false","false","","https://onerecord.iata.org/ns/cargo#Piece","https://onerecord.iata.org/ns/cargo#upid","http://www.w3.org/2001/XMLSchema#string"</t>
  </si>
  <si>
    <t>"Core","Piece","shippingMarks","","string",34,"Individual piece or virtual grouping of pieces","Shipping marks","true","false","","https://onerecord.iata.org/ns/cargo#Piece","https://onerecord.iata.org/ns/cargo#shippingMarks","http://www.w3.org/2001/XMLSchema#string"</t>
  </si>
  <si>
    <t>"Core","Piece","textualHandlingInstructions","","string",35,"Individual piece or virtual grouping of pieces","Strings to provide free text handling instructions such as SSR and OSI","true","false","","https://onerecord.iata.org/ns/cargo#Piece","https://onerecord.iata.org/ns/cargo#textualHandlingInstructions","http://www.w3.org/2001/XMLSchema#string"</t>
  </si>
  <si>
    <t>"DG","PieceDg","overpackTypeCode","Embedded","CodeListElement",20,"Dangerous Goods subtype of Piece","Identifies the Logistic Unit package type. UN Recommendation on Transport of Dangerous Goods; Model Regulations ","false","false","","https://onerecord.iata.org/ns/cargo#PieceDg","https://onerecord.iata.org/ns/cargo#overpackTypeCode","https://onerecord.iata.org/ns/cargo#CodeListElement"</t>
  </si>
  <si>
    <t>"DG","PieceDg","events","Event","LogisticsEvent",21,"Dangerous Goods subtype of Piece","Events object","true","false","","https://onerecord.iata.org/ns/cargo#PieceDg","https://onerecord.iata.org/ns/cargo#events","https://onerecord.iata.org/ns/cargo#LogisticsEvent"</t>
  </si>
  <si>
    <t>"DG","PieceDg","skeletonIndicator","","boolean",22,"Dangerous Goods subtype of Piece","Indicator whether a logistics object is a skeleton object","false","false","","https://onerecord.iata.org/ns/cargo#PieceDg","https://onerecord.iata.org/ns/cargo#skeletonIndicator","http://www.w3.org/2001/XMLSchema#boolean"</t>
  </si>
  <si>
    <t>"DG","PieceDg","involvedInActions","Abstract","LogisticsAction",23,"Dangerous Goods subtype of Piece","References to the Actions the object is involved in","true","false","Check|Composing|Loading|Storing","https://onerecord.iata.org/ns/cargo#PieceDg","https://onerecord.iata.org/ns/cargo#involvedInActions","https://onerecord.iata.org/ns/cargo#LogisticsAction"</t>
  </si>
  <si>
    <t>"DG","PieceDg","involvedParties","Embedded","Party",24,"Dangerous Goods subtype of Piece","Information about other Parties involved depending on the context of use","true","false","","https://onerecord.iata.org/ns/cargo#PieceDg","https://onerecord.iata.org/ns/cargo#involvedParties","https://onerecord.iata.org/ns/cargo#Party"</t>
  </si>
  <si>
    <t>"DG","PieceDg","otherIdentifiers","Embedded","OtherIdentifier",25,"Dangerous Goods subtype of Piece","Details about any other identifier; depending on the context of use","true","false","","https://onerecord.iata.org/ns/cargo#PieceDg","https://onerecord.iata.org/ns/cargo#otherIdentifiers","https://onerecord.iata.org/ns/cargo#OtherIdentifier"</t>
  </si>
  <si>
    <t>"DG","PieceDg","specialHandlingCodes","CodeList","SpecialHandlingCode",26,"Dangerous Goods subtype of Piece","Three-letter special handling code (SPH)","true","true","","https://onerecord.iata.org/ns/cargo#PieceDg","https://onerecord.iata.org/ns/cargo#specialHandlingCodes","https://onerecord.iata.org/ns/code-lists/SpecialHandlingCode"</t>
  </si>
  <si>
    <t>"DG","PieceDg","coload","","boolean",27,"Dangerous Goods subtype of Piece","Coload indicator for the pieces (boolean)","false","false","","https://onerecord.iata.org/ns/cargo#PieceDg","https://onerecord.iata.org/ns/cargo#coload","http://www.w3.org/2001/XMLSchema#boolean"</t>
  </si>
  <si>
    <t>"DG","PieceDg","goodsDescription","","string",28,"Dangerous Goods subtype of Piece","Description of goods; for the BookingShipment the commodity list defined by Modernizing Cargo Distribution MCD working group can be used as a referential.","false","false","","https://onerecord.iata.org/ns/cargo#PieceDg","https://onerecord.iata.org/ns/cargo#goodsDescription","http://www.w3.org/2001/XMLSchema#string"</t>
  </si>
  <si>
    <t>"DG","PieceDg","nvdForCarriage","","boolean",29,"Dangerous Goods subtype of Piece","When no value is declared for Carriage; this field may be completed with the value TRUE otherwise FALSE","false","false","","https://onerecord.iata.org/ns/cargo#PieceDg","https://onerecord.iata.org/ns/cargo#nvdForCarriage","http://www.w3.org/2001/XMLSchema#boolean"</t>
  </si>
  <si>
    <t>"DG","PieceDg","nvdForCustoms","","boolean",30,"Dangerous Goods subtype of Piece","When no value is declared for Customs; this field may be completed with the value TRUE otherwise FALSE","false","false","","https://onerecord.iata.org/ns/cargo#PieceDg","https://onerecord.iata.org/ns/cargo#nvdForCustoms","http://www.w3.org/2001/XMLSchema#boolean"</t>
  </si>
  <si>
    <t>"DG","PieceDg","packagedeIdentifier","","string",31,"Dangerous Goods subtype of Piece","SSCC-18 code for the value of the package mark; company or bar code; free text; pallet code; etc.","false","false","","https://onerecord.iata.org/ns/cargo#PieceDg","https://onerecord.iata.org/ns/cargo#packagedeIdentifier","http://www.w3.org/2001/XMLSchema#string"</t>
  </si>
  <si>
    <t>"DG","PieceDg","slac","","integer",32,"Dangerous Goods subtype of Piece","Shipper's Load And Count  ( total contained piece count as provided by shipper)","false","false","","https://onerecord.iata.org/ns/cargo#PieceDg","https://onerecord.iata.org/ns/cargo#slac","http://www.w3.org/2001/XMLSchema#integer"</t>
  </si>
  <si>
    <t>"DG","PieceDg","stackable","","boolean",33,"Dangerous Goods subtype of Piece","Stackable indicator for the pieces (boolean)","false","false","","https://onerecord.iata.org/ns/cargo#PieceDg","https://onerecord.iata.org/ns/cargo#stackable","http://www.w3.org/2001/XMLSchema#boolean"</t>
  </si>
  <si>
    <t>"DG","PieceDg","turnable","","boolean",34,"Dangerous Goods subtype of Piece","Turnable indicator for the pieces (boolean)","false","false","","https://onerecord.iata.org/ns/cargo#PieceDg","https://onerecord.iata.org/ns/cargo#turnable","http://www.w3.org/2001/XMLSchema#boolean"</t>
  </si>
  <si>
    <t>"DG","PieceDg","upid","","string",35,"Dangerous Goods subtype of Piece","Unique Piece Identifier (UPID) of the piece. Refer IATA Recommended Practice 1689","false","false","","https://onerecord.iata.org/ns/cargo#PieceDg","https://onerecord.iata.org/ns/cargo#upid","http://www.w3.org/2001/XMLSchema#string"</t>
  </si>
  <si>
    <t>"DG","PieceDg","allPackedInOneIndicator","","boolean",36,"Dangerous Goods subtype of Piece","A statement identifying that the dangerous goods listed above are all contained in the same outer packaging. Takes the form All packed in one aaaa (description of packaging type) x nn (number of packages). Applies to air transport only. (Air) ","false","false","","https://onerecord.iata.org/ns/cargo#PieceDg","https://onerecord.iata.org/ns/cargo#allPackedInOneIndicator","http://www.w3.org/2001/XMLSchema#boolean"</t>
  </si>
  <si>
    <t>"DG","PieceDg","overpackCriticalitySafetyIndexNumeric","","string",37,"Dangerous Goods subtype of Piece","Applies to fissile material only; other than fissile excepted. A numeric value expressed to one decimal place preceded by the letters CSI. ","false","false","","https://onerecord.iata.org/ns/cargo#PieceDg","https://onerecord.iata.org/ns/cargo#overpackCriticalitySafetyIndexNumeric","http://www.w3.org/2001/XMLSchema#string"</t>
  </si>
  <si>
    <t>"DG","PieceDg","overpackIndicator","","boolean",38,"Dangerous Goods subtype of Piece","Overpack indicator ","false","false","","https://onerecord.iata.org/ns/cargo#PieceDg","https://onerecord.iata.org/ns/cargo#overpackIndicator","http://www.w3.org/2001/XMLSchema#boolean"</t>
  </si>
  <si>
    <t>"DG","PieceDg","overpackT1","","boolean",39,"Dangerous Goods subtype of Piece","A single number assigned to a package; overpack or freight container to provide control over radiation exposure. ","false","false","","https://onerecord.iata.org/ns/cargo#PieceDg","https://onerecord.iata.org/ns/cargo#overpackT1","http://www.w3.org/2001/XMLSchema#boolean"</t>
  </si>
  <si>
    <t>"DG","PieceDg","qValueNumeric","","double",40,"Dangerous Goods subtype of Piece","Most instances of all packed in one will require the addition of the Q value which  1. Applies to air transport only. (Air)  ","false","false","","https://onerecord.iata.org/ns/cargo#PieceDg","https://onerecord.iata.org/ns/cargo#qValueNumeric","http://www.w3.org/2001/XMLSchema#double"</t>
  </si>
  <si>
    <t>"DG","PieceDg","shippingMarks","","string",41,"Dangerous Goods subtype of Piece","Shipping marks","true","false","","https://onerecord.iata.org/ns/cargo#PieceDg","https://onerecord.iata.org/ns/cargo#shippingMarks","http://www.w3.org/2001/XMLSchema#string"</t>
  </si>
  <si>
    <t>"DG","PieceDg","textualHandlingInstructions","","string",42,"Dangerous Goods subtype of Piece","Strings to provide free text handling instructions such as SSR and OSI","true","false","","https://onerecord.iata.org/ns/cargo#PieceDg","https://onerecord.iata.org/ns/cargo#textualHandlingInstructions","http://www.w3.org/2001/XMLSchema#string"</t>
  </si>
  <si>
    <t>"LiveAnimals","PieceLiveAnimals","exportTradeCountry","Embedded","CodeListElement",20,"LiveAnimals subclass of Piece","Country of last re-export (box 12a). Refer ISO 3166-2","false","false","","https://onerecord.iata.org/ns/cargo#PieceLiveAnimals","https://onerecord.iata.org/ns/cargo#exportTradeCountry","https://onerecord.iata.org/ns/cargo#CodeListElement"</t>
  </si>
  <si>
    <t>"LiveAnimals","PieceLiveAnimals","goodsTypeCode","CodeList","GoodsTypeCode",21,"LiveAnimals subclass of Piece","Appendix number of the convention (I; II or III) (box 1)","false","true","","https://onerecord.iata.org/ns/cargo#PieceLiveAnimals","https://onerecord.iata.org/ns/cargo#goodsTypeCode","https://onerecord.iata.org/ns/code-lists/GoodsTypeCode"</t>
  </si>
  <si>
    <t>"LiveAnimals","PieceLiveAnimals","goodsTypeExtensionCode","CodeList","GoodsTypeExtensionCode",22,"LiveAnimals subclass of Piece","Appendix number of the convention (I; II or III) (box 1)","false","true","","https://onerecord.iata.org/ns/cargo#PieceLiveAnimals","https://onerecord.iata.org/ns/cargo#goodsTypeExtensionCode","https://onerecord.iata.org/ns/code-lists/GoodsTypeExtensionCode"</t>
  </si>
  <si>
    <t>"LiveAnimals","PieceLiveAnimals","originReferencePermitTypeCode","Embedded","CodeListElement",23,"LiveAnimals subclass of Piece","Document type code of origin reference permit or re-export reference Certificate (box 12/12a)","false","false","","https://onerecord.iata.org/ns/cargo#PieceLiveAnimals","https://onerecord.iata.org/ns/cargo#originReferencePermitTypeCode","https://onerecord.iata.org/ns/cargo#CodeListElement"</t>
  </si>
  <si>
    <t>"LiveAnimals","PieceLiveAnimals","originTradeCountry","Embedded","CodeListElement",24,"LiveAnimals subclass of Piece","country of origin (box 12). Refer ISO 3166-2","false","false","","https://onerecord.iata.org/ns/cargo#PieceLiveAnimals","https://onerecord.iata.org/ns/cargo#originTradeCountry","https://onerecord.iata.org/ns/cargo#CodeListElement"</t>
  </si>
  <si>
    <t>"LiveAnimals","PieceLiveAnimals","specimenTypeCode","Embedded","CodeListElement",25,"LiveAnimals subclass of Piece","Description of specimens; CITES type code (box 9)","false","false","","https://onerecord.iata.org/ns/cargo#PieceLiveAnimals","https://onerecord.iata.org/ns/cargo#specimenTypeCode","https://onerecord.iata.org/ns/cargo#CodeListElement"</t>
  </si>
  <si>
    <t>"LiveAnimals","PieceLiveAnimals","events","Event","LogisticsEvent",26,"LiveAnimals subclass of Piece","Events object","true","false","","https://onerecord.iata.org/ns/cargo#PieceLiveAnimals","https://onerecord.iata.org/ns/cargo#events","https://onerecord.iata.org/ns/cargo#LogisticsEvent"</t>
  </si>
  <si>
    <t>"LiveAnimals","PieceLiveAnimals","skeletonIndicator","","boolean",27,"LiveAnimals subclass of Piece","Indicator whether a logistics object is a skeleton object","false","false","","https://onerecord.iata.org/ns/cargo#PieceLiveAnimals","https://onerecord.iata.org/ns/cargo#skeletonIndicator","http://www.w3.org/2001/XMLSchema#boolean"</t>
  </si>
  <si>
    <t>"LiveAnimals","PieceLiveAnimals","involvedInActions","Abstract","LogisticsAction",28,"LiveAnimals subclass of Piece","References to the Actions the object is involved in","true","false","Check|Composing|Loading|Storing","https://onerecord.iata.org/ns/cargo#PieceLiveAnimals","https://onerecord.iata.org/ns/cargo#involvedInActions","https://onerecord.iata.org/ns/cargo#LogisticsAction"</t>
  </si>
  <si>
    <t>"LiveAnimals","PieceLiveAnimals","involvedParties","Embedded","Party",29,"LiveAnimals subclass of Piece","Information about other Parties involved depending on the context of use","true","false","","https://onerecord.iata.org/ns/cargo#PieceLiveAnimals","https://onerecord.iata.org/ns/cargo#involvedParties","https://onerecord.iata.org/ns/cargo#Party"</t>
  </si>
  <si>
    <t>"LiveAnimals","PieceLiveAnimals","otherIdentifiers","Embedded","OtherIdentifier",30,"LiveAnimals subclass of Piece","Details about any other identifier; depending on the context of use","true","false","","https://onerecord.iata.org/ns/cargo#PieceLiveAnimals","https://onerecord.iata.org/ns/cargo#otherIdentifiers","https://onerecord.iata.org/ns/cargo#OtherIdentifier"</t>
  </si>
  <si>
    <t>"LiveAnimals","PieceLiveAnimals","specialHandlingCodes","CodeList","SpecialHandlingCode",31,"LiveAnimals subclass of Piece","Three-letter special handling code (SPH)","true","true","","https://onerecord.iata.org/ns/cargo#PieceLiveAnimals","https://onerecord.iata.org/ns/cargo#specialHandlingCodes","https://onerecord.iata.org/ns/code-lists/SpecialHandlingCode"</t>
  </si>
  <si>
    <t>"LiveAnimals","PieceLiveAnimals","coload","","boolean",32,"LiveAnimals subclass of Piece","Coload indicator for the pieces (boolean)","false","false","","https://onerecord.iata.org/ns/cargo#PieceLiveAnimals","https://onerecord.iata.org/ns/cargo#coload","http://www.w3.org/2001/XMLSchema#boolean"</t>
  </si>
  <si>
    <t>"LiveAnimals","PieceLiveAnimals","goodsDescription","","string",33,"LiveAnimals subclass of Piece","Description of goods; for the BookingShipment the commodity list defined by Modernizing Cargo Distribution MCD working group can be used as a referential.","false","false","","https://onerecord.iata.org/ns/cargo#PieceLiveAnimals","https://onerecord.iata.org/ns/cargo#goodsDescription","http://www.w3.org/2001/XMLSchema#string"</t>
  </si>
  <si>
    <t>"LiveAnimals","PieceLiveAnimals","nvdForCarriage","","boolean",34,"LiveAnimals subclass of Piece","When no value is declared for Carriage; this field may be completed with the value TRUE otherwise FALSE","false","false","","https://onerecord.iata.org/ns/cargo#PieceLiveAnimals","https://onerecord.iata.org/ns/cargo#nvdForCarriage","http://www.w3.org/2001/XMLSchema#boolean"</t>
  </si>
  <si>
    <t>"LiveAnimals","PieceLiveAnimals","nvdForCustoms","","boolean",35,"LiveAnimals subclass of Piece","When no value is declared for Customs; this field may be completed with the value TRUE otherwise FALSE","false","false","","https://onerecord.iata.org/ns/cargo#PieceLiveAnimals","https://onerecord.iata.org/ns/cargo#nvdForCustoms","http://www.w3.org/2001/XMLSchema#boolean"</t>
  </si>
  <si>
    <t>"LiveAnimals","PieceLiveAnimals","packagedeIdentifier","","string",36,"LiveAnimals subclass of Piece","SSCC-18 code for the value of the package mark; company or bar code; free text; pallet code; etc.","false","false","","https://onerecord.iata.org/ns/cargo#PieceLiveAnimals","https://onerecord.iata.org/ns/cargo#packagedeIdentifier","http://www.w3.org/2001/XMLSchema#string"</t>
  </si>
  <si>
    <t>"LiveAnimals","PieceLiveAnimals","slac","","integer",37,"LiveAnimals subclass of Piece","Shipper's Load And Count  ( total contained piece count as provided by shipper)","false","false","","https://onerecord.iata.org/ns/cargo#PieceLiveAnimals","https://onerecord.iata.org/ns/cargo#slac","http://www.w3.org/2001/XMLSchema#integer"</t>
  </si>
  <si>
    <t>"LiveAnimals","PieceLiveAnimals","stackable","","boolean",38,"LiveAnimals subclass of Piece","Stackable indicator for the pieces (boolean)","false","false","","https://onerecord.iata.org/ns/cargo#PieceLiveAnimals","https://onerecord.iata.org/ns/cargo#stackable","http://www.w3.org/2001/XMLSchema#boolean"</t>
  </si>
  <si>
    <t>"LiveAnimals","PieceLiveAnimals","turnable","","boolean",39,"LiveAnimals subclass of Piece","Turnable indicator for the pieces (boolean)","false","false","","https://onerecord.iata.org/ns/cargo#PieceLiveAnimals","https://onerecord.iata.org/ns/cargo#turnable","http://www.w3.org/2001/XMLSchema#boolean"</t>
  </si>
  <si>
    <t>"LiveAnimals","PieceLiveAnimals","upid","","string",40,"LiveAnimals subclass of Piece","Unique Piece Identifier (UPID) of the piece. Refer IATA Recommended Practice 1689","false","false","","https://onerecord.iata.org/ns/cargo#PieceLiveAnimals","https://onerecord.iata.org/ns/cargo#upid","http://www.w3.org/2001/XMLSchema#string"</t>
  </si>
  <si>
    <t>"LiveAnimals","PieceLiveAnimals","acquisitionDateTime","","dateTime",41,"LiveAnimals subclass of Piece","Defined in Resolution Conf. 13.6 and is required for pre-Convention specimens (box 12b)","false","false","","https://onerecord.iata.org/ns/cargo#PieceLiveAnimals","https://onerecord.iata.org/ns/cargo#acquisitionDateTime","http://www.w3.org/2001/XMLSchema#dateTime"</t>
  </si>
  <si>
    <t>"LiveAnimals","PieceLiveAnimals","annualQuotaQuantity","","integer",42,"LiveAnimals subclass of Piece","total number of specimens exported in the current calendar year and the current annual quota for the species concerned (box 11a)","false","false","","https://onerecord.iata.org/ns/cargo#PieceLiveAnimals","https://onerecord.iata.org/ns/cargo#annualQuotaQuantity","http://www.w3.org/2001/XMLSchema#integer"</t>
  </si>
  <si>
    <t>"LiveAnimals","PieceLiveAnimals","originReferencePermitDateTime","","dateTime",43,"LiveAnimals subclass of Piece","Issuing date for Origin reference permit or re-export reference Certificate (box 12)","false","false","","https://onerecord.iata.org/ns/cargo#PieceLiveAnimals","https://onerecord.iata.org/ns/cargo#originReferencePermitDateTime","http://www.w3.org/2001/XMLSchema#dateTime"</t>
  </si>
  <si>
    <t>"LiveAnimals","PieceLiveAnimals","originReferencePermitId","","string",44,"LiveAnimals subclass of Piece","identifier of Origin reference permit or re-export reference Certificate (box 12/12a)","false","false","","https://onerecord.iata.org/ns/cargo#PieceLiveAnimals","https://onerecord.iata.org/ns/cargo#originReferencePermitId","http://www.w3.org/2001/XMLSchema#string"</t>
  </si>
  <si>
    <t>"LiveAnimals","PieceLiveAnimals","quantityAnimals","","integer",45,"LiveAnimals subclass of Piece","Quantity including units (box 11)","false","false","","https://onerecord.iata.org/ns/cargo#PieceLiveAnimals","https://onerecord.iata.org/ns/cargo#quantityAnimals","http://www.w3.org/2001/XMLSchema#integer"</t>
  </si>
  <si>
    <t>"LiveAnimals","PieceLiveAnimals","specimenDescription","","string",46,"LiveAnimals subclass of Piece","Description of specimens; including age and sex if LA (box 9)","false","false","","https://onerecord.iata.org/ns/cargo#PieceLiveAnimals","https://onerecord.iata.org/ns/cargo#specimenDescription","http://www.w3.org/2001/XMLSchema#string"</t>
  </si>
  <si>
    <t>"LiveAnimals","PieceLiveAnimals","shippingMarks","","string",47,"LiveAnimals subclass of Piece","Shipping marks","true","false","","https://onerecord.iata.org/ns/cargo#PieceLiveAnimals","https://onerecord.iata.org/ns/cargo#shippingMarks","http://www.w3.org/2001/XMLSchema#string"</t>
  </si>
  <si>
    <t>"LiveAnimals","PieceLiveAnimals","textualHandlingInstructions","","string",48,"LiveAnimals subclass of Piece","Strings to provide free text handling instructions such as SSR and OSI","true","false","","https://onerecord.iata.org/ns/cargo#PieceLiveAnimals","https://onerecord.iata.org/ns/cargo#textualHandlingInstructions","http://www.w3.org/2001/XMLSchema#string"</t>
  </si>
  <si>
    <t>"LiveAnimals","PieceLiveAnimals","categoryCode","","string",49,"LiveAnimals subclass of Piece","Operations code ID. Refers to the number of the registered captive-breeding or artificial propagation operation (box 12b)","true","false","","https://onerecord.iata.org/ns/cargo#PieceLiveAnimals","https://onerecord.iata.org/ns/cargo#categoryCode","http://www.w3.org/2001/XMLSchema#string"</t>
  </si>
  <si>
    <t>"LiveAnimals","PieceLiveAnimals","speciesCommonName","","string",50,"LiveAnimals subclass of Piece","Species common name (box 8)","true","false","","https://onerecord.iata.org/ns/cargo#PieceLiveAnimals","https://onerecord.iata.org/ns/cargo#speciesCommonName","http://www.w3.org/2001/XMLSchema#string"</t>
  </si>
  <si>
    <t>"LiveAnimals","PieceLiveAnimals","speciesScientificName","","string",51,"LiveAnimals subclass of Piece","Species scientific name (box 7)","true","false","","https://onerecord.iata.org/ns/cargo#PieceLiveAnimals","https://onerecord.iata.org/ns/cargo#speciesScientificName","http://www.w3.org/2001/XMLSchema#string"</t>
  </si>
  <si>
    <t>"Core","Product","describedObjects","Abstract","PhysicalLogisticsObject",7,"Product details","Reference to the Items or Pieces in which the product can be found.","true","false","Piece|Location|IotDevice|LoadingMaterial|Sensor|PieceLiveAnimals|Item|LoadingUnit|TransportMeans|ULD|PieceDg|ItemDg","https://onerecord.iata.org/ns/cargo#Product","https://onerecord.iata.org/ns/cargo#describedObjects","https://onerecord.iata.org/ns/cargo#PhysicalLogisticsObject"</t>
  </si>
  <si>
    <t>"DG","ProductDg","describedObjects","Abstract","PhysicalLogisticsObject",10,"Dangerous Goods subtype of Product","Reference to the Items or Pieces in which the product can be found.","true","false","Piece|Location|IotDevice|LoadingMaterial|Sensor|PieceLiveAnimals|Item|LoadingUnit|TransportMeans|ULD|PieceDg|ItemDg","https://onerecord.iata.org/ns/cargo#ProductDg","https://onerecord.iata.org/ns/cargo#describedObjects","https://onerecord.iata.org/ns/cargo#PhysicalLogisticsObject"</t>
  </si>
  <si>
    <t>"Core","SecurityDeclaration","checks","Action","Check",1,"Security declaration details","References to the CheckActions performed on the object","true","false","","https://onerecord.iata.org/ns/cargo#SecurityDeclaration","https://onerecord.iata.org/ns/cargo#checks","https://onerecord.iata.org/ns/cargo#Check"</t>
  </si>
  <si>
    <t>"Core","SecurityDeclaration","externalReferences","Common","ExternalReference",2,"Security declaration details","References to all associated ExternalReferences","true","false","","https://onerecord.iata.org/ns/cargo#SecurityDeclaration","https://onerecord.iata.org/ns/cargo#externalReferences","https://onerecord.iata.org/ns/cargo#ExternalReference"</t>
  </si>
  <si>
    <t>"Core","SecurityDeclaration","issuedBy","Agent","Person",3,"Security declaration details","Name of person (or employee ID) who issued the security status","false","false","","https://onerecord.iata.org/ns/cargo#SecurityDeclaration","https://onerecord.iata.org/ns/cargo#issuedBy","https://onerecord.iata.org/ns/cargo#Person"</t>
  </si>
  <si>
    <t>"Core","SecurityDeclaration","issuedForPiece","Core","Piece",4,"Security declaration details","Reference to the Piece the document was issued for","true","false","PieceLiveAnimals|PieceDg","https://onerecord.iata.org/ns/cargo#SecurityDeclaration","https://onerecord.iata.org/ns/cargo#issuedForPiece","https://onerecord.iata.org/ns/cargo#Piece"</t>
  </si>
  <si>
    <t>"Core","Shipment","events","Event","LogisticsEvent",9,"Shipment details","Events object","true","false","","https://onerecord.iata.org/ns/cargo#Shipment","https://onerecord.iata.org/ns/cargo#events","https://onerecord.iata.org/ns/cargo#LogisticsEvent"</t>
  </si>
  <si>
    <t>"Core","Shipment","skeletonIndicator","","boolean",10,"Shipment details","Indicator whether a logistics object is a skeleton object","false","false","","https://onerecord.iata.org/ns/cargo#Shipment","https://onerecord.iata.org/ns/cargo#skeletonIndicator","http://www.w3.org/2001/XMLSchema#boolean"</t>
  </si>
  <si>
    <t>"Core","Shipment","involvedParties","Embedded","Party",11,"Shipment details","Information about other Parties involved depending on the context of use","true","false","","https://onerecord.iata.org/ns/cargo#Shipment","https://onerecord.iata.org/ns/cargo#involvedParties","https://onerecord.iata.org/ns/cargo#Party"</t>
  </si>
  <si>
    <t>"Core","Shipment","totalDimensions","Embedded","Dimensions",12,"Shipment details","Dimensions of the whole shipment","true","false","","https://onerecord.iata.org/ns/cargo#Shipment","https://onerecord.iata.org/ns/cargo#totalDimensions","https://onerecord.iata.org/ns/cargo#Dimensions"</t>
  </si>
  <si>
    <t>"Core","Shipment","goodsDescription","","string",13,"Shipment details","Description of goods; for the BookingShipment the commodity list defined by Modernizing Cargo Distribution MCD working group can be used as a referential.","false","false","","https://onerecord.iata.org/ns/cargo#Shipment","https://onerecord.iata.org/ns/cargo#goodsDescription","http://www.w3.org/2001/XMLSchema#string"</t>
  </si>
  <si>
    <t>"Core","Shipment","textualHandlingInstructions","","string",14,"Shipment details","Strings to provide free text handling instructions such as SSR and OSI","true","false","","https://onerecord.iata.org/ns/cargo#Shipment","https://onerecord.iata.org/ns/cargo#textualHandlingInstructions","http://www.w3.org/2001/XMLSchema#string"</t>
  </si>
  <si>
    <t>"Activity","Storage","servedServices","Abstract","LogisticsService",8,"Activity to describe storing processes","Reference to Services this Activity is executed for","true","false","Booking|HandlingService","https://onerecord.iata.org/ns/cargo#Storage","https://onerecord.iata.org/ns/cargo#servedServices","https://onerecord.iata.org/ns/cargo#LogisticsService"</t>
  </si>
  <si>
    <t>"Action","Storing","storedObjects","Abstract","PhysicalLogisticsObject",6,"Action to describe store-in or store-out","Reference to the Objects being stored in or stored out","true","false","Piece|Location|IotDevice|LoadingMaterial|Sensor|PieceLiveAnimals|Item|LoadingUnit|TransportMeans|ULD|PieceDg|ItemDg","https://onerecord.iata.org/ns/cargo#Storing","https://onerecord.iata.org/ns/cargo#storedObjects","https://onerecord.iata.org/ns/cargo#PhysicalLogisticsObject"</t>
  </si>
  <si>
    <t>"Distribution","TransportLegs","operatingTransportMeans","Core","TransportMeans",6,"TransportLegs details","Reference to the TransportMeans operating the TransportMovement","false","false","","https://onerecord.iata.org/ns/cargo#TransportLegs","https://onerecord.iata.org/ns/cargo#operatingTransportMeans","https://onerecord.iata.org/ns/cargo#TransportMeans"</t>
  </si>
  <si>
    <t>"Distribution","TransportLegs","transportMeansServiceType","CodeList","TransportMeansServiceType",7,"TransportLegs details","Type of transport means service; e.g. Aircraftor Truck","false","true","","https://onerecord.iata.org/ns/cargo#TransportLegs","https://onerecord.iata.org/ns/cargo#transportMeansServiceType","https://onerecord.iata.org/ns/code-lists/TransportMeansServiceType"</t>
  </si>
  <si>
    <t>"Distribution","TransportLegs","transportMeansType","Embedded","CodeListElement",8,"TransportLegs details","Type of transport means; e.g. 744; RFS","false","false","","https://onerecord.iata.org/ns/cargo#TransportLegs","https://onerecord.iata.org/ns/cargo#transportMeansType","https://onerecord.iata.org/ns/cargo#CodeListElement"</t>
  </si>
  <si>
    <t>"Distribution","TransportLegs","events","Event","LogisticsEvent",9,"TransportLegs details","Events object","true","false","","https://onerecord.iata.org/ns/cargo#TransportLegs","https://onerecord.iata.org/ns/cargo#events","https://onerecord.iata.org/ns/cargo#LogisticsEvent"</t>
  </si>
  <si>
    <t>"Distribution","TransportLegs","skeletonIndicator","","boolean",10,"TransportLegs details","Indicator whether a logistics object is a skeleton object","false","false","","https://onerecord.iata.org/ns/cargo#TransportLegs","https://onerecord.iata.org/ns/cargo#skeletonIndicator","http://www.w3.org/2001/XMLSchema#boolean"</t>
  </si>
  <si>
    <t>"Distribution","TransportLegs","arrivalDate","","dateTime",11,"TransportLegs details","Arrival date and time of the leg","false","false","","https://onerecord.iata.org/ns/cargo#TransportLegs","https://onerecord.iata.org/ns/cargo#arrivalDate","http://www.w3.org/2001/XMLSchema#dateTime"</t>
  </si>
  <si>
    <t>"Distribution","TransportLegs","departureDate","","dateTime",12,"TransportLegs details","Departure date and time of the leg","false","false","","https://onerecord.iata.org/ns/cargo#TransportLegs","https://onerecord.iata.org/ns/cargo#departureDate","http://www.w3.org/2001/XMLSchema#dateTime"</t>
  </si>
  <si>
    <t>"Distribution","TransportLegs","legNumber","","integer",13,"TransportLegs details","Leg number","false","false","","https://onerecord.iata.org/ns/cargo#TransportLegs","https://onerecord.iata.org/ns/cargo#legNumber","http://www.w3.org/2001/XMLSchema#integer"</t>
  </si>
  <si>
    <t>"Distribution","TransportLegs","transportIdentifier","","string",14,"TransportLegs details","Airline flight number; or rail/truck/maritime line id","false","false","","https://onerecord.iata.org/ns/cargo#TransportLegs","https://onerecord.iata.org/ns/cargo#transportIdentifier","http://www.w3.org/2001/XMLSchema#string"</t>
  </si>
  <si>
    <t>"Activity","TransportMovement","servedServices","Abstract","LogisticsService",18,"Activity to describe transports; replaces the TransportSegment in v1.1 and above","Reference to Services this Activity is executed for","true","false","Booking|HandlingService","https://onerecord.iata.org/ns/cargo#TransportMovement","https://onerecord.iata.org/ns/cargo#servedServices","https://onerecord.iata.org/ns/cargo#LogisticsService"</t>
  </si>
  <si>
    <t>"Core","ULD","inUnitComposition","Activity","UnitComposition",1,"Unit Load Device details","","false","false","","https://onerecord.iata.org/ns/cargo#ULD","https://onerecord.iata.org/ns/cargo#inUnitComposition","https://onerecord.iata.org/ns/cargo#UnitComposition"</t>
  </si>
  <si>
    <t>"Activity","UnitComposition","servedServices","Abstract","LogisticsService",9,"Activity to describe composition and decomposition of LoadingUnits","Reference to Services this Activity is executed for","true","false","Booking|HandlingService","https://onerecord.iata.org/ns/cargo#UnitComposition","https://onerecord.iata.org/ns/cargo#servedServices","https://onerecord.iata.org/ns/cargo#LogisticsService"</t>
  </si>
  <si>
    <t>"Embedded","VolumePieceGroup","pieceGroupCount","","integer",3,"VolumePieceGroup details","Number of pieces in the piece group","false","false","","https://onerecord.iata.org/ns/cargo#VolumePieceGroup","https://onerecord.iata.org/ns/cargo#pieceGroupCount","http://www.w3.org/2001/XMLSchema#integer"</t>
  </si>
  <si>
    <t>"Embedded","VolumePieceGroup","pieceGroupId","","integer",4,"VolumePieceGroup details","Identifier of the piece group; increasing integers","false","false","","https://onerecord.iata.org/ns/cargo#VolumePieceGroup","https://onerecord.iata.org/ns/cargo#pieceGroupId","http://www.w3.org/2001/XMLSchema#integer"</t>
  </si>
  <si>
    <t>"Embedded","VolumePieceGroup","stackable","","boolean",5,"VolumePieceGroup details","Stackable indicator for the pieces (boolean)","false","false","","https://onerecord.iata.org/ns/cargo#VolumePieceGroup","https://onerecord.iata.org/ns/cargo#stackable","http://www.w3.org/2001/XMLSchema#boolean"</t>
  </si>
  <si>
    <t>"Embedded","WaybillLineItem","chargeableWeight","Embedded","Value",1,"Information from AWB Rate Description section as per bullet point 18 - data elements 22A - 22Z from AWB. Data describing Piece and Package parameters to be transmitted per Piece object using pieceReferences","","false","false","","https://onerecord.iata.org/ns/cargo#WaybillLineItem","https://onerecord.iata.org/ns/cargo#chargeableWeight","https://onerecord.iata.org/ns/cargo#Value"</t>
  </si>
  <si>
    <t>"Embedded","WaybillLineItem","rateCharge","Embedded","CurrencyValue",2,"Information from AWB Rate Description section as per bullet point 18 - data elements 22A - 22Z from AWB. Data describing Piece and Package parameters to be transmitted per Piece object using pieceReferences","","false","false","","https://onerecord.iata.org/ns/cargo#WaybillLineItem","https://onerecord.iata.org/ns/cargo#rateCharge","https://onerecord.iata.org/ns/cargo#CurrencyValue"</t>
  </si>
  <si>
    <t>"Embedded","WaybillLineItem","rateClassCode","CodeList","RateClassCode",3,"Information from AWB Rate Description section as per bullet point 18 - data elements 22A - 22Z from AWB. Data describing Piece and Package parameters to be transmitted per Piece object using pieceReferences","","false","true","","https://onerecord.iata.org/ns/cargo#WaybillLineItem","https://onerecord.iata.org/ns/cargo#rateClassCode","https://onerecord.iata.org/ns/code-lists/RateClassCode"</t>
  </si>
  <si>
    <t>"Embedded","WaybillLineItem","rateClassCodeBasic","CodeList","BasicRateClassCode",4,"Information from AWB Rate Description section as per bullet point 18 - data elements 22A - 22Z from AWB. Data describing Piece and Package parameters to be transmitted per Piece object using pieceReferences","","false","true","","https://onerecord.iata.org/ns/cargo#WaybillLineItem","https://onerecord.iata.org/ns/cargo#rateClassCodeBasic","https://onerecord.iata.org/ns/code-lists/BasicRateClassCode"</t>
  </si>
  <si>
    <t>"Embedded","WaybillLineItem","rateGrossWeight","Embedded","Value",5,"Information from AWB Rate Description section as per bullet point 18 - data elements 22A - 22Z from AWB. Data describing Piece and Package parameters to be transmitted per Piece object using pieceReferences","","false","false","","https://onerecord.iata.org/ns/cargo#WaybillLineItem","https://onerecord.iata.org/ns/cargo#rateGrossWeight","https://onerecord.iata.org/ns/cargo#Value"</t>
  </si>
  <si>
    <t>"Embedded","WaybillLineItem","ratePercentage","Embedded","Value",6,"Information from AWB Rate Description section as per bullet point 18 - data elements 22A - 22Z from AWB. Data describing Piece and Package parameters to be transmitted per Piece object using pieceReferences","","false","false","","https://onerecord.iata.org/ns/cargo#WaybillLineItem","https://onerecord.iata.org/ns/cargo#ratePercentage","https://onerecord.iata.org/ns/cargo#Value"</t>
  </si>
  <si>
    <t>"Embedded","WaybillLineItem","rateVolume","Embedded","Value",7,"Information from AWB Rate Description section as per bullet point 18 - data elements 22A - 22Z from AWB. Data describing Piece and Package parameters to be transmitted per Piece object using pieceReferences","","false","false","","https://onerecord.iata.org/ns/cargo#WaybillLineItem","https://onerecord.iata.org/ns/cargo#rateVolume","https://onerecord.iata.org/ns/cargo#Value"</t>
  </si>
  <si>
    <t>"Embedded","WaybillLineItem","rcp","Embedded","CodeListElement",8,"Information from AWB Rate Description section as per bullet point 18 - data elements 22A - 22Z from AWB. Data describing Piece and Package parameters to be transmitted per Piece object using pieceReferences","","false","false","","https://onerecord.iata.org/ns/cargo#WaybillLineItem","https://onerecord.iata.org/ns/cargo#rcp","https://onerecord.iata.org/ns/cargo#CodeListElement"</t>
  </si>
  <si>
    <t>"Embedded","WaybillLineItem","uldRateClassType","Embedded","CodeListElement",9,"Information from AWB Rate Description section as per bullet point 18 - data elements 22A - 22Z from AWB. Data describing Piece and Package parameters to be transmitted per Piece object using pieceReferences","","false","false","","https://onerecord.iata.org/ns/cargo#WaybillLineItem","https://onerecord.iata.org/ns/cargo#uldRateClassType","https://onerecord.iata.org/ns/cargo#CodeListElement"</t>
  </si>
  <si>
    <t>"Embedded","WaybillLineItem","uldReferences","Core","ULD",10,"Information from AWB Rate Description section as per bullet point 18 - data elements 22A - 22Z from AWB. Data describing Piece and Package parameters to be transmitted per Piece object using pieceReferences","","true","false","","https://onerecord.iata.org/ns/cargo#WaybillLineItem","https://onerecord.iata.org/ns/cargo#uldReferences","https://onerecord.iata.org/ns/cargo#ULD"</t>
  </si>
  <si>
    <t>"Embedded","WaybillLineItem","conversionFactor","","double",11,"Information from AWB Rate Description section as per bullet point 18 - data elements 22A - 22Z from AWB. Data describing Piece and Package parameters to be transmitted per Piece object using pieceReferences","","false","false","","https://onerecord.iata.org/ns/cargo#WaybillLineItem","https://onerecord.iata.org/ns/cargo#conversionFactor","http://www.w3.org/2001/XMLSchema#double"</t>
  </si>
  <si>
    <t>"Embedded","WaybillLineItem","lineItemNumber","","integer",12,"Information from AWB Rate Description section as per bullet point 18 - data elements 22A - 22Z from AWB. Data describing Piece and Package parameters to be transmitted per Piece object using pieceReferences","","false","false","","https://onerecord.iata.org/ns/cargo#WaybillLineItem","https://onerecord.iata.org/ns/cargo#lineItemNumber","http://www.w3.org/2001/XMLSchema#integer"</t>
  </si>
  <si>
    <t>"Embedded","WaybillLineItem","rateSlac","","integer",13,"Information from AWB Rate Description section as per bullet point 18 - data elements 22A - 22Z from AWB. Data describing Piece and Package parameters to be transmitted per Piece object using pieceReferences","","false","false","","https://onerecord.iata.org/ns/cargo#WaybillLineItem","https://onerecord.iata.org/ns/cargo#rateSlac","http://www.w3.org/2001/XMLSchema#integer"</t>
  </si>
  <si>
    <t>"Embedded","WaybillLineItem","lineItemPackages","","LineItemPackage",14,"Information from AWB Rate Description section as per bullet point 18 - data elements 22A - 22Z from AWB. Data describing Piece and Package parameters to be transmitted per Piece object using pieceReferences","","true","false","","https://onerecord.iata.org/ns/cargo#WaybillLineItem","https://onerecord.iata.org/ns/cargo#lineItemPackages","https://onerecord.iata.org/ns/cargo#LineItemPackage"</t>
  </si>
  <si>
    <t>Tag new classes</t>
  </si>
  <si>
    <t>Add link</t>
  </si>
  <si>
    <t>Remove link</t>
  </si>
  <si>
    <t>TimePreferences</t>
  </si>
  <si>
    <t>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</si>
</sst>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2"/>
      <color theme="0"/>
      <name val="Aptos Narrow"/>
      <family val="2"/>
      <scheme val="minor"/>
    </font>
    <font>
      <u/>
      <sz val="12"/>
      <color theme="10"/>
      <name val="Aptos Narrow"/>
      <family val="2"/>
      <scheme val="minor"/>
    </font>
  </fonts>
  <fills count="36">
    <fill>
      <patternFill patternType="none"/>
    </fill>
    <fill>
      <patternFill patternType="gray125"/>
    </fill>
    <fill>
      <patternFill patternType="solid">
        <fgColor theme="8" tint="0.59999389629810485"/>
        <bgColor indexed="64"/>
      </patternFill>
    </fill>
    <fill>
      <patternFill patternType="solid">
        <fgColor rgb="FFFFFF00"/>
        <bgColor indexed="64"/>
      </patternFill>
    </fill>
    <fill>
      <patternFill patternType="solid">
        <fgColor theme="9" tint="0.59999389629810485"/>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3" tint="9.9978637043366805E-2"/>
        <bgColor indexed="64"/>
      </patternFill>
    </fill>
    <fill>
      <patternFill patternType="solid">
        <fgColor theme="3" tint="0.749992370372631"/>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7"/>
        <bgColor indexed="64"/>
      </patternFill>
    </fill>
    <fill>
      <patternFill patternType="solid">
        <fgColor theme="8"/>
        <bgColor indexed="64"/>
      </patternFill>
    </fill>
    <fill>
      <patternFill patternType="solid">
        <fgColor theme="7" tint="0.79998168889431442"/>
        <bgColor indexed="64"/>
      </patternFill>
    </fill>
    <fill>
      <patternFill patternType="solid">
        <fgColor theme="5"/>
        <bgColor indexed="64"/>
      </patternFill>
    </fill>
    <fill>
      <patternFill patternType="solid">
        <fgColor theme="9"/>
        <bgColor indexed="64"/>
      </patternFill>
    </fill>
    <fill>
      <patternFill patternType="solid">
        <fgColor rgb="FF91C4F2"/>
        <bgColor indexed="64"/>
      </patternFill>
    </fill>
    <fill>
      <patternFill patternType="solid">
        <fgColor rgb="FFC1C7C9"/>
        <bgColor indexed="64"/>
      </patternFill>
    </fill>
    <fill>
      <patternFill patternType="solid">
        <fgColor rgb="FFF6BDD1"/>
        <bgColor indexed="64"/>
      </patternFill>
    </fill>
    <fill>
      <patternFill patternType="solid">
        <fgColor rgb="FFFFD791"/>
        <bgColor indexed="64"/>
      </patternFill>
    </fill>
    <fill>
      <patternFill patternType="solid">
        <fgColor rgb="FFCBAACB"/>
        <bgColor indexed="64"/>
      </patternFill>
    </fill>
    <fill>
      <patternFill patternType="solid">
        <fgColor rgb="FF83CBB7"/>
        <bgColor indexed="64"/>
      </patternFill>
    </fill>
    <fill>
      <patternFill patternType="solid">
        <fgColor rgb="FF839AF1"/>
        <bgColor indexed="64"/>
      </patternFill>
    </fill>
    <fill>
      <patternFill patternType="solid">
        <fgColor rgb="FFBCCEF5"/>
        <bgColor indexed="64"/>
      </patternFill>
    </fill>
    <fill>
      <patternFill patternType="solid">
        <fgColor rgb="FFFBE187"/>
        <bgColor indexed="64"/>
      </patternFill>
    </fill>
    <fill>
      <patternFill patternType="solid">
        <fgColor rgb="FFFFA8B8"/>
        <bgColor indexed="64"/>
      </patternFill>
    </fill>
    <fill>
      <patternFill patternType="solid">
        <fgColor rgb="FFD2C897"/>
        <bgColor indexed="64"/>
      </patternFill>
    </fill>
    <fill>
      <patternFill patternType="solid">
        <fgColor rgb="FFA9E6E3"/>
        <bgColor indexed="64"/>
      </patternFill>
    </fill>
    <fill>
      <patternFill patternType="solid">
        <fgColor rgb="FFDCD9F8"/>
        <bgColor indexed="64"/>
      </patternFill>
    </fill>
    <fill>
      <patternFill patternType="solid">
        <fgColor rgb="FFF8D8C3"/>
        <bgColor indexed="64"/>
      </patternFill>
    </fill>
    <fill>
      <patternFill patternType="solid">
        <fgColor rgb="FF78A471"/>
        <bgColor indexed="64"/>
      </patternFill>
    </fill>
    <fill>
      <patternFill patternType="solid">
        <fgColor rgb="FFC5D084"/>
        <bgColor indexed="64"/>
      </patternFill>
    </fill>
    <fill>
      <patternFill patternType="solid">
        <fgColor rgb="FFE6BEDD"/>
        <bgColor indexed="64"/>
      </patternFill>
    </fill>
    <fill>
      <patternFill patternType="solid">
        <fgColor rgb="FFD0D0D0"/>
        <bgColor indexed="64"/>
      </patternFill>
    </fill>
    <fill>
      <patternFill patternType="solid">
        <fgColor rgb="FFC19694"/>
        <bgColor indexed="64"/>
      </patternFill>
    </fill>
    <fill>
      <patternFill patternType="solid">
        <fgColor rgb="FFA2EDCD"/>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8">
    <xf numFmtId="0" fontId="0" fillId="0" borderId="0" xfId="0"/>
    <xf numFmtId="0" fontId="0" fillId="2" borderId="0" xfId="0" applyFill="1"/>
    <xf numFmtId="0" fontId="0" fillId="3" borderId="0" xfId="0" applyFill="1"/>
    <xf numFmtId="0" fontId="0" fillId="4" borderId="0" xfId="0" applyFill="1"/>
    <xf numFmtId="0" fontId="0" fillId="5" borderId="0" xfId="0" applyFill="1"/>
    <xf numFmtId="49" fontId="0" fillId="0" borderId="0" xfId="0" applyNumberFormat="1"/>
    <xf numFmtId="0" fontId="0" fillId="6" borderId="0" xfId="0" applyFill="1"/>
    <xf numFmtId="49" fontId="0" fillId="6" borderId="0" xfId="0" applyNumberFormat="1" applyFill="1"/>
    <xf numFmtId="0" fontId="1" fillId="7" borderId="0" xfId="0" applyFont="1" applyFill="1"/>
    <xf numFmtId="0" fontId="0" fillId="8" borderId="0" xfId="0" applyFill="1"/>
    <xf numFmtId="0" fontId="0" fillId="9" borderId="0" xfId="0" applyFill="1"/>
    <xf numFmtId="0" fontId="0" fillId="10" borderId="0" xfId="0" applyFill="1"/>
    <xf numFmtId="49" fontId="2" fillId="0" borderId="0" xfId="1" applyNumberFormat="1"/>
    <xf numFmtId="0" fontId="0" fillId="11" borderId="0" xfId="0" applyFill="1"/>
    <xf numFmtId="0" fontId="0" fillId="12" borderId="0" xfId="0" applyFill="1"/>
    <xf numFmtId="0" fontId="0" fillId="13" borderId="0" xfId="0" applyFill="1"/>
    <xf numFmtId="0" fontId="0" fillId="14" borderId="0" xfId="0" applyFill="1"/>
    <xf numFmtId="0" fontId="0" fillId="15" borderId="0" xfId="0" applyFill="1"/>
    <xf numFmtId="0" fontId="0" fillId="16" borderId="0" xfId="0" applyFill="1"/>
    <xf numFmtId="0" fontId="0" fillId="17" borderId="0" xfId="0" applyFill="1"/>
    <xf numFmtId="0" fontId="0" fillId="18" borderId="0" xfId="0" applyFill="1"/>
    <xf numFmtId="0" fontId="0" fillId="19" borderId="0" xfId="0" applyFill="1"/>
    <xf numFmtId="0" fontId="0" fillId="20" borderId="0" xfId="0" applyFill="1"/>
    <xf numFmtId="0" fontId="0" fillId="21" borderId="0" xfId="0" applyFill="1"/>
    <xf numFmtId="0" fontId="0" fillId="22"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33" borderId="0" xfId="0" applyFill="1"/>
    <xf numFmtId="0" fontId="0" fillId="34" borderId="0" xfId="0" applyFill="1"/>
    <xf numFmtId="0" fontId="0" fillId="35" borderId="0" xfId="0" applyFill="1"/>
  </cellXfs>
  <cellStyles count="2">
    <cellStyle name="Hyperlink" xfId="1" builtinId="8"/>
    <cellStyle name="Normal" xfId="0" builtinId="0"/>
  </cellStyles>
  <dxfs count="0"/>
  <tableStyles count="0" defaultTableStyle="TableStyleMedium2" defaultPivotStyle="PivotStyleLight16"/>
  <colors>
    <mruColors>
      <color rgb="FFA2EDCD"/>
      <color rgb="FFDCD9F8"/>
      <color rgb="FFD2C897"/>
      <color rgb="FFFFA8B8"/>
      <color rgb="FFE6BEDD"/>
      <color rgb="FF78A471"/>
      <color rgb="FFC5D084"/>
      <color rgb="FFC19694"/>
      <color rgb="FFA9E6E3"/>
      <color rgb="FFF8D8C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2AFFC6-9355-A541-8578-1A304D372AE1}">
  <dimension ref="A1:AY2669"/>
  <sheetViews>
    <sheetView topLeftCell="AL1" workbookViewId="0">
      <selection activeCell="AW7" sqref="AW7:AW2669"/>
    </sheetView>
  </sheetViews>
  <sheetFormatPr baseColWidth="10" defaultRowHeight="16" x14ac:dyDescent="0.2"/>
  <cols>
    <col min="17" max="17" width="13.33203125" customWidth="1"/>
    <col min="28" max="28" width="15.83203125" bestFit="1" customWidth="1"/>
    <col min="29" max="31" width="15.83203125" customWidth="1"/>
  </cols>
  <sheetData>
    <row r="1" spans="1:51" x14ac:dyDescent="0.2">
      <c r="A1" t="s">
        <v>1228</v>
      </c>
      <c r="F1" s="2" t="s">
        <v>1178</v>
      </c>
    </row>
    <row r="2" spans="1:51" x14ac:dyDescent="0.2">
      <c r="B2" t="s">
        <v>1229</v>
      </c>
    </row>
    <row r="3" spans="1:51" x14ac:dyDescent="0.2">
      <c r="B3" t="s">
        <v>2269</v>
      </c>
    </row>
    <row r="4" spans="1:51" x14ac:dyDescent="0.2">
      <c r="B4" t="s">
        <v>1230</v>
      </c>
      <c r="F4" t="s">
        <v>1253</v>
      </c>
    </row>
    <row r="5" spans="1:51" x14ac:dyDescent="0.2">
      <c r="AP5" t="s">
        <v>20</v>
      </c>
      <c r="AV5" t="s">
        <v>1828</v>
      </c>
    </row>
    <row r="6" spans="1:51" x14ac:dyDescent="0.2">
      <c r="A6" t="s">
        <v>1232</v>
      </c>
      <c r="L6" t="s">
        <v>1242</v>
      </c>
      <c r="Q6" t="s">
        <v>1251</v>
      </c>
      <c r="R6" t="s">
        <v>1243</v>
      </c>
      <c r="AF6" t="s">
        <v>1244</v>
      </c>
      <c r="AG6" t="s">
        <v>1231</v>
      </c>
      <c r="AN6" s="15"/>
      <c r="AO6" s="15"/>
      <c r="AP6" s="15"/>
      <c r="AQ6" s="15"/>
      <c r="AR6" s="15"/>
      <c r="AT6" s="6"/>
      <c r="AU6" s="6"/>
      <c r="AV6" s="6"/>
      <c r="AW6" s="6"/>
      <c r="AX6" s="6"/>
    </row>
    <row r="7" spans="1:51" x14ac:dyDescent="0.2">
      <c r="A7" s="7" t="s">
        <v>1252</v>
      </c>
      <c r="B7" s="7" t="s">
        <v>0</v>
      </c>
      <c r="C7" s="7" t="s">
        <v>1</v>
      </c>
      <c r="D7" s="7" t="s">
        <v>2</v>
      </c>
      <c r="E7" s="7" t="s">
        <v>1195</v>
      </c>
      <c r="F7" s="7" t="s">
        <v>1179</v>
      </c>
      <c r="G7" s="6" t="s">
        <v>1208</v>
      </c>
      <c r="H7" s="7" t="s">
        <v>1180</v>
      </c>
      <c r="I7" s="7" t="s">
        <v>1226</v>
      </c>
      <c r="J7" s="7" t="s">
        <v>1227</v>
      </c>
      <c r="K7" s="7" t="s">
        <v>1262</v>
      </c>
      <c r="L7" s="1" t="s">
        <v>1</v>
      </c>
      <c r="M7" s="1" t="s">
        <v>2</v>
      </c>
      <c r="N7" s="1" t="s">
        <v>1179</v>
      </c>
      <c r="O7" s="1" t="s">
        <v>1180</v>
      </c>
      <c r="P7" s="1" t="s">
        <v>1262</v>
      </c>
      <c r="Q7" s="4" t="s">
        <v>1252</v>
      </c>
      <c r="R7" s="3" t="s">
        <v>1233</v>
      </c>
      <c r="S7" s="3" t="s">
        <v>1234</v>
      </c>
      <c r="T7" s="3" t="s">
        <v>1235</v>
      </c>
      <c r="U7" s="3" t="s">
        <v>1259</v>
      </c>
      <c r="V7" s="3" t="s">
        <v>1236</v>
      </c>
      <c r="W7" s="3" t="s">
        <v>1237</v>
      </c>
      <c r="X7" s="3" t="s">
        <v>1238</v>
      </c>
      <c r="Y7" s="3" t="s">
        <v>1239</v>
      </c>
      <c r="Z7" s="3" t="s">
        <v>1240</v>
      </c>
      <c r="AA7" s="3" t="s">
        <v>1241</v>
      </c>
      <c r="AB7" s="3" t="s">
        <v>1263</v>
      </c>
      <c r="AC7" s="3" t="s">
        <v>2271</v>
      </c>
      <c r="AD7" s="3" t="s">
        <v>2272</v>
      </c>
      <c r="AE7" s="3" t="s">
        <v>2273</v>
      </c>
      <c r="AF7" s="8" t="str">
        <f>IF(A7="Implicit","",R7&amp;","&amp;S7&amp;","&amp;T7&amp;","&amp;U7&amp;","&amp;V7&amp;","&amp;W7&amp;","&amp;X7&amp;","&amp;Y7&amp;","&amp;Z7&amp;","&amp;AA7&amp;","&amp;AB7&amp;","&amp;AC7&amp;","&amp;AD7&amp;","&amp;AE7)</f>
        <v>"table_schema","table_name","column_name","schema_type","data_type","ordinal_position","table_description","property_description","is_array","is_codelist","data_type_subclasses","class_IRI","property_IRI","value_IRI"</v>
      </c>
      <c r="AG7" s="9" t="s">
        <v>1245</v>
      </c>
      <c r="AH7" s="9" t="s">
        <v>1246</v>
      </c>
      <c r="AI7" s="9" t="s">
        <v>1247</v>
      </c>
      <c r="AJ7" s="9" t="s">
        <v>1248</v>
      </c>
      <c r="AK7" s="9" t="s">
        <v>1249</v>
      </c>
      <c r="AL7" s="8" t="s">
        <v>1250</v>
      </c>
      <c r="AN7" s="4" t="s">
        <v>1261</v>
      </c>
      <c r="AO7" s="6" t="s">
        <v>1260</v>
      </c>
      <c r="AQ7" s="11" t="str">
        <f>AF7</f>
        <v>"table_schema","table_name","column_name","schema_type","data_type","ordinal_position","table_description","property_description","is_array","is_codelist","data_type_subclasses","class_IRI","property_IRI","value_IRI"</v>
      </c>
      <c r="AR7" s="11" t="str">
        <f>AL7</f>
        <v>"source","sourceKey","target","targetKey","relation"</v>
      </c>
      <c r="AT7" s="4" t="s">
        <v>1261</v>
      </c>
      <c r="AU7" s="6" t="s">
        <v>1260</v>
      </c>
      <c r="AV7" s="17" t="s">
        <v>2147</v>
      </c>
      <c r="AW7" s="11" t="str">
        <f>AF7</f>
        <v>"table_schema","table_name","column_name","schema_type","data_type","ordinal_position","table_description","property_description","is_array","is_codelist","data_type_subclasses","class_IRI","property_IRI","value_IRI"</v>
      </c>
      <c r="AX7" s="11" t="str">
        <f>AR7</f>
        <v>"source","sourceKey","target","targetKey","relation"</v>
      </c>
      <c r="AY7" s="11" t="str">
        <f>AX7</f>
        <v>"source","sourceKey","target","targetKey","relation"</v>
      </c>
    </row>
    <row r="8" spans="1:51" x14ac:dyDescent="0.2">
      <c r="A8" s="5" t="s">
        <v>1254</v>
      </c>
      <c r="B8" s="5" t="s">
        <v>49</v>
      </c>
      <c r="C8" s="5" t="s">
        <v>3133</v>
      </c>
      <c r="D8" s="5" t="s">
        <v>3134</v>
      </c>
      <c r="E8" t="s">
        <v>3</v>
      </c>
      <c r="F8" s="5" t="s">
        <v>3135</v>
      </c>
      <c r="G8">
        <v>1</v>
      </c>
      <c r="I8" s="5"/>
      <c r="J8" s="5" t="s">
        <v>3136</v>
      </c>
      <c r="K8" s="5"/>
      <c r="L8" t="str">
        <f>SUBSTITUTE(SUBSTITUTE(SUBSTITUTE(C8,$B$2,$A$2),$B$3,$A$3),$B$4,$A$4)</f>
        <v>AccountNumber</v>
      </c>
      <c r="M8" t="str">
        <f>SUBSTITUTE(SUBSTITUTE(SUBSTITUTE(D8,$B$2,$A$2),$B$3,$A$3),$A$4,$B$4)</f>
        <v>accountNumberType</v>
      </c>
      <c r="N8" t="str">
        <f>SUBSTITUTE(SUBSTITUTE(SUBSTITUTE(F8,$B$2,$A$2),$B$3,$A$3),$B$4,$A$4)</f>
        <v>AccountType</v>
      </c>
      <c r="O8" t="str">
        <f>SUBSTITUTE(SUBSTITUTE(SUBSTITUTE(H8,$B$2,$A$2),$B$3,$A$3),$B$4,$A$4)</f>
        <v/>
      </c>
      <c r="P8" t="str">
        <f>SUBSTITUTE(SUBSTITUTE(SUBSTITUTE(K8,$B$2,$A$2),$B$3,$A$3),$B$4,$A$4)</f>
        <v/>
      </c>
      <c r="Q8" t="str">
        <f>IF(LEFT(N8,3)="xsd","Data","Object")</f>
        <v>Object</v>
      </c>
      <c r="R8" t="str">
        <f>IF($A8="Implicit","",$F$1&amp;B8&amp;$F$1)</f>
        <v>"Embedded"</v>
      </c>
      <c r="S8" t="str">
        <f>IF($A8="Implicit","",$F$1&amp;L8&amp;$F$1)</f>
        <v>"AccountNumber"</v>
      </c>
      <c r="T8" t="str">
        <f>IF($A8="Implicit","",$F$1&amp;M8&amp;$F$1)</f>
        <v>"accountNumberType"</v>
      </c>
      <c r="U8" t="str">
        <f>IF($A8="Implicit","",$F$1&amp;E8&amp;$F$1)</f>
        <v>"Enum"</v>
      </c>
      <c r="V8" t="str">
        <f>IF($A8="Implicit","",$F$1&amp;N8&amp;$F$1)</f>
        <v>"AccountType"</v>
      </c>
      <c r="W8">
        <f>IF($A8="Implicit","",COUNTIFS($C$8:C8,C8,$A$8:A8,"Explicit"))</f>
        <v>1</v>
      </c>
      <c r="X8" t="str">
        <f>IF($A8="Implicit","",$F$1&amp;SUBSTITUTE(IF(I8=0,"",I8),",",";")&amp;$F$1)</f>
        <v>""</v>
      </c>
      <c r="Y8" t="str">
        <f>IF($A8="Implicit","",$F$1&amp;SUBSTITUTE(IF(J8=0,"",J8),",",";")&amp;$F$1)</f>
        <v>"Type of the account of the account number"</v>
      </c>
      <c r="Z8" t="str">
        <f>IF($A8="Implicit","",$F$1&amp;IF(G8=1,"false","true")&amp;$F$1)</f>
        <v>"false"</v>
      </c>
      <c r="AA8" t="str">
        <f>IF($A8="Implicit","",$F$1&amp;IF(OR(E8="Enum",E8="CodeList"),"true","false")&amp;$F$1)</f>
        <v>"true"</v>
      </c>
      <c r="AB8" t="str">
        <f>IF($A8="Implicit","",$F$1&amp;P8&amp;$F$1)</f>
        <v>""</v>
      </c>
      <c r="AC8" t="str">
        <f>IF($A8="Implicit","",$F$1&amp;C8&amp;$F$1)</f>
        <v>"https://onerecord.iata.org/ns/cargo#AccountNumber"</v>
      </c>
      <c r="AD8" t="str">
        <f>IF($A8="Implicit","",$F$1&amp;D8&amp;$F$1)</f>
        <v>"https://onerecord.iata.org/ns/cargo#accountNumberType"</v>
      </c>
      <c r="AE8" t="str">
        <f>IF($A8="Implicit","",$F$1&amp;F8&amp;$F$1)</f>
        <v>"https://onerecord.iata.org/ns/cargo#AccountType"</v>
      </c>
      <c r="AF8" t="str">
        <f>IF(A8="Implicit","",R8&amp;","&amp;S8&amp;","&amp;T8&amp;","&amp;U8&amp;","&amp;V8&amp;","&amp;W8&amp;","&amp;X8&amp;","&amp;Y8&amp;","&amp;Z8&amp;","&amp;AA8&amp;","&amp;AB8&amp;","&amp;AC8&amp;","&amp;AD8&amp;","&amp;AE8)</f>
        <v>"Embedded","AccountNumber","accountNumberType","Enum","AccountType",1,"","Type of the account of the account number","false","true","","https://onerecord.iata.org/ns/cargo#AccountNumber","https://onerecord.iata.org/ns/cargo#accountNumberType","https://onerecord.iata.org/ns/cargo#AccountType"</v>
      </c>
      <c r="AG8" t="str">
        <f>IF(Q8="Data","",$F$1&amp;B8&amp;"."&amp;L8&amp;$F$1)</f>
        <v>"Embedded.AccountNumber"</v>
      </c>
      <c r="AH8" t="str">
        <f>IF(Q8="Data","",$F$1&amp;M8&amp;$F$1)</f>
        <v>"accountNumberType"</v>
      </c>
      <c r="AI8" t="str">
        <f>IF(Q8="Data","",$F$1&amp;E8&amp;"."&amp;N8&amp;$F$1)</f>
        <v>"Enum.AccountType"</v>
      </c>
      <c r="AJ8" t="str">
        <f>IF(Q8="Data","",$F$1&amp;O8&amp;$F$1)</f>
        <v>""</v>
      </c>
      <c r="AK8" t="str">
        <f>IF(Q8="Data","",$F$1&amp;IF(G8=1,"hasOne","hasMany")&amp;$F$1)</f>
        <v>"hasOne"</v>
      </c>
      <c r="AL8" t="str">
        <f>IF(Q8="Data","",AG8&amp;","&amp;AH8&amp;","&amp;AI8&amp;","&amp;AJ8&amp;","&amp;AK8)</f>
        <v>"Embedded.AccountNumber","accountNumberType","Enum.AccountType","","hasOne"</v>
      </c>
      <c r="AN8">
        <f>COUNTIF(View_conceptual!G:G,L8)</f>
        <v>0</v>
      </c>
      <c r="AO8">
        <f>COUNTIF(View_conceptual!H:H,L8)+COUNTIF(View_conceptual!I:I,N8)</f>
        <v>0</v>
      </c>
      <c r="AQ8" t="str">
        <f>IF(AN8=1,AF8,"")</f>
        <v/>
      </c>
      <c r="AR8" t="str">
        <f>IF(AO8=2,AL8,"")</f>
        <v/>
      </c>
      <c r="AT8">
        <f>COUNTIF(View_full!G:G,L8)</f>
        <v>0</v>
      </c>
      <c r="AU8">
        <f>COUNTIF(View_full!H:H,L8)+COUNTIF(View_full!I:I,N8)</f>
        <v>0</v>
      </c>
      <c r="AV8">
        <f>COUNTIFS(Property_Manual!$A$2:$A$1206,Raw!L8,Property_Manual!$B$2:$B$1206,Raw!M8,Property_Manual!$C$2:$C$1206,Raw!N8,Property_Manual!$D$2:$D$1206,Raw!O8,Property_Manual!$F$2:$F$1206,"x")</f>
        <v>0</v>
      </c>
      <c r="AW8" t="str">
        <f>IF(AT8=1,AF8,"")</f>
        <v/>
      </c>
      <c r="AX8" t="str">
        <f>IF(AU8=2,AL8,"")</f>
        <v/>
      </c>
      <c r="AY8" t="str">
        <f>IF(AV8=1,AL8,"")</f>
        <v/>
      </c>
    </row>
    <row r="9" spans="1:51" x14ac:dyDescent="0.2">
      <c r="A9" s="5" t="s">
        <v>1255</v>
      </c>
      <c r="B9" s="5" t="s">
        <v>49</v>
      </c>
      <c r="C9" s="5" t="s">
        <v>3133</v>
      </c>
      <c r="D9" s="5" t="s">
        <v>3134</v>
      </c>
      <c r="E9" t="s">
        <v>3</v>
      </c>
      <c r="F9" s="5" t="s">
        <v>3135</v>
      </c>
      <c r="G9">
        <v>1</v>
      </c>
      <c r="I9" s="5"/>
      <c r="J9" s="5" t="s">
        <v>3136</v>
      </c>
      <c r="K9" s="5"/>
      <c r="L9" t="str">
        <f t="shared" ref="L9:L72" si="0">SUBSTITUTE(SUBSTITUTE(SUBSTITUTE(C9,$B$2,$A$2),$B$3,$A$3),$B$4,$A$4)</f>
        <v>AccountNumber</v>
      </c>
      <c r="M9" t="str">
        <f t="shared" ref="M9:M72" si="1">SUBSTITUTE(SUBSTITUTE(SUBSTITUTE(D9,$B$2,$A$2),$B$3,$A$3),$A$4,$B$4)</f>
        <v>accountNumberType</v>
      </c>
      <c r="N9" t="str">
        <f t="shared" ref="N9:N72" si="2">SUBSTITUTE(SUBSTITUTE(SUBSTITUTE(F9,$B$2,$A$2),$B$3,$A$3),$B$4,$A$4)</f>
        <v>AccountType</v>
      </c>
      <c r="O9" t="str">
        <f t="shared" ref="O9:O72" si="3">SUBSTITUTE(SUBSTITUTE(SUBSTITUTE(H9,$B$2,$A$2),$B$3,$A$3),$B$4,$A$4)</f>
        <v/>
      </c>
      <c r="P9" t="str">
        <f t="shared" ref="P9:P72" si="4">SUBSTITUTE(SUBSTITUTE(SUBSTITUTE(K9,$B$2,$A$2),$B$3,$A$3),$B$4,$A$4)</f>
        <v/>
      </c>
      <c r="Q9" t="str">
        <f t="shared" ref="Q9:Q72" si="5">IF(LEFT(N9,3)="xsd","Data","Object")</f>
        <v>Object</v>
      </c>
      <c r="R9" t="str">
        <f t="shared" ref="R9:R72" si="6">IF($A9="Implicit","",$F$1&amp;B9&amp;$F$1)</f>
        <v/>
      </c>
      <c r="S9" t="str">
        <f t="shared" ref="S9:S72" si="7">IF($A9="Implicit","",$F$1&amp;L9&amp;$F$1)</f>
        <v/>
      </c>
      <c r="T9" t="str">
        <f t="shared" ref="T9:T72" si="8">IF($A9="Implicit","",$F$1&amp;M9&amp;$F$1)</f>
        <v/>
      </c>
      <c r="U9" t="str">
        <f t="shared" ref="U9:U72" si="9">IF($A9="Implicit","",$F$1&amp;E9&amp;$F$1)</f>
        <v/>
      </c>
      <c r="V9" t="str">
        <f t="shared" ref="V9:V72" si="10">IF($A9="Implicit","",$F$1&amp;N9&amp;$F$1)</f>
        <v/>
      </c>
      <c r="W9" t="str">
        <f>IF($A9="Implicit","",COUNTIFS($C$8:C9,C9,$A$8:A9,"Explicit"))</f>
        <v/>
      </c>
      <c r="X9" t="str">
        <f t="shared" ref="X9:X72" si="11">IF($A9="Implicit","",$F$1&amp;SUBSTITUTE(IF(I9=0,"",I9),",",";")&amp;$F$1)</f>
        <v/>
      </c>
      <c r="Y9" t="str">
        <f t="shared" ref="Y9:Y72" si="12">IF($A9="Implicit","",$F$1&amp;SUBSTITUTE(IF(J9=0,"",J9),",",";")&amp;$F$1)</f>
        <v/>
      </c>
      <c r="Z9" t="str">
        <f t="shared" ref="Z9:Z72" si="13">IF($A9="Implicit","",$F$1&amp;IF(G9=1,"false","true")&amp;$F$1)</f>
        <v/>
      </c>
      <c r="AA9" t="str">
        <f t="shared" ref="AA9:AA72" si="14">IF($A9="Implicit","",$F$1&amp;IF(OR(E9="Enum",E9="CodeList"),"true","false")&amp;$F$1)</f>
        <v/>
      </c>
      <c r="AB9" t="str">
        <f t="shared" ref="AB9:AB72" si="15">IF($A9="Implicit","",$F$1&amp;P9&amp;$F$1)</f>
        <v/>
      </c>
      <c r="AC9" t="str">
        <f t="shared" ref="AC9:AC72" si="16">IF($A9="Implicit","",$F$1&amp;C9&amp;$F$1)</f>
        <v/>
      </c>
      <c r="AD9" t="str">
        <f t="shared" ref="AD9:AD72" si="17">IF($A9="Implicit","",$F$1&amp;D9&amp;$F$1)</f>
        <v/>
      </c>
      <c r="AE9" t="str">
        <f t="shared" ref="AE9:AE72" si="18">IF($A9="Implicit","",$F$1&amp;F9&amp;$F$1)</f>
        <v/>
      </c>
      <c r="AF9" t="str">
        <f t="shared" ref="AF9:AF72" si="19">IF(A9="Implicit","",R9&amp;","&amp;S9&amp;","&amp;T9&amp;","&amp;U9&amp;","&amp;V9&amp;","&amp;W9&amp;","&amp;X9&amp;","&amp;Y9&amp;","&amp;Z9&amp;","&amp;AA9&amp;","&amp;AB9&amp;","&amp;AC9&amp;","&amp;AD9&amp;","&amp;AE9)</f>
        <v/>
      </c>
      <c r="AG9" t="str">
        <f t="shared" ref="AG9:AG72" si="20">IF(Q9="Data","",$F$1&amp;B9&amp;"."&amp;L9&amp;$F$1)</f>
        <v>"Embedded.AccountNumber"</v>
      </c>
      <c r="AH9" t="str">
        <f t="shared" ref="AH9:AH72" si="21">IF(Q9="Data","",$F$1&amp;M9&amp;$F$1)</f>
        <v>"accountNumberType"</v>
      </c>
      <c r="AI9" t="str">
        <f t="shared" ref="AI9:AI72" si="22">IF(Q9="Data","",$F$1&amp;E9&amp;"."&amp;N9&amp;$F$1)</f>
        <v>"Enum.AccountType"</v>
      </c>
      <c r="AJ9" t="str">
        <f t="shared" ref="AJ9:AJ72" si="23">IF(Q9="Data","",$F$1&amp;O9&amp;$F$1)</f>
        <v>""</v>
      </c>
      <c r="AK9" t="str">
        <f t="shared" ref="AK9:AK72" si="24">IF(Q9="Data","",$F$1&amp;IF(G9=1,"hasOne","hasMany")&amp;$F$1)</f>
        <v>"hasOne"</v>
      </c>
      <c r="AL9" t="str">
        <f t="shared" ref="AL9:AL72" si="25">IF(Q9="Data","",AG9&amp;","&amp;AH9&amp;","&amp;AI9&amp;","&amp;AJ9&amp;","&amp;AK9)</f>
        <v>"Embedded.AccountNumber","accountNumberType","Enum.AccountType","","hasOne"</v>
      </c>
      <c r="AN9">
        <f>COUNTIF(View_conceptual!G:G,L9)</f>
        <v>0</v>
      </c>
      <c r="AO9">
        <f>COUNTIF(View_conceptual!H:H,L9)+COUNTIF(View_conceptual!I:I,N9)</f>
        <v>0</v>
      </c>
      <c r="AQ9" t="str">
        <f t="shared" ref="AQ9:AQ72" si="26">IF(AN9=1,AF9,"")</f>
        <v/>
      </c>
      <c r="AR9" t="str">
        <f t="shared" ref="AR9:AR72" si="27">IF(AO9=2,AL9,"")</f>
        <v/>
      </c>
      <c r="AT9">
        <f>COUNTIF(View_full!G:G,L9)</f>
        <v>0</v>
      </c>
      <c r="AU9">
        <f>COUNTIF(View_full!H:H,L9)+COUNTIF(View_full!I:I,N9)</f>
        <v>0</v>
      </c>
      <c r="AV9">
        <f>COUNTIFS(Property_Manual!$A$2:$A$1206,Raw!L9,Property_Manual!$B$2:$B$1206,Raw!M9,Property_Manual!$C$2:$C$1206,Raw!N9,Property_Manual!$D$2:$D$1206,Raw!O9,Property_Manual!$F$2:$F$1206,"x")</f>
        <v>0</v>
      </c>
      <c r="AW9" t="str">
        <f t="shared" ref="AW9:AW72" si="28">IF(AT9=1,AF9,"")</f>
        <v/>
      </c>
      <c r="AX9" t="str">
        <f t="shared" ref="AX9:AX72" si="29">IF(AU9=2,AL9,"")</f>
        <v/>
      </c>
      <c r="AY9" t="str">
        <f t="shared" ref="AY9:AY72" si="30">IF(AV9=1,AL9,"")</f>
        <v/>
      </c>
    </row>
    <row r="10" spans="1:51" x14ac:dyDescent="0.2">
      <c r="A10" s="5" t="s">
        <v>1254</v>
      </c>
      <c r="B10" s="5" t="s">
        <v>49</v>
      </c>
      <c r="C10" s="5" t="s">
        <v>3133</v>
      </c>
      <c r="D10" s="5" t="s">
        <v>496</v>
      </c>
      <c r="F10" s="5" t="s">
        <v>6</v>
      </c>
      <c r="G10">
        <v>1</v>
      </c>
      <c r="I10" s="5"/>
      <c r="J10" s="5" t="s">
        <v>2197</v>
      </c>
      <c r="K10" s="5"/>
      <c r="L10" t="str">
        <f t="shared" si="0"/>
        <v>AccountNumber</v>
      </c>
      <c r="M10" t="str">
        <f t="shared" si="1"/>
        <v>textualValue</v>
      </c>
      <c r="N10" t="str">
        <f t="shared" si="2"/>
        <v>string</v>
      </c>
      <c r="O10" t="str">
        <f t="shared" si="3"/>
        <v/>
      </c>
      <c r="P10" t="str">
        <f t="shared" si="4"/>
        <v/>
      </c>
      <c r="Q10" t="str">
        <f t="shared" si="5"/>
        <v>Object</v>
      </c>
      <c r="R10" t="str">
        <f t="shared" si="6"/>
        <v>"Embedded"</v>
      </c>
      <c r="S10" t="str">
        <f t="shared" si="7"/>
        <v>"AccountNumber"</v>
      </c>
      <c r="T10" t="str">
        <f t="shared" si="8"/>
        <v>"textualValue"</v>
      </c>
      <c r="U10" t="str">
        <f t="shared" si="9"/>
        <v>""</v>
      </c>
      <c r="V10" t="str">
        <f t="shared" si="10"/>
        <v>"string"</v>
      </c>
      <c r="W10">
        <f>IF($A10="Implicit","",COUNTIFS($C$8:C10,C10,$A$8:A10,"Explicit"))</f>
        <v>2</v>
      </c>
      <c r="X10" t="str">
        <f t="shared" si="11"/>
        <v>""</v>
      </c>
      <c r="Y10" t="str">
        <f t="shared" si="12"/>
        <v>"Textual value filled on use context (eg. characteristic colour; contactDetail mail address; etc.)"</v>
      </c>
      <c r="Z10" t="str">
        <f t="shared" si="13"/>
        <v>"false"</v>
      </c>
      <c r="AA10" t="str">
        <f t="shared" si="14"/>
        <v>"false"</v>
      </c>
      <c r="AB10" t="str">
        <f t="shared" si="15"/>
        <v>""</v>
      </c>
      <c r="AC10" t="str">
        <f t="shared" si="16"/>
        <v>"https://onerecord.iata.org/ns/cargo#AccountNumber"</v>
      </c>
      <c r="AD10" t="str">
        <f t="shared" si="17"/>
        <v>"https://onerecord.iata.org/ns/cargo#textualValue"</v>
      </c>
      <c r="AE10" t="str">
        <f t="shared" si="18"/>
        <v>"http://www.w3.org/2001/XMLSchema#string"</v>
      </c>
      <c r="AF10" t="str">
        <f t="shared" si="19"/>
        <v>"Embedded","AccountNumber","textualValue","","string",2,"","Textual value filled on use context (eg. characteristic colour; contactDetail mail address; etc.)","false","false","","https://onerecord.iata.org/ns/cargo#AccountNumber","https://onerecord.iata.org/ns/cargo#textualValue","http://www.w3.org/2001/XMLSchema#string"</v>
      </c>
      <c r="AG10" t="str">
        <f t="shared" si="20"/>
        <v>"Embedded.AccountNumber"</v>
      </c>
      <c r="AH10" t="str">
        <f t="shared" si="21"/>
        <v>"textualValue"</v>
      </c>
      <c r="AI10" t="str">
        <f t="shared" si="22"/>
        <v>".string"</v>
      </c>
      <c r="AJ10" t="str">
        <f t="shared" si="23"/>
        <v>""</v>
      </c>
      <c r="AK10" t="str">
        <f t="shared" si="24"/>
        <v>"hasOne"</v>
      </c>
      <c r="AL10" t="str">
        <f t="shared" si="25"/>
        <v>"Embedded.AccountNumber","textualValue",".string","","hasOne"</v>
      </c>
      <c r="AN10">
        <f>COUNTIF(View_conceptual!G:G,L10)</f>
        <v>0</v>
      </c>
      <c r="AO10">
        <f>COUNTIF(View_conceptual!H:H,L10)+COUNTIF(View_conceptual!I:I,N10)</f>
        <v>0</v>
      </c>
      <c r="AQ10" t="str">
        <f t="shared" si="26"/>
        <v/>
      </c>
      <c r="AR10" t="str">
        <f t="shared" si="27"/>
        <v/>
      </c>
      <c r="AT10">
        <f>COUNTIF(View_full!G:G,L10)</f>
        <v>0</v>
      </c>
      <c r="AU10">
        <f>COUNTIF(View_full!H:H,L10)+COUNTIF(View_full!I:I,N10)</f>
        <v>0</v>
      </c>
      <c r="AV10">
        <f>COUNTIFS(Property_Manual!$A$2:$A$1206,Raw!L10,Property_Manual!$B$2:$B$1206,Raw!M10,Property_Manual!$C$2:$C$1206,Raw!N10,Property_Manual!$D$2:$D$1206,Raw!O10,Property_Manual!$F$2:$F$1206,"x")</f>
        <v>0</v>
      </c>
      <c r="AW10" t="str">
        <f t="shared" si="28"/>
        <v/>
      </c>
      <c r="AX10" t="str">
        <f t="shared" si="29"/>
        <v/>
      </c>
      <c r="AY10" t="str">
        <f t="shared" si="30"/>
        <v/>
      </c>
    </row>
    <row r="11" spans="1:51" x14ac:dyDescent="0.2">
      <c r="A11" s="5" t="s">
        <v>1254</v>
      </c>
      <c r="B11" s="5" t="s">
        <v>3</v>
      </c>
      <c r="C11" s="5" t="s">
        <v>3135</v>
      </c>
      <c r="D11" s="5" t="s">
        <v>5</v>
      </c>
      <c r="F11" s="5" t="s">
        <v>6</v>
      </c>
      <c r="G11">
        <v>1</v>
      </c>
      <c r="I11" s="5" t="s">
        <v>3137</v>
      </c>
      <c r="J11" s="5" t="s">
        <v>8</v>
      </c>
      <c r="K11" s="5"/>
      <c r="L11" t="str">
        <f t="shared" si="0"/>
        <v>AccountType</v>
      </c>
      <c r="M11" t="str">
        <f t="shared" si="1"/>
        <v>code</v>
      </c>
      <c r="N11" t="str">
        <f t="shared" si="2"/>
        <v>string</v>
      </c>
      <c r="O11" t="str">
        <f t="shared" si="3"/>
        <v/>
      </c>
      <c r="P11" t="str">
        <f t="shared" si="4"/>
        <v/>
      </c>
      <c r="Q11" t="str">
        <f t="shared" si="5"/>
        <v>Object</v>
      </c>
      <c r="R11" t="str">
        <f t="shared" si="6"/>
        <v>"Enum"</v>
      </c>
      <c r="S11" t="str">
        <f t="shared" si="7"/>
        <v>"AccountType"</v>
      </c>
      <c r="T11" t="str">
        <f t="shared" si="8"/>
        <v>"code"</v>
      </c>
      <c r="U11" t="str">
        <f t="shared" si="9"/>
        <v>""</v>
      </c>
      <c r="V11" t="str">
        <f t="shared" si="10"/>
        <v>"string"</v>
      </c>
      <c r="W11">
        <f>IF($A11="Implicit","",COUNTIFS($C$8:C11,C11,$A$8:A11,"Explicit"))</f>
        <v>1</v>
      </c>
      <c r="X11" t="str">
        <f t="shared" si="11"/>
        <v>"Open code list for Account types"</v>
      </c>
      <c r="Y11" t="str">
        <f t="shared" si="12"/>
        <v>"Code or short version of a code; for example "CH" for Switzerland when referring to the UN/LOCODE code list"</v>
      </c>
      <c r="Z11" t="str">
        <f t="shared" si="13"/>
        <v>"false"</v>
      </c>
      <c r="AA11" t="str">
        <f t="shared" si="14"/>
        <v>"false"</v>
      </c>
      <c r="AB11" t="str">
        <f t="shared" si="15"/>
        <v>""</v>
      </c>
      <c r="AC11" t="str">
        <f t="shared" si="16"/>
        <v>"https://onerecord.iata.org/ns/cargo#AccountType"</v>
      </c>
      <c r="AD11" t="str">
        <f t="shared" si="17"/>
        <v>"https://onerecord.iata.org/ns/cargo#code"</v>
      </c>
      <c r="AE11" t="str">
        <f t="shared" si="18"/>
        <v>"http://www.w3.org/2001/XMLSchema#string"</v>
      </c>
      <c r="AF11" t="str">
        <f t="shared" si="19"/>
        <v>"Enum","AccountType","code","","string",1,"Open code list for Account types","Code or short version of a code; for example "CH" for Switzerland when referring to the UN/LOCODE code list","false","false","","https://onerecord.iata.org/ns/cargo#AccountType","https://onerecord.iata.org/ns/cargo#code","http://www.w3.org/2001/XMLSchema#string"</v>
      </c>
      <c r="AG11" t="str">
        <f t="shared" si="20"/>
        <v>"Enum.AccountType"</v>
      </c>
      <c r="AH11" t="str">
        <f t="shared" si="21"/>
        <v>"code"</v>
      </c>
      <c r="AI11" t="str">
        <f t="shared" si="22"/>
        <v>".string"</v>
      </c>
      <c r="AJ11" t="str">
        <f t="shared" si="23"/>
        <v>""</v>
      </c>
      <c r="AK11" t="str">
        <f t="shared" si="24"/>
        <v>"hasOne"</v>
      </c>
      <c r="AL11" t="str">
        <f t="shared" si="25"/>
        <v>"Enum.AccountType","code",".string","","hasOne"</v>
      </c>
      <c r="AN11">
        <f>COUNTIF(View_conceptual!G:G,L11)</f>
        <v>0</v>
      </c>
      <c r="AO11">
        <f>COUNTIF(View_conceptual!H:H,L11)+COUNTIF(View_conceptual!I:I,N11)</f>
        <v>0</v>
      </c>
      <c r="AQ11" t="str">
        <f t="shared" si="26"/>
        <v/>
      </c>
      <c r="AR11" t="str">
        <f t="shared" si="27"/>
        <v/>
      </c>
      <c r="AT11">
        <f>COUNTIF(View_full!G:G,L11)</f>
        <v>0</v>
      </c>
      <c r="AU11">
        <f>COUNTIF(View_full!H:H,L11)+COUNTIF(View_full!I:I,N11)</f>
        <v>0</v>
      </c>
      <c r="AV11">
        <f>COUNTIFS(Property_Manual!$A$2:$A$1206,Raw!L11,Property_Manual!$B$2:$B$1206,Raw!M11,Property_Manual!$C$2:$C$1206,Raw!N11,Property_Manual!$D$2:$D$1206,Raw!O11,Property_Manual!$F$2:$F$1206,"x")</f>
        <v>0</v>
      </c>
      <c r="AW11" t="str">
        <f t="shared" si="28"/>
        <v/>
      </c>
      <c r="AX11" t="str">
        <f t="shared" si="29"/>
        <v/>
      </c>
      <c r="AY11" t="str">
        <f t="shared" si="30"/>
        <v/>
      </c>
    </row>
    <row r="12" spans="1:51" x14ac:dyDescent="0.2">
      <c r="A12" s="5" t="s">
        <v>1254</v>
      </c>
      <c r="B12" s="5" t="s">
        <v>3</v>
      </c>
      <c r="C12" s="5" t="s">
        <v>3135</v>
      </c>
      <c r="D12" s="5" t="s">
        <v>9</v>
      </c>
      <c r="F12" s="5" t="s">
        <v>6</v>
      </c>
      <c r="G12">
        <v>1</v>
      </c>
      <c r="I12" s="5" t="s">
        <v>3137</v>
      </c>
      <c r="J12" s="5" t="s">
        <v>10</v>
      </c>
      <c r="K12" s="5"/>
      <c r="L12" t="str">
        <f t="shared" si="0"/>
        <v>AccountType</v>
      </c>
      <c r="M12" t="str">
        <f t="shared" si="1"/>
        <v>codeDescription</v>
      </c>
      <c r="N12" t="str">
        <f t="shared" si="2"/>
        <v>string</v>
      </c>
      <c r="O12" t="str">
        <f t="shared" si="3"/>
        <v/>
      </c>
      <c r="P12" t="str">
        <f t="shared" si="4"/>
        <v/>
      </c>
      <c r="Q12" t="str">
        <f t="shared" si="5"/>
        <v>Object</v>
      </c>
      <c r="R12" t="str">
        <f t="shared" si="6"/>
        <v>"Enum"</v>
      </c>
      <c r="S12" t="str">
        <f t="shared" si="7"/>
        <v>"AccountType"</v>
      </c>
      <c r="T12" t="str">
        <f t="shared" si="8"/>
        <v>"codeDescription"</v>
      </c>
      <c r="U12" t="str">
        <f t="shared" si="9"/>
        <v>""</v>
      </c>
      <c r="V12" t="str">
        <f t="shared" si="10"/>
        <v>"string"</v>
      </c>
      <c r="W12">
        <f>IF($A12="Implicit","",COUNTIFS($C$8:C12,C12,$A$8:A12,"Explicit"))</f>
        <v>2</v>
      </c>
      <c r="X12" t="str">
        <f t="shared" si="11"/>
        <v>"Open code list for Account types"</v>
      </c>
      <c r="Y12" t="str">
        <f t="shared" si="12"/>
        <v>"Description or long version of the code; for example "Switzerland" for Switzerland when referring to the UN/LOCODE code list"</v>
      </c>
      <c r="Z12" t="str">
        <f t="shared" si="13"/>
        <v>"false"</v>
      </c>
      <c r="AA12" t="str">
        <f t="shared" si="14"/>
        <v>"false"</v>
      </c>
      <c r="AB12" t="str">
        <f t="shared" si="15"/>
        <v>""</v>
      </c>
      <c r="AC12" t="str">
        <f t="shared" si="16"/>
        <v>"https://onerecord.iata.org/ns/cargo#AccountType"</v>
      </c>
      <c r="AD12" t="str">
        <f t="shared" si="17"/>
        <v>"https://onerecord.iata.org/ns/cargo#codeDescription"</v>
      </c>
      <c r="AE12" t="str">
        <f t="shared" si="18"/>
        <v>"http://www.w3.org/2001/XMLSchema#string"</v>
      </c>
      <c r="AF12" t="str">
        <f t="shared" si="19"/>
        <v>"Enum","AccountType","codeDescription","","string",2,"Open code list for Account types","Description or long version of the code; for example "Switzerland" for Switzerland when referring to the UN/LOCODE code list","false","false","","https://onerecord.iata.org/ns/cargo#AccountType","https://onerecord.iata.org/ns/cargo#codeDescription","http://www.w3.org/2001/XMLSchema#string"</v>
      </c>
      <c r="AG12" t="str">
        <f t="shared" si="20"/>
        <v>"Enum.AccountType"</v>
      </c>
      <c r="AH12" t="str">
        <f t="shared" si="21"/>
        <v>"codeDescription"</v>
      </c>
      <c r="AI12" t="str">
        <f t="shared" si="22"/>
        <v>".string"</v>
      </c>
      <c r="AJ12" t="str">
        <f t="shared" si="23"/>
        <v>""</v>
      </c>
      <c r="AK12" t="str">
        <f t="shared" si="24"/>
        <v>"hasOne"</v>
      </c>
      <c r="AL12" t="str">
        <f t="shared" si="25"/>
        <v>"Enum.AccountType","codeDescription",".string","","hasOne"</v>
      </c>
      <c r="AN12">
        <f>COUNTIF(View_conceptual!G:G,L12)</f>
        <v>0</v>
      </c>
      <c r="AO12">
        <f>COUNTIF(View_conceptual!H:H,L12)+COUNTIF(View_conceptual!I:I,N12)</f>
        <v>0</v>
      </c>
      <c r="AQ12" t="str">
        <f t="shared" si="26"/>
        <v/>
      </c>
      <c r="AR12" t="str">
        <f t="shared" si="27"/>
        <v/>
      </c>
      <c r="AT12">
        <f>COUNTIF(View_full!G:G,L12)</f>
        <v>0</v>
      </c>
      <c r="AU12">
        <f>COUNTIF(View_full!H:H,L12)+COUNTIF(View_full!I:I,N12)</f>
        <v>0</v>
      </c>
      <c r="AV12">
        <f>COUNTIFS(Property_Manual!$A$2:$A$1206,Raw!L12,Property_Manual!$B$2:$B$1206,Raw!M12,Property_Manual!$C$2:$C$1206,Raw!N12,Property_Manual!$D$2:$D$1206,Raw!O12,Property_Manual!$F$2:$F$1206,"x")</f>
        <v>0</v>
      </c>
      <c r="AW12" t="str">
        <f t="shared" si="28"/>
        <v/>
      </c>
      <c r="AX12" t="str">
        <f t="shared" si="29"/>
        <v/>
      </c>
      <c r="AY12" t="str">
        <f t="shared" si="30"/>
        <v/>
      </c>
    </row>
    <row r="13" spans="1:51" x14ac:dyDescent="0.2">
      <c r="A13" s="5" t="s">
        <v>1254</v>
      </c>
      <c r="B13" s="5" t="s">
        <v>3</v>
      </c>
      <c r="C13" s="5" t="s">
        <v>3135</v>
      </c>
      <c r="D13" s="5" t="s">
        <v>11</v>
      </c>
      <c r="F13" s="5" t="s">
        <v>12</v>
      </c>
      <c r="G13">
        <v>1</v>
      </c>
      <c r="I13" s="5" t="s">
        <v>3137</v>
      </c>
      <c r="J13" s="5" t="s">
        <v>13</v>
      </c>
      <c r="K13" s="5"/>
      <c r="L13" t="str">
        <f t="shared" si="0"/>
        <v>AccountType</v>
      </c>
      <c r="M13" t="str">
        <f t="shared" si="1"/>
        <v>codeLevel</v>
      </c>
      <c r="N13" t="str">
        <f t="shared" si="2"/>
        <v>integer</v>
      </c>
      <c r="O13" t="str">
        <f t="shared" si="3"/>
        <v/>
      </c>
      <c r="P13" t="str">
        <f t="shared" si="4"/>
        <v/>
      </c>
      <c r="Q13" t="str">
        <f t="shared" si="5"/>
        <v>Object</v>
      </c>
      <c r="R13" t="str">
        <f t="shared" si="6"/>
        <v>"Enum"</v>
      </c>
      <c r="S13" t="str">
        <f t="shared" si="7"/>
        <v>"AccountType"</v>
      </c>
      <c r="T13" t="str">
        <f t="shared" si="8"/>
        <v>"codeLevel"</v>
      </c>
      <c r="U13" t="str">
        <f t="shared" si="9"/>
        <v>""</v>
      </c>
      <c r="V13" t="str">
        <f t="shared" si="10"/>
        <v>"integer"</v>
      </c>
      <c r="W13">
        <f>IF($A13="Implicit","",COUNTIFS($C$8:C13,C13,$A$8:A13,"Explicit"))</f>
        <v>3</v>
      </c>
      <c r="X13" t="str">
        <f t="shared" si="11"/>
        <v>"Open code list for Account types"</v>
      </c>
      <c r="Y13" t="str">
        <f t="shared" si="12"/>
        <v>"Integer indicating the level of a code if a codelists is hierarchical; for example HS-Codes"</v>
      </c>
      <c r="Z13" t="str">
        <f t="shared" si="13"/>
        <v>"false"</v>
      </c>
      <c r="AA13" t="str">
        <f t="shared" si="14"/>
        <v>"false"</v>
      </c>
      <c r="AB13" t="str">
        <f t="shared" si="15"/>
        <v>""</v>
      </c>
      <c r="AC13" t="str">
        <f t="shared" si="16"/>
        <v>"https://onerecord.iata.org/ns/cargo#AccountType"</v>
      </c>
      <c r="AD13" t="str">
        <f t="shared" si="17"/>
        <v>"https://onerecord.iata.org/ns/cargo#codeLevel"</v>
      </c>
      <c r="AE13" t="str">
        <f t="shared" si="18"/>
        <v>"http://www.w3.org/2001/XMLSchema#integer"</v>
      </c>
      <c r="AF13" t="str">
        <f t="shared" si="19"/>
        <v>"Enum","AccountType","codeLevel","","integer",3,"Open code list for Account types","Integer indicating the level of a code if a codelists is hierarchical; for example HS-Codes","false","false","","https://onerecord.iata.org/ns/cargo#AccountType","https://onerecord.iata.org/ns/cargo#codeLevel","http://www.w3.org/2001/XMLSchema#integer"</v>
      </c>
      <c r="AG13" t="str">
        <f t="shared" si="20"/>
        <v>"Enum.AccountType"</v>
      </c>
      <c r="AH13" t="str">
        <f t="shared" si="21"/>
        <v>"codeLevel"</v>
      </c>
      <c r="AI13" t="str">
        <f t="shared" si="22"/>
        <v>".integer"</v>
      </c>
      <c r="AJ13" t="str">
        <f t="shared" si="23"/>
        <v>""</v>
      </c>
      <c r="AK13" t="str">
        <f t="shared" si="24"/>
        <v>"hasOne"</v>
      </c>
      <c r="AL13" t="str">
        <f t="shared" si="25"/>
        <v>"Enum.AccountType","codeLevel",".integer","","hasOne"</v>
      </c>
      <c r="AN13">
        <f>COUNTIF(View_conceptual!G:G,L13)</f>
        <v>0</v>
      </c>
      <c r="AO13">
        <f>COUNTIF(View_conceptual!H:H,L13)+COUNTIF(View_conceptual!I:I,N13)</f>
        <v>0</v>
      </c>
      <c r="AQ13" t="str">
        <f t="shared" si="26"/>
        <v/>
      </c>
      <c r="AR13" t="str">
        <f t="shared" si="27"/>
        <v/>
      </c>
      <c r="AT13">
        <f>COUNTIF(View_full!G:G,L13)</f>
        <v>0</v>
      </c>
      <c r="AU13">
        <f>COUNTIF(View_full!H:H,L13)+COUNTIF(View_full!I:I,N13)</f>
        <v>0</v>
      </c>
      <c r="AV13">
        <f>COUNTIFS(Property_Manual!$A$2:$A$1206,Raw!L13,Property_Manual!$B$2:$B$1206,Raw!M13,Property_Manual!$C$2:$C$1206,Raw!N13,Property_Manual!$D$2:$D$1206,Raw!O13,Property_Manual!$F$2:$F$1206,"x")</f>
        <v>0</v>
      </c>
      <c r="AW13" t="str">
        <f t="shared" si="28"/>
        <v/>
      </c>
      <c r="AX13" t="str">
        <f t="shared" si="29"/>
        <v/>
      </c>
      <c r="AY13" t="str">
        <f t="shared" si="30"/>
        <v/>
      </c>
    </row>
    <row r="14" spans="1:51" x14ac:dyDescent="0.2">
      <c r="A14" s="5" t="s">
        <v>1254</v>
      </c>
      <c r="B14" s="5" t="s">
        <v>3</v>
      </c>
      <c r="C14" s="5" t="s">
        <v>3135</v>
      </c>
      <c r="D14" s="5" t="s">
        <v>14</v>
      </c>
      <c r="E14" s="5"/>
      <c r="F14" s="5" t="s">
        <v>6</v>
      </c>
      <c r="G14">
        <v>1</v>
      </c>
      <c r="I14" s="5" t="s">
        <v>3137</v>
      </c>
      <c r="J14" s="5" t="s">
        <v>15</v>
      </c>
      <c r="K14" s="5"/>
      <c r="L14" t="str">
        <f t="shared" si="0"/>
        <v>AccountType</v>
      </c>
      <c r="M14" t="str">
        <f t="shared" si="1"/>
        <v>codeListName</v>
      </c>
      <c r="N14" t="str">
        <f t="shared" si="2"/>
        <v>string</v>
      </c>
      <c r="O14" t="str">
        <f t="shared" si="3"/>
        <v/>
      </c>
      <c r="P14" t="str">
        <f t="shared" si="4"/>
        <v/>
      </c>
      <c r="Q14" t="str">
        <f t="shared" si="5"/>
        <v>Object</v>
      </c>
      <c r="R14" t="str">
        <f t="shared" si="6"/>
        <v>"Enum"</v>
      </c>
      <c r="S14" t="str">
        <f t="shared" si="7"/>
        <v>"AccountType"</v>
      </c>
      <c r="T14" t="str">
        <f t="shared" si="8"/>
        <v>"codeListName"</v>
      </c>
      <c r="U14" t="str">
        <f t="shared" si="9"/>
        <v>""</v>
      </c>
      <c r="V14" t="str">
        <f t="shared" si="10"/>
        <v>"string"</v>
      </c>
      <c r="W14">
        <f>IF($A14="Implicit","",COUNTIFS($C$8:C14,C14,$A$8:A14,"Explicit"))</f>
        <v>4</v>
      </c>
      <c r="X14" t="str">
        <f t="shared" si="11"/>
        <v>"Open code list for Account types"</v>
      </c>
      <c r="Y14" t="str">
        <f t="shared" si="12"/>
        <v>"Official name of the code list without version number when direct reference is not possible; for example "UN/LOCODE" when referring to the UN/LOCODE code list"</v>
      </c>
      <c r="Z14" t="str">
        <f t="shared" si="13"/>
        <v>"false"</v>
      </c>
      <c r="AA14" t="str">
        <f t="shared" si="14"/>
        <v>"false"</v>
      </c>
      <c r="AB14" t="str">
        <f t="shared" si="15"/>
        <v>""</v>
      </c>
      <c r="AC14" t="str">
        <f t="shared" si="16"/>
        <v>"https://onerecord.iata.org/ns/cargo#AccountType"</v>
      </c>
      <c r="AD14" t="str">
        <f t="shared" si="17"/>
        <v>"https://onerecord.iata.org/ns/cargo#codeListName"</v>
      </c>
      <c r="AE14" t="str">
        <f t="shared" si="18"/>
        <v>"http://www.w3.org/2001/XMLSchema#string"</v>
      </c>
      <c r="AF14" t="str">
        <f t="shared" si="19"/>
        <v>"Enum","AccountType","codeListName","","string",4,"Open code list for Account types","Official name of the code list without version number when direct reference is not possible; for example "UN/LOCODE" when referring to the UN/LOCODE code list","false","false","","https://onerecord.iata.org/ns/cargo#AccountType","https://onerecord.iata.org/ns/cargo#codeListName","http://www.w3.org/2001/XMLSchema#string"</v>
      </c>
      <c r="AG14" t="str">
        <f t="shared" si="20"/>
        <v>"Enum.AccountType"</v>
      </c>
      <c r="AH14" t="str">
        <f t="shared" si="21"/>
        <v>"codeListName"</v>
      </c>
      <c r="AI14" t="str">
        <f t="shared" si="22"/>
        <v>".string"</v>
      </c>
      <c r="AJ14" t="str">
        <f t="shared" si="23"/>
        <v>""</v>
      </c>
      <c r="AK14" t="str">
        <f t="shared" si="24"/>
        <v>"hasOne"</v>
      </c>
      <c r="AL14" t="str">
        <f t="shared" si="25"/>
        <v>"Enum.AccountType","codeListName",".string","","hasOne"</v>
      </c>
      <c r="AN14">
        <f>COUNTIF(View_conceptual!G:G,L14)</f>
        <v>0</v>
      </c>
      <c r="AO14">
        <f>COUNTIF(View_conceptual!H:H,L14)+COUNTIF(View_conceptual!I:I,N14)</f>
        <v>0</v>
      </c>
      <c r="AQ14" t="str">
        <f t="shared" si="26"/>
        <v/>
      </c>
      <c r="AR14" t="str">
        <f t="shared" si="27"/>
        <v/>
      </c>
      <c r="AT14">
        <f>COUNTIF(View_full!G:G,L14)</f>
        <v>0</v>
      </c>
      <c r="AU14">
        <f>COUNTIF(View_full!H:H,L14)+COUNTIF(View_full!I:I,N14)</f>
        <v>0</v>
      </c>
      <c r="AV14">
        <f>COUNTIFS(Property_Manual!$A$2:$A$1206,Raw!L14,Property_Manual!$B$2:$B$1206,Raw!M14,Property_Manual!$C$2:$C$1206,Raw!N14,Property_Manual!$D$2:$D$1206,Raw!O14,Property_Manual!$F$2:$F$1206,"x")</f>
        <v>0</v>
      </c>
      <c r="AW14" t="str">
        <f t="shared" si="28"/>
        <v/>
      </c>
      <c r="AX14" t="str">
        <f t="shared" si="29"/>
        <v/>
      </c>
      <c r="AY14" t="str">
        <f t="shared" si="30"/>
        <v/>
      </c>
    </row>
    <row r="15" spans="1:51" x14ac:dyDescent="0.2">
      <c r="A15" s="5" t="s">
        <v>1254</v>
      </c>
      <c r="B15" s="5" t="s">
        <v>3</v>
      </c>
      <c r="C15" s="5" t="s">
        <v>3135</v>
      </c>
      <c r="D15" s="5" t="s">
        <v>16</v>
      </c>
      <c r="E15" s="5"/>
      <c r="F15" s="5" t="s">
        <v>6</v>
      </c>
      <c r="G15">
        <v>1</v>
      </c>
      <c r="I15" s="5" t="s">
        <v>3137</v>
      </c>
      <c r="J15" s="5" t="s">
        <v>17</v>
      </c>
      <c r="K15" s="5"/>
      <c r="L15" t="str">
        <f t="shared" si="0"/>
        <v>AccountType</v>
      </c>
      <c r="M15" t="str">
        <f t="shared" si="1"/>
        <v>codeListReference</v>
      </c>
      <c r="N15" t="str">
        <f t="shared" si="2"/>
        <v>string</v>
      </c>
      <c r="O15" t="str">
        <f t="shared" si="3"/>
        <v/>
      </c>
      <c r="P15" t="str">
        <f t="shared" si="4"/>
        <v/>
      </c>
      <c r="Q15" t="str">
        <f t="shared" si="5"/>
        <v>Object</v>
      </c>
      <c r="R15" t="str">
        <f t="shared" si="6"/>
        <v>"Enum"</v>
      </c>
      <c r="S15" t="str">
        <f t="shared" si="7"/>
        <v>"AccountType"</v>
      </c>
      <c r="T15" t="str">
        <f t="shared" si="8"/>
        <v>"codeListReference"</v>
      </c>
      <c r="U15" t="str">
        <f t="shared" si="9"/>
        <v>""</v>
      </c>
      <c r="V15" t="str">
        <f t="shared" si="10"/>
        <v>"string"</v>
      </c>
      <c r="W15">
        <f>IF($A15="Implicit","",COUNTIFS($C$8:C15,C15,$A$8:A15,"Explicit"))</f>
        <v>5</v>
      </c>
      <c r="X15" t="str">
        <f t="shared" si="11"/>
        <v>"Open code list for Account types"</v>
      </c>
      <c r="Y15" t="str">
        <f t="shared" si="12"/>
        <v>"URL to access the code list the code is taken from; for example "https://unece.org/trade/cefact/unlocode-code-list-country-and-territory" for UN/LOCODE."</v>
      </c>
      <c r="Z15" t="str">
        <f t="shared" si="13"/>
        <v>"false"</v>
      </c>
      <c r="AA15" t="str">
        <f t="shared" si="14"/>
        <v>"false"</v>
      </c>
      <c r="AB15" t="str">
        <f t="shared" si="15"/>
        <v>""</v>
      </c>
      <c r="AC15" t="str">
        <f t="shared" si="16"/>
        <v>"https://onerecord.iata.org/ns/cargo#AccountType"</v>
      </c>
      <c r="AD15" t="str">
        <f t="shared" si="17"/>
        <v>"https://onerecord.iata.org/ns/cargo#codeListReference"</v>
      </c>
      <c r="AE15" t="str">
        <f t="shared" si="18"/>
        <v>"http://www.w3.org/2001/XMLSchema#string"</v>
      </c>
      <c r="AF15" t="str">
        <f t="shared" si="19"/>
        <v>"Enum","AccountType","codeListReference","","string",5,"Open code list for Account types","URL to access the code list the code is taken from; for example "https://unece.org/trade/cefact/unlocode-code-list-country-and-territory" for UN/LOCODE.","false","false","","https://onerecord.iata.org/ns/cargo#AccountType","https://onerecord.iata.org/ns/cargo#codeListReference","http://www.w3.org/2001/XMLSchema#string"</v>
      </c>
      <c r="AG15" t="str">
        <f t="shared" si="20"/>
        <v>"Enum.AccountType"</v>
      </c>
      <c r="AH15" t="str">
        <f t="shared" si="21"/>
        <v>"codeListReference"</v>
      </c>
      <c r="AI15" t="str">
        <f t="shared" si="22"/>
        <v>".string"</v>
      </c>
      <c r="AJ15" t="str">
        <f t="shared" si="23"/>
        <v>""</v>
      </c>
      <c r="AK15" t="str">
        <f t="shared" si="24"/>
        <v>"hasOne"</v>
      </c>
      <c r="AL15" t="str">
        <f t="shared" si="25"/>
        <v>"Enum.AccountType","codeListReference",".string","","hasOne"</v>
      </c>
      <c r="AN15">
        <f>COUNTIF(View_conceptual!G:G,L15)</f>
        <v>0</v>
      </c>
      <c r="AO15">
        <f>COUNTIF(View_conceptual!H:H,L15)+COUNTIF(View_conceptual!I:I,N15)</f>
        <v>0</v>
      </c>
      <c r="AQ15" t="str">
        <f t="shared" si="26"/>
        <v/>
      </c>
      <c r="AR15" t="str">
        <f t="shared" si="27"/>
        <v/>
      </c>
      <c r="AT15">
        <f>COUNTIF(View_full!G:G,L15)</f>
        <v>0</v>
      </c>
      <c r="AU15">
        <f>COUNTIF(View_full!H:H,L15)+COUNTIF(View_full!I:I,N15)</f>
        <v>0</v>
      </c>
      <c r="AV15">
        <f>COUNTIFS(Property_Manual!$A$2:$A$1206,Raw!L15,Property_Manual!$B$2:$B$1206,Raw!M15,Property_Manual!$C$2:$C$1206,Raw!N15,Property_Manual!$D$2:$D$1206,Raw!O15,Property_Manual!$F$2:$F$1206,"x")</f>
        <v>0</v>
      </c>
      <c r="AW15" t="str">
        <f t="shared" si="28"/>
        <v/>
      </c>
      <c r="AX15" t="str">
        <f t="shared" si="29"/>
        <v/>
      </c>
      <c r="AY15" t="str">
        <f t="shared" si="30"/>
        <v/>
      </c>
    </row>
    <row r="16" spans="1:51" x14ac:dyDescent="0.2">
      <c r="A16" s="5" t="s">
        <v>1254</v>
      </c>
      <c r="B16" s="5" t="s">
        <v>3</v>
      </c>
      <c r="C16" s="5" t="s">
        <v>3135</v>
      </c>
      <c r="D16" s="5" t="s">
        <v>18</v>
      </c>
      <c r="E16" s="5"/>
      <c r="F16" s="5" t="s">
        <v>6</v>
      </c>
      <c r="G16">
        <v>1</v>
      </c>
      <c r="I16" s="5" t="s">
        <v>3137</v>
      </c>
      <c r="J16" s="5" t="s">
        <v>19</v>
      </c>
      <c r="K16" s="5"/>
      <c r="L16" t="str">
        <f t="shared" si="0"/>
        <v>AccountType</v>
      </c>
      <c r="M16" t="str">
        <f t="shared" si="1"/>
        <v>codeListVersion</v>
      </c>
      <c r="N16" t="str">
        <f t="shared" si="2"/>
        <v>string</v>
      </c>
      <c r="O16" t="str">
        <f t="shared" si="3"/>
        <v/>
      </c>
      <c r="P16" t="str">
        <f t="shared" si="4"/>
        <v/>
      </c>
      <c r="Q16" t="str">
        <f t="shared" si="5"/>
        <v>Object</v>
      </c>
      <c r="R16" t="str">
        <f t="shared" si="6"/>
        <v>"Enum"</v>
      </c>
      <c r="S16" t="str">
        <f t="shared" si="7"/>
        <v>"AccountType"</v>
      </c>
      <c r="T16" t="str">
        <f t="shared" si="8"/>
        <v>"codeListVersion"</v>
      </c>
      <c r="U16" t="str">
        <f t="shared" si="9"/>
        <v>""</v>
      </c>
      <c r="V16" t="str">
        <f t="shared" si="10"/>
        <v>"string"</v>
      </c>
      <c r="W16">
        <f>IF($A16="Implicit","",COUNTIFS($C$8:C16,C16,$A$8:A16,"Explicit"))</f>
        <v>6</v>
      </c>
      <c r="X16" t="str">
        <f t="shared" si="11"/>
        <v>"Open code list for Account types"</v>
      </c>
      <c r="Y16" t="str">
        <f t="shared" si="12"/>
        <v>"Version of the code list; for example "223-1" for UN/LOCODE. Used if the property codeListName is used or the version is not apparent from the resource referred to in property codeListReference."</v>
      </c>
      <c r="Z16" t="str">
        <f t="shared" si="13"/>
        <v>"false"</v>
      </c>
      <c r="AA16" t="str">
        <f t="shared" si="14"/>
        <v>"false"</v>
      </c>
      <c r="AB16" t="str">
        <f t="shared" si="15"/>
        <v>""</v>
      </c>
      <c r="AC16" t="str">
        <f t="shared" si="16"/>
        <v>"https://onerecord.iata.org/ns/cargo#AccountType"</v>
      </c>
      <c r="AD16" t="str">
        <f t="shared" si="17"/>
        <v>"https://onerecord.iata.org/ns/cargo#codeListVersion"</v>
      </c>
      <c r="AE16" t="str">
        <f t="shared" si="18"/>
        <v>"http://www.w3.org/2001/XMLSchema#string"</v>
      </c>
      <c r="AF16" t="str">
        <f t="shared" si="19"/>
        <v>"Enum","AccountType","codeListVersion","","string",6,"Open code list for Account types","Version of the code list; for example "223-1" for UN/LOCODE. Used if the property codeListName is used or the version is not apparent from the resource referred to in property codeListReference.","false","false","","https://onerecord.iata.org/ns/cargo#AccountType","https://onerecord.iata.org/ns/cargo#codeListVersion","http://www.w3.org/2001/XMLSchema#string"</v>
      </c>
      <c r="AG16" t="str">
        <f t="shared" si="20"/>
        <v>"Enum.AccountType"</v>
      </c>
      <c r="AH16" t="str">
        <f t="shared" si="21"/>
        <v>"codeListVersion"</v>
      </c>
      <c r="AI16" t="str">
        <f t="shared" si="22"/>
        <v>".string"</v>
      </c>
      <c r="AJ16" t="str">
        <f t="shared" si="23"/>
        <v>""</v>
      </c>
      <c r="AK16" t="str">
        <f t="shared" si="24"/>
        <v>"hasOne"</v>
      </c>
      <c r="AL16" t="str">
        <f t="shared" si="25"/>
        <v>"Enum.AccountType","codeListVersion",".string","","hasOne"</v>
      </c>
      <c r="AN16">
        <f>COUNTIF(View_conceptual!G:G,L16)</f>
        <v>0</v>
      </c>
      <c r="AO16">
        <f>COUNTIF(View_conceptual!H:H,L16)+COUNTIF(View_conceptual!I:I,N16)</f>
        <v>0</v>
      </c>
      <c r="AQ16" t="str">
        <f t="shared" si="26"/>
        <v/>
      </c>
      <c r="AR16" t="str">
        <f t="shared" si="27"/>
        <v/>
      </c>
      <c r="AT16">
        <f>COUNTIF(View_full!G:G,L16)</f>
        <v>0</v>
      </c>
      <c r="AU16">
        <f>COUNTIF(View_full!H:H,L16)+COUNTIF(View_full!I:I,N16)</f>
        <v>0</v>
      </c>
      <c r="AV16">
        <f>COUNTIFS(Property_Manual!$A$2:$A$1206,Raw!L16,Property_Manual!$B$2:$B$1206,Raw!M16,Property_Manual!$C$2:$C$1206,Raw!N16,Property_Manual!$D$2:$D$1206,Raw!O16,Property_Manual!$F$2:$F$1206,"x")</f>
        <v>0</v>
      </c>
      <c r="AW16" t="str">
        <f t="shared" si="28"/>
        <v/>
      </c>
      <c r="AX16" t="str">
        <f t="shared" si="29"/>
        <v/>
      </c>
      <c r="AY16" t="str">
        <f t="shared" si="30"/>
        <v/>
      </c>
    </row>
    <row r="17" spans="1:51" x14ac:dyDescent="0.2">
      <c r="A17" s="5" t="s">
        <v>1254</v>
      </c>
      <c r="B17" s="5" t="s">
        <v>49</v>
      </c>
      <c r="C17" s="5" t="s">
        <v>2178</v>
      </c>
      <c r="D17" s="5" t="s">
        <v>2179</v>
      </c>
      <c r="E17" s="5"/>
      <c r="F17" s="5" t="s">
        <v>6</v>
      </c>
      <c r="G17">
        <v>1</v>
      </c>
      <c r="I17" s="5" t="s">
        <v>2180</v>
      </c>
      <c r="J17" s="5" t="s">
        <v>2181</v>
      </c>
      <c r="K17" s="5"/>
      <c r="L17" t="str">
        <f t="shared" si="0"/>
        <v>AccountingNote</v>
      </c>
      <c r="M17" t="str">
        <f t="shared" si="1"/>
        <v>accountingNoteIdentifier</v>
      </c>
      <c r="N17" t="str">
        <f t="shared" si="2"/>
        <v>string</v>
      </c>
      <c r="O17" t="str">
        <f t="shared" si="3"/>
        <v/>
      </c>
      <c r="P17" t="str">
        <f t="shared" si="4"/>
        <v/>
      </c>
      <c r="Q17" t="str">
        <f t="shared" si="5"/>
        <v>Object</v>
      </c>
      <c r="R17" t="str">
        <f t="shared" si="6"/>
        <v>"Embedded"</v>
      </c>
      <c r="S17" t="str">
        <f t="shared" si="7"/>
        <v>"AccountingNote"</v>
      </c>
      <c r="T17" t="str">
        <f t="shared" si="8"/>
        <v>"accountingNoteIdentifier"</v>
      </c>
      <c r="U17" t="str">
        <f t="shared" si="9"/>
        <v>""</v>
      </c>
      <c r="V17" t="str">
        <f t="shared" si="10"/>
        <v>"string"</v>
      </c>
      <c r="W17">
        <f>IF($A17="Implicit","",COUNTIFS($C$8:C17,C17,$A$8:A17,"Explicit"))</f>
        <v>1</v>
      </c>
      <c r="X17" t="str">
        <f t="shared" si="11"/>
        <v>"Embedded object used for AWB mapping (box 10)"</v>
      </c>
      <c r="Y17" t="str">
        <f t="shared" si="12"/>
        <v>"String holding accounting information (AWB box 10)"</v>
      </c>
      <c r="Z17" t="str">
        <f t="shared" si="13"/>
        <v>"false"</v>
      </c>
      <c r="AA17" t="str">
        <f t="shared" si="14"/>
        <v>"false"</v>
      </c>
      <c r="AB17" t="str">
        <f t="shared" si="15"/>
        <v>""</v>
      </c>
      <c r="AC17" t="str">
        <f t="shared" si="16"/>
        <v>"https://onerecord.iata.org/ns/cargo#AccountingNote"</v>
      </c>
      <c r="AD17" t="str">
        <f t="shared" si="17"/>
        <v>"https://onerecord.iata.org/ns/cargo#accountingNoteIdentifier"</v>
      </c>
      <c r="AE17" t="str">
        <f t="shared" si="18"/>
        <v>"http://www.w3.org/2001/XMLSchema#string"</v>
      </c>
      <c r="AF17" t="str">
        <f t="shared" si="19"/>
        <v>"Embedded","AccountingNote","accountingNoteIdentifier","","string",1,"Embedded object used for AWB mapping (box 10)","String holding accounting information (AWB box 10)","false","false","","https://onerecord.iata.org/ns/cargo#AccountingNote","https://onerecord.iata.org/ns/cargo#accountingNoteIdentifier","http://www.w3.org/2001/XMLSchema#string"</v>
      </c>
      <c r="AG17" t="str">
        <f t="shared" si="20"/>
        <v>"Embedded.AccountingNote"</v>
      </c>
      <c r="AH17" t="str">
        <f t="shared" si="21"/>
        <v>"accountingNoteIdentifier"</v>
      </c>
      <c r="AI17" t="str">
        <f t="shared" si="22"/>
        <v>".string"</v>
      </c>
      <c r="AJ17" t="str">
        <f t="shared" si="23"/>
        <v>""</v>
      </c>
      <c r="AK17" t="str">
        <f t="shared" si="24"/>
        <v>"hasOne"</v>
      </c>
      <c r="AL17" t="str">
        <f t="shared" si="25"/>
        <v>"Embedded.AccountingNote","accountingNoteIdentifier",".string","","hasOne"</v>
      </c>
      <c r="AN17">
        <f>COUNTIF(View_conceptual!G:G,L17)</f>
        <v>0</v>
      </c>
      <c r="AO17">
        <f>COUNTIF(View_conceptual!H:H,L17)+COUNTIF(View_conceptual!I:I,N17)</f>
        <v>0</v>
      </c>
      <c r="AQ17" t="str">
        <f t="shared" si="26"/>
        <v/>
      </c>
      <c r="AR17" t="str">
        <f t="shared" si="27"/>
        <v/>
      </c>
      <c r="AT17">
        <f>COUNTIF(View_full!G:G,L17)</f>
        <v>1</v>
      </c>
      <c r="AU17">
        <f>COUNTIF(View_full!H:H,L17)+COUNTIF(View_full!I:I,N17)</f>
        <v>1</v>
      </c>
      <c r="AV17">
        <f>COUNTIFS(Property_Manual!$A$2:$A$1206,Raw!L17,Property_Manual!$B$2:$B$1206,Raw!M17,Property_Manual!$C$2:$C$1206,Raw!N17,Property_Manual!$D$2:$D$1206,Raw!O17,Property_Manual!$F$2:$F$1206,"x")</f>
        <v>0</v>
      </c>
      <c r="AW17" t="str">
        <f t="shared" si="28"/>
        <v>"Embedded","AccountingNote","accountingNoteIdentifier","","string",1,"Embedded object used for AWB mapping (box 10)","String holding accounting information (AWB box 10)","false","false","","https://onerecord.iata.org/ns/cargo#AccountingNote","https://onerecord.iata.org/ns/cargo#accountingNoteIdentifier","http://www.w3.org/2001/XMLSchema#string"</v>
      </c>
      <c r="AX17" t="str">
        <f t="shared" si="29"/>
        <v/>
      </c>
      <c r="AY17" t="str">
        <f t="shared" si="30"/>
        <v/>
      </c>
    </row>
    <row r="18" spans="1:51" x14ac:dyDescent="0.2">
      <c r="A18" s="5" t="s">
        <v>1254</v>
      </c>
      <c r="B18" s="5" t="s">
        <v>49</v>
      </c>
      <c r="C18" s="5" t="s">
        <v>2178</v>
      </c>
      <c r="D18" s="5" t="s">
        <v>2182</v>
      </c>
      <c r="F18" s="5" t="s">
        <v>6</v>
      </c>
      <c r="G18">
        <v>1</v>
      </c>
      <c r="I18" s="5" t="s">
        <v>2180</v>
      </c>
      <c r="J18" s="5" t="s">
        <v>2183</v>
      </c>
      <c r="K18" s="5"/>
      <c r="L18" t="str">
        <f t="shared" si="0"/>
        <v>AccountingNote</v>
      </c>
      <c r="M18" t="str">
        <f t="shared" si="1"/>
        <v>accountingNoteText</v>
      </c>
      <c r="N18" t="str">
        <f t="shared" si="2"/>
        <v>string</v>
      </c>
      <c r="O18" t="str">
        <f t="shared" si="3"/>
        <v/>
      </c>
      <c r="P18" t="str">
        <f t="shared" si="4"/>
        <v/>
      </c>
      <c r="Q18" t="str">
        <f t="shared" si="5"/>
        <v>Object</v>
      </c>
      <c r="R18" t="str">
        <f t="shared" si="6"/>
        <v>"Embedded"</v>
      </c>
      <c r="S18" t="str">
        <f t="shared" si="7"/>
        <v>"AccountingNote"</v>
      </c>
      <c r="T18" t="str">
        <f t="shared" si="8"/>
        <v>"accountingNoteText"</v>
      </c>
      <c r="U18" t="str">
        <f t="shared" si="9"/>
        <v>""</v>
      </c>
      <c r="V18" t="str">
        <f t="shared" si="10"/>
        <v>"string"</v>
      </c>
      <c r="W18">
        <f>IF($A18="Implicit","",COUNTIFS($C$8:C18,C18,$A$8:A18,"Explicit"))</f>
        <v>2</v>
      </c>
      <c r="X18" t="str">
        <f t="shared" si="11"/>
        <v>"Embedded object used for AWB mapping (box 10)"</v>
      </c>
      <c r="Y18" t="str">
        <f t="shared" si="12"/>
        <v>"String holding the identifier in an accounting note (AWB box 10)"</v>
      </c>
      <c r="Z18" t="str">
        <f t="shared" si="13"/>
        <v>"false"</v>
      </c>
      <c r="AA18" t="str">
        <f t="shared" si="14"/>
        <v>"false"</v>
      </c>
      <c r="AB18" t="str">
        <f t="shared" si="15"/>
        <v>""</v>
      </c>
      <c r="AC18" t="str">
        <f t="shared" si="16"/>
        <v>"https://onerecord.iata.org/ns/cargo#AccountingNote"</v>
      </c>
      <c r="AD18" t="str">
        <f t="shared" si="17"/>
        <v>"https://onerecord.iata.org/ns/cargo#accountingNoteText"</v>
      </c>
      <c r="AE18" t="str">
        <f t="shared" si="18"/>
        <v>"http://www.w3.org/2001/XMLSchema#string"</v>
      </c>
      <c r="AF18" t="str">
        <f t="shared" si="19"/>
        <v>"Embedded","AccountingNote","accountingNoteText","","string",2,"Embedded object used for AWB mapping (box 10)","String holding the identifier in an accounting note (AWB box 10)","false","false","","https://onerecord.iata.org/ns/cargo#AccountingNote","https://onerecord.iata.org/ns/cargo#accountingNoteText","http://www.w3.org/2001/XMLSchema#string"</v>
      </c>
      <c r="AG18" t="str">
        <f t="shared" si="20"/>
        <v>"Embedded.AccountingNote"</v>
      </c>
      <c r="AH18" t="str">
        <f t="shared" si="21"/>
        <v>"accountingNoteText"</v>
      </c>
      <c r="AI18" t="str">
        <f t="shared" si="22"/>
        <v>".string"</v>
      </c>
      <c r="AJ18" t="str">
        <f t="shared" si="23"/>
        <v>""</v>
      </c>
      <c r="AK18" t="str">
        <f t="shared" si="24"/>
        <v>"hasOne"</v>
      </c>
      <c r="AL18" t="str">
        <f t="shared" si="25"/>
        <v>"Embedded.AccountingNote","accountingNoteText",".string","","hasOne"</v>
      </c>
      <c r="AN18">
        <f>COUNTIF(View_conceptual!G:G,L18)</f>
        <v>0</v>
      </c>
      <c r="AO18">
        <f>COUNTIF(View_conceptual!H:H,L18)+COUNTIF(View_conceptual!I:I,N18)</f>
        <v>0</v>
      </c>
      <c r="AQ18" t="str">
        <f t="shared" si="26"/>
        <v/>
      </c>
      <c r="AR18" t="str">
        <f t="shared" si="27"/>
        <v/>
      </c>
      <c r="AT18">
        <f>COUNTIF(View_full!G:G,L18)</f>
        <v>1</v>
      </c>
      <c r="AU18">
        <f>COUNTIF(View_full!H:H,L18)+COUNTIF(View_full!I:I,N18)</f>
        <v>1</v>
      </c>
      <c r="AV18">
        <f>COUNTIFS(Property_Manual!$A$2:$A$1206,Raw!L18,Property_Manual!$B$2:$B$1206,Raw!M18,Property_Manual!$C$2:$C$1206,Raw!N18,Property_Manual!$D$2:$D$1206,Raw!O18,Property_Manual!$F$2:$F$1206,"x")</f>
        <v>0</v>
      </c>
      <c r="AW18" t="str">
        <f t="shared" si="28"/>
        <v>"Embedded","AccountingNote","accountingNoteText","","string",2,"Embedded object used for AWB mapping (box 10)","String holding the identifier in an accounting note (AWB box 10)","false","false","","https://onerecord.iata.org/ns/cargo#AccountingNote","https://onerecord.iata.org/ns/cargo#accountingNoteText","http://www.w3.org/2001/XMLSchema#string"</v>
      </c>
      <c r="AX18" t="str">
        <f t="shared" si="29"/>
        <v/>
      </c>
      <c r="AY18" t="str">
        <f t="shared" si="30"/>
        <v/>
      </c>
    </row>
    <row r="19" spans="1:51" x14ac:dyDescent="0.2">
      <c r="A19" s="5" t="s">
        <v>1254</v>
      </c>
      <c r="B19" s="5" t="s">
        <v>3</v>
      </c>
      <c r="C19" s="5" t="s">
        <v>4</v>
      </c>
      <c r="D19" s="5" t="s">
        <v>5</v>
      </c>
      <c r="E19" s="5"/>
      <c r="F19" s="5" t="s">
        <v>6</v>
      </c>
      <c r="G19">
        <v>1</v>
      </c>
      <c r="H19" s="5"/>
      <c r="I19" s="5" t="s">
        <v>7</v>
      </c>
      <c r="J19" s="5" t="s">
        <v>8</v>
      </c>
      <c r="K19" s="5"/>
      <c r="L19" t="str">
        <f t="shared" si="0"/>
        <v>ActionTimeType</v>
      </c>
      <c r="M19" t="str">
        <f t="shared" si="1"/>
        <v>code</v>
      </c>
      <c r="N19" t="str">
        <f t="shared" si="2"/>
        <v>string</v>
      </c>
      <c r="O19" t="str">
        <f t="shared" si="3"/>
        <v/>
      </c>
      <c r="P19" t="str">
        <f t="shared" si="4"/>
        <v/>
      </c>
      <c r="Q19" t="str">
        <f t="shared" si="5"/>
        <v>Object</v>
      </c>
      <c r="R19" t="str">
        <f t="shared" si="6"/>
        <v>"Enum"</v>
      </c>
      <c r="S19" t="str">
        <f t="shared" si="7"/>
        <v>"ActionTimeType"</v>
      </c>
      <c r="T19" t="str">
        <f t="shared" si="8"/>
        <v>"code"</v>
      </c>
      <c r="U19" t="str">
        <f t="shared" si="9"/>
        <v>""</v>
      </c>
      <c r="V19" t="str">
        <f t="shared" si="10"/>
        <v>"string"</v>
      </c>
      <c r="W19">
        <f>IF($A19="Implicit","",COUNTIFS($C$8:C19,C19,$A$8:A19,"Explicit"))</f>
        <v>1</v>
      </c>
      <c r="X19" t="str">
        <f t="shared" si="11"/>
        <v>"Restricted code list for acceptable action times"</v>
      </c>
      <c r="Y19" t="str">
        <f t="shared" si="12"/>
        <v>"Code or short version of a code; for example "CH" for Switzerland when referring to the UN/LOCODE code list"</v>
      </c>
      <c r="Z19" t="str">
        <f t="shared" si="13"/>
        <v>"false"</v>
      </c>
      <c r="AA19" t="str">
        <f t="shared" si="14"/>
        <v>"false"</v>
      </c>
      <c r="AB19" t="str">
        <f t="shared" si="15"/>
        <v>""</v>
      </c>
      <c r="AC19" t="str">
        <f t="shared" si="16"/>
        <v>"https://onerecord.iata.org/ns/cargo#ActionTimeType"</v>
      </c>
      <c r="AD19" t="str">
        <f t="shared" si="17"/>
        <v>"https://onerecord.iata.org/ns/cargo#code"</v>
      </c>
      <c r="AE19" t="str">
        <f t="shared" si="18"/>
        <v>"http://www.w3.org/2001/XMLSchema#string"</v>
      </c>
      <c r="AF19" t="str">
        <f t="shared" si="19"/>
        <v>"Enum","ActionTimeType","code","","string",1,"Restricted code list for acceptable action times","Code or short version of a code; for example "CH" for Switzerland when referring to the UN/LOCODE code list","false","false","","https://onerecord.iata.org/ns/cargo#ActionTimeType","https://onerecord.iata.org/ns/cargo#code","http://www.w3.org/2001/XMLSchema#string"</v>
      </c>
      <c r="AG19" t="str">
        <f t="shared" si="20"/>
        <v>"Enum.ActionTimeType"</v>
      </c>
      <c r="AH19" t="str">
        <f t="shared" si="21"/>
        <v>"code"</v>
      </c>
      <c r="AI19" t="str">
        <f t="shared" si="22"/>
        <v>".string"</v>
      </c>
      <c r="AJ19" t="str">
        <f t="shared" si="23"/>
        <v>""</v>
      </c>
      <c r="AK19" t="str">
        <f t="shared" si="24"/>
        <v>"hasOne"</v>
      </c>
      <c r="AL19" t="str">
        <f t="shared" si="25"/>
        <v>"Enum.ActionTimeType","code",".string","","hasOne"</v>
      </c>
      <c r="AN19">
        <f>COUNTIF(View_conceptual!G:G,L19)</f>
        <v>0</v>
      </c>
      <c r="AO19">
        <f>COUNTIF(View_conceptual!H:H,L19)+COUNTIF(View_conceptual!I:I,N19)</f>
        <v>0</v>
      </c>
      <c r="AQ19" t="str">
        <f t="shared" si="26"/>
        <v/>
      </c>
      <c r="AR19" t="str">
        <f t="shared" si="27"/>
        <v/>
      </c>
      <c r="AT19">
        <f>COUNTIF(View_full!G:G,L19)</f>
        <v>0</v>
      </c>
      <c r="AU19">
        <f>COUNTIF(View_full!H:H,L19)+COUNTIF(View_full!I:I,N19)</f>
        <v>0</v>
      </c>
      <c r="AV19">
        <f>COUNTIFS(Property_Manual!$A$2:$A$1206,Raw!L19,Property_Manual!$B$2:$B$1206,Raw!M19,Property_Manual!$C$2:$C$1206,Raw!N19,Property_Manual!$D$2:$D$1206,Raw!O19,Property_Manual!$F$2:$F$1206,"x")</f>
        <v>0</v>
      </c>
      <c r="AW19" t="str">
        <f t="shared" si="28"/>
        <v/>
      </c>
      <c r="AX19" t="str">
        <f t="shared" si="29"/>
        <v/>
      </c>
      <c r="AY19" t="str">
        <f t="shared" si="30"/>
        <v/>
      </c>
    </row>
    <row r="20" spans="1:51" x14ac:dyDescent="0.2">
      <c r="A20" s="5" t="s">
        <v>1254</v>
      </c>
      <c r="B20" s="5" t="s">
        <v>3</v>
      </c>
      <c r="C20" s="5" t="s">
        <v>4</v>
      </c>
      <c r="D20" s="5" t="s">
        <v>9</v>
      </c>
      <c r="E20" s="5"/>
      <c r="F20" s="5" t="s">
        <v>6</v>
      </c>
      <c r="G20">
        <v>1</v>
      </c>
      <c r="H20" s="5"/>
      <c r="I20" s="5" t="s">
        <v>7</v>
      </c>
      <c r="J20" s="5" t="s">
        <v>10</v>
      </c>
      <c r="K20" s="5"/>
      <c r="L20" t="str">
        <f t="shared" si="0"/>
        <v>ActionTimeType</v>
      </c>
      <c r="M20" t="str">
        <f t="shared" si="1"/>
        <v>codeDescription</v>
      </c>
      <c r="N20" t="str">
        <f t="shared" si="2"/>
        <v>string</v>
      </c>
      <c r="O20" t="str">
        <f t="shared" si="3"/>
        <v/>
      </c>
      <c r="P20" t="str">
        <f t="shared" si="4"/>
        <v/>
      </c>
      <c r="Q20" t="str">
        <f t="shared" si="5"/>
        <v>Object</v>
      </c>
      <c r="R20" t="str">
        <f t="shared" si="6"/>
        <v>"Enum"</v>
      </c>
      <c r="S20" t="str">
        <f t="shared" si="7"/>
        <v>"ActionTimeType"</v>
      </c>
      <c r="T20" t="str">
        <f t="shared" si="8"/>
        <v>"codeDescription"</v>
      </c>
      <c r="U20" t="str">
        <f t="shared" si="9"/>
        <v>""</v>
      </c>
      <c r="V20" t="str">
        <f t="shared" si="10"/>
        <v>"string"</v>
      </c>
      <c r="W20">
        <f>IF($A20="Implicit","",COUNTIFS($C$8:C20,C20,$A$8:A20,"Explicit"))</f>
        <v>2</v>
      </c>
      <c r="X20" t="str">
        <f t="shared" si="11"/>
        <v>"Restricted code list for acceptable action times"</v>
      </c>
      <c r="Y20" t="str">
        <f t="shared" si="12"/>
        <v>"Description or long version of the code; for example "Switzerland" for Switzerland when referring to the UN/LOCODE code list"</v>
      </c>
      <c r="Z20" t="str">
        <f t="shared" si="13"/>
        <v>"false"</v>
      </c>
      <c r="AA20" t="str">
        <f t="shared" si="14"/>
        <v>"false"</v>
      </c>
      <c r="AB20" t="str">
        <f t="shared" si="15"/>
        <v>""</v>
      </c>
      <c r="AC20" t="str">
        <f t="shared" si="16"/>
        <v>"https://onerecord.iata.org/ns/cargo#ActionTimeType"</v>
      </c>
      <c r="AD20" t="str">
        <f t="shared" si="17"/>
        <v>"https://onerecord.iata.org/ns/cargo#codeDescription"</v>
      </c>
      <c r="AE20" t="str">
        <f t="shared" si="18"/>
        <v>"http://www.w3.org/2001/XMLSchema#string"</v>
      </c>
      <c r="AF20" t="str">
        <f t="shared" si="19"/>
        <v>"Enum","ActionTimeType","codeDescription","","string",2,"Restricted code list for acceptable action times","Description or long version of the code; for example "Switzerland" for Switzerland when referring to the UN/LOCODE code list","false","false","","https://onerecord.iata.org/ns/cargo#ActionTimeType","https://onerecord.iata.org/ns/cargo#codeDescription","http://www.w3.org/2001/XMLSchema#string"</v>
      </c>
      <c r="AG20" t="str">
        <f t="shared" si="20"/>
        <v>"Enum.ActionTimeType"</v>
      </c>
      <c r="AH20" t="str">
        <f t="shared" si="21"/>
        <v>"codeDescription"</v>
      </c>
      <c r="AI20" t="str">
        <f t="shared" si="22"/>
        <v>".string"</v>
      </c>
      <c r="AJ20" t="str">
        <f t="shared" si="23"/>
        <v>""</v>
      </c>
      <c r="AK20" t="str">
        <f t="shared" si="24"/>
        <v>"hasOne"</v>
      </c>
      <c r="AL20" t="str">
        <f t="shared" si="25"/>
        <v>"Enum.ActionTimeType","codeDescription",".string","","hasOne"</v>
      </c>
      <c r="AN20">
        <f>COUNTIF(View_conceptual!G:G,L20)</f>
        <v>0</v>
      </c>
      <c r="AO20">
        <f>COUNTIF(View_conceptual!H:H,L20)+COUNTIF(View_conceptual!I:I,N20)</f>
        <v>0</v>
      </c>
      <c r="AQ20" t="str">
        <f t="shared" si="26"/>
        <v/>
      </c>
      <c r="AR20" t="str">
        <f t="shared" si="27"/>
        <v/>
      </c>
      <c r="AT20">
        <f>COUNTIF(View_full!G:G,L20)</f>
        <v>0</v>
      </c>
      <c r="AU20">
        <f>COUNTIF(View_full!H:H,L20)+COUNTIF(View_full!I:I,N20)</f>
        <v>0</v>
      </c>
      <c r="AV20">
        <f>COUNTIFS(Property_Manual!$A$2:$A$1206,Raw!L20,Property_Manual!$B$2:$B$1206,Raw!M20,Property_Manual!$C$2:$C$1206,Raw!N20,Property_Manual!$D$2:$D$1206,Raw!O20,Property_Manual!$F$2:$F$1206,"x")</f>
        <v>0</v>
      </c>
      <c r="AW20" t="str">
        <f t="shared" si="28"/>
        <v/>
      </c>
      <c r="AX20" t="str">
        <f t="shared" si="29"/>
        <v/>
      </c>
      <c r="AY20" t="str">
        <f t="shared" si="30"/>
        <v/>
      </c>
    </row>
    <row r="21" spans="1:51" x14ac:dyDescent="0.2">
      <c r="A21" s="5" t="s">
        <v>1254</v>
      </c>
      <c r="B21" s="5" t="s">
        <v>3</v>
      </c>
      <c r="C21" s="5" t="s">
        <v>4</v>
      </c>
      <c r="D21" s="5" t="s">
        <v>11</v>
      </c>
      <c r="E21" s="5"/>
      <c r="F21" s="5" t="s">
        <v>12</v>
      </c>
      <c r="G21">
        <v>1</v>
      </c>
      <c r="H21" s="5"/>
      <c r="I21" s="5" t="s">
        <v>7</v>
      </c>
      <c r="J21" s="5" t="s">
        <v>13</v>
      </c>
      <c r="K21" s="5"/>
      <c r="L21" t="str">
        <f t="shared" si="0"/>
        <v>ActionTimeType</v>
      </c>
      <c r="M21" t="str">
        <f t="shared" si="1"/>
        <v>codeLevel</v>
      </c>
      <c r="N21" t="str">
        <f t="shared" si="2"/>
        <v>integer</v>
      </c>
      <c r="O21" t="str">
        <f t="shared" si="3"/>
        <v/>
      </c>
      <c r="P21" t="str">
        <f t="shared" si="4"/>
        <v/>
      </c>
      <c r="Q21" t="str">
        <f t="shared" si="5"/>
        <v>Object</v>
      </c>
      <c r="R21" t="str">
        <f t="shared" si="6"/>
        <v>"Enum"</v>
      </c>
      <c r="S21" t="str">
        <f t="shared" si="7"/>
        <v>"ActionTimeType"</v>
      </c>
      <c r="T21" t="str">
        <f t="shared" si="8"/>
        <v>"codeLevel"</v>
      </c>
      <c r="U21" t="str">
        <f t="shared" si="9"/>
        <v>""</v>
      </c>
      <c r="V21" t="str">
        <f t="shared" si="10"/>
        <v>"integer"</v>
      </c>
      <c r="W21">
        <f>IF($A21="Implicit","",COUNTIFS($C$8:C21,C21,$A$8:A21,"Explicit"))</f>
        <v>3</v>
      </c>
      <c r="X21" t="str">
        <f t="shared" si="11"/>
        <v>"Restricted code list for acceptable action times"</v>
      </c>
      <c r="Y21" t="str">
        <f t="shared" si="12"/>
        <v>"Integer indicating the level of a code if a codelists is hierarchical; for example HS-Codes"</v>
      </c>
      <c r="Z21" t="str">
        <f t="shared" si="13"/>
        <v>"false"</v>
      </c>
      <c r="AA21" t="str">
        <f t="shared" si="14"/>
        <v>"false"</v>
      </c>
      <c r="AB21" t="str">
        <f t="shared" si="15"/>
        <v>""</v>
      </c>
      <c r="AC21" t="str">
        <f t="shared" si="16"/>
        <v>"https://onerecord.iata.org/ns/cargo#ActionTimeType"</v>
      </c>
      <c r="AD21" t="str">
        <f t="shared" si="17"/>
        <v>"https://onerecord.iata.org/ns/cargo#codeLevel"</v>
      </c>
      <c r="AE21" t="str">
        <f t="shared" si="18"/>
        <v>"http://www.w3.org/2001/XMLSchema#integer"</v>
      </c>
      <c r="AF21" t="str">
        <f t="shared" si="19"/>
        <v>"Enum","ActionTimeType","codeLevel","","integer",3,"Restricted code list for acceptable action times","Integer indicating the level of a code if a codelists is hierarchical; for example HS-Codes","false","false","","https://onerecord.iata.org/ns/cargo#ActionTimeType","https://onerecord.iata.org/ns/cargo#codeLevel","http://www.w3.org/2001/XMLSchema#integer"</v>
      </c>
      <c r="AG21" t="str">
        <f t="shared" si="20"/>
        <v>"Enum.ActionTimeType"</v>
      </c>
      <c r="AH21" t="str">
        <f t="shared" si="21"/>
        <v>"codeLevel"</v>
      </c>
      <c r="AI21" t="str">
        <f t="shared" si="22"/>
        <v>".integer"</v>
      </c>
      <c r="AJ21" t="str">
        <f t="shared" si="23"/>
        <v>""</v>
      </c>
      <c r="AK21" t="str">
        <f t="shared" si="24"/>
        <v>"hasOne"</v>
      </c>
      <c r="AL21" t="str">
        <f t="shared" si="25"/>
        <v>"Enum.ActionTimeType","codeLevel",".integer","","hasOne"</v>
      </c>
      <c r="AN21">
        <f>COUNTIF(View_conceptual!G:G,L21)</f>
        <v>0</v>
      </c>
      <c r="AO21">
        <f>COUNTIF(View_conceptual!H:H,L21)+COUNTIF(View_conceptual!I:I,N21)</f>
        <v>0</v>
      </c>
      <c r="AQ21" t="str">
        <f t="shared" si="26"/>
        <v/>
      </c>
      <c r="AR21" t="str">
        <f t="shared" si="27"/>
        <v/>
      </c>
      <c r="AT21">
        <f>COUNTIF(View_full!G:G,L21)</f>
        <v>0</v>
      </c>
      <c r="AU21">
        <f>COUNTIF(View_full!H:H,L21)+COUNTIF(View_full!I:I,N21)</f>
        <v>0</v>
      </c>
      <c r="AV21">
        <f>COUNTIFS(Property_Manual!$A$2:$A$1206,Raw!L21,Property_Manual!$B$2:$B$1206,Raw!M21,Property_Manual!$C$2:$C$1206,Raw!N21,Property_Manual!$D$2:$D$1206,Raw!O21,Property_Manual!$F$2:$F$1206,"x")</f>
        <v>0</v>
      </c>
      <c r="AW21" t="str">
        <f t="shared" si="28"/>
        <v/>
      </c>
      <c r="AX21" t="str">
        <f t="shared" si="29"/>
        <v/>
      </c>
      <c r="AY21" t="str">
        <f t="shared" si="30"/>
        <v/>
      </c>
    </row>
    <row r="22" spans="1:51" x14ac:dyDescent="0.2">
      <c r="A22" s="5" t="s">
        <v>1254</v>
      </c>
      <c r="B22" s="5" t="s">
        <v>3</v>
      </c>
      <c r="C22" s="5" t="s">
        <v>4</v>
      </c>
      <c r="D22" s="5" t="s">
        <v>14</v>
      </c>
      <c r="E22" s="5"/>
      <c r="F22" s="5" t="s">
        <v>6</v>
      </c>
      <c r="G22">
        <v>1</v>
      </c>
      <c r="H22" s="5"/>
      <c r="I22" s="5" t="s">
        <v>7</v>
      </c>
      <c r="J22" s="5" t="s">
        <v>15</v>
      </c>
      <c r="K22" s="5"/>
      <c r="L22" t="str">
        <f t="shared" si="0"/>
        <v>ActionTimeType</v>
      </c>
      <c r="M22" t="str">
        <f t="shared" si="1"/>
        <v>codeListName</v>
      </c>
      <c r="N22" t="str">
        <f t="shared" si="2"/>
        <v>string</v>
      </c>
      <c r="O22" t="str">
        <f t="shared" si="3"/>
        <v/>
      </c>
      <c r="P22" t="str">
        <f t="shared" si="4"/>
        <v/>
      </c>
      <c r="Q22" t="str">
        <f t="shared" si="5"/>
        <v>Object</v>
      </c>
      <c r="R22" t="str">
        <f t="shared" si="6"/>
        <v>"Enum"</v>
      </c>
      <c r="S22" t="str">
        <f t="shared" si="7"/>
        <v>"ActionTimeType"</v>
      </c>
      <c r="T22" t="str">
        <f t="shared" si="8"/>
        <v>"codeListName"</v>
      </c>
      <c r="U22" t="str">
        <f t="shared" si="9"/>
        <v>""</v>
      </c>
      <c r="V22" t="str">
        <f t="shared" si="10"/>
        <v>"string"</v>
      </c>
      <c r="W22">
        <f>IF($A22="Implicit","",COUNTIFS($C$8:C22,C22,$A$8:A22,"Explicit"))</f>
        <v>4</v>
      </c>
      <c r="X22" t="str">
        <f t="shared" si="11"/>
        <v>"Restricted code list for acceptable action times"</v>
      </c>
      <c r="Y22" t="str">
        <f t="shared" si="12"/>
        <v>"Official name of the code list without version number when direct reference is not possible; for example "UN/LOCODE" when referring to the UN/LOCODE code list"</v>
      </c>
      <c r="Z22" t="str">
        <f t="shared" si="13"/>
        <v>"false"</v>
      </c>
      <c r="AA22" t="str">
        <f t="shared" si="14"/>
        <v>"false"</v>
      </c>
      <c r="AB22" t="str">
        <f t="shared" si="15"/>
        <v>""</v>
      </c>
      <c r="AC22" t="str">
        <f t="shared" si="16"/>
        <v>"https://onerecord.iata.org/ns/cargo#ActionTimeType"</v>
      </c>
      <c r="AD22" t="str">
        <f t="shared" si="17"/>
        <v>"https://onerecord.iata.org/ns/cargo#codeListName"</v>
      </c>
      <c r="AE22" t="str">
        <f t="shared" si="18"/>
        <v>"http://www.w3.org/2001/XMLSchema#string"</v>
      </c>
      <c r="AF22" t="str">
        <f t="shared" si="19"/>
        <v>"Enum","ActionTimeType","codeListName","","string",4,"Restricted code list for acceptable action times","Official name of the code list without version number when direct reference is not possible; for example "UN/LOCODE" when referring to the UN/LOCODE code list","false","false","","https://onerecord.iata.org/ns/cargo#ActionTimeType","https://onerecord.iata.org/ns/cargo#codeListName","http://www.w3.org/2001/XMLSchema#string"</v>
      </c>
      <c r="AG22" t="str">
        <f t="shared" si="20"/>
        <v>"Enum.ActionTimeType"</v>
      </c>
      <c r="AH22" t="str">
        <f t="shared" si="21"/>
        <v>"codeListName"</v>
      </c>
      <c r="AI22" t="str">
        <f t="shared" si="22"/>
        <v>".string"</v>
      </c>
      <c r="AJ22" t="str">
        <f t="shared" si="23"/>
        <v>""</v>
      </c>
      <c r="AK22" t="str">
        <f t="shared" si="24"/>
        <v>"hasOne"</v>
      </c>
      <c r="AL22" t="str">
        <f t="shared" si="25"/>
        <v>"Enum.ActionTimeType","codeListName",".string","","hasOne"</v>
      </c>
      <c r="AN22">
        <f>COUNTIF(View_conceptual!G:G,L22)</f>
        <v>0</v>
      </c>
      <c r="AO22">
        <f>COUNTIF(View_conceptual!H:H,L22)+COUNTIF(View_conceptual!I:I,N22)</f>
        <v>0</v>
      </c>
      <c r="AQ22" t="str">
        <f t="shared" si="26"/>
        <v/>
      </c>
      <c r="AR22" t="str">
        <f t="shared" si="27"/>
        <v/>
      </c>
      <c r="AT22">
        <f>COUNTIF(View_full!G:G,L22)</f>
        <v>0</v>
      </c>
      <c r="AU22">
        <f>COUNTIF(View_full!H:H,L22)+COUNTIF(View_full!I:I,N22)</f>
        <v>0</v>
      </c>
      <c r="AV22">
        <f>COUNTIFS(Property_Manual!$A$2:$A$1206,Raw!L22,Property_Manual!$B$2:$B$1206,Raw!M22,Property_Manual!$C$2:$C$1206,Raw!N22,Property_Manual!$D$2:$D$1206,Raw!O22,Property_Manual!$F$2:$F$1206,"x")</f>
        <v>0</v>
      </c>
      <c r="AW22" t="str">
        <f t="shared" si="28"/>
        <v/>
      </c>
      <c r="AX22" t="str">
        <f t="shared" si="29"/>
        <v/>
      </c>
      <c r="AY22" t="str">
        <f t="shared" si="30"/>
        <v/>
      </c>
    </row>
    <row r="23" spans="1:51" x14ac:dyDescent="0.2">
      <c r="A23" s="5" t="s">
        <v>1254</v>
      </c>
      <c r="B23" s="5" t="s">
        <v>3</v>
      </c>
      <c r="C23" s="5" t="s">
        <v>4</v>
      </c>
      <c r="D23" s="5" t="s">
        <v>16</v>
      </c>
      <c r="E23" s="5"/>
      <c r="F23" s="5" t="s">
        <v>6</v>
      </c>
      <c r="G23">
        <v>1</v>
      </c>
      <c r="H23" s="5"/>
      <c r="I23" s="5" t="s">
        <v>7</v>
      </c>
      <c r="J23" s="5" t="s">
        <v>17</v>
      </c>
      <c r="K23" s="5"/>
      <c r="L23" t="str">
        <f t="shared" si="0"/>
        <v>ActionTimeType</v>
      </c>
      <c r="M23" t="str">
        <f t="shared" si="1"/>
        <v>codeListReference</v>
      </c>
      <c r="N23" t="str">
        <f t="shared" si="2"/>
        <v>string</v>
      </c>
      <c r="O23" t="str">
        <f t="shared" si="3"/>
        <v/>
      </c>
      <c r="P23" t="str">
        <f t="shared" si="4"/>
        <v/>
      </c>
      <c r="Q23" t="str">
        <f t="shared" si="5"/>
        <v>Object</v>
      </c>
      <c r="R23" t="str">
        <f t="shared" si="6"/>
        <v>"Enum"</v>
      </c>
      <c r="S23" t="str">
        <f t="shared" si="7"/>
        <v>"ActionTimeType"</v>
      </c>
      <c r="T23" t="str">
        <f t="shared" si="8"/>
        <v>"codeListReference"</v>
      </c>
      <c r="U23" t="str">
        <f t="shared" si="9"/>
        <v>""</v>
      </c>
      <c r="V23" t="str">
        <f t="shared" si="10"/>
        <v>"string"</v>
      </c>
      <c r="W23">
        <f>IF($A23="Implicit","",COUNTIFS($C$8:C23,C23,$A$8:A23,"Explicit"))</f>
        <v>5</v>
      </c>
      <c r="X23" t="str">
        <f t="shared" si="11"/>
        <v>"Restricted code list for acceptable action times"</v>
      </c>
      <c r="Y23" t="str">
        <f t="shared" si="12"/>
        <v>"URL to access the code list the code is taken from; for example "https://unece.org/trade/cefact/unlocode-code-list-country-and-territory" for UN/LOCODE."</v>
      </c>
      <c r="Z23" t="str">
        <f t="shared" si="13"/>
        <v>"false"</v>
      </c>
      <c r="AA23" t="str">
        <f t="shared" si="14"/>
        <v>"false"</v>
      </c>
      <c r="AB23" t="str">
        <f t="shared" si="15"/>
        <v>""</v>
      </c>
      <c r="AC23" t="str">
        <f t="shared" si="16"/>
        <v>"https://onerecord.iata.org/ns/cargo#ActionTimeType"</v>
      </c>
      <c r="AD23" t="str">
        <f t="shared" si="17"/>
        <v>"https://onerecord.iata.org/ns/cargo#codeListReference"</v>
      </c>
      <c r="AE23" t="str">
        <f t="shared" si="18"/>
        <v>"http://www.w3.org/2001/XMLSchema#string"</v>
      </c>
      <c r="AF23" t="str">
        <f t="shared" si="19"/>
        <v>"Enum","ActionTimeType","codeListReference","","string",5,"Restricted code list for acceptable action times","URL to access the code list the code is taken from; for example "https://unece.org/trade/cefact/unlocode-code-list-country-and-territory" for UN/LOCODE.","false","false","","https://onerecord.iata.org/ns/cargo#ActionTimeType","https://onerecord.iata.org/ns/cargo#codeListReference","http://www.w3.org/2001/XMLSchema#string"</v>
      </c>
      <c r="AG23" t="str">
        <f t="shared" si="20"/>
        <v>"Enum.ActionTimeType"</v>
      </c>
      <c r="AH23" t="str">
        <f t="shared" si="21"/>
        <v>"codeListReference"</v>
      </c>
      <c r="AI23" t="str">
        <f t="shared" si="22"/>
        <v>".string"</v>
      </c>
      <c r="AJ23" t="str">
        <f t="shared" si="23"/>
        <v>""</v>
      </c>
      <c r="AK23" t="str">
        <f t="shared" si="24"/>
        <v>"hasOne"</v>
      </c>
      <c r="AL23" t="str">
        <f t="shared" si="25"/>
        <v>"Enum.ActionTimeType","codeListReference",".string","","hasOne"</v>
      </c>
      <c r="AN23">
        <f>COUNTIF(View_conceptual!G:G,L23)</f>
        <v>0</v>
      </c>
      <c r="AO23">
        <f>COUNTIF(View_conceptual!H:H,L23)+COUNTIF(View_conceptual!I:I,N23)</f>
        <v>0</v>
      </c>
      <c r="AQ23" t="str">
        <f t="shared" si="26"/>
        <v/>
      </c>
      <c r="AR23" t="str">
        <f t="shared" si="27"/>
        <v/>
      </c>
      <c r="AT23">
        <f>COUNTIF(View_full!G:G,L23)</f>
        <v>0</v>
      </c>
      <c r="AU23">
        <f>COUNTIF(View_full!H:H,L23)+COUNTIF(View_full!I:I,N23)</f>
        <v>0</v>
      </c>
      <c r="AV23">
        <f>COUNTIFS(Property_Manual!$A$2:$A$1206,Raw!L23,Property_Manual!$B$2:$B$1206,Raw!M23,Property_Manual!$C$2:$C$1206,Raw!N23,Property_Manual!$D$2:$D$1206,Raw!O23,Property_Manual!$F$2:$F$1206,"x")</f>
        <v>0</v>
      </c>
      <c r="AW23" t="str">
        <f t="shared" si="28"/>
        <v/>
      </c>
      <c r="AX23" t="str">
        <f t="shared" si="29"/>
        <v/>
      </c>
      <c r="AY23" t="str">
        <f t="shared" si="30"/>
        <v/>
      </c>
    </row>
    <row r="24" spans="1:51" x14ac:dyDescent="0.2">
      <c r="A24" s="5" t="s">
        <v>1254</v>
      </c>
      <c r="B24" s="5" t="s">
        <v>3</v>
      </c>
      <c r="C24" s="5" t="s">
        <v>4</v>
      </c>
      <c r="D24" s="5" t="s">
        <v>18</v>
      </c>
      <c r="E24" s="5"/>
      <c r="F24" s="5" t="s">
        <v>6</v>
      </c>
      <c r="G24">
        <v>1</v>
      </c>
      <c r="H24" s="5"/>
      <c r="I24" s="5" t="s">
        <v>7</v>
      </c>
      <c r="J24" s="5" t="s">
        <v>19</v>
      </c>
      <c r="K24" s="5"/>
      <c r="L24" t="str">
        <f t="shared" si="0"/>
        <v>ActionTimeType</v>
      </c>
      <c r="M24" t="str">
        <f t="shared" si="1"/>
        <v>codeListVersion</v>
      </c>
      <c r="N24" t="str">
        <f t="shared" si="2"/>
        <v>string</v>
      </c>
      <c r="O24" t="str">
        <f t="shared" si="3"/>
        <v/>
      </c>
      <c r="P24" t="str">
        <f t="shared" si="4"/>
        <v/>
      </c>
      <c r="Q24" t="str">
        <f t="shared" si="5"/>
        <v>Object</v>
      </c>
      <c r="R24" t="str">
        <f t="shared" si="6"/>
        <v>"Enum"</v>
      </c>
      <c r="S24" t="str">
        <f t="shared" si="7"/>
        <v>"ActionTimeType"</v>
      </c>
      <c r="T24" t="str">
        <f t="shared" si="8"/>
        <v>"codeListVersion"</v>
      </c>
      <c r="U24" t="str">
        <f t="shared" si="9"/>
        <v>""</v>
      </c>
      <c r="V24" t="str">
        <f t="shared" si="10"/>
        <v>"string"</v>
      </c>
      <c r="W24">
        <f>IF($A24="Implicit","",COUNTIFS($C$8:C24,C24,$A$8:A24,"Explicit"))</f>
        <v>6</v>
      </c>
      <c r="X24" t="str">
        <f t="shared" si="11"/>
        <v>"Restricted code list for acceptable action times"</v>
      </c>
      <c r="Y24" t="str">
        <f t="shared" si="12"/>
        <v>"Version of the code list; for example "223-1" for UN/LOCODE. Used if the property codeListName is used or the version is not apparent from the resource referred to in property codeListReference."</v>
      </c>
      <c r="Z24" t="str">
        <f t="shared" si="13"/>
        <v>"false"</v>
      </c>
      <c r="AA24" t="str">
        <f t="shared" si="14"/>
        <v>"false"</v>
      </c>
      <c r="AB24" t="str">
        <f t="shared" si="15"/>
        <v>""</v>
      </c>
      <c r="AC24" t="str">
        <f t="shared" si="16"/>
        <v>"https://onerecord.iata.org/ns/cargo#ActionTimeType"</v>
      </c>
      <c r="AD24" t="str">
        <f t="shared" si="17"/>
        <v>"https://onerecord.iata.org/ns/cargo#codeListVersion"</v>
      </c>
      <c r="AE24" t="str">
        <f t="shared" si="18"/>
        <v>"http://www.w3.org/2001/XMLSchema#string"</v>
      </c>
      <c r="AF24" t="str">
        <f t="shared" si="19"/>
        <v>"Enum","ActionTimeType","codeListVersion","","string",6,"Restricted code list for acceptable action times","Version of the code list; for example "223-1" for UN/LOCODE. Used if the property codeListName is used or the version is not apparent from the resource referred to in property codeListReference.","false","false","","https://onerecord.iata.org/ns/cargo#ActionTimeType","https://onerecord.iata.org/ns/cargo#codeListVersion","http://www.w3.org/2001/XMLSchema#string"</v>
      </c>
      <c r="AG24" t="str">
        <f t="shared" si="20"/>
        <v>"Enum.ActionTimeType"</v>
      </c>
      <c r="AH24" t="str">
        <f t="shared" si="21"/>
        <v>"codeListVersion"</v>
      </c>
      <c r="AI24" t="str">
        <f t="shared" si="22"/>
        <v>".string"</v>
      </c>
      <c r="AJ24" t="str">
        <f t="shared" si="23"/>
        <v>""</v>
      </c>
      <c r="AK24" t="str">
        <f t="shared" si="24"/>
        <v>"hasOne"</v>
      </c>
      <c r="AL24" t="str">
        <f t="shared" si="25"/>
        <v>"Enum.ActionTimeType","codeListVersion",".string","","hasOne"</v>
      </c>
      <c r="AN24">
        <f>COUNTIF(View_conceptual!G:G,L24)</f>
        <v>0</v>
      </c>
      <c r="AO24">
        <f>COUNTIF(View_conceptual!H:H,L24)+COUNTIF(View_conceptual!I:I,N24)</f>
        <v>0</v>
      </c>
      <c r="AQ24" t="str">
        <f t="shared" si="26"/>
        <v/>
      </c>
      <c r="AR24" t="str">
        <f t="shared" si="27"/>
        <v/>
      </c>
      <c r="AT24">
        <f>COUNTIF(View_full!G:G,L24)</f>
        <v>0</v>
      </c>
      <c r="AU24">
        <f>COUNTIF(View_full!H:H,L24)+COUNTIF(View_full!I:I,N24)</f>
        <v>0</v>
      </c>
      <c r="AV24">
        <f>COUNTIFS(Property_Manual!$A$2:$A$1206,Raw!L24,Property_Manual!$B$2:$B$1206,Raw!M24,Property_Manual!$C$2:$C$1206,Raw!N24,Property_Manual!$D$2:$D$1206,Raw!O24,Property_Manual!$F$2:$F$1206,"x")</f>
        <v>0</v>
      </c>
      <c r="AW24" t="str">
        <f t="shared" si="28"/>
        <v/>
      </c>
      <c r="AX24" t="str">
        <f t="shared" si="29"/>
        <v/>
      </c>
      <c r="AY24" t="str">
        <f t="shared" si="30"/>
        <v/>
      </c>
    </row>
    <row r="25" spans="1:51" x14ac:dyDescent="0.2">
      <c r="A25" s="5" t="s">
        <v>1254</v>
      </c>
      <c r="B25" s="5" t="s">
        <v>49</v>
      </c>
      <c r="C25" s="5" t="s">
        <v>50</v>
      </c>
      <c r="D25" s="5" t="s">
        <v>51</v>
      </c>
      <c r="E25" s="5" t="s">
        <v>1196</v>
      </c>
      <c r="F25" s="5" t="s">
        <v>21</v>
      </c>
      <c r="G25">
        <v>1</v>
      </c>
      <c r="I25" s="5" t="s">
        <v>52</v>
      </c>
      <c r="J25" s="5" t="s">
        <v>53</v>
      </c>
      <c r="K25" s="5" t="s">
        <v>1829</v>
      </c>
      <c r="L25" t="str">
        <f t="shared" si="0"/>
        <v>ActivitySequence</v>
      </c>
      <c r="M25" t="str">
        <f t="shared" si="1"/>
        <v>activity</v>
      </c>
      <c r="N25" t="str">
        <f t="shared" si="2"/>
        <v>LogisticsActivity</v>
      </c>
      <c r="O25" t="str">
        <f t="shared" si="3"/>
        <v/>
      </c>
      <c r="P25" t="str">
        <f t="shared" si="4"/>
        <v>UnitComposition|TransportMovement|Storage</v>
      </c>
      <c r="Q25" t="str">
        <f t="shared" si="5"/>
        <v>Object</v>
      </c>
      <c r="R25" t="str">
        <f t="shared" si="6"/>
        <v>"Embedded"</v>
      </c>
      <c r="S25" t="str">
        <f t="shared" si="7"/>
        <v>"ActivitySequence"</v>
      </c>
      <c r="T25" t="str">
        <f t="shared" si="8"/>
        <v>"activity"</v>
      </c>
      <c r="U25" t="str">
        <f t="shared" si="9"/>
        <v>"Abstract"</v>
      </c>
      <c r="V25" t="str">
        <f t="shared" si="10"/>
        <v>"LogisticsActivity"</v>
      </c>
      <c r="W25">
        <f>IF($A25="Implicit","",COUNTIFS($C$8:C25,C25,$A$8:A25,"Explicit"))</f>
        <v>1</v>
      </c>
      <c r="X25" t="str">
        <f t="shared" si="11"/>
        <v>"Embedded object to create a sequence of Activities in the context of a Service"</v>
      </c>
      <c r="Y25" t="str">
        <f t="shared" si="12"/>
        <v>"Reference to the Activity that is performed as part of a Service"</v>
      </c>
      <c r="Z25" t="str">
        <f t="shared" si="13"/>
        <v>"false"</v>
      </c>
      <c r="AA25" t="str">
        <f t="shared" si="14"/>
        <v>"false"</v>
      </c>
      <c r="AB25" t="str">
        <f t="shared" si="15"/>
        <v>"UnitComposition|TransportMovement|Storage"</v>
      </c>
      <c r="AC25" t="str">
        <f t="shared" si="16"/>
        <v>"https://onerecord.iata.org/ns/cargo#ActivitySequence"</v>
      </c>
      <c r="AD25" t="str">
        <f t="shared" si="17"/>
        <v>"https://onerecord.iata.org/ns/cargo#activity"</v>
      </c>
      <c r="AE25" t="str">
        <f t="shared" si="18"/>
        <v>"https://onerecord.iata.org/ns/cargo#LogisticsActivity"</v>
      </c>
      <c r="AF25" t="str">
        <f t="shared" si="19"/>
        <v>"Embedded","ActivitySequence","activity","Abstract","LogisticsActivity",1,"Embedded object to create a sequence of Activities in the context of a Service","Reference to the Activity that is performed as part of a Service","false","false","UnitComposition|TransportMovement|Storage","https://onerecord.iata.org/ns/cargo#ActivitySequence","https://onerecord.iata.org/ns/cargo#activity","https://onerecord.iata.org/ns/cargo#LogisticsActivity"</v>
      </c>
      <c r="AG25" t="str">
        <f t="shared" si="20"/>
        <v>"Embedded.ActivitySequence"</v>
      </c>
      <c r="AH25" t="str">
        <f t="shared" si="21"/>
        <v>"activity"</v>
      </c>
      <c r="AI25" t="str">
        <f t="shared" si="22"/>
        <v>"Abstract.LogisticsActivity"</v>
      </c>
      <c r="AJ25" t="str">
        <f t="shared" si="23"/>
        <v>""</v>
      </c>
      <c r="AK25" t="str">
        <f t="shared" si="24"/>
        <v>"hasOne"</v>
      </c>
      <c r="AL25" t="str">
        <f t="shared" si="25"/>
        <v>"Embedded.ActivitySequence","activity","Abstract.LogisticsActivity","","hasOne"</v>
      </c>
      <c r="AN25">
        <f>COUNTIF(View_conceptual!G:G,L25)</f>
        <v>1</v>
      </c>
      <c r="AO25">
        <f>COUNTIF(View_conceptual!H:H,L25)+COUNTIF(View_conceptual!I:I,N25)</f>
        <v>1</v>
      </c>
      <c r="AQ25" t="str">
        <f t="shared" si="26"/>
        <v>"Embedded","ActivitySequence","activity","Abstract","LogisticsActivity",1,"Embedded object to create a sequence of Activities in the context of a Service","Reference to the Activity that is performed as part of a Service","false","false","UnitComposition|TransportMovement|Storage","https://onerecord.iata.org/ns/cargo#ActivitySequence","https://onerecord.iata.org/ns/cargo#activity","https://onerecord.iata.org/ns/cargo#LogisticsActivity"</v>
      </c>
      <c r="AR25" t="str">
        <f t="shared" si="27"/>
        <v/>
      </c>
      <c r="AT25">
        <f>COUNTIF(View_full!G:G,L25)</f>
        <v>1</v>
      </c>
      <c r="AU25">
        <f>COUNTIF(View_full!H:H,L25)+COUNTIF(View_full!I:I,N25)</f>
        <v>1</v>
      </c>
      <c r="AV25">
        <f>COUNTIFS(Property_Manual!$A$2:$A$1206,Raw!L25,Property_Manual!$B$2:$B$1206,Raw!M25,Property_Manual!$C$2:$C$1206,Raw!N25,Property_Manual!$D$2:$D$1206,Raw!O25,Property_Manual!$F$2:$F$1206,"x")</f>
        <v>0</v>
      </c>
      <c r="AW25" t="str">
        <f t="shared" si="28"/>
        <v>"Embedded","ActivitySequence","activity","Abstract","LogisticsActivity",1,"Embedded object to create a sequence of Activities in the context of a Service","Reference to the Activity that is performed as part of a Service","false","false","UnitComposition|TransportMovement|Storage","https://onerecord.iata.org/ns/cargo#ActivitySequence","https://onerecord.iata.org/ns/cargo#activity","https://onerecord.iata.org/ns/cargo#LogisticsActivity"</v>
      </c>
      <c r="AX25" t="str">
        <f t="shared" si="29"/>
        <v/>
      </c>
      <c r="AY25" t="str">
        <f t="shared" si="30"/>
        <v/>
      </c>
    </row>
    <row r="26" spans="1:51" x14ac:dyDescent="0.2">
      <c r="A26" s="5" t="s">
        <v>1255</v>
      </c>
      <c r="B26" s="5" t="s">
        <v>49</v>
      </c>
      <c r="C26" s="5" t="s">
        <v>50</v>
      </c>
      <c r="D26" s="5" t="s">
        <v>51</v>
      </c>
      <c r="E26" t="s">
        <v>1196</v>
      </c>
      <c r="F26" s="5" t="s">
        <v>21</v>
      </c>
      <c r="G26">
        <v>1</v>
      </c>
      <c r="I26" s="5" t="s">
        <v>52</v>
      </c>
      <c r="J26" s="5" t="s">
        <v>53</v>
      </c>
      <c r="K26" s="5" t="s">
        <v>1829</v>
      </c>
      <c r="L26" t="str">
        <f t="shared" si="0"/>
        <v>ActivitySequence</v>
      </c>
      <c r="M26" t="str">
        <f t="shared" si="1"/>
        <v>activity</v>
      </c>
      <c r="N26" t="str">
        <f t="shared" si="2"/>
        <v>LogisticsActivity</v>
      </c>
      <c r="O26" t="str">
        <f t="shared" si="3"/>
        <v/>
      </c>
      <c r="P26" t="str">
        <f t="shared" si="4"/>
        <v>UnitComposition|TransportMovement|Storage</v>
      </c>
      <c r="Q26" t="str">
        <f t="shared" si="5"/>
        <v>Object</v>
      </c>
      <c r="R26" t="str">
        <f t="shared" si="6"/>
        <v/>
      </c>
      <c r="S26" t="str">
        <f t="shared" si="7"/>
        <v/>
      </c>
      <c r="T26" t="str">
        <f t="shared" si="8"/>
        <v/>
      </c>
      <c r="U26" t="str">
        <f t="shared" si="9"/>
        <v/>
      </c>
      <c r="V26" t="str">
        <f t="shared" si="10"/>
        <v/>
      </c>
      <c r="W26" t="str">
        <f>IF($A26="Implicit","",COUNTIFS($C$8:C26,C26,$A$8:A26,"Explicit"))</f>
        <v/>
      </c>
      <c r="X26" t="str">
        <f t="shared" si="11"/>
        <v/>
      </c>
      <c r="Y26" t="str">
        <f t="shared" si="12"/>
        <v/>
      </c>
      <c r="Z26" t="str">
        <f t="shared" si="13"/>
        <v/>
      </c>
      <c r="AA26" t="str">
        <f t="shared" si="14"/>
        <v/>
      </c>
      <c r="AB26" t="str">
        <f t="shared" si="15"/>
        <v/>
      </c>
      <c r="AC26" t="str">
        <f t="shared" si="16"/>
        <v/>
      </c>
      <c r="AD26" t="str">
        <f t="shared" si="17"/>
        <v/>
      </c>
      <c r="AE26" t="str">
        <f t="shared" si="18"/>
        <v/>
      </c>
      <c r="AF26" t="str">
        <f t="shared" si="19"/>
        <v/>
      </c>
      <c r="AG26" t="str">
        <f t="shared" si="20"/>
        <v>"Embedded.ActivitySequence"</v>
      </c>
      <c r="AH26" t="str">
        <f t="shared" si="21"/>
        <v>"activity"</v>
      </c>
      <c r="AI26" t="str">
        <f t="shared" si="22"/>
        <v>"Abstract.LogisticsActivity"</v>
      </c>
      <c r="AJ26" t="str">
        <f t="shared" si="23"/>
        <v>""</v>
      </c>
      <c r="AK26" t="str">
        <f t="shared" si="24"/>
        <v>"hasOne"</v>
      </c>
      <c r="AL26" t="str">
        <f t="shared" si="25"/>
        <v>"Embedded.ActivitySequence","activity","Abstract.LogisticsActivity","","hasOne"</v>
      </c>
      <c r="AN26">
        <f>COUNTIF(View_conceptual!G:G,L26)</f>
        <v>1</v>
      </c>
      <c r="AO26">
        <f>COUNTIF(View_conceptual!H:H,L26)+COUNTIF(View_conceptual!I:I,N26)</f>
        <v>1</v>
      </c>
      <c r="AQ26" t="str">
        <f t="shared" si="26"/>
        <v/>
      </c>
      <c r="AR26" t="str">
        <f t="shared" si="27"/>
        <v/>
      </c>
      <c r="AT26">
        <f>COUNTIF(View_full!G:G,L26)</f>
        <v>1</v>
      </c>
      <c r="AU26">
        <f>COUNTIF(View_full!H:H,L26)+COUNTIF(View_full!I:I,N26)</f>
        <v>1</v>
      </c>
      <c r="AV26">
        <f>COUNTIFS(Property_Manual!$A$2:$A$1206,Raw!L26,Property_Manual!$B$2:$B$1206,Raw!M26,Property_Manual!$C$2:$C$1206,Raw!N26,Property_Manual!$D$2:$D$1206,Raw!O26,Property_Manual!$F$2:$F$1206,"x")</f>
        <v>0</v>
      </c>
      <c r="AW26" t="str">
        <f t="shared" si="28"/>
        <v/>
      </c>
      <c r="AX26" t="str">
        <f t="shared" si="29"/>
        <v/>
      </c>
      <c r="AY26" t="str">
        <f t="shared" si="30"/>
        <v/>
      </c>
    </row>
    <row r="27" spans="1:51" x14ac:dyDescent="0.2">
      <c r="A27" s="5" t="s">
        <v>1255</v>
      </c>
      <c r="B27" s="5" t="s">
        <v>49</v>
      </c>
      <c r="C27" s="5" t="s">
        <v>50</v>
      </c>
      <c r="D27" s="5" t="s">
        <v>51</v>
      </c>
      <c r="E27" s="5" t="s">
        <v>1210</v>
      </c>
      <c r="F27" s="5" t="s">
        <v>772</v>
      </c>
      <c r="G27">
        <v>1</v>
      </c>
      <c r="I27" s="5" t="s">
        <v>52</v>
      </c>
      <c r="J27" s="5" t="s">
        <v>53</v>
      </c>
      <c r="K27" s="5"/>
      <c r="L27" t="str">
        <f t="shared" si="0"/>
        <v>ActivitySequence</v>
      </c>
      <c r="M27" t="str">
        <f t="shared" si="1"/>
        <v>activity</v>
      </c>
      <c r="N27" t="str">
        <f t="shared" si="2"/>
        <v>UnitComposition</v>
      </c>
      <c r="O27" t="str">
        <f t="shared" si="3"/>
        <v/>
      </c>
      <c r="P27" t="str">
        <f t="shared" si="4"/>
        <v/>
      </c>
      <c r="Q27" t="str">
        <f t="shared" si="5"/>
        <v>Object</v>
      </c>
      <c r="R27" t="str">
        <f t="shared" si="6"/>
        <v/>
      </c>
      <c r="S27" t="str">
        <f t="shared" si="7"/>
        <v/>
      </c>
      <c r="T27" t="str">
        <f t="shared" si="8"/>
        <v/>
      </c>
      <c r="U27" t="str">
        <f t="shared" si="9"/>
        <v/>
      </c>
      <c r="V27" t="str">
        <f t="shared" si="10"/>
        <v/>
      </c>
      <c r="W27" t="str">
        <f>IF($A27="Implicit","",COUNTIFS($C$8:C27,C27,$A$8:A27,"Explicit"))</f>
        <v/>
      </c>
      <c r="X27" t="str">
        <f t="shared" si="11"/>
        <v/>
      </c>
      <c r="Y27" t="str">
        <f t="shared" si="12"/>
        <v/>
      </c>
      <c r="Z27" t="str">
        <f t="shared" si="13"/>
        <v/>
      </c>
      <c r="AA27" t="str">
        <f t="shared" si="14"/>
        <v/>
      </c>
      <c r="AB27" t="str">
        <f t="shared" si="15"/>
        <v/>
      </c>
      <c r="AC27" t="str">
        <f t="shared" si="16"/>
        <v/>
      </c>
      <c r="AD27" t="str">
        <f t="shared" si="17"/>
        <v/>
      </c>
      <c r="AE27" t="str">
        <f t="shared" si="18"/>
        <v/>
      </c>
      <c r="AF27" t="str">
        <f t="shared" si="19"/>
        <v/>
      </c>
      <c r="AG27" t="str">
        <f t="shared" si="20"/>
        <v>"Embedded.ActivitySequence"</v>
      </c>
      <c r="AH27" t="str">
        <f t="shared" si="21"/>
        <v>"activity"</v>
      </c>
      <c r="AI27" t="str">
        <f t="shared" si="22"/>
        <v>"Activity.UnitComposition"</v>
      </c>
      <c r="AJ27" t="str">
        <f t="shared" si="23"/>
        <v>""</v>
      </c>
      <c r="AK27" t="str">
        <f t="shared" si="24"/>
        <v>"hasOne"</v>
      </c>
      <c r="AL27" t="str">
        <f t="shared" si="25"/>
        <v>"Embedded.ActivitySequence","activity","Activity.UnitComposition","","hasOne"</v>
      </c>
      <c r="AN27">
        <f>COUNTIF(View_conceptual!G:G,L27)</f>
        <v>1</v>
      </c>
      <c r="AO27">
        <f>COUNTIF(View_conceptual!H:H,L27)+COUNTIF(View_conceptual!I:I,N27)</f>
        <v>2</v>
      </c>
      <c r="AQ27" t="str">
        <f t="shared" si="26"/>
        <v/>
      </c>
      <c r="AR27" t="str">
        <f t="shared" si="27"/>
        <v>"Embedded.ActivitySequence","activity","Activity.UnitComposition","","hasOne"</v>
      </c>
      <c r="AT27">
        <f>COUNTIF(View_full!G:G,L27)</f>
        <v>1</v>
      </c>
      <c r="AU27">
        <f>COUNTIF(View_full!H:H,L27)+COUNTIF(View_full!I:I,N27)</f>
        <v>2</v>
      </c>
      <c r="AV27">
        <f>COUNTIFS(Property_Manual!$A$2:$A$1206,Raw!L27,Property_Manual!$B$2:$B$1206,Raw!M27,Property_Manual!$C$2:$C$1206,Raw!N27,Property_Manual!$D$2:$D$1206,Raw!O27,Property_Manual!$F$2:$F$1206,"x")</f>
        <v>1</v>
      </c>
      <c r="AW27" t="str">
        <f t="shared" si="28"/>
        <v/>
      </c>
      <c r="AX27" t="str">
        <f t="shared" si="29"/>
        <v>"Embedded.ActivitySequence","activity","Activity.UnitComposition","","hasOne"</v>
      </c>
      <c r="AY27" t="str">
        <f t="shared" si="30"/>
        <v>"Embedded.ActivitySequence","activity","Activity.UnitComposition","","hasOne"</v>
      </c>
    </row>
    <row r="28" spans="1:51" x14ac:dyDescent="0.2">
      <c r="A28" s="5" t="s">
        <v>1255</v>
      </c>
      <c r="B28" s="5" t="s">
        <v>49</v>
      </c>
      <c r="C28" s="5" t="s">
        <v>50</v>
      </c>
      <c r="D28" s="5" t="s">
        <v>51</v>
      </c>
      <c r="E28" s="5" t="s">
        <v>1210</v>
      </c>
      <c r="F28" s="5" t="s">
        <v>868</v>
      </c>
      <c r="G28">
        <v>1</v>
      </c>
      <c r="I28" s="5" t="s">
        <v>52</v>
      </c>
      <c r="J28" s="5" t="s">
        <v>53</v>
      </c>
      <c r="K28" s="5"/>
      <c r="L28" t="str">
        <f t="shared" si="0"/>
        <v>ActivitySequence</v>
      </c>
      <c r="M28" t="str">
        <f t="shared" si="1"/>
        <v>activity</v>
      </c>
      <c r="N28" t="str">
        <f t="shared" si="2"/>
        <v>TransportMovement</v>
      </c>
      <c r="O28" t="str">
        <f t="shared" si="3"/>
        <v/>
      </c>
      <c r="P28" t="str">
        <f t="shared" si="4"/>
        <v/>
      </c>
      <c r="Q28" t="str">
        <f t="shared" si="5"/>
        <v>Object</v>
      </c>
      <c r="R28" t="str">
        <f t="shared" si="6"/>
        <v/>
      </c>
      <c r="S28" t="str">
        <f t="shared" si="7"/>
        <v/>
      </c>
      <c r="T28" t="str">
        <f t="shared" si="8"/>
        <v/>
      </c>
      <c r="U28" t="str">
        <f t="shared" si="9"/>
        <v/>
      </c>
      <c r="V28" t="str">
        <f t="shared" si="10"/>
        <v/>
      </c>
      <c r="W28" t="str">
        <f>IF($A28="Implicit","",COUNTIFS($C$8:C28,C28,$A$8:A28,"Explicit"))</f>
        <v/>
      </c>
      <c r="X28" t="str">
        <f t="shared" si="11"/>
        <v/>
      </c>
      <c r="Y28" t="str">
        <f t="shared" si="12"/>
        <v/>
      </c>
      <c r="Z28" t="str">
        <f t="shared" si="13"/>
        <v/>
      </c>
      <c r="AA28" t="str">
        <f t="shared" si="14"/>
        <v/>
      </c>
      <c r="AB28" t="str">
        <f t="shared" si="15"/>
        <v/>
      </c>
      <c r="AC28" t="str">
        <f t="shared" si="16"/>
        <v/>
      </c>
      <c r="AD28" t="str">
        <f t="shared" si="17"/>
        <v/>
      </c>
      <c r="AE28" t="str">
        <f t="shared" si="18"/>
        <v/>
      </c>
      <c r="AF28" t="str">
        <f t="shared" si="19"/>
        <v/>
      </c>
      <c r="AG28" t="str">
        <f t="shared" si="20"/>
        <v>"Embedded.ActivitySequence"</v>
      </c>
      <c r="AH28" t="str">
        <f t="shared" si="21"/>
        <v>"activity"</v>
      </c>
      <c r="AI28" t="str">
        <f t="shared" si="22"/>
        <v>"Activity.TransportMovement"</v>
      </c>
      <c r="AJ28" t="str">
        <f t="shared" si="23"/>
        <v>""</v>
      </c>
      <c r="AK28" t="str">
        <f t="shared" si="24"/>
        <v>"hasOne"</v>
      </c>
      <c r="AL28" t="str">
        <f t="shared" si="25"/>
        <v>"Embedded.ActivitySequence","activity","Activity.TransportMovement","","hasOne"</v>
      </c>
      <c r="AN28">
        <f>COUNTIF(View_conceptual!G:G,L28)</f>
        <v>1</v>
      </c>
      <c r="AO28">
        <f>COUNTIF(View_conceptual!H:H,L28)+COUNTIF(View_conceptual!I:I,N28)</f>
        <v>2</v>
      </c>
      <c r="AQ28" t="str">
        <f t="shared" si="26"/>
        <v/>
      </c>
      <c r="AR28" t="str">
        <f t="shared" si="27"/>
        <v>"Embedded.ActivitySequence","activity","Activity.TransportMovement","","hasOne"</v>
      </c>
      <c r="AT28">
        <f>COUNTIF(View_full!G:G,L28)</f>
        <v>1</v>
      </c>
      <c r="AU28">
        <f>COUNTIF(View_full!H:H,L28)+COUNTIF(View_full!I:I,N28)</f>
        <v>2</v>
      </c>
      <c r="AV28">
        <f>COUNTIFS(Property_Manual!$A$2:$A$1206,Raw!L28,Property_Manual!$B$2:$B$1206,Raw!M28,Property_Manual!$C$2:$C$1206,Raw!N28,Property_Manual!$D$2:$D$1206,Raw!O28,Property_Manual!$F$2:$F$1206,"x")</f>
        <v>1</v>
      </c>
      <c r="AW28" t="str">
        <f t="shared" si="28"/>
        <v/>
      </c>
      <c r="AX28" t="str">
        <f t="shared" si="29"/>
        <v>"Embedded.ActivitySequence","activity","Activity.TransportMovement","","hasOne"</v>
      </c>
      <c r="AY28" t="str">
        <f t="shared" si="30"/>
        <v>"Embedded.ActivitySequence","activity","Activity.TransportMovement","","hasOne"</v>
      </c>
    </row>
    <row r="29" spans="1:51" x14ac:dyDescent="0.2">
      <c r="A29" s="5" t="s">
        <v>1255</v>
      </c>
      <c r="B29" s="5" t="s">
        <v>49</v>
      </c>
      <c r="C29" s="5" t="s">
        <v>50</v>
      </c>
      <c r="D29" s="5" t="s">
        <v>51</v>
      </c>
      <c r="E29" s="5" t="s">
        <v>1210</v>
      </c>
      <c r="F29" s="5" t="s">
        <v>1134</v>
      </c>
      <c r="G29">
        <v>1</v>
      </c>
      <c r="I29" s="5" t="s">
        <v>52</v>
      </c>
      <c r="J29" s="5" t="s">
        <v>53</v>
      </c>
      <c r="K29" s="5"/>
      <c r="L29" t="str">
        <f t="shared" si="0"/>
        <v>ActivitySequence</v>
      </c>
      <c r="M29" t="str">
        <f t="shared" si="1"/>
        <v>activity</v>
      </c>
      <c r="N29" t="str">
        <f t="shared" si="2"/>
        <v>Storage</v>
      </c>
      <c r="O29" t="str">
        <f t="shared" si="3"/>
        <v/>
      </c>
      <c r="P29" t="str">
        <f t="shared" si="4"/>
        <v/>
      </c>
      <c r="Q29" t="str">
        <f t="shared" si="5"/>
        <v>Object</v>
      </c>
      <c r="R29" t="str">
        <f t="shared" si="6"/>
        <v/>
      </c>
      <c r="S29" t="str">
        <f t="shared" si="7"/>
        <v/>
      </c>
      <c r="T29" t="str">
        <f t="shared" si="8"/>
        <v/>
      </c>
      <c r="U29" t="str">
        <f t="shared" si="9"/>
        <v/>
      </c>
      <c r="V29" t="str">
        <f t="shared" si="10"/>
        <v/>
      </c>
      <c r="W29" t="str">
        <f>IF($A29="Implicit","",COUNTIFS($C$8:C29,C29,$A$8:A29,"Explicit"))</f>
        <v/>
      </c>
      <c r="X29" t="str">
        <f t="shared" si="11"/>
        <v/>
      </c>
      <c r="Y29" t="str">
        <f t="shared" si="12"/>
        <v/>
      </c>
      <c r="Z29" t="str">
        <f t="shared" si="13"/>
        <v/>
      </c>
      <c r="AA29" t="str">
        <f t="shared" si="14"/>
        <v/>
      </c>
      <c r="AB29" t="str">
        <f t="shared" si="15"/>
        <v/>
      </c>
      <c r="AC29" t="str">
        <f t="shared" si="16"/>
        <v/>
      </c>
      <c r="AD29" t="str">
        <f t="shared" si="17"/>
        <v/>
      </c>
      <c r="AE29" t="str">
        <f t="shared" si="18"/>
        <v/>
      </c>
      <c r="AF29" t="str">
        <f t="shared" si="19"/>
        <v/>
      </c>
      <c r="AG29" t="str">
        <f t="shared" si="20"/>
        <v>"Embedded.ActivitySequence"</v>
      </c>
      <c r="AH29" t="str">
        <f t="shared" si="21"/>
        <v>"activity"</v>
      </c>
      <c r="AI29" t="str">
        <f t="shared" si="22"/>
        <v>"Activity.Storage"</v>
      </c>
      <c r="AJ29" t="str">
        <f t="shared" si="23"/>
        <v>""</v>
      </c>
      <c r="AK29" t="str">
        <f t="shared" si="24"/>
        <v>"hasOne"</v>
      </c>
      <c r="AL29" t="str">
        <f t="shared" si="25"/>
        <v>"Embedded.ActivitySequence","activity","Activity.Storage","","hasOne"</v>
      </c>
      <c r="AN29">
        <f>COUNTIF(View_conceptual!G:G,L29)</f>
        <v>1</v>
      </c>
      <c r="AO29">
        <f>COUNTIF(View_conceptual!H:H,L29)+COUNTIF(View_conceptual!I:I,N29)</f>
        <v>1</v>
      </c>
      <c r="AQ29" t="str">
        <f t="shared" si="26"/>
        <v/>
      </c>
      <c r="AR29" t="str">
        <f t="shared" si="27"/>
        <v/>
      </c>
      <c r="AT29">
        <f>COUNTIF(View_full!G:G,L29)</f>
        <v>1</v>
      </c>
      <c r="AU29">
        <f>COUNTIF(View_full!H:H,L29)+COUNTIF(View_full!I:I,N29)</f>
        <v>2</v>
      </c>
      <c r="AV29">
        <f>COUNTIFS(Property_Manual!$A$2:$A$1206,Raw!L29,Property_Manual!$B$2:$B$1206,Raw!M29,Property_Manual!$C$2:$C$1206,Raw!N29,Property_Manual!$D$2:$D$1206,Raw!O29,Property_Manual!$F$2:$F$1206,"x")</f>
        <v>0</v>
      </c>
      <c r="AW29" t="str">
        <f t="shared" si="28"/>
        <v/>
      </c>
      <c r="AX29" t="str">
        <f t="shared" si="29"/>
        <v>"Embedded.ActivitySequence","activity","Activity.Storage","","hasOne"</v>
      </c>
      <c r="AY29" t="str">
        <f t="shared" si="30"/>
        <v/>
      </c>
    </row>
    <row r="30" spans="1:51" x14ac:dyDescent="0.2">
      <c r="A30" s="5" t="s">
        <v>1254</v>
      </c>
      <c r="B30" s="5" t="s">
        <v>49</v>
      </c>
      <c r="C30" s="5" t="s">
        <v>50</v>
      </c>
      <c r="D30" s="5" t="s">
        <v>54</v>
      </c>
      <c r="E30" s="5"/>
      <c r="F30" s="5" t="s">
        <v>6</v>
      </c>
      <c r="G30">
        <v>1</v>
      </c>
      <c r="I30" s="5" t="s">
        <v>52</v>
      </c>
      <c r="J30" s="5" t="s">
        <v>55</v>
      </c>
      <c r="K30" s="5"/>
      <c r="L30" t="str">
        <f t="shared" si="0"/>
        <v>ActivitySequence</v>
      </c>
      <c r="M30" t="str">
        <f t="shared" si="1"/>
        <v>sequenceNumber</v>
      </c>
      <c r="N30" t="str">
        <f t="shared" si="2"/>
        <v>string</v>
      </c>
      <c r="O30" t="str">
        <f t="shared" si="3"/>
        <v/>
      </c>
      <c r="P30" t="str">
        <f t="shared" si="4"/>
        <v/>
      </c>
      <c r="Q30" t="str">
        <f t="shared" si="5"/>
        <v>Object</v>
      </c>
      <c r="R30" t="str">
        <f t="shared" si="6"/>
        <v>"Embedded"</v>
      </c>
      <c r="S30" t="str">
        <f t="shared" si="7"/>
        <v>"ActivitySequence"</v>
      </c>
      <c r="T30" t="str">
        <f t="shared" si="8"/>
        <v>"sequenceNumber"</v>
      </c>
      <c r="U30" t="str">
        <f t="shared" si="9"/>
        <v>""</v>
      </c>
      <c r="V30" t="str">
        <f t="shared" si="10"/>
        <v>"string"</v>
      </c>
      <c r="W30">
        <f>IF($A30="Implicit","",COUNTIFS($C$8:C30,C30,$A$8:A30,"Explicit"))</f>
        <v>2</v>
      </c>
      <c r="X30" t="str">
        <f t="shared" si="11"/>
        <v>"Embedded object to create a sequence of Activities in the context of a Service"</v>
      </c>
      <c r="Y30" t="str">
        <f t="shared" si="12"/>
        <v>"Short text to detail sequence number (alphanumeric)"</v>
      </c>
      <c r="Z30" t="str">
        <f t="shared" si="13"/>
        <v>"false"</v>
      </c>
      <c r="AA30" t="str">
        <f t="shared" si="14"/>
        <v>"false"</v>
      </c>
      <c r="AB30" t="str">
        <f t="shared" si="15"/>
        <v>""</v>
      </c>
      <c r="AC30" t="str">
        <f t="shared" si="16"/>
        <v>"https://onerecord.iata.org/ns/cargo#ActivitySequence"</v>
      </c>
      <c r="AD30" t="str">
        <f t="shared" si="17"/>
        <v>"https://onerecord.iata.org/ns/cargo#sequenceNumber"</v>
      </c>
      <c r="AE30" t="str">
        <f t="shared" si="18"/>
        <v>"http://www.w3.org/2001/XMLSchema#string"</v>
      </c>
      <c r="AF30" t="str">
        <f t="shared" si="19"/>
        <v>"Embedded","ActivitySequence","sequenceNumber","","string",2,"Embedded object to create a sequence of Activities in the context of a Service","Short text to detail sequence number (alphanumeric)","false","false","","https://onerecord.iata.org/ns/cargo#ActivitySequence","https://onerecord.iata.org/ns/cargo#sequenceNumber","http://www.w3.org/2001/XMLSchema#string"</v>
      </c>
      <c r="AG30" t="str">
        <f t="shared" si="20"/>
        <v>"Embedded.ActivitySequence"</v>
      </c>
      <c r="AH30" t="str">
        <f t="shared" si="21"/>
        <v>"sequenceNumber"</v>
      </c>
      <c r="AI30" t="str">
        <f t="shared" si="22"/>
        <v>".string"</v>
      </c>
      <c r="AJ30" t="str">
        <f t="shared" si="23"/>
        <v>""</v>
      </c>
      <c r="AK30" t="str">
        <f t="shared" si="24"/>
        <v>"hasOne"</v>
      </c>
      <c r="AL30" t="str">
        <f t="shared" si="25"/>
        <v>"Embedded.ActivitySequence","sequenceNumber",".string","","hasOne"</v>
      </c>
      <c r="AN30">
        <f>COUNTIF(View_conceptual!G:G,L30)</f>
        <v>1</v>
      </c>
      <c r="AO30">
        <f>COUNTIF(View_conceptual!H:H,L30)+COUNTIF(View_conceptual!I:I,N30)</f>
        <v>1</v>
      </c>
      <c r="AQ30" t="str">
        <f t="shared" si="26"/>
        <v>"Embedded","ActivitySequence","sequenceNumber","","string",2,"Embedded object to create a sequence of Activities in the context of a Service","Short text to detail sequence number (alphanumeric)","false","false","","https://onerecord.iata.org/ns/cargo#ActivitySequence","https://onerecord.iata.org/ns/cargo#sequenceNumber","http://www.w3.org/2001/XMLSchema#string"</v>
      </c>
      <c r="AR30" t="str">
        <f t="shared" si="27"/>
        <v/>
      </c>
      <c r="AT30">
        <f>COUNTIF(View_full!G:G,L30)</f>
        <v>1</v>
      </c>
      <c r="AU30">
        <f>COUNTIF(View_full!H:H,L30)+COUNTIF(View_full!I:I,N30)</f>
        <v>1</v>
      </c>
      <c r="AV30">
        <f>COUNTIFS(Property_Manual!$A$2:$A$1206,Raw!L30,Property_Manual!$B$2:$B$1206,Raw!M30,Property_Manual!$C$2:$C$1206,Raw!N30,Property_Manual!$D$2:$D$1206,Raw!O30,Property_Manual!$F$2:$F$1206,"x")</f>
        <v>0</v>
      </c>
      <c r="AW30" t="str">
        <f t="shared" si="28"/>
        <v>"Embedded","ActivitySequence","sequenceNumber","","string",2,"Embedded object to create a sequence of Activities in the context of a Service","Short text to detail sequence number (alphanumeric)","false","false","","https://onerecord.iata.org/ns/cargo#ActivitySequence","https://onerecord.iata.org/ns/cargo#sequenceNumber","http://www.w3.org/2001/XMLSchema#string"</v>
      </c>
      <c r="AX30" t="str">
        <f t="shared" si="29"/>
        <v/>
      </c>
      <c r="AY30" t="str">
        <f t="shared" si="30"/>
        <v/>
      </c>
    </row>
    <row r="31" spans="1:51" x14ac:dyDescent="0.2">
      <c r="A31" s="5" t="s">
        <v>1254</v>
      </c>
      <c r="B31" s="5" t="s">
        <v>1836</v>
      </c>
      <c r="C31" s="5" t="s">
        <v>30</v>
      </c>
      <c r="D31" s="5" t="s">
        <v>99</v>
      </c>
      <c r="E31" s="5" t="s">
        <v>1836</v>
      </c>
      <c r="F31" s="5" t="s">
        <v>100</v>
      </c>
      <c r="G31">
        <v>1</v>
      </c>
      <c r="H31" t="s">
        <v>29</v>
      </c>
      <c r="I31" s="5" t="s">
        <v>101</v>
      </c>
      <c r="J31" s="5" t="s">
        <v>102</v>
      </c>
      <c r="K31" s="5" t="s">
        <v>1830</v>
      </c>
      <c r="L31" t="str">
        <f t="shared" si="0"/>
        <v>Actor</v>
      </c>
      <c r="M31" t="str">
        <f t="shared" si="1"/>
        <v>associatedOrganization</v>
      </c>
      <c r="N31" t="str">
        <f t="shared" si="2"/>
        <v>Organization</v>
      </c>
      <c r="O31" t="str">
        <f t="shared" si="3"/>
        <v>contactPersons</v>
      </c>
      <c r="P31" t="str">
        <f t="shared" si="4"/>
        <v>Carrier|Company|PublicAuthority</v>
      </c>
      <c r="Q31" t="str">
        <f t="shared" si="5"/>
        <v>Object</v>
      </c>
      <c r="R31" t="str">
        <f t="shared" si="6"/>
        <v>"Agent"</v>
      </c>
      <c r="S31" t="str">
        <f t="shared" si="7"/>
        <v>"Actor"</v>
      </c>
      <c r="T31" t="str">
        <f t="shared" si="8"/>
        <v>"associatedOrganization"</v>
      </c>
      <c r="U31" t="str">
        <f t="shared" si="9"/>
        <v>"Agent"</v>
      </c>
      <c r="V31" t="str">
        <f t="shared" si="10"/>
        <v>"Organization"</v>
      </c>
      <c r="W31">
        <f>IF($A31="Implicit","",COUNTIFS($C$8:C31,C31,$A$8:A31,"Explicit"))</f>
        <v>1</v>
      </c>
      <c r="X31" t="str">
        <f t="shared" si="11"/>
        <v>"Superclass: Actors are Persons or entities acting like a single person"</v>
      </c>
      <c r="Y31" t="str">
        <f t="shared" si="12"/>
        <v>"Reference to the Organization the Actor is associated with"</v>
      </c>
      <c r="Z31" t="str">
        <f t="shared" si="13"/>
        <v>"false"</v>
      </c>
      <c r="AA31" t="str">
        <f t="shared" si="14"/>
        <v>"false"</v>
      </c>
      <c r="AB31" t="str">
        <f t="shared" si="15"/>
        <v>"Carrier|Company|PublicAuthority"</v>
      </c>
      <c r="AC31" t="str">
        <f t="shared" si="16"/>
        <v>"https://onerecord.iata.org/ns/cargo#Actor"</v>
      </c>
      <c r="AD31" t="str">
        <f t="shared" si="17"/>
        <v>"https://onerecord.iata.org/ns/cargo#associatedOrganization"</v>
      </c>
      <c r="AE31" t="str">
        <f t="shared" si="18"/>
        <v>"https://onerecord.iata.org/ns/cargo#Organization"</v>
      </c>
      <c r="AF31" t="str">
        <f t="shared" si="19"/>
        <v>"Agent","Actor","associatedOrganization","Agent","Organization",1,"Superclass: Actors are Persons or entities acting like a single person","Reference to the Organization the Actor is associated with","false","false","Carrier|Company|PublicAuthority","https://onerecord.iata.org/ns/cargo#Actor","https://onerecord.iata.org/ns/cargo#associatedOrganization","https://onerecord.iata.org/ns/cargo#Organization"</v>
      </c>
      <c r="AG31" t="str">
        <f t="shared" si="20"/>
        <v>"Agent.Actor"</v>
      </c>
      <c r="AH31" t="str">
        <f t="shared" si="21"/>
        <v>"associatedOrganization"</v>
      </c>
      <c r="AI31" t="str">
        <f t="shared" si="22"/>
        <v>"Agent.Organization"</v>
      </c>
      <c r="AJ31" t="str">
        <f t="shared" si="23"/>
        <v>"contactPersons"</v>
      </c>
      <c r="AK31" t="str">
        <f t="shared" si="24"/>
        <v>"hasOne"</v>
      </c>
      <c r="AL31" t="str">
        <f t="shared" si="25"/>
        <v>"Agent.Actor","associatedOrganization","Agent.Organization","contactPersons","hasOne"</v>
      </c>
      <c r="AN31">
        <f>COUNTIF(View_conceptual!G:G,L31)</f>
        <v>0</v>
      </c>
      <c r="AO31">
        <f>COUNTIF(View_conceptual!H:H,L31)+COUNTIF(View_conceptual!I:I,N31)</f>
        <v>0</v>
      </c>
      <c r="AQ31" t="str">
        <f t="shared" si="26"/>
        <v/>
      </c>
      <c r="AR31" t="str">
        <f t="shared" si="27"/>
        <v/>
      </c>
      <c r="AT31">
        <f>COUNTIF(View_full!G:G,L31)</f>
        <v>1</v>
      </c>
      <c r="AU31">
        <f>COUNTIF(View_full!H:H,L31)+COUNTIF(View_full!I:I,N31)</f>
        <v>0</v>
      </c>
      <c r="AV31">
        <f>COUNTIFS(Property_Manual!$A$2:$A$1206,Raw!L31,Property_Manual!$B$2:$B$1206,Raw!M31,Property_Manual!$C$2:$C$1206,Raw!N31,Property_Manual!$D$2:$D$1206,Raw!O31,Property_Manual!$F$2:$F$1206,"x")</f>
        <v>0</v>
      </c>
      <c r="AW31" t="str">
        <f t="shared" si="28"/>
        <v>"Agent","Actor","associatedOrganization","Agent","Organization",1,"Superclass: Actors are Persons or entities acting like a single person","Reference to the Organization the Actor is associated with","false","false","Carrier|Company|PublicAuthority","https://onerecord.iata.org/ns/cargo#Actor","https://onerecord.iata.org/ns/cargo#associatedOrganization","https://onerecord.iata.org/ns/cargo#Organization"</v>
      </c>
      <c r="AX31" t="str">
        <f t="shared" si="29"/>
        <v/>
      </c>
      <c r="AY31" t="str">
        <f t="shared" si="30"/>
        <v/>
      </c>
    </row>
    <row r="32" spans="1:51" x14ac:dyDescent="0.2">
      <c r="A32" s="5" t="s">
        <v>1255</v>
      </c>
      <c r="B32" s="5" t="s">
        <v>1836</v>
      </c>
      <c r="C32" s="5" t="s">
        <v>30</v>
      </c>
      <c r="D32" s="5" t="s">
        <v>99</v>
      </c>
      <c r="E32" t="s">
        <v>1836</v>
      </c>
      <c r="F32" s="5" t="s">
        <v>100</v>
      </c>
      <c r="G32">
        <v>1</v>
      </c>
      <c r="H32" t="s">
        <v>29</v>
      </c>
      <c r="I32" s="5" t="s">
        <v>101</v>
      </c>
      <c r="J32" s="5" t="s">
        <v>102</v>
      </c>
      <c r="K32" s="5" t="s">
        <v>1830</v>
      </c>
      <c r="L32" t="str">
        <f t="shared" si="0"/>
        <v>Actor</v>
      </c>
      <c r="M32" t="str">
        <f t="shared" si="1"/>
        <v>associatedOrganization</v>
      </c>
      <c r="N32" t="str">
        <f t="shared" si="2"/>
        <v>Organization</v>
      </c>
      <c r="O32" t="str">
        <f t="shared" si="3"/>
        <v>contactPersons</v>
      </c>
      <c r="P32" t="str">
        <f t="shared" si="4"/>
        <v>Carrier|Company|PublicAuthority</v>
      </c>
      <c r="Q32" t="str">
        <f t="shared" si="5"/>
        <v>Object</v>
      </c>
      <c r="R32" t="str">
        <f t="shared" si="6"/>
        <v/>
      </c>
      <c r="S32" t="str">
        <f t="shared" si="7"/>
        <v/>
      </c>
      <c r="T32" t="str">
        <f t="shared" si="8"/>
        <v/>
      </c>
      <c r="U32" t="str">
        <f t="shared" si="9"/>
        <v/>
      </c>
      <c r="V32" t="str">
        <f t="shared" si="10"/>
        <v/>
      </c>
      <c r="W32" t="str">
        <f>IF($A32="Implicit","",COUNTIFS($C$8:C32,C32,$A$8:A32,"Explicit"))</f>
        <v/>
      </c>
      <c r="X32" t="str">
        <f t="shared" si="11"/>
        <v/>
      </c>
      <c r="Y32" t="str">
        <f t="shared" si="12"/>
        <v/>
      </c>
      <c r="Z32" t="str">
        <f t="shared" si="13"/>
        <v/>
      </c>
      <c r="AA32" t="str">
        <f t="shared" si="14"/>
        <v/>
      </c>
      <c r="AB32" t="str">
        <f t="shared" si="15"/>
        <v/>
      </c>
      <c r="AC32" t="str">
        <f t="shared" si="16"/>
        <v/>
      </c>
      <c r="AD32" t="str">
        <f t="shared" si="17"/>
        <v/>
      </c>
      <c r="AE32" t="str">
        <f t="shared" si="18"/>
        <v/>
      </c>
      <c r="AF32" t="str">
        <f t="shared" si="19"/>
        <v/>
      </c>
      <c r="AG32" t="str">
        <f t="shared" si="20"/>
        <v>"Agent.Actor"</v>
      </c>
      <c r="AH32" t="str">
        <f t="shared" si="21"/>
        <v>"associatedOrganization"</v>
      </c>
      <c r="AI32" t="str">
        <f t="shared" si="22"/>
        <v>"Agent.Organization"</v>
      </c>
      <c r="AJ32" t="str">
        <f t="shared" si="23"/>
        <v>"contactPersons"</v>
      </c>
      <c r="AK32" t="str">
        <f t="shared" si="24"/>
        <v>"hasOne"</v>
      </c>
      <c r="AL32" t="str">
        <f t="shared" si="25"/>
        <v>"Agent.Actor","associatedOrganization","Agent.Organization","contactPersons","hasOne"</v>
      </c>
      <c r="AN32">
        <f>COUNTIF(View_conceptual!G:G,L32)</f>
        <v>0</v>
      </c>
      <c r="AO32">
        <f>COUNTIF(View_conceptual!H:H,L32)+COUNTIF(View_conceptual!I:I,N32)</f>
        <v>0</v>
      </c>
      <c r="AQ32" t="str">
        <f t="shared" si="26"/>
        <v/>
      </c>
      <c r="AR32" t="str">
        <f t="shared" si="27"/>
        <v/>
      </c>
      <c r="AT32">
        <f>COUNTIF(View_full!G:G,L32)</f>
        <v>1</v>
      </c>
      <c r="AU32">
        <f>COUNTIF(View_full!H:H,L32)+COUNTIF(View_full!I:I,N32)</f>
        <v>0</v>
      </c>
      <c r="AV32">
        <f>COUNTIFS(Property_Manual!$A$2:$A$1206,Raw!L32,Property_Manual!$B$2:$B$1206,Raw!M32,Property_Manual!$C$2:$C$1206,Raw!N32,Property_Manual!$D$2:$D$1206,Raw!O32,Property_Manual!$F$2:$F$1206,"x")</f>
        <v>0</v>
      </c>
      <c r="AW32" t="str">
        <f t="shared" si="28"/>
        <v/>
      </c>
      <c r="AX32" t="str">
        <f t="shared" si="29"/>
        <v/>
      </c>
      <c r="AY32" t="str">
        <f t="shared" si="30"/>
        <v/>
      </c>
    </row>
    <row r="33" spans="1:51" x14ac:dyDescent="0.2">
      <c r="A33" s="5" t="s">
        <v>1255</v>
      </c>
      <c r="B33" s="5" t="s">
        <v>1836</v>
      </c>
      <c r="C33" s="5" t="s">
        <v>30</v>
      </c>
      <c r="D33" s="5" t="s">
        <v>99</v>
      </c>
      <c r="E33" t="s">
        <v>1836</v>
      </c>
      <c r="F33" s="5" t="s">
        <v>297</v>
      </c>
      <c r="G33">
        <v>1</v>
      </c>
      <c r="H33" t="s">
        <v>29</v>
      </c>
      <c r="I33" s="5" t="s">
        <v>101</v>
      </c>
      <c r="J33" s="5" t="s">
        <v>102</v>
      </c>
      <c r="K33" s="5"/>
      <c r="L33" t="str">
        <f t="shared" si="0"/>
        <v>Actor</v>
      </c>
      <c r="M33" t="str">
        <f t="shared" si="1"/>
        <v>associatedOrganization</v>
      </c>
      <c r="N33" t="str">
        <f t="shared" si="2"/>
        <v>Carrier</v>
      </c>
      <c r="O33" t="str">
        <f t="shared" si="3"/>
        <v>contactPersons</v>
      </c>
      <c r="P33" t="str">
        <f t="shared" si="4"/>
        <v/>
      </c>
      <c r="Q33" t="str">
        <f t="shared" si="5"/>
        <v>Object</v>
      </c>
      <c r="R33" t="str">
        <f t="shared" si="6"/>
        <v/>
      </c>
      <c r="S33" t="str">
        <f t="shared" si="7"/>
        <v/>
      </c>
      <c r="T33" t="str">
        <f t="shared" si="8"/>
        <v/>
      </c>
      <c r="U33" t="str">
        <f t="shared" si="9"/>
        <v/>
      </c>
      <c r="V33" t="str">
        <f t="shared" si="10"/>
        <v/>
      </c>
      <c r="W33" t="str">
        <f>IF($A33="Implicit","",COUNTIFS($C$8:C33,C33,$A$8:A33,"Explicit"))</f>
        <v/>
      </c>
      <c r="X33" t="str">
        <f t="shared" si="11"/>
        <v/>
      </c>
      <c r="Y33" t="str">
        <f t="shared" si="12"/>
        <v/>
      </c>
      <c r="Z33" t="str">
        <f t="shared" si="13"/>
        <v/>
      </c>
      <c r="AA33" t="str">
        <f t="shared" si="14"/>
        <v/>
      </c>
      <c r="AB33" t="str">
        <f t="shared" si="15"/>
        <v/>
      </c>
      <c r="AC33" t="str">
        <f t="shared" si="16"/>
        <v/>
      </c>
      <c r="AD33" t="str">
        <f t="shared" si="17"/>
        <v/>
      </c>
      <c r="AE33" t="str">
        <f t="shared" si="18"/>
        <v/>
      </c>
      <c r="AF33" t="str">
        <f t="shared" si="19"/>
        <v/>
      </c>
      <c r="AG33" t="str">
        <f t="shared" si="20"/>
        <v>"Agent.Actor"</v>
      </c>
      <c r="AH33" t="str">
        <f t="shared" si="21"/>
        <v>"associatedOrganization"</v>
      </c>
      <c r="AI33" t="str">
        <f t="shared" si="22"/>
        <v>"Agent.Carrier"</v>
      </c>
      <c r="AJ33" t="str">
        <f t="shared" si="23"/>
        <v>"contactPersons"</v>
      </c>
      <c r="AK33" t="str">
        <f t="shared" si="24"/>
        <v>"hasOne"</v>
      </c>
      <c r="AL33" t="str">
        <f t="shared" si="25"/>
        <v>"Agent.Actor","associatedOrganization","Agent.Carrier","contactPersons","hasOne"</v>
      </c>
      <c r="AN33">
        <f>COUNTIF(View_conceptual!G:G,L33)</f>
        <v>0</v>
      </c>
      <c r="AO33">
        <f>COUNTIF(View_conceptual!H:H,L33)+COUNTIF(View_conceptual!I:I,N33)</f>
        <v>0</v>
      </c>
      <c r="AQ33" t="str">
        <f t="shared" si="26"/>
        <v/>
      </c>
      <c r="AR33" t="str">
        <f t="shared" si="27"/>
        <v/>
      </c>
      <c r="AT33">
        <f>COUNTIF(View_full!G:G,L33)</f>
        <v>1</v>
      </c>
      <c r="AU33">
        <f>COUNTIF(View_full!H:H,L33)+COUNTIF(View_full!I:I,N33)</f>
        <v>0</v>
      </c>
      <c r="AV33">
        <f>COUNTIFS(Property_Manual!$A$2:$A$1206,Raw!L33,Property_Manual!$B$2:$B$1206,Raw!M33,Property_Manual!$C$2:$C$1206,Raw!N33,Property_Manual!$D$2:$D$1206,Raw!O33,Property_Manual!$F$2:$F$1206,"x")</f>
        <v>0</v>
      </c>
      <c r="AW33" t="str">
        <f t="shared" si="28"/>
        <v/>
      </c>
      <c r="AX33" t="str">
        <f t="shared" si="29"/>
        <v/>
      </c>
      <c r="AY33" t="str">
        <f t="shared" si="30"/>
        <v/>
      </c>
    </row>
    <row r="34" spans="1:51" x14ac:dyDescent="0.2">
      <c r="A34" s="5" t="s">
        <v>1255</v>
      </c>
      <c r="B34" s="5" t="s">
        <v>1836</v>
      </c>
      <c r="C34" s="5" t="s">
        <v>30</v>
      </c>
      <c r="D34" s="5" t="s">
        <v>99</v>
      </c>
      <c r="E34" t="s">
        <v>1836</v>
      </c>
      <c r="F34" s="5" t="s">
        <v>230</v>
      </c>
      <c r="G34">
        <v>1</v>
      </c>
      <c r="H34" t="s">
        <v>29</v>
      </c>
      <c r="I34" s="5" t="s">
        <v>101</v>
      </c>
      <c r="J34" s="5" t="s">
        <v>102</v>
      </c>
      <c r="K34" s="5" t="s">
        <v>297</v>
      </c>
      <c r="L34" t="str">
        <f t="shared" si="0"/>
        <v>Actor</v>
      </c>
      <c r="M34" t="str">
        <f t="shared" si="1"/>
        <v>associatedOrganization</v>
      </c>
      <c r="N34" t="str">
        <f t="shared" si="2"/>
        <v>Company</v>
      </c>
      <c r="O34" t="str">
        <f t="shared" si="3"/>
        <v>contactPersons</v>
      </c>
      <c r="P34" t="str">
        <f t="shared" si="4"/>
        <v>Carrier</v>
      </c>
      <c r="Q34" t="str">
        <f t="shared" si="5"/>
        <v>Object</v>
      </c>
      <c r="R34" t="str">
        <f t="shared" si="6"/>
        <v/>
      </c>
      <c r="S34" t="str">
        <f t="shared" si="7"/>
        <v/>
      </c>
      <c r="T34" t="str">
        <f t="shared" si="8"/>
        <v/>
      </c>
      <c r="U34" t="str">
        <f t="shared" si="9"/>
        <v/>
      </c>
      <c r="V34" t="str">
        <f t="shared" si="10"/>
        <v/>
      </c>
      <c r="W34" t="str">
        <f>IF($A34="Implicit","",COUNTIFS($C$8:C34,C34,$A$8:A34,"Explicit"))</f>
        <v/>
      </c>
      <c r="X34" t="str">
        <f t="shared" si="11"/>
        <v/>
      </c>
      <c r="Y34" t="str">
        <f t="shared" si="12"/>
        <v/>
      </c>
      <c r="Z34" t="str">
        <f t="shared" si="13"/>
        <v/>
      </c>
      <c r="AA34" t="str">
        <f t="shared" si="14"/>
        <v/>
      </c>
      <c r="AB34" t="str">
        <f t="shared" si="15"/>
        <v/>
      </c>
      <c r="AC34" t="str">
        <f t="shared" si="16"/>
        <v/>
      </c>
      <c r="AD34" t="str">
        <f t="shared" si="17"/>
        <v/>
      </c>
      <c r="AE34" t="str">
        <f t="shared" si="18"/>
        <v/>
      </c>
      <c r="AF34" t="str">
        <f t="shared" si="19"/>
        <v/>
      </c>
      <c r="AG34" t="str">
        <f t="shared" si="20"/>
        <v>"Agent.Actor"</v>
      </c>
      <c r="AH34" t="str">
        <f t="shared" si="21"/>
        <v>"associatedOrganization"</v>
      </c>
      <c r="AI34" t="str">
        <f t="shared" si="22"/>
        <v>"Agent.Company"</v>
      </c>
      <c r="AJ34" t="str">
        <f t="shared" si="23"/>
        <v>"contactPersons"</v>
      </c>
      <c r="AK34" t="str">
        <f t="shared" si="24"/>
        <v>"hasOne"</v>
      </c>
      <c r="AL34" t="str">
        <f t="shared" si="25"/>
        <v>"Agent.Actor","associatedOrganization","Agent.Company","contactPersons","hasOne"</v>
      </c>
      <c r="AN34">
        <f>COUNTIF(View_conceptual!G:G,L34)</f>
        <v>0</v>
      </c>
      <c r="AO34">
        <f>COUNTIF(View_conceptual!H:H,L34)+COUNTIF(View_conceptual!I:I,N34)</f>
        <v>0</v>
      </c>
      <c r="AQ34" t="str">
        <f t="shared" si="26"/>
        <v/>
      </c>
      <c r="AR34" t="str">
        <f t="shared" si="27"/>
        <v/>
      </c>
      <c r="AT34">
        <f>COUNTIF(View_full!G:G,L34)</f>
        <v>1</v>
      </c>
      <c r="AU34">
        <f>COUNTIF(View_full!H:H,L34)+COUNTIF(View_full!I:I,N34)</f>
        <v>0</v>
      </c>
      <c r="AV34">
        <f>COUNTIFS(Property_Manual!$A$2:$A$1206,Raw!L34,Property_Manual!$B$2:$B$1206,Raw!M34,Property_Manual!$C$2:$C$1206,Raw!N34,Property_Manual!$D$2:$D$1206,Raw!O34,Property_Manual!$F$2:$F$1206,"x")</f>
        <v>0</v>
      </c>
      <c r="AW34" t="str">
        <f t="shared" si="28"/>
        <v/>
      </c>
      <c r="AX34" t="str">
        <f t="shared" si="29"/>
        <v/>
      </c>
      <c r="AY34" t="str">
        <f t="shared" si="30"/>
        <v/>
      </c>
    </row>
    <row r="35" spans="1:51" x14ac:dyDescent="0.2">
      <c r="A35" s="5" t="s">
        <v>1255</v>
      </c>
      <c r="B35" s="5" t="s">
        <v>1836</v>
      </c>
      <c r="C35" s="5" t="s">
        <v>30</v>
      </c>
      <c r="D35" s="5" t="s">
        <v>99</v>
      </c>
      <c r="E35" t="s">
        <v>1836</v>
      </c>
      <c r="F35" s="5" t="s">
        <v>1132</v>
      </c>
      <c r="G35">
        <v>1</v>
      </c>
      <c r="H35" t="s">
        <v>29</v>
      </c>
      <c r="I35" s="5" t="s">
        <v>101</v>
      </c>
      <c r="J35" s="5" t="s">
        <v>102</v>
      </c>
      <c r="K35" s="5"/>
      <c r="L35" t="str">
        <f t="shared" si="0"/>
        <v>Actor</v>
      </c>
      <c r="M35" t="str">
        <f t="shared" si="1"/>
        <v>associatedOrganization</v>
      </c>
      <c r="N35" t="str">
        <f t="shared" si="2"/>
        <v>PublicAuthority</v>
      </c>
      <c r="O35" t="str">
        <f t="shared" si="3"/>
        <v>contactPersons</v>
      </c>
      <c r="P35" t="str">
        <f t="shared" si="4"/>
        <v/>
      </c>
      <c r="Q35" t="str">
        <f t="shared" si="5"/>
        <v>Object</v>
      </c>
      <c r="R35" t="str">
        <f t="shared" si="6"/>
        <v/>
      </c>
      <c r="S35" t="str">
        <f t="shared" si="7"/>
        <v/>
      </c>
      <c r="T35" t="str">
        <f t="shared" si="8"/>
        <v/>
      </c>
      <c r="U35" t="str">
        <f t="shared" si="9"/>
        <v/>
      </c>
      <c r="V35" t="str">
        <f t="shared" si="10"/>
        <v/>
      </c>
      <c r="W35" t="str">
        <f>IF($A35="Implicit","",COUNTIFS($C$8:C35,C35,$A$8:A35,"Explicit"))</f>
        <v/>
      </c>
      <c r="X35" t="str">
        <f t="shared" si="11"/>
        <v/>
      </c>
      <c r="Y35" t="str">
        <f t="shared" si="12"/>
        <v/>
      </c>
      <c r="Z35" t="str">
        <f t="shared" si="13"/>
        <v/>
      </c>
      <c r="AA35" t="str">
        <f t="shared" si="14"/>
        <v/>
      </c>
      <c r="AB35" t="str">
        <f t="shared" si="15"/>
        <v/>
      </c>
      <c r="AC35" t="str">
        <f t="shared" si="16"/>
        <v/>
      </c>
      <c r="AD35" t="str">
        <f t="shared" si="17"/>
        <v/>
      </c>
      <c r="AE35" t="str">
        <f t="shared" si="18"/>
        <v/>
      </c>
      <c r="AF35" t="str">
        <f t="shared" si="19"/>
        <v/>
      </c>
      <c r="AG35" t="str">
        <f t="shared" si="20"/>
        <v>"Agent.Actor"</v>
      </c>
      <c r="AH35" t="str">
        <f t="shared" si="21"/>
        <v>"associatedOrganization"</v>
      </c>
      <c r="AI35" t="str">
        <f t="shared" si="22"/>
        <v>"Agent.PublicAuthority"</v>
      </c>
      <c r="AJ35" t="str">
        <f t="shared" si="23"/>
        <v>"contactPersons"</v>
      </c>
      <c r="AK35" t="str">
        <f t="shared" si="24"/>
        <v>"hasOne"</v>
      </c>
      <c r="AL35" t="str">
        <f t="shared" si="25"/>
        <v>"Agent.Actor","associatedOrganization","Agent.PublicAuthority","contactPersons","hasOne"</v>
      </c>
      <c r="AN35">
        <f>COUNTIF(View_conceptual!G:G,L35)</f>
        <v>0</v>
      </c>
      <c r="AO35">
        <f>COUNTIF(View_conceptual!H:H,L35)+COUNTIF(View_conceptual!I:I,N35)</f>
        <v>0</v>
      </c>
      <c r="AQ35" t="str">
        <f t="shared" si="26"/>
        <v/>
      </c>
      <c r="AR35" t="str">
        <f t="shared" si="27"/>
        <v/>
      </c>
      <c r="AT35">
        <f>COUNTIF(View_full!G:G,L35)</f>
        <v>1</v>
      </c>
      <c r="AU35">
        <f>COUNTIF(View_full!H:H,L35)+COUNTIF(View_full!I:I,N35)</f>
        <v>0</v>
      </c>
      <c r="AV35">
        <f>COUNTIFS(Property_Manual!$A$2:$A$1206,Raw!L35,Property_Manual!$B$2:$B$1206,Raw!M35,Property_Manual!$C$2:$C$1206,Raw!N35,Property_Manual!$D$2:$D$1206,Raw!O35,Property_Manual!$F$2:$F$1206,"x")</f>
        <v>0</v>
      </c>
      <c r="AW35" t="str">
        <f t="shared" si="28"/>
        <v/>
      </c>
      <c r="AX35" t="str">
        <f t="shared" si="29"/>
        <v/>
      </c>
      <c r="AY35" t="str">
        <f t="shared" si="30"/>
        <v/>
      </c>
    </row>
    <row r="36" spans="1:51" x14ac:dyDescent="0.2">
      <c r="A36" s="5" t="s">
        <v>1254</v>
      </c>
      <c r="B36" s="5" t="s">
        <v>1836</v>
      </c>
      <c r="C36" s="5" t="s">
        <v>30</v>
      </c>
      <c r="D36" s="5" t="s">
        <v>38</v>
      </c>
      <c r="E36" t="s">
        <v>1209</v>
      </c>
      <c r="F36" s="5" t="s">
        <v>23</v>
      </c>
      <c r="H36" t="s">
        <v>415</v>
      </c>
      <c r="I36" s="5" t="s">
        <v>101</v>
      </c>
      <c r="J36" s="5" t="s">
        <v>39</v>
      </c>
      <c r="K36" s="5"/>
      <c r="L36" t="str">
        <f t="shared" si="0"/>
        <v>Actor</v>
      </c>
      <c r="M36" t="str">
        <f t="shared" si="1"/>
        <v>checks</v>
      </c>
      <c r="N36" t="str">
        <f t="shared" si="2"/>
        <v>Check</v>
      </c>
      <c r="O36" t="str">
        <f t="shared" si="3"/>
        <v>checkedObject</v>
      </c>
      <c r="P36" t="str">
        <f t="shared" si="4"/>
        <v/>
      </c>
      <c r="Q36" t="str">
        <f t="shared" si="5"/>
        <v>Object</v>
      </c>
      <c r="R36" t="str">
        <f t="shared" si="6"/>
        <v>"Agent"</v>
      </c>
      <c r="S36" t="str">
        <f t="shared" si="7"/>
        <v>"Actor"</v>
      </c>
      <c r="T36" t="str">
        <f t="shared" si="8"/>
        <v>"checks"</v>
      </c>
      <c r="U36" t="str">
        <f t="shared" si="9"/>
        <v>"Action"</v>
      </c>
      <c r="V36" t="str">
        <f t="shared" si="10"/>
        <v>"Check"</v>
      </c>
      <c r="W36">
        <f>IF($A36="Implicit","",COUNTIFS($C$8:C36,C36,$A$8:A36,"Explicit"))</f>
        <v>2</v>
      </c>
      <c r="X36" t="str">
        <f t="shared" si="11"/>
        <v>"Superclass: Actors are Persons or entities acting like a single person"</v>
      </c>
      <c r="Y36" t="str">
        <f t="shared" si="12"/>
        <v>"References to the CheckActions performed on the object"</v>
      </c>
      <c r="Z36" t="str">
        <f t="shared" si="13"/>
        <v>"true"</v>
      </c>
      <c r="AA36" t="str">
        <f t="shared" si="14"/>
        <v>"false"</v>
      </c>
      <c r="AB36" t="str">
        <f t="shared" si="15"/>
        <v>""</v>
      </c>
      <c r="AC36" t="str">
        <f t="shared" si="16"/>
        <v>"https://onerecord.iata.org/ns/cargo#Actor"</v>
      </c>
      <c r="AD36" t="str">
        <f t="shared" si="17"/>
        <v>"https://onerecord.iata.org/ns/cargo#checks"</v>
      </c>
      <c r="AE36" t="str">
        <f t="shared" si="18"/>
        <v>"https://onerecord.iata.org/ns/cargo#Check"</v>
      </c>
      <c r="AF36" t="str">
        <f t="shared" si="19"/>
        <v>"Agent","Actor","checks","Action","Check",2,"Superclass: Actors are Persons or entities acting like a single person","References to the CheckActions performed on the object","true","false","","https://onerecord.iata.org/ns/cargo#Actor","https://onerecord.iata.org/ns/cargo#checks","https://onerecord.iata.org/ns/cargo#Check"</v>
      </c>
      <c r="AG36" t="str">
        <f t="shared" si="20"/>
        <v>"Agent.Actor"</v>
      </c>
      <c r="AH36" t="str">
        <f t="shared" si="21"/>
        <v>"checks"</v>
      </c>
      <c r="AI36" t="str">
        <f t="shared" si="22"/>
        <v>"Action.Check"</v>
      </c>
      <c r="AJ36" t="str">
        <f t="shared" si="23"/>
        <v>"checkedObject"</v>
      </c>
      <c r="AK36" t="str">
        <f t="shared" si="24"/>
        <v>"hasMany"</v>
      </c>
      <c r="AL36" t="str">
        <f t="shared" si="25"/>
        <v>"Agent.Actor","checks","Action.Check","checkedObject","hasMany"</v>
      </c>
      <c r="AN36">
        <f>COUNTIF(View_conceptual!G:G,L36)</f>
        <v>0</v>
      </c>
      <c r="AO36">
        <f>COUNTIF(View_conceptual!H:H,L36)+COUNTIF(View_conceptual!I:I,N36)</f>
        <v>0</v>
      </c>
      <c r="AQ36" t="str">
        <f t="shared" si="26"/>
        <v/>
      </c>
      <c r="AR36" t="str">
        <f t="shared" si="27"/>
        <v/>
      </c>
      <c r="AT36">
        <f>COUNTIF(View_full!G:G,L36)</f>
        <v>1</v>
      </c>
      <c r="AU36">
        <f>COUNTIF(View_full!H:H,L36)+COUNTIF(View_full!I:I,N36)</f>
        <v>0</v>
      </c>
      <c r="AV36">
        <f>COUNTIFS(Property_Manual!$A$2:$A$1206,Raw!L36,Property_Manual!$B$2:$B$1206,Raw!M36,Property_Manual!$C$2:$C$1206,Raw!N36,Property_Manual!$D$2:$D$1206,Raw!O36,Property_Manual!$F$2:$F$1206,"x")</f>
        <v>0</v>
      </c>
      <c r="AW36" t="str">
        <f t="shared" si="28"/>
        <v>"Agent","Actor","checks","Action","Check",2,"Superclass: Actors are Persons or entities acting like a single person","References to the CheckActions performed on the object","true","false","","https://onerecord.iata.org/ns/cargo#Actor","https://onerecord.iata.org/ns/cargo#checks","https://onerecord.iata.org/ns/cargo#Check"</v>
      </c>
      <c r="AX36" t="str">
        <f t="shared" si="29"/>
        <v/>
      </c>
      <c r="AY36" t="str">
        <f t="shared" si="30"/>
        <v/>
      </c>
    </row>
    <row r="37" spans="1:51" x14ac:dyDescent="0.2">
      <c r="A37" s="5" t="s">
        <v>1254</v>
      </c>
      <c r="B37" s="5" t="s">
        <v>1836</v>
      </c>
      <c r="C37" s="5" t="s">
        <v>30</v>
      </c>
      <c r="D37" s="5" t="s">
        <v>43</v>
      </c>
      <c r="E37" s="5" t="s">
        <v>1198</v>
      </c>
      <c r="F37" s="5" t="s">
        <v>44</v>
      </c>
      <c r="H37" s="5" t="s">
        <v>654</v>
      </c>
      <c r="I37" s="5" t="s">
        <v>101</v>
      </c>
      <c r="J37" s="5" t="s">
        <v>45</v>
      </c>
      <c r="K37" s="5"/>
      <c r="L37" t="str">
        <f t="shared" si="0"/>
        <v>Actor</v>
      </c>
      <c r="M37" t="str">
        <f t="shared" si="1"/>
        <v>externalReferences</v>
      </c>
      <c r="N37" t="str">
        <f t="shared" si="2"/>
        <v>ExternalReference</v>
      </c>
      <c r="O37" t="str">
        <f t="shared" si="3"/>
        <v>referenceForObjects</v>
      </c>
      <c r="P37" t="str">
        <f t="shared" si="4"/>
        <v/>
      </c>
      <c r="Q37" t="str">
        <f t="shared" si="5"/>
        <v>Object</v>
      </c>
      <c r="R37" t="str">
        <f t="shared" si="6"/>
        <v>"Agent"</v>
      </c>
      <c r="S37" t="str">
        <f t="shared" si="7"/>
        <v>"Actor"</v>
      </c>
      <c r="T37" t="str">
        <f t="shared" si="8"/>
        <v>"externalReferences"</v>
      </c>
      <c r="U37" t="str">
        <f t="shared" si="9"/>
        <v>"Common"</v>
      </c>
      <c r="V37" t="str">
        <f t="shared" si="10"/>
        <v>"ExternalReference"</v>
      </c>
      <c r="W37">
        <f>IF($A37="Implicit","",COUNTIFS($C$8:C37,C37,$A$8:A37,"Explicit"))</f>
        <v>3</v>
      </c>
      <c r="X37" t="str">
        <f t="shared" si="11"/>
        <v>"Superclass: Actors are Persons or entities acting like a single person"</v>
      </c>
      <c r="Y37" t="str">
        <f t="shared" si="12"/>
        <v>"References to all associated ExternalReferences"</v>
      </c>
      <c r="Z37" t="str">
        <f t="shared" si="13"/>
        <v>"true"</v>
      </c>
      <c r="AA37" t="str">
        <f t="shared" si="14"/>
        <v>"false"</v>
      </c>
      <c r="AB37" t="str">
        <f t="shared" si="15"/>
        <v>""</v>
      </c>
      <c r="AC37" t="str">
        <f t="shared" si="16"/>
        <v>"https://onerecord.iata.org/ns/cargo#Actor"</v>
      </c>
      <c r="AD37" t="str">
        <f t="shared" si="17"/>
        <v>"https://onerecord.iata.org/ns/cargo#externalReferences"</v>
      </c>
      <c r="AE37" t="str">
        <f t="shared" si="18"/>
        <v>"https://onerecord.iata.org/ns/cargo#ExternalReference"</v>
      </c>
      <c r="AF37" t="str">
        <f t="shared" si="19"/>
        <v>"Agent","Actor","externalReferences","Common","ExternalReference",3,"Superclass: Actors are Persons or entities acting like a single person","References to all associated ExternalReferences","true","false","","https://onerecord.iata.org/ns/cargo#Actor","https://onerecord.iata.org/ns/cargo#externalReferences","https://onerecord.iata.org/ns/cargo#ExternalReference"</v>
      </c>
      <c r="AG37" t="str">
        <f t="shared" si="20"/>
        <v>"Agent.Actor"</v>
      </c>
      <c r="AH37" t="str">
        <f t="shared" si="21"/>
        <v>"externalReferences"</v>
      </c>
      <c r="AI37" t="str">
        <f t="shared" si="22"/>
        <v>"Common.ExternalReference"</v>
      </c>
      <c r="AJ37" t="str">
        <f t="shared" si="23"/>
        <v>"referenceForObjects"</v>
      </c>
      <c r="AK37" t="str">
        <f t="shared" si="24"/>
        <v>"hasMany"</v>
      </c>
      <c r="AL37" t="str">
        <f t="shared" si="25"/>
        <v>"Agent.Actor","externalReferences","Common.ExternalReference","referenceForObjects","hasMany"</v>
      </c>
      <c r="AN37">
        <f>COUNTIF(View_conceptual!G:G,L37)</f>
        <v>0</v>
      </c>
      <c r="AO37">
        <f>COUNTIF(View_conceptual!H:H,L37)+COUNTIF(View_conceptual!I:I,N37)</f>
        <v>0</v>
      </c>
      <c r="AQ37" t="str">
        <f t="shared" si="26"/>
        <v/>
      </c>
      <c r="AR37" t="str">
        <f t="shared" si="27"/>
        <v/>
      </c>
      <c r="AT37">
        <f>COUNTIF(View_full!G:G,L37)</f>
        <v>1</v>
      </c>
      <c r="AU37">
        <f>COUNTIF(View_full!H:H,L37)+COUNTIF(View_full!I:I,N37)</f>
        <v>0</v>
      </c>
      <c r="AV37">
        <f>COUNTIFS(Property_Manual!$A$2:$A$1206,Raw!L37,Property_Manual!$B$2:$B$1206,Raw!M37,Property_Manual!$C$2:$C$1206,Raw!N37,Property_Manual!$D$2:$D$1206,Raw!O37,Property_Manual!$F$2:$F$1206,"x")</f>
        <v>0</v>
      </c>
      <c r="AW37" t="str">
        <f t="shared" si="28"/>
        <v>"Agent","Actor","externalReferences","Common","ExternalReference",3,"Superclass: Actors are Persons or entities acting like a single person","References to all associated ExternalReferences","true","false","","https://onerecord.iata.org/ns/cargo#Actor","https://onerecord.iata.org/ns/cargo#externalReferences","https://onerecord.iata.org/ns/cargo#ExternalReference"</v>
      </c>
      <c r="AX37" t="str">
        <f t="shared" si="29"/>
        <v/>
      </c>
      <c r="AY37" t="str">
        <f t="shared" si="30"/>
        <v/>
      </c>
    </row>
    <row r="38" spans="1:51" x14ac:dyDescent="0.2">
      <c r="A38" s="5" t="s">
        <v>1255</v>
      </c>
      <c r="B38" s="5" t="s">
        <v>1836</v>
      </c>
      <c r="C38" s="5" t="s">
        <v>30</v>
      </c>
      <c r="D38" s="5" t="s">
        <v>38</v>
      </c>
      <c r="E38" s="5" t="s">
        <v>1209</v>
      </c>
      <c r="F38" s="5" t="s">
        <v>23</v>
      </c>
      <c r="H38" t="s">
        <v>415</v>
      </c>
      <c r="I38" s="5" t="s">
        <v>101</v>
      </c>
      <c r="J38" s="5" t="s">
        <v>39</v>
      </c>
      <c r="K38" s="5"/>
      <c r="L38" t="str">
        <f t="shared" si="0"/>
        <v>Actor</v>
      </c>
      <c r="M38" t="str">
        <f t="shared" si="1"/>
        <v>checks</v>
      </c>
      <c r="N38" t="str">
        <f t="shared" si="2"/>
        <v>Check</v>
      </c>
      <c r="O38" t="str">
        <f t="shared" si="3"/>
        <v>checkedObject</v>
      </c>
      <c r="P38" t="str">
        <f t="shared" si="4"/>
        <v/>
      </c>
      <c r="Q38" t="str">
        <f t="shared" si="5"/>
        <v>Object</v>
      </c>
      <c r="R38" t="str">
        <f t="shared" si="6"/>
        <v/>
      </c>
      <c r="S38" t="str">
        <f t="shared" si="7"/>
        <v/>
      </c>
      <c r="T38" t="str">
        <f t="shared" si="8"/>
        <v/>
      </c>
      <c r="U38" t="str">
        <f t="shared" si="9"/>
        <v/>
      </c>
      <c r="V38" t="str">
        <f t="shared" si="10"/>
        <v/>
      </c>
      <c r="W38" t="str">
        <f>IF($A38="Implicit","",COUNTIFS($C$8:C38,C38,$A$8:A38,"Explicit"))</f>
        <v/>
      </c>
      <c r="X38" t="str">
        <f t="shared" si="11"/>
        <v/>
      </c>
      <c r="Y38" t="str">
        <f t="shared" si="12"/>
        <v/>
      </c>
      <c r="Z38" t="str">
        <f t="shared" si="13"/>
        <v/>
      </c>
      <c r="AA38" t="str">
        <f t="shared" si="14"/>
        <v/>
      </c>
      <c r="AB38" t="str">
        <f t="shared" si="15"/>
        <v/>
      </c>
      <c r="AC38" t="str">
        <f t="shared" si="16"/>
        <v/>
      </c>
      <c r="AD38" t="str">
        <f t="shared" si="17"/>
        <v/>
      </c>
      <c r="AE38" t="str">
        <f t="shared" si="18"/>
        <v/>
      </c>
      <c r="AF38" t="str">
        <f t="shared" si="19"/>
        <v/>
      </c>
      <c r="AG38" t="str">
        <f t="shared" si="20"/>
        <v>"Agent.Actor"</v>
      </c>
      <c r="AH38" t="str">
        <f t="shared" si="21"/>
        <v>"checks"</v>
      </c>
      <c r="AI38" t="str">
        <f t="shared" si="22"/>
        <v>"Action.Check"</v>
      </c>
      <c r="AJ38" t="str">
        <f t="shared" si="23"/>
        <v>"checkedObject"</v>
      </c>
      <c r="AK38" t="str">
        <f t="shared" si="24"/>
        <v>"hasMany"</v>
      </c>
      <c r="AL38" t="str">
        <f t="shared" si="25"/>
        <v>"Agent.Actor","checks","Action.Check","checkedObject","hasMany"</v>
      </c>
      <c r="AN38">
        <f>COUNTIF(View_conceptual!G:G,L38)</f>
        <v>0</v>
      </c>
      <c r="AO38">
        <f>COUNTIF(View_conceptual!H:H,L38)+COUNTIF(View_conceptual!I:I,N38)</f>
        <v>0</v>
      </c>
      <c r="AQ38" t="str">
        <f t="shared" si="26"/>
        <v/>
      </c>
      <c r="AR38" t="str">
        <f t="shared" si="27"/>
        <v/>
      </c>
      <c r="AT38">
        <f>COUNTIF(View_full!G:G,L38)</f>
        <v>1</v>
      </c>
      <c r="AU38">
        <f>COUNTIF(View_full!H:H,L38)+COUNTIF(View_full!I:I,N38)</f>
        <v>0</v>
      </c>
      <c r="AV38">
        <f>COUNTIFS(Property_Manual!$A$2:$A$1206,Raw!L38,Property_Manual!$B$2:$B$1206,Raw!M38,Property_Manual!$C$2:$C$1206,Raw!N38,Property_Manual!$D$2:$D$1206,Raw!O38,Property_Manual!$F$2:$F$1206,"x")</f>
        <v>0</v>
      </c>
      <c r="AW38" t="str">
        <f t="shared" si="28"/>
        <v/>
      </c>
      <c r="AX38" t="str">
        <f t="shared" si="29"/>
        <v/>
      </c>
      <c r="AY38" t="str">
        <f t="shared" si="30"/>
        <v/>
      </c>
    </row>
    <row r="39" spans="1:51" x14ac:dyDescent="0.2">
      <c r="A39" s="5" t="s">
        <v>1255</v>
      </c>
      <c r="B39" s="5" t="s">
        <v>1836</v>
      </c>
      <c r="C39" s="5" t="s">
        <v>30</v>
      </c>
      <c r="D39" s="5" t="s">
        <v>43</v>
      </c>
      <c r="E39" s="5" t="s">
        <v>1198</v>
      </c>
      <c r="F39" s="5" t="s">
        <v>44</v>
      </c>
      <c r="H39" t="s">
        <v>654</v>
      </c>
      <c r="I39" s="5" t="s">
        <v>101</v>
      </c>
      <c r="J39" s="5" t="s">
        <v>45</v>
      </c>
      <c r="K39" s="5"/>
      <c r="L39" t="str">
        <f t="shared" si="0"/>
        <v>Actor</v>
      </c>
      <c r="M39" t="str">
        <f t="shared" si="1"/>
        <v>externalReferences</v>
      </c>
      <c r="N39" t="str">
        <f t="shared" si="2"/>
        <v>ExternalReference</v>
      </c>
      <c r="O39" t="str">
        <f t="shared" si="3"/>
        <v>referenceForObjects</v>
      </c>
      <c r="P39" t="str">
        <f t="shared" si="4"/>
        <v/>
      </c>
      <c r="Q39" t="str">
        <f t="shared" si="5"/>
        <v>Object</v>
      </c>
      <c r="R39" t="str">
        <f t="shared" si="6"/>
        <v/>
      </c>
      <c r="S39" t="str">
        <f t="shared" si="7"/>
        <v/>
      </c>
      <c r="T39" t="str">
        <f t="shared" si="8"/>
        <v/>
      </c>
      <c r="U39" t="str">
        <f t="shared" si="9"/>
        <v/>
      </c>
      <c r="V39" t="str">
        <f t="shared" si="10"/>
        <v/>
      </c>
      <c r="W39" t="str">
        <f>IF($A39="Implicit","",COUNTIFS($C$8:C39,C39,$A$8:A39,"Explicit"))</f>
        <v/>
      </c>
      <c r="X39" t="str">
        <f t="shared" si="11"/>
        <v/>
      </c>
      <c r="Y39" t="str">
        <f t="shared" si="12"/>
        <v/>
      </c>
      <c r="Z39" t="str">
        <f t="shared" si="13"/>
        <v/>
      </c>
      <c r="AA39" t="str">
        <f t="shared" si="14"/>
        <v/>
      </c>
      <c r="AB39" t="str">
        <f t="shared" si="15"/>
        <v/>
      </c>
      <c r="AC39" t="str">
        <f t="shared" si="16"/>
        <v/>
      </c>
      <c r="AD39" t="str">
        <f t="shared" si="17"/>
        <v/>
      </c>
      <c r="AE39" t="str">
        <f t="shared" si="18"/>
        <v/>
      </c>
      <c r="AF39" t="str">
        <f t="shared" si="19"/>
        <v/>
      </c>
      <c r="AG39" t="str">
        <f t="shared" si="20"/>
        <v>"Agent.Actor"</v>
      </c>
      <c r="AH39" t="str">
        <f t="shared" si="21"/>
        <v>"externalReferences"</v>
      </c>
      <c r="AI39" t="str">
        <f t="shared" si="22"/>
        <v>"Common.ExternalReference"</v>
      </c>
      <c r="AJ39" t="str">
        <f t="shared" si="23"/>
        <v>"referenceForObjects"</v>
      </c>
      <c r="AK39" t="str">
        <f t="shared" si="24"/>
        <v>"hasMany"</v>
      </c>
      <c r="AL39" t="str">
        <f t="shared" si="25"/>
        <v>"Agent.Actor","externalReferences","Common.ExternalReference","referenceForObjects","hasMany"</v>
      </c>
      <c r="AN39">
        <f>COUNTIF(View_conceptual!G:G,L39)</f>
        <v>0</v>
      </c>
      <c r="AO39">
        <f>COUNTIF(View_conceptual!H:H,L39)+COUNTIF(View_conceptual!I:I,N39)</f>
        <v>0</v>
      </c>
      <c r="AQ39" t="str">
        <f t="shared" si="26"/>
        <v/>
      </c>
      <c r="AR39" t="str">
        <f t="shared" si="27"/>
        <v/>
      </c>
      <c r="AT39">
        <f>COUNTIF(View_full!G:G,L39)</f>
        <v>1</v>
      </c>
      <c r="AU39">
        <f>COUNTIF(View_full!H:H,L39)+COUNTIF(View_full!I:I,N39)</f>
        <v>0</v>
      </c>
      <c r="AV39">
        <f>COUNTIFS(Property_Manual!$A$2:$A$1206,Raw!L39,Property_Manual!$B$2:$B$1206,Raw!M39,Property_Manual!$C$2:$C$1206,Raw!N39,Property_Manual!$D$2:$D$1206,Raw!O39,Property_Manual!$F$2:$F$1206,"x")</f>
        <v>0</v>
      </c>
      <c r="AW39" t="str">
        <f t="shared" si="28"/>
        <v/>
      </c>
      <c r="AX39" t="str">
        <f t="shared" si="29"/>
        <v/>
      </c>
      <c r="AY39" t="str">
        <f t="shared" si="30"/>
        <v/>
      </c>
    </row>
    <row r="40" spans="1:51" x14ac:dyDescent="0.2">
      <c r="A40" s="5" t="s">
        <v>1254</v>
      </c>
      <c r="B40" s="5" t="s">
        <v>1836</v>
      </c>
      <c r="C40" s="5" t="s">
        <v>30</v>
      </c>
      <c r="D40" s="5" t="s">
        <v>40</v>
      </c>
      <c r="E40" s="5" t="s">
        <v>1212</v>
      </c>
      <c r="F40" s="5" t="s">
        <v>41</v>
      </c>
      <c r="I40" s="5" t="s">
        <v>101</v>
      </c>
      <c r="J40" s="5" t="s">
        <v>42</v>
      </c>
      <c r="K40" s="5"/>
      <c r="L40" t="str">
        <f t="shared" si="0"/>
        <v>Actor</v>
      </c>
      <c r="M40" t="str">
        <f t="shared" si="1"/>
        <v>events</v>
      </c>
      <c r="N40" t="str">
        <f t="shared" si="2"/>
        <v>LogisticsEvent</v>
      </c>
      <c r="O40" t="str">
        <f t="shared" si="3"/>
        <v/>
      </c>
      <c r="P40" t="str">
        <f t="shared" si="4"/>
        <v/>
      </c>
      <c r="Q40" t="str">
        <f t="shared" si="5"/>
        <v>Object</v>
      </c>
      <c r="R40" t="str">
        <f t="shared" si="6"/>
        <v>"Agent"</v>
      </c>
      <c r="S40" t="str">
        <f t="shared" si="7"/>
        <v>"Actor"</v>
      </c>
      <c r="T40" t="str">
        <f t="shared" si="8"/>
        <v>"events"</v>
      </c>
      <c r="U40" t="str">
        <f t="shared" si="9"/>
        <v>"Event"</v>
      </c>
      <c r="V40" t="str">
        <f t="shared" si="10"/>
        <v>"LogisticsEvent"</v>
      </c>
      <c r="W40">
        <f>IF($A40="Implicit","",COUNTIFS($C$8:C40,C40,$A$8:A40,"Explicit"))</f>
        <v>4</v>
      </c>
      <c r="X40" t="str">
        <f t="shared" si="11"/>
        <v>"Superclass: Actors are Persons or entities acting like a single person"</v>
      </c>
      <c r="Y40" t="str">
        <f t="shared" si="12"/>
        <v>"Events object"</v>
      </c>
      <c r="Z40" t="str">
        <f t="shared" si="13"/>
        <v>"true"</v>
      </c>
      <c r="AA40" t="str">
        <f t="shared" si="14"/>
        <v>"false"</v>
      </c>
      <c r="AB40" t="str">
        <f t="shared" si="15"/>
        <v>""</v>
      </c>
      <c r="AC40" t="str">
        <f t="shared" si="16"/>
        <v>"https://onerecord.iata.org/ns/cargo#Actor"</v>
      </c>
      <c r="AD40" t="str">
        <f t="shared" si="17"/>
        <v>"https://onerecord.iata.org/ns/cargo#events"</v>
      </c>
      <c r="AE40" t="str">
        <f t="shared" si="18"/>
        <v>"https://onerecord.iata.org/ns/cargo#LogisticsEvent"</v>
      </c>
      <c r="AF40" t="str">
        <f t="shared" si="19"/>
        <v>"Agent","Actor","events","Event","LogisticsEvent",4,"Superclass: Actors are Persons or entities acting like a single person","Events object","true","false","","https://onerecord.iata.org/ns/cargo#Actor","https://onerecord.iata.org/ns/cargo#events","https://onerecord.iata.org/ns/cargo#LogisticsEvent"</v>
      </c>
      <c r="AG40" t="str">
        <f t="shared" si="20"/>
        <v>"Agent.Actor"</v>
      </c>
      <c r="AH40" t="str">
        <f t="shared" si="21"/>
        <v>"events"</v>
      </c>
      <c r="AI40" t="str">
        <f t="shared" si="22"/>
        <v>"Event.LogisticsEvent"</v>
      </c>
      <c r="AJ40" t="str">
        <f t="shared" si="23"/>
        <v>""</v>
      </c>
      <c r="AK40" t="str">
        <f t="shared" si="24"/>
        <v>"hasMany"</v>
      </c>
      <c r="AL40" t="str">
        <f t="shared" si="25"/>
        <v>"Agent.Actor","events","Event.LogisticsEvent","","hasMany"</v>
      </c>
      <c r="AN40">
        <f>COUNTIF(View_conceptual!G:G,L40)</f>
        <v>0</v>
      </c>
      <c r="AO40">
        <f>COUNTIF(View_conceptual!H:H,L40)+COUNTIF(View_conceptual!I:I,N40)</f>
        <v>0</v>
      </c>
      <c r="AQ40" t="str">
        <f t="shared" si="26"/>
        <v/>
      </c>
      <c r="AR40" t="str">
        <f t="shared" si="27"/>
        <v/>
      </c>
      <c r="AT40">
        <f>COUNTIF(View_full!G:G,L40)</f>
        <v>1</v>
      </c>
      <c r="AU40">
        <f>COUNTIF(View_full!H:H,L40)+COUNTIF(View_full!I:I,N40)</f>
        <v>0</v>
      </c>
      <c r="AV40">
        <f>COUNTIFS(Property_Manual!$A$2:$A$1206,Raw!L40,Property_Manual!$B$2:$B$1206,Raw!M40,Property_Manual!$C$2:$C$1206,Raw!N40,Property_Manual!$D$2:$D$1206,Raw!O40,Property_Manual!$F$2:$F$1206,"x")</f>
        <v>0</v>
      </c>
      <c r="AW40" t="str">
        <f t="shared" si="28"/>
        <v>"Agent","Actor","events","Event","LogisticsEvent",4,"Superclass: Actors are Persons or entities acting like a single person","Events object","true","false","","https://onerecord.iata.org/ns/cargo#Actor","https://onerecord.iata.org/ns/cargo#events","https://onerecord.iata.org/ns/cargo#LogisticsEvent"</v>
      </c>
      <c r="AX40" t="str">
        <f t="shared" si="29"/>
        <v/>
      </c>
      <c r="AY40" t="str">
        <f t="shared" si="30"/>
        <v/>
      </c>
    </row>
    <row r="41" spans="1:51" x14ac:dyDescent="0.2">
      <c r="A41" s="5" t="s">
        <v>1254</v>
      </c>
      <c r="B41" s="5" t="s">
        <v>1836</v>
      </c>
      <c r="C41" s="5" t="s">
        <v>30</v>
      </c>
      <c r="D41" s="5" t="s">
        <v>46</v>
      </c>
      <c r="E41" s="5"/>
      <c r="F41" s="5" t="s">
        <v>47</v>
      </c>
      <c r="G41">
        <v>1</v>
      </c>
      <c r="H41" s="5"/>
      <c r="I41" s="5" t="s">
        <v>101</v>
      </c>
      <c r="J41" s="5" t="s">
        <v>48</v>
      </c>
      <c r="K41" s="5"/>
      <c r="L41" t="str">
        <f t="shared" si="0"/>
        <v>Actor</v>
      </c>
      <c r="M41" t="str">
        <f t="shared" si="1"/>
        <v>skeletonIndicator</v>
      </c>
      <c r="N41" t="str">
        <f t="shared" si="2"/>
        <v>boolean</v>
      </c>
      <c r="O41" t="str">
        <f t="shared" si="3"/>
        <v/>
      </c>
      <c r="P41" t="str">
        <f t="shared" si="4"/>
        <v/>
      </c>
      <c r="Q41" t="str">
        <f t="shared" si="5"/>
        <v>Object</v>
      </c>
      <c r="R41" t="str">
        <f t="shared" si="6"/>
        <v>"Agent"</v>
      </c>
      <c r="S41" t="str">
        <f t="shared" si="7"/>
        <v>"Actor"</v>
      </c>
      <c r="T41" t="str">
        <f t="shared" si="8"/>
        <v>"skeletonIndicator"</v>
      </c>
      <c r="U41" t="str">
        <f t="shared" si="9"/>
        <v>""</v>
      </c>
      <c r="V41" t="str">
        <f t="shared" si="10"/>
        <v>"boolean"</v>
      </c>
      <c r="W41">
        <f>IF($A41="Implicit","",COUNTIFS($C$8:C41,C41,$A$8:A41,"Explicit"))</f>
        <v>5</v>
      </c>
      <c r="X41" t="str">
        <f t="shared" si="11"/>
        <v>"Superclass: Actors are Persons or entities acting like a single person"</v>
      </c>
      <c r="Y41" t="str">
        <f t="shared" si="12"/>
        <v>"Indicator whether a logistics object is a skeleton object"</v>
      </c>
      <c r="Z41" t="str">
        <f t="shared" si="13"/>
        <v>"false"</v>
      </c>
      <c r="AA41" t="str">
        <f t="shared" si="14"/>
        <v>"false"</v>
      </c>
      <c r="AB41" t="str">
        <f t="shared" si="15"/>
        <v>""</v>
      </c>
      <c r="AC41" t="str">
        <f t="shared" si="16"/>
        <v>"https://onerecord.iata.org/ns/cargo#Actor"</v>
      </c>
      <c r="AD41" t="str">
        <f t="shared" si="17"/>
        <v>"https://onerecord.iata.org/ns/cargo#skeletonIndicator"</v>
      </c>
      <c r="AE41" t="str">
        <f t="shared" si="18"/>
        <v>"http://www.w3.org/2001/XMLSchema#boolean"</v>
      </c>
      <c r="AF41" t="str">
        <f t="shared" si="19"/>
        <v>"Agent","Actor","skeletonIndicator","","boolean",5,"Superclass: Actors are Persons or entities acting like a single person","Indicator whether a logistics object is a skeleton object","false","false","","https://onerecord.iata.org/ns/cargo#Actor","https://onerecord.iata.org/ns/cargo#skeletonIndicator","http://www.w3.org/2001/XMLSchema#boolean"</v>
      </c>
      <c r="AG41" t="str">
        <f t="shared" si="20"/>
        <v>"Agent.Actor"</v>
      </c>
      <c r="AH41" t="str">
        <f t="shared" si="21"/>
        <v>"skeletonIndicator"</v>
      </c>
      <c r="AI41" t="str">
        <f t="shared" si="22"/>
        <v>".boolean"</v>
      </c>
      <c r="AJ41" t="str">
        <f t="shared" si="23"/>
        <v>""</v>
      </c>
      <c r="AK41" t="str">
        <f t="shared" si="24"/>
        <v>"hasOne"</v>
      </c>
      <c r="AL41" t="str">
        <f t="shared" si="25"/>
        <v>"Agent.Actor","skeletonIndicator",".boolean","","hasOne"</v>
      </c>
      <c r="AN41">
        <f>COUNTIF(View_conceptual!G:G,L41)</f>
        <v>0</v>
      </c>
      <c r="AO41">
        <f>COUNTIF(View_conceptual!H:H,L41)+COUNTIF(View_conceptual!I:I,N41)</f>
        <v>0</v>
      </c>
      <c r="AQ41" t="str">
        <f t="shared" si="26"/>
        <v/>
      </c>
      <c r="AR41" t="str">
        <f t="shared" si="27"/>
        <v/>
      </c>
      <c r="AT41">
        <f>COUNTIF(View_full!G:G,L41)</f>
        <v>1</v>
      </c>
      <c r="AU41">
        <f>COUNTIF(View_full!H:H,L41)+COUNTIF(View_full!I:I,N41)</f>
        <v>0</v>
      </c>
      <c r="AV41">
        <f>COUNTIFS(Property_Manual!$A$2:$A$1206,Raw!L41,Property_Manual!$B$2:$B$1206,Raw!M41,Property_Manual!$C$2:$C$1206,Raw!N41,Property_Manual!$D$2:$D$1206,Raw!O41,Property_Manual!$F$2:$F$1206,"x")</f>
        <v>0</v>
      </c>
      <c r="AW41" t="str">
        <f t="shared" si="28"/>
        <v>"Agent","Actor","skeletonIndicator","","boolean",5,"Superclass: Actors are Persons or entities acting like a single person","Indicator whether a logistics object is a skeleton object","false","false","","https://onerecord.iata.org/ns/cargo#Actor","https://onerecord.iata.org/ns/cargo#skeletonIndicator","http://www.w3.org/2001/XMLSchema#boolean"</v>
      </c>
      <c r="AX41" t="str">
        <f t="shared" si="29"/>
        <v/>
      </c>
      <c r="AY41" t="str">
        <f t="shared" si="30"/>
        <v/>
      </c>
    </row>
    <row r="42" spans="1:51" x14ac:dyDescent="0.2">
      <c r="A42" s="5" t="s">
        <v>1255</v>
      </c>
      <c r="B42" s="5" t="s">
        <v>1836</v>
      </c>
      <c r="C42" s="5" t="s">
        <v>30</v>
      </c>
      <c r="D42" s="5" t="s">
        <v>40</v>
      </c>
      <c r="E42" s="5" t="s">
        <v>1212</v>
      </c>
      <c r="F42" s="5" t="s">
        <v>41</v>
      </c>
      <c r="H42" s="5"/>
      <c r="I42" s="5" t="s">
        <v>101</v>
      </c>
      <c r="J42" s="5" t="s">
        <v>42</v>
      </c>
      <c r="K42" s="5"/>
      <c r="L42" t="str">
        <f t="shared" si="0"/>
        <v>Actor</v>
      </c>
      <c r="M42" t="str">
        <f t="shared" si="1"/>
        <v>events</v>
      </c>
      <c r="N42" t="str">
        <f t="shared" si="2"/>
        <v>LogisticsEvent</v>
      </c>
      <c r="O42" t="str">
        <f t="shared" si="3"/>
        <v/>
      </c>
      <c r="P42" t="str">
        <f t="shared" si="4"/>
        <v/>
      </c>
      <c r="Q42" t="str">
        <f t="shared" si="5"/>
        <v>Object</v>
      </c>
      <c r="R42" t="str">
        <f t="shared" si="6"/>
        <v/>
      </c>
      <c r="S42" t="str">
        <f t="shared" si="7"/>
        <v/>
      </c>
      <c r="T42" t="str">
        <f t="shared" si="8"/>
        <v/>
      </c>
      <c r="U42" t="str">
        <f t="shared" si="9"/>
        <v/>
      </c>
      <c r="V42" t="str">
        <f t="shared" si="10"/>
        <v/>
      </c>
      <c r="W42" t="str">
        <f>IF($A42="Implicit","",COUNTIFS($C$8:C42,C42,$A$8:A42,"Explicit"))</f>
        <v/>
      </c>
      <c r="X42" t="str">
        <f t="shared" si="11"/>
        <v/>
      </c>
      <c r="Y42" t="str">
        <f t="shared" si="12"/>
        <v/>
      </c>
      <c r="Z42" t="str">
        <f t="shared" si="13"/>
        <v/>
      </c>
      <c r="AA42" t="str">
        <f t="shared" si="14"/>
        <v/>
      </c>
      <c r="AB42" t="str">
        <f t="shared" si="15"/>
        <v/>
      </c>
      <c r="AC42" t="str">
        <f t="shared" si="16"/>
        <v/>
      </c>
      <c r="AD42" t="str">
        <f t="shared" si="17"/>
        <v/>
      </c>
      <c r="AE42" t="str">
        <f t="shared" si="18"/>
        <v/>
      </c>
      <c r="AF42" t="str">
        <f t="shared" si="19"/>
        <v/>
      </c>
      <c r="AG42" t="str">
        <f t="shared" si="20"/>
        <v>"Agent.Actor"</v>
      </c>
      <c r="AH42" t="str">
        <f t="shared" si="21"/>
        <v>"events"</v>
      </c>
      <c r="AI42" t="str">
        <f t="shared" si="22"/>
        <v>"Event.LogisticsEvent"</v>
      </c>
      <c r="AJ42" t="str">
        <f t="shared" si="23"/>
        <v>""</v>
      </c>
      <c r="AK42" t="str">
        <f t="shared" si="24"/>
        <v>"hasMany"</v>
      </c>
      <c r="AL42" t="str">
        <f t="shared" si="25"/>
        <v>"Agent.Actor","events","Event.LogisticsEvent","","hasMany"</v>
      </c>
      <c r="AN42">
        <f>COUNTIF(View_conceptual!G:G,L42)</f>
        <v>0</v>
      </c>
      <c r="AO42">
        <f>COUNTIF(View_conceptual!H:H,L42)+COUNTIF(View_conceptual!I:I,N42)</f>
        <v>0</v>
      </c>
      <c r="AQ42" t="str">
        <f t="shared" si="26"/>
        <v/>
      </c>
      <c r="AR42" t="str">
        <f t="shared" si="27"/>
        <v/>
      </c>
      <c r="AT42">
        <f>COUNTIF(View_full!G:G,L42)</f>
        <v>1</v>
      </c>
      <c r="AU42">
        <f>COUNTIF(View_full!H:H,L42)+COUNTIF(View_full!I:I,N42)</f>
        <v>0</v>
      </c>
      <c r="AV42">
        <f>COUNTIFS(Property_Manual!$A$2:$A$1206,Raw!L42,Property_Manual!$B$2:$B$1206,Raw!M42,Property_Manual!$C$2:$C$1206,Raw!N42,Property_Manual!$D$2:$D$1206,Raw!O42,Property_Manual!$F$2:$F$1206,"x")</f>
        <v>0</v>
      </c>
      <c r="AW42" t="str">
        <f t="shared" si="28"/>
        <v/>
      </c>
      <c r="AX42" t="str">
        <f t="shared" si="29"/>
        <v/>
      </c>
      <c r="AY42" t="str">
        <f t="shared" si="30"/>
        <v/>
      </c>
    </row>
    <row r="43" spans="1:51" x14ac:dyDescent="0.2">
      <c r="A43" s="5" t="s">
        <v>1254</v>
      </c>
      <c r="B43" s="5" t="s">
        <v>49</v>
      </c>
      <c r="C43" s="5" t="s">
        <v>56</v>
      </c>
      <c r="D43" s="5" t="s">
        <v>57</v>
      </c>
      <c r="E43" s="5" t="s">
        <v>49</v>
      </c>
      <c r="F43" s="5" t="s">
        <v>58</v>
      </c>
      <c r="G43">
        <v>1</v>
      </c>
      <c r="I43" s="5" t="s">
        <v>59</v>
      </c>
      <c r="J43" s="5" t="s">
        <v>60</v>
      </c>
      <c r="K43" s="5"/>
      <c r="L43" t="str">
        <f t="shared" si="0"/>
        <v>Address</v>
      </c>
      <c r="M43" t="str">
        <f t="shared" si="1"/>
        <v>addressCode</v>
      </c>
      <c r="N43" t="str">
        <f t="shared" si="2"/>
        <v>CodeListElement</v>
      </c>
      <c r="O43" t="str">
        <f t="shared" si="3"/>
        <v/>
      </c>
      <c r="P43" t="str">
        <f t="shared" si="4"/>
        <v/>
      </c>
      <c r="Q43" t="str">
        <f t="shared" si="5"/>
        <v>Object</v>
      </c>
      <c r="R43" t="str">
        <f t="shared" si="6"/>
        <v>"Embedded"</v>
      </c>
      <c r="S43" t="str">
        <f t="shared" si="7"/>
        <v>"Address"</v>
      </c>
      <c r="T43" t="str">
        <f t="shared" si="8"/>
        <v>"addressCode"</v>
      </c>
      <c r="U43" t="str">
        <f t="shared" si="9"/>
        <v>"Embedded"</v>
      </c>
      <c r="V43" t="str">
        <f t="shared" si="10"/>
        <v>"CodeListElement"</v>
      </c>
      <c r="W43">
        <f>IF($A43="Implicit","",COUNTIFS($C$8:C43,C43,$A$8:A43,"Explicit"))</f>
        <v>1</v>
      </c>
      <c r="X43" t="str">
        <f t="shared" si="11"/>
        <v>"Address details"</v>
      </c>
      <c r="Y43" t="str">
        <f t="shared" si="12"/>
        <v>"Address identifier using special coding systems e.g. US CBP FIRMS code"</v>
      </c>
      <c r="Z43" t="str">
        <f t="shared" si="13"/>
        <v>"false"</v>
      </c>
      <c r="AA43" t="str">
        <f t="shared" si="14"/>
        <v>"false"</v>
      </c>
      <c r="AB43" t="str">
        <f t="shared" si="15"/>
        <v>""</v>
      </c>
      <c r="AC43" t="str">
        <f t="shared" si="16"/>
        <v>"https://onerecord.iata.org/ns/cargo#Address"</v>
      </c>
      <c r="AD43" t="str">
        <f t="shared" si="17"/>
        <v>"https://onerecord.iata.org/ns/cargo#addressCode"</v>
      </c>
      <c r="AE43" t="str">
        <f t="shared" si="18"/>
        <v>"https://onerecord.iata.org/ns/cargo#CodeListElement"</v>
      </c>
      <c r="AF43" t="str">
        <f t="shared" si="19"/>
        <v>"Embedded","Address","addressCode","Embedded","CodeListElement",1,"Address details","Address identifier using special coding systems e.g. US CBP FIRMS code","false","false","","https://onerecord.iata.org/ns/cargo#Address","https://onerecord.iata.org/ns/cargo#addressCode","https://onerecord.iata.org/ns/cargo#CodeListElement"</v>
      </c>
      <c r="AG43" t="str">
        <f t="shared" si="20"/>
        <v>"Embedded.Address"</v>
      </c>
      <c r="AH43" t="str">
        <f t="shared" si="21"/>
        <v>"addressCode"</v>
      </c>
      <c r="AI43" t="str">
        <f t="shared" si="22"/>
        <v>"Embedded.CodeListElement"</v>
      </c>
      <c r="AJ43" t="str">
        <f t="shared" si="23"/>
        <v>""</v>
      </c>
      <c r="AK43" t="str">
        <f t="shared" si="24"/>
        <v>"hasOne"</v>
      </c>
      <c r="AL43" t="str">
        <f t="shared" si="25"/>
        <v>"Embedded.Address","addressCode","Embedded.CodeListElement","","hasOne"</v>
      </c>
      <c r="AN43">
        <f>COUNTIF(View_conceptual!G:G,L43)</f>
        <v>0</v>
      </c>
      <c r="AO43">
        <f>COUNTIF(View_conceptual!H:H,L43)+COUNTIF(View_conceptual!I:I,N43)</f>
        <v>0</v>
      </c>
      <c r="AQ43" t="str">
        <f t="shared" si="26"/>
        <v/>
      </c>
      <c r="AR43" t="str">
        <f t="shared" si="27"/>
        <v/>
      </c>
      <c r="AT43">
        <f>COUNTIF(View_full!G:G,L43)</f>
        <v>1</v>
      </c>
      <c r="AU43">
        <f>COUNTIF(View_full!H:H,L43)+COUNTIF(View_full!I:I,N43)</f>
        <v>0</v>
      </c>
      <c r="AV43">
        <f>COUNTIFS(Property_Manual!$A$2:$A$1206,Raw!L43,Property_Manual!$B$2:$B$1206,Raw!M43,Property_Manual!$C$2:$C$1206,Raw!N43,Property_Manual!$D$2:$D$1206,Raw!O43,Property_Manual!$F$2:$F$1206,"x")</f>
        <v>0</v>
      </c>
      <c r="AW43" t="str">
        <f t="shared" si="28"/>
        <v>"Embedded","Address","addressCode","Embedded","CodeListElement",1,"Address details","Address identifier using special coding systems e.g. US CBP FIRMS code","false","false","","https://onerecord.iata.org/ns/cargo#Address","https://onerecord.iata.org/ns/cargo#addressCode","https://onerecord.iata.org/ns/cargo#CodeListElement"</v>
      </c>
      <c r="AX43" t="str">
        <f t="shared" si="29"/>
        <v/>
      </c>
      <c r="AY43" t="str">
        <f t="shared" si="30"/>
        <v/>
      </c>
    </row>
    <row r="44" spans="1:51" x14ac:dyDescent="0.2">
      <c r="A44" s="5" t="s">
        <v>1254</v>
      </c>
      <c r="B44" s="5" t="s">
        <v>49</v>
      </c>
      <c r="C44" s="5" t="s">
        <v>56</v>
      </c>
      <c r="D44" s="5" t="s">
        <v>61</v>
      </c>
      <c r="E44" s="5" t="s">
        <v>49</v>
      </c>
      <c r="F44" s="5" t="s">
        <v>58</v>
      </c>
      <c r="G44">
        <v>1</v>
      </c>
      <c r="I44" s="5" t="s">
        <v>59</v>
      </c>
      <c r="J44" s="5" t="s">
        <v>62</v>
      </c>
      <c r="K44" s="5"/>
      <c r="L44" t="str">
        <f t="shared" si="0"/>
        <v>Address</v>
      </c>
      <c r="M44" t="str">
        <f t="shared" si="1"/>
        <v>cityCode</v>
      </c>
      <c r="N44" t="str">
        <f t="shared" si="2"/>
        <v>CodeListElement</v>
      </c>
      <c r="O44" t="str">
        <f t="shared" si="3"/>
        <v/>
      </c>
      <c r="P44" t="str">
        <f t="shared" si="4"/>
        <v/>
      </c>
      <c r="Q44" t="str">
        <f t="shared" si="5"/>
        <v>Object</v>
      </c>
      <c r="R44" t="str">
        <f t="shared" si="6"/>
        <v>"Embedded"</v>
      </c>
      <c r="S44" t="str">
        <f t="shared" si="7"/>
        <v>"Address"</v>
      </c>
      <c r="T44" t="str">
        <f t="shared" si="8"/>
        <v>"cityCode"</v>
      </c>
      <c r="U44" t="str">
        <f t="shared" si="9"/>
        <v>"Embedded"</v>
      </c>
      <c r="V44" t="str">
        <f t="shared" si="10"/>
        <v>"CodeListElement"</v>
      </c>
      <c r="W44">
        <f>IF($A44="Implicit","",COUNTIFS($C$8:C44,C44,$A$8:A44,"Explicit"))</f>
        <v>2</v>
      </c>
      <c r="X44" t="str">
        <f t="shared" si="11"/>
        <v>"Address details"</v>
      </c>
      <c r="Y44" t="str">
        <f t="shared" si="12"/>
        <v>"UN/LOCODE city code (5 letter) or IATA city code (3 letter)"</v>
      </c>
      <c r="Z44" t="str">
        <f t="shared" si="13"/>
        <v>"false"</v>
      </c>
      <c r="AA44" t="str">
        <f t="shared" si="14"/>
        <v>"false"</v>
      </c>
      <c r="AB44" t="str">
        <f t="shared" si="15"/>
        <v>""</v>
      </c>
      <c r="AC44" t="str">
        <f t="shared" si="16"/>
        <v>"https://onerecord.iata.org/ns/cargo#Address"</v>
      </c>
      <c r="AD44" t="str">
        <f t="shared" si="17"/>
        <v>"https://onerecord.iata.org/ns/cargo#cityCode"</v>
      </c>
      <c r="AE44" t="str">
        <f t="shared" si="18"/>
        <v>"https://onerecord.iata.org/ns/cargo#CodeListElement"</v>
      </c>
      <c r="AF44" t="str">
        <f t="shared" si="19"/>
        <v>"Embedded","Address","cityCode","Embedded","CodeListElement",2,"Address details","UN/LOCODE city code (5 letter) or IATA city code (3 letter)","false","false","","https://onerecord.iata.org/ns/cargo#Address","https://onerecord.iata.org/ns/cargo#cityCode","https://onerecord.iata.org/ns/cargo#CodeListElement"</v>
      </c>
      <c r="AG44" t="str">
        <f t="shared" si="20"/>
        <v>"Embedded.Address"</v>
      </c>
      <c r="AH44" t="str">
        <f t="shared" si="21"/>
        <v>"cityCode"</v>
      </c>
      <c r="AI44" t="str">
        <f t="shared" si="22"/>
        <v>"Embedded.CodeListElement"</v>
      </c>
      <c r="AJ44" t="str">
        <f t="shared" si="23"/>
        <v>""</v>
      </c>
      <c r="AK44" t="str">
        <f t="shared" si="24"/>
        <v>"hasOne"</v>
      </c>
      <c r="AL44" t="str">
        <f t="shared" si="25"/>
        <v>"Embedded.Address","cityCode","Embedded.CodeListElement","","hasOne"</v>
      </c>
      <c r="AN44">
        <f>COUNTIF(View_conceptual!G:G,L44)</f>
        <v>0</v>
      </c>
      <c r="AO44">
        <f>COUNTIF(View_conceptual!H:H,L44)+COUNTIF(View_conceptual!I:I,N44)</f>
        <v>0</v>
      </c>
      <c r="AQ44" t="str">
        <f t="shared" si="26"/>
        <v/>
      </c>
      <c r="AR44" t="str">
        <f t="shared" si="27"/>
        <v/>
      </c>
      <c r="AT44">
        <f>COUNTIF(View_full!G:G,L44)</f>
        <v>1</v>
      </c>
      <c r="AU44">
        <f>COUNTIF(View_full!H:H,L44)+COUNTIF(View_full!I:I,N44)</f>
        <v>0</v>
      </c>
      <c r="AV44">
        <f>COUNTIFS(Property_Manual!$A$2:$A$1206,Raw!L44,Property_Manual!$B$2:$B$1206,Raw!M44,Property_Manual!$C$2:$C$1206,Raw!N44,Property_Manual!$D$2:$D$1206,Raw!O44,Property_Manual!$F$2:$F$1206,"x")</f>
        <v>0</v>
      </c>
      <c r="AW44" t="str">
        <f t="shared" si="28"/>
        <v>"Embedded","Address","cityCode","Embedded","CodeListElement",2,"Address details","UN/LOCODE city code (5 letter) or IATA city code (3 letter)","false","false","","https://onerecord.iata.org/ns/cargo#Address","https://onerecord.iata.org/ns/cargo#cityCode","https://onerecord.iata.org/ns/cargo#CodeListElement"</v>
      </c>
      <c r="AX44" t="str">
        <f t="shared" si="29"/>
        <v/>
      </c>
      <c r="AY44" t="str">
        <f t="shared" si="30"/>
        <v/>
      </c>
    </row>
    <row r="45" spans="1:51" x14ac:dyDescent="0.2">
      <c r="A45" s="5" t="s">
        <v>1254</v>
      </c>
      <c r="B45" s="5" t="s">
        <v>49</v>
      </c>
      <c r="C45" s="5" t="s">
        <v>56</v>
      </c>
      <c r="D45" s="5" t="s">
        <v>63</v>
      </c>
      <c r="E45" s="5" t="s">
        <v>49</v>
      </c>
      <c r="F45" s="5" t="s">
        <v>58</v>
      </c>
      <c r="G45">
        <v>1</v>
      </c>
      <c r="I45" s="5" t="s">
        <v>59</v>
      </c>
      <c r="J45" s="5" t="s">
        <v>64</v>
      </c>
      <c r="K45" s="5"/>
      <c r="L45" t="str">
        <f t="shared" si="0"/>
        <v>Address</v>
      </c>
      <c r="M45" t="str">
        <f t="shared" si="1"/>
        <v>country</v>
      </c>
      <c r="N45" t="str">
        <f t="shared" si="2"/>
        <v>CodeListElement</v>
      </c>
      <c r="O45" t="str">
        <f t="shared" si="3"/>
        <v/>
      </c>
      <c r="P45" t="str">
        <f t="shared" si="4"/>
        <v/>
      </c>
      <c r="Q45" t="str">
        <f t="shared" si="5"/>
        <v>Object</v>
      </c>
      <c r="R45" t="str">
        <f t="shared" si="6"/>
        <v>"Embedded"</v>
      </c>
      <c r="S45" t="str">
        <f t="shared" si="7"/>
        <v>"Address"</v>
      </c>
      <c r="T45" t="str">
        <f t="shared" si="8"/>
        <v>"country"</v>
      </c>
      <c r="U45" t="str">
        <f t="shared" si="9"/>
        <v>"Embedded"</v>
      </c>
      <c r="V45" t="str">
        <f t="shared" si="10"/>
        <v>"CodeListElement"</v>
      </c>
      <c r="W45">
        <f>IF($A45="Implicit","",COUNTIFS($C$8:C45,C45,$A$8:A45,"Explicit"))</f>
        <v>3</v>
      </c>
      <c r="X45" t="str">
        <f t="shared" si="11"/>
        <v>"Address details"</v>
      </c>
      <c r="Y45" t="str">
        <f t="shared" si="12"/>
        <v>"Country details. Refer ISO 3166-2"</v>
      </c>
      <c r="Z45" t="str">
        <f t="shared" si="13"/>
        <v>"false"</v>
      </c>
      <c r="AA45" t="str">
        <f t="shared" si="14"/>
        <v>"false"</v>
      </c>
      <c r="AB45" t="str">
        <f t="shared" si="15"/>
        <v>""</v>
      </c>
      <c r="AC45" t="str">
        <f t="shared" si="16"/>
        <v>"https://onerecord.iata.org/ns/cargo#Address"</v>
      </c>
      <c r="AD45" t="str">
        <f t="shared" si="17"/>
        <v>"https://onerecord.iata.org/ns/cargo#country"</v>
      </c>
      <c r="AE45" t="str">
        <f t="shared" si="18"/>
        <v>"https://onerecord.iata.org/ns/cargo#CodeListElement"</v>
      </c>
      <c r="AF45" t="str">
        <f t="shared" si="19"/>
        <v>"Embedded","Address","country","Embedded","CodeListElement",3,"Address details","Country details. Refer ISO 3166-2","false","false","","https://onerecord.iata.org/ns/cargo#Address","https://onerecord.iata.org/ns/cargo#country","https://onerecord.iata.org/ns/cargo#CodeListElement"</v>
      </c>
      <c r="AG45" t="str">
        <f t="shared" si="20"/>
        <v>"Embedded.Address"</v>
      </c>
      <c r="AH45" t="str">
        <f t="shared" si="21"/>
        <v>"country"</v>
      </c>
      <c r="AI45" t="str">
        <f t="shared" si="22"/>
        <v>"Embedded.CodeListElement"</v>
      </c>
      <c r="AJ45" t="str">
        <f t="shared" si="23"/>
        <v>""</v>
      </c>
      <c r="AK45" t="str">
        <f t="shared" si="24"/>
        <v>"hasOne"</v>
      </c>
      <c r="AL45" t="str">
        <f t="shared" si="25"/>
        <v>"Embedded.Address","country","Embedded.CodeListElement","","hasOne"</v>
      </c>
      <c r="AN45">
        <f>COUNTIF(View_conceptual!G:G,L45)</f>
        <v>0</v>
      </c>
      <c r="AO45">
        <f>COUNTIF(View_conceptual!H:H,L45)+COUNTIF(View_conceptual!I:I,N45)</f>
        <v>0</v>
      </c>
      <c r="AQ45" t="str">
        <f t="shared" si="26"/>
        <v/>
      </c>
      <c r="AR45" t="str">
        <f t="shared" si="27"/>
        <v/>
      </c>
      <c r="AT45">
        <f>COUNTIF(View_full!G:G,L45)</f>
        <v>1</v>
      </c>
      <c r="AU45">
        <f>COUNTIF(View_full!H:H,L45)+COUNTIF(View_full!I:I,N45)</f>
        <v>0</v>
      </c>
      <c r="AV45">
        <f>COUNTIFS(Property_Manual!$A$2:$A$1206,Raw!L45,Property_Manual!$B$2:$B$1206,Raw!M45,Property_Manual!$C$2:$C$1206,Raw!N45,Property_Manual!$D$2:$D$1206,Raw!O45,Property_Manual!$F$2:$F$1206,"x")</f>
        <v>0</v>
      </c>
      <c r="AW45" t="str">
        <f t="shared" si="28"/>
        <v>"Embedded","Address","country","Embedded","CodeListElement",3,"Address details","Country details. Refer ISO 3166-2","false","false","","https://onerecord.iata.org/ns/cargo#Address","https://onerecord.iata.org/ns/cargo#country","https://onerecord.iata.org/ns/cargo#CodeListElement"</v>
      </c>
      <c r="AX45" t="str">
        <f t="shared" si="29"/>
        <v/>
      </c>
      <c r="AY45" t="str">
        <f t="shared" si="30"/>
        <v/>
      </c>
    </row>
    <row r="46" spans="1:51" x14ac:dyDescent="0.2">
      <c r="A46" s="5" t="s">
        <v>1254</v>
      </c>
      <c r="B46" s="5" t="s">
        <v>49</v>
      </c>
      <c r="C46" s="5" t="s">
        <v>56</v>
      </c>
      <c r="D46" s="5" t="s">
        <v>65</v>
      </c>
      <c r="E46" t="s">
        <v>49</v>
      </c>
      <c r="F46" s="5" t="s">
        <v>58</v>
      </c>
      <c r="G46">
        <v>1</v>
      </c>
      <c r="I46" s="5" t="s">
        <v>59</v>
      </c>
      <c r="J46" s="5" t="s">
        <v>66</v>
      </c>
      <c r="K46" s="5"/>
      <c r="L46" t="str">
        <f t="shared" si="0"/>
        <v>Address</v>
      </c>
      <c r="M46" t="str">
        <f t="shared" si="1"/>
        <v>postalCode</v>
      </c>
      <c r="N46" t="str">
        <f t="shared" si="2"/>
        <v>CodeListElement</v>
      </c>
      <c r="O46" t="str">
        <f t="shared" si="3"/>
        <v/>
      </c>
      <c r="P46" t="str">
        <f t="shared" si="4"/>
        <v/>
      </c>
      <c r="Q46" t="str">
        <f t="shared" si="5"/>
        <v>Object</v>
      </c>
      <c r="R46" t="str">
        <f t="shared" si="6"/>
        <v>"Embedded"</v>
      </c>
      <c r="S46" t="str">
        <f t="shared" si="7"/>
        <v>"Address"</v>
      </c>
      <c r="T46" t="str">
        <f t="shared" si="8"/>
        <v>"postalCode"</v>
      </c>
      <c r="U46" t="str">
        <f t="shared" si="9"/>
        <v>"Embedded"</v>
      </c>
      <c r="V46" t="str">
        <f t="shared" si="10"/>
        <v>"CodeListElement"</v>
      </c>
      <c r="W46">
        <f>IF($A46="Implicit","",COUNTIFS($C$8:C46,C46,$A$8:A46,"Explicit"))</f>
        <v>4</v>
      </c>
      <c r="X46" t="str">
        <f t="shared" si="11"/>
        <v>"Address details"</v>
      </c>
      <c r="Y46" t="str">
        <f t="shared" si="12"/>
        <v>"Postal / ZIP code"</v>
      </c>
      <c r="Z46" t="str">
        <f t="shared" si="13"/>
        <v>"false"</v>
      </c>
      <c r="AA46" t="str">
        <f t="shared" si="14"/>
        <v>"false"</v>
      </c>
      <c r="AB46" t="str">
        <f t="shared" si="15"/>
        <v>""</v>
      </c>
      <c r="AC46" t="str">
        <f t="shared" si="16"/>
        <v>"https://onerecord.iata.org/ns/cargo#Address"</v>
      </c>
      <c r="AD46" t="str">
        <f t="shared" si="17"/>
        <v>"https://onerecord.iata.org/ns/cargo#postalCode"</v>
      </c>
      <c r="AE46" t="str">
        <f t="shared" si="18"/>
        <v>"https://onerecord.iata.org/ns/cargo#CodeListElement"</v>
      </c>
      <c r="AF46" t="str">
        <f t="shared" si="19"/>
        <v>"Embedded","Address","postalCode","Embedded","CodeListElement",4,"Address details","Postal / ZIP code","false","false","","https://onerecord.iata.org/ns/cargo#Address","https://onerecord.iata.org/ns/cargo#postalCode","https://onerecord.iata.org/ns/cargo#CodeListElement"</v>
      </c>
      <c r="AG46" t="str">
        <f t="shared" si="20"/>
        <v>"Embedded.Address"</v>
      </c>
      <c r="AH46" t="str">
        <f t="shared" si="21"/>
        <v>"postalCode"</v>
      </c>
      <c r="AI46" t="str">
        <f t="shared" si="22"/>
        <v>"Embedded.CodeListElement"</v>
      </c>
      <c r="AJ46" t="str">
        <f t="shared" si="23"/>
        <v>""</v>
      </c>
      <c r="AK46" t="str">
        <f t="shared" si="24"/>
        <v>"hasOne"</v>
      </c>
      <c r="AL46" t="str">
        <f t="shared" si="25"/>
        <v>"Embedded.Address","postalCode","Embedded.CodeListElement","","hasOne"</v>
      </c>
      <c r="AN46">
        <f>COUNTIF(View_conceptual!G:G,L46)</f>
        <v>0</v>
      </c>
      <c r="AO46">
        <f>COUNTIF(View_conceptual!H:H,L46)+COUNTIF(View_conceptual!I:I,N46)</f>
        <v>0</v>
      </c>
      <c r="AQ46" t="str">
        <f t="shared" si="26"/>
        <v/>
      </c>
      <c r="AR46" t="str">
        <f t="shared" si="27"/>
        <v/>
      </c>
      <c r="AT46">
        <f>COUNTIF(View_full!G:G,L46)</f>
        <v>1</v>
      </c>
      <c r="AU46">
        <f>COUNTIF(View_full!H:H,L46)+COUNTIF(View_full!I:I,N46)</f>
        <v>0</v>
      </c>
      <c r="AV46">
        <f>COUNTIFS(Property_Manual!$A$2:$A$1206,Raw!L46,Property_Manual!$B$2:$B$1206,Raw!M46,Property_Manual!$C$2:$C$1206,Raw!N46,Property_Manual!$D$2:$D$1206,Raw!O46,Property_Manual!$F$2:$F$1206,"x")</f>
        <v>0</v>
      </c>
      <c r="AW46" t="str">
        <f t="shared" si="28"/>
        <v>"Embedded","Address","postalCode","Embedded","CodeListElement",4,"Address details","Postal / ZIP code","false","false","","https://onerecord.iata.org/ns/cargo#Address","https://onerecord.iata.org/ns/cargo#postalCode","https://onerecord.iata.org/ns/cargo#CodeListElement"</v>
      </c>
      <c r="AX46" t="str">
        <f t="shared" si="29"/>
        <v/>
      </c>
      <c r="AY46" t="str">
        <f t="shared" si="30"/>
        <v/>
      </c>
    </row>
    <row r="47" spans="1:51" x14ac:dyDescent="0.2">
      <c r="A47" s="5" t="s">
        <v>1254</v>
      </c>
      <c r="B47" s="5" t="s">
        <v>49</v>
      </c>
      <c r="C47" s="5" t="s">
        <v>56</v>
      </c>
      <c r="D47" s="5" t="s">
        <v>67</v>
      </c>
      <c r="E47" s="5" t="s">
        <v>49</v>
      </c>
      <c r="F47" s="5" t="s">
        <v>58</v>
      </c>
      <c r="G47">
        <v>1</v>
      </c>
      <c r="I47" s="5" t="s">
        <v>59</v>
      </c>
      <c r="J47" s="5" t="s">
        <v>68</v>
      </c>
      <c r="K47" s="5"/>
      <c r="L47" t="str">
        <f t="shared" si="0"/>
        <v>Address</v>
      </c>
      <c r="M47" t="str">
        <f t="shared" si="1"/>
        <v>regionCode</v>
      </c>
      <c r="N47" t="str">
        <f t="shared" si="2"/>
        <v>CodeListElement</v>
      </c>
      <c r="O47" t="str">
        <f t="shared" si="3"/>
        <v/>
      </c>
      <c r="P47" t="str">
        <f t="shared" si="4"/>
        <v/>
      </c>
      <c r="Q47" t="str">
        <f t="shared" si="5"/>
        <v>Object</v>
      </c>
      <c r="R47" t="str">
        <f t="shared" si="6"/>
        <v>"Embedded"</v>
      </c>
      <c r="S47" t="str">
        <f t="shared" si="7"/>
        <v>"Address"</v>
      </c>
      <c r="T47" t="str">
        <f t="shared" si="8"/>
        <v>"regionCode"</v>
      </c>
      <c r="U47" t="str">
        <f t="shared" si="9"/>
        <v>"Embedded"</v>
      </c>
      <c r="V47" t="str">
        <f t="shared" si="10"/>
        <v>"CodeListElement"</v>
      </c>
      <c r="W47">
        <f>IF($A47="Implicit","",COUNTIFS($C$8:C47,C47,$A$8:A47,"Explicit"))</f>
        <v>5</v>
      </c>
      <c r="X47" t="str">
        <f t="shared" si="11"/>
        <v>"Address details"</v>
      </c>
      <c r="Y47" t="str">
        <f t="shared" si="12"/>
        <v>"Region/ State / Department. Refer ISO 3166-2"</v>
      </c>
      <c r="Z47" t="str">
        <f t="shared" si="13"/>
        <v>"false"</v>
      </c>
      <c r="AA47" t="str">
        <f t="shared" si="14"/>
        <v>"false"</v>
      </c>
      <c r="AB47" t="str">
        <f t="shared" si="15"/>
        <v>""</v>
      </c>
      <c r="AC47" t="str">
        <f t="shared" si="16"/>
        <v>"https://onerecord.iata.org/ns/cargo#Address"</v>
      </c>
      <c r="AD47" t="str">
        <f t="shared" si="17"/>
        <v>"https://onerecord.iata.org/ns/cargo#regionCode"</v>
      </c>
      <c r="AE47" t="str">
        <f t="shared" si="18"/>
        <v>"https://onerecord.iata.org/ns/cargo#CodeListElement"</v>
      </c>
      <c r="AF47" t="str">
        <f t="shared" si="19"/>
        <v>"Embedded","Address","regionCode","Embedded","CodeListElement",5,"Address details","Region/ State / Department. Refer ISO 3166-2","false","false","","https://onerecord.iata.org/ns/cargo#Address","https://onerecord.iata.org/ns/cargo#regionCode","https://onerecord.iata.org/ns/cargo#CodeListElement"</v>
      </c>
      <c r="AG47" t="str">
        <f t="shared" si="20"/>
        <v>"Embedded.Address"</v>
      </c>
      <c r="AH47" t="str">
        <f t="shared" si="21"/>
        <v>"regionCode"</v>
      </c>
      <c r="AI47" t="str">
        <f t="shared" si="22"/>
        <v>"Embedded.CodeListElement"</v>
      </c>
      <c r="AJ47" t="str">
        <f t="shared" si="23"/>
        <v>""</v>
      </c>
      <c r="AK47" t="str">
        <f t="shared" si="24"/>
        <v>"hasOne"</v>
      </c>
      <c r="AL47" t="str">
        <f t="shared" si="25"/>
        <v>"Embedded.Address","regionCode","Embedded.CodeListElement","","hasOne"</v>
      </c>
      <c r="AN47">
        <f>COUNTIF(View_conceptual!G:G,L47)</f>
        <v>0</v>
      </c>
      <c r="AO47">
        <f>COUNTIF(View_conceptual!H:H,L47)+COUNTIF(View_conceptual!I:I,N47)</f>
        <v>0</v>
      </c>
      <c r="AQ47" t="str">
        <f t="shared" si="26"/>
        <v/>
      </c>
      <c r="AR47" t="str">
        <f t="shared" si="27"/>
        <v/>
      </c>
      <c r="AT47">
        <f>COUNTIF(View_full!G:G,L47)</f>
        <v>1</v>
      </c>
      <c r="AU47">
        <f>COUNTIF(View_full!H:H,L47)+COUNTIF(View_full!I:I,N47)</f>
        <v>0</v>
      </c>
      <c r="AV47">
        <f>COUNTIFS(Property_Manual!$A$2:$A$1206,Raw!L47,Property_Manual!$B$2:$B$1206,Raw!M47,Property_Manual!$C$2:$C$1206,Raw!N47,Property_Manual!$D$2:$D$1206,Raw!O47,Property_Manual!$F$2:$F$1206,"x")</f>
        <v>0</v>
      </c>
      <c r="AW47" t="str">
        <f t="shared" si="28"/>
        <v>"Embedded","Address","regionCode","Embedded","CodeListElement",5,"Address details","Region/ State / Department. Refer ISO 3166-2","false","false","","https://onerecord.iata.org/ns/cargo#Address","https://onerecord.iata.org/ns/cargo#regionCode","https://onerecord.iata.org/ns/cargo#CodeListElement"</v>
      </c>
      <c r="AX47" t="str">
        <f t="shared" si="29"/>
        <v/>
      </c>
      <c r="AY47" t="str">
        <f t="shared" si="30"/>
        <v/>
      </c>
    </row>
    <row r="48" spans="1:51" x14ac:dyDescent="0.2">
      <c r="A48" s="5" t="s">
        <v>1254</v>
      </c>
      <c r="B48" s="5" t="s">
        <v>49</v>
      </c>
      <c r="C48" s="5" t="s">
        <v>56</v>
      </c>
      <c r="D48" s="5" t="s">
        <v>3138</v>
      </c>
      <c r="F48" s="5" t="s">
        <v>6</v>
      </c>
      <c r="G48">
        <v>1</v>
      </c>
      <c r="I48" s="5" t="s">
        <v>59</v>
      </c>
      <c r="J48" s="5" t="s">
        <v>3139</v>
      </c>
      <c r="K48" s="5"/>
      <c r="L48" t="str">
        <f t="shared" si="0"/>
        <v>Address</v>
      </c>
      <c r="M48" t="str">
        <f t="shared" si="1"/>
        <v>cityName</v>
      </c>
      <c r="N48" t="str">
        <f t="shared" si="2"/>
        <v>string</v>
      </c>
      <c r="O48" t="str">
        <f t="shared" si="3"/>
        <v/>
      </c>
      <c r="P48" t="str">
        <f t="shared" si="4"/>
        <v/>
      </c>
      <c r="Q48" t="str">
        <f t="shared" si="5"/>
        <v>Object</v>
      </c>
      <c r="R48" t="str">
        <f t="shared" si="6"/>
        <v>"Embedded"</v>
      </c>
      <c r="S48" t="str">
        <f t="shared" si="7"/>
        <v>"Address"</v>
      </c>
      <c r="T48" t="str">
        <f t="shared" si="8"/>
        <v>"cityName"</v>
      </c>
      <c r="U48" t="str">
        <f t="shared" si="9"/>
        <v>""</v>
      </c>
      <c r="V48" t="str">
        <f t="shared" si="10"/>
        <v>"string"</v>
      </c>
      <c r="W48">
        <f>IF($A48="Implicit","",COUNTIFS($C$8:C48,C48,$A$8:A48,"Explicit"))</f>
        <v>6</v>
      </c>
      <c r="X48" t="str">
        <f t="shared" si="11"/>
        <v>"Address details"</v>
      </c>
      <c r="Y48" t="str">
        <f t="shared" si="12"/>
        <v>"String holding a city name"</v>
      </c>
      <c r="Z48" t="str">
        <f t="shared" si="13"/>
        <v>"false"</v>
      </c>
      <c r="AA48" t="str">
        <f t="shared" si="14"/>
        <v>"false"</v>
      </c>
      <c r="AB48" t="str">
        <f t="shared" si="15"/>
        <v>""</v>
      </c>
      <c r="AC48" t="str">
        <f t="shared" si="16"/>
        <v>"https://onerecord.iata.org/ns/cargo#Address"</v>
      </c>
      <c r="AD48" t="str">
        <f t="shared" si="17"/>
        <v>"https://onerecord.iata.org/ns/cargo#cityName"</v>
      </c>
      <c r="AE48" t="str">
        <f t="shared" si="18"/>
        <v>"http://www.w3.org/2001/XMLSchema#string"</v>
      </c>
      <c r="AF48" t="str">
        <f t="shared" si="19"/>
        <v>"Embedded","Address","cityName","","string",6,"Address details","String holding a city name","false","false","","https://onerecord.iata.org/ns/cargo#Address","https://onerecord.iata.org/ns/cargo#cityName","http://www.w3.org/2001/XMLSchema#string"</v>
      </c>
      <c r="AG48" t="str">
        <f t="shared" si="20"/>
        <v>"Embedded.Address"</v>
      </c>
      <c r="AH48" t="str">
        <f t="shared" si="21"/>
        <v>"cityName"</v>
      </c>
      <c r="AI48" t="str">
        <f t="shared" si="22"/>
        <v>".string"</v>
      </c>
      <c r="AJ48" t="str">
        <f t="shared" si="23"/>
        <v>""</v>
      </c>
      <c r="AK48" t="str">
        <f t="shared" si="24"/>
        <v>"hasOne"</v>
      </c>
      <c r="AL48" t="str">
        <f t="shared" si="25"/>
        <v>"Embedded.Address","cityName",".string","","hasOne"</v>
      </c>
      <c r="AN48">
        <f>COUNTIF(View_conceptual!G:G,L48)</f>
        <v>0</v>
      </c>
      <c r="AO48">
        <f>COUNTIF(View_conceptual!H:H,L48)+COUNTIF(View_conceptual!I:I,N48)</f>
        <v>0</v>
      </c>
      <c r="AQ48" t="str">
        <f t="shared" si="26"/>
        <v/>
      </c>
      <c r="AR48" t="str">
        <f t="shared" si="27"/>
        <v/>
      </c>
      <c r="AT48">
        <f>COUNTIF(View_full!G:G,L48)</f>
        <v>1</v>
      </c>
      <c r="AU48">
        <f>COUNTIF(View_full!H:H,L48)+COUNTIF(View_full!I:I,N48)</f>
        <v>0</v>
      </c>
      <c r="AV48">
        <f>COUNTIFS(Property_Manual!$A$2:$A$1206,Raw!L48,Property_Manual!$B$2:$B$1206,Raw!M48,Property_Manual!$C$2:$C$1206,Raw!N48,Property_Manual!$D$2:$D$1206,Raw!O48,Property_Manual!$F$2:$F$1206,"x")</f>
        <v>0</v>
      </c>
      <c r="AW48" t="str">
        <f t="shared" si="28"/>
        <v>"Embedded","Address","cityName","","string",6,"Address details","String holding a city name","false","false","","https://onerecord.iata.org/ns/cargo#Address","https://onerecord.iata.org/ns/cargo#cityName","http://www.w3.org/2001/XMLSchema#string"</v>
      </c>
      <c r="AX48" t="str">
        <f t="shared" si="29"/>
        <v/>
      </c>
      <c r="AY48" t="str">
        <f t="shared" si="30"/>
        <v/>
      </c>
    </row>
    <row r="49" spans="1:51" x14ac:dyDescent="0.2">
      <c r="A49" s="5" t="s">
        <v>1254</v>
      </c>
      <c r="B49" s="5" t="s">
        <v>49</v>
      </c>
      <c r="C49" s="5" t="s">
        <v>56</v>
      </c>
      <c r="D49" s="5" t="s">
        <v>69</v>
      </c>
      <c r="E49" s="5"/>
      <c r="F49" s="5" t="s">
        <v>6</v>
      </c>
      <c r="G49">
        <v>1</v>
      </c>
      <c r="H49" s="5"/>
      <c r="I49" s="5" t="s">
        <v>59</v>
      </c>
      <c r="J49" s="5" t="s">
        <v>70</v>
      </c>
      <c r="K49" s="5"/>
      <c r="L49" t="str">
        <f t="shared" si="0"/>
        <v>Address</v>
      </c>
      <c r="M49" t="str">
        <f t="shared" si="1"/>
        <v>postOfficeBox</v>
      </c>
      <c r="N49" t="str">
        <f t="shared" si="2"/>
        <v>string</v>
      </c>
      <c r="O49" t="str">
        <f t="shared" si="3"/>
        <v/>
      </c>
      <c r="P49" t="str">
        <f t="shared" si="4"/>
        <v/>
      </c>
      <c r="Q49" t="str">
        <f t="shared" si="5"/>
        <v>Object</v>
      </c>
      <c r="R49" t="str">
        <f t="shared" si="6"/>
        <v>"Embedded"</v>
      </c>
      <c r="S49" t="str">
        <f t="shared" si="7"/>
        <v>"Address"</v>
      </c>
      <c r="T49" t="str">
        <f t="shared" si="8"/>
        <v>"postOfficeBox"</v>
      </c>
      <c r="U49" t="str">
        <f t="shared" si="9"/>
        <v>""</v>
      </c>
      <c r="V49" t="str">
        <f t="shared" si="10"/>
        <v>"string"</v>
      </c>
      <c r="W49">
        <f>IF($A49="Implicit","",COUNTIFS($C$8:C49,C49,$A$8:A49,"Explicit"))</f>
        <v>7</v>
      </c>
      <c r="X49" t="str">
        <f t="shared" si="11"/>
        <v>"Address details"</v>
      </c>
      <c r="Y49" t="str">
        <f t="shared" si="12"/>
        <v>"Post Office box number / code"</v>
      </c>
      <c r="Z49" t="str">
        <f t="shared" si="13"/>
        <v>"false"</v>
      </c>
      <c r="AA49" t="str">
        <f t="shared" si="14"/>
        <v>"false"</v>
      </c>
      <c r="AB49" t="str">
        <f t="shared" si="15"/>
        <v>""</v>
      </c>
      <c r="AC49" t="str">
        <f t="shared" si="16"/>
        <v>"https://onerecord.iata.org/ns/cargo#Address"</v>
      </c>
      <c r="AD49" t="str">
        <f t="shared" si="17"/>
        <v>"https://onerecord.iata.org/ns/cargo#postOfficeBox"</v>
      </c>
      <c r="AE49" t="str">
        <f t="shared" si="18"/>
        <v>"http://www.w3.org/2001/XMLSchema#string"</v>
      </c>
      <c r="AF49" t="str">
        <f t="shared" si="19"/>
        <v>"Embedded","Address","postOfficeBox","","string",7,"Address details","Post Office box number / code","false","false","","https://onerecord.iata.org/ns/cargo#Address","https://onerecord.iata.org/ns/cargo#postOfficeBox","http://www.w3.org/2001/XMLSchema#string"</v>
      </c>
      <c r="AG49" t="str">
        <f t="shared" si="20"/>
        <v>"Embedded.Address"</v>
      </c>
      <c r="AH49" t="str">
        <f t="shared" si="21"/>
        <v>"postOfficeBox"</v>
      </c>
      <c r="AI49" t="str">
        <f t="shared" si="22"/>
        <v>".string"</v>
      </c>
      <c r="AJ49" t="str">
        <f t="shared" si="23"/>
        <v>""</v>
      </c>
      <c r="AK49" t="str">
        <f t="shared" si="24"/>
        <v>"hasOne"</v>
      </c>
      <c r="AL49" t="str">
        <f t="shared" si="25"/>
        <v>"Embedded.Address","postOfficeBox",".string","","hasOne"</v>
      </c>
      <c r="AN49">
        <f>COUNTIF(View_conceptual!G:G,L49)</f>
        <v>0</v>
      </c>
      <c r="AO49">
        <f>COUNTIF(View_conceptual!H:H,L49)+COUNTIF(View_conceptual!I:I,N49)</f>
        <v>0</v>
      </c>
      <c r="AQ49" t="str">
        <f t="shared" si="26"/>
        <v/>
      </c>
      <c r="AR49" t="str">
        <f t="shared" si="27"/>
        <v/>
      </c>
      <c r="AT49">
        <f>COUNTIF(View_full!G:G,L49)</f>
        <v>1</v>
      </c>
      <c r="AU49">
        <f>COUNTIF(View_full!H:H,L49)+COUNTIF(View_full!I:I,N49)</f>
        <v>0</v>
      </c>
      <c r="AV49">
        <f>COUNTIFS(Property_Manual!$A$2:$A$1206,Raw!L49,Property_Manual!$B$2:$B$1206,Raw!M49,Property_Manual!$C$2:$C$1206,Raw!N49,Property_Manual!$D$2:$D$1206,Raw!O49,Property_Manual!$F$2:$F$1206,"x")</f>
        <v>0</v>
      </c>
      <c r="AW49" t="str">
        <f t="shared" si="28"/>
        <v>"Embedded","Address","postOfficeBox","","string",7,"Address details","Post Office box number / code","false","false","","https://onerecord.iata.org/ns/cargo#Address","https://onerecord.iata.org/ns/cargo#postOfficeBox","http://www.w3.org/2001/XMLSchema#string"</v>
      </c>
      <c r="AX49" t="str">
        <f t="shared" si="29"/>
        <v/>
      </c>
      <c r="AY49" t="str">
        <f t="shared" si="30"/>
        <v/>
      </c>
    </row>
    <row r="50" spans="1:51" x14ac:dyDescent="0.2">
      <c r="A50" s="5" t="s">
        <v>1254</v>
      </c>
      <c r="B50" s="5" t="s">
        <v>49</v>
      </c>
      <c r="C50" s="5" t="s">
        <v>56</v>
      </c>
      <c r="D50" s="5" t="s">
        <v>2184</v>
      </c>
      <c r="E50" s="5"/>
      <c r="F50" s="5" t="s">
        <v>6</v>
      </c>
      <c r="G50">
        <v>1</v>
      </c>
      <c r="I50" s="5" t="s">
        <v>59</v>
      </c>
      <c r="J50" s="5" t="s">
        <v>66</v>
      </c>
      <c r="K50" s="5"/>
      <c r="L50" t="str">
        <f t="shared" si="0"/>
        <v>Address</v>
      </c>
      <c r="M50" t="str">
        <f t="shared" si="1"/>
        <v>textualPostCode</v>
      </c>
      <c r="N50" t="str">
        <f t="shared" si="2"/>
        <v>string</v>
      </c>
      <c r="O50" t="str">
        <f t="shared" si="3"/>
        <v/>
      </c>
      <c r="P50" t="str">
        <f t="shared" si="4"/>
        <v/>
      </c>
      <c r="Q50" t="str">
        <f t="shared" si="5"/>
        <v>Object</v>
      </c>
      <c r="R50" t="str">
        <f t="shared" si="6"/>
        <v>"Embedded"</v>
      </c>
      <c r="S50" t="str">
        <f t="shared" si="7"/>
        <v>"Address"</v>
      </c>
      <c r="T50" t="str">
        <f t="shared" si="8"/>
        <v>"textualPostCode"</v>
      </c>
      <c r="U50" t="str">
        <f t="shared" si="9"/>
        <v>""</v>
      </c>
      <c r="V50" t="str">
        <f t="shared" si="10"/>
        <v>"string"</v>
      </c>
      <c r="W50">
        <f>IF($A50="Implicit","",COUNTIFS($C$8:C50,C50,$A$8:A50,"Explicit"))</f>
        <v>8</v>
      </c>
      <c r="X50" t="str">
        <f t="shared" si="11"/>
        <v>"Address details"</v>
      </c>
      <c r="Y50" t="str">
        <f t="shared" si="12"/>
        <v>"Postal / ZIP code"</v>
      </c>
      <c r="Z50" t="str">
        <f t="shared" si="13"/>
        <v>"false"</v>
      </c>
      <c r="AA50" t="str">
        <f t="shared" si="14"/>
        <v>"false"</v>
      </c>
      <c r="AB50" t="str">
        <f t="shared" si="15"/>
        <v>""</v>
      </c>
      <c r="AC50" t="str">
        <f t="shared" si="16"/>
        <v>"https://onerecord.iata.org/ns/cargo#Address"</v>
      </c>
      <c r="AD50" t="str">
        <f t="shared" si="17"/>
        <v>"https://onerecord.iata.org/ns/cargo#textualPostCode"</v>
      </c>
      <c r="AE50" t="str">
        <f t="shared" si="18"/>
        <v>"http://www.w3.org/2001/XMLSchema#string"</v>
      </c>
      <c r="AF50" t="str">
        <f t="shared" si="19"/>
        <v>"Embedded","Address","textualPostCode","","string",8,"Address details","Postal / ZIP code","false","false","","https://onerecord.iata.org/ns/cargo#Address","https://onerecord.iata.org/ns/cargo#textualPostCode","http://www.w3.org/2001/XMLSchema#string"</v>
      </c>
      <c r="AG50" t="str">
        <f t="shared" si="20"/>
        <v>"Embedded.Address"</v>
      </c>
      <c r="AH50" t="str">
        <f t="shared" si="21"/>
        <v>"textualPostCode"</v>
      </c>
      <c r="AI50" t="str">
        <f t="shared" si="22"/>
        <v>".string"</v>
      </c>
      <c r="AJ50" t="str">
        <f t="shared" si="23"/>
        <v>""</v>
      </c>
      <c r="AK50" t="str">
        <f t="shared" si="24"/>
        <v>"hasOne"</v>
      </c>
      <c r="AL50" t="str">
        <f t="shared" si="25"/>
        <v>"Embedded.Address","textualPostCode",".string","","hasOne"</v>
      </c>
      <c r="AN50">
        <f>COUNTIF(View_conceptual!G:G,L50)</f>
        <v>0</v>
      </c>
      <c r="AO50">
        <f>COUNTIF(View_conceptual!H:H,L50)+COUNTIF(View_conceptual!I:I,N50)</f>
        <v>0</v>
      </c>
      <c r="AQ50" t="str">
        <f t="shared" si="26"/>
        <v/>
      </c>
      <c r="AR50" t="str">
        <f t="shared" si="27"/>
        <v/>
      </c>
      <c r="AT50">
        <f>COUNTIF(View_full!G:G,L50)</f>
        <v>1</v>
      </c>
      <c r="AU50">
        <f>COUNTIF(View_full!H:H,L50)+COUNTIF(View_full!I:I,N50)</f>
        <v>0</v>
      </c>
      <c r="AV50">
        <f>COUNTIFS(Property_Manual!$A$2:$A$1206,Raw!L50,Property_Manual!$B$2:$B$1206,Raw!M50,Property_Manual!$C$2:$C$1206,Raw!N50,Property_Manual!$D$2:$D$1206,Raw!O50,Property_Manual!$F$2:$F$1206,"x")</f>
        <v>0</v>
      </c>
      <c r="AW50" t="str">
        <f t="shared" si="28"/>
        <v>"Embedded","Address","textualPostCode","","string",8,"Address details","Postal / ZIP code","false","false","","https://onerecord.iata.org/ns/cargo#Address","https://onerecord.iata.org/ns/cargo#textualPostCode","http://www.w3.org/2001/XMLSchema#string"</v>
      </c>
      <c r="AX50" t="str">
        <f t="shared" si="29"/>
        <v/>
      </c>
      <c r="AY50" t="str">
        <f t="shared" si="30"/>
        <v/>
      </c>
    </row>
    <row r="51" spans="1:51" x14ac:dyDescent="0.2">
      <c r="A51" s="5" t="s">
        <v>1254</v>
      </c>
      <c r="B51" s="5" t="s">
        <v>49</v>
      </c>
      <c r="C51" s="5" t="s">
        <v>56</v>
      </c>
      <c r="D51" s="5" t="s">
        <v>71</v>
      </c>
      <c r="E51" s="5"/>
      <c r="F51" s="5" t="s">
        <v>6</v>
      </c>
      <c r="I51" s="5" t="s">
        <v>59</v>
      </c>
      <c r="J51" s="5" t="s">
        <v>72</v>
      </c>
      <c r="K51" s="5"/>
      <c r="L51" t="str">
        <f t="shared" si="0"/>
        <v>Address</v>
      </c>
      <c r="M51" t="str">
        <f t="shared" si="1"/>
        <v>streetAddressLines</v>
      </c>
      <c r="N51" t="str">
        <f t="shared" si="2"/>
        <v>string</v>
      </c>
      <c r="O51" t="str">
        <f t="shared" si="3"/>
        <v/>
      </c>
      <c r="P51" t="str">
        <f t="shared" si="4"/>
        <v/>
      </c>
      <c r="Q51" t="str">
        <f t="shared" si="5"/>
        <v>Object</v>
      </c>
      <c r="R51" t="str">
        <f t="shared" si="6"/>
        <v>"Embedded"</v>
      </c>
      <c r="S51" t="str">
        <f t="shared" si="7"/>
        <v>"Address"</v>
      </c>
      <c r="T51" t="str">
        <f t="shared" si="8"/>
        <v>"streetAddressLines"</v>
      </c>
      <c r="U51" t="str">
        <f t="shared" si="9"/>
        <v>""</v>
      </c>
      <c r="V51" t="str">
        <f t="shared" si="10"/>
        <v>"string"</v>
      </c>
      <c r="W51">
        <f>IF($A51="Implicit","",COUNTIFS($C$8:C51,C51,$A$8:A51,"Explicit"))</f>
        <v>9</v>
      </c>
      <c r="X51" t="str">
        <f t="shared" si="11"/>
        <v>"Address details"</v>
      </c>
      <c r="Y51" t="str">
        <f t="shared" si="12"/>
        <v>"Street address including street name; street number; building number; apartment etc"</v>
      </c>
      <c r="Z51" t="str">
        <f t="shared" si="13"/>
        <v>"true"</v>
      </c>
      <c r="AA51" t="str">
        <f t="shared" si="14"/>
        <v>"false"</v>
      </c>
      <c r="AB51" t="str">
        <f t="shared" si="15"/>
        <v>""</v>
      </c>
      <c r="AC51" t="str">
        <f t="shared" si="16"/>
        <v>"https://onerecord.iata.org/ns/cargo#Address"</v>
      </c>
      <c r="AD51" t="str">
        <f t="shared" si="17"/>
        <v>"https://onerecord.iata.org/ns/cargo#streetAddressLines"</v>
      </c>
      <c r="AE51" t="str">
        <f t="shared" si="18"/>
        <v>"http://www.w3.org/2001/XMLSchema#string"</v>
      </c>
      <c r="AF51" t="str">
        <f t="shared" si="19"/>
        <v>"Embedded","Address","streetAddressLines","","string",9,"Address details","Street address including street name; street number; building number; apartment etc","true","false","","https://onerecord.iata.org/ns/cargo#Address","https://onerecord.iata.org/ns/cargo#streetAddressLines","http://www.w3.org/2001/XMLSchema#string"</v>
      </c>
      <c r="AG51" t="str">
        <f t="shared" si="20"/>
        <v>"Embedded.Address"</v>
      </c>
      <c r="AH51" t="str">
        <f t="shared" si="21"/>
        <v>"streetAddressLines"</v>
      </c>
      <c r="AI51" t="str">
        <f t="shared" si="22"/>
        <v>".string"</v>
      </c>
      <c r="AJ51" t="str">
        <f t="shared" si="23"/>
        <v>""</v>
      </c>
      <c r="AK51" t="str">
        <f t="shared" si="24"/>
        <v>"hasMany"</v>
      </c>
      <c r="AL51" t="str">
        <f t="shared" si="25"/>
        <v>"Embedded.Address","streetAddressLines",".string","","hasMany"</v>
      </c>
      <c r="AN51">
        <f>COUNTIF(View_conceptual!G:G,L51)</f>
        <v>0</v>
      </c>
      <c r="AO51">
        <f>COUNTIF(View_conceptual!H:H,L51)+COUNTIF(View_conceptual!I:I,N51)</f>
        <v>0</v>
      </c>
      <c r="AQ51" t="str">
        <f t="shared" si="26"/>
        <v/>
      </c>
      <c r="AR51" t="str">
        <f t="shared" si="27"/>
        <v/>
      </c>
      <c r="AT51">
        <f>COUNTIF(View_full!G:G,L51)</f>
        <v>1</v>
      </c>
      <c r="AU51">
        <f>COUNTIF(View_full!H:H,L51)+COUNTIF(View_full!I:I,N51)</f>
        <v>0</v>
      </c>
      <c r="AV51">
        <f>COUNTIFS(Property_Manual!$A$2:$A$1206,Raw!L51,Property_Manual!$B$2:$B$1206,Raw!M51,Property_Manual!$C$2:$C$1206,Raw!N51,Property_Manual!$D$2:$D$1206,Raw!O51,Property_Manual!$F$2:$F$1206,"x")</f>
        <v>0</v>
      </c>
      <c r="AW51" t="str">
        <f t="shared" si="28"/>
        <v>"Embedded","Address","streetAddressLines","","string",9,"Address details","Street address including street name; street number; building number; apartment etc","true","false","","https://onerecord.iata.org/ns/cargo#Address","https://onerecord.iata.org/ns/cargo#streetAddressLines","http://www.w3.org/2001/XMLSchema#string"</v>
      </c>
      <c r="AX51" t="str">
        <f t="shared" si="29"/>
        <v/>
      </c>
      <c r="AY51" t="str">
        <f t="shared" si="30"/>
        <v/>
      </c>
    </row>
    <row r="52" spans="1:51" x14ac:dyDescent="0.2">
      <c r="A52" s="5" t="s">
        <v>1254</v>
      </c>
      <c r="B52" s="5" t="s">
        <v>49</v>
      </c>
      <c r="C52" s="5" t="s">
        <v>74</v>
      </c>
      <c r="D52" s="5" t="s">
        <v>75</v>
      </c>
      <c r="E52" s="5"/>
      <c r="F52" s="5" t="s">
        <v>12</v>
      </c>
      <c r="G52">
        <v>1</v>
      </c>
      <c r="I52" s="5" t="s">
        <v>76</v>
      </c>
      <c r="J52" s="5" t="s">
        <v>77</v>
      </c>
      <c r="K52" s="5"/>
      <c r="L52" t="str">
        <f t="shared" si="0"/>
        <v>Adjustments</v>
      </c>
      <c r="M52" t="str">
        <f t="shared" si="1"/>
        <v>correctionNumber</v>
      </c>
      <c r="N52" t="str">
        <f t="shared" si="2"/>
        <v>integer</v>
      </c>
      <c r="O52" t="str">
        <f t="shared" si="3"/>
        <v/>
      </c>
      <c r="P52" t="str">
        <f t="shared" si="4"/>
        <v/>
      </c>
      <c r="Q52" t="str">
        <f t="shared" si="5"/>
        <v>Object</v>
      </c>
      <c r="R52" t="str">
        <f t="shared" si="6"/>
        <v>"Embedded"</v>
      </c>
      <c r="S52" t="str">
        <f t="shared" si="7"/>
        <v>"Adjustments"</v>
      </c>
      <c r="T52" t="str">
        <f t="shared" si="8"/>
        <v>"correctionNumber"</v>
      </c>
      <c r="U52" t="str">
        <f t="shared" si="9"/>
        <v>""</v>
      </c>
      <c r="V52" t="str">
        <f t="shared" si="10"/>
        <v>"integer"</v>
      </c>
      <c r="W52">
        <f>IF($A52="Implicit","",COUNTIFS($C$8:C52,C52,$A$8:A52,"Explicit"))</f>
        <v>1</v>
      </c>
      <c r="X52" t="str">
        <f t="shared" si="11"/>
        <v>"Adjustments in the context of CASS records"</v>
      </c>
      <c r="Y52" t="str">
        <f t="shared" si="12"/>
        <v>"Number of the adjustment"</v>
      </c>
      <c r="Z52" t="str">
        <f t="shared" si="13"/>
        <v>"false"</v>
      </c>
      <c r="AA52" t="str">
        <f t="shared" si="14"/>
        <v>"false"</v>
      </c>
      <c r="AB52" t="str">
        <f t="shared" si="15"/>
        <v>""</v>
      </c>
      <c r="AC52" t="str">
        <f t="shared" si="16"/>
        <v>"https://onerecord.iata.org/ns/cargo#Adjustments"</v>
      </c>
      <c r="AD52" t="str">
        <f t="shared" si="17"/>
        <v>"https://onerecord.iata.org/ns/cargo#correctionNumber"</v>
      </c>
      <c r="AE52" t="str">
        <f t="shared" si="18"/>
        <v>"http://www.w3.org/2001/XMLSchema#integer"</v>
      </c>
      <c r="AF52" t="str">
        <f t="shared" si="19"/>
        <v>"Embedded","Adjustments","correctionNumber","","integer",1,"Adjustments in the context of CASS records","Number of the adjustment","false","false","","https://onerecord.iata.org/ns/cargo#Adjustments","https://onerecord.iata.org/ns/cargo#correctionNumber","http://www.w3.org/2001/XMLSchema#integer"</v>
      </c>
      <c r="AG52" t="str">
        <f t="shared" si="20"/>
        <v>"Embedded.Adjustments"</v>
      </c>
      <c r="AH52" t="str">
        <f t="shared" si="21"/>
        <v>"correctionNumber"</v>
      </c>
      <c r="AI52" t="str">
        <f t="shared" si="22"/>
        <v>".integer"</v>
      </c>
      <c r="AJ52" t="str">
        <f t="shared" si="23"/>
        <v>""</v>
      </c>
      <c r="AK52" t="str">
        <f t="shared" si="24"/>
        <v>"hasOne"</v>
      </c>
      <c r="AL52" t="str">
        <f t="shared" si="25"/>
        <v>"Embedded.Adjustments","correctionNumber",".integer","","hasOne"</v>
      </c>
      <c r="AN52">
        <f>COUNTIF(View_conceptual!G:G,L52)</f>
        <v>0</v>
      </c>
      <c r="AO52">
        <f>COUNTIF(View_conceptual!H:H,L52)+COUNTIF(View_conceptual!I:I,N52)</f>
        <v>0</v>
      </c>
      <c r="AQ52" t="str">
        <f t="shared" si="26"/>
        <v/>
      </c>
      <c r="AR52" t="str">
        <f t="shared" si="27"/>
        <v/>
      </c>
      <c r="AT52">
        <f>COUNTIF(View_full!G:G,L52)</f>
        <v>1</v>
      </c>
      <c r="AU52">
        <f>COUNTIF(View_full!H:H,L52)+COUNTIF(View_full!I:I,N52)</f>
        <v>0</v>
      </c>
      <c r="AV52">
        <f>COUNTIFS(Property_Manual!$A$2:$A$1206,Raw!L52,Property_Manual!$B$2:$B$1206,Raw!M52,Property_Manual!$C$2:$C$1206,Raw!N52,Property_Manual!$D$2:$D$1206,Raw!O52,Property_Manual!$F$2:$F$1206,"x")</f>
        <v>0</v>
      </c>
      <c r="AW52" t="str">
        <f t="shared" si="28"/>
        <v>"Embedded","Adjustments","correctionNumber","","integer",1,"Adjustments in the context of CASS records","Number of the adjustment","false","false","","https://onerecord.iata.org/ns/cargo#Adjustments","https://onerecord.iata.org/ns/cargo#correctionNumber","http://www.w3.org/2001/XMLSchema#integer"</v>
      </c>
      <c r="AX52" t="str">
        <f t="shared" si="29"/>
        <v/>
      </c>
      <c r="AY52" t="str">
        <f t="shared" si="30"/>
        <v/>
      </c>
    </row>
    <row r="53" spans="1:51" x14ac:dyDescent="0.2">
      <c r="A53" s="5" t="s">
        <v>1254</v>
      </c>
      <c r="B53" s="5" t="s">
        <v>49</v>
      </c>
      <c r="C53" s="5" t="s">
        <v>74</v>
      </c>
      <c r="D53" s="5" t="s">
        <v>78</v>
      </c>
      <c r="E53" s="5"/>
      <c r="F53" s="5" t="s">
        <v>6</v>
      </c>
      <c r="G53">
        <v>1</v>
      </c>
      <c r="H53" s="5"/>
      <c r="I53" s="5" t="s">
        <v>76</v>
      </c>
      <c r="J53" s="5" t="s">
        <v>79</v>
      </c>
      <c r="K53" s="5"/>
      <c r="L53" t="str">
        <f t="shared" si="0"/>
        <v>Adjustments</v>
      </c>
      <c r="M53" t="str">
        <f t="shared" si="1"/>
        <v>correctionSerialNumber</v>
      </c>
      <c r="N53" t="str">
        <f t="shared" si="2"/>
        <v>string</v>
      </c>
      <c r="O53" t="str">
        <f t="shared" si="3"/>
        <v/>
      </c>
      <c r="P53" t="str">
        <f t="shared" si="4"/>
        <v/>
      </c>
      <c r="Q53" t="str">
        <f t="shared" si="5"/>
        <v>Object</v>
      </c>
      <c r="R53" t="str">
        <f t="shared" si="6"/>
        <v>"Embedded"</v>
      </c>
      <c r="S53" t="str">
        <f t="shared" si="7"/>
        <v>"Adjustments"</v>
      </c>
      <c r="T53" t="str">
        <f t="shared" si="8"/>
        <v>"correctionSerialNumber"</v>
      </c>
      <c r="U53" t="str">
        <f t="shared" si="9"/>
        <v>""</v>
      </c>
      <c r="V53" t="str">
        <f t="shared" si="10"/>
        <v>"string"</v>
      </c>
      <c r="W53">
        <f>IF($A53="Implicit","",COUNTIFS($C$8:C53,C53,$A$8:A53,"Explicit"))</f>
        <v>2</v>
      </c>
      <c r="X53" t="str">
        <f t="shared" si="11"/>
        <v>"Adjustments in the context of CASS records"</v>
      </c>
      <c r="Y53" t="str">
        <f t="shared" si="12"/>
        <v>"Serial Number of the correction"</v>
      </c>
      <c r="Z53" t="str">
        <f t="shared" si="13"/>
        <v>"false"</v>
      </c>
      <c r="AA53" t="str">
        <f t="shared" si="14"/>
        <v>"false"</v>
      </c>
      <c r="AB53" t="str">
        <f t="shared" si="15"/>
        <v>""</v>
      </c>
      <c r="AC53" t="str">
        <f t="shared" si="16"/>
        <v>"https://onerecord.iata.org/ns/cargo#Adjustments"</v>
      </c>
      <c r="AD53" t="str">
        <f t="shared" si="17"/>
        <v>"https://onerecord.iata.org/ns/cargo#correctionSerialNumber"</v>
      </c>
      <c r="AE53" t="str">
        <f t="shared" si="18"/>
        <v>"http://www.w3.org/2001/XMLSchema#string"</v>
      </c>
      <c r="AF53" t="str">
        <f t="shared" si="19"/>
        <v>"Embedded","Adjustments","correctionSerialNumber","","string",2,"Adjustments in the context of CASS records","Serial Number of the correction","false","false","","https://onerecord.iata.org/ns/cargo#Adjustments","https://onerecord.iata.org/ns/cargo#correctionSerialNumber","http://www.w3.org/2001/XMLSchema#string"</v>
      </c>
      <c r="AG53" t="str">
        <f t="shared" si="20"/>
        <v>"Embedded.Adjustments"</v>
      </c>
      <c r="AH53" t="str">
        <f t="shared" si="21"/>
        <v>"correctionSerialNumber"</v>
      </c>
      <c r="AI53" t="str">
        <f t="shared" si="22"/>
        <v>".string"</v>
      </c>
      <c r="AJ53" t="str">
        <f t="shared" si="23"/>
        <v>""</v>
      </c>
      <c r="AK53" t="str">
        <f t="shared" si="24"/>
        <v>"hasOne"</v>
      </c>
      <c r="AL53" t="str">
        <f t="shared" si="25"/>
        <v>"Embedded.Adjustments","correctionSerialNumber",".string","","hasOne"</v>
      </c>
      <c r="AN53">
        <f>COUNTIF(View_conceptual!G:G,L53)</f>
        <v>0</v>
      </c>
      <c r="AO53">
        <f>COUNTIF(View_conceptual!H:H,L53)+COUNTIF(View_conceptual!I:I,N53)</f>
        <v>0</v>
      </c>
      <c r="AQ53" t="str">
        <f t="shared" si="26"/>
        <v/>
      </c>
      <c r="AR53" t="str">
        <f t="shared" si="27"/>
        <v/>
      </c>
      <c r="AT53">
        <f>COUNTIF(View_full!G:G,L53)</f>
        <v>1</v>
      </c>
      <c r="AU53">
        <f>COUNTIF(View_full!H:H,L53)+COUNTIF(View_full!I:I,N53)</f>
        <v>0</v>
      </c>
      <c r="AV53">
        <f>COUNTIFS(Property_Manual!$A$2:$A$1206,Raw!L53,Property_Manual!$B$2:$B$1206,Raw!M53,Property_Manual!$C$2:$C$1206,Raw!N53,Property_Manual!$D$2:$D$1206,Raw!O53,Property_Manual!$F$2:$F$1206,"x")</f>
        <v>0</v>
      </c>
      <c r="AW53" t="str">
        <f t="shared" si="28"/>
        <v>"Embedded","Adjustments","correctionSerialNumber","","string",2,"Adjustments in the context of CASS records","Serial Number of the correction","false","false","","https://onerecord.iata.org/ns/cargo#Adjustments","https://onerecord.iata.org/ns/cargo#correctionSerialNumber","http://www.w3.org/2001/XMLSchema#string"</v>
      </c>
      <c r="AX53" t="str">
        <f t="shared" si="29"/>
        <v/>
      </c>
      <c r="AY53" t="str">
        <f t="shared" si="30"/>
        <v/>
      </c>
    </row>
    <row r="54" spans="1:51" x14ac:dyDescent="0.2">
      <c r="A54" s="5" t="s">
        <v>1254</v>
      </c>
      <c r="B54" s="5" t="s">
        <v>49</v>
      </c>
      <c r="C54" s="5" t="s">
        <v>74</v>
      </c>
      <c r="D54" s="5" t="s">
        <v>80</v>
      </c>
      <c r="E54" s="5"/>
      <c r="F54" s="5" t="s">
        <v>6</v>
      </c>
      <c r="G54">
        <v>1</v>
      </c>
      <c r="H54" s="5"/>
      <c r="I54" s="5" t="s">
        <v>76</v>
      </c>
      <c r="J54" s="5" t="s">
        <v>81</v>
      </c>
      <c r="K54" s="5"/>
      <c r="L54" t="str">
        <f t="shared" si="0"/>
        <v>Adjustments</v>
      </c>
      <c r="M54" t="str">
        <f t="shared" si="1"/>
        <v>reasonsForAdjustments</v>
      </c>
      <c r="N54" t="str">
        <f t="shared" si="2"/>
        <v>string</v>
      </c>
      <c r="O54" t="str">
        <f t="shared" si="3"/>
        <v/>
      </c>
      <c r="P54" t="str">
        <f t="shared" si="4"/>
        <v/>
      </c>
      <c r="Q54" t="str">
        <f t="shared" si="5"/>
        <v>Object</v>
      </c>
      <c r="R54" t="str">
        <f t="shared" si="6"/>
        <v>"Embedded"</v>
      </c>
      <c r="S54" t="str">
        <f t="shared" si="7"/>
        <v>"Adjustments"</v>
      </c>
      <c r="T54" t="str">
        <f t="shared" si="8"/>
        <v>"reasonsForAdjustments"</v>
      </c>
      <c r="U54" t="str">
        <f t="shared" si="9"/>
        <v>""</v>
      </c>
      <c r="V54" t="str">
        <f t="shared" si="10"/>
        <v>"string"</v>
      </c>
      <c r="W54">
        <f>IF($A54="Implicit","",COUNTIFS($C$8:C54,C54,$A$8:A54,"Explicit"))</f>
        <v>3</v>
      </c>
      <c r="X54" t="str">
        <f t="shared" si="11"/>
        <v>"Adjustments in the context of CASS records"</v>
      </c>
      <c r="Y54" t="str">
        <f t="shared" si="12"/>
        <v>"A free text for user to include a reason for correction"</v>
      </c>
      <c r="Z54" t="str">
        <f t="shared" si="13"/>
        <v>"false"</v>
      </c>
      <c r="AA54" t="str">
        <f t="shared" si="14"/>
        <v>"false"</v>
      </c>
      <c r="AB54" t="str">
        <f t="shared" si="15"/>
        <v>""</v>
      </c>
      <c r="AC54" t="str">
        <f t="shared" si="16"/>
        <v>"https://onerecord.iata.org/ns/cargo#Adjustments"</v>
      </c>
      <c r="AD54" t="str">
        <f t="shared" si="17"/>
        <v>"https://onerecord.iata.org/ns/cargo#reasonsForAdjustments"</v>
      </c>
      <c r="AE54" t="str">
        <f t="shared" si="18"/>
        <v>"http://www.w3.org/2001/XMLSchema#string"</v>
      </c>
      <c r="AF54" t="str">
        <f t="shared" si="19"/>
        <v>"Embedded","Adjustments","reasonsForAdjustments","","string",3,"Adjustments in the context of CASS records","A free text for user to include a reason for correction","false","false","","https://onerecord.iata.org/ns/cargo#Adjustments","https://onerecord.iata.org/ns/cargo#reasonsForAdjustments","http://www.w3.org/2001/XMLSchema#string"</v>
      </c>
      <c r="AG54" t="str">
        <f t="shared" si="20"/>
        <v>"Embedded.Adjustments"</v>
      </c>
      <c r="AH54" t="str">
        <f t="shared" si="21"/>
        <v>"reasonsForAdjustments"</v>
      </c>
      <c r="AI54" t="str">
        <f t="shared" si="22"/>
        <v>".string"</v>
      </c>
      <c r="AJ54" t="str">
        <f t="shared" si="23"/>
        <v>""</v>
      </c>
      <c r="AK54" t="str">
        <f t="shared" si="24"/>
        <v>"hasOne"</v>
      </c>
      <c r="AL54" t="str">
        <f t="shared" si="25"/>
        <v>"Embedded.Adjustments","reasonsForAdjustments",".string","","hasOne"</v>
      </c>
      <c r="AN54">
        <f>COUNTIF(View_conceptual!G:G,L54)</f>
        <v>0</v>
      </c>
      <c r="AO54">
        <f>COUNTIF(View_conceptual!H:H,L54)+COUNTIF(View_conceptual!I:I,N54)</f>
        <v>0</v>
      </c>
      <c r="AQ54" t="str">
        <f t="shared" si="26"/>
        <v/>
      </c>
      <c r="AR54" t="str">
        <f t="shared" si="27"/>
        <v/>
      </c>
      <c r="AT54">
        <f>COUNTIF(View_full!G:G,L54)</f>
        <v>1</v>
      </c>
      <c r="AU54">
        <f>COUNTIF(View_full!H:H,L54)+COUNTIF(View_full!I:I,N54)</f>
        <v>0</v>
      </c>
      <c r="AV54">
        <f>COUNTIFS(Property_Manual!$A$2:$A$1206,Raw!L54,Property_Manual!$B$2:$B$1206,Raw!M54,Property_Manual!$C$2:$C$1206,Raw!N54,Property_Manual!$D$2:$D$1206,Raw!O54,Property_Manual!$F$2:$F$1206,"x")</f>
        <v>0</v>
      </c>
      <c r="AW54" t="str">
        <f t="shared" si="28"/>
        <v>"Embedded","Adjustments","reasonsForAdjustments","","string",3,"Adjustments in the context of CASS records","A free text for user to include a reason for correction","false","false","","https://onerecord.iata.org/ns/cargo#Adjustments","https://onerecord.iata.org/ns/cargo#reasonsForAdjustments","http://www.w3.org/2001/XMLSchema#string"</v>
      </c>
      <c r="AX54" t="str">
        <f t="shared" si="29"/>
        <v/>
      </c>
      <c r="AY54" t="str">
        <f t="shared" si="30"/>
        <v/>
      </c>
    </row>
    <row r="55" spans="1:51" x14ac:dyDescent="0.2">
      <c r="A55" s="5" t="s">
        <v>1254</v>
      </c>
      <c r="B55" s="5" t="s">
        <v>1198</v>
      </c>
      <c r="C55" s="5" t="s">
        <v>82</v>
      </c>
      <c r="D55" s="5" t="s">
        <v>94</v>
      </c>
      <c r="E55" s="5" t="s">
        <v>1198</v>
      </c>
      <c r="F55" s="5" t="s">
        <v>95</v>
      </c>
      <c r="G55">
        <v>1</v>
      </c>
      <c r="H55" t="s">
        <v>950</v>
      </c>
      <c r="I55" s="5" t="s">
        <v>1213</v>
      </c>
      <c r="J55" s="5" t="s">
        <v>96</v>
      </c>
      <c r="K55" s="5"/>
      <c r="L55" t="str">
        <f t="shared" si="0"/>
        <v>Answer</v>
      </c>
      <c r="M55" t="str">
        <f t="shared" si="1"/>
        <v>question</v>
      </c>
      <c r="N55" t="str">
        <f t="shared" si="2"/>
        <v>Question</v>
      </c>
      <c r="O55" t="str">
        <f t="shared" si="3"/>
        <v>answer</v>
      </c>
      <c r="P55" t="str">
        <f t="shared" si="4"/>
        <v/>
      </c>
      <c r="Q55" t="str">
        <f t="shared" si="5"/>
        <v>Object</v>
      </c>
      <c r="R55" t="str">
        <f t="shared" si="6"/>
        <v>"Common"</v>
      </c>
      <c r="S55" t="str">
        <f t="shared" si="7"/>
        <v>"Answer"</v>
      </c>
      <c r="T55" t="str">
        <f t="shared" si="8"/>
        <v>"question"</v>
      </c>
      <c r="U55" t="str">
        <f t="shared" si="9"/>
        <v>"Common"</v>
      </c>
      <c r="V55" t="str">
        <f t="shared" si="10"/>
        <v>"Question"</v>
      </c>
      <c r="W55">
        <f>IF($A55="Implicit","",COUNTIFS($C$8:C55,C55,$A$8:A55,"Explicit"))</f>
        <v>1</v>
      </c>
      <c r="X55" t="str">
        <f t="shared" si="11"/>
        <v>"Answer holds the answer to one Question"</v>
      </c>
      <c r="Y55" t="str">
        <f t="shared" si="12"/>
        <v>"Reference to the Question the Answer is for"</v>
      </c>
      <c r="Z55" t="str">
        <f t="shared" si="13"/>
        <v>"false"</v>
      </c>
      <c r="AA55" t="str">
        <f t="shared" si="14"/>
        <v>"false"</v>
      </c>
      <c r="AB55" t="str">
        <f t="shared" si="15"/>
        <v>""</v>
      </c>
      <c r="AC55" t="str">
        <f t="shared" si="16"/>
        <v>"https://onerecord.iata.org/ns/cargo#Answer"</v>
      </c>
      <c r="AD55" t="str">
        <f t="shared" si="17"/>
        <v>"https://onerecord.iata.org/ns/cargo#question"</v>
      </c>
      <c r="AE55" t="str">
        <f t="shared" si="18"/>
        <v>"https://onerecord.iata.org/ns/cargo#Question"</v>
      </c>
      <c r="AF55" t="str">
        <f t="shared" si="19"/>
        <v>"Common","Answer","question","Common","Question",1,"Answer holds the answer to one Question","Reference to the Question the Answer is for","false","false","","https://onerecord.iata.org/ns/cargo#Answer","https://onerecord.iata.org/ns/cargo#question","https://onerecord.iata.org/ns/cargo#Question"</v>
      </c>
      <c r="AG55" t="str">
        <f t="shared" si="20"/>
        <v>"Common.Answer"</v>
      </c>
      <c r="AH55" t="str">
        <f t="shared" si="21"/>
        <v>"question"</v>
      </c>
      <c r="AI55" t="str">
        <f t="shared" si="22"/>
        <v>"Common.Question"</v>
      </c>
      <c r="AJ55" t="str">
        <f t="shared" si="23"/>
        <v>"answer"</v>
      </c>
      <c r="AK55" t="str">
        <f t="shared" si="24"/>
        <v>"hasOne"</v>
      </c>
      <c r="AL55" t="str">
        <f t="shared" si="25"/>
        <v>"Common.Answer","question","Common.Question","answer","hasOne"</v>
      </c>
      <c r="AN55">
        <f>COUNTIF(View_conceptual!G:G,L55)</f>
        <v>0</v>
      </c>
      <c r="AO55">
        <f>COUNTIF(View_conceptual!H:H,L55)+COUNTIF(View_conceptual!I:I,N55)</f>
        <v>0</v>
      </c>
      <c r="AQ55" t="str">
        <f t="shared" si="26"/>
        <v/>
      </c>
      <c r="AR55" t="str">
        <f t="shared" si="27"/>
        <v/>
      </c>
      <c r="AT55">
        <f>COUNTIF(View_full!G:G,L55)</f>
        <v>1</v>
      </c>
      <c r="AU55">
        <f>COUNTIF(View_full!H:H,L55)+COUNTIF(View_full!I:I,N55)</f>
        <v>2</v>
      </c>
      <c r="AV55">
        <f>COUNTIFS(Property_Manual!$A$2:$A$1206,Raw!L55,Property_Manual!$B$2:$B$1206,Raw!M55,Property_Manual!$C$2:$C$1206,Raw!N55,Property_Manual!$D$2:$D$1206,Raw!O55,Property_Manual!$F$2:$F$1206,"x")</f>
        <v>1</v>
      </c>
      <c r="AW55" t="str">
        <f t="shared" si="28"/>
        <v>"Common","Answer","question","Common","Question",1,"Answer holds the answer to one Question","Reference to the Question the Answer is for","false","false","","https://onerecord.iata.org/ns/cargo#Answer","https://onerecord.iata.org/ns/cargo#question","https://onerecord.iata.org/ns/cargo#Question"</v>
      </c>
      <c r="AX55" t="str">
        <f t="shared" si="29"/>
        <v>"Common.Answer","question","Common.Question","answer","hasOne"</v>
      </c>
      <c r="AY55" t="str">
        <f t="shared" si="30"/>
        <v>"Common.Answer","question","Common.Question","answer","hasOne"</v>
      </c>
    </row>
    <row r="56" spans="1:51" x14ac:dyDescent="0.2">
      <c r="A56" s="5" t="s">
        <v>1255</v>
      </c>
      <c r="B56" s="5" t="s">
        <v>1198</v>
      </c>
      <c r="C56" s="5" t="s">
        <v>82</v>
      </c>
      <c r="D56" s="5" t="s">
        <v>94</v>
      </c>
      <c r="E56" t="s">
        <v>1198</v>
      </c>
      <c r="F56" s="5" t="s">
        <v>95</v>
      </c>
      <c r="G56">
        <v>1</v>
      </c>
      <c r="H56" t="s">
        <v>950</v>
      </c>
      <c r="I56" s="5" t="s">
        <v>1213</v>
      </c>
      <c r="J56" s="5" t="s">
        <v>96</v>
      </c>
      <c r="K56" s="5"/>
      <c r="L56" t="str">
        <f t="shared" si="0"/>
        <v>Answer</v>
      </c>
      <c r="M56" t="str">
        <f t="shared" si="1"/>
        <v>question</v>
      </c>
      <c r="N56" t="str">
        <f t="shared" si="2"/>
        <v>Question</v>
      </c>
      <c r="O56" t="str">
        <f t="shared" si="3"/>
        <v>answer</v>
      </c>
      <c r="P56" t="str">
        <f t="shared" si="4"/>
        <v/>
      </c>
      <c r="Q56" t="str">
        <f t="shared" si="5"/>
        <v>Object</v>
      </c>
      <c r="R56" t="str">
        <f t="shared" si="6"/>
        <v/>
      </c>
      <c r="S56" t="str">
        <f t="shared" si="7"/>
        <v/>
      </c>
      <c r="T56" t="str">
        <f t="shared" si="8"/>
        <v/>
      </c>
      <c r="U56" t="str">
        <f t="shared" si="9"/>
        <v/>
      </c>
      <c r="V56" t="str">
        <f t="shared" si="10"/>
        <v/>
      </c>
      <c r="W56" t="str">
        <f>IF($A56="Implicit","",COUNTIFS($C$8:C56,C56,$A$8:A56,"Explicit"))</f>
        <v/>
      </c>
      <c r="X56" t="str">
        <f t="shared" si="11"/>
        <v/>
      </c>
      <c r="Y56" t="str">
        <f t="shared" si="12"/>
        <v/>
      </c>
      <c r="Z56" t="str">
        <f t="shared" si="13"/>
        <v/>
      </c>
      <c r="AA56" t="str">
        <f t="shared" si="14"/>
        <v/>
      </c>
      <c r="AB56" t="str">
        <f t="shared" si="15"/>
        <v/>
      </c>
      <c r="AC56" t="str">
        <f t="shared" si="16"/>
        <v/>
      </c>
      <c r="AD56" t="str">
        <f t="shared" si="17"/>
        <v/>
      </c>
      <c r="AE56" t="str">
        <f t="shared" si="18"/>
        <v/>
      </c>
      <c r="AF56" t="str">
        <f t="shared" si="19"/>
        <v/>
      </c>
      <c r="AG56" t="str">
        <f t="shared" si="20"/>
        <v>"Common.Answer"</v>
      </c>
      <c r="AH56" t="str">
        <f t="shared" si="21"/>
        <v>"question"</v>
      </c>
      <c r="AI56" t="str">
        <f t="shared" si="22"/>
        <v>"Common.Question"</v>
      </c>
      <c r="AJ56" t="str">
        <f t="shared" si="23"/>
        <v>"answer"</v>
      </c>
      <c r="AK56" t="str">
        <f t="shared" si="24"/>
        <v>"hasOne"</v>
      </c>
      <c r="AL56" t="str">
        <f t="shared" si="25"/>
        <v>"Common.Answer","question","Common.Question","answer","hasOne"</v>
      </c>
      <c r="AN56">
        <f>COUNTIF(View_conceptual!G:G,L56)</f>
        <v>0</v>
      </c>
      <c r="AO56">
        <f>COUNTIF(View_conceptual!H:H,L56)+COUNTIF(View_conceptual!I:I,N56)</f>
        <v>0</v>
      </c>
      <c r="AQ56" t="str">
        <f t="shared" si="26"/>
        <v/>
      </c>
      <c r="AR56" t="str">
        <f t="shared" si="27"/>
        <v/>
      </c>
      <c r="AT56">
        <f>COUNTIF(View_full!G:G,L56)</f>
        <v>1</v>
      </c>
      <c r="AU56">
        <f>COUNTIF(View_full!H:H,L56)+COUNTIF(View_full!I:I,N56)</f>
        <v>2</v>
      </c>
      <c r="AV56">
        <f>COUNTIFS(Property_Manual!$A$2:$A$1206,Raw!L56,Property_Manual!$B$2:$B$1206,Raw!M56,Property_Manual!$C$2:$C$1206,Raw!N56,Property_Manual!$D$2:$D$1206,Raw!O56,Property_Manual!$F$2:$F$1206,"x")</f>
        <v>1</v>
      </c>
      <c r="AW56" t="str">
        <f t="shared" si="28"/>
        <v/>
      </c>
      <c r="AX56" t="str">
        <f t="shared" si="29"/>
        <v>"Common.Answer","question","Common.Question","answer","hasOne"</v>
      </c>
      <c r="AY56" t="str">
        <f t="shared" si="30"/>
        <v>"Common.Answer","question","Common.Question","answer","hasOne"</v>
      </c>
    </row>
    <row r="57" spans="1:51" x14ac:dyDescent="0.2">
      <c r="A57" s="5" t="s">
        <v>1254</v>
      </c>
      <c r="B57" s="5" t="s">
        <v>1198</v>
      </c>
      <c r="C57" s="5" t="s">
        <v>82</v>
      </c>
      <c r="D57" s="5" t="s">
        <v>83</v>
      </c>
      <c r="E57" t="s">
        <v>1836</v>
      </c>
      <c r="F57" s="5" t="s">
        <v>30</v>
      </c>
      <c r="G57">
        <v>1</v>
      </c>
      <c r="I57" s="5" t="s">
        <v>1213</v>
      </c>
      <c r="J57" s="5" t="s">
        <v>84</v>
      </c>
      <c r="K57" s="5" t="s">
        <v>1831</v>
      </c>
      <c r="L57" t="str">
        <f t="shared" si="0"/>
        <v>Answer</v>
      </c>
      <c r="M57" t="str">
        <f t="shared" si="1"/>
        <v>answerActor</v>
      </c>
      <c r="N57" t="str">
        <f t="shared" si="2"/>
        <v>Actor</v>
      </c>
      <c r="O57" t="str">
        <f t="shared" si="3"/>
        <v/>
      </c>
      <c r="P57" t="str">
        <f t="shared" si="4"/>
        <v>Person|NonHumanActor</v>
      </c>
      <c r="Q57" t="str">
        <f t="shared" si="5"/>
        <v>Object</v>
      </c>
      <c r="R57" t="str">
        <f t="shared" si="6"/>
        <v>"Common"</v>
      </c>
      <c r="S57" t="str">
        <f t="shared" si="7"/>
        <v>"Answer"</v>
      </c>
      <c r="T57" t="str">
        <f t="shared" si="8"/>
        <v>"answerActor"</v>
      </c>
      <c r="U57" t="str">
        <f t="shared" si="9"/>
        <v>"Agent"</v>
      </c>
      <c r="V57" t="str">
        <f t="shared" si="10"/>
        <v>"Actor"</v>
      </c>
      <c r="W57">
        <f>IF($A57="Implicit","",COUNTIFS($C$8:C57,C57,$A$8:A57,"Explicit"))</f>
        <v>2</v>
      </c>
      <c r="X57" t="str">
        <f t="shared" si="11"/>
        <v>"Answer holds the answer to one Question"</v>
      </c>
      <c r="Y57" t="str">
        <f t="shared" si="12"/>
        <v>"Reference to the Actor giving the Answer"</v>
      </c>
      <c r="Z57" t="str">
        <f t="shared" si="13"/>
        <v>"false"</v>
      </c>
      <c r="AA57" t="str">
        <f t="shared" si="14"/>
        <v>"false"</v>
      </c>
      <c r="AB57" t="str">
        <f t="shared" si="15"/>
        <v>"Person|NonHumanActor"</v>
      </c>
      <c r="AC57" t="str">
        <f t="shared" si="16"/>
        <v>"https://onerecord.iata.org/ns/cargo#Answer"</v>
      </c>
      <c r="AD57" t="str">
        <f t="shared" si="17"/>
        <v>"https://onerecord.iata.org/ns/cargo#answerActor"</v>
      </c>
      <c r="AE57" t="str">
        <f t="shared" si="18"/>
        <v>"https://onerecord.iata.org/ns/cargo#Actor"</v>
      </c>
      <c r="AF57" t="str">
        <f t="shared" si="19"/>
        <v>"Common","Answer","answerActor","Agent","Actor",2,"Answer holds the answer to one Question","Reference to the Actor giving the Answer","false","false","Person|NonHumanActor","https://onerecord.iata.org/ns/cargo#Answer","https://onerecord.iata.org/ns/cargo#answerActor","https://onerecord.iata.org/ns/cargo#Actor"</v>
      </c>
      <c r="AG57" t="str">
        <f t="shared" si="20"/>
        <v>"Common.Answer"</v>
      </c>
      <c r="AH57" t="str">
        <f t="shared" si="21"/>
        <v>"answerActor"</v>
      </c>
      <c r="AI57" t="str">
        <f t="shared" si="22"/>
        <v>"Agent.Actor"</v>
      </c>
      <c r="AJ57" t="str">
        <f t="shared" si="23"/>
        <v>""</v>
      </c>
      <c r="AK57" t="str">
        <f t="shared" si="24"/>
        <v>"hasOne"</v>
      </c>
      <c r="AL57" t="str">
        <f t="shared" si="25"/>
        <v>"Common.Answer","answerActor","Agent.Actor","","hasOne"</v>
      </c>
      <c r="AN57">
        <f>COUNTIF(View_conceptual!G:G,L57)</f>
        <v>0</v>
      </c>
      <c r="AO57">
        <f>COUNTIF(View_conceptual!H:H,L57)+COUNTIF(View_conceptual!I:I,N57)</f>
        <v>0</v>
      </c>
      <c r="AQ57" t="str">
        <f t="shared" si="26"/>
        <v/>
      </c>
      <c r="AR57" t="str">
        <f t="shared" si="27"/>
        <v/>
      </c>
      <c r="AT57">
        <f>COUNTIF(View_full!G:G,L57)</f>
        <v>1</v>
      </c>
      <c r="AU57">
        <f>COUNTIF(View_full!H:H,L57)+COUNTIF(View_full!I:I,N57)</f>
        <v>1</v>
      </c>
      <c r="AV57">
        <f>COUNTIFS(Property_Manual!$A$2:$A$1206,Raw!L57,Property_Manual!$B$2:$B$1206,Raw!M57,Property_Manual!$C$2:$C$1206,Raw!N57,Property_Manual!$D$2:$D$1206,Raw!O57,Property_Manual!$F$2:$F$1206,"x")</f>
        <v>0</v>
      </c>
      <c r="AW57" t="str">
        <f t="shared" si="28"/>
        <v>"Common","Answer","answerActor","Agent","Actor",2,"Answer holds the answer to one Question","Reference to the Actor giving the Answer","false","false","Person|NonHumanActor","https://onerecord.iata.org/ns/cargo#Answer","https://onerecord.iata.org/ns/cargo#answerActor","https://onerecord.iata.org/ns/cargo#Actor"</v>
      </c>
      <c r="AX57" t="str">
        <f t="shared" si="29"/>
        <v/>
      </c>
      <c r="AY57" t="str">
        <f t="shared" si="30"/>
        <v/>
      </c>
    </row>
    <row r="58" spans="1:51" x14ac:dyDescent="0.2">
      <c r="A58" s="5" t="s">
        <v>1254</v>
      </c>
      <c r="B58" s="5" t="s">
        <v>1198</v>
      </c>
      <c r="C58" s="5" t="s">
        <v>82</v>
      </c>
      <c r="D58" s="5" t="s">
        <v>85</v>
      </c>
      <c r="E58" t="s">
        <v>49</v>
      </c>
      <c r="F58" s="5" t="s">
        <v>86</v>
      </c>
      <c r="G58">
        <v>1</v>
      </c>
      <c r="I58" s="5" t="s">
        <v>1213</v>
      </c>
      <c r="J58" s="5" t="s">
        <v>87</v>
      </c>
      <c r="K58" s="5"/>
      <c r="L58" t="str">
        <f t="shared" si="0"/>
        <v>Answer</v>
      </c>
      <c r="M58" t="str">
        <f t="shared" si="1"/>
        <v>answerValue</v>
      </c>
      <c r="N58" t="str">
        <f t="shared" si="2"/>
        <v>Value</v>
      </c>
      <c r="O58" t="str">
        <f t="shared" si="3"/>
        <v/>
      </c>
      <c r="P58" t="str">
        <f t="shared" si="4"/>
        <v/>
      </c>
      <c r="Q58" t="str">
        <f t="shared" si="5"/>
        <v>Object</v>
      </c>
      <c r="R58" t="str">
        <f t="shared" si="6"/>
        <v>"Common"</v>
      </c>
      <c r="S58" t="str">
        <f t="shared" si="7"/>
        <v>"Answer"</v>
      </c>
      <c r="T58" t="str">
        <f t="shared" si="8"/>
        <v>"answerValue"</v>
      </c>
      <c r="U58" t="str">
        <f t="shared" si="9"/>
        <v>"Embedded"</v>
      </c>
      <c r="V58" t="str">
        <f t="shared" si="10"/>
        <v>"Value"</v>
      </c>
      <c r="W58">
        <f>IF($A58="Implicit","",COUNTIFS($C$8:C58,C58,$A$8:A58,"Explicit"))</f>
        <v>3</v>
      </c>
      <c r="X58" t="str">
        <f t="shared" si="11"/>
        <v>"Answer holds the answer to one Question"</v>
      </c>
      <c r="Y58" t="str">
        <f t="shared" si="12"/>
        <v>"Information about an answer Value of any kind of the Answer"</v>
      </c>
      <c r="Z58" t="str">
        <f t="shared" si="13"/>
        <v>"false"</v>
      </c>
      <c r="AA58" t="str">
        <f t="shared" si="14"/>
        <v>"false"</v>
      </c>
      <c r="AB58" t="str">
        <f t="shared" si="15"/>
        <v>""</v>
      </c>
      <c r="AC58" t="str">
        <f t="shared" si="16"/>
        <v>"https://onerecord.iata.org/ns/cargo#Answer"</v>
      </c>
      <c r="AD58" t="str">
        <f t="shared" si="17"/>
        <v>"https://onerecord.iata.org/ns/cargo#answerValue"</v>
      </c>
      <c r="AE58" t="str">
        <f t="shared" si="18"/>
        <v>"https://onerecord.iata.org/ns/cargo#Value"</v>
      </c>
      <c r="AF58" t="str">
        <f t="shared" si="19"/>
        <v>"Common","Answer","answerValue","Embedded","Value",3,"Answer holds the answer to one Question","Information about an answer Value of any kind of the Answer","false","false","","https://onerecord.iata.org/ns/cargo#Answer","https://onerecord.iata.org/ns/cargo#answerValue","https://onerecord.iata.org/ns/cargo#Value"</v>
      </c>
      <c r="AG58" t="str">
        <f t="shared" si="20"/>
        <v>"Common.Answer"</v>
      </c>
      <c r="AH58" t="str">
        <f t="shared" si="21"/>
        <v>"answerValue"</v>
      </c>
      <c r="AI58" t="str">
        <f t="shared" si="22"/>
        <v>"Embedded.Value"</v>
      </c>
      <c r="AJ58" t="str">
        <f t="shared" si="23"/>
        <v>""</v>
      </c>
      <c r="AK58" t="str">
        <f t="shared" si="24"/>
        <v>"hasOne"</v>
      </c>
      <c r="AL58" t="str">
        <f t="shared" si="25"/>
        <v>"Common.Answer","answerValue","Embedded.Value","","hasOne"</v>
      </c>
      <c r="AN58">
        <f>COUNTIF(View_conceptual!G:G,L58)</f>
        <v>0</v>
      </c>
      <c r="AO58">
        <f>COUNTIF(View_conceptual!H:H,L58)+COUNTIF(View_conceptual!I:I,N58)</f>
        <v>0</v>
      </c>
      <c r="AQ58" t="str">
        <f t="shared" si="26"/>
        <v/>
      </c>
      <c r="AR58" t="str">
        <f t="shared" si="27"/>
        <v/>
      </c>
      <c r="AT58">
        <f>COUNTIF(View_full!G:G,L58)</f>
        <v>1</v>
      </c>
      <c r="AU58">
        <f>COUNTIF(View_full!H:H,L58)+COUNTIF(View_full!I:I,N58)</f>
        <v>1</v>
      </c>
      <c r="AV58">
        <f>COUNTIFS(Property_Manual!$A$2:$A$1206,Raw!L58,Property_Manual!$B$2:$B$1206,Raw!M58,Property_Manual!$C$2:$C$1206,Raw!N58,Property_Manual!$D$2:$D$1206,Raw!O58,Property_Manual!$F$2:$F$1206,"x")</f>
        <v>0</v>
      </c>
      <c r="AW58" t="str">
        <f t="shared" si="28"/>
        <v>"Common","Answer","answerValue","Embedded","Value",3,"Answer holds the answer to one Question","Information about an answer Value of any kind of the Answer","false","false","","https://onerecord.iata.org/ns/cargo#Answer","https://onerecord.iata.org/ns/cargo#answerValue","https://onerecord.iata.org/ns/cargo#Value"</v>
      </c>
      <c r="AX58" t="str">
        <f t="shared" si="29"/>
        <v/>
      </c>
      <c r="AY58" t="str">
        <f t="shared" si="30"/>
        <v/>
      </c>
    </row>
    <row r="59" spans="1:51" x14ac:dyDescent="0.2">
      <c r="A59" s="5" t="s">
        <v>1254</v>
      </c>
      <c r="B59" s="5" t="s">
        <v>1198</v>
      </c>
      <c r="C59" s="5" t="s">
        <v>82</v>
      </c>
      <c r="D59" s="5" t="s">
        <v>88</v>
      </c>
      <c r="E59" t="s">
        <v>1198</v>
      </c>
      <c r="F59" s="5" t="s">
        <v>89</v>
      </c>
      <c r="G59">
        <v>1</v>
      </c>
      <c r="I59" s="5" t="s">
        <v>1213</v>
      </c>
      <c r="J59" s="5" t="s">
        <v>90</v>
      </c>
      <c r="K59" s="5"/>
      <c r="L59" t="str">
        <f t="shared" si="0"/>
        <v>Answer</v>
      </c>
      <c r="M59" t="str">
        <f t="shared" si="1"/>
        <v>givenAtLocation</v>
      </c>
      <c r="N59" t="str">
        <f t="shared" si="2"/>
        <v>Location</v>
      </c>
      <c r="O59" t="str">
        <f t="shared" si="3"/>
        <v/>
      </c>
      <c r="P59" t="str">
        <f t="shared" si="4"/>
        <v/>
      </c>
      <c r="Q59" t="str">
        <f t="shared" si="5"/>
        <v>Object</v>
      </c>
      <c r="R59" t="str">
        <f t="shared" si="6"/>
        <v>"Common"</v>
      </c>
      <c r="S59" t="str">
        <f t="shared" si="7"/>
        <v>"Answer"</v>
      </c>
      <c r="T59" t="str">
        <f t="shared" si="8"/>
        <v>"givenAtLocation"</v>
      </c>
      <c r="U59" t="str">
        <f t="shared" si="9"/>
        <v>"Common"</v>
      </c>
      <c r="V59" t="str">
        <f t="shared" si="10"/>
        <v>"Location"</v>
      </c>
      <c r="W59">
        <f>IF($A59="Implicit","",COUNTIFS($C$8:C59,C59,$A$8:A59,"Explicit"))</f>
        <v>4</v>
      </c>
      <c r="X59" t="str">
        <f t="shared" si="11"/>
        <v>"Answer holds the answer to one Question"</v>
      </c>
      <c r="Y59" t="str">
        <f t="shared" si="12"/>
        <v>"Reference to the Location from which the Question was answered; relevant for split checks with documentary and physical elements"</v>
      </c>
      <c r="Z59" t="str">
        <f t="shared" si="13"/>
        <v>"false"</v>
      </c>
      <c r="AA59" t="str">
        <f t="shared" si="14"/>
        <v>"false"</v>
      </c>
      <c r="AB59" t="str">
        <f t="shared" si="15"/>
        <v>""</v>
      </c>
      <c r="AC59" t="str">
        <f t="shared" si="16"/>
        <v>"https://onerecord.iata.org/ns/cargo#Answer"</v>
      </c>
      <c r="AD59" t="str">
        <f t="shared" si="17"/>
        <v>"https://onerecord.iata.org/ns/cargo#givenAtLocation"</v>
      </c>
      <c r="AE59" t="str">
        <f t="shared" si="18"/>
        <v>"https://onerecord.iata.org/ns/cargo#Location"</v>
      </c>
      <c r="AF59" t="str">
        <f t="shared" si="19"/>
        <v>"Common","Answer","givenAtLocation","Common","Location",4,"Answer holds the answer to one Question","Reference to the Location from which the Question was answered; relevant for split checks with documentary and physical elements","false","false","","https://onerecord.iata.org/ns/cargo#Answer","https://onerecord.iata.org/ns/cargo#givenAtLocation","https://onerecord.iata.org/ns/cargo#Location"</v>
      </c>
      <c r="AG59" t="str">
        <f t="shared" si="20"/>
        <v>"Common.Answer"</v>
      </c>
      <c r="AH59" t="str">
        <f t="shared" si="21"/>
        <v>"givenAtLocation"</v>
      </c>
      <c r="AI59" t="str">
        <f t="shared" si="22"/>
        <v>"Common.Location"</v>
      </c>
      <c r="AJ59" t="str">
        <f t="shared" si="23"/>
        <v>""</v>
      </c>
      <c r="AK59" t="str">
        <f t="shared" si="24"/>
        <v>"hasOne"</v>
      </c>
      <c r="AL59" t="str">
        <f t="shared" si="25"/>
        <v>"Common.Answer","givenAtLocation","Common.Location","","hasOne"</v>
      </c>
      <c r="AN59">
        <f>COUNTIF(View_conceptual!G:G,L59)</f>
        <v>0</v>
      </c>
      <c r="AO59">
        <f>COUNTIF(View_conceptual!H:H,L59)+COUNTIF(View_conceptual!I:I,N59)</f>
        <v>0</v>
      </c>
      <c r="AQ59" t="str">
        <f t="shared" si="26"/>
        <v/>
      </c>
      <c r="AR59" t="str">
        <f t="shared" si="27"/>
        <v/>
      </c>
      <c r="AT59">
        <f>COUNTIF(View_full!G:G,L59)</f>
        <v>1</v>
      </c>
      <c r="AU59">
        <f>COUNTIF(View_full!H:H,L59)+COUNTIF(View_full!I:I,N59)</f>
        <v>1</v>
      </c>
      <c r="AV59">
        <f>COUNTIFS(Property_Manual!$A$2:$A$1206,Raw!L59,Property_Manual!$B$2:$B$1206,Raw!M59,Property_Manual!$C$2:$C$1206,Raw!N59,Property_Manual!$D$2:$D$1206,Raw!O59,Property_Manual!$F$2:$F$1206,"x")</f>
        <v>0</v>
      </c>
      <c r="AW59" t="str">
        <f t="shared" si="28"/>
        <v>"Common","Answer","givenAtLocation","Common","Location",4,"Answer holds the answer to one Question","Reference to the Location from which the Question was answered; relevant for split checks with documentary and physical elements","false","false","","https://onerecord.iata.org/ns/cargo#Answer","https://onerecord.iata.org/ns/cargo#givenAtLocation","https://onerecord.iata.org/ns/cargo#Location"</v>
      </c>
      <c r="AX59" t="str">
        <f t="shared" si="29"/>
        <v/>
      </c>
      <c r="AY59" t="str">
        <f t="shared" si="30"/>
        <v/>
      </c>
    </row>
    <row r="60" spans="1:51" x14ac:dyDescent="0.2">
      <c r="A60" s="5" t="s">
        <v>1254</v>
      </c>
      <c r="B60" s="5" t="s">
        <v>1198</v>
      </c>
      <c r="C60" s="5" t="s">
        <v>82</v>
      </c>
      <c r="D60" s="5" t="s">
        <v>38</v>
      </c>
      <c r="E60" t="s">
        <v>1209</v>
      </c>
      <c r="F60" s="5" t="s">
        <v>23</v>
      </c>
      <c r="H60" t="s">
        <v>415</v>
      </c>
      <c r="I60" s="5" t="s">
        <v>1213</v>
      </c>
      <c r="J60" s="5" t="s">
        <v>39</v>
      </c>
      <c r="K60" s="5"/>
      <c r="L60" t="str">
        <f t="shared" si="0"/>
        <v>Answer</v>
      </c>
      <c r="M60" t="str">
        <f t="shared" si="1"/>
        <v>checks</v>
      </c>
      <c r="N60" t="str">
        <f t="shared" si="2"/>
        <v>Check</v>
      </c>
      <c r="O60" t="str">
        <f t="shared" si="3"/>
        <v>checkedObject</v>
      </c>
      <c r="P60" t="str">
        <f t="shared" si="4"/>
        <v/>
      </c>
      <c r="Q60" t="str">
        <f t="shared" si="5"/>
        <v>Object</v>
      </c>
      <c r="R60" t="str">
        <f t="shared" si="6"/>
        <v>"Common"</v>
      </c>
      <c r="S60" t="str">
        <f t="shared" si="7"/>
        <v>"Answer"</v>
      </c>
      <c r="T60" t="str">
        <f t="shared" si="8"/>
        <v>"checks"</v>
      </c>
      <c r="U60" t="str">
        <f t="shared" si="9"/>
        <v>"Action"</v>
      </c>
      <c r="V60" t="str">
        <f t="shared" si="10"/>
        <v>"Check"</v>
      </c>
      <c r="W60">
        <f>IF($A60="Implicit","",COUNTIFS($C$8:C60,C60,$A$8:A60,"Explicit"))</f>
        <v>5</v>
      </c>
      <c r="X60" t="str">
        <f t="shared" si="11"/>
        <v>"Answer holds the answer to one Question"</v>
      </c>
      <c r="Y60" t="str">
        <f t="shared" si="12"/>
        <v>"References to the CheckActions performed on the object"</v>
      </c>
      <c r="Z60" t="str">
        <f t="shared" si="13"/>
        <v>"true"</v>
      </c>
      <c r="AA60" t="str">
        <f t="shared" si="14"/>
        <v>"false"</v>
      </c>
      <c r="AB60" t="str">
        <f t="shared" si="15"/>
        <v>""</v>
      </c>
      <c r="AC60" t="str">
        <f t="shared" si="16"/>
        <v>"https://onerecord.iata.org/ns/cargo#Answer"</v>
      </c>
      <c r="AD60" t="str">
        <f t="shared" si="17"/>
        <v>"https://onerecord.iata.org/ns/cargo#checks"</v>
      </c>
      <c r="AE60" t="str">
        <f t="shared" si="18"/>
        <v>"https://onerecord.iata.org/ns/cargo#Check"</v>
      </c>
      <c r="AF60" t="str">
        <f t="shared" si="19"/>
        <v>"Common","Answer","checks","Action","Check",5,"Answer holds the answer to one Question","References to the CheckActions performed on the object","true","false","","https://onerecord.iata.org/ns/cargo#Answer","https://onerecord.iata.org/ns/cargo#checks","https://onerecord.iata.org/ns/cargo#Check"</v>
      </c>
      <c r="AG60" t="str">
        <f t="shared" si="20"/>
        <v>"Common.Answer"</v>
      </c>
      <c r="AH60" t="str">
        <f t="shared" si="21"/>
        <v>"checks"</v>
      </c>
      <c r="AI60" t="str">
        <f t="shared" si="22"/>
        <v>"Action.Check"</v>
      </c>
      <c r="AJ60" t="str">
        <f t="shared" si="23"/>
        <v>"checkedObject"</v>
      </c>
      <c r="AK60" t="str">
        <f t="shared" si="24"/>
        <v>"hasMany"</v>
      </c>
      <c r="AL60" t="str">
        <f t="shared" si="25"/>
        <v>"Common.Answer","checks","Action.Check","checkedObject","hasMany"</v>
      </c>
      <c r="AN60">
        <f>COUNTIF(View_conceptual!G:G,L60)</f>
        <v>0</v>
      </c>
      <c r="AO60">
        <f>COUNTIF(View_conceptual!H:H,L60)+COUNTIF(View_conceptual!I:I,N60)</f>
        <v>0</v>
      </c>
      <c r="AQ60" t="str">
        <f t="shared" si="26"/>
        <v/>
      </c>
      <c r="AR60" t="str">
        <f t="shared" si="27"/>
        <v/>
      </c>
      <c r="AT60">
        <f>COUNTIF(View_full!G:G,L60)</f>
        <v>1</v>
      </c>
      <c r="AU60">
        <f>COUNTIF(View_full!H:H,L60)+COUNTIF(View_full!I:I,N60)</f>
        <v>1</v>
      </c>
      <c r="AV60">
        <f>COUNTIFS(Property_Manual!$A$2:$A$1206,Raw!L60,Property_Manual!$B$2:$B$1206,Raw!M60,Property_Manual!$C$2:$C$1206,Raw!N60,Property_Manual!$D$2:$D$1206,Raw!O60,Property_Manual!$F$2:$F$1206,"x")</f>
        <v>0</v>
      </c>
      <c r="AW60" t="str">
        <f t="shared" si="28"/>
        <v>"Common","Answer","checks","Action","Check",5,"Answer holds the answer to one Question","References to the CheckActions performed on the object","true","false","","https://onerecord.iata.org/ns/cargo#Answer","https://onerecord.iata.org/ns/cargo#checks","https://onerecord.iata.org/ns/cargo#Check"</v>
      </c>
      <c r="AX60" t="str">
        <f t="shared" si="29"/>
        <v/>
      </c>
      <c r="AY60" t="str">
        <f t="shared" si="30"/>
        <v/>
      </c>
    </row>
    <row r="61" spans="1:51" x14ac:dyDescent="0.2">
      <c r="A61" s="5" t="s">
        <v>1254</v>
      </c>
      <c r="B61" s="5" t="s">
        <v>1198</v>
      </c>
      <c r="C61" s="5" t="s">
        <v>82</v>
      </c>
      <c r="D61" s="5" t="s">
        <v>43</v>
      </c>
      <c r="E61" t="s">
        <v>1198</v>
      </c>
      <c r="F61" s="5" t="s">
        <v>44</v>
      </c>
      <c r="H61" t="s">
        <v>654</v>
      </c>
      <c r="I61" s="5" t="s">
        <v>1213</v>
      </c>
      <c r="J61" s="5" t="s">
        <v>45</v>
      </c>
      <c r="K61" s="5"/>
      <c r="L61" t="str">
        <f t="shared" si="0"/>
        <v>Answer</v>
      </c>
      <c r="M61" t="str">
        <f t="shared" si="1"/>
        <v>externalReferences</v>
      </c>
      <c r="N61" t="str">
        <f t="shared" si="2"/>
        <v>ExternalReference</v>
      </c>
      <c r="O61" t="str">
        <f t="shared" si="3"/>
        <v>referenceForObjects</v>
      </c>
      <c r="P61" t="str">
        <f t="shared" si="4"/>
        <v/>
      </c>
      <c r="Q61" t="str">
        <f t="shared" si="5"/>
        <v>Object</v>
      </c>
      <c r="R61" t="str">
        <f t="shared" si="6"/>
        <v>"Common"</v>
      </c>
      <c r="S61" t="str">
        <f t="shared" si="7"/>
        <v>"Answer"</v>
      </c>
      <c r="T61" t="str">
        <f t="shared" si="8"/>
        <v>"externalReferences"</v>
      </c>
      <c r="U61" t="str">
        <f t="shared" si="9"/>
        <v>"Common"</v>
      </c>
      <c r="V61" t="str">
        <f t="shared" si="10"/>
        <v>"ExternalReference"</v>
      </c>
      <c r="W61">
        <f>IF($A61="Implicit","",COUNTIFS($C$8:C61,C61,$A$8:A61,"Explicit"))</f>
        <v>6</v>
      </c>
      <c r="X61" t="str">
        <f t="shared" si="11"/>
        <v>"Answer holds the answer to one Question"</v>
      </c>
      <c r="Y61" t="str">
        <f t="shared" si="12"/>
        <v>"References to all associated ExternalReferences"</v>
      </c>
      <c r="Z61" t="str">
        <f t="shared" si="13"/>
        <v>"true"</v>
      </c>
      <c r="AA61" t="str">
        <f t="shared" si="14"/>
        <v>"false"</v>
      </c>
      <c r="AB61" t="str">
        <f t="shared" si="15"/>
        <v>""</v>
      </c>
      <c r="AC61" t="str">
        <f t="shared" si="16"/>
        <v>"https://onerecord.iata.org/ns/cargo#Answer"</v>
      </c>
      <c r="AD61" t="str">
        <f t="shared" si="17"/>
        <v>"https://onerecord.iata.org/ns/cargo#externalReferences"</v>
      </c>
      <c r="AE61" t="str">
        <f t="shared" si="18"/>
        <v>"https://onerecord.iata.org/ns/cargo#ExternalReference"</v>
      </c>
      <c r="AF61" t="str">
        <f t="shared" si="19"/>
        <v>"Common","Answer","externalReferences","Common","ExternalReference",6,"Answer holds the answer to one Question","References to all associated ExternalReferences","true","false","","https://onerecord.iata.org/ns/cargo#Answer","https://onerecord.iata.org/ns/cargo#externalReferences","https://onerecord.iata.org/ns/cargo#ExternalReference"</v>
      </c>
      <c r="AG61" t="str">
        <f t="shared" si="20"/>
        <v>"Common.Answer"</v>
      </c>
      <c r="AH61" t="str">
        <f t="shared" si="21"/>
        <v>"externalReferences"</v>
      </c>
      <c r="AI61" t="str">
        <f t="shared" si="22"/>
        <v>"Common.ExternalReference"</v>
      </c>
      <c r="AJ61" t="str">
        <f t="shared" si="23"/>
        <v>"referenceForObjects"</v>
      </c>
      <c r="AK61" t="str">
        <f t="shared" si="24"/>
        <v>"hasMany"</v>
      </c>
      <c r="AL61" t="str">
        <f t="shared" si="25"/>
        <v>"Common.Answer","externalReferences","Common.ExternalReference","referenceForObjects","hasMany"</v>
      </c>
      <c r="AN61">
        <f>COUNTIF(View_conceptual!G:G,L61)</f>
        <v>0</v>
      </c>
      <c r="AO61">
        <f>COUNTIF(View_conceptual!H:H,L61)+COUNTIF(View_conceptual!I:I,N61)</f>
        <v>0</v>
      </c>
      <c r="AQ61" t="str">
        <f t="shared" si="26"/>
        <v/>
      </c>
      <c r="AR61" t="str">
        <f t="shared" si="27"/>
        <v/>
      </c>
      <c r="AT61">
        <f>COUNTIF(View_full!G:G,L61)</f>
        <v>1</v>
      </c>
      <c r="AU61">
        <f>COUNTIF(View_full!H:H,L61)+COUNTIF(View_full!I:I,N61)</f>
        <v>1</v>
      </c>
      <c r="AV61">
        <f>COUNTIFS(Property_Manual!$A$2:$A$1206,Raw!L61,Property_Manual!$B$2:$B$1206,Raw!M61,Property_Manual!$C$2:$C$1206,Raw!N61,Property_Manual!$D$2:$D$1206,Raw!O61,Property_Manual!$F$2:$F$1206,"x")</f>
        <v>0</v>
      </c>
      <c r="AW61" t="str">
        <f t="shared" si="28"/>
        <v>"Common","Answer","externalReferences","Common","ExternalReference",6,"Answer holds the answer to one Question","References to all associated ExternalReferences","true","false","","https://onerecord.iata.org/ns/cargo#Answer","https://onerecord.iata.org/ns/cargo#externalReferences","https://onerecord.iata.org/ns/cargo#ExternalReference"</v>
      </c>
      <c r="AX61" t="str">
        <f t="shared" si="29"/>
        <v/>
      </c>
      <c r="AY61" t="str">
        <f t="shared" si="30"/>
        <v/>
      </c>
    </row>
    <row r="62" spans="1:51" x14ac:dyDescent="0.2">
      <c r="A62" s="5" t="s">
        <v>1255</v>
      </c>
      <c r="B62" s="5" t="s">
        <v>1198</v>
      </c>
      <c r="C62" s="5" t="s">
        <v>82</v>
      </c>
      <c r="D62" s="5" t="s">
        <v>83</v>
      </c>
      <c r="E62" t="s">
        <v>1836</v>
      </c>
      <c r="F62" s="5" t="s">
        <v>30</v>
      </c>
      <c r="G62">
        <v>1</v>
      </c>
      <c r="I62" s="5" t="s">
        <v>1213</v>
      </c>
      <c r="J62" s="5" t="s">
        <v>84</v>
      </c>
      <c r="K62" s="5" t="s">
        <v>1831</v>
      </c>
      <c r="L62" t="str">
        <f t="shared" si="0"/>
        <v>Answer</v>
      </c>
      <c r="M62" t="str">
        <f t="shared" si="1"/>
        <v>answerActor</v>
      </c>
      <c r="N62" t="str">
        <f t="shared" si="2"/>
        <v>Actor</v>
      </c>
      <c r="O62" t="str">
        <f t="shared" si="3"/>
        <v/>
      </c>
      <c r="P62" t="str">
        <f t="shared" si="4"/>
        <v>Person|NonHumanActor</v>
      </c>
      <c r="Q62" t="str">
        <f t="shared" si="5"/>
        <v>Object</v>
      </c>
      <c r="R62" t="str">
        <f t="shared" si="6"/>
        <v/>
      </c>
      <c r="S62" t="str">
        <f t="shared" si="7"/>
        <v/>
      </c>
      <c r="T62" t="str">
        <f t="shared" si="8"/>
        <v/>
      </c>
      <c r="U62" t="str">
        <f t="shared" si="9"/>
        <v/>
      </c>
      <c r="V62" t="str">
        <f t="shared" si="10"/>
        <v/>
      </c>
      <c r="W62" t="str">
        <f>IF($A62="Implicit","",COUNTIFS($C$8:C62,C62,$A$8:A62,"Explicit"))</f>
        <v/>
      </c>
      <c r="X62" t="str">
        <f t="shared" si="11"/>
        <v/>
      </c>
      <c r="Y62" t="str">
        <f t="shared" si="12"/>
        <v/>
      </c>
      <c r="Z62" t="str">
        <f t="shared" si="13"/>
        <v/>
      </c>
      <c r="AA62" t="str">
        <f t="shared" si="14"/>
        <v/>
      </c>
      <c r="AB62" t="str">
        <f t="shared" si="15"/>
        <v/>
      </c>
      <c r="AC62" t="str">
        <f t="shared" si="16"/>
        <v/>
      </c>
      <c r="AD62" t="str">
        <f t="shared" si="17"/>
        <v/>
      </c>
      <c r="AE62" t="str">
        <f t="shared" si="18"/>
        <v/>
      </c>
      <c r="AF62" t="str">
        <f t="shared" si="19"/>
        <v/>
      </c>
      <c r="AG62" t="str">
        <f t="shared" si="20"/>
        <v>"Common.Answer"</v>
      </c>
      <c r="AH62" t="str">
        <f t="shared" si="21"/>
        <v>"answerActor"</v>
      </c>
      <c r="AI62" t="str">
        <f t="shared" si="22"/>
        <v>"Agent.Actor"</v>
      </c>
      <c r="AJ62" t="str">
        <f t="shared" si="23"/>
        <v>""</v>
      </c>
      <c r="AK62" t="str">
        <f t="shared" si="24"/>
        <v>"hasOne"</v>
      </c>
      <c r="AL62" t="str">
        <f t="shared" si="25"/>
        <v>"Common.Answer","answerActor","Agent.Actor","","hasOne"</v>
      </c>
      <c r="AN62">
        <f>COUNTIF(View_conceptual!G:G,L62)</f>
        <v>0</v>
      </c>
      <c r="AO62">
        <f>COUNTIF(View_conceptual!H:H,L62)+COUNTIF(View_conceptual!I:I,N62)</f>
        <v>0</v>
      </c>
      <c r="AQ62" t="str">
        <f t="shared" si="26"/>
        <v/>
      </c>
      <c r="AR62" t="str">
        <f t="shared" si="27"/>
        <v/>
      </c>
      <c r="AT62">
        <f>COUNTIF(View_full!G:G,L62)</f>
        <v>1</v>
      </c>
      <c r="AU62">
        <f>COUNTIF(View_full!H:H,L62)+COUNTIF(View_full!I:I,N62)</f>
        <v>1</v>
      </c>
      <c r="AV62">
        <f>COUNTIFS(Property_Manual!$A$2:$A$1206,Raw!L62,Property_Manual!$B$2:$B$1206,Raw!M62,Property_Manual!$C$2:$C$1206,Raw!N62,Property_Manual!$D$2:$D$1206,Raw!O62,Property_Manual!$F$2:$F$1206,"x")</f>
        <v>0</v>
      </c>
      <c r="AW62" t="str">
        <f t="shared" si="28"/>
        <v/>
      </c>
      <c r="AX62" t="str">
        <f t="shared" si="29"/>
        <v/>
      </c>
      <c r="AY62" t="str">
        <f t="shared" si="30"/>
        <v/>
      </c>
    </row>
    <row r="63" spans="1:51" x14ac:dyDescent="0.2">
      <c r="A63" s="5" t="s">
        <v>1255</v>
      </c>
      <c r="B63" s="5" t="s">
        <v>1198</v>
      </c>
      <c r="C63" s="5" t="s">
        <v>82</v>
      </c>
      <c r="D63" s="5" t="s">
        <v>83</v>
      </c>
      <c r="E63" t="s">
        <v>1836</v>
      </c>
      <c r="F63" s="5" t="s">
        <v>390</v>
      </c>
      <c r="G63">
        <v>1</v>
      </c>
      <c r="I63" s="5" t="s">
        <v>1213</v>
      </c>
      <c r="J63" s="5" t="s">
        <v>84</v>
      </c>
      <c r="K63" s="5"/>
      <c r="L63" t="str">
        <f t="shared" si="0"/>
        <v>Answer</v>
      </c>
      <c r="M63" t="str">
        <f t="shared" si="1"/>
        <v>answerActor</v>
      </c>
      <c r="N63" t="str">
        <f t="shared" si="2"/>
        <v>Person</v>
      </c>
      <c r="O63" t="str">
        <f t="shared" si="3"/>
        <v/>
      </c>
      <c r="P63" t="str">
        <f t="shared" si="4"/>
        <v/>
      </c>
      <c r="Q63" t="str">
        <f t="shared" si="5"/>
        <v>Object</v>
      </c>
      <c r="R63" t="str">
        <f t="shared" si="6"/>
        <v/>
      </c>
      <c r="S63" t="str">
        <f t="shared" si="7"/>
        <v/>
      </c>
      <c r="T63" t="str">
        <f t="shared" si="8"/>
        <v/>
      </c>
      <c r="U63" t="str">
        <f t="shared" si="9"/>
        <v/>
      </c>
      <c r="V63" t="str">
        <f t="shared" si="10"/>
        <v/>
      </c>
      <c r="W63" t="str">
        <f>IF($A63="Implicit","",COUNTIFS($C$8:C63,C63,$A$8:A63,"Explicit"))</f>
        <v/>
      </c>
      <c r="X63" t="str">
        <f t="shared" si="11"/>
        <v/>
      </c>
      <c r="Y63" t="str">
        <f t="shared" si="12"/>
        <v/>
      </c>
      <c r="Z63" t="str">
        <f t="shared" si="13"/>
        <v/>
      </c>
      <c r="AA63" t="str">
        <f t="shared" si="14"/>
        <v/>
      </c>
      <c r="AB63" t="str">
        <f t="shared" si="15"/>
        <v/>
      </c>
      <c r="AC63" t="str">
        <f t="shared" si="16"/>
        <v/>
      </c>
      <c r="AD63" t="str">
        <f t="shared" si="17"/>
        <v/>
      </c>
      <c r="AE63" t="str">
        <f t="shared" si="18"/>
        <v/>
      </c>
      <c r="AF63" t="str">
        <f t="shared" si="19"/>
        <v/>
      </c>
      <c r="AG63" t="str">
        <f t="shared" si="20"/>
        <v>"Common.Answer"</v>
      </c>
      <c r="AH63" t="str">
        <f t="shared" si="21"/>
        <v>"answerActor"</v>
      </c>
      <c r="AI63" t="str">
        <f t="shared" si="22"/>
        <v>"Agent.Person"</v>
      </c>
      <c r="AJ63" t="str">
        <f t="shared" si="23"/>
        <v>""</v>
      </c>
      <c r="AK63" t="str">
        <f t="shared" si="24"/>
        <v>"hasOne"</v>
      </c>
      <c r="AL63" t="str">
        <f t="shared" si="25"/>
        <v>"Common.Answer","answerActor","Agent.Person","","hasOne"</v>
      </c>
      <c r="AN63">
        <f>COUNTIF(View_conceptual!G:G,L63)</f>
        <v>0</v>
      </c>
      <c r="AO63">
        <f>COUNTIF(View_conceptual!H:H,L63)+COUNTIF(View_conceptual!I:I,N63)</f>
        <v>0</v>
      </c>
      <c r="AQ63" t="str">
        <f t="shared" si="26"/>
        <v/>
      </c>
      <c r="AR63" t="str">
        <f t="shared" si="27"/>
        <v/>
      </c>
      <c r="AT63">
        <f>COUNTIF(View_full!G:G,L63)</f>
        <v>1</v>
      </c>
      <c r="AU63">
        <f>COUNTIF(View_full!H:H,L63)+COUNTIF(View_full!I:I,N63)</f>
        <v>1</v>
      </c>
      <c r="AV63">
        <f>COUNTIFS(Property_Manual!$A$2:$A$1206,Raw!L63,Property_Manual!$B$2:$B$1206,Raw!M63,Property_Manual!$C$2:$C$1206,Raw!N63,Property_Manual!$D$2:$D$1206,Raw!O63,Property_Manual!$F$2:$F$1206,"x")</f>
        <v>0</v>
      </c>
      <c r="AW63" t="str">
        <f t="shared" si="28"/>
        <v/>
      </c>
      <c r="AX63" t="str">
        <f t="shared" si="29"/>
        <v/>
      </c>
      <c r="AY63" t="str">
        <f t="shared" si="30"/>
        <v/>
      </c>
    </row>
    <row r="64" spans="1:51" x14ac:dyDescent="0.2">
      <c r="A64" s="5" t="s">
        <v>1255</v>
      </c>
      <c r="B64" s="5" t="s">
        <v>1198</v>
      </c>
      <c r="C64" s="5" t="s">
        <v>82</v>
      </c>
      <c r="D64" s="5" t="s">
        <v>83</v>
      </c>
      <c r="E64" t="s">
        <v>1836</v>
      </c>
      <c r="F64" s="5" t="s">
        <v>1130</v>
      </c>
      <c r="G64">
        <v>1</v>
      </c>
      <c r="I64" s="5" t="s">
        <v>1213</v>
      </c>
      <c r="J64" s="5" t="s">
        <v>84</v>
      </c>
      <c r="K64" s="5"/>
      <c r="L64" t="str">
        <f t="shared" si="0"/>
        <v>Answer</v>
      </c>
      <c r="M64" t="str">
        <f t="shared" si="1"/>
        <v>answerActor</v>
      </c>
      <c r="N64" t="str">
        <f t="shared" si="2"/>
        <v>NonHumanActor</v>
      </c>
      <c r="O64" t="str">
        <f t="shared" si="3"/>
        <v/>
      </c>
      <c r="P64" t="str">
        <f t="shared" si="4"/>
        <v/>
      </c>
      <c r="Q64" t="str">
        <f t="shared" si="5"/>
        <v>Object</v>
      </c>
      <c r="R64" t="str">
        <f t="shared" si="6"/>
        <v/>
      </c>
      <c r="S64" t="str">
        <f t="shared" si="7"/>
        <v/>
      </c>
      <c r="T64" t="str">
        <f t="shared" si="8"/>
        <v/>
      </c>
      <c r="U64" t="str">
        <f t="shared" si="9"/>
        <v/>
      </c>
      <c r="V64" t="str">
        <f t="shared" si="10"/>
        <v/>
      </c>
      <c r="W64" t="str">
        <f>IF($A64="Implicit","",COUNTIFS($C$8:C64,C64,$A$8:A64,"Explicit"))</f>
        <v/>
      </c>
      <c r="X64" t="str">
        <f t="shared" si="11"/>
        <v/>
      </c>
      <c r="Y64" t="str">
        <f t="shared" si="12"/>
        <v/>
      </c>
      <c r="Z64" t="str">
        <f t="shared" si="13"/>
        <v/>
      </c>
      <c r="AA64" t="str">
        <f t="shared" si="14"/>
        <v/>
      </c>
      <c r="AB64" t="str">
        <f t="shared" si="15"/>
        <v/>
      </c>
      <c r="AC64" t="str">
        <f t="shared" si="16"/>
        <v/>
      </c>
      <c r="AD64" t="str">
        <f t="shared" si="17"/>
        <v/>
      </c>
      <c r="AE64" t="str">
        <f t="shared" si="18"/>
        <v/>
      </c>
      <c r="AF64" t="str">
        <f t="shared" si="19"/>
        <v/>
      </c>
      <c r="AG64" t="str">
        <f t="shared" si="20"/>
        <v>"Common.Answer"</v>
      </c>
      <c r="AH64" t="str">
        <f t="shared" si="21"/>
        <v>"answerActor"</v>
      </c>
      <c r="AI64" t="str">
        <f t="shared" si="22"/>
        <v>"Agent.NonHumanActor"</v>
      </c>
      <c r="AJ64" t="str">
        <f t="shared" si="23"/>
        <v>""</v>
      </c>
      <c r="AK64" t="str">
        <f t="shared" si="24"/>
        <v>"hasOne"</v>
      </c>
      <c r="AL64" t="str">
        <f t="shared" si="25"/>
        <v>"Common.Answer","answerActor","Agent.NonHumanActor","","hasOne"</v>
      </c>
      <c r="AN64">
        <f>COUNTIF(View_conceptual!G:G,L64)</f>
        <v>0</v>
      </c>
      <c r="AO64">
        <f>COUNTIF(View_conceptual!H:H,L64)+COUNTIF(View_conceptual!I:I,N64)</f>
        <v>0</v>
      </c>
      <c r="AQ64" t="str">
        <f t="shared" si="26"/>
        <v/>
      </c>
      <c r="AR64" t="str">
        <f t="shared" si="27"/>
        <v/>
      </c>
      <c r="AT64">
        <f>COUNTIF(View_full!G:G,L64)</f>
        <v>1</v>
      </c>
      <c r="AU64">
        <f>COUNTIF(View_full!H:H,L64)+COUNTIF(View_full!I:I,N64)</f>
        <v>1</v>
      </c>
      <c r="AV64">
        <f>COUNTIFS(Property_Manual!$A$2:$A$1206,Raw!L64,Property_Manual!$B$2:$B$1206,Raw!M64,Property_Manual!$C$2:$C$1206,Raw!N64,Property_Manual!$D$2:$D$1206,Raw!O64,Property_Manual!$F$2:$F$1206,"x")</f>
        <v>0</v>
      </c>
      <c r="AW64" t="str">
        <f t="shared" si="28"/>
        <v/>
      </c>
      <c r="AX64" t="str">
        <f t="shared" si="29"/>
        <v/>
      </c>
      <c r="AY64" t="str">
        <f t="shared" si="30"/>
        <v/>
      </c>
    </row>
    <row r="65" spans="1:51" x14ac:dyDescent="0.2">
      <c r="A65" s="5" t="s">
        <v>1255</v>
      </c>
      <c r="B65" s="5" t="s">
        <v>1198</v>
      </c>
      <c r="C65" s="5" t="s">
        <v>82</v>
      </c>
      <c r="D65" s="5" t="s">
        <v>85</v>
      </c>
      <c r="E65" t="s">
        <v>49</v>
      </c>
      <c r="F65" s="5" t="s">
        <v>86</v>
      </c>
      <c r="G65">
        <v>1</v>
      </c>
      <c r="I65" s="5" t="s">
        <v>1213</v>
      </c>
      <c r="J65" s="5" t="s">
        <v>87</v>
      </c>
      <c r="K65" s="5"/>
      <c r="L65" t="str">
        <f t="shared" si="0"/>
        <v>Answer</v>
      </c>
      <c r="M65" t="str">
        <f t="shared" si="1"/>
        <v>answerValue</v>
      </c>
      <c r="N65" t="str">
        <f t="shared" si="2"/>
        <v>Value</v>
      </c>
      <c r="O65" t="str">
        <f t="shared" si="3"/>
        <v/>
      </c>
      <c r="P65" t="str">
        <f t="shared" si="4"/>
        <v/>
      </c>
      <c r="Q65" t="str">
        <f t="shared" si="5"/>
        <v>Object</v>
      </c>
      <c r="R65" t="str">
        <f t="shared" si="6"/>
        <v/>
      </c>
      <c r="S65" t="str">
        <f t="shared" si="7"/>
        <v/>
      </c>
      <c r="T65" t="str">
        <f t="shared" si="8"/>
        <v/>
      </c>
      <c r="U65" t="str">
        <f t="shared" si="9"/>
        <v/>
      </c>
      <c r="V65" t="str">
        <f t="shared" si="10"/>
        <v/>
      </c>
      <c r="W65" t="str">
        <f>IF($A65="Implicit","",COUNTIFS($C$8:C65,C65,$A$8:A65,"Explicit"))</f>
        <v/>
      </c>
      <c r="X65" t="str">
        <f t="shared" si="11"/>
        <v/>
      </c>
      <c r="Y65" t="str">
        <f t="shared" si="12"/>
        <v/>
      </c>
      <c r="Z65" t="str">
        <f t="shared" si="13"/>
        <v/>
      </c>
      <c r="AA65" t="str">
        <f t="shared" si="14"/>
        <v/>
      </c>
      <c r="AB65" t="str">
        <f t="shared" si="15"/>
        <v/>
      </c>
      <c r="AC65" t="str">
        <f t="shared" si="16"/>
        <v/>
      </c>
      <c r="AD65" t="str">
        <f t="shared" si="17"/>
        <v/>
      </c>
      <c r="AE65" t="str">
        <f t="shared" si="18"/>
        <v/>
      </c>
      <c r="AF65" t="str">
        <f t="shared" si="19"/>
        <v/>
      </c>
      <c r="AG65" t="str">
        <f t="shared" si="20"/>
        <v>"Common.Answer"</v>
      </c>
      <c r="AH65" t="str">
        <f t="shared" si="21"/>
        <v>"answerValue"</v>
      </c>
      <c r="AI65" t="str">
        <f t="shared" si="22"/>
        <v>"Embedded.Value"</v>
      </c>
      <c r="AJ65" t="str">
        <f t="shared" si="23"/>
        <v>""</v>
      </c>
      <c r="AK65" t="str">
        <f t="shared" si="24"/>
        <v>"hasOne"</v>
      </c>
      <c r="AL65" t="str">
        <f t="shared" si="25"/>
        <v>"Common.Answer","answerValue","Embedded.Value","","hasOne"</v>
      </c>
      <c r="AN65">
        <f>COUNTIF(View_conceptual!G:G,L65)</f>
        <v>0</v>
      </c>
      <c r="AO65">
        <f>COUNTIF(View_conceptual!H:H,L65)+COUNTIF(View_conceptual!I:I,N65)</f>
        <v>0</v>
      </c>
      <c r="AQ65" t="str">
        <f t="shared" si="26"/>
        <v/>
      </c>
      <c r="AR65" t="str">
        <f t="shared" si="27"/>
        <v/>
      </c>
      <c r="AT65">
        <f>COUNTIF(View_full!G:G,L65)</f>
        <v>1</v>
      </c>
      <c r="AU65">
        <f>COUNTIF(View_full!H:H,L65)+COUNTIF(View_full!I:I,N65)</f>
        <v>1</v>
      </c>
      <c r="AV65">
        <f>COUNTIFS(Property_Manual!$A$2:$A$1206,Raw!L65,Property_Manual!$B$2:$B$1206,Raw!M65,Property_Manual!$C$2:$C$1206,Raw!N65,Property_Manual!$D$2:$D$1206,Raw!O65,Property_Manual!$F$2:$F$1206,"x")</f>
        <v>0</v>
      </c>
      <c r="AW65" t="str">
        <f t="shared" si="28"/>
        <v/>
      </c>
      <c r="AX65" t="str">
        <f t="shared" si="29"/>
        <v/>
      </c>
      <c r="AY65" t="str">
        <f t="shared" si="30"/>
        <v/>
      </c>
    </row>
    <row r="66" spans="1:51" x14ac:dyDescent="0.2">
      <c r="A66" s="5" t="s">
        <v>1255</v>
      </c>
      <c r="B66" s="5" t="s">
        <v>1198</v>
      </c>
      <c r="C66" s="5" t="s">
        <v>82</v>
      </c>
      <c r="D66" s="5" t="s">
        <v>88</v>
      </c>
      <c r="E66" s="5" t="s">
        <v>1198</v>
      </c>
      <c r="F66" s="5" t="s">
        <v>89</v>
      </c>
      <c r="G66">
        <v>1</v>
      </c>
      <c r="I66" s="5" t="s">
        <v>1213</v>
      </c>
      <c r="J66" s="5" t="s">
        <v>90</v>
      </c>
      <c r="K66" s="5"/>
      <c r="L66" t="str">
        <f t="shared" si="0"/>
        <v>Answer</v>
      </c>
      <c r="M66" t="str">
        <f t="shared" si="1"/>
        <v>givenAtLocation</v>
      </c>
      <c r="N66" t="str">
        <f t="shared" si="2"/>
        <v>Location</v>
      </c>
      <c r="O66" t="str">
        <f t="shared" si="3"/>
        <v/>
      </c>
      <c r="P66" t="str">
        <f t="shared" si="4"/>
        <v/>
      </c>
      <c r="Q66" t="str">
        <f t="shared" si="5"/>
        <v>Object</v>
      </c>
      <c r="R66" t="str">
        <f t="shared" si="6"/>
        <v/>
      </c>
      <c r="S66" t="str">
        <f t="shared" si="7"/>
        <v/>
      </c>
      <c r="T66" t="str">
        <f t="shared" si="8"/>
        <v/>
      </c>
      <c r="U66" t="str">
        <f t="shared" si="9"/>
        <v/>
      </c>
      <c r="V66" t="str">
        <f t="shared" si="10"/>
        <v/>
      </c>
      <c r="W66" t="str">
        <f>IF($A66="Implicit","",COUNTIFS($C$8:C66,C66,$A$8:A66,"Explicit"))</f>
        <v/>
      </c>
      <c r="X66" t="str">
        <f t="shared" si="11"/>
        <v/>
      </c>
      <c r="Y66" t="str">
        <f t="shared" si="12"/>
        <v/>
      </c>
      <c r="Z66" t="str">
        <f t="shared" si="13"/>
        <v/>
      </c>
      <c r="AA66" t="str">
        <f t="shared" si="14"/>
        <v/>
      </c>
      <c r="AB66" t="str">
        <f t="shared" si="15"/>
        <v/>
      </c>
      <c r="AC66" t="str">
        <f t="shared" si="16"/>
        <v/>
      </c>
      <c r="AD66" t="str">
        <f t="shared" si="17"/>
        <v/>
      </c>
      <c r="AE66" t="str">
        <f t="shared" si="18"/>
        <v/>
      </c>
      <c r="AF66" t="str">
        <f t="shared" si="19"/>
        <v/>
      </c>
      <c r="AG66" t="str">
        <f t="shared" si="20"/>
        <v>"Common.Answer"</v>
      </c>
      <c r="AH66" t="str">
        <f t="shared" si="21"/>
        <v>"givenAtLocation"</v>
      </c>
      <c r="AI66" t="str">
        <f t="shared" si="22"/>
        <v>"Common.Location"</v>
      </c>
      <c r="AJ66" t="str">
        <f t="shared" si="23"/>
        <v>""</v>
      </c>
      <c r="AK66" t="str">
        <f t="shared" si="24"/>
        <v>"hasOne"</v>
      </c>
      <c r="AL66" t="str">
        <f t="shared" si="25"/>
        <v>"Common.Answer","givenAtLocation","Common.Location","","hasOne"</v>
      </c>
      <c r="AN66">
        <f>COUNTIF(View_conceptual!G:G,L66)</f>
        <v>0</v>
      </c>
      <c r="AO66">
        <f>COUNTIF(View_conceptual!H:H,L66)+COUNTIF(View_conceptual!I:I,N66)</f>
        <v>0</v>
      </c>
      <c r="AQ66" t="str">
        <f t="shared" si="26"/>
        <v/>
      </c>
      <c r="AR66" t="str">
        <f t="shared" si="27"/>
        <v/>
      </c>
      <c r="AT66">
        <f>COUNTIF(View_full!G:G,L66)</f>
        <v>1</v>
      </c>
      <c r="AU66">
        <f>COUNTIF(View_full!H:H,L66)+COUNTIF(View_full!I:I,N66)</f>
        <v>1</v>
      </c>
      <c r="AV66">
        <f>COUNTIFS(Property_Manual!$A$2:$A$1206,Raw!L66,Property_Manual!$B$2:$B$1206,Raw!M66,Property_Manual!$C$2:$C$1206,Raw!N66,Property_Manual!$D$2:$D$1206,Raw!O66,Property_Manual!$F$2:$F$1206,"x")</f>
        <v>0</v>
      </c>
      <c r="AW66" t="str">
        <f t="shared" si="28"/>
        <v/>
      </c>
      <c r="AX66" t="str">
        <f t="shared" si="29"/>
        <v/>
      </c>
      <c r="AY66" t="str">
        <f t="shared" si="30"/>
        <v/>
      </c>
    </row>
    <row r="67" spans="1:51" x14ac:dyDescent="0.2">
      <c r="A67" s="5" t="s">
        <v>1255</v>
      </c>
      <c r="B67" s="5" t="s">
        <v>1198</v>
      </c>
      <c r="C67" s="5" t="s">
        <v>82</v>
      </c>
      <c r="D67" s="5" t="s">
        <v>38</v>
      </c>
      <c r="E67" t="s">
        <v>1209</v>
      </c>
      <c r="F67" s="5" t="s">
        <v>23</v>
      </c>
      <c r="H67" t="s">
        <v>415</v>
      </c>
      <c r="I67" s="5" t="s">
        <v>1213</v>
      </c>
      <c r="J67" s="5" t="s">
        <v>39</v>
      </c>
      <c r="K67" s="5"/>
      <c r="L67" t="str">
        <f t="shared" si="0"/>
        <v>Answer</v>
      </c>
      <c r="M67" t="str">
        <f t="shared" si="1"/>
        <v>checks</v>
      </c>
      <c r="N67" t="str">
        <f t="shared" si="2"/>
        <v>Check</v>
      </c>
      <c r="O67" t="str">
        <f t="shared" si="3"/>
        <v>checkedObject</v>
      </c>
      <c r="P67" t="str">
        <f t="shared" si="4"/>
        <v/>
      </c>
      <c r="Q67" t="str">
        <f t="shared" si="5"/>
        <v>Object</v>
      </c>
      <c r="R67" t="str">
        <f t="shared" si="6"/>
        <v/>
      </c>
      <c r="S67" t="str">
        <f t="shared" si="7"/>
        <v/>
      </c>
      <c r="T67" t="str">
        <f t="shared" si="8"/>
        <v/>
      </c>
      <c r="U67" t="str">
        <f t="shared" si="9"/>
        <v/>
      </c>
      <c r="V67" t="str">
        <f t="shared" si="10"/>
        <v/>
      </c>
      <c r="W67" t="str">
        <f>IF($A67="Implicit","",COUNTIFS($C$8:C67,C67,$A$8:A67,"Explicit"))</f>
        <v/>
      </c>
      <c r="X67" t="str">
        <f t="shared" si="11"/>
        <v/>
      </c>
      <c r="Y67" t="str">
        <f t="shared" si="12"/>
        <v/>
      </c>
      <c r="Z67" t="str">
        <f t="shared" si="13"/>
        <v/>
      </c>
      <c r="AA67" t="str">
        <f t="shared" si="14"/>
        <v/>
      </c>
      <c r="AB67" t="str">
        <f t="shared" si="15"/>
        <v/>
      </c>
      <c r="AC67" t="str">
        <f t="shared" si="16"/>
        <v/>
      </c>
      <c r="AD67" t="str">
        <f t="shared" si="17"/>
        <v/>
      </c>
      <c r="AE67" t="str">
        <f t="shared" si="18"/>
        <v/>
      </c>
      <c r="AF67" t="str">
        <f t="shared" si="19"/>
        <v/>
      </c>
      <c r="AG67" t="str">
        <f t="shared" si="20"/>
        <v>"Common.Answer"</v>
      </c>
      <c r="AH67" t="str">
        <f t="shared" si="21"/>
        <v>"checks"</v>
      </c>
      <c r="AI67" t="str">
        <f t="shared" si="22"/>
        <v>"Action.Check"</v>
      </c>
      <c r="AJ67" t="str">
        <f t="shared" si="23"/>
        <v>"checkedObject"</v>
      </c>
      <c r="AK67" t="str">
        <f t="shared" si="24"/>
        <v>"hasMany"</v>
      </c>
      <c r="AL67" t="str">
        <f t="shared" si="25"/>
        <v>"Common.Answer","checks","Action.Check","checkedObject","hasMany"</v>
      </c>
      <c r="AN67">
        <f>COUNTIF(View_conceptual!G:G,L67)</f>
        <v>0</v>
      </c>
      <c r="AO67">
        <f>COUNTIF(View_conceptual!H:H,L67)+COUNTIF(View_conceptual!I:I,N67)</f>
        <v>0</v>
      </c>
      <c r="AQ67" t="str">
        <f t="shared" si="26"/>
        <v/>
      </c>
      <c r="AR67" t="str">
        <f t="shared" si="27"/>
        <v/>
      </c>
      <c r="AT67">
        <f>COUNTIF(View_full!G:G,L67)</f>
        <v>1</v>
      </c>
      <c r="AU67">
        <f>COUNTIF(View_full!H:H,L67)+COUNTIF(View_full!I:I,N67)</f>
        <v>1</v>
      </c>
      <c r="AV67">
        <f>COUNTIFS(Property_Manual!$A$2:$A$1206,Raw!L67,Property_Manual!$B$2:$B$1206,Raw!M67,Property_Manual!$C$2:$C$1206,Raw!N67,Property_Manual!$D$2:$D$1206,Raw!O67,Property_Manual!$F$2:$F$1206,"x")</f>
        <v>0</v>
      </c>
      <c r="AW67" t="str">
        <f t="shared" si="28"/>
        <v/>
      </c>
      <c r="AX67" t="str">
        <f t="shared" si="29"/>
        <v/>
      </c>
      <c r="AY67" t="str">
        <f t="shared" si="30"/>
        <v/>
      </c>
    </row>
    <row r="68" spans="1:51" x14ac:dyDescent="0.2">
      <c r="A68" s="5" t="s">
        <v>1255</v>
      </c>
      <c r="B68" s="5" t="s">
        <v>1198</v>
      </c>
      <c r="C68" s="5" t="s">
        <v>82</v>
      </c>
      <c r="D68" s="5" t="s">
        <v>43</v>
      </c>
      <c r="E68" s="5" t="s">
        <v>1198</v>
      </c>
      <c r="F68" s="5" t="s">
        <v>44</v>
      </c>
      <c r="H68" s="5" t="s">
        <v>654</v>
      </c>
      <c r="I68" s="5" t="s">
        <v>1213</v>
      </c>
      <c r="J68" s="5" t="s">
        <v>45</v>
      </c>
      <c r="K68" s="5"/>
      <c r="L68" t="str">
        <f t="shared" si="0"/>
        <v>Answer</v>
      </c>
      <c r="M68" t="str">
        <f t="shared" si="1"/>
        <v>externalReferences</v>
      </c>
      <c r="N68" t="str">
        <f t="shared" si="2"/>
        <v>ExternalReference</v>
      </c>
      <c r="O68" t="str">
        <f t="shared" si="3"/>
        <v>referenceForObjects</v>
      </c>
      <c r="P68" t="str">
        <f t="shared" si="4"/>
        <v/>
      </c>
      <c r="Q68" t="str">
        <f t="shared" si="5"/>
        <v>Object</v>
      </c>
      <c r="R68" t="str">
        <f t="shared" si="6"/>
        <v/>
      </c>
      <c r="S68" t="str">
        <f t="shared" si="7"/>
        <v/>
      </c>
      <c r="T68" t="str">
        <f t="shared" si="8"/>
        <v/>
      </c>
      <c r="U68" t="str">
        <f t="shared" si="9"/>
        <v/>
      </c>
      <c r="V68" t="str">
        <f t="shared" si="10"/>
        <v/>
      </c>
      <c r="W68" t="str">
        <f>IF($A68="Implicit","",COUNTIFS($C$8:C68,C68,$A$8:A68,"Explicit"))</f>
        <v/>
      </c>
      <c r="X68" t="str">
        <f t="shared" si="11"/>
        <v/>
      </c>
      <c r="Y68" t="str">
        <f t="shared" si="12"/>
        <v/>
      </c>
      <c r="Z68" t="str">
        <f t="shared" si="13"/>
        <v/>
      </c>
      <c r="AA68" t="str">
        <f t="shared" si="14"/>
        <v/>
      </c>
      <c r="AB68" t="str">
        <f t="shared" si="15"/>
        <v/>
      </c>
      <c r="AC68" t="str">
        <f t="shared" si="16"/>
        <v/>
      </c>
      <c r="AD68" t="str">
        <f t="shared" si="17"/>
        <v/>
      </c>
      <c r="AE68" t="str">
        <f t="shared" si="18"/>
        <v/>
      </c>
      <c r="AF68" t="str">
        <f t="shared" si="19"/>
        <v/>
      </c>
      <c r="AG68" t="str">
        <f t="shared" si="20"/>
        <v>"Common.Answer"</v>
      </c>
      <c r="AH68" t="str">
        <f t="shared" si="21"/>
        <v>"externalReferences"</v>
      </c>
      <c r="AI68" t="str">
        <f t="shared" si="22"/>
        <v>"Common.ExternalReference"</v>
      </c>
      <c r="AJ68" t="str">
        <f t="shared" si="23"/>
        <v>"referenceForObjects"</v>
      </c>
      <c r="AK68" t="str">
        <f t="shared" si="24"/>
        <v>"hasMany"</v>
      </c>
      <c r="AL68" t="str">
        <f t="shared" si="25"/>
        <v>"Common.Answer","externalReferences","Common.ExternalReference","referenceForObjects","hasMany"</v>
      </c>
      <c r="AN68">
        <f>COUNTIF(View_conceptual!G:G,L68)</f>
        <v>0</v>
      </c>
      <c r="AO68">
        <f>COUNTIF(View_conceptual!H:H,L68)+COUNTIF(View_conceptual!I:I,N68)</f>
        <v>0</v>
      </c>
      <c r="AQ68" t="str">
        <f t="shared" si="26"/>
        <v/>
      </c>
      <c r="AR68" t="str">
        <f t="shared" si="27"/>
        <v/>
      </c>
      <c r="AT68">
        <f>COUNTIF(View_full!G:G,L68)</f>
        <v>1</v>
      </c>
      <c r="AU68">
        <f>COUNTIF(View_full!H:H,L68)+COUNTIF(View_full!I:I,N68)</f>
        <v>1</v>
      </c>
      <c r="AV68">
        <f>COUNTIFS(Property_Manual!$A$2:$A$1206,Raw!L68,Property_Manual!$B$2:$B$1206,Raw!M68,Property_Manual!$C$2:$C$1206,Raw!N68,Property_Manual!$D$2:$D$1206,Raw!O68,Property_Manual!$F$2:$F$1206,"x")</f>
        <v>0</v>
      </c>
      <c r="AW68" t="str">
        <f t="shared" si="28"/>
        <v/>
      </c>
      <c r="AX68" t="str">
        <f t="shared" si="29"/>
        <v/>
      </c>
      <c r="AY68" t="str">
        <f t="shared" si="30"/>
        <v/>
      </c>
    </row>
    <row r="69" spans="1:51" x14ac:dyDescent="0.2">
      <c r="A69" s="5" t="s">
        <v>1254</v>
      </c>
      <c r="B69" s="5" t="s">
        <v>1198</v>
      </c>
      <c r="C69" s="5" t="s">
        <v>82</v>
      </c>
      <c r="D69" s="5" t="s">
        <v>91</v>
      </c>
      <c r="E69" s="5" t="s">
        <v>49</v>
      </c>
      <c r="F69" s="5" t="s">
        <v>92</v>
      </c>
      <c r="H69" s="5"/>
      <c r="I69" s="5" t="s">
        <v>1213</v>
      </c>
      <c r="J69" s="5" t="s">
        <v>93</v>
      </c>
      <c r="K69" s="5"/>
      <c r="L69" t="str">
        <f t="shared" si="0"/>
        <v>Answer</v>
      </c>
      <c r="M69" t="str">
        <f t="shared" si="1"/>
        <v>involvedParties</v>
      </c>
      <c r="N69" t="str">
        <f t="shared" si="2"/>
        <v>Party</v>
      </c>
      <c r="O69" t="str">
        <f t="shared" si="3"/>
        <v/>
      </c>
      <c r="P69" t="str">
        <f t="shared" si="4"/>
        <v/>
      </c>
      <c r="Q69" t="str">
        <f t="shared" si="5"/>
        <v>Object</v>
      </c>
      <c r="R69" t="str">
        <f t="shared" si="6"/>
        <v>"Common"</v>
      </c>
      <c r="S69" t="str">
        <f t="shared" si="7"/>
        <v>"Answer"</v>
      </c>
      <c r="T69" t="str">
        <f t="shared" si="8"/>
        <v>"involvedParties"</v>
      </c>
      <c r="U69" t="str">
        <f t="shared" si="9"/>
        <v>"Embedded"</v>
      </c>
      <c r="V69" t="str">
        <f t="shared" si="10"/>
        <v>"Party"</v>
      </c>
      <c r="W69">
        <f>IF($A69="Implicit","",COUNTIFS($C$8:C69,C69,$A$8:A69,"Explicit"))</f>
        <v>7</v>
      </c>
      <c r="X69" t="str">
        <f t="shared" si="11"/>
        <v>"Answer holds the answer to one Question"</v>
      </c>
      <c r="Y69" t="str">
        <f t="shared" si="12"/>
        <v>"Information about other Parties involved depending on the context of use"</v>
      </c>
      <c r="Z69" t="str">
        <f t="shared" si="13"/>
        <v>"true"</v>
      </c>
      <c r="AA69" t="str">
        <f t="shared" si="14"/>
        <v>"false"</v>
      </c>
      <c r="AB69" t="str">
        <f t="shared" si="15"/>
        <v>""</v>
      </c>
      <c r="AC69" t="str">
        <f t="shared" si="16"/>
        <v>"https://onerecord.iata.org/ns/cargo#Answer"</v>
      </c>
      <c r="AD69" t="str">
        <f t="shared" si="17"/>
        <v>"https://onerecord.iata.org/ns/cargo#involvedParties"</v>
      </c>
      <c r="AE69" t="str">
        <f t="shared" si="18"/>
        <v>"https://onerecord.iata.org/ns/cargo#Party"</v>
      </c>
      <c r="AF69" t="str">
        <f t="shared" si="19"/>
        <v>"Common","Answer","involvedParties","Embedded","Party",7,"Answer holds the answer to one Question","Information about other Parties involved depending on the context of use","true","false","","https://onerecord.iata.org/ns/cargo#Answer","https://onerecord.iata.org/ns/cargo#involvedParties","https://onerecord.iata.org/ns/cargo#Party"</v>
      </c>
      <c r="AG69" t="str">
        <f t="shared" si="20"/>
        <v>"Common.Answer"</v>
      </c>
      <c r="AH69" t="str">
        <f t="shared" si="21"/>
        <v>"involvedParties"</v>
      </c>
      <c r="AI69" t="str">
        <f t="shared" si="22"/>
        <v>"Embedded.Party"</v>
      </c>
      <c r="AJ69" t="str">
        <f t="shared" si="23"/>
        <v>""</v>
      </c>
      <c r="AK69" t="str">
        <f t="shared" si="24"/>
        <v>"hasMany"</v>
      </c>
      <c r="AL69" t="str">
        <f t="shared" si="25"/>
        <v>"Common.Answer","involvedParties","Embedded.Party","","hasMany"</v>
      </c>
      <c r="AN69">
        <f>COUNTIF(View_conceptual!G:G,L69)</f>
        <v>0</v>
      </c>
      <c r="AO69">
        <f>COUNTIF(View_conceptual!H:H,L69)+COUNTIF(View_conceptual!I:I,N69)</f>
        <v>0</v>
      </c>
      <c r="AQ69" t="str">
        <f t="shared" si="26"/>
        <v/>
      </c>
      <c r="AR69" t="str">
        <f t="shared" si="27"/>
        <v/>
      </c>
      <c r="AT69">
        <f>COUNTIF(View_full!G:G,L69)</f>
        <v>1</v>
      </c>
      <c r="AU69">
        <f>COUNTIF(View_full!H:H,L69)+COUNTIF(View_full!I:I,N69)</f>
        <v>1</v>
      </c>
      <c r="AV69">
        <f>COUNTIFS(Property_Manual!$A$2:$A$1206,Raw!L69,Property_Manual!$B$2:$B$1206,Raw!M69,Property_Manual!$C$2:$C$1206,Raw!N69,Property_Manual!$D$2:$D$1206,Raw!O69,Property_Manual!$F$2:$F$1206,"x")</f>
        <v>0</v>
      </c>
      <c r="AW69" t="str">
        <f t="shared" si="28"/>
        <v>"Common","Answer","involvedParties","Embedded","Party",7,"Answer holds the answer to one Question","Information about other Parties involved depending on the context of use","true","false","","https://onerecord.iata.org/ns/cargo#Answer","https://onerecord.iata.org/ns/cargo#involvedParties","https://onerecord.iata.org/ns/cargo#Party"</v>
      </c>
      <c r="AX69" t="str">
        <f t="shared" si="29"/>
        <v/>
      </c>
      <c r="AY69" t="str">
        <f t="shared" si="30"/>
        <v/>
      </c>
    </row>
    <row r="70" spans="1:51" x14ac:dyDescent="0.2">
      <c r="A70" s="5" t="s">
        <v>1254</v>
      </c>
      <c r="B70" s="5" t="s">
        <v>1198</v>
      </c>
      <c r="C70" s="5" t="s">
        <v>82</v>
      </c>
      <c r="D70" s="5" t="s">
        <v>97</v>
      </c>
      <c r="E70" s="5"/>
      <c r="F70" s="5" t="s">
        <v>6</v>
      </c>
      <c r="G70">
        <v>1</v>
      </c>
      <c r="I70" s="5" t="s">
        <v>1213</v>
      </c>
      <c r="J70" s="5" t="s">
        <v>98</v>
      </c>
      <c r="K70" s="5"/>
      <c r="L70" t="str">
        <f t="shared" si="0"/>
        <v>Answer</v>
      </c>
      <c r="M70" t="str">
        <f t="shared" si="1"/>
        <v>text</v>
      </c>
      <c r="N70" t="str">
        <f t="shared" si="2"/>
        <v>string</v>
      </c>
      <c r="O70" t="str">
        <f t="shared" si="3"/>
        <v/>
      </c>
      <c r="P70" t="str">
        <f t="shared" si="4"/>
        <v/>
      </c>
      <c r="Q70" t="str">
        <f t="shared" si="5"/>
        <v>Object</v>
      </c>
      <c r="R70" t="str">
        <f t="shared" si="6"/>
        <v>"Common"</v>
      </c>
      <c r="S70" t="str">
        <f t="shared" si="7"/>
        <v>"Answer"</v>
      </c>
      <c r="T70" t="str">
        <f t="shared" si="8"/>
        <v>"text"</v>
      </c>
      <c r="U70" t="str">
        <f t="shared" si="9"/>
        <v>""</v>
      </c>
      <c r="V70" t="str">
        <f t="shared" si="10"/>
        <v>"string"</v>
      </c>
      <c r="W70">
        <f>IF($A70="Implicit","",COUNTIFS($C$8:C70,C70,$A$8:A70,"Explicit"))</f>
        <v>8</v>
      </c>
      <c r="X70" t="str">
        <f t="shared" si="11"/>
        <v>"Answer holds the answer to one Question"</v>
      </c>
      <c r="Y70" t="str">
        <f t="shared" si="12"/>
        <v>"Text for the Answer"</v>
      </c>
      <c r="Z70" t="str">
        <f t="shared" si="13"/>
        <v>"false"</v>
      </c>
      <c r="AA70" t="str">
        <f t="shared" si="14"/>
        <v>"false"</v>
      </c>
      <c r="AB70" t="str">
        <f t="shared" si="15"/>
        <v>""</v>
      </c>
      <c r="AC70" t="str">
        <f t="shared" si="16"/>
        <v>"https://onerecord.iata.org/ns/cargo#Answer"</v>
      </c>
      <c r="AD70" t="str">
        <f t="shared" si="17"/>
        <v>"https://onerecord.iata.org/ns/cargo#text"</v>
      </c>
      <c r="AE70" t="str">
        <f t="shared" si="18"/>
        <v>"http://www.w3.org/2001/XMLSchema#string"</v>
      </c>
      <c r="AF70" t="str">
        <f t="shared" si="19"/>
        <v>"Common","Answer","text","","string",8,"Answer holds the answer to one Question","Text for the Answer","false","false","","https://onerecord.iata.org/ns/cargo#Answer","https://onerecord.iata.org/ns/cargo#text","http://www.w3.org/2001/XMLSchema#string"</v>
      </c>
      <c r="AG70" t="str">
        <f t="shared" si="20"/>
        <v>"Common.Answer"</v>
      </c>
      <c r="AH70" t="str">
        <f t="shared" si="21"/>
        <v>"text"</v>
      </c>
      <c r="AI70" t="str">
        <f t="shared" si="22"/>
        <v>".string"</v>
      </c>
      <c r="AJ70" t="str">
        <f t="shared" si="23"/>
        <v>""</v>
      </c>
      <c r="AK70" t="str">
        <f t="shared" si="24"/>
        <v>"hasOne"</v>
      </c>
      <c r="AL70" t="str">
        <f t="shared" si="25"/>
        <v>"Common.Answer","text",".string","","hasOne"</v>
      </c>
      <c r="AN70">
        <f>COUNTIF(View_conceptual!G:G,L70)</f>
        <v>0</v>
      </c>
      <c r="AO70">
        <f>COUNTIF(View_conceptual!H:H,L70)+COUNTIF(View_conceptual!I:I,N70)</f>
        <v>0</v>
      </c>
      <c r="AQ70" t="str">
        <f t="shared" si="26"/>
        <v/>
      </c>
      <c r="AR70" t="str">
        <f t="shared" si="27"/>
        <v/>
      </c>
      <c r="AT70">
        <f>COUNTIF(View_full!G:G,L70)</f>
        <v>1</v>
      </c>
      <c r="AU70">
        <f>COUNTIF(View_full!H:H,L70)+COUNTIF(View_full!I:I,N70)</f>
        <v>1</v>
      </c>
      <c r="AV70">
        <f>COUNTIFS(Property_Manual!$A$2:$A$1206,Raw!L70,Property_Manual!$B$2:$B$1206,Raw!M70,Property_Manual!$C$2:$C$1206,Raw!N70,Property_Manual!$D$2:$D$1206,Raw!O70,Property_Manual!$F$2:$F$1206,"x")</f>
        <v>0</v>
      </c>
      <c r="AW70" t="str">
        <f t="shared" si="28"/>
        <v>"Common","Answer","text","","string",8,"Answer holds the answer to one Question","Text for the Answer","false","false","","https://onerecord.iata.org/ns/cargo#Answer","https://onerecord.iata.org/ns/cargo#text","http://www.w3.org/2001/XMLSchema#string"</v>
      </c>
      <c r="AX70" t="str">
        <f t="shared" si="29"/>
        <v/>
      </c>
      <c r="AY70" t="str">
        <f t="shared" si="30"/>
        <v/>
      </c>
    </row>
    <row r="71" spans="1:51" x14ac:dyDescent="0.2">
      <c r="A71" s="5" t="s">
        <v>1254</v>
      </c>
      <c r="B71" s="5" t="s">
        <v>1198</v>
      </c>
      <c r="C71" s="5" t="s">
        <v>82</v>
      </c>
      <c r="D71" s="5" t="s">
        <v>40</v>
      </c>
      <c r="E71" s="5" t="s">
        <v>1212</v>
      </c>
      <c r="F71" s="5" t="s">
        <v>41</v>
      </c>
      <c r="H71" s="5"/>
      <c r="I71" s="5" t="s">
        <v>1213</v>
      </c>
      <c r="J71" s="5" t="s">
        <v>42</v>
      </c>
      <c r="K71" s="5"/>
      <c r="L71" t="str">
        <f t="shared" si="0"/>
        <v>Answer</v>
      </c>
      <c r="M71" t="str">
        <f t="shared" si="1"/>
        <v>events</v>
      </c>
      <c r="N71" t="str">
        <f t="shared" si="2"/>
        <v>LogisticsEvent</v>
      </c>
      <c r="O71" t="str">
        <f t="shared" si="3"/>
        <v/>
      </c>
      <c r="P71" t="str">
        <f t="shared" si="4"/>
        <v/>
      </c>
      <c r="Q71" t="str">
        <f t="shared" si="5"/>
        <v>Object</v>
      </c>
      <c r="R71" t="str">
        <f t="shared" si="6"/>
        <v>"Common"</v>
      </c>
      <c r="S71" t="str">
        <f t="shared" si="7"/>
        <v>"Answer"</v>
      </c>
      <c r="T71" t="str">
        <f t="shared" si="8"/>
        <v>"events"</v>
      </c>
      <c r="U71" t="str">
        <f t="shared" si="9"/>
        <v>"Event"</v>
      </c>
      <c r="V71" t="str">
        <f t="shared" si="10"/>
        <v>"LogisticsEvent"</v>
      </c>
      <c r="W71">
        <f>IF($A71="Implicit","",COUNTIFS($C$8:C71,C71,$A$8:A71,"Explicit"))</f>
        <v>9</v>
      </c>
      <c r="X71" t="str">
        <f t="shared" si="11"/>
        <v>"Answer holds the answer to one Question"</v>
      </c>
      <c r="Y71" t="str">
        <f t="shared" si="12"/>
        <v>"Events object"</v>
      </c>
      <c r="Z71" t="str">
        <f t="shared" si="13"/>
        <v>"true"</v>
      </c>
      <c r="AA71" t="str">
        <f t="shared" si="14"/>
        <v>"false"</v>
      </c>
      <c r="AB71" t="str">
        <f t="shared" si="15"/>
        <v>""</v>
      </c>
      <c r="AC71" t="str">
        <f t="shared" si="16"/>
        <v>"https://onerecord.iata.org/ns/cargo#Answer"</v>
      </c>
      <c r="AD71" t="str">
        <f t="shared" si="17"/>
        <v>"https://onerecord.iata.org/ns/cargo#events"</v>
      </c>
      <c r="AE71" t="str">
        <f t="shared" si="18"/>
        <v>"https://onerecord.iata.org/ns/cargo#LogisticsEvent"</v>
      </c>
      <c r="AF71" t="str">
        <f t="shared" si="19"/>
        <v>"Common","Answer","events","Event","LogisticsEvent",9,"Answer holds the answer to one Question","Events object","true","false","","https://onerecord.iata.org/ns/cargo#Answer","https://onerecord.iata.org/ns/cargo#events","https://onerecord.iata.org/ns/cargo#LogisticsEvent"</v>
      </c>
      <c r="AG71" t="str">
        <f t="shared" si="20"/>
        <v>"Common.Answer"</v>
      </c>
      <c r="AH71" t="str">
        <f t="shared" si="21"/>
        <v>"events"</v>
      </c>
      <c r="AI71" t="str">
        <f t="shared" si="22"/>
        <v>"Event.LogisticsEvent"</v>
      </c>
      <c r="AJ71" t="str">
        <f t="shared" si="23"/>
        <v>""</v>
      </c>
      <c r="AK71" t="str">
        <f t="shared" si="24"/>
        <v>"hasMany"</v>
      </c>
      <c r="AL71" t="str">
        <f t="shared" si="25"/>
        <v>"Common.Answer","events","Event.LogisticsEvent","","hasMany"</v>
      </c>
      <c r="AN71">
        <f>COUNTIF(View_conceptual!G:G,L71)</f>
        <v>0</v>
      </c>
      <c r="AO71">
        <f>COUNTIF(View_conceptual!H:H,L71)+COUNTIF(View_conceptual!I:I,N71)</f>
        <v>0</v>
      </c>
      <c r="AQ71" t="str">
        <f t="shared" si="26"/>
        <v/>
      </c>
      <c r="AR71" t="str">
        <f t="shared" si="27"/>
        <v/>
      </c>
      <c r="AT71">
        <f>COUNTIF(View_full!G:G,L71)</f>
        <v>1</v>
      </c>
      <c r="AU71">
        <f>COUNTIF(View_full!H:H,L71)+COUNTIF(View_full!I:I,N71)</f>
        <v>1</v>
      </c>
      <c r="AV71">
        <f>COUNTIFS(Property_Manual!$A$2:$A$1206,Raw!L71,Property_Manual!$B$2:$B$1206,Raw!M71,Property_Manual!$C$2:$C$1206,Raw!N71,Property_Manual!$D$2:$D$1206,Raw!O71,Property_Manual!$F$2:$F$1206,"x")</f>
        <v>0</v>
      </c>
      <c r="AW71" t="str">
        <f t="shared" si="28"/>
        <v>"Common","Answer","events","Event","LogisticsEvent",9,"Answer holds the answer to one Question","Events object","true","false","","https://onerecord.iata.org/ns/cargo#Answer","https://onerecord.iata.org/ns/cargo#events","https://onerecord.iata.org/ns/cargo#LogisticsEvent"</v>
      </c>
      <c r="AX71" t="str">
        <f t="shared" si="29"/>
        <v/>
      </c>
      <c r="AY71" t="str">
        <f t="shared" si="30"/>
        <v/>
      </c>
    </row>
    <row r="72" spans="1:51" x14ac:dyDescent="0.2">
      <c r="A72" s="5" t="s">
        <v>1254</v>
      </c>
      <c r="B72" s="5" t="s">
        <v>1198</v>
      </c>
      <c r="C72" s="5" t="s">
        <v>82</v>
      </c>
      <c r="D72" s="5" t="s">
        <v>46</v>
      </c>
      <c r="E72" s="5"/>
      <c r="F72" s="5" t="s">
        <v>47</v>
      </c>
      <c r="G72">
        <v>1</v>
      </c>
      <c r="H72" s="5"/>
      <c r="I72" s="5" t="s">
        <v>1213</v>
      </c>
      <c r="J72" s="5" t="s">
        <v>48</v>
      </c>
      <c r="K72" s="5"/>
      <c r="L72" t="str">
        <f t="shared" si="0"/>
        <v>Answer</v>
      </c>
      <c r="M72" t="str">
        <f t="shared" si="1"/>
        <v>skeletonIndicator</v>
      </c>
      <c r="N72" t="str">
        <f t="shared" si="2"/>
        <v>boolean</v>
      </c>
      <c r="O72" t="str">
        <f t="shared" si="3"/>
        <v/>
      </c>
      <c r="P72" t="str">
        <f t="shared" si="4"/>
        <v/>
      </c>
      <c r="Q72" t="str">
        <f t="shared" si="5"/>
        <v>Object</v>
      </c>
      <c r="R72" t="str">
        <f t="shared" si="6"/>
        <v>"Common"</v>
      </c>
      <c r="S72" t="str">
        <f t="shared" si="7"/>
        <v>"Answer"</v>
      </c>
      <c r="T72" t="str">
        <f t="shared" si="8"/>
        <v>"skeletonIndicator"</v>
      </c>
      <c r="U72" t="str">
        <f t="shared" si="9"/>
        <v>""</v>
      </c>
      <c r="V72" t="str">
        <f t="shared" si="10"/>
        <v>"boolean"</v>
      </c>
      <c r="W72">
        <f>IF($A72="Implicit","",COUNTIFS($C$8:C72,C72,$A$8:A72,"Explicit"))</f>
        <v>10</v>
      </c>
      <c r="X72" t="str">
        <f t="shared" si="11"/>
        <v>"Answer holds the answer to one Question"</v>
      </c>
      <c r="Y72" t="str">
        <f t="shared" si="12"/>
        <v>"Indicator whether a logistics object is a skeleton object"</v>
      </c>
      <c r="Z72" t="str">
        <f t="shared" si="13"/>
        <v>"false"</v>
      </c>
      <c r="AA72" t="str">
        <f t="shared" si="14"/>
        <v>"false"</v>
      </c>
      <c r="AB72" t="str">
        <f t="shared" si="15"/>
        <v>""</v>
      </c>
      <c r="AC72" t="str">
        <f t="shared" si="16"/>
        <v>"https://onerecord.iata.org/ns/cargo#Answer"</v>
      </c>
      <c r="AD72" t="str">
        <f t="shared" si="17"/>
        <v>"https://onerecord.iata.org/ns/cargo#skeletonIndicator"</v>
      </c>
      <c r="AE72" t="str">
        <f t="shared" si="18"/>
        <v>"http://www.w3.org/2001/XMLSchema#boolean"</v>
      </c>
      <c r="AF72" t="str">
        <f t="shared" si="19"/>
        <v>"Common","Answer","skeletonIndicator","","boolean",10,"Answer holds the answer to one Question","Indicator whether a logistics object is a skeleton object","false","false","","https://onerecord.iata.org/ns/cargo#Answer","https://onerecord.iata.org/ns/cargo#skeletonIndicator","http://www.w3.org/2001/XMLSchema#boolean"</v>
      </c>
      <c r="AG72" t="str">
        <f t="shared" si="20"/>
        <v>"Common.Answer"</v>
      </c>
      <c r="AH72" t="str">
        <f t="shared" si="21"/>
        <v>"skeletonIndicator"</v>
      </c>
      <c r="AI72" t="str">
        <f t="shared" si="22"/>
        <v>".boolean"</v>
      </c>
      <c r="AJ72" t="str">
        <f t="shared" si="23"/>
        <v>""</v>
      </c>
      <c r="AK72" t="str">
        <f t="shared" si="24"/>
        <v>"hasOne"</v>
      </c>
      <c r="AL72" t="str">
        <f t="shared" si="25"/>
        <v>"Common.Answer","skeletonIndicator",".boolean","","hasOne"</v>
      </c>
      <c r="AN72">
        <f>COUNTIF(View_conceptual!G:G,L72)</f>
        <v>0</v>
      </c>
      <c r="AO72">
        <f>COUNTIF(View_conceptual!H:H,L72)+COUNTIF(View_conceptual!I:I,N72)</f>
        <v>0</v>
      </c>
      <c r="AQ72" t="str">
        <f t="shared" si="26"/>
        <v/>
      </c>
      <c r="AR72" t="str">
        <f t="shared" si="27"/>
        <v/>
      </c>
      <c r="AT72">
        <f>COUNTIF(View_full!G:G,L72)</f>
        <v>1</v>
      </c>
      <c r="AU72">
        <f>COUNTIF(View_full!H:H,L72)+COUNTIF(View_full!I:I,N72)</f>
        <v>1</v>
      </c>
      <c r="AV72">
        <f>COUNTIFS(Property_Manual!$A$2:$A$1206,Raw!L72,Property_Manual!$B$2:$B$1206,Raw!M72,Property_Manual!$C$2:$C$1206,Raw!N72,Property_Manual!$D$2:$D$1206,Raw!O72,Property_Manual!$F$2:$F$1206,"x")</f>
        <v>0</v>
      </c>
      <c r="AW72" t="str">
        <f t="shared" si="28"/>
        <v>"Common","Answer","skeletonIndicator","","boolean",10,"Answer holds the answer to one Question","Indicator whether a logistics object is a skeleton object","false","false","","https://onerecord.iata.org/ns/cargo#Answer","https://onerecord.iata.org/ns/cargo#skeletonIndicator","http://www.w3.org/2001/XMLSchema#boolean"</v>
      </c>
      <c r="AX72" t="str">
        <f t="shared" si="29"/>
        <v/>
      </c>
      <c r="AY72" t="str">
        <f t="shared" si="30"/>
        <v/>
      </c>
    </row>
    <row r="73" spans="1:51" x14ac:dyDescent="0.2">
      <c r="A73" s="5" t="s">
        <v>1255</v>
      </c>
      <c r="B73" s="5" t="s">
        <v>1198</v>
      </c>
      <c r="C73" s="5" t="s">
        <v>82</v>
      </c>
      <c r="D73" s="5" t="s">
        <v>91</v>
      </c>
      <c r="E73" s="5" t="s">
        <v>49</v>
      </c>
      <c r="F73" s="5" t="s">
        <v>92</v>
      </c>
      <c r="H73" s="5"/>
      <c r="I73" s="5" t="s">
        <v>1213</v>
      </c>
      <c r="J73" s="5" t="s">
        <v>93</v>
      </c>
      <c r="K73" s="5"/>
      <c r="L73" t="str">
        <f t="shared" ref="L73:L136" si="31">SUBSTITUTE(SUBSTITUTE(SUBSTITUTE(C73,$B$2,$A$2),$B$3,$A$3),$B$4,$A$4)</f>
        <v>Answer</v>
      </c>
      <c r="M73" t="str">
        <f t="shared" ref="M73:M136" si="32">SUBSTITUTE(SUBSTITUTE(SUBSTITUTE(D73,$B$2,$A$2),$B$3,$A$3),$A$4,$B$4)</f>
        <v>involvedParties</v>
      </c>
      <c r="N73" t="str">
        <f t="shared" ref="N73:N136" si="33">SUBSTITUTE(SUBSTITUTE(SUBSTITUTE(F73,$B$2,$A$2),$B$3,$A$3),$B$4,$A$4)</f>
        <v>Party</v>
      </c>
      <c r="O73" t="str">
        <f t="shared" ref="O73:O136" si="34">SUBSTITUTE(SUBSTITUTE(SUBSTITUTE(H73,$B$2,$A$2),$B$3,$A$3),$B$4,$A$4)</f>
        <v/>
      </c>
      <c r="P73" t="str">
        <f t="shared" ref="P73:P136" si="35">SUBSTITUTE(SUBSTITUTE(SUBSTITUTE(K73,$B$2,$A$2),$B$3,$A$3),$B$4,$A$4)</f>
        <v/>
      </c>
      <c r="Q73" t="str">
        <f t="shared" ref="Q73:Q136" si="36">IF(LEFT(N73,3)="xsd","Data","Object")</f>
        <v>Object</v>
      </c>
      <c r="R73" t="str">
        <f t="shared" ref="R73:R136" si="37">IF($A73="Implicit","",$F$1&amp;B73&amp;$F$1)</f>
        <v/>
      </c>
      <c r="S73" t="str">
        <f t="shared" ref="S73:S136" si="38">IF($A73="Implicit","",$F$1&amp;L73&amp;$F$1)</f>
        <v/>
      </c>
      <c r="T73" t="str">
        <f t="shared" ref="T73:T136" si="39">IF($A73="Implicit","",$F$1&amp;M73&amp;$F$1)</f>
        <v/>
      </c>
      <c r="U73" t="str">
        <f t="shared" ref="U73:U136" si="40">IF($A73="Implicit","",$F$1&amp;E73&amp;$F$1)</f>
        <v/>
      </c>
      <c r="V73" t="str">
        <f t="shared" ref="V73:V136" si="41">IF($A73="Implicit","",$F$1&amp;N73&amp;$F$1)</f>
        <v/>
      </c>
      <c r="W73" t="str">
        <f>IF($A73="Implicit","",COUNTIFS($C$8:C73,C73,$A$8:A73,"Explicit"))</f>
        <v/>
      </c>
      <c r="X73" t="str">
        <f t="shared" ref="X73:X136" si="42">IF($A73="Implicit","",$F$1&amp;SUBSTITUTE(IF(I73=0,"",I73),",",";")&amp;$F$1)</f>
        <v/>
      </c>
      <c r="Y73" t="str">
        <f t="shared" ref="Y73:Y136" si="43">IF($A73="Implicit","",$F$1&amp;SUBSTITUTE(IF(J73=0,"",J73),",",";")&amp;$F$1)</f>
        <v/>
      </c>
      <c r="Z73" t="str">
        <f t="shared" ref="Z73:Z136" si="44">IF($A73="Implicit","",$F$1&amp;IF(G73=1,"false","true")&amp;$F$1)</f>
        <v/>
      </c>
      <c r="AA73" t="str">
        <f t="shared" ref="AA73:AA136" si="45">IF($A73="Implicit","",$F$1&amp;IF(OR(E73="Enum",E73="CodeList"),"true","false")&amp;$F$1)</f>
        <v/>
      </c>
      <c r="AB73" t="str">
        <f t="shared" ref="AB73:AB136" si="46">IF($A73="Implicit","",$F$1&amp;P73&amp;$F$1)</f>
        <v/>
      </c>
      <c r="AC73" t="str">
        <f t="shared" ref="AC73:AC136" si="47">IF($A73="Implicit","",$F$1&amp;C73&amp;$F$1)</f>
        <v/>
      </c>
      <c r="AD73" t="str">
        <f t="shared" ref="AD73:AD136" si="48">IF($A73="Implicit","",$F$1&amp;D73&amp;$F$1)</f>
        <v/>
      </c>
      <c r="AE73" t="str">
        <f t="shared" ref="AE73:AE136" si="49">IF($A73="Implicit","",$F$1&amp;F73&amp;$F$1)</f>
        <v/>
      </c>
      <c r="AF73" t="str">
        <f t="shared" ref="AF73:AF136" si="50">IF(A73="Implicit","",R73&amp;","&amp;S73&amp;","&amp;T73&amp;","&amp;U73&amp;","&amp;V73&amp;","&amp;W73&amp;","&amp;X73&amp;","&amp;Y73&amp;","&amp;Z73&amp;","&amp;AA73&amp;","&amp;AB73&amp;","&amp;AC73&amp;","&amp;AD73&amp;","&amp;AE73)</f>
        <v/>
      </c>
      <c r="AG73" t="str">
        <f t="shared" ref="AG73:AG136" si="51">IF(Q73="Data","",$F$1&amp;B73&amp;"."&amp;L73&amp;$F$1)</f>
        <v>"Common.Answer"</v>
      </c>
      <c r="AH73" t="str">
        <f t="shared" ref="AH73:AH136" si="52">IF(Q73="Data","",$F$1&amp;M73&amp;$F$1)</f>
        <v>"involvedParties"</v>
      </c>
      <c r="AI73" t="str">
        <f t="shared" ref="AI73:AI136" si="53">IF(Q73="Data","",$F$1&amp;E73&amp;"."&amp;N73&amp;$F$1)</f>
        <v>"Embedded.Party"</v>
      </c>
      <c r="AJ73" t="str">
        <f t="shared" ref="AJ73:AJ136" si="54">IF(Q73="Data","",$F$1&amp;O73&amp;$F$1)</f>
        <v>""</v>
      </c>
      <c r="AK73" t="str">
        <f t="shared" ref="AK73:AK136" si="55">IF(Q73="Data","",$F$1&amp;IF(G73=1,"hasOne","hasMany")&amp;$F$1)</f>
        <v>"hasMany"</v>
      </c>
      <c r="AL73" t="str">
        <f t="shared" ref="AL73:AL136" si="56">IF(Q73="Data","",AG73&amp;","&amp;AH73&amp;","&amp;AI73&amp;","&amp;AJ73&amp;","&amp;AK73)</f>
        <v>"Common.Answer","involvedParties","Embedded.Party","","hasMany"</v>
      </c>
      <c r="AN73">
        <f>COUNTIF(View_conceptual!G:G,L73)</f>
        <v>0</v>
      </c>
      <c r="AO73">
        <f>COUNTIF(View_conceptual!H:H,L73)+COUNTIF(View_conceptual!I:I,N73)</f>
        <v>0</v>
      </c>
      <c r="AQ73" t="str">
        <f t="shared" ref="AQ73:AQ136" si="57">IF(AN73=1,AF73,"")</f>
        <v/>
      </c>
      <c r="AR73" t="str">
        <f t="shared" ref="AR73:AR136" si="58">IF(AO73=2,AL73,"")</f>
        <v/>
      </c>
      <c r="AT73">
        <f>COUNTIF(View_full!G:G,L73)</f>
        <v>1</v>
      </c>
      <c r="AU73">
        <f>COUNTIF(View_full!H:H,L73)+COUNTIF(View_full!I:I,N73)</f>
        <v>1</v>
      </c>
      <c r="AV73">
        <f>COUNTIFS(Property_Manual!$A$2:$A$1206,Raw!L73,Property_Manual!$B$2:$B$1206,Raw!M73,Property_Manual!$C$2:$C$1206,Raw!N73,Property_Manual!$D$2:$D$1206,Raw!O73,Property_Manual!$F$2:$F$1206,"x")</f>
        <v>0</v>
      </c>
      <c r="AW73" t="str">
        <f t="shared" ref="AW73:AW136" si="59">IF(AT73=1,AF73,"")</f>
        <v/>
      </c>
      <c r="AX73" t="str">
        <f t="shared" ref="AX73:AX136" si="60">IF(AU73=2,AL73,"")</f>
        <v/>
      </c>
      <c r="AY73" t="str">
        <f t="shared" ref="AY73:AY136" si="61">IF(AV73=1,AL73,"")</f>
        <v/>
      </c>
    </row>
    <row r="74" spans="1:51" x14ac:dyDescent="0.2">
      <c r="A74" s="5" t="s">
        <v>1255</v>
      </c>
      <c r="B74" s="5" t="s">
        <v>1198</v>
      </c>
      <c r="C74" s="5" t="s">
        <v>82</v>
      </c>
      <c r="D74" s="5" t="s">
        <v>40</v>
      </c>
      <c r="E74" s="5" t="s">
        <v>1212</v>
      </c>
      <c r="F74" s="5" t="s">
        <v>41</v>
      </c>
      <c r="I74" s="5" t="s">
        <v>1213</v>
      </c>
      <c r="J74" s="5" t="s">
        <v>42</v>
      </c>
      <c r="K74" s="5"/>
      <c r="L74" t="str">
        <f t="shared" si="31"/>
        <v>Answer</v>
      </c>
      <c r="M74" t="str">
        <f t="shared" si="32"/>
        <v>events</v>
      </c>
      <c r="N74" t="str">
        <f t="shared" si="33"/>
        <v>LogisticsEvent</v>
      </c>
      <c r="O74" t="str">
        <f t="shared" si="34"/>
        <v/>
      </c>
      <c r="P74" t="str">
        <f t="shared" si="35"/>
        <v/>
      </c>
      <c r="Q74" t="str">
        <f t="shared" si="36"/>
        <v>Object</v>
      </c>
      <c r="R74" t="str">
        <f t="shared" si="37"/>
        <v/>
      </c>
      <c r="S74" t="str">
        <f t="shared" si="38"/>
        <v/>
      </c>
      <c r="T74" t="str">
        <f t="shared" si="39"/>
        <v/>
      </c>
      <c r="U74" t="str">
        <f t="shared" si="40"/>
        <v/>
      </c>
      <c r="V74" t="str">
        <f t="shared" si="41"/>
        <v/>
      </c>
      <c r="W74" t="str">
        <f>IF($A74="Implicit","",COUNTIFS($C$8:C74,C74,$A$8:A74,"Explicit"))</f>
        <v/>
      </c>
      <c r="X74" t="str">
        <f t="shared" si="42"/>
        <v/>
      </c>
      <c r="Y74" t="str">
        <f t="shared" si="43"/>
        <v/>
      </c>
      <c r="Z74" t="str">
        <f t="shared" si="44"/>
        <v/>
      </c>
      <c r="AA74" t="str">
        <f t="shared" si="45"/>
        <v/>
      </c>
      <c r="AB74" t="str">
        <f t="shared" si="46"/>
        <v/>
      </c>
      <c r="AC74" t="str">
        <f t="shared" si="47"/>
        <v/>
      </c>
      <c r="AD74" t="str">
        <f t="shared" si="48"/>
        <v/>
      </c>
      <c r="AE74" t="str">
        <f t="shared" si="49"/>
        <v/>
      </c>
      <c r="AF74" t="str">
        <f t="shared" si="50"/>
        <v/>
      </c>
      <c r="AG74" t="str">
        <f t="shared" si="51"/>
        <v>"Common.Answer"</v>
      </c>
      <c r="AH74" t="str">
        <f t="shared" si="52"/>
        <v>"events"</v>
      </c>
      <c r="AI74" t="str">
        <f t="shared" si="53"/>
        <v>"Event.LogisticsEvent"</v>
      </c>
      <c r="AJ74" t="str">
        <f t="shared" si="54"/>
        <v>""</v>
      </c>
      <c r="AK74" t="str">
        <f t="shared" si="55"/>
        <v>"hasMany"</v>
      </c>
      <c r="AL74" t="str">
        <f t="shared" si="56"/>
        <v>"Common.Answer","events","Event.LogisticsEvent","","hasMany"</v>
      </c>
      <c r="AN74">
        <f>COUNTIF(View_conceptual!G:G,L74)</f>
        <v>0</v>
      </c>
      <c r="AO74">
        <f>COUNTIF(View_conceptual!H:H,L74)+COUNTIF(View_conceptual!I:I,N74)</f>
        <v>0</v>
      </c>
      <c r="AQ74" t="str">
        <f t="shared" si="57"/>
        <v/>
      </c>
      <c r="AR74" t="str">
        <f t="shared" si="58"/>
        <v/>
      </c>
      <c r="AT74">
        <f>COUNTIF(View_full!G:G,L74)</f>
        <v>1</v>
      </c>
      <c r="AU74">
        <f>COUNTIF(View_full!H:H,L74)+COUNTIF(View_full!I:I,N74)</f>
        <v>1</v>
      </c>
      <c r="AV74">
        <f>COUNTIFS(Property_Manual!$A$2:$A$1206,Raw!L74,Property_Manual!$B$2:$B$1206,Raw!M74,Property_Manual!$C$2:$C$1206,Raw!N74,Property_Manual!$D$2:$D$1206,Raw!O74,Property_Manual!$F$2:$F$1206,"x")</f>
        <v>0</v>
      </c>
      <c r="AW74" t="str">
        <f t="shared" si="59"/>
        <v/>
      </c>
      <c r="AX74" t="str">
        <f t="shared" si="60"/>
        <v/>
      </c>
      <c r="AY74" t="str">
        <f t="shared" si="61"/>
        <v/>
      </c>
    </row>
    <row r="75" spans="1:51" x14ac:dyDescent="0.2">
      <c r="A75" s="5" t="s">
        <v>1254</v>
      </c>
      <c r="B75" s="5" t="s">
        <v>1200</v>
      </c>
      <c r="C75" s="5" t="s">
        <v>238</v>
      </c>
      <c r="D75" s="5" t="s">
        <v>244</v>
      </c>
      <c r="E75" t="s">
        <v>20</v>
      </c>
      <c r="F75" s="5" t="s">
        <v>245</v>
      </c>
      <c r="G75">
        <v>1</v>
      </c>
      <c r="H75" t="s">
        <v>571</v>
      </c>
      <c r="I75" s="5" t="s">
        <v>240</v>
      </c>
      <c r="J75" s="5" t="s">
        <v>246</v>
      </c>
      <c r="K75" s="5"/>
      <c r="L75" t="str">
        <f t="shared" si="31"/>
        <v>BillingDetails</v>
      </c>
      <c r="M75" t="str">
        <f t="shared" si="32"/>
        <v>detailedWaybill</v>
      </c>
      <c r="N75" t="str">
        <f t="shared" si="33"/>
        <v>Waybill</v>
      </c>
      <c r="O75" t="str">
        <f t="shared" si="34"/>
        <v>billingDetails</v>
      </c>
      <c r="P75" t="str">
        <f t="shared" si="35"/>
        <v/>
      </c>
      <c r="Q75" t="str">
        <f t="shared" si="36"/>
        <v>Object</v>
      </c>
      <c r="R75" t="str">
        <f t="shared" si="37"/>
        <v>"BillingSettlement"</v>
      </c>
      <c r="S75" t="str">
        <f t="shared" si="38"/>
        <v>"BillingDetails"</v>
      </c>
      <c r="T75" t="str">
        <f t="shared" si="39"/>
        <v>"detailedWaybill"</v>
      </c>
      <c r="U75" t="str">
        <f t="shared" si="40"/>
        <v>"Core"</v>
      </c>
      <c r="V75" t="str">
        <f t="shared" si="41"/>
        <v>"Waybill"</v>
      </c>
      <c r="W75">
        <f>IF($A75="Implicit","",COUNTIFS($C$8:C75,C75,$A$8:A75,"Explicit"))</f>
        <v>1</v>
      </c>
      <c r="X75" t="str">
        <f t="shared" si="42"/>
        <v>"In the context of CASS2. process; BillingDetails object is used to integrate specific Billing and Settlement data requirements"</v>
      </c>
      <c r="Y75" t="str">
        <f t="shared" si="43"/>
        <v>"Reference to the Waybill"</v>
      </c>
      <c r="Z75" t="str">
        <f t="shared" si="44"/>
        <v>"false"</v>
      </c>
      <c r="AA75" t="str">
        <f t="shared" si="45"/>
        <v>"false"</v>
      </c>
      <c r="AB75" t="str">
        <f t="shared" si="46"/>
        <v>""</v>
      </c>
      <c r="AC75" t="str">
        <f t="shared" si="47"/>
        <v>"https://onerecord.iata.org/ns/cargo#BillingDetails"</v>
      </c>
      <c r="AD75" t="str">
        <f t="shared" si="48"/>
        <v>"https://onerecord.iata.org/ns/cargo#detailedWaybill"</v>
      </c>
      <c r="AE75" t="str">
        <f t="shared" si="49"/>
        <v>"https://onerecord.iata.org/ns/cargo#Waybill"</v>
      </c>
      <c r="AF75" t="str">
        <f t="shared" si="50"/>
        <v>"BillingSettlement","BillingDetails","detailedWaybill","Core","Waybill",1,"In the context of CASS2. process; BillingDetails object is used to integrate specific Billing and Settlement data requirements","Reference to the Waybill","false","false","","https://onerecord.iata.org/ns/cargo#BillingDetails","https://onerecord.iata.org/ns/cargo#detailedWaybill","https://onerecord.iata.org/ns/cargo#Waybill"</v>
      </c>
      <c r="AG75" t="str">
        <f t="shared" si="51"/>
        <v>"BillingSettlement.BillingDetails"</v>
      </c>
      <c r="AH75" t="str">
        <f t="shared" si="52"/>
        <v>"detailedWaybill"</v>
      </c>
      <c r="AI75" t="str">
        <f t="shared" si="53"/>
        <v>"Core.Waybill"</v>
      </c>
      <c r="AJ75" t="str">
        <f t="shared" si="54"/>
        <v>"billingDetails"</v>
      </c>
      <c r="AK75" t="str">
        <f t="shared" si="55"/>
        <v>"hasOne"</v>
      </c>
      <c r="AL75" t="str">
        <f t="shared" si="56"/>
        <v>"BillingSettlement.BillingDetails","detailedWaybill","Core.Waybill","billingDetails","hasOne"</v>
      </c>
      <c r="AN75">
        <f>COUNTIF(View_conceptual!G:G,L75)</f>
        <v>0</v>
      </c>
      <c r="AO75">
        <f>COUNTIF(View_conceptual!H:H,L75)+COUNTIF(View_conceptual!I:I,N75)</f>
        <v>1</v>
      </c>
      <c r="AQ75" t="str">
        <f t="shared" si="57"/>
        <v/>
      </c>
      <c r="AR75" t="str">
        <f t="shared" si="58"/>
        <v/>
      </c>
      <c r="AT75">
        <f>COUNTIF(View_full!G:G,L75)</f>
        <v>1</v>
      </c>
      <c r="AU75">
        <f>COUNTIF(View_full!H:H,L75)+COUNTIF(View_full!I:I,N75)</f>
        <v>2</v>
      </c>
      <c r="AV75">
        <f>COUNTIFS(Property_Manual!$A$2:$A$1206,Raw!L75,Property_Manual!$B$2:$B$1206,Raw!M75,Property_Manual!$C$2:$C$1206,Raw!N75,Property_Manual!$D$2:$D$1206,Raw!O75,Property_Manual!$F$2:$F$1206,"x")</f>
        <v>1</v>
      </c>
      <c r="AW75" t="str">
        <f t="shared" si="59"/>
        <v>"BillingSettlement","BillingDetails","detailedWaybill","Core","Waybill",1,"In the context of CASS2. process; BillingDetails object is used to integrate specific Billing and Settlement data requirements","Reference to the Waybill","false","false","","https://onerecord.iata.org/ns/cargo#BillingDetails","https://onerecord.iata.org/ns/cargo#detailedWaybill","https://onerecord.iata.org/ns/cargo#Waybill"</v>
      </c>
      <c r="AX75" t="str">
        <f t="shared" si="60"/>
        <v>"BillingSettlement.BillingDetails","detailedWaybill","Core.Waybill","billingDetails","hasOne"</v>
      </c>
      <c r="AY75" t="str">
        <f t="shared" si="61"/>
        <v>"BillingSettlement.BillingDetails","detailedWaybill","Core.Waybill","billingDetails","hasOne"</v>
      </c>
    </row>
    <row r="76" spans="1:51" x14ac:dyDescent="0.2">
      <c r="A76" s="5" t="s">
        <v>1255</v>
      </c>
      <c r="B76" s="5" t="s">
        <v>1200</v>
      </c>
      <c r="C76" s="5" t="s">
        <v>238</v>
      </c>
      <c r="D76" s="5" t="s">
        <v>244</v>
      </c>
      <c r="E76" t="s">
        <v>20</v>
      </c>
      <c r="F76" s="5" t="s">
        <v>245</v>
      </c>
      <c r="G76">
        <v>1</v>
      </c>
      <c r="H76" t="s">
        <v>571</v>
      </c>
      <c r="I76" s="5" t="s">
        <v>240</v>
      </c>
      <c r="J76" s="5" t="s">
        <v>246</v>
      </c>
      <c r="K76" s="5"/>
      <c r="L76" t="str">
        <f t="shared" si="31"/>
        <v>BillingDetails</v>
      </c>
      <c r="M76" t="str">
        <f t="shared" si="32"/>
        <v>detailedWaybill</v>
      </c>
      <c r="N76" t="str">
        <f t="shared" si="33"/>
        <v>Waybill</v>
      </c>
      <c r="O76" t="str">
        <f t="shared" si="34"/>
        <v>billingDetails</v>
      </c>
      <c r="P76" t="str">
        <f t="shared" si="35"/>
        <v/>
      </c>
      <c r="Q76" t="str">
        <f t="shared" si="36"/>
        <v>Object</v>
      </c>
      <c r="R76" t="str">
        <f t="shared" si="37"/>
        <v/>
      </c>
      <c r="S76" t="str">
        <f t="shared" si="38"/>
        <v/>
      </c>
      <c r="T76" t="str">
        <f t="shared" si="39"/>
        <v/>
      </c>
      <c r="U76" t="str">
        <f t="shared" si="40"/>
        <v/>
      </c>
      <c r="V76" t="str">
        <f t="shared" si="41"/>
        <v/>
      </c>
      <c r="W76" t="str">
        <f>IF($A76="Implicit","",COUNTIFS($C$8:C76,C76,$A$8:A76,"Explicit"))</f>
        <v/>
      </c>
      <c r="X76" t="str">
        <f t="shared" si="42"/>
        <v/>
      </c>
      <c r="Y76" t="str">
        <f t="shared" si="43"/>
        <v/>
      </c>
      <c r="Z76" t="str">
        <f t="shared" si="44"/>
        <v/>
      </c>
      <c r="AA76" t="str">
        <f t="shared" si="45"/>
        <v/>
      </c>
      <c r="AB76" t="str">
        <f t="shared" si="46"/>
        <v/>
      </c>
      <c r="AC76" t="str">
        <f t="shared" si="47"/>
        <v/>
      </c>
      <c r="AD76" t="str">
        <f t="shared" si="48"/>
        <v/>
      </c>
      <c r="AE76" t="str">
        <f t="shared" si="49"/>
        <v/>
      </c>
      <c r="AF76" t="str">
        <f t="shared" si="50"/>
        <v/>
      </c>
      <c r="AG76" t="str">
        <f t="shared" si="51"/>
        <v>"BillingSettlement.BillingDetails"</v>
      </c>
      <c r="AH76" t="str">
        <f t="shared" si="52"/>
        <v>"detailedWaybill"</v>
      </c>
      <c r="AI76" t="str">
        <f t="shared" si="53"/>
        <v>"Core.Waybill"</v>
      </c>
      <c r="AJ76" t="str">
        <f t="shared" si="54"/>
        <v>"billingDetails"</v>
      </c>
      <c r="AK76" t="str">
        <f t="shared" si="55"/>
        <v>"hasOne"</v>
      </c>
      <c r="AL76" t="str">
        <f t="shared" si="56"/>
        <v>"BillingSettlement.BillingDetails","detailedWaybill","Core.Waybill","billingDetails","hasOne"</v>
      </c>
      <c r="AN76">
        <f>COUNTIF(View_conceptual!G:G,L76)</f>
        <v>0</v>
      </c>
      <c r="AO76">
        <f>COUNTIF(View_conceptual!H:H,L76)+COUNTIF(View_conceptual!I:I,N76)</f>
        <v>1</v>
      </c>
      <c r="AQ76" t="str">
        <f t="shared" si="57"/>
        <v/>
      </c>
      <c r="AR76" t="str">
        <f t="shared" si="58"/>
        <v/>
      </c>
      <c r="AT76">
        <f>COUNTIF(View_full!G:G,L76)</f>
        <v>1</v>
      </c>
      <c r="AU76">
        <f>COUNTIF(View_full!H:H,L76)+COUNTIF(View_full!I:I,N76)</f>
        <v>2</v>
      </c>
      <c r="AV76">
        <f>COUNTIFS(Property_Manual!$A$2:$A$1206,Raw!L76,Property_Manual!$B$2:$B$1206,Raw!M76,Property_Manual!$C$2:$C$1206,Raw!N76,Property_Manual!$D$2:$D$1206,Raw!O76,Property_Manual!$F$2:$F$1206,"x")</f>
        <v>1</v>
      </c>
      <c r="AW76" t="str">
        <f t="shared" si="59"/>
        <v/>
      </c>
      <c r="AX76" t="str">
        <f t="shared" si="60"/>
        <v>"BillingSettlement.BillingDetails","detailedWaybill","Core.Waybill","billingDetails","hasOne"</v>
      </c>
      <c r="AY76" t="str">
        <f t="shared" si="61"/>
        <v>"BillingSettlement.BillingDetails","detailedWaybill","Core.Waybill","billingDetails","hasOne"</v>
      </c>
    </row>
    <row r="77" spans="1:51" x14ac:dyDescent="0.2">
      <c r="A77" s="5" t="s">
        <v>1254</v>
      </c>
      <c r="B77" s="5" t="s">
        <v>1200</v>
      </c>
      <c r="C77" s="5" t="s">
        <v>238</v>
      </c>
      <c r="D77" s="5" t="s">
        <v>242</v>
      </c>
      <c r="E77" s="5" t="s">
        <v>1197</v>
      </c>
      <c r="F77" s="5" t="s">
        <v>2185</v>
      </c>
      <c r="G77">
        <v>1</v>
      </c>
      <c r="I77" s="5" t="s">
        <v>240</v>
      </c>
      <c r="J77" s="5" t="s">
        <v>243</v>
      </c>
      <c r="K77" s="5"/>
      <c r="L77" t="str">
        <f t="shared" si="31"/>
        <v>BillingDetails</v>
      </c>
      <c r="M77" t="str">
        <f t="shared" si="32"/>
        <v>awbUseIndicator</v>
      </c>
      <c r="N77" t="str">
        <f t="shared" si="33"/>
        <v>AWBUseIndicator</v>
      </c>
      <c r="O77" t="str">
        <f t="shared" si="34"/>
        <v/>
      </c>
      <c r="P77" t="str">
        <f t="shared" si="35"/>
        <v/>
      </c>
      <c r="Q77" t="str">
        <f t="shared" si="36"/>
        <v>Object</v>
      </c>
      <c r="R77" t="str">
        <f t="shared" si="37"/>
        <v>"BillingSettlement"</v>
      </c>
      <c r="S77" t="str">
        <f t="shared" si="38"/>
        <v>"BillingDetails"</v>
      </c>
      <c r="T77" t="str">
        <f t="shared" si="39"/>
        <v>"awbUseIndicator"</v>
      </c>
      <c r="U77" t="str">
        <f t="shared" si="40"/>
        <v>"CodeList"</v>
      </c>
      <c r="V77" t="str">
        <f t="shared" si="41"/>
        <v>"AWBUseIndicator"</v>
      </c>
      <c r="W77">
        <f>IF($A77="Implicit","",COUNTIFS($C$8:C77,C77,$A$8:A77,"Explicit"))</f>
        <v>2</v>
      </c>
      <c r="X77" t="str">
        <f t="shared" si="42"/>
        <v>"In the context of CASS2. process; BillingDetails object is used to integrate specific Billing and Settlement data requirements"</v>
      </c>
      <c r="Y77" t="str">
        <f t="shared" si="43"/>
        <v>"It must either contain the values of R for Revenue AWB; V for Void AWB or S for Service AWB."</v>
      </c>
      <c r="Z77" t="str">
        <f t="shared" si="44"/>
        <v>"false"</v>
      </c>
      <c r="AA77" t="str">
        <f t="shared" si="45"/>
        <v>"true"</v>
      </c>
      <c r="AB77" t="str">
        <f t="shared" si="46"/>
        <v>""</v>
      </c>
      <c r="AC77" t="str">
        <f t="shared" si="47"/>
        <v>"https://onerecord.iata.org/ns/cargo#BillingDetails"</v>
      </c>
      <c r="AD77" t="str">
        <f t="shared" si="48"/>
        <v>"https://onerecord.iata.org/ns/cargo#awbUseIndicator"</v>
      </c>
      <c r="AE77" t="str">
        <f t="shared" si="49"/>
        <v>"https://onerecord.iata.org/ns/code-lists/AWBUseIndicator"</v>
      </c>
      <c r="AF77" t="str">
        <f t="shared" si="50"/>
        <v>"BillingSettlement","BillingDetails","awbUseIndicator","CodeList","AWBUseIndicator",2,"In the context of CASS2. process; BillingDetails object is used to integrate specific Billing and Settlement data requirements","It must either contain the values of R for Revenue AWB; V for Void AWB or S for Service AWB.","false","true","","https://onerecord.iata.org/ns/cargo#BillingDetails","https://onerecord.iata.org/ns/cargo#awbUseIndicator","https://onerecord.iata.org/ns/code-lists/AWBUseIndicator"</v>
      </c>
      <c r="AG77" t="str">
        <f t="shared" si="51"/>
        <v>"BillingSettlement.BillingDetails"</v>
      </c>
      <c r="AH77" t="str">
        <f t="shared" si="52"/>
        <v>"awbUseIndicator"</v>
      </c>
      <c r="AI77" t="str">
        <f t="shared" si="53"/>
        <v>"CodeList.AWBUseIndicator"</v>
      </c>
      <c r="AJ77" t="str">
        <f t="shared" si="54"/>
        <v>""</v>
      </c>
      <c r="AK77" t="str">
        <f t="shared" si="55"/>
        <v>"hasOne"</v>
      </c>
      <c r="AL77" t="str">
        <f t="shared" si="56"/>
        <v>"BillingSettlement.BillingDetails","awbUseIndicator","CodeList.AWBUseIndicator","","hasOne"</v>
      </c>
      <c r="AN77">
        <f>COUNTIF(View_conceptual!G:G,L77)</f>
        <v>0</v>
      </c>
      <c r="AO77">
        <f>COUNTIF(View_conceptual!H:H,L77)+COUNTIF(View_conceptual!I:I,N77)</f>
        <v>0</v>
      </c>
      <c r="AQ77" t="str">
        <f t="shared" si="57"/>
        <v/>
      </c>
      <c r="AR77" t="str">
        <f t="shared" si="58"/>
        <v/>
      </c>
      <c r="AT77">
        <f>COUNTIF(View_full!G:G,L77)</f>
        <v>1</v>
      </c>
      <c r="AU77">
        <f>COUNTIF(View_full!H:H,L77)+COUNTIF(View_full!I:I,N77)</f>
        <v>1</v>
      </c>
      <c r="AV77">
        <f>COUNTIFS(Property_Manual!$A$2:$A$1206,Raw!L77,Property_Manual!$B$2:$B$1206,Raw!M77,Property_Manual!$C$2:$C$1206,Raw!N77,Property_Manual!$D$2:$D$1206,Raw!O77,Property_Manual!$F$2:$F$1206,"x")</f>
        <v>0</v>
      </c>
      <c r="AW77" t="str">
        <f t="shared" si="59"/>
        <v>"BillingSettlement","BillingDetails","awbUseIndicator","CodeList","AWBUseIndicator",2,"In the context of CASS2. process; BillingDetails object is used to integrate specific Billing and Settlement data requirements","It must either contain the values of R for Revenue AWB; V for Void AWB or S for Service AWB.","false","true","","https://onerecord.iata.org/ns/cargo#BillingDetails","https://onerecord.iata.org/ns/cargo#awbUseIndicator","https://onerecord.iata.org/ns/code-lists/AWBUseIndicator"</v>
      </c>
      <c r="AX77" t="str">
        <f t="shared" si="60"/>
        <v/>
      </c>
      <c r="AY77" t="str">
        <f t="shared" si="61"/>
        <v/>
      </c>
    </row>
    <row r="78" spans="1:51" x14ac:dyDescent="0.2">
      <c r="A78" s="5" t="s">
        <v>1254</v>
      </c>
      <c r="B78" s="5" t="s">
        <v>1200</v>
      </c>
      <c r="C78" s="5" t="s">
        <v>238</v>
      </c>
      <c r="D78" s="5" t="s">
        <v>247</v>
      </c>
      <c r="E78" t="s">
        <v>49</v>
      </c>
      <c r="F78" s="5" t="s">
        <v>248</v>
      </c>
      <c r="G78">
        <v>1</v>
      </c>
      <c r="I78" s="5" t="s">
        <v>240</v>
      </c>
      <c r="J78" s="5" t="s">
        <v>249</v>
      </c>
      <c r="K78" s="5"/>
      <c r="L78" t="str">
        <f t="shared" si="31"/>
        <v>BillingDetails</v>
      </c>
      <c r="M78" t="str">
        <f t="shared" si="32"/>
        <v>taxDueAgent</v>
      </c>
      <c r="N78" t="str">
        <f t="shared" si="33"/>
        <v>CurrencyValue</v>
      </c>
      <c r="O78" t="str">
        <f t="shared" si="34"/>
        <v/>
      </c>
      <c r="P78" t="str">
        <f t="shared" si="35"/>
        <v/>
      </c>
      <c r="Q78" t="str">
        <f t="shared" si="36"/>
        <v>Object</v>
      </c>
      <c r="R78" t="str">
        <f t="shared" si="37"/>
        <v>"BillingSettlement"</v>
      </c>
      <c r="S78" t="str">
        <f t="shared" si="38"/>
        <v>"BillingDetails"</v>
      </c>
      <c r="T78" t="str">
        <f t="shared" si="39"/>
        <v>"taxDueAgent"</v>
      </c>
      <c r="U78" t="str">
        <f t="shared" si="40"/>
        <v>"Embedded"</v>
      </c>
      <c r="V78" t="str">
        <f t="shared" si="41"/>
        <v>"CurrencyValue"</v>
      </c>
      <c r="W78">
        <f>IF($A78="Implicit","",COUNTIFS($C$8:C78,C78,$A$8:A78,"Explicit"))</f>
        <v>3</v>
      </c>
      <c r="X78" t="str">
        <f t="shared" si="42"/>
        <v>"In the context of CASS2. process; BillingDetails object is used to integrate specific Billing and Settlement data requirements"</v>
      </c>
      <c r="Y78" t="str">
        <f t="shared" si="43"/>
        <v>"Tax due Agent (VAT/GST on Commission). Total VAT/TAX amount payable by airline to agent"</v>
      </c>
      <c r="Z78" t="str">
        <f t="shared" si="44"/>
        <v>"false"</v>
      </c>
      <c r="AA78" t="str">
        <f t="shared" si="45"/>
        <v>"false"</v>
      </c>
      <c r="AB78" t="str">
        <f t="shared" si="46"/>
        <v>""</v>
      </c>
      <c r="AC78" t="str">
        <f t="shared" si="47"/>
        <v>"https://onerecord.iata.org/ns/cargo#BillingDetails"</v>
      </c>
      <c r="AD78" t="str">
        <f t="shared" si="48"/>
        <v>"https://onerecord.iata.org/ns/cargo#taxDueAgent"</v>
      </c>
      <c r="AE78" t="str">
        <f t="shared" si="49"/>
        <v>"https://onerecord.iata.org/ns/cargo#CurrencyValue"</v>
      </c>
      <c r="AF78" t="str">
        <f t="shared" si="50"/>
        <v>"BillingSettlement","BillingDetails","taxDueAgent","Embedded","CurrencyValue",3,"In the context of CASS2. process; BillingDetails object is used to integrate specific Billing and Settlement data requirements","Tax due Agent (VAT/GST on Commission). Total VAT/TAX amount payable by airline to agent","false","false","","https://onerecord.iata.org/ns/cargo#BillingDetails","https://onerecord.iata.org/ns/cargo#taxDueAgent","https://onerecord.iata.org/ns/cargo#CurrencyValue"</v>
      </c>
      <c r="AG78" t="str">
        <f t="shared" si="51"/>
        <v>"BillingSettlement.BillingDetails"</v>
      </c>
      <c r="AH78" t="str">
        <f t="shared" si="52"/>
        <v>"taxDueAgent"</v>
      </c>
      <c r="AI78" t="str">
        <f t="shared" si="53"/>
        <v>"Embedded.CurrencyValue"</v>
      </c>
      <c r="AJ78" t="str">
        <f t="shared" si="54"/>
        <v>""</v>
      </c>
      <c r="AK78" t="str">
        <f t="shared" si="55"/>
        <v>"hasOne"</v>
      </c>
      <c r="AL78" t="str">
        <f t="shared" si="56"/>
        <v>"BillingSettlement.BillingDetails","taxDueAgent","Embedded.CurrencyValue","","hasOne"</v>
      </c>
      <c r="AN78">
        <f>COUNTIF(View_conceptual!G:G,L78)</f>
        <v>0</v>
      </c>
      <c r="AO78">
        <f>COUNTIF(View_conceptual!H:H,L78)+COUNTIF(View_conceptual!I:I,N78)</f>
        <v>0</v>
      </c>
      <c r="AQ78" t="str">
        <f t="shared" si="57"/>
        <v/>
      </c>
      <c r="AR78" t="str">
        <f t="shared" si="58"/>
        <v/>
      </c>
      <c r="AT78">
        <f>COUNTIF(View_full!G:G,L78)</f>
        <v>1</v>
      </c>
      <c r="AU78">
        <f>COUNTIF(View_full!H:H,L78)+COUNTIF(View_full!I:I,N78)</f>
        <v>1</v>
      </c>
      <c r="AV78">
        <f>COUNTIFS(Property_Manual!$A$2:$A$1206,Raw!L78,Property_Manual!$B$2:$B$1206,Raw!M78,Property_Manual!$C$2:$C$1206,Raw!N78,Property_Manual!$D$2:$D$1206,Raw!O78,Property_Manual!$F$2:$F$1206,"x")</f>
        <v>0</v>
      </c>
      <c r="AW78" t="str">
        <f t="shared" si="59"/>
        <v>"BillingSettlement","BillingDetails","taxDueAgent","Embedded","CurrencyValue",3,"In the context of CASS2. process; BillingDetails object is used to integrate specific Billing and Settlement data requirements","Tax due Agent (VAT/GST on Commission). Total VAT/TAX amount payable by airline to agent","false","false","","https://onerecord.iata.org/ns/cargo#BillingDetails","https://onerecord.iata.org/ns/cargo#taxDueAgent","https://onerecord.iata.org/ns/cargo#CurrencyValue"</v>
      </c>
      <c r="AX78" t="str">
        <f t="shared" si="60"/>
        <v/>
      </c>
      <c r="AY78" t="str">
        <f t="shared" si="61"/>
        <v/>
      </c>
    </row>
    <row r="79" spans="1:51" x14ac:dyDescent="0.2">
      <c r="A79" s="5" t="s">
        <v>1254</v>
      </c>
      <c r="B79" s="5" t="s">
        <v>1200</v>
      </c>
      <c r="C79" s="5" t="s">
        <v>238</v>
      </c>
      <c r="D79" s="5" t="s">
        <v>250</v>
      </c>
      <c r="E79" s="5" t="s">
        <v>49</v>
      </c>
      <c r="F79" s="5" t="s">
        <v>248</v>
      </c>
      <c r="G79">
        <v>1</v>
      </c>
      <c r="I79" s="5" t="s">
        <v>240</v>
      </c>
      <c r="J79" s="5" t="s">
        <v>251</v>
      </c>
      <c r="K79" s="5"/>
      <c r="L79" t="str">
        <f t="shared" si="31"/>
        <v>BillingDetails</v>
      </c>
      <c r="M79" t="str">
        <f t="shared" si="32"/>
        <v>taxDueAirline</v>
      </c>
      <c r="N79" t="str">
        <f t="shared" si="33"/>
        <v>CurrencyValue</v>
      </c>
      <c r="O79" t="str">
        <f t="shared" si="34"/>
        <v/>
      </c>
      <c r="P79" t="str">
        <f t="shared" si="35"/>
        <v/>
      </c>
      <c r="Q79" t="str">
        <f t="shared" si="36"/>
        <v>Object</v>
      </c>
      <c r="R79" t="str">
        <f t="shared" si="37"/>
        <v>"BillingSettlement"</v>
      </c>
      <c r="S79" t="str">
        <f t="shared" si="38"/>
        <v>"BillingDetails"</v>
      </c>
      <c r="T79" t="str">
        <f t="shared" si="39"/>
        <v>"taxDueAirline"</v>
      </c>
      <c r="U79" t="str">
        <f t="shared" si="40"/>
        <v>"Embedded"</v>
      </c>
      <c r="V79" t="str">
        <f t="shared" si="41"/>
        <v>"CurrencyValue"</v>
      </c>
      <c r="W79">
        <f>IF($A79="Implicit","",COUNTIFS($C$8:C79,C79,$A$8:A79,"Explicit"))</f>
        <v>4</v>
      </c>
      <c r="X79" t="str">
        <f t="shared" si="42"/>
        <v>"In the context of CASS2. process; BillingDetails object is used to integrate specific Billing and Settlement data requirements"</v>
      </c>
      <c r="Y79" t="str">
        <f t="shared" si="43"/>
        <v>"Tax due Airline (as per AWB; or VAT/GST as per invoice). Total VAT/TAX amount payable by agent to airline"</v>
      </c>
      <c r="Z79" t="str">
        <f t="shared" si="44"/>
        <v>"false"</v>
      </c>
      <c r="AA79" t="str">
        <f t="shared" si="45"/>
        <v>"false"</v>
      </c>
      <c r="AB79" t="str">
        <f t="shared" si="46"/>
        <v>""</v>
      </c>
      <c r="AC79" t="str">
        <f t="shared" si="47"/>
        <v>"https://onerecord.iata.org/ns/cargo#BillingDetails"</v>
      </c>
      <c r="AD79" t="str">
        <f t="shared" si="48"/>
        <v>"https://onerecord.iata.org/ns/cargo#taxDueAirline"</v>
      </c>
      <c r="AE79" t="str">
        <f t="shared" si="49"/>
        <v>"https://onerecord.iata.org/ns/cargo#CurrencyValue"</v>
      </c>
      <c r="AF79" t="str">
        <f t="shared" si="50"/>
        <v>"BillingSettlement","BillingDetails","taxDueAirline","Embedded","CurrencyValue",4,"In the context of CASS2. process; BillingDetails object is used to integrate specific Billing and Settlement data requirements","Tax due Airline (as per AWB; or VAT/GST as per invoice). Total VAT/TAX amount payable by agent to airline","false","false","","https://onerecord.iata.org/ns/cargo#BillingDetails","https://onerecord.iata.org/ns/cargo#taxDueAirline","https://onerecord.iata.org/ns/cargo#CurrencyValue"</v>
      </c>
      <c r="AG79" t="str">
        <f t="shared" si="51"/>
        <v>"BillingSettlement.BillingDetails"</v>
      </c>
      <c r="AH79" t="str">
        <f t="shared" si="52"/>
        <v>"taxDueAirline"</v>
      </c>
      <c r="AI79" t="str">
        <f t="shared" si="53"/>
        <v>"Embedded.CurrencyValue"</v>
      </c>
      <c r="AJ79" t="str">
        <f t="shared" si="54"/>
        <v>""</v>
      </c>
      <c r="AK79" t="str">
        <f t="shared" si="55"/>
        <v>"hasOne"</v>
      </c>
      <c r="AL79" t="str">
        <f t="shared" si="56"/>
        <v>"BillingSettlement.BillingDetails","taxDueAirline","Embedded.CurrencyValue","","hasOne"</v>
      </c>
      <c r="AN79">
        <f>COUNTIF(View_conceptual!G:G,L79)</f>
        <v>0</v>
      </c>
      <c r="AO79">
        <f>COUNTIF(View_conceptual!H:H,L79)+COUNTIF(View_conceptual!I:I,N79)</f>
        <v>0</v>
      </c>
      <c r="AQ79" t="str">
        <f t="shared" si="57"/>
        <v/>
      </c>
      <c r="AR79" t="str">
        <f t="shared" si="58"/>
        <v/>
      </c>
      <c r="AT79">
        <f>COUNTIF(View_full!G:G,L79)</f>
        <v>1</v>
      </c>
      <c r="AU79">
        <f>COUNTIF(View_full!H:H,L79)+COUNTIF(View_full!I:I,N79)</f>
        <v>1</v>
      </c>
      <c r="AV79">
        <f>COUNTIFS(Property_Manual!$A$2:$A$1206,Raw!L79,Property_Manual!$B$2:$B$1206,Raw!M79,Property_Manual!$C$2:$C$1206,Raw!N79,Property_Manual!$D$2:$D$1206,Raw!O79,Property_Manual!$F$2:$F$1206,"x")</f>
        <v>0</v>
      </c>
      <c r="AW79" t="str">
        <f t="shared" si="59"/>
        <v>"BillingSettlement","BillingDetails","taxDueAirline","Embedded","CurrencyValue",4,"In the context of CASS2. process; BillingDetails object is used to integrate specific Billing and Settlement data requirements","Tax due Airline (as per AWB; or VAT/GST as per invoice). Total VAT/TAX amount payable by agent to airline","false","false","","https://onerecord.iata.org/ns/cargo#BillingDetails","https://onerecord.iata.org/ns/cargo#taxDueAirline","https://onerecord.iata.org/ns/cargo#CurrencyValue"</v>
      </c>
      <c r="AX79" t="str">
        <f t="shared" si="60"/>
        <v/>
      </c>
      <c r="AY79" t="str">
        <f t="shared" si="61"/>
        <v/>
      </c>
    </row>
    <row r="80" spans="1:51" x14ac:dyDescent="0.2">
      <c r="A80" s="5" t="s">
        <v>1254</v>
      </c>
      <c r="B80" s="5" t="s">
        <v>1200</v>
      </c>
      <c r="C80" s="5" t="s">
        <v>238</v>
      </c>
      <c r="D80" s="5" t="s">
        <v>38</v>
      </c>
      <c r="E80" s="5" t="s">
        <v>1209</v>
      </c>
      <c r="F80" s="5" t="s">
        <v>23</v>
      </c>
      <c r="H80" t="s">
        <v>415</v>
      </c>
      <c r="I80" s="5" t="s">
        <v>240</v>
      </c>
      <c r="J80" s="5" t="s">
        <v>39</v>
      </c>
      <c r="K80" s="5"/>
      <c r="L80" t="str">
        <f t="shared" si="31"/>
        <v>BillingDetails</v>
      </c>
      <c r="M80" t="str">
        <f t="shared" si="32"/>
        <v>checks</v>
      </c>
      <c r="N80" t="str">
        <f t="shared" si="33"/>
        <v>Check</v>
      </c>
      <c r="O80" t="str">
        <f t="shared" si="34"/>
        <v>checkedObject</v>
      </c>
      <c r="P80" t="str">
        <f t="shared" si="35"/>
        <v/>
      </c>
      <c r="Q80" t="str">
        <f t="shared" si="36"/>
        <v>Object</v>
      </c>
      <c r="R80" t="str">
        <f t="shared" si="37"/>
        <v>"BillingSettlement"</v>
      </c>
      <c r="S80" t="str">
        <f t="shared" si="38"/>
        <v>"BillingDetails"</v>
      </c>
      <c r="T80" t="str">
        <f t="shared" si="39"/>
        <v>"checks"</v>
      </c>
      <c r="U80" t="str">
        <f t="shared" si="40"/>
        <v>"Action"</v>
      </c>
      <c r="V80" t="str">
        <f t="shared" si="41"/>
        <v>"Check"</v>
      </c>
      <c r="W80">
        <f>IF($A80="Implicit","",COUNTIFS($C$8:C80,C80,$A$8:A80,"Explicit"))</f>
        <v>5</v>
      </c>
      <c r="X80" t="str">
        <f t="shared" si="42"/>
        <v>"In the context of CASS2. process; BillingDetails object is used to integrate specific Billing and Settlement data requirements"</v>
      </c>
      <c r="Y80" t="str">
        <f t="shared" si="43"/>
        <v>"References to the CheckActions performed on the object"</v>
      </c>
      <c r="Z80" t="str">
        <f t="shared" si="44"/>
        <v>"true"</v>
      </c>
      <c r="AA80" t="str">
        <f t="shared" si="45"/>
        <v>"false"</v>
      </c>
      <c r="AB80" t="str">
        <f t="shared" si="46"/>
        <v>""</v>
      </c>
      <c r="AC80" t="str">
        <f t="shared" si="47"/>
        <v>"https://onerecord.iata.org/ns/cargo#BillingDetails"</v>
      </c>
      <c r="AD80" t="str">
        <f t="shared" si="48"/>
        <v>"https://onerecord.iata.org/ns/cargo#checks"</v>
      </c>
      <c r="AE80" t="str">
        <f t="shared" si="49"/>
        <v>"https://onerecord.iata.org/ns/cargo#Check"</v>
      </c>
      <c r="AF80" t="str">
        <f t="shared" si="50"/>
        <v>"BillingSettlement","BillingDetails","checks","Action","Check",5,"In the context of CASS2. process; BillingDetails object is used to integrate specific Billing and Settlement data requirements","References to the CheckActions performed on the object","true","false","","https://onerecord.iata.org/ns/cargo#BillingDetails","https://onerecord.iata.org/ns/cargo#checks","https://onerecord.iata.org/ns/cargo#Check"</v>
      </c>
      <c r="AG80" t="str">
        <f t="shared" si="51"/>
        <v>"BillingSettlement.BillingDetails"</v>
      </c>
      <c r="AH80" t="str">
        <f t="shared" si="52"/>
        <v>"checks"</v>
      </c>
      <c r="AI80" t="str">
        <f t="shared" si="53"/>
        <v>"Action.Check"</v>
      </c>
      <c r="AJ80" t="str">
        <f t="shared" si="54"/>
        <v>"checkedObject"</v>
      </c>
      <c r="AK80" t="str">
        <f t="shared" si="55"/>
        <v>"hasMany"</v>
      </c>
      <c r="AL80" t="str">
        <f t="shared" si="56"/>
        <v>"BillingSettlement.BillingDetails","checks","Action.Check","checkedObject","hasMany"</v>
      </c>
      <c r="AN80">
        <f>COUNTIF(View_conceptual!G:G,L80)</f>
        <v>0</v>
      </c>
      <c r="AO80">
        <f>COUNTIF(View_conceptual!H:H,L80)+COUNTIF(View_conceptual!I:I,N80)</f>
        <v>0</v>
      </c>
      <c r="AQ80" t="str">
        <f t="shared" si="57"/>
        <v/>
      </c>
      <c r="AR80" t="str">
        <f t="shared" si="58"/>
        <v/>
      </c>
      <c r="AT80">
        <f>COUNTIF(View_full!G:G,L80)</f>
        <v>1</v>
      </c>
      <c r="AU80">
        <f>COUNTIF(View_full!H:H,L80)+COUNTIF(View_full!I:I,N80)</f>
        <v>1</v>
      </c>
      <c r="AV80">
        <f>COUNTIFS(Property_Manual!$A$2:$A$1206,Raw!L80,Property_Manual!$B$2:$B$1206,Raw!M80,Property_Manual!$C$2:$C$1206,Raw!N80,Property_Manual!$D$2:$D$1206,Raw!O80,Property_Manual!$F$2:$F$1206,"x")</f>
        <v>0</v>
      </c>
      <c r="AW80" t="str">
        <f t="shared" si="59"/>
        <v>"BillingSettlement","BillingDetails","checks","Action","Check",5,"In the context of CASS2. process; BillingDetails object is used to integrate specific Billing and Settlement data requirements","References to the CheckActions performed on the object","true","false","","https://onerecord.iata.org/ns/cargo#BillingDetails","https://onerecord.iata.org/ns/cargo#checks","https://onerecord.iata.org/ns/cargo#Check"</v>
      </c>
      <c r="AX80" t="str">
        <f t="shared" si="60"/>
        <v/>
      </c>
      <c r="AY80" t="str">
        <f t="shared" si="61"/>
        <v/>
      </c>
    </row>
    <row r="81" spans="1:51" x14ac:dyDescent="0.2">
      <c r="A81" s="5" t="s">
        <v>1254</v>
      </c>
      <c r="B81" s="5" t="s">
        <v>1200</v>
      </c>
      <c r="C81" s="5" t="s">
        <v>238</v>
      </c>
      <c r="D81" s="5" t="s">
        <v>43</v>
      </c>
      <c r="E81" s="5" t="s">
        <v>1198</v>
      </c>
      <c r="F81" s="5" t="s">
        <v>44</v>
      </c>
      <c r="H81" t="s">
        <v>654</v>
      </c>
      <c r="I81" s="5" t="s">
        <v>240</v>
      </c>
      <c r="J81" s="5" t="s">
        <v>45</v>
      </c>
      <c r="K81" s="5"/>
      <c r="L81" t="str">
        <f t="shared" si="31"/>
        <v>BillingDetails</v>
      </c>
      <c r="M81" t="str">
        <f t="shared" si="32"/>
        <v>externalReferences</v>
      </c>
      <c r="N81" t="str">
        <f t="shared" si="33"/>
        <v>ExternalReference</v>
      </c>
      <c r="O81" t="str">
        <f t="shared" si="34"/>
        <v>referenceForObjects</v>
      </c>
      <c r="P81" t="str">
        <f t="shared" si="35"/>
        <v/>
      </c>
      <c r="Q81" t="str">
        <f t="shared" si="36"/>
        <v>Object</v>
      </c>
      <c r="R81" t="str">
        <f t="shared" si="37"/>
        <v>"BillingSettlement"</v>
      </c>
      <c r="S81" t="str">
        <f t="shared" si="38"/>
        <v>"BillingDetails"</v>
      </c>
      <c r="T81" t="str">
        <f t="shared" si="39"/>
        <v>"externalReferences"</v>
      </c>
      <c r="U81" t="str">
        <f t="shared" si="40"/>
        <v>"Common"</v>
      </c>
      <c r="V81" t="str">
        <f t="shared" si="41"/>
        <v>"ExternalReference"</v>
      </c>
      <c r="W81">
        <f>IF($A81="Implicit","",COUNTIFS($C$8:C81,C81,$A$8:A81,"Explicit"))</f>
        <v>6</v>
      </c>
      <c r="X81" t="str">
        <f t="shared" si="42"/>
        <v>"In the context of CASS2. process; BillingDetails object is used to integrate specific Billing and Settlement data requirements"</v>
      </c>
      <c r="Y81" t="str">
        <f t="shared" si="43"/>
        <v>"References to all associated ExternalReferences"</v>
      </c>
      <c r="Z81" t="str">
        <f t="shared" si="44"/>
        <v>"true"</v>
      </c>
      <c r="AA81" t="str">
        <f t="shared" si="45"/>
        <v>"false"</v>
      </c>
      <c r="AB81" t="str">
        <f t="shared" si="46"/>
        <v>""</v>
      </c>
      <c r="AC81" t="str">
        <f t="shared" si="47"/>
        <v>"https://onerecord.iata.org/ns/cargo#BillingDetails"</v>
      </c>
      <c r="AD81" t="str">
        <f t="shared" si="48"/>
        <v>"https://onerecord.iata.org/ns/cargo#externalReferences"</v>
      </c>
      <c r="AE81" t="str">
        <f t="shared" si="49"/>
        <v>"https://onerecord.iata.org/ns/cargo#ExternalReference"</v>
      </c>
      <c r="AF81" t="str">
        <f t="shared" si="50"/>
        <v>"BillingSettlement","BillingDetails","externalReferences","Common","ExternalReference",6,"In the context of CASS2. process; BillingDetails object is used to integrate specific Billing and Settlement data requirements","References to all associated ExternalReferences","true","false","","https://onerecord.iata.org/ns/cargo#BillingDetails","https://onerecord.iata.org/ns/cargo#externalReferences","https://onerecord.iata.org/ns/cargo#ExternalReference"</v>
      </c>
      <c r="AG81" t="str">
        <f t="shared" si="51"/>
        <v>"BillingSettlement.BillingDetails"</v>
      </c>
      <c r="AH81" t="str">
        <f t="shared" si="52"/>
        <v>"externalReferences"</v>
      </c>
      <c r="AI81" t="str">
        <f t="shared" si="53"/>
        <v>"Common.ExternalReference"</v>
      </c>
      <c r="AJ81" t="str">
        <f t="shared" si="54"/>
        <v>"referenceForObjects"</v>
      </c>
      <c r="AK81" t="str">
        <f t="shared" si="55"/>
        <v>"hasMany"</v>
      </c>
      <c r="AL81" t="str">
        <f t="shared" si="56"/>
        <v>"BillingSettlement.BillingDetails","externalReferences","Common.ExternalReference","referenceForObjects","hasMany"</v>
      </c>
      <c r="AN81">
        <f>COUNTIF(View_conceptual!G:G,L81)</f>
        <v>0</v>
      </c>
      <c r="AO81">
        <f>COUNTIF(View_conceptual!H:H,L81)+COUNTIF(View_conceptual!I:I,N81)</f>
        <v>0</v>
      </c>
      <c r="AQ81" t="str">
        <f t="shared" si="57"/>
        <v/>
      </c>
      <c r="AR81" t="str">
        <f t="shared" si="58"/>
        <v/>
      </c>
      <c r="AT81">
        <f>COUNTIF(View_full!G:G,L81)</f>
        <v>1</v>
      </c>
      <c r="AU81">
        <f>COUNTIF(View_full!H:H,L81)+COUNTIF(View_full!I:I,N81)</f>
        <v>1</v>
      </c>
      <c r="AV81">
        <f>COUNTIFS(Property_Manual!$A$2:$A$1206,Raw!L81,Property_Manual!$B$2:$B$1206,Raw!M81,Property_Manual!$C$2:$C$1206,Raw!N81,Property_Manual!$D$2:$D$1206,Raw!O81,Property_Manual!$F$2:$F$1206,"x")</f>
        <v>0</v>
      </c>
      <c r="AW81" t="str">
        <f t="shared" si="59"/>
        <v>"BillingSettlement","BillingDetails","externalReferences","Common","ExternalReference",6,"In the context of CASS2. process; BillingDetails object is used to integrate specific Billing and Settlement data requirements","References to all associated ExternalReferences","true","false","","https://onerecord.iata.org/ns/cargo#BillingDetails","https://onerecord.iata.org/ns/cargo#externalReferences","https://onerecord.iata.org/ns/cargo#ExternalReference"</v>
      </c>
      <c r="AX81" t="str">
        <f t="shared" si="60"/>
        <v/>
      </c>
      <c r="AY81" t="str">
        <f t="shared" si="61"/>
        <v/>
      </c>
    </row>
    <row r="82" spans="1:51" x14ac:dyDescent="0.2">
      <c r="A82" s="5" t="s">
        <v>1255</v>
      </c>
      <c r="B82" s="5" t="s">
        <v>1200</v>
      </c>
      <c r="C82" s="5" t="s">
        <v>238</v>
      </c>
      <c r="D82" s="5" t="s">
        <v>242</v>
      </c>
      <c r="E82" s="5" t="s">
        <v>1197</v>
      </c>
      <c r="F82" s="5" t="s">
        <v>2185</v>
      </c>
      <c r="G82">
        <v>1</v>
      </c>
      <c r="I82" s="5" t="s">
        <v>240</v>
      </c>
      <c r="J82" s="5" t="s">
        <v>243</v>
      </c>
      <c r="K82" s="5"/>
      <c r="L82" t="str">
        <f t="shared" si="31"/>
        <v>BillingDetails</v>
      </c>
      <c r="M82" t="str">
        <f t="shared" si="32"/>
        <v>awbUseIndicator</v>
      </c>
      <c r="N82" t="str">
        <f t="shared" si="33"/>
        <v>AWBUseIndicator</v>
      </c>
      <c r="O82" t="str">
        <f t="shared" si="34"/>
        <v/>
      </c>
      <c r="P82" t="str">
        <f t="shared" si="35"/>
        <v/>
      </c>
      <c r="Q82" t="str">
        <f t="shared" si="36"/>
        <v>Object</v>
      </c>
      <c r="R82" t="str">
        <f t="shared" si="37"/>
        <v/>
      </c>
      <c r="S82" t="str">
        <f t="shared" si="38"/>
        <v/>
      </c>
      <c r="T82" t="str">
        <f t="shared" si="39"/>
        <v/>
      </c>
      <c r="U82" t="str">
        <f t="shared" si="40"/>
        <v/>
      </c>
      <c r="V82" t="str">
        <f t="shared" si="41"/>
        <v/>
      </c>
      <c r="W82" t="str">
        <f>IF($A82="Implicit","",COUNTIFS($C$8:C82,C82,$A$8:A82,"Explicit"))</f>
        <v/>
      </c>
      <c r="X82" t="str">
        <f t="shared" si="42"/>
        <v/>
      </c>
      <c r="Y82" t="str">
        <f t="shared" si="43"/>
        <v/>
      </c>
      <c r="Z82" t="str">
        <f t="shared" si="44"/>
        <v/>
      </c>
      <c r="AA82" t="str">
        <f t="shared" si="45"/>
        <v/>
      </c>
      <c r="AB82" t="str">
        <f t="shared" si="46"/>
        <v/>
      </c>
      <c r="AC82" t="str">
        <f t="shared" si="47"/>
        <v/>
      </c>
      <c r="AD82" t="str">
        <f t="shared" si="48"/>
        <v/>
      </c>
      <c r="AE82" t="str">
        <f t="shared" si="49"/>
        <v/>
      </c>
      <c r="AF82" t="str">
        <f t="shared" si="50"/>
        <v/>
      </c>
      <c r="AG82" t="str">
        <f t="shared" si="51"/>
        <v>"BillingSettlement.BillingDetails"</v>
      </c>
      <c r="AH82" t="str">
        <f t="shared" si="52"/>
        <v>"awbUseIndicator"</v>
      </c>
      <c r="AI82" t="str">
        <f t="shared" si="53"/>
        <v>"CodeList.AWBUseIndicator"</v>
      </c>
      <c r="AJ82" t="str">
        <f t="shared" si="54"/>
        <v>""</v>
      </c>
      <c r="AK82" t="str">
        <f t="shared" si="55"/>
        <v>"hasOne"</v>
      </c>
      <c r="AL82" t="str">
        <f t="shared" si="56"/>
        <v>"BillingSettlement.BillingDetails","awbUseIndicator","CodeList.AWBUseIndicator","","hasOne"</v>
      </c>
      <c r="AN82">
        <f>COUNTIF(View_conceptual!G:G,L82)</f>
        <v>0</v>
      </c>
      <c r="AO82">
        <f>COUNTIF(View_conceptual!H:H,L82)+COUNTIF(View_conceptual!I:I,N82)</f>
        <v>0</v>
      </c>
      <c r="AQ82" t="str">
        <f t="shared" si="57"/>
        <v/>
      </c>
      <c r="AR82" t="str">
        <f t="shared" si="58"/>
        <v/>
      </c>
      <c r="AT82">
        <f>COUNTIF(View_full!G:G,L82)</f>
        <v>1</v>
      </c>
      <c r="AU82">
        <f>COUNTIF(View_full!H:H,L82)+COUNTIF(View_full!I:I,N82)</f>
        <v>1</v>
      </c>
      <c r="AV82">
        <f>COUNTIFS(Property_Manual!$A$2:$A$1206,Raw!L82,Property_Manual!$B$2:$B$1206,Raw!M82,Property_Manual!$C$2:$C$1206,Raw!N82,Property_Manual!$D$2:$D$1206,Raw!O82,Property_Manual!$F$2:$F$1206,"x")</f>
        <v>0</v>
      </c>
      <c r="AW82" t="str">
        <f t="shared" si="59"/>
        <v/>
      </c>
      <c r="AX82" t="str">
        <f t="shared" si="60"/>
        <v/>
      </c>
      <c r="AY82" t="str">
        <f t="shared" si="61"/>
        <v/>
      </c>
    </row>
    <row r="83" spans="1:51" x14ac:dyDescent="0.2">
      <c r="A83" s="5" t="s">
        <v>1255</v>
      </c>
      <c r="B83" s="5" t="s">
        <v>1200</v>
      </c>
      <c r="C83" s="5" t="s">
        <v>238</v>
      </c>
      <c r="D83" s="5" t="s">
        <v>247</v>
      </c>
      <c r="E83" s="5" t="s">
        <v>49</v>
      </c>
      <c r="F83" s="5" t="s">
        <v>248</v>
      </c>
      <c r="G83">
        <v>1</v>
      </c>
      <c r="I83" s="5" t="s">
        <v>240</v>
      </c>
      <c r="J83" s="5" t="s">
        <v>249</v>
      </c>
      <c r="K83" s="5"/>
      <c r="L83" t="str">
        <f t="shared" si="31"/>
        <v>BillingDetails</v>
      </c>
      <c r="M83" t="str">
        <f t="shared" si="32"/>
        <v>taxDueAgent</v>
      </c>
      <c r="N83" t="str">
        <f t="shared" si="33"/>
        <v>CurrencyValue</v>
      </c>
      <c r="O83" t="str">
        <f t="shared" si="34"/>
        <v/>
      </c>
      <c r="P83" t="str">
        <f t="shared" si="35"/>
        <v/>
      </c>
      <c r="Q83" t="str">
        <f t="shared" si="36"/>
        <v>Object</v>
      </c>
      <c r="R83" t="str">
        <f t="shared" si="37"/>
        <v/>
      </c>
      <c r="S83" t="str">
        <f t="shared" si="38"/>
        <v/>
      </c>
      <c r="T83" t="str">
        <f t="shared" si="39"/>
        <v/>
      </c>
      <c r="U83" t="str">
        <f t="shared" si="40"/>
        <v/>
      </c>
      <c r="V83" t="str">
        <f t="shared" si="41"/>
        <v/>
      </c>
      <c r="W83" t="str">
        <f>IF($A83="Implicit","",COUNTIFS($C$8:C83,C83,$A$8:A83,"Explicit"))</f>
        <v/>
      </c>
      <c r="X83" t="str">
        <f t="shared" si="42"/>
        <v/>
      </c>
      <c r="Y83" t="str">
        <f t="shared" si="43"/>
        <v/>
      </c>
      <c r="Z83" t="str">
        <f t="shared" si="44"/>
        <v/>
      </c>
      <c r="AA83" t="str">
        <f t="shared" si="45"/>
        <v/>
      </c>
      <c r="AB83" t="str">
        <f t="shared" si="46"/>
        <v/>
      </c>
      <c r="AC83" t="str">
        <f t="shared" si="47"/>
        <v/>
      </c>
      <c r="AD83" t="str">
        <f t="shared" si="48"/>
        <v/>
      </c>
      <c r="AE83" t="str">
        <f t="shared" si="49"/>
        <v/>
      </c>
      <c r="AF83" t="str">
        <f t="shared" si="50"/>
        <v/>
      </c>
      <c r="AG83" t="str">
        <f t="shared" si="51"/>
        <v>"BillingSettlement.BillingDetails"</v>
      </c>
      <c r="AH83" t="str">
        <f t="shared" si="52"/>
        <v>"taxDueAgent"</v>
      </c>
      <c r="AI83" t="str">
        <f t="shared" si="53"/>
        <v>"Embedded.CurrencyValue"</v>
      </c>
      <c r="AJ83" t="str">
        <f t="shared" si="54"/>
        <v>""</v>
      </c>
      <c r="AK83" t="str">
        <f t="shared" si="55"/>
        <v>"hasOne"</v>
      </c>
      <c r="AL83" t="str">
        <f t="shared" si="56"/>
        <v>"BillingSettlement.BillingDetails","taxDueAgent","Embedded.CurrencyValue","","hasOne"</v>
      </c>
      <c r="AN83">
        <f>COUNTIF(View_conceptual!G:G,L83)</f>
        <v>0</v>
      </c>
      <c r="AO83">
        <f>COUNTIF(View_conceptual!H:H,L83)+COUNTIF(View_conceptual!I:I,N83)</f>
        <v>0</v>
      </c>
      <c r="AQ83" t="str">
        <f t="shared" si="57"/>
        <v/>
      </c>
      <c r="AR83" t="str">
        <f t="shared" si="58"/>
        <v/>
      </c>
      <c r="AT83">
        <f>COUNTIF(View_full!G:G,L83)</f>
        <v>1</v>
      </c>
      <c r="AU83">
        <f>COUNTIF(View_full!H:H,L83)+COUNTIF(View_full!I:I,N83)</f>
        <v>1</v>
      </c>
      <c r="AV83">
        <f>COUNTIFS(Property_Manual!$A$2:$A$1206,Raw!L83,Property_Manual!$B$2:$B$1206,Raw!M83,Property_Manual!$C$2:$C$1206,Raw!N83,Property_Manual!$D$2:$D$1206,Raw!O83,Property_Manual!$F$2:$F$1206,"x")</f>
        <v>0</v>
      </c>
      <c r="AW83" t="str">
        <f t="shared" si="59"/>
        <v/>
      </c>
      <c r="AX83" t="str">
        <f t="shared" si="60"/>
        <v/>
      </c>
      <c r="AY83" t="str">
        <f t="shared" si="61"/>
        <v/>
      </c>
    </row>
    <row r="84" spans="1:51" x14ac:dyDescent="0.2">
      <c r="A84" s="5" t="s">
        <v>1255</v>
      </c>
      <c r="B84" s="5" t="s">
        <v>1200</v>
      </c>
      <c r="C84" s="5" t="s">
        <v>238</v>
      </c>
      <c r="D84" s="5" t="s">
        <v>250</v>
      </c>
      <c r="E84" s="5" t="s">
        <v>49</v>
      </c>
      <c r="F84" s="5" t="s">
        <v>248</v>
      </c>
      <c r="G84">
        <v>1</v>
      </c>
      <c r="H84" s="5"/>
      <c r="I84" s="5" t="s">
        <v>240</v>
      </c>
      <c r="J84" s="5" t="s">
        <v>251</v>
      </c>
      <c r="K84" s="5"/>
      <c r="L84" t="str">
        <f t="shared" si="31"/>
        <v>BillingDetails</v>
      </c>
      <c r="M84" t="str">
        <f t="shared" si="32"/>
        <v>taxDueAirline</v>
      </c>
      <c r="N84" t="str">
        <f t="shared" si="33"/>
        <v>CurrencyValue</v>
      </c>
      <c r="O84" t="str">
        <f t="shared" si="34"/>
        <v/>
      </c>
      <c r="P84" t="str">
        <f t="shared" si="35"/>
        <v/>
      </c>
      <c r="Q84" t="str">
        <f t="shared" si="36"/>
        <v>Object</v>
      </c>
      <c r="R84" t="str">
        <f t="shared" si="37"/>
        <v/>
      </c>
      <c r="S84" t="str">
        <f t="shared" si="38"/>
        <v/>
      </c>
      <c r="T84" t="str">
        <f t="shared" si="39"/>
        <v/>
      </c>
      <c r="U84" t="str">
        <f t="shared" si="40"/>
        <v/>
      </c>
      <c r="V84" t="str">
        <f t="shared" si="41"/>
        <v/>
      </c>
      <c r="W84" t="str">
        <f>IF($A84="Implicit","",COUNTIFS($C$8:C84,C84,$A$8:A84,"Explicit"))</f>
        <v/>
      </c>
      <c r="X84" t="str">
        <f t="shared" si="42"/>
        <v/>
      </c>
      <c r="Y84" t="str">
        <f t="shared" si="43"/>
        <v/>
      </c>
      <c r="Z84" t="str">
        <f t="shared" si="44"/>
        <v/>
      </c>
      <c r="AA84" t="str">
        <f t="shared" si="45"/>
        <v/>
      </c>
      <c r="AB84" t="str">
        <f t="shared" si="46"/>
        <v/>
      </c>
      <c r="AC84" t="str">
        <f t="shared" si="47"/>
        <v/>
      </c>
      <c r="AD84" t="str">
        <f t="shared" si="48"/>
        <v/>
      </c>
      <c r="AE84" t="str">
        <f t="shared" si="49"/>
        <v/>
      </c>
      <c r="AF84" t="str">
        <f t="shared" si="50"/>
        <v/>
      </c>
      <c r="AG84" t="str">
        <f t="shared" si="51"/>
        <v>"BillingSettlement.BillingDetails"</v>
      </c>
      <c r="AH84" t="str">
        <f t="shared" si="52"/>
        <v>"taxDueAirline"</v>
      </c>
      <c r="AI84" t="str">
        <f t="shared" si="53"/>
        <v>"Embedded.CurrencyValue"</v>
      </c>
      <c r="AJ84" t="str">
        <f t="shared" si="54"/>
        <v>""</v>
      </c>
      <c r="AK84" t="str">
        <f t="shared" si="55"/>
        <v>"hasOne"</v>
      </c>
      <c r="AL84" t="str">
        <f t="shared" si="56"/>
        <v>"BillingSettlement.BillingDetails","taxDueAirline","Embedded.CurrencyValue","","hasOne"</v>
      </c>
      <c r="AN84">
        <f>COUNTIF(View_conceptual!G:G,L84)</f>
        <v>0</v>
      </c>
      <c r="AO84">
        <f>COUNTIF(View_conceptual!H:H,L84)+COUNTIF(View_conceptual!I:I,N84)</f>
        <v>0</v>
      </c>
      <c r="AQ84" t="str">
        <f t="shared" si="57"/>
        <v/>
      </c>
      <c r="AR84" t="str">
        <f t="shared" si="58"/>
        <v/>
      </c>
      <c r="AT84">
        <f>COUNTIF(View_full!G:G,L84)</f>
        <v>1</v>
      </c>
      <c r="AU84">
        <f>COUNTIF(View_full!H:H,L84)+COUNTIF(View_full!I:I,N84)</f>
        <v>1</v>
      </c>
      <c r="AV84">
        <f>COUNTIFS(Property_Manual!$A$2:$A$1206,Raw!L84,Property_Manual!$B$2:$B$1206,Raw!M84,Property_Manual!$C$2:$C$1206,Raw!N84,Property_Manual!$D$2:$D$1206,Raw!O84,Property_Manual!$F$2:$F$1206,"x")</f>
        <v>0</v>
      </c>
      <c r="AW84" t="str">
        <f t="shared" si="59"/>
        <v/>
      </c>
      <c r="AX84" t="str">
        <f t="shared" si="60"/>
        <v/>
      </c>
      <c r="AY84" t="str">
        <f t="shared" si="61"/>
        <v/>
      </c>
    </row>
    <row r="85" spans="1:51" x14ac:dyDescent="0.2">
      <c r="A85" s="5" t="s">
        <v>1255</v>
      </c>
      <c r="B85" s="5" t="s">
        <v>1200</v>
      </c>
      <c r="C85" s="5" t="s">
        <v>238</v>
      </c>
      <c r="D85" s="5" t="s">
        <v>38</v>
      </c>
      <c r="E85" s="5" t="s">
        <v>1209</v>
      </c>
      <c r="F85" s="5" t="s">
        <v>23</v>
      </c>
      <c r="H85" s="5" t="s">
        <v>415</v>
      </c>
      <c r="I85" s="5" t="s">
        <v>240</v>
      </c>
      <c r="J85" s="5" t="s">
        <v>39</v>
      </c>
      <c r="K85" s="5"/>
      <c r="L85" t="str">
        <f t="shared" si="31"/>
        <v>BillingDetails</v>
      </c>
      <c r="M85" t="str">
        <f t="shared" si="32"/>
        <v>checks</v>
      </c>
      <c r="N85" t="str">
        <f t="shared" si="33"/>
        <v>Check</v>
      </c>
      <c r="O85" t="str">
        <f t="shared" si="34"/>
        <v>checkedObject</v>
      </c>
      <c r="P85" t="str">
        <f t="shared" si="35"/>
        <v/>
      </c>
      <c r="Q85" t="str">
        <f t="shared" si="36"/>
        <v>Object</v>
      </c>
      <c r="R85" t="str">
        <f t="shared" si="37"/>
        <v/>
      </c>
      <c r="S85" t="str">
        <f t="shared" si="38"/>
        <v/>
      </c>
      <c r="T85" t="str">
        <f t="shared" si="39"/>
        <v/>
      </c>
      <c r="U85" t="str">
        <f t="shared" si="40"/>
        <v/>
      </c>
      <c r="V85" t="str">
        <f t="shared" si="41"/>
        <v/>
      </c>
      <c r="W85" t="str">
        <f>IF($A85="Implicit","",COUNTIFS($C$8:C85,C85,$A$8:A85,"Explicit"))</f>
        <v/>
      </c>
      <c r="X85" t="str">
        <f t="shared" si="42"/>
        <v/>
      </c>
      <c r="Y85" t="str">
        <f t="shared" si="43"/>
        <v/>
      </c>
      <c r="Z85" t="str">
        <f t="shared" si="44"/>
        <v/>
      </c>
      <c r="AA85" t="str">
        <f t="shared" si="45"/>
        <v/>
      </c>
      <c r="AB85" t="str">
        <f t="shared" si="46"/>
        <v/>
      </c>
      <c r="AC85" t="str">
        <f t="shared" si="47"/>
        <v/>
      </c>
      <c r="AD85" t="str">
        <f t="shared" si="48"/>
        <v/>
      </c>
      <c r="AE85" t="str">
        <f t="shared" si="49"/>
        <v/>
      </c>
      <c r="AF85" t="str">
        <f t="shared" si="50"/>
        <v/>
      </c>
      <c r="AG85" t="str">
        <f t="shared" si="51"/>
        <v>"BillingSettlement.BillingDetails"</v>
      </c>
      <c r="AH85" t="str">
        <f t="shared" si="52"/>
        <v>"checks"</v>
      </c>
      <c r="AI85" t="str">
        <f t="shared" si="53"/>
        <v>"Action.Check"</v>
      </c>
      <c r="AJ85" t="str">
        <f t="shared" si="54"/>
        <v>"checkedObject"</v>
      </c>
      <c r="AK85" t="str">
        <f t="shared" si="55"/>
        <v>"hasMany"</v>
      </c>
      <c r="AL85" t="str">
        <f t="shared" si="56"/>
        <v>"BillingSettlement.BillingDetails","checks","Action.Check","checkedObject","hasMany"</v>
      </c>
      <c r="AN85">
        <f>COUNTIF(View_conceptual!G:G,L85)</f>
        <v>0</v>
      </c>
      <c r="AO85">
        <f>COUNTIF(View_conceptual!H:H,L85)+COUNTIF(View_conceptual!I:I,N85)</f>
        <v>0</v>
      </c>
      <c r="AQ85" t="str">
        <f t="shared" si="57"/>
        <v/>
      </c>
      <c r="AR85" t="str">
        <f t="shared" si="58"/>
        <v/>
      </c>
      <c r="AT85">
        <f>COUNTIF(View_full!G:G,L85)</f>
        <v>1</v>
      </c>
      <c r="AU85">
        <f>COUNTIF(View_full!H:H,L85)+COUNTIF(View_full!I:I,N85)</f>
        <v>1</v>
      </c>
      <c r="AV85">
        <f>COUNTIFS(Property_Manual!$A$2:$A$1206,Raw!L85,Property_Manual!$B$2:$B$1206,Raw!M85,Property_Manual!$C$2:$C$1206,Raw!N85,Property_Manual!$D$2:$D$1206,Raw!O85,Property_Manual!$F$2:$F$1206,"x")</f>
        <v>0</v>
      </c>
      <c r="AW85" t="str">
        <f t="shared" si="59"/>
        <v/>
      </c>
      <c r="AX85" t="str">
        <f t="shared" si="60"/>
        <v/>
      </c>
      <c r="AY85" t="str">
        <f t="shared" si="61"/>
        <v/>
      </c>
    </row>
    <row r="86" spans="1:51" x14ac:dyDescent="0.2">
      <c r="A86" s="5" t="s">
        <v>1255</v>
      </c>
      <c r="B86" s="5" t="s">
        <v>1200</v>
      </c>
      <c r="C86" s="5" t="s">
        <v>238</v>
      </c>
      <c r="D86" s="5" t="s">
        <v>43</v>
      </c>
      <c r="E86" s="5" t="s">
        <v>1198</v>
      </c>
      <c r="F86" s="5" t="s">
        <v>44</v>
      </c>
      <c r="H86" s="5" t="s">
        <v>654</v>
      </c>
      <c r="I86" s="5" t="s">
        <v>240</v>
      </c>
      <c r="J86" s="5" t="s">
        <v>45</v>
      </c>
      <c r="K86" s="5"/>
      <c r="L86" t="str">
        <f t="shared" si="31"/>
        <v>BillingDetails</v>
      </c>
      <c r="M86" t="str">
        <f t="shared" si="32"/>
        <v>externalReferences</v>
      </c>
      <c r="N86" t="str">
        <f t="shared" si="33"/>
        <v>ExternalReference</v>
      </c>
      <c r="O86" t="str">
        <f t="shared" si="34"/>
        <v>referenceForObjects</v>
      </c>
      <c r="P86" t="str">
        <f t="shared" si="35"/>
        <v/>
      </c>
      <c r="Q86" t="str">
        <f t="shared" si="36"/>
        <v>Object</v>
      </c>
      <c r="R86" t="str">
        <f t="shared" si="37"/>
        <v/>
      </c>
      <c r="S86" t="str">
        <f t="shared" si="38"/>
        <v/>
      </c>
      <c r="T86" t="str">
        <f t="shared" si="39"/>
        <v/>
      </c>
      <c r="U86" t="str">
        <f t="shared" si="40"/>
        <v/>
      </c>
      <c r="V86" t="str">
        <f t="shared" si="41"/>
        <v/>
      </c>
      <c r="W86" t="str">
        <f>IF($A86="Implicit","",COUNTIFS($C$8:C86,C86,$A$8:A86,"Explicit"))</f>
        <v/>
      </c>
      <c r="X86" t="str">
        <f t="shared" si="42"/>
        <v/>
      </c>
      <c r="Y86" t="str">
        <f t="shared" si="43"/>
        <v/>
      </c>
      <c r="Z86" t="str">
        <f t="shared" si="44"/>
        <v/>
      </c>
      <c r="AA86" t="str">
        <f t="shared" si="45"/>
        <v/>
      </c>
      <c r="AB86" t="str">
        <f t="shared" si="46"/>
        <v/>
      </c>
      <c r="AC86" t="str">
        <f t="shared" si="47"/>
        <v/>
      </c>
      <c r="AD86" t="str">
        <f t="shared" si="48"/>
        <v/>
      </c>
      <c r="AE86" t="str">
        <f t="shared" si="49"/>
        <v/>
      </c>
      <c r="AF86" t="str">
        <f t="shared" si="50"/>
        <v/>
      </c>
      <c r="AG86" t="str">
        <f t="shared" si="51"/>
        <v>"BillingSettlement.BillingDetails"</v>
      </c>
      <c r="AH86" t="str">
        <f t="shared" si="52"/>
        <v>"externalReferences"</v>
      </c>
      <c r="AI86" t="str">
        <f t="shared" si="53"/>
        <v>"Common.ExternalReference"</v>
      </c>
      <c r="AJ86" t="str">
        <f t="shared" si="54"/>
        <v>"referenceForObjects"</v>
      </c>
      <c r="AK86" t="str">
        <f t="shared" si="55"/>
        <v>"hasMany"</v>
      </c>
      <c r="AL86" t="str">
        <f t="shared" si="56"/>
        <v>"BillingSettlement.BillingDetails","externalReferences","Common.ExternalReference","referenceForObjects","hasMany"</v>
      </c>
      <c r="AN86">
        <f>COUNTIF(View_conceptual!G:G,L86)</f>
        <v>0</v>
      </c>
      <c r="AO86">
        <f>COUNTIF(View_conceptual!H:H,L86)+COUNTIF(View_conceptual!I:I,N86)</f>
        <v>0</v>
      </c>
      <c r="AQ86" t="str">
        <f t="shared" si="57"/>
        <v/>
      </c>
      <c r="AR86" t="str">
        <f t="shared" si="58"/>
        <v/>
      </c>
      <c r="AT86">
        <f>COUNTIF(View_full!G:G,L86)</f>
        <v>1</v>
      </c>
      <c r="AU86">
        <f>COUNTIF(View_full!H:H,L86)+COUNTIF(View_full!I:I,N86)</f>
        <v>1</v>
      </c>
      <c r="AV86">
        <f>COUNTIFS(Property_Manual!$A$2:$A$1206,Raw!L86,Property_Manual!$B$2:$B$1206,Raw!M86,Property_Manual!$C$2:$C$1206,Raw!N86,Property_Manual!$D$2:$D$1206,Raw!O86,Property_Manual!$F$2:$F$1206,"x")</f>
        <v>0</v>
      </c>
      <c r="AW86" t="str">
        <f t="shared" si="59"/>
        <v/>
      </c>
      <c r="AX86" t="str">
        <f t="shared" si="60"/>
        <v/>
      </c>
      <c r="AY86" t="str">
        <f t="shared" si="61"/>
        <v/>
      </c>
    </row>
    <row r="87" spans="1:51" x14ac:dyDescent="0.2">
      <c r="A87" s="5" t="s">
        <v>1254</v>
      </c>
      <c r="B87" s="5" t="s">
        <v>1200</v>
      </c>
      <c r="C87" s="5" t="s">
        <v>238</v>
      </c>
      <c r="D87" s="5" t="s">
        <v>239</v>
      </c>
      <c r="E87" s="5" t="s">
        <v>49</v>
      </c>
      <c r="F87" s="5" t="s">
        <v>74</v>
      </c>
      <c r="I87" s="5" t="s">
        <v>240</v>
      </c>
      <c r="J87" s="5" t="s">
        <v>241</v>
      </c>
      <c r="K87" s="5"/>
      <c r="L87" t="str">
        <f t="shared" si="31"/>
        <v>BillingDetails</v>
      </c>
      <c r="M87" t="str">
        <f t="shared" si="32"/>
        <v>adjustments</v>
      </c>
      <c r="N87" t="str">
        <f t="shared" si="33"/>
        <v>Adjustments</v>
      </c>
      <c r="O87" t="str">
        <f t="shared" si="34"/>
        <v/>
      </c>
      <c r="P87" t="str">
        <f t="shared" si="35"/>
        <v/>
      </c>
      <c r="Q87" t="str">
        <f t="shared" si="36"/>
        <v>Object</v>
      </c>
      <c r="R87" t="str">
        <f t="shared" si="37"/>
        <v>"BillingSettlement"</v>
      </c>
      <c r="S87" t="str">
        <f t="shared" si="38"/>
        <v>"BillingDetails"</v>
      </c>
      <c r="T87" t="str">
        <f t="shared" si="39"/>
        <v>"adjustments"</v>
      </c>
      <c r="U87" t="str">
        <f t="shared" si="40"/>
        <v>"Embedded"</v>
      </c>
      <c r="V87" t="str">
        <f t="shared" si="41"/>
        <v>"Adjustments"</v>
      </c>
      <c r="W87">
        <f>IF($A87="Implicit","",COUNTIFS($C$8:C87,C87,$A$8:A87,"Explicit"))</f>
        <v>7</v>
      </c>
      <c r="X87" t="str">
        <f t="shared" si="42"/>
        <v>"In the context of CASS2. process; BillingDetails object is used to integrate specific Billing and Settlement data requirements"</v>
      </c>
      <c r="Y87" t="str">
        <f t="shared" si="43"/>
        <v>"Information about Adjustments performed on the BillingDetails"</v>
      </c>
      <c r="Z87" t="str">
        <f t="shared" si="44"/>
        <v>"true"</v>
      </c>
      <c r="AA87" t="str">
        <f t="shared" si="45"/>
        <v>"false"</v>
      </c>
      <c r="AB87" t="str">
        <f t="shared" si="46"/>
        <v>""</v>
      </c>
      <c r="AC87" t="str">
        <f t="shared" si="47"/>
        <v>"https://onerecord.iata.org/ns/cargo#BillingDetails"</v>
      </c>
      <c r="AD87" t="str">
        <f t="shared" si="48"/>
        <v>"https://onerecord.iata.org/ns/cargo#adjustments"</v>
      </c>
      <c r="AE87" t="str">
        <f t="shared" si="49"/>
        <v>"https://onerecord.iata.org/ns/cargo#Adjustments"</v>
      </c>
      <c r="AF87" t="str">
        <f t="shared" si="50"/>
        <v>"BillingSettlement","BillingDetails","adjustments","Embedded","Adjustments",7,"In the context of CASS2. process; BillingDetails object is used to integrate specific Billing and Settlement data requirements","Information about Adjustments performed on the BillingDetails","true","false","","https://onerecord.iata.org/ns/cargo#BillingDetails","https://onerecord.iata.org/ns/cargo#adjustments","https://onerecord.iata.org/ns/cargo#Adjustments"</v>
      </c>
      <c r="AG87" t="str">
        <f t="shared" si="51"/>
        <v>"BillingSettlement.BillingDetails"</v>
      </c>
      <c r="AH87" t="str">
        <f t="shared" si="52"/>
        <v>"adjustments"</v>
      </c>
      <c r="AI87" t="str">
        <f t="shared" si="53"/>
        <v>"Embedded.Adjustments"</v>
      </c>
      <c r="AJ87" t="str">
        <f t="shared" si="54"/>
        <v>""</v>
      </c>
      <c r="AK87" t="str">
        <f t="shared" si="55"/>
        <v>"hasMany"</v>
      </c>
      <c r="AL87" t="str">
        <f t="shared" si="56"/>
        <v>"BillingSettlement.BillingDetails","adjustments","Embedded.Adjustments","","hasMany"</v>
      </c>
      <c r="AN87">
        <f>COUNTIF(View_conceptual!G:G,L87)</f>
        <v>0</v>
      </c>
      <c r="AO87">
        <f>COUNTIF(View_conceptual!H:H,L87)+COUNTIF(View_conceptual!I:I,N87)</f>
        <v>0</v>
      </c>
      <c r="AQ87" t="str">
        <f t="shared" si="57"/>
        <v/>
      </c>
      <c r="AR87" t="str">
        <f t="shared" si="58"/>
        <v/>
      </c>
      <c r="AT87">
        <f>COUNTIF(View_full!G:G,L87)</f>
        <v>1</v>
      </c>
      <c r="AU87">
        <f>COUNTIF(View_full!H:H,L87)+COUNTIF(View_full!I:I,N87)</f>
        <v>1</v>
      </c>
      <c r="AV87">
        <f>COUNTIFS(Property_Manual!$A$2:$A$1206,Raw!L87,Property_Manual!$B$2:$B$1206,Raw!M87,Property_Manual!$C$2:$C$1206,Raw!N87,Property_Manual!$D$2:$D$1206,Raw!O87,Property_Manual!$F$2:$F$1206,"x")</f>
        <v>1</v>
      </c>
      <c r="AW87" t="str">
        <f t="shared" si="59"/>
        <v>"BillingSettlement","BillingDetails","adjustments","Embedded","Adjustments",7,"In the context of CASS2. process; BillingDetails object is used to integrate specific Billing and Settlement data requirements","Information about Adjustments performed on the BillingDetails","true","false","","https://onerecord.iata.org/ns/cargo#BillingDetails","https://onerecord.iata.org/ns/cargo#adjustments","https://onerecord.iata.org/ns/cargo#Adjustments"</v>
      </c>
      <c r="AX87" t="str">
        <f t="shared" si="60"/>
        <v/>
      </c>
      <c r="AY87" t="str">
        <f t="shared" si="61"/>
        <v>"BillingSettlement.BillingDetails","adjustments","Embedded.Adjustments","","hasMany"</v>
      </c>
    </row>
    <row r="88" spans="1:51" x14ac:dyDescent="0.2">
      <c r="A88" s="5" t="s">
        <v>1254</v>
      </c>
      <c r="B88" s="5" t="s">
        <v>1200</v>
      </c>
      <c r="C88" s="5" t="s">
        <v>238</v>
      </c>
      <c r="D88" s="5" t="s">
        <v>252</v>
      </c>
      <c r="E88" s="5"/>
      <c r="F88" s="5" t="s">
        <v>253</v>
      </c>
      <c r="G88">
        <v>1</v>
      </c>
      <c r="I88" s="5" t="s">
        <v>240</v>
      </c>
      <c r="J88" s="5" t="s">
        <v>254</v>
      </c>
      <c r="K88" s="5"/>
      <c r="L88" t="str">
        <f t="shared" si="31"/>
        <v>BillingDetails</v>
      </c>
      <c r="M88" t="str">
        <f t="shared" si="32"/>
        <v>awbAcceptanceDate</v>
      </c>
      <c r="N88" t="str">
        <f t="shared" si="33"/>
        <v>dateTime</v>
      </c>
      <c r="O88" t="str">
        <f t="shared" si="34"/>
        <v/>
      </c>
      <c r="P88" t="str">
        <f t="shared" si="35"/>
        <v/>
      </c>
      <c r="Q88" t="str">
        <f t="shared" si="36"/>
        <v>Object</v>
      </c>
      <c r="R88" t="str">
        <f t="shared" si="37"/>
        <v>"BillingSettlement"</v>
      </c>
      <c r="S88" t="str">
        <f t="shared" si="38"/>
        <v>"BillingDetails"</v>
      </c>
      <c r="T88" t="str">
        <f t="shared" si="39"/>
        <v>"awbAcceptanceDate"</v>
      </c>
      <c r="U88" t="str">
        <f t="shared" si="40"/>
        <v>""</v>
      </c>
      <c r="V88" t="str">
        <f t="shared" si="41"/>
        <v>"dateTime"</v>
      </c>
      <c r="W88">
        <f>IF($A88="Implicit","",COUNTIFS($C$8:C88,C88,$A$8:A88,"Explicit"))</f>
        <v>8</v>
      </c>
      <c r="X88" t="str">
        <f t="shared" si="42"/>
        <v>"In the context of CASS2. process; BillingDetails object is used to integrate specific Billing and Settlement data requirements"</v>
      </c>
      <c r="Y88" t="str">
        <f t="shared" si="43"/>
        <v>"The Date AWB Acceptance should be the same as the Date AWB Delivery. (beginning of the process)"</v>
      </c>
      <c r="Z88" t="str">
        <f t="shared" si="44"/>
        <v>"false"</v>
      </c>
      <c r="AA88" t="str">
        <f t="shared" si="45"/>
        <v>"false"</v>
      </c>
      <c r="AB88" t="str">
        <f t="shared" si="46"/>
        <v>""</v>
      </c>
      <c r="AC88" t="str">
        <f t="shared" si="47"/>
        <v>"https://onerecord.iata.org/ns/cargo#BillingDetails"</v>
      </c>
      <c r="AD88" t="str">
        <f t="shared" si="48"/>
        <v>"https://onerecord.iata.org/ns/cargo#awbAcceptanceDate"</v>
      </c>
      <c r="AE88" t="str">
        <f t="shared" si="49"/>
        <v>"http://www.w3.org/2001/XMLSchema#dateTime"</v>
      </c>
      <c r="AF88" t="str">
        <f t="shared" si="50"/>
        <v>"BillingSettlement","BillingDetails","awbAcceptanceDate","","dateTime",8,"In the context of CASS2. process; BillingDetails object is used to integrate specific Billing and Settlement data requirements","The Date AWB Acceptance should be the same as the Date AWB Delivery. (beginning of the process)","false","false","","https://onerecord.iata.org/ns/cargo#BillingDetails","https://onerecord.iata.org/ns/cargo#awbAcceptanceDate","http://www.w3.org/2001/XMLSchema#dateTime"</v>
      </c>
      <c r="AG88" t="str">
        <f t="shared" si="51"/>
        <v>"BillingSettlement.BillingDetails"</v>
      </c>
      <c r="AH88" t="str">
        <f t="shared" si="52"/>
        <v>"awbAcceptanceDate"</v>
      </c>
      <c r="AI88" t="str">
        <f t="shared" si="53"/>
        <v>".dateTime"</v>
      </c>
      <c r="AJ88" t="str">
        <f t="shared" si="54"/>
        <v>""</v>
      </c>
      <c r="AK88" t="str">
        <f t="shared" si="55"/>
        <v>"hasOne"</v>
      </c>
      <c r="AL88" t="str">
        <f t="shared" si="56"/>
        <v>"BillingSettlement.BillingDetails","awbAcceptanceDate",".dateTime","","hasOne"</v>
      </c>
      <c r="AN88">
        <f>COUNTIF(View_conceptual!G:G,L88)</f>
        <v>0</v>
      </c>
      <c r="AO88">
        <f>COUNTIF(View_conceptual!H:H,L88)+COUNTIF(View_conceptual!I:I,N88)</f>
        <v>0</v>
      </c>
      <c r="AQ88" t="str">
        <f t="shared" si="57"/>
        <v/>
      </c>
      <c r="AR88" t="str">
        <f t="shared" si="58"/>
        <v/>
      </c>
      <c r="AT88">
        <f>COUNTIF(View_full!G:G,L88)</f>
        <v>1</v>
      </c>
      <c r="AU88">
        <f>COUNTIF(View_full!H:H,L88)+COUNTIF(View_full!I:I,N88)</f>
        <v>1</v>
      </c>
      <c r="AV88">
        <f>COUNTIFS(Property_Manual!$A$2:$A$1206,Raw!L88,Property_Manual!$B$2:$B$1206,Raw!M88,Property_Manual!$C$2:$C$1206,Raw!N88,Property_Manual!$D$2:$D$1206,Raw!O88,Property_Manual!$F$2:$F$1206,"x")</f>
        <v>0</v>
      </c>
      <c r="AW88" t="str">
        <f t="shared" si="59"/>
        <v>"BillingSettlement","BillingDetails","awbAcceptanceDate","","dateTime",8,"In the context of CASS2. process; BillingDetails object is used to integrate specific Billing and Settlement data requirements","The Date AWB Acceptance should be the same as the Date AWB Delivery. (beginning of the process)","false","false","","https://onerecord.iata.org/ns/cargo#BillingDetails","https://onerecord.iata.org/ns/cargo#awbAcceptanceDate","http://www.w3.org/2001/XMLSchema#dateTime"</v>
      </c>
      <c r="AX88" t="str">
        <f t="shared" si="60"/>
        <v/>
      </c>
      <c r="AY88" t="str">
        <f t="shared" si="61"/>
        <v/>
      </c>
    </row>
    <row r="89" spans="1:51" x14ac:dyDescent="0.2">
      <c r="A89" s="5" t="s">
        <v>1254</v>
      </c>
      <c r="B89" s="5" t="s">
        <v>1200</v>
      </c>
      <c r="C89" s="5" t="s">
        <v>238</v>
      </c>
      <c r="D89" s="5" t="s">
        <v>255</v>
      </c>
      <c r="E89" s="5"/>
      <c r="F89" s="5" t="s">
        <v>253</v>
      </c>
      <c r="G89">
        <v>1</v>
      </c>
      <c r="I89" s="5" t="s">
        <v>240</v>
      </c>
      <c r="J89" s="5" t="s">
        <v>256</v>
      </c>
      <c r="K89" s="5"/>
      <c r="L89" t="str">
        <f t="shared" si="31"/>
        <v>BillingDetails</v>
      </c>
      <c r="M89" t="str">
        <f t="shared" si="32"/>
        <v>awbDeliveryDate</v>
      </c>
      <c r="N89" t="str">
        <f t="shared" si="33"/>
        <v>dateTime</v>
      </c>
      <c r="O89" t="str">
        <f t="shared" si="34"/>
        <v/>
      </c>
      <c r="P89" t="str">
        <f t="shared" si="35"/>
        <v/>
      </c>
      <c r="Q89" t="str">
        <f t="shared" si="36"/>
        <v>Object</v>
      </c>
      <c r="R89" t="str">
        <f t="shared" si="37"/>
        <v>"BillingSettlement"</v>
      </c>
      <c r="S89" t="str">
        <f t="shared" si="38"/>
        <v>"BillingDetails"</v>
      </c>
      <c r="T89" t="str">
        <f t="shared" si="39"/>
        <v>"awbDeliveryDate"</v>
      </c>
      <c r="U89" t="str">
        <f t="shared" si="40"/>
        <v>""</v>
      </c>
      <c r="V89" t="str">
        <f t="shared" si="41"/>
        <v>"dateTime"</v>
      </c>
      <c r="W89">
        <f>IF($A89="Implicit","",COUNTIFS($C$8:C89,C89,$A$8:A89,"Explicit"))</f>
        <v>9</v>
      </c>
      <c r="X89" t="str">
        <f t="shared" si="42"/>
        <v>"In the context of CASS2. process; BillingDetails object is used to integrate specific Billing and Settlement data requirements"</v>
      </c>
      <c r="Y89" t="str">
        <f t="shared" si="43"/>
        <v>"The Date AWB Delivery is also used as the AWB Execution date which will determine which billing period it will be processed and billed in."</v>
      </c>
      <c r="Z89" t="str">
        <f t="shared" si="44"/>
        <v>"false"</v>
      </c>
      <c r="AA89" t="str">
        <f t="shared" si="45"/>
        <v>"false"</v>
      </c>
      <c r="AB89" t="str">
        <f t="shared" si="46"/>
        <v>""</v>
      </c>
      <c r="AC89" t="str">
        <f t="shared" si="47"/>
        <v>"https://onerecord.iata.org/ns/cargo#BillingDetails"</v>
      </c>
      <c r="AD89" t="str">
        <f t="shared" si="48"/>
        <v>"https://onerecord.iata.org/ns/cargo#awbDeliveryDate"</v>
      </c>
      <c r="AE89" t="str">
        <f t="shared" si="49"/>
        <v>"http://www.w3.org/2001/XMLSchema#dateTime"</v>
      </c>
      <c r="AF89" t="str">
        <f t="shared" si="50"/>
        <v>"BillingSettlement","BillingDetails","awbDeliveryDate","","dateTime",9,"In the context of CASS2. process; BillingDetails object is used to integrate specific Billing and Settlement data requirements","The Date AWB Delivery is also used as the AWB Execution date which will determine which billing period it will be processed and billed in.","false","false","","https://onerecord.iata.org/ns/cargo#BillingDetails","https://onerecord.iata.org/ns/cargo#awbDeliveryDate","http://www.w3.org/2001/XMLSchema#dateTime"</v>
      </c>
      <c r="AG89" t="str">
        <f t="shared" si="51"/>
        <v>"BillingSettlement.BillingDetails"</v>
      </c>
      <c r="AH89" t="str">
        <f t="shared" si="52"/>
        <v>"awbDeliveryDate"</v>
      </c>
      <c r="AI89" t="str">
        <f t="shared" si="53"/>
        <v>".dateTime"</v>
      </c>
      <c r="AJ89" t="str">
        <f t="shared" si="54"/>
        <v>""</v>
      </c>
      <c r="AK89" t="str">
        <f t="shared" si="55"/>
        <v>"hasOne"</v>
      </c>
      <c r="AL89" t="str">
        <f t="shared" si="56"/>
        <v>"BillingSettlement.BillingDetails","awbDeliveryDate",".dateTime","","hasOne"</v>
      </c>
      <c r="AN89">
        <f>COUNTIF(View_conceptual!G:G,L89)</f>
        <v>0</v>
      </c>
      <c r="AO89">
        <f>COUNTIF(View_conceptual!H:H,L89)+COUNTIF(View_conceptual!I:I,N89)</f>
        <v>0</v>
      </c>
      <c r="AQ89" t="str">
        <f t="shared" si="57"/>
        <v/>
      </c>
      <c r="AR89" t="str">
        <f t="shared" si="58"/>
        <v/>
      </c>
      <c r="AT89">
        <f>COUNTIF(View_full!G:G,L89)</f>
        <v>1</v>
      </c>
      <c r="AU89">
        <f>COUNTIF(View_full!H:H,L89)+COUNTIF(View_full!I:I,N89)</f>
        <v>1</v>
      </c>
      <c r="AV89">
        <f>COUNTIFS(Property_Manual!$A$2:$A$1206,Raw!L89,Property_Manual!$B$2:$B$1206,Raw!M89,Property_Manual!$C$2:$C$1206,Raw!N89,Property_Manual!$D$2:$D$1206,Raw!O89,Property_Manual!$F$2:$F$1206,"x")</f>
        <v>0</v>
      </c>
      <c r="AW89" t="str">
        <f t="shared" si="59"/>
        <v>"BillingSettlement","BillingDetails","awbDeliveryDate","","dateTime",9,"In the context of CASS2. process; BillingDetails object is used to integrate specific Billing and Settlement data requirements","The Date AWB Delivery is also used as the AWB Execution date which will determine which billing period it will be processed and billed in.","false","false","","https://onerecord.iata.org/ns/cargo#BillingDetails","https://onerecord.iata.org/ns/cargo#awbDeliveryDate","http://www.w3.org/2001/XMLSchema#dateTime"</v>
      </c>
      <c r="AX89" t="str">
        <f t="shared" si="60"/>
        <v/>
      </c>
      <c r="AY89" t="str">
        <f t="shared" si="61"/>
        <v/>
      </c>
    </row>
    <row r="90" spans="1:51" x14ac:dyDescent="0.2">
      <c r="A90" s="5" t="s">
        <v>1254</v>
      </c>
      <c r="B90" s="5" t="s">
        <v>1200</v>
      </c>
      <c r="C90" s="5" t="s">
        <v>238</v>
      </c>
      <c r="D90" s="5" t="s">
        <v>257</v>
      </c>
      <c r="E90" s="5"/>
      <c r="F90" s="5" t="s">
        <v>253</v>
      </c>
      <c r="G90">
        <v>1</v>
      </c>
      <c r="I90" s="5" t="s">
        <v>240</v>
      </c>
      <c r="J90" s="5" t="s">
        <v>258</v>
      </c>
      <c r="K90" s="5"/>
      <c r="L90" t="str">
        <f t="shared" si="31"/>
        <v>BillingDetails</v>
      </c>
      <c r="M90" t="str">
        <f t="shared" si="32"/>
        <v>awbExecutionDate</v>
      </c>
      <c r="N90" t="str">
        <f t="shared" si="33"/>
        <v>dateTime</v>
      </c>
      <c r="O90" t="str">
        <f t="shared" si="34"/>
        <v/>
      </c>
      <c r="P90" t="str">
        <f t="shared" si="35"/>
        <v/>
      </c>
      <c r="Q90" t="str">
        <f t="shared" si="36"/>
        <v>Object</v>
      </c>
      <c r="R90" t="str">
        <f t="shared" si="37"/>
        <v>"BillingSettlement"</v>
      </c>
      <c r="S90" t="str">
        <f t="shared" si="38"/>
        <v>"BillingDetails"</v>
      </c>
      <c r="T90" t="str">
        <f t="shared" si="39"/>
        <v>"awbExecutionDate"</v>
      </c>
      <c r="U90" t="str">
        <f t="shared" si="40"/>
        <v>""</v>
      </c>
      <c r="V90" t="str">
        <f t="shared" si="41"/>
        <v>"dateTime"</v>
      </c>
      <c r="W90">
        <f>IF($A90="Implicit","",COUNTIFS($C$8:C90,C90,$A$8:A90,"Explicit"))</f>
        <v>10</v>
      </c>
      <c r="X90" t="str">
        <f t="shared" si="42"/>
        <v>"In the context of CASS2. process; BillingDetails object is used to integrate specific Billing and Settlement data requirements"</v>
      </c>
      <c r="Y90" t="str">
        <f t="shared" si="43"/>
        <v>"The AWB execution date determines which billing period the document will be processed and billed in."</v>
      </c>
      <c r="Z90" t="str">
        <f t="shared" si="44"/>
        <v>"false"</v>
      </c>
      <c r="AA90" t="str">
        <f t="shared" si="45"/>
        <v>"false"</v>
      </c>
      <c r="AB90" t="str">
        <f t="shared" si="46"/>
        <v>""</v>
      </c>
      <c r="AC90" t="str">
        <f t="shared" si="47"/>
        <v>"https://onerecord.iata.org/ns/cargo#BillingDetails"</v>
      </c>
      <c r="AD90" t="str">
        <f t="shared" si="48"/>
        <v>"https://onerecord.iata.org/ns/cargo#awbExecutionDate"</v>
      </c>
      <c r="AE90" t="str">
        <f t="shared" si="49"/>
        <v>"http://www.w3.org/2001/XMLSchema#dateTime"</v>
      </c>
      <c r="AF90" t="str">
        <f t="shared" si="50"/>
        <v>"BillingSettlement","BillingDetails","awbExecutionDate","","dateTime",10,"In the context of CASS2. process; BillingDetails object is used to integrate specific Billing and Settlement data requirements","The AWB execution date determines which billing period the document will be processed and billed in.","false","false","","https://onerecord.iata.org/ns/cargo#BillingDetails","https://onerecord.iata.org/ns/cargo#awbExecutionDate","http://www.w3.org/2001/XMLSchema#dateTime"</v>
      </c>
      <c r="AG90" t="str">
        <f t="shared" si="51"/>
        <v>"BillingSettlement.BillingDetails"</v>
      </c>
      <c r="AH90" t="str">
        <f t="shared" si="52"/>
        <v>"awbExecutionDate"</v>
      </c>
      <c r="AI90" t="str">
        <f t="shared" si="53"/>
        <v>".dateTime"</v>
      </c>
      <c r="AJ90" t="str">
        <f t="shared" si="54"/>
        <v>""</v>
      </c>
      <c r="AK90" t="str">
        <f t="shared" si="55"/>
        <v>"hasOne"</v>
      </c>
      <c r="AL90" t="str">
        <f t="shared" si="56"/>
        <v>"BillingSettlement.BillingDetails","awbExecutionDate",".dateTime","","hasOne"</v>
      </c>
      <c r="AN90">
        <f>COUNTIF(View_conceptual!G:G,L90)</f>
        <v>0</v>
      </c>
      <c r="AO90">
        <f>COUNTIF(View_conceptual!H:H,L90)+COUNTIF(View_conceptual!I:I,N90)</f>
        <v>0</v>
      </c>
      <c r="AQ90" t="str">
        <f t="shared" si="57"/>
        <v/>
      </c>
      <c r="AR90" t="str">
        <f t="shared" si="58"/>
        <v/>
      </c>
      <c r="AT90">
        <f>COUNTIF(View_full!G:G,L90)</f>
        <v>1</v>
      </c>
      <c r="AU90">
        <f>COUNTIF(View_full!H:H,L90)+COUNTIF(View_full!I:I,N90)</f>
        <v>1</v>
      </c>
      <c r="AV90">
        <f>COUNTIFS(Property_Manual!$A$2:$A$1206,Raw!L90,Property_Manual!$B$2:$B$1206,Raw!M90,Property_Manual!$C$2:$C$1206,Raw!N90,Property_Manual!$D$2:$D$1206,Raw!O90,Property_Manual!$F$2:$F$1206,"x")</f>
        <v>0</v>
      </c>
      <c r="AW90" t="str">
        <f t="shared" si="59"/>
        <v>"BillingSettlement","BillingDetails","awbExecutionDate","","dateTime",10,"In the context of CASS2. process; BillingDetails object is used to integrate specific Billing and Settlement data requirements","The AWB execution date determines which billing period the document will be processed and billed in.","false","false","","https://onerecord.iata.org/ns/cargo#BillingDetails","https://onerecord.iata.org/ns/cargo#awbExecutionDate","http://www.w3.org/2001/XMLSchema#dateTime"</v>
      </c>
      <c r="AX90" t="str">
        <f t="shared" si="60"/>
        <v/>
      </c>
      <c r="AY90" t="str">
        <f t="shared" si="61"/>
        <v/>
      </c>
    </row>
    <row r="91" spans="1:51" x14ac:dyDescent="0.2">
      <c r="A91" s="5" t="s">
        <v>1254</v>
      </c>
      <c r="B91" s="5" t="s">
        <v>1200</v>
      </c>
      <c r="C91" s="5" t="s">
        <v>238</v>
      </c>
      <c r="D91" s="5" t="s">
        <v>259</v>
      </c>
      <c r="E91" s="5"/>
      <c r="F91" s="5" t="s">
        <v>107</v>
      </c>
      <c r="G91">
        <v>1</v>
      </c>
      <c r="I91" s="5" t="s">
        <v>240</v>
      </c>
      <c r="J91" s="5" t="s">
        <v>260</v>
      </c>
      <c r="K91" s="5"/>
      <c r="L91" t="str">
        <f t="shared" si="31"/>
        <v>BillingDetails</v>
      </c>
      <c r="M91" t="str">
        <f t="shared" si="32"/>
        <v>commission</v>
      </c>
      <c r="N91" t="str">
        <f t="shared" si="33"/>
        <v>double</v>
      </c>
      <c r="O91" t="str">
        <f t="shared" si="34"/>
        <v/>
      </c>
      <c r="P91" t="str">
        <f t="shared" si="35"/>
        <v/>
      </c>
      <c r="Q91" t="str">
        <f t="shared" si="36"/>
        <v>Object</v>
      </c>
      <c r="R91" t="str">
        <f t="shared" si="37"/>
        <v>"BillingSettlement"</v>
      </c>
      <c r="S91" t="str">
        <f t="shared" si="38"/>
        <v>"BillingDetails"</v>
      </c>
      <c r="T91" t="str">
        <f t="shared" si="39"/>
        <v>"commission"</v>
      </c>
      <c r="U91" t="str">
        <f t="shared" si="40"/>
        <v>""</v>
      </c>
      <c r="V91" t="str">
        <f t="shared" si="41"/>
        <v>"double"</v>
      </c>
      <c r="W91">
        <f>IF($A91="Implicit","",COUNTIFS($C$8:C91,C91,$A$8:A91,"Explicit"))</f>
        <v>11</v>
      </c>
      <c r="X91" t="str">
        <f t="shared" si="42"/>
        <v>"In the context of CASS2. process; BillingDetails object is used to integrate specific Billing and Settlement data requirements"</v>
      </c>
      <c r="Y91" t="str">
        <f t="shared" si="43"/>
        <v>"The commission amount in favour of the Cargo Agent/Associate; applicable for the shipment concerned"</v>
      </c>
      <c r="Z91" t="str">
        <f t="shared" si="44"/>
        <v>"false"</v>
      </c>
      <c r="AA91" t="str">
        <f t="shared" si="45"/>
        <v>"false"</v>
      </c>
      <c r="AB91" t="str">
        <f t="shared" si="46"/>
        <v>""</v>
      </c>
      <c r="AC91" t="str">
        <f t="shared" si="47"/>
        <v>"https://onerecord.iata.org/ns/cargo#BillingDetails"</v>
      </c>
      <c r="AD91" t="str">
        <f t="shared" si="48"/>
        <v>"https://onerecord.iata.org/ns/cargo#commission"</v>
      </c>
      <c r="AE91" t="str">
        <f t="shared" si="49"/>
        <v>"http://www.w3.org/2001/XMLSchema#double"</v>
      </c>
      <c r="AF91" t="str">
        <f t="shared" si="50"/>
        <v>"BillingSettlement","BillingDetails","commission","","double",11,"In the context of CASS2. process; BillingDetails object is used to integrate specific Billing and Settlement data requirements","The commission amount in favour of the Cargo Agent/Associate; applicable for the shipment concerned","false","false","","https://onerecord.iata.org/ns/cargo#BillingDetails","https://onerecord.iata.org/ns/cargo#commission","http://www.w3.org/2001/XMLSchema#double"</v>
      </c>
      <c r="AG91" t="str">
        <f t="shared" si="51"/>
        <v>"BillingSettlement.BillingDetails"</v>
      </c>
      <c r="AH91" t="str">
        <f t="shared" si="52"/>
        <v>"commission"</v>
      </c>
      <c r="AI91" t="str">
        <f t="shared" si="53"/>
        <v>".double"</v>
      </c>
      <c r="AJ91" t="str">
        <f t="shared" si="54"/>
        <v>""</v>
      </c>
      <c r="AK91" t="str">
        <f t="shared" si="55"/>
        <v>"hasOne"</v>
      </c>
      <c r="AL91" t="str">
        <f t="shared" si="56"/>
        <v>"BillingSettlement.BillingDetails","commission",".double","","hasOne"</v>
      </c>
      <c r="AN91">
        <f>COUNTIF(View_conceptual!G:G,L91)</f>
        <v>0</v>
      </c>
      <c r="AO91">
        <f>COUNTIF(View_conceptual!H:H,L91)+COUNTIF(View_conceptual!I:I,N91)</f>
        <v>0</v>
      </c>
      <c r="AQ91" t="str">
        <f t="shared" si="57"/>
        <v/>
      </c>
      <c r="AR91" t="str">
        <f t="shared" si="58"/>
        <v/>
      </c>
      <c r="AT91">
        <f>COUNTIF(View_full!G:G,L91)</f>
        <v>1</v>
      </c>
      <c r="AU91">
        <f>COUNTIF(View_full!H:H,L91)+COUNTIF(View_full!I:I,N91)</f>
        <v>1</v>
      </c>
      <c r="AV91">
        <f>COUNTIFS(Property_Manual!$A$2:$A$1206,Raw!L91,Property_Manual!$B$2:$B$1206,Raw!M91,Property_Manual!$C$2:$C$1206,Raw!N91,Property_Manual!$D$2:$D$1206,Raw!O91,Property_Manual!$F$2:$F$1206,"x")</f>
        <v>0</v>
      </c>
      <c r="AW91" t="str">
        <f t="shared" si="59"/>
        <v>"BillingSettlement","BillingDetails","commission","","double",11,"In the context of CASS2. process; BillingDetails object is used to integrate specific Billing and Settlement data requirements","The commission amount in favour of the Cargo Agent/Associate; applicable for the shipment concerned","false","false","","https://onerecord.iata.org/ns/cargo#BillingDetails","https://onerecord.iata.org/ns/cargo#commission","http://www.w3.org/2001/XMLSchema#double"</v>
      </c>
      <c r="AX91" t="str">
        <f t="shared" si="60"/>
        <v/>
      </c>
      <c r="AY91" t="str">
        <f t="shared" si="61"/>
        <v/>
      </c>
    </row>
    <row r="92" spans="1:51" x14ac:dyDescent="0.2">
      <c r="A92" s="5" t="s">
        <v>1254</v>
      </c>
      <c r="B92" s="5" t="s">
        <v>1200</v>
      </c>
      <c r="C92" s="5" t="s">
        <v>238</v>
      </c>
      <c r="D92" s="5" t="s">
        <v>261</v>
      </c>
      <c r="E92" s="5"/>
      <c r="F92" s="5" t="s">
        <v>47</v>
      </c>
      <c r="G92">
        <v>1</v>
      </c>
      <c r="H92" s="5"/>
      <c r="I92" s="5" t="s">
        <v>240</v>
      </c>
      <c r="J92" s="5" t="s">
        <v>262</v>
      </c>
      <c r="K92" s="5"/>
      <c r="L92" t="str">
        <f t="shared" si="31"/>
        <v>BillingDetails</v>
      </c>
      <c r="M92" t="str">
        <f t="shared" si="32"/>
        <v>commissionIndicator</v>
      </c>
      <c r="N92" t="str">
        <f t="shared" si="33"/>
        <v>boolean</v>
      </c>
      <c r="O92" t="str">
        <f t="shared" si="34"/>
        <v/>
      </c>
      <c r="P92" t="str">
        <f t="shared" si="35"/>
        <v/>
      </c>
      <c r="Q92" t="str">
        <f t="shared" si="36"/>
        <v>Object</v>
      </c>
      <c r="R92" t="str">
        <f t="shared" si="37"/>
        <v>"BillingSettlement"</v>
      </c>
      <c r="S92" t="str">
        <f t="shared" si="38"/>
        <v>"BillingDetails"</v>
      </c>
      <c r="T92" t="str">
        <f t="shared" si="39"/>
        <v>"commissionIndicator"</v>
      </c>
      <c r="U92" t="str">
        <f t="shared" si="40"/>
        <v>""</v>
      </c>
      <c r="V92" t="str">
        <f t="shared" si="41"/>
        <v>"boolean"</v>
      </c>
      <c r="W92">
        <f>IF($A92="Implicit","",COUNTIFS($C$8:C92,C92,$A$8:A92,"Explicit"))</f>
        <v>12</v>
      </c>
      <c r="X92" t="str">
        <f t="shared" si="42"/>
        <v>"In the context of CASS2. process; BillingDetails object is used to integrate specific Billing and Settlement data requirements"</v>
      </c>
      <c r="Y92" t="str">
        <f t="shared" si="43"/>
        <v>"Indicates if commission is applied. Boolean"</v>
      </c>
      <c r="Z92" t="str">
        <f t="shared" si="44"/>
        <v>"false"</v>
      </c>
      <c r="AA92" t="str">
        <f t="shared" si="45"/>
        <v>"false"</v>
      </c>
      <c r="AB92" t="str">
        <f t="shared" si="46"/>
        <v>""</v>
      </c>
      <c r="AC92" t="str">
        <f t="shared" si="47"/>
        <v>"https://onerecord.iata.org/ns/cargo#BillingDetails"</v>
      </c>
      <c r="AD92" t="str">
        <f t="shared" si="48"/>
        <v>"https://onerecord.iata.org/ns/cargo#commissionIndicator"</v>
      </c>
      <c r="AE92" t="str">
        <f t="shared" si="49"/>
        <v>"http://www.w3.org/2001/XMLSchema#boolean"</v>
      </c>
      <c r="AF92" t="str">
        <f t="shared" si="50"/>
        <v>"BillingSettlement","BillingDetails","commissionIndicator","","boolean",12,"In the context of CASS2. process; BillingDetails object is used to integrate specific Billing and Settlement data requirements","Indicates if commission is applied. Boolean","false","false","","https://onerecord.iata.org/ns/cargo#BillingDetails","https://onerecord.iata.org/ns/cargo#commissionIndicator","http://www.w3.org/2001/XMLSchema#boolean"</v>
      </c>
      <c r="AG92" t="str">
        <f t="shared" si="51"/>
        <v>"BillingSettlement.BillingDetails"</v>
      </c>
      <c r="AH92" t="str">
        <f t="shared" si="52"/>
        <v>"commissionIndicator"</v>
      </c>
      <c r="AI92" t="str">
        <f t="shared" si="53"/>
        <v>".boolean"</v>
      </c>
      <c r="AJ92" t="str">
        <f t="shared" si="54"/>
        <v>""</v>
      </c>
      <c r="AK92" t="str">
        <f t="shared" si="55"/>
        <v>"hasOne"</v>
      </c>
      <c r="AL92" t="str">
        <f t="shared" si="56"/>
        <v>"BillingSettlement.BillingDetails","commissionIndicator",".boolean","","hasOne"</v>
      </c>
      <c r="AN92">
        <f>COUNTIF(View_conceptual!G:G,L92)</f>
        <v>0</v>
      </c>
      <c r="AO92">
        <f>COUNTIF(View_conceptual!H:H,L92)+COUNTIF(View_conceptual!I:I,N92)</f>
        <v>0</v>
      </c>
      <c r="AQ92" t="str">
        <f t="shared" si="57"/>
        <v/>
      </c>
      <c r="AR92" t="str">
        <f t="shared" si="58"/>
        <v/>
      </c>
      <c r="AT92">
        <f>COUNTIF(View_full!G:G,L92)</f>
        <v>1</v>
      </c>
      <c r="AU92">
        <f>COUNTIF(View_full!H:H,L92)+COUNTIF(View_full!I:I,N92)</f>
        <v>1</v>
      </c>
      <c r="AV92">
        <f>COUNTIFS(Property_Manual!$A$2:$A$1206,Raw!L92,Property_Manual!$B$2:$B$1206,Raw!M92,Property_Manual!$C$2:$C$1206,Raw!N92,Property_Manual!$D$2:$D$1206,Raw!O92,Property_Manual!$F$2:$F$1206,"x")</f>
        <v>0</v>
      </c>
      <c r="AW92" t="str">
        <f t="shared" si="59"/>
        <v>"BillingSettlement","BillingDetails","commissionIndicator","","boolean",12,"In the context of CASS2. process; BillingDetails object is used to integrate specific Billing and Settlement data requirements","Indicates if commission is applied. Boolean","false","false","","https://onerecord.iata.org/ns/cargo#BillingDetails","https://onerecord.iata.org/ns/cargo#commissionIndicator","http://www.w3.org/2001/XMLSchema#boolean"</v>
      </c>
      <c r="AX92" t="str">
        <f t="shared" si="60"/>
        <v/>
      </c>
      <c r="AY92" t="str">
        <f t="shared" si="61"/>
        <v/>
      </c>
    </row>
    <row r="93" spans="1:51" x14ac:dyDescent="0.2">
      <c r="A93" s="5" t="s">
        <v>1254</v>
      </c>
      <c r="B93" s="5" t="s">
        <v>1200</v>
      </c>
      <c r="C93" s="5" t="s">
        <v>238</v>
      </c>
      <c r="D93" s="5" t="s">
        <v>263</v>
      </c>
      <c r="E93" s="5"/>
      <c r="F93" s="5" t="s">
        <v>107</v>
      </c>
      <c r="G93">
        <v>1</v>
      </c>
      <c r="H93" s="5"/>
      <c r="I93" s="5" t="s">
        <v>240</v>
      </c>
      <c r="J93" s="5" t="s">
        <v>264</v>
      </c>
      <c r="K93" s="5"/>
      <c r="L93" t="str">
        <f t="shared" si="31"/>
        <v>BillingDetails</v>
      </c>
      <c r="M93" t="str">
        <f t="shared" si="32"/>
        <v>commissionPercentage</v>
      </c>
      <c r="N93" t="str">
        <f t="shared" si="33"/>
        <v>double</v>
      </c>
      <c r="O93" t="str">
        <f t="shared" si="34"/>
        <v/>
      </c>
      <c r="P93" t="str">
        <f t="shared" si="35"/>
        <v/>
      </c>
      <c r="Q93" t="str">
        <f t="shared" si="36"/>
        <v>Object</v>
      </c>
      <c r="R93" t="str">
        <f t="shared" si="37"/>
        <v>"BillingSettlement"</v>
      </c>
      <c r="S93" t="str">
        <f t="shared" si="38"/>
        <v>"BillingDetails"</v>
      </c>
      <c r="T93" t="str">
        <f t="shared" si="39"/>
        <v>"commissionPercentage"</v>
      </c>
      <c r="U93" t="str">
        <f t="shared" si="40"/>
        <v>""</v>
      </c>
      <c r="V93" t="str">
        <f t="shared" si="41"/>
        <v>"double"</v>
      </c>
      <c r="W93">
        <f>IF($A93="Implicit","",COUNTIFS($C$8:C93,C93,$A$8:A93,"Explicit"))</f>
        <v>13</v>
      </c>
      <c r="X93" t="str">
        <f t="shared" si="42"/>
        <v>"In the context of CASS2. process; BillingDetails object is used to integrate specific Billing and Settlement data requirements"</v>
      </c>
      <c r="Y93" t="str">
        <f t="shared" si="43"/>
        <v>"The commission percentage in favour of the Cargo Agent/Associate; applicable for the shipment concerned"</v>
      </c>
      <c r="Z93" t="str">
        <f t="shared" si="44"/>
        <v>"false"</v>
      </c>
      <c r="AA93" t="str">
        <f t="shared" si="45"/>
        <v>"false"</v>
      </c>
      <c r="AB93" t="str">
        <f t="shared" si="46"/>
        <v>""</v>
      </c>
      <c r="AC93" t="str">
        <f t="shared" si="47"/>
        <v>"https://onerecord.iata.org/ns/cargo#BillingDetails"</v>
      </c>
      <c r="AD93" t="str">
        <f t="shared" si="48"/>
        <v>"https://onerecord.iata.org/ns/cargo#commissionPercentage"</v>
      </c>
      <c r="AE93" t="str">
        <f t="shared" si="49"/>
        <v>"http://www.w3.org/2001/XMLSchema#double"</v>
      </c>
      <c r="AF93" t="str">
        <f t="shared" si="50"/>
        <v>"BillingSettlement","BillingDetails","commissionPercentage","","double",13,"In the context of CASS2. process; BillingDetails object is used to integrate specific Billing and Settlement data requirements","The commission percentage in favour of the Cargo Agent/Associate; applicable for the shipment concerned","false","false","","https://onerecord.iata.org/ns/cargo#BillingDetails","https://onerecord.iata.org/ns/cargo#commissionPercentage","http://www.w3.org/2001/XMLSchema#double"</v>
      </c>
      <c r="AG93" t="str">
        <f t="shared" si="51"/>
        <v>"BillingSettlement.BillingDetails"</v>
      </c>
      <c r="AH93" t="str">
        <f t="shared" si="52"/>
        <v>"commissionPercentage"</v>
      </c>
      <c r="AI93" t="str">
        <f t="shared" si="53"/>
        <v>".double"</v>
      </c>
      <c r="AJ93" t="str">
        <f t="shared" si="54"/>
        <v>""</v>
      </c>
      <c r="AK93" t="str">
        <f t="shared" si="55"/>
        <v>"hasOne"</v>
      </c>
      <c r="AL93" t="str">
        <f t="shared" si="56"/>
        <v>"BillingSettlement.BillingDetails","commissionPercentage",".double","","hasOne"</v>
      </c>
      <c r="AN93">
        <f>COUNTIF(View_conceptual!G:G,L93)</f>
        <v>0</v>
      </c>
      <c r="AO93">
        <f>COUNTIF(View_conceptual!H:H,L93)+COUNTIF(View_conceptual!I:I,N93)</f>
        <v>0</v>
      </c>
      <c r="AQ93" t="str">
        <f t="shared" si="57"/>
        <v/>
      </c>
      <c r="AR93" t="str">
        <f t="shared" si="58"/>
        <v/>
      </c>
      <c r="AT93">
        <f>COUNTIF(View_full!G:G,L93)</f>
        <v>1</v>
      </c>
      <c r="AU93">
        <f>COUNTIF(View_full!H:H,L93)+COUNTIF(View_full!I:I,N93)</f>
        <v>1</v>
      </c>
      <c r="AV93">
        <f>COUNTIFS(Property_Manual!$A$2:$A$1206,Raw!L93,Property_Manual!$B$2:$B$1206,Raw!M93,Property_Manual!$C$2:$C$1206,Raw!N93,Property_Manual!$D$2:$D$1206,Raw!O93,Property_Manual!$F$2:$F$1206,"x")</f>
        <v>0</v>
      </c>
      <c r="AW93" t="str">
        <f t="shared" si="59"/>
        <v>"BillingSettlement","BillingDetails","commissionPercentage","","double",13,"In the context of CASS2. process; BillingDetails object is used to integrate specific Billing and Settlement data requirements","The commission percentage in favour of the Cargo Agent/Associate; applicable for the shipment concerned","false","false","","https://onerecord.iata.org/ns/cargo#BillingDetails","https://onerecord.iata.org/ns/cargo#commissionPercentage","http://www.w3.org/2001/XMLSchema#double"</v>
      </c>
      <c r="AX93" t="str">
        <f t="shared" si="60"/>
        <v/>
      </c>
      <c r="AY93" t="str">
        <f t="shared" si="61"/>
        <v/>
      </c>
    </row>
    <row r="94" spans="1:51" x14ac:dyDescent="0.2">
      <c r="A94" s="5" t="s">
        <v>1254</v>
      </c>
      <c r="B94" s="5" t="s">
        <v>1200</v>
      </c>
      <c r="C94" s="5" t="s">
        <v>238</v>
      </c>
      <c r="D94" s="5" t="s">
        <v>265</v>
      </c>
      <c r="E94" s="5"/>
      <c r="F94" s="5" t="s">
        <v>107</v>
      </c>
      <c r="G94">
        <v>1</v>
      </c>
      <c r="I94" s="5" t="s">
        <v>240</v>
      </c>
      <c r="J94" s="5" t="s">
        <v>266</v>
      </c>
      <c r="K94" s="5"/>
      <c r="L94" t="str">
        <f t="shared" si="31"/>
        <v>BillingDetails</v>
      </c>
      <c r="M94" t="str">
        <f t="shared" si="32"/>
        <v>discount</v>
      </c>
      <c r="N94" t="str">
        <f t="shared" si="33"/>
        <v>double</v>
      </c>
      <c r="O94" t="str">
        <f t="shared" si="34"/>
        <v/>
      </c>
      <c r="P94" t="str">
        <f t="shared" si="35"/>
        <v/>
      </c>
      <c r="Q94" t="str">
        <f t="shared" si="36"/>
        <v>Object</v>
      </c>
      <c r="R94" t="str">
        <f t="shared" si="37"/>
        <v>"BillingSettlement"</v>
      </c>
      <c r="S94" t="str">
        <f t="shared" si="38"/>
        <v>"BillingDetails"</v>
      </c>
      <c r="T94" t="str">
        <f t="shared" si="39"/>
        <v>"discount"</v>
      </c>
      <c r="U94" t="str">
        <f t="shared" si="40"/>
        <v>""</v>
      </c>
      <c r="V94" t="str">
        <f t="shared" si="41"/>
        <v>"double"</v>
      </c>
      <c r="W94">
        <f>IF($A94="Implicit","",COUNTIFS($C$8:C94,C94,$A$8:A94,"Explicit"))</f>
        <v>14</v>
      </c>
      <c r="X94" t="str">
        <f t="shared" si="42"/>
        <v>"In the context of CASS2. process; BillingDetails object is used to integrate specific Billing and Settlement data requirements"</v>
      </c>
      <c r="Y94" t="str">
        <f t="shared" si="43"/>
        <v>"This is used as a discount to the ‚Äúofficial‚Äù transportation charge on AWB to arrive at actual selling price"</v>
      </c>
      <c r="Z94" t="str">
        <f t="shared" si="44"/>
        <v>"false"</v>
      </c>
      <c r="AA94" t="str">
        <f t="shared" si="45"/>
        <v>"false"</v>
      </c>
      <c r="AB94" t="str">
        <f t="shared" si="46"/>
        <v>""</v>
      </c>
      <c r="AC94" t="str">
        <f t="shared" si="47"/>
        <v>"https://onerecord.iata.org/ns/cargo#BillingDetails"</v>
      </c>
      <c r="AD94" t="str">
        <f t="shared" si="48"/>
        <v>"https://onerecord.iata.org/ns/cargo#discount"</v>
      </c>
      <c r="AE94" t="str">
        <f t="shared" si="49"/>
        <v>"http://www.w3.org/2001/XMLSchema#double"</v>
      </c>
      <c r="AF94" t="str">
        <f t="shared" si="50"/>
        <v>"BillingSettlement","BillingDetails","discount","","double",14,"In the context of CASS2. process; BillingDetails object is used to integrate specific Billing and Settlement data requirements","This is used as a discount to the ‚Äúofficial‚Äù transportation charge on AWB to arrive at actual selling price","false","false","","https://onerecord.iata.org/ns/cargo#BillingDetails","https://onerecord.iata.org/ns/cargo#discount","http://www.w3.org/2001/XMLSchema#double"</v>
      </c>
      <c r="AG94" t="str">
        <f t="shared" si="51"/>
        <v>"BillingSettlement.BillingDetails"</v>
      </c>
      <c r="AH94" t="str">
        <f t="shared" si="52"/>
        <v>"discount"</v>
      </c>
      <c r="AI94" t="str">
        <f t="shared" si="53"/>
        <v>".double"</v>
      </c>
      <c r="AJ94" t="str">
        <f t="shared" si="54"/>
        <v>""</v>
      </c>
      <c r="AK94" t="str">
        <f t="shared" si="55"/>
        <v>"hasOne"</v>
      </c>
      <c r="AL94" t="str">
        <f t="shared" si="56"/>
        <v>"BillingSettlement.BillingDetails","discount",".double","","hasOne"</v>
      </c>
      <c r="AN94">
        <f>COUNTIF(View_conceptual!G:G,L94)</f>
        <v>0</v>
      </c>
      <c r="AO94">
        <f>COUNTIF(View_conceptual!H:H,L94)+COUNTIF(View_conceptual!I:I,N94)</f>
        <v>0</v>
      </c>
      <c r="AQ94" t="str">
        <f t="shared" si="57"/>
        <v/>
      </c>
      <c r="AR94" t="str">
        <f t="shared" si="58"/>
        <v/>
      </c>
      <c r="AT94">
        <f>COUNTIF(View_full!G:G,L94)</f>
        <v>1</v>
      </c>
      <c r="AU94">
        <f>COUNTIF(View_full!H:H,L94)+COUNTIF(View_full!I:I,N94)</f>
        <v>1</v>
      </c>
      <c r="AV94">
        <f>COUNTIFS(Property_Manual!$A$2:$A$1206,Raw!L94,Property_Manual!$B$2:$B$1206,Raw!M94,Property_Manual!$C$2:$C$1206,Raw!N94,Property_Manual!$D$2:$D$1206,Raw!O94,Property_Manual!$F$2:$F$1206,"x")</f>
        <v>0</v>
      </c>
      <c r="AW94" t="str">
        <f t="shared" si="59"/>
        <v>"BillingSettlement","BillingDetails","discount","","double",14,"In the context of CASS2. process; BillingDetails object is used to integrate specific Billing and Settlement data requirements","This is used as a discount to the ‚Äúofficial‚Äù transportation charge on AWB to arrive at actual selling price","false","false","","https://onerecord.iata.org/ns/cargo#BillingDetails","https://onerecord.iata.org/ns/cargo#discount","http://www.w3.org/2001/XMLSchema#double"</v>
      </c>
      <c r="AX94" t="str">
        <f t="shared" si="60"/>
        <v/>
      </c>
      <c r="AY94" t="str">
        <f t="shared" si="61"/>
        <v/>
      </c>
    </row>
    <row r="95" spans="1:51" x14ac:dyDescent="0.2">
      <c r="A95" s="5" t="s">
        <v>1254</v>
      </c>
      <c r="B95" s="5" t="s">
        <v>1200</v>
      </c>
      <c r="C95" s="5" t="s">
        <v>238</v>
      </c>
      <c r="D95" s="5" t="s">
        <v>267</v>
      </c>
      <c r="E95" s="5"/>
      <c r="F95" s="5" t="s">
        <v>107</v>
      </c>
      <c r="G95">
        <v>1</v>
      </c>
      <c r="I95" s="5" t="s">
        <v>240</v>
      </c>
      <c r="J95" s="5" t="s">
        <v>268</v>
      </c>
      <c r="K95" s="5"/>
      <c r="L95" t="str">
        <f t="shared" si="31"/>
        <v>BillingDetails</v>
      </c>
      <c r="M95" t="str">
        <f t="shared" si="32"/>
        <v>exchangeRate</v>
      </c>
      <c r="N95" t="str">
        <f t="shared" si="33"/>
        <v>double</v>
      </c>
      <c r="O95" t="str">
        <f t="shared" si="34"/>
        <v/>
      </c>
      <c r="P95" t="str">
        <f t="shared" si="35"/>
        <v/>
      </c>
      <c r="Q95" t="str">
        <f t="shared" si="36"/>
        <v>Object</v>
      </c>
      <c r="R95" t="str">
        <f t="shared" si="37"/>
        <v>"BillingSettlement"</v>
      </c>
      <c r="S95" t="str">
        <f t="shared" si="38"/>
        <v>"BillingDetails"</v>
      </c>
      <c r="T95" t="str">
        <f t="shared" si="39"/>
        <v>"exchangeRate"</v>
      </c>
      <c r="U95" t="str">
        <f t="shared" si="40"/>
        <v>""</v>
      </c>
      <c r="V95" t="str">
        <f t="shared" si="41"/>
        <v>"double"</v>
      </c>
      <c r="W95">
        <f>IF($A95="Implicit","",COUNTIFS($C$8:C95,C95,$A$8:A95,"Explicit"))</f>
        <v>15</v>
      </c>
      <c r="X95" t="str">
        <f t="shared" si="42"/>
        <v>"In the context of CASS2. process; BillingDetails object is used to integrate specific Billing and Settlement data requirements"</v>
      </c>
      <c r="Y95" t="str">
        <f t="shared" si="43"/>
        <v>"The Rate at which the Air Waybill Amount has been multiplied to arrive at the amount of settlement."</v>
      </c>
      <c r="Z95" t="str">
        <f t="shared" si="44"/>
        <v>"false"</v>
      </c>
      <c r="AA95" t="str">
        <f t="shared" si="45"/>
        <v>"false"</v>
      </c>
      <c r="AB95" t="str">
        <f t="shared" si="46"/>
        <v>""</v>
      </c>
      <c r="AC95" t="str">
        <f t="shared" si="47"/>
        <v>"https://onerecord.iata.org/ns/cargo#BillingDetails"</v>
      </c>
      <c r="AD95" t="str">
        <f t="shared" si="48"/>
        <v>"https://onerecord.iata.org/ns/cargo#exchangeRate"</v>
      </c>
      <c r="AE95" t="str">
        <f t="shared" si="49"/>
        <v>"http://www.w3.org/2001/XMLSchema#double"</v>
      </c>
      <c r="AF95" t="str">
        <f t="shared" si="50"/>
        <v>"BillingSettlement","BillingDetails","exchangeRate","","double",15,"In the context of CASS2. process; BillingDetails object is used to integrate specific Billing and Settlement data requirements","The Rate at which the Air Waybill Amount has been multiplied to arrive at the amount of settlement.","false","false","","https://onerecord.iata.org/ns/cargo#BillingDetails","https://onerecord.iata.org/ns/cargo#exchangeRate","http://www.w3.org/2001/XMLSchema#double"</v>
      </c>
      <c r="AG95" t="str">
        <f t="shared" si="51"/>
        <v>"BillingSettlement.BillingDetails"</v>
      </c>
      <c r="AH95" t="str">
        <f t="shared" si="52"/>
        <v>"exchangeRate"</v>
      </c>
      <c r="AI95" t="str">
        <f t="shared" si="53"/>
        <v>".double"</v>
      </c>
      <c r="AJ95" t="str">
        <f t="shared" si="54"/>
        <v>""</v>
      </c>
      <c r="AK95" t="str">
        <f t="shared" si="55"/>
        <v>"hasOne"</v>
      </c>
      <c r="AL95" t="str">
        <f t="shared" si="56"/>
        <v>"BillingSettlement.BillingDetails","exchangeRate",".double","","hasOne"</v>
      </c>
      <c r="AN95">
        <f>COUNTIF(View_conceptual!G:G,L95)</f>
        <v>0</v>
      </c>
      <c r="AO95">
        <f>COUNTIF(View_conceptual!H:H,L95)+COUNTIF(View_conceptual!I:I,N95)</f>
        <v>0</v>
      </c>
      <c r="AQ95" t="str">
        <f t="shared" si="57"/>
        <v/>
      </c>
      <c r="AR95" t="str">
        <f t="shared" si="58"/>
        <v/>
      </c>
      <c r="AT95">
        <f>COUNTIF(View_full!G:G,L95)</f>
        <v>1</v>
      </c>
      <c r="AU95">
        <f>COUNTIF(View_full!H:H,L95)+COUNTIF(View_full!I:I,N95)</f>
        <v>1</v>
      </c>
      <c r="AV95">
        <f>COUNTIFS(Property_Manual!$A$2:$A$1206,Raw!L95,Property_Manual!$B$2:$B$1206,Raw!M95,Property_Manual!$C$2:$C$1206,Raw!N95,Property_Manual!$D$2:$D$1206,Raw!O95,Property_Manual!$F$2:$F$1206,"x")</f>
        <v>0</v>
      </c>
      <c r="AW95" t="str">
        <f t="shared" si="59"/>
        <v>"BillingSettlement","BillingDetails","exchangeRate","","double",15,"In the context of CASS2. process; BillingDetails object is used to integrate specific Billing and Settlement data requirements","The Rate at which the Air Waybill Amount has been multiplied to arrive at the amount of settlement.","false","false","","https://onerecord.iata.org/ns/cargo#BillingDetails","https://onerecord.iata.org/ns/cargo#exchangeRate","http://www.w3.org/2001/XMLSchema#double"</v>
      </c>
      <c r="AX95" t="str">
        <f t="shared" si="60"/>
        <v/>
      </c>
      <c r="AY95" t="str">
        <f t="shared" si="61"/>
        <v/>
      </c>
    </row>
    <row r="96" spans="1:51" x14ac:dyDescent="0.2">
      <c r="A96" s="5" t="s">
        <v>1254</v>
      </c>
      <c r="B96" s="5" t="s">
        <v>1200</v>
      </c>
      <c r="C96" s="5" t="s">
        <v>238</v>
      </c>
      <c r="D96" s="5" t="s">
        <v>269</v>
      </c>
      <c r="E96" s="5"/>
      <c r="F96" s="5" t="s">
        <v>12</v>
      </c>
      <c r="G96">
        <v>1</v>
      </c>
      <c r="I96" s="5" t="s">
        <v>240</v>
      </c>
      <c r="J96" s="5" t="s">
        <v>270</v>
      </c>
      <c r="K96" s="5"/>
      <c r="L96" t="str">
        <f t="shared" si="31"/>
        <v>BillingDetails</v>
      </c>
      <c r="M96" t="str">
        <f t="shared" si="32"/>
        <v>nbCorrections</v>
      </c>
      <c r="N96" t="str">
        <f t="shared" si="33"/>
        <v>integer</v>
      </c>
      <c r="O96" t="str">
        <f t="shared" si="34"/>
        <v/>
      </c>
      <c r="P96" t="str">
        <f t="shared" si="35"/>
        <v/>
      </c>
      <c r="Q96" t="str">
        <f t="shared" si="36"/>
        <v>Object</v>
      </c>
      <c r="R96" t="str">
        <f t="shared" si="37"/>
        <v>"BillingSettlement"</v>
      </c>
      <c r="S96" t="str">
        <f t="shared" si="38"/>
        <v>"BillingDetails"</v>
      </c>
      <c r="T96" t="str">
        <f t="shared" si="39"/>
        <v>"nbCorrections"</v>
      </c>
      <c r="U96" t="str">
        <f t="shared" si="40"/>
        <v>""</v>
      </c>
      <c r="V96" t="str">
        <f t="shared" si="41"/>
        <v>"integer"</v>
      </c>
      <c r="W96">
        <f>IF($A96="Implicit","",COUNTIFS($C$8:C96,C96,$A$8:A96,"Explicit"))</f>
        <v>16</v>
      </c>
      <c r="X96" t="str">
        <f t="shared" si="42"/>
        <v>"In the context of CASS2. process; BillingDetails object is used to integrate specific Billing and Settlement data requirements"</v>
      </c>
      <c r="Y96" t="str">
        <f t="shared" si="43"/>
        <v>"Number of corrections to CASS records"</v>
      </c>
      <c r="Z96" t="str">
        <f t="shared" si="44"/>
        <v>"false"</v>
      </c>
      <c r="AA96" t="str">
        <f t="shared" si="45"/>
        <v>"false"</v>
      </c>
      <c r="AB96" t="str">
        <f t="shared" si="46"/>
        <v>""</v>
      </c>
      <c r="AC96" t="str">
        <f t="shared" si="47"/>
        <v>"https://onerecord.iata.org/ns/cargo#BillingDetails"</v>
      </c>
      <c r="AD96" t="str">
        <f t="shared" si="48"/>
        <v>"https://onerecord.iata.org/ns/cargo#nbCorrections"</v>
      </c>
      <c r="AE96" t="str">
        <f t="shared" si="49"/>
        <v>"http://www.w3.org/2001/XMLSchema#integer"</v>
      </c>
      <c r="AF96" t="str">
        <f t="shared" si="50"/>
        <v>"BillingSettlement","BillingDetails","nbCorrections","","integer",16,"In the context of CASS2. process; BillingDetails object is used to integrate specific Billing and Settlement data requirements","Number of corrections to CASS records","false","false","","https://onerecord.iata.org/ns/cargo#BillingDetails","https://onerecord.iata.org/ns/cargo#nbCorrections","http://www.w3.org/2001/XMLSchema#integer"</v>
      </c>
      <c r="AG96" t="str">
        <f t="shared" si="51"/>
        <v>"BillingSettlement.BillingDetails"</v>
      </c>
      <c r="AH96" t="str">
        <f t="shared" si="52"/>
        <v>"nbCorrections"</v>
      </c>
      <c r="AI96" t="str">
        <f t="shared" si="53"/>
        <v>".integer"</v>
      </c>
      <c r="AJ96" t="str">
        <f t="shared" si="54"/>
        <v>""</v>
      </c>
      <c r="AK96" t="str">
        <f t="shared" si="55"/>
        <v>"hasOne"</v>
      </c>
      <c r="AL96" t="str">
        <f t="shared" si="56"/>
        <v>"BillingSettlement.BillingDetails","nbCorrections",".integer","","hasOne"</v>
      </c>
      <c r="AN96">
        <f>COUNTIF(View_conceptual!G:G,L96)</f>
        <v>0</v>
      </c>
      <c r="AO96">
        <f>COUNTIF(View_conceptual!H:H,L96)+COUNTIF(View_conceptual!I:I,N96)</f>
        <v>0</v>
      </c>
      <c r="AQ96" t="str">
        <f t="shared" si="57"/>
        <v/>
      </c>
      <c r="AR96" t="str">
        <f t="shared" si="58"/>
        <v/>
      </c>
      <c r="AT96">
        <f>COUNTIF(View_full!G:G,L96)</f>
        <v>1</v>
      </c>
      <c r="AU96">
        <f>COUNTIF(View_full!H:H,L96)+COUNTIF(View_full!I:I,N96)</f>
        <v>1</v>
      </c>
      <c r="AV96">
        <f>COUNTIFS(Property_Manual!$A$2:$A$1206,Raw!L96,Property_Manual!$B$2:$B$1206,Raw!M96,Property_Manual!$C$2:$C$1206,Raw!N96,Property_Manual!$D$2:$D$1206,Raw!O96,Property_Manual!$F$2:$F$1206,"x")</f>
        <v>0</v>
      </c>
      <c r="AW96" t="str">
        <f t="shared" si="59"/>
        <v>"BillingSettlement","BillingDetails","nbCorrections","","integer",16,"In the context of CASS2. process; BillingDetails object is used to integrate specific Billing and Settlement data requirements","Number of corrections to CASS records","false","false","","https://onerecord.iata.org/ns/cargo#BillingDetails","https://onerecord.iata.org/ns/cargo#nbCorrections","http://www.w3.org/2001/XMLSchema#integer"</v>
      </c>
      <c r="AX96" t="str">
        <f t="shared" si="60"/>
        <v/>
      </c>
      <c r="AY96" t="str">
        <f t="shared" si="61"/>
        <v/>
      </c>
    </row>
    <row r="97" spans="1:51" x14ac:dyDescent="0.2">
      <c r="A97" s="5" t="s">
        <v>1254</v>
      </c>
      <c r="B97" s="5" t="s">
        <v>1200</v>
      </c>
      <c r="C97" s="5" t="s">
        <v>238</v>
      </c>
      <c r="D97" s="5" t="s">
        <v>271</v>
      </c>
      <c r="F97" s="5" t="s">
        <v>47</v>
      </c>
      <c r="G97">
        <v>1</v>
      </c>
      <c r="I97" s="5" t="s">
        <v>240</v>
      </c>
      <c r="J97" s="5" t="s">
        <v>272</v>
      </c>
      <c r="K97" s="5"/>
      <c r="L97" t="str">
        <f t="shared" si="31"/>
        <v>BillingDetails</v>
      </c>
      <c r="M97" t="str">
        <f t="shared" si="32"/>
        <v>vatIndicator</v>
      </c>
      <c r="N97" t="str">
        <f t="shared" si="33"/>
        <v>boolean</v>
      </c>
      <c r="O97" t="str">
        <f t="shared" si="34"/>
        <v/>
      </c>
      <c r="P97" t="str">
        <f t="shared" si="35"/>
        <v/>
      </c>
      <c r="Q97" t="str">
        <f t="shared" si="36"/>
        <v>Object</v>
      </c>
      <c r="R97" t="str">
        <f t="shared" si="37"/>
        <v>"BillingSettlement"</v>
      </c>
      <c r="S97" t="str">
        <f t="shared" si="38"/>
        <v>"BillingDetails"</v>
      </c>
      <c r="T97" t="str">
        <f t="shared" si="39"/>
        <v>"vatIndicator"</v>
      </c>
      <c r="U97" t="str">
        <f t="shared" si="40"/>
        <v>""</v>
      </c>
      <c r="V97" t="str">
        <f t="shared" si="41"/>
        <v>"boolean"</v>
      </c>
      <c r="W97">
        <f>IF($A97="Implicit","",COUNTIFS($C$8:C97,C97,$A$8:A97,"Explicit"))</f>
        <v>17</v>
      </c>
      <c r="X97" t="str">
        <f t="shared" si="42"/>
        <v>"In the context of CASS2. process; BillingDetails object is used to integrate specific Billing and Settlement data requirements"</v>
      </c>
      <c r="Y97" t="str">
        <f t="shared" si="43"/>
        <v>"Indicate if subject to VAT (boolean)"</v>
      </c>
      <c r="Z97" t="str">
        <f t="shared" si="44"/>
        <v>"false"</v>
      </c>
      <c r="AA97" t="str">
        <f t="shared" si="45"/>
        <v>"false"</v>
      </c>
      <c r="AB97" t="str">
        <f t="shared" si="46"/>
        <v>""</v>
      </c>
      <c r="AC97" t="str">
        <f t="shared" si="47"/>
        <v>"https://onerecord.iata.org/ns/cargo#BillingDetails"</v>
      </c>
      <c r="AD97" t="str">
        <f t="shared" si="48"/>
        <v>"https://onerecord.iata.org/ns/cargo#vatIndicator"</v>
      </c>
      <c r="AE97" t="str">
        <f t="shared" si="49"/>
        <v>"http://www.w3.org/2001/XMLSchema#boolean"</v>
      </c>
      <c r="AF97" t="str">
        <f t="shared" si="50"/>
        <v>"BillingSettlement","BillingDetails","vatIndicator","","boolean",17,"In the context of CASS2. process; BillingDetails object is used to integrate specific Billing and Settlement data requirements","Indicate if subject to VAT (boolean)","false","false","","https://onerecord.iata.org/ns/cargo#BillingDetails","https://onerecord.iata.org/ns/cargo#vatIndicator","http://www.w3.org/2001/XMLSchema#boolean"</v>
      </c>
      <c r="AG97" t="str">
        <f t="shared" si="51"/>
        <v>"BillingSettlement.BillingDetails"</v>
      </c>
      <c r="AH97" t="str">
        <f t="shared" si="52"/>
        <v>"vatIndicator"</v>
      </c>
      <c r="AI97" t="str">
        <f t="shared" si="53"/>
        <v>".boolean"</v>
      </c>
      <c r="AJ97" t="str">
        <f t="shared" si="54"/>
        <v>""</v>
      </c>
      <c r="AK97" t="str">
        <f t="shared" si="55"/>
        <v>"hasOne"</v>
      </c>
      <c r="AL97" t="str">
        <f t="shared" si="56"/>
        <v>"BillingSettlement.BillingDetails","vatIndicator",".boolean","","hasOne"</v>
      </c>
      <c r="AN97">
        <f>COUNTIF(View_conceptual!G:G,L97)</f>
        <v>0</v>
      </c>
      <c r="AO97">
        <f>COUNTIF(View_conceptual!H:H,L97)+COUNTIF(View_conceptual!I:I,N97)</f>
        <v>0</v>
      </c>
      <c r="AQ97" t="str">
        <f t="shared" si="57"/>
        <v/>
      </c>
      <c r="AR97" t="str">
        <f t="shared" si="58"/>
        <v/>
      </c>
      <c r="AT97">
        <f>COUNTIF(View_full!G:G,L97)</f>
        <v>1</v>
      </c>
      <c r="AU97">
        <f>COUNTIF(View_full!H:H,L97)+COUNTIF(View_full!I:I,N97)</f>
        <v>1</v>
      </c>
      <c r="AV97">
        <f>COUNTIFS(Property_Manual!$A$2:$A$1206,Raw!L97,Property_Manual!$B$2:$B$1206,Raw!M97,Property_Manual!$C$2:$C$1206,Raw!N97,Property_Manual!$D$2:$D$1206,Raw!O97,Property_Manual!$F$2:$F$1206,"x")</f>
        <v>0</v>
      </c>
      <c r="AW97" t="str">
        <f t="shared" si="59"/>
        <v>"BillingSettlement","BillingDetails","vatIndicator","","boolean",17,"In the context of CASS2. process; BillingDetails object is used to integrate specific Billing and Settlement data requirements","Indicate if subject to VAT (boolean)","false","false","","https://onerecord.iata.org/ns/cargo#BillingDetails","https://onerecord.iata.org/ns/cargo#vatIndicator","http://www.w3.org/2001/XMLSchema#boolean"</v>
      </c>
      <c r="AX97" t="str">
        <f t="shared" si="60"/>
        <v/>
      </c>
      <c r="AY97" t="str">
        <f t="shared" si="61"/>
        <v/>
      </c>
    </row>
    <row r="98" spans="1:51" x14ac:dyDescent="0.2">
      <c r="A98" s="5" t="s">
        <v>1254</v>
      </c>
      <c r="B98" s="5" t="s">
        <v>1200</v>
      </c>
      <c r="C98" s="5" t="s">
        <v>238</v>
      </c>
      <c r="D98" s="5" t="s">
        <v>40</v>
      </c>
      <c r="E98" t="s">
        <v>1212</v>
      </c>
      <c r="F98" s="5" t="s">
        <v>41</v>
      </c>
      <c r="I98" s="5" t="s">
        <v>240</v>
      </c>
      <c r="J98" s="5" t="s">
        <v>42</v>
      </c>
      <c r="K98" s="5"/>
      <c r="L98" t="str">
        <f t="shared" si="31"/>
        <v>BillingDetails</v>
      </c>
      <c r="M98" t="str">
        <f t="shared" si="32"/>
        <v>events</v>
      </c>
      <c r="N98" t="str">
        <f t="shared" si="33"/>
        <v>LogisticsEvent</v>
      </c>
      <c r="O98" t="str">
        <f t="shared" si="34"/>
        <v/>
      </c>
      <c r="P98" t="str">
        <f t="shared" si="35"/>
        <v/>
      </c>
      <c r="Q98" t="str">
        <f t="shared" si="36"/>
        <v>Object</v>
      </c>
      <c r="R98" t="str">
        <f t="shared" si="37"/>
        <v>"BillingSettlement"</v>
      </c>
      <c r="S98" t="str">
        <f t="shared" si="38"/>
        <v>"BillingDetails"</v>
      </c>
      <c r="T98" t="str">
        <f t="shared" si="39"/>
        <v>"events"</v>
      </c>
      <c r="U98" t="str">
        <f t="shared" si="40"/>
        <v>"Event"</v>
      </c>
      <c r="V98" t="str">
        <f t="shared" si="41"/>
        <v>"LogisticsEvent"</v>
      </c>
      <c r="W98">
        <f>IF($A98="Implicit","",COUNTIFS($C$8:C98,C98,$A$8:A98,"Explicit"))</f>
        <v>18</v>
      </c>
      <c r="X98" t="str">
        <f t="shared" si="42"/>
        <v>"In the context of CASS2. process; BillingDetails object is used to integrate specific Billing and Settlement data requirements"</v>
      </c>
      <c r="Y98" t="str">
        <f t="shared" si="43"/>
        <v>"Events object"</v>
      </c>
      <c r="Z98" t="str">
        <f t="shared" si="44"/>
        <v>"true"</v>
      </c>
      <c r="AA98" t="str">
        <f t="shared" si="45"/>
        <v>"false"</v>
      </c>
      <c r="AB98" t="str">
        <f t="shared" si="46"/>
        <v>""</v>
      </c>
      <c r="AC98" t="str">
        <f t="shared" si="47"/>
        <v>"https://onerecord.iata.org/ns/cargo#BillingDetails"</v>
      </c>
      <c r="AD98" t="str">
        <f t="shared" si="48"/>
        <v>"https://onerecord.iata.org/ns/cargo#events"</v>
      </c>
      <c r="AE98" t="str">
        <f t="shared" si="49"/>
        <v>"https://onerecord.iata.org/ns/cargo#LogisticsEvent"</v>
      </c>
      <c r="AF98" t="str">
        <f t="shared" si="50"/>
        <v>"BillingSettlement","BillingDetails","events","Event","LogisticsEvent",18,"In the context of CASS2. process; BillingDetails object is used to integrate specific Billing and Settlement data requirements","Events object","true","false","","https://onerecord.iata.org/ns/cargo#BillingDetails","https://onerecord.iata.org/ns/cargo#events","https://onerecord.iata.org/ns/cargo#LogisticsEvent"</v>
      </c>
      <c r="AG98" t="str">
        <f t="shared" si="51"/>
        <v>"BillingSettlement.BillingDetails"</v>
      </c>
      <c r="AH98" t="str">
        <f t="shared" si="52"/>
        <v>"events"</v>
      </c>
      <c r="AI98" t="str">
        <f t="shared" si="53"/>
        <v>"Event.LogisticsEvent"</v>
      </c>
      <c r="AJ98" t="str">
        <f t="shared" si="54"/>
        <v>""</v>
      </c>
      <c r="AK98" t="str">
        <f t="shared" si="55"/>
        <v>"hasMany"</v>
      </c>
      <c r="AL98" t="str">
        <f t="shared" si="56"/>
        <v>"BillingSettlement.BillingDetails","events","Event.LogisticsEvent","","hasMany"</v>
      </c>
      <c r="AN98">
        <f>COUNTIF(View_conceptual!G:G,L98)</f>
        <v>0</v>
      </c>
      <c r="AO98">
        <f>COUNTIF(View_conceptual!H:H,L98)+COUNTIF(View_conceptual!I:I,N98)</f>
        <v>0</v>
      </c>
      <c r="AQ98" t="str">
        <f t="shared" si="57"/>
        <v/>
      </c>
      <c r="AR98" t="str">
        <f t="shared" si="58"/>
        <v/>
      </c>
      <c r="AT98">
        <f>COUNTIF(View_full!G:G,L98)</f>
        <v>1</v>
      </c>
      <c r="AU98">
        <f>COUNTIF(View_full!H:H,L98)+COUNTIF(View_full!I:I,N98)</f>
        <v>1</v>
      </c>
      <c r="AV98">
        <f>COUNTIFS(Property_Manual!$A$2:$A$1206,Raw!L98,Property_Manual!$B$2:$B$1206,Raw!M98,Property_Manual!$C$2:$C$1206,Raw!N98,Property_Manual!$D$2:$D$1206,Raw!O98,Property_Manual!$F$2:$F$1206,"x")</f>
        <v>0</v>
      </c>
      <c r="AW98" t="str">
        <f t="shared" si="59"/>
        <v>"BillingSettlement","BillingDetails","events","Event","LogisticsEvent",18,"In the context of CASS2. process; BillingDetails object is used to integrate specific Billing and Settlement data requirements","Events object","true","false","","https://onerecord.iata.org/ns/cargo#BillingDetails","https://onerecord.iata.org/ns/cargo#events","https://onerecord.iata.org/ns/cargo#LogisticsEvent"</v>
      </c>
      <c r="AX98" t="str">
        <f t="shared" si="60"/>
        <v/>
      </c>
      <c r="AY98" t="str">
        <f t="shared" si="61"/>
        <v/>
      </c>
    </row>
    <row r="99" spans="1:51" x14ac:dyDescent="0.2">
      <c r="A99" s="5" t="s">
        <v>1254</v>
      </c>
      <c r="B99" s="5" t="s">
        <v>1200</v>
      </c>
      <c r="C99" s="5" t="s">
        <v>238</v>
      </c>
      <c r="D99" s="5" t="s">
        <v>46</v>
      </c>
      <c r="F99" s="5" t="s">
        <v>47</v>
      </c>
      <c r="G99">
        <v>1</v>
      </c>
      <c r="I99" s="5" t="s">
        <v>240</v>
      </c>
      <c r="J99" s="5" t="s">
        <v>48</v>
      </c>
      <c r="K99" s="5"/>
      <c r="L99" t="str">
        <f t="shared" si="31"/>
        <v>BillingDetails</v>
      </c>
      <c r="M99" t="str">
        <f t="shared" si="32"/>
        <v>skeletonIndicator</v>
      </c>
      <c r="N99" t="str">
        <f t="shared" si="33"/>
        <v>boolean</v>
      </c>
      <c r="O99" t="str">
        <f t="shared" si="34"/>
        <v/>
      </c>
      <c r="P99" t="str">
        <f t="shared" si="35"/>
        <v/>
      </c>
      <c r="Q99" t="str">
        <f t="shared" si="36"/>
        <v>Object</v>
      </c>
      <c r="R99" t="str">
        <f t="shared" si="37"/>
        <v>"BillingSettlement"</v>
      </c>
      <c r="S99" t="str">
        <f t="shared" si="38"/>
        <v>"BillingDetails"</v>
      </c>
      <c r="T99" t="str">
        <f t="shared" si="39"/>
        <v>"skeletonIndicator"</v>
      </c>
      <c r="U99" t="str">
        <f t="shared" si="40"/>
        <v>""</v>
      </c>
      <c r="V99" t="str">
        <f t="shared" si="41"/>
        <v>"boolean"</v>
      </c>
      <c r="W99">
        <f>IF($A99="Implicit","",COUNTIFS($C$8:C99,C99,$A$8:A99,"Explicit"))</f>
        <v>19</v>
      </c>
      <c r="X99" t="str">
        <f t="shared" si="42"/>
        <v>"In the context of CASS2. process; BillingDetails object is used to integrate specific Billing and Settlement data requirements"</v>
      </c>
      <c r="Y99" t="str">
        <f t="shared" si="43"/>
        <v>"Indicator whether a logistics object is a skeleton object"</v>
      </c>
      <c r="Z99" t="str">
        <f t="shared" si="44"/>
        <v>"false"</v>
      </c>
      <c r="AA99" t="str">
        <f t="shared" si="45"/>
        <v>"false"</v>
      </c>
      <c r="AB99" t="str">
        <f t="shared" si="46"/>
        <v>""</v>
      </c>
      <c r="AC99" t="str">
        <f t="shared" si="47"/>
        <v>"https://onerecord.iata.org/ns/cargo#BillingDetails"</v>
      </c>
      <c r="AD99" t="str">
        <f t="shared" si="48"/>
        <v>"https://onerecord.iata.org/ns/cargo#skeletonIndicator"</v>
      </c>
      <c r="AE99" t="str">
        <f t="shared" si="49"/>
        <v>"http://www.w3.org/2001/XMLSchema#boolean"</v>
      </c>
      <c r="AF99" t="str">
        <f t="shared" si="50"/>
        <v>"BillingSettlement","BillingDetails","skeletonIndicator","","boolean",19,"In the context of CASS2. process; BillingDetails object is used to integrate specific Billing and Settlement data requirements","Indicator whether a logistics object is a skeleton object","false","false","","https://onerecord.iata.org/ns/cargo#BillingDetails","https://onerecord.iata.org/ns/cargo#skeletonIndicator","http://www.w3.org/2001/XMLSchema#boolean"</v>
      </c>
      <c r="AG99" t="str">
        <f t="shared" si="51"/>
        <v>"BillingSettlement.BillingDetails"</v>
      </c>
      <c r="AH99" t="str">
        <f t="shared" si="52"/>
        <v>"skeletonIndicator"</v>
      </c>
      <c r="AI99" t="str">
        <f t="shared" si="53"/>
        <v>".boolean"</v>
      </c>
      <c r="AJ99" t="str">
        <f t="shared" si="54"/>
        <v>""</v>
      </c>
      <c r="AK99" t="str">
        <f t="shared" si="55"/>
        <v>"hasOne"</v>
      </c>
      <c r="AL99" t="str">
        <f t="shared" si="56"/>
        <v>"BillingSettlement.BillingDetails","skeletonIndicator",".boolean","","hasOne"</v>
      </c>
      <c r="AN99">
        <f>COUNTIF(View_conceptual!G:G,L99)</f>
        <v>0</v>
      </c>
      <c r="AO99">
        <f>COUNTIF(View_conceptual!H:H,L99)+COUNTIF(View_conceptual!I:I,N99)</f>
        <v>0</v>
      </c>
      <c r="AQ99" t="str">
        <f t="shared" si="57"/>
        <v/>
      </c>
      <c r="AR99" t="str">
        <f t="shared" si="58"/>
        <v/>
      </c>
      <c r="AT99">
        <f>COUNTIF(View_full!G:G,L99)</f>
        <v>1</v>
      </c>
      <c r="AU99">
        <f>COUNTIF(View_full!H:H,L99)+COUNTIF(View_full!I:I,N99)</f>
        <v>1</v>
      </c>
      <c r="AV99">
        <f>COUNTIFS(Property_Manual!$A$2:$A$1206,Raw!L99,Property_Manual!$B$2:$B$1206,Raw!M99,Property_Manual!$C$2:$C$1206,Raw!N99,Property_Manual!$D$2:$D$1206,Raw!O99,Property_Manual!$F$2:$F$1206,"x")</f>
        <v>0</v>
      </c>
      <c r="AW99" t="str">
        <f t="shared" si="59"/>
        <v>"BillingSettlement","BillingDetails","skeletonIndicator","","boolean",19,"In the context of CASS2. process; BillingDetails object is used to integrate specific Billing and Settlement data requirements","Indicator whether a logistics object is a skeleton object","false","false","","https://onerecord.iata.org/ns/cargo#BillingDetails","https://onerecord.iata.org/ns/cargo#skeletonIndicator","http://www.w3.org/2001/XMLSchema#boolean"</v>
      </c>
      <c r="AX99" t="str">
        <f t="shared" si="60"/>
        <v/>
      </c>
      <c r="AY99" t="str">
        <f t="shared" si="61"/>
        <v/>
      </c>
    </row>
    <row r="100" spans="1:51" x14ac:dyDescent="0.2">
      <c r="A100" s="5" t="s">
        <v>1255</v>
      </c>
      <c r="B100" s="5" t="s">
        <v>1200</v>
      </c>
      <c r="C100" s="5" t="s">
        <v>238</v>
      </c>
      <c r="D100" s="5" t="s">
        <v>239</v>
      </c>
      <c r="E100" t="s">
        <v>49</v>
      </c>
      <c r="F100" s="5" t="s">
        <v>74</v>
      </c>
      <c r="I100" s="5" t="s">
        <v>240</v>
      </c>
      <c r="J100" s="5" t="s">
        <v>241</v>
      </c>
      <c r="K100" s="5"/>
      <c r="L100" t="str">
        <f t="shared" si="31"/>
        <v>BillingDetails</v>
      </c>
      <c r="M100" t="str">
        <f t="shared" si="32"/>
        <v>adjustments</v>
      </c>
      <c r="N100" t="str">
        <f t="shared" si="33"/>
        <v>Adjustments</v>
      </c>
      <c r="O100" t="str">
        <f t="shared" si="34"/>
        <v/>
      </c>
      <c r="P100" t="str">
        <f t="shared" si="35"/>
        <v/>
      </c>
      <c r="Q100" t="str">
        <f t="shared" si="36"/>
        <v>Object</v>
      </c>
      <c r="R100" t="str">
        <f t="shared" si="37"/>
        <v/>
      </c>
      <c r="S100" t="str">
        <f t="shared" si="38"/>
        <v/>
      </c>
      <c r="T100" t="str">
        <f t="shared" si="39"/>
        <v/>
      </c>
      <c r="U100" t="str">
        <f t="shared" si="40"/>
        <v/>
      </c>
      <c r="V100" t="str">
        <f t="shared" si="41"/>
        <v/>
      </c>
      <c r="W100" t="str">
        <f>IF($A100="Implicit","",COUNTIFS($C$8:C100,C100,$A$8:A100,"Explicit"))</f>
        <v/>
      </c>
      <c r="X100" t="str">
        <f t="shared" si="42"/>
        <v/>
      </c>
      <c r="Y100" t="str">
        <f t="shared" si="43"/>
        <v/>
      </c>
      <c r="Z100" t="str">
        <f t="shared" si="44"/>
        <v/>
      </c>
      <c r="AA100" t="str">
        <f t="shared" si="45"/>
        <v/>
      </c>
      <c r="AB100" t="str">
        <f t="shared" si="46"/>
        <v/>
      </c>
      <c r="AC100" t="str">
        <f t="shared" si="47"/>
        <v/>
      </c>
      <c r="AD100" t="str">
        <f t="shared" si="48"/>
        <v/>
      </c>
      <c r="AE100" t="str">
        <f t="shared" si="49"/>
        <v/>
      </c>
      <c r="AF100" t="str">
        <f t="shared" si="50"/>
        <v/>
      </c>
      <c r="AG100" t="str">
        <f t="shared" si="51"/>
        <v>"BillingSettlement.BillingDetails"</v>
      </c>
      <c r="AH100" t="str">
        <f t="shared" si="52"/>
        <v>"adjustments"</v>
      </c>
      <c r="AI100" t="str">
        <f t="shared" si="53"/>
        <v>"Embedded.Adjustments"</v>
      </c>
      <c r="AJ100" t="str">
        <f t="shared" si="54"/>
        <v>""</v>
      </c>
      <c r="AK100" t="str">
        <f t="shared" si="55"/>
        <v>"hasMany"</v>
      </c>
      <c r="AL100" t="str">
        <f t="shared" si="56"/>
        <v>"BillingSettlement.BillingDetails","adjustments","Embedded.Adjustments","","hasMany"</v>
      </c>
      <c r="AN100">
        <f>COUNTIF(View_conceptual!G:G,L100)</f>
        <v>0</v>
      </c>
      <c r="AO100">
        <f>COUNTIF(View_conceptual!H:H,L100)+COUNTIF(View_conceptual!I:I,N100)</f>
        <v>0</v>
      </c>
      <c r="AQ100" t="str">
        <f t="shared" si="57"/>
        <v/>
      </c>
      <c r="AR100" t="str">
        <f t="shared" si="58"/>
        <v/>
      </c>
      <c r="AT100">
        <f>COUNTIF(View_full!G:G,L100)</f>
        <v>1</v>
      </c>
      <c r="AU100">
        <f>COUNTIF(View_full!H:H,L100)+COUNTIF(View_full!I:I,N100)</f>
        <v>1</v>
      </c>
      <c r="AV100">
        <f>COUNTIFS(Property_Manual!$A$2:$A$1206,Raw!L100,Property_Manual!$B$2:$B$1206,Raw!M100,Property_Manual!$C$2:$C$1206,Raw!N100,Property_Manual!$D$2:$D$1206,Raw!O100,Property_Manual!$F$2:$F$1206,"x")</f>
        <v>1</v>
      </c>
      <c r="AW100" t="str">
        <f t="shared" si="59"/>
        <v/>
      </c>
      <c r="AX100" t="str">
        <f t="shared" si="60"/>
        <v/>
      </c>
      <c r="AY100" t="str">
        <f t="shared" si="61"/>
        <v>"BillingSettlement.BillingDetails","adjustments","Embedded.Adjustments","","hasMany"</v>
      </c>
    </row>
    <row r="101" spans="1:51" x14ac:dyDescent="0.2">
      <c r="A101" s="5" t="s">
        <v>1255</v>
      </c>
      <c r="B101" s="5" t="s">
        <v>1200</v>
      </c>
      <c r="C101" s="5" t="s">
        <v>238</v>
      </c>
      <c r="D101" s="5" t="s">
        <v>40</v>
      </c>
      <c r="E101" s="5" t="s">
        <v>1212</v>
      </c>
      <c r="F101" s="5" t="s">
        <v>41</v>
      </c>
      <c r="I101" s="5" t="s">
        <v>240</v>
      </c>
      <c r="J101" s="5" t="s">
        <v>42</v>
      </c>
      <c r="K101" s="5"/>
      <c r="L101" t="str">
        <f t="shared" si="31"/>
        <v>BillingDetails</v>
      </c>
      <c r="M101" t="str">
        <f t="shared" si="32"/>
        <v>events</v>
      </c>
      <c r="N101" t="str">
        <f t="shared" si="33"/>
        <v>LogisticsEvent</v>
      </c>
      <c r="O101" t="str">
        <f t="shared" si="34"/>
        <v/>
      </c>
      <c r="P101" t="str">
        <f t="shared" si="35"/>
        <v/>
      </c>
      <c r="Q101" t="str">
        <f t="shared" si="36"/>
        <v>Object</v>
      </c>
      <c r="R101" t="str">
        <f t="shared" si="37"/>
        <v/>
      </c>
      <c r="S101" t="str">
        <f t="shared" si="38"/>
        <v/>
      </c>
      <c r="T101" t="str">
        <f t="shared" si="39"/>
        <v/>
      </c>
      <c r="U101" t="str">
        <f t="shared" si="40"/>
        <v/>
      </c>
      <c r="V101" t="str">
        <f t="shared" si="41"/>
        <v/>
      </c>
      <c r="W101" t="str">
        <f>IF($A101="Implicit","",COUNTIFS($C$8:C101,C101,$A$8:A101,"Explicit"))</f>
        <v/>
      </c>
      <c r="X101" t="str">
        <f t="shared" si="42"/>
        <v/>
      </c>
      <c r="Y101" t="str">
        <f t="shared" si="43"/>
        <v/>
      </c>
      <c r="Z101" t="str">
        <f t="shared" si="44"/>
        <v/>
      </c>
      <c r="AA101" t="str">
        <f t="shared" si="45"/>
        <v/>
      </c>
      <c r="AB101" t="str">
        <f t="shared" si="46"/>
        <v/>
      </c>
      <c r="AC101" t="str">
        <f t="shared" si="47"/>
        <v/>
      </c>
      <c r="AD101" t="str">
        <f t="shared" si="48"/>
        <v/>
      </c>
      <c r="AE101" t="str">
        <f t="shared" si="49"/>
        <v/>
      </c>
      <c r="AF101" t="str">
        <f t="shared" si="50"/>
        <v/>
      </c>
      <c r="AG101" t="str">
        <f t="shared" si="51"/>
        <v>"BillingSettlement.BillingDetails"</v>
      </c>
      <c r="AH101" t="str">
        <f t="shared" si="52"/>
        <v>"events"</v>
      </c>
      <c r="AI101" t="str">
        <f t="shared" si="53"/>
        <v>"Event.LogisticsEvent"</v>
      </c>
      <c r="AJ101" t="str">
        <f t="shared" si="54"/>
        <v>""</v>
      </c>
      <c r="AK101" t="str">
        <f t="shared" si="55"/>
        <v>"hasMany"</v>
      </c>
      <c r="AL101" t="str">
        <f t="shared" si="56"/>
        <v>"BillingSettlement.BillingDetails","events","Event.LogisticsEvent","","hasMany"</v>
      </c>
      <c r="AN101">
        <f>COUNTIF(View_conceptual!G:G,L101)</f>
        <v>0</v>
      </c>
      <c r="AO101">
        <f>COUNTIF(View_conceptual!H:H,L101)+COUNTIF(View_conceptual!I:I,N101)</f>
        <v>0</v>
      </c>
      <c r="AQ101" t="str">
        <f t="shared" si="57"/>
        <v/>
      </c>
      <c r="AR101" t="str">
        <f t="shared" si="58"/>
        <v/>
      </c>
      <c r="AT101">
        <f>COUNTIF(View_full!G:G,L101)</f>
        <v>1</v>
      </c>
      <c r="AU101">
        <f>COUNTIF(View_full!H:H,L101)+COUNTIF(View_full!I:I,N101)</f>
        <v>1</v>
      </c>
      <c r="AV101">
        <f>COUNTIFS(Property_Manual!$A$2:$A$1206,Raw!L101,Property_Manual!$B$2:$B$1206,Raw!M101,Property_Manual!$C$2:$C$1206,Raw!N101,Property_Manual!$D$2:$D$1206,Raw!O101,Property_Manual!$F$2:$F$1206,"x")</f>
        <v>0</v>
      </c>
      <c r="AW101" t="str">
        <f t="shared" si="59"/>
        <v/>
      </c>
      <c r="AX101" t="str">
        <f t="shared" si="60"/>
        <v/>
      </c>
      <c r="AY101" t="str">
        <f t="shared" si="61"/>
        <v/>
      </c>
    </row>
    <row r="102" spans="1:51" x14ac:dyDescent="0.2">
      <c r="A102" s="5" t="s">
        <v>1254</v>
      </c>
      <c r="B102" s="5" t="s">
        <v>1211</v>
      </c>
      <c r="C102" s="5" t="s">
        <v>273</v>
      </c>
      <c r="D102" s="5" t="s">
        <v>274</v>
      </c>
      <c r="E102" t="s">
        <v>1201</v>
      </c>
      <c r="F102" s="5" t="s">
        <v>275</v>
      </c>
      <c r="G102">
        <v>1</v>
      </c>
      <c r="H102" t="s">
        <v>343</v>
      </c>
      <c r="I102" s="5" t="s">
        <v>276</v>
      </c>
      <c r="J102" s="5" t="s">
        <v>277</v>
      </c>
      <c r="K102" s="5"/>
      <c r="L102" t="str">
        <f t="shared" si="31"/>
        <v>Booking</v>
      </c>
      <c r="M102" t="str">
        <f t="shared" si="32"/>
        <v>bookingRequest</v>
      </c>
      <c r="N102" t="str">
        <f t="shared" si="33"/>
        <v>BookingRequest</v>
      </c>
      <c r="O102" t="str">
        <f t="shared" si="34"/>
        <v>booking</v>
      </c>
      <c r="P102" t="str">
        <f t="shared" si="35"/>
        <v/>
      </c>
      <c r="Q102" t="str">
        <f t="shared" si="36"/>
        <v>Object</v>
      </c>
      <c r="R102" t="str">
        <f t="shared" si="37"/>
        <v>"Service"</v>
      </c>
      <c r="S102" t="str">
        <f t="shared" si="38"/>
        <v>"Booking"</v>
      </c>
      <c r="T102" t="str">
        <f t="shared" si="39"/>
        <v>"bookingRequest"</v>
      </c>
      <c r="U102" t="str">
        <f t="shared" si="40"/>
        <v>"Distribution"</v>
      </c>
      <c r="V102" t="str">
        <f t="shared" si="41"/>
        <v>"BookingRequest"</v>
      </c>
      <c r="W102">
        <f>IF($A102="Implicit","",COUNTIFS($C$8:C102,C102,$A$8:A102,"Explicit"))</f>
        <v>1</v>
      </c>
      <c r="X102" t="str">
        <f t="shared" si="42"/>
        <v>"Booking object refers to a confirmed booking"</v>
      </c>
      <c r="Y102" t="str">
        <f t="shared" si="43"/>
        <v>"Reference to the Booking Request"</v>
      </c>
      <c r="Z102" t="str">
        <f t="shared" si="44"/>
        <v>"false"</v>
      </c>
      <c r="AA102" t="str">
        <f t="shared" si="45"/>
        <v>"false"</v>
      </c>
      <c r="AB102" t="str">
        <f t="shared" si="46"/>
        <v>""</v>
      </c>
      <c r="AC102" t="str">
        <f t="shared" si="47"/>
        <v>"https://onerecord.iata.org/ns/cargo#Booking"</v>
      </c>
      <c r="AD102" t="str">
        <f t="shared" si="48"/>
        <v>"https://onerecord.iata.org/ns/cargo#bookingRequest"</v>
      </c>
      <c r="AE102" t="str">
        <f t="shared" si="49"/>
        <v>"https://onerecord.iata.org/ns/cargo#BookingRequest"</v>
      </c>
      <c r="AF102" t="str">
        <f t="shared" si="50"/>
        <v>"Service","Booking","bookingRequest","Distribution","BookingRequest",1,"Booking object refers to a confirmed booking","Reference to the Booking Request","false","false","","https://onerecord.iata.org/ns/cargo#Booking","https://onerecord.iata.org/ns/cargo#bookingRequest","https://onerecord.iata.org/ns/cargo#BookingRequest"</v>
      </c>
      <c r="AG102" t="str">
        <f t="shared" si="51"/>
        <v>"Service.Booking"</v>
      </c>
      <c r="AH102" t="str">
        <f t="shared" si="52"/>
        <v>"bookingRequest"</v>
      </c>
      <c r="AI102" t="str">
        <f t="shared" si="53"/>
        <v>"Distribution.BookingRequest"</v>
      </c>
      <c r="AJ102" t="str">
        <f t="shared" si="54"/>
        <v>"booking"</v>
      </c>
      <c r="AK102" t="str">
        <f t="shared" si="55"/>
        <v>"hasOne"</v>
      </c>
      <c r="AL102" t="str">
        <f t="shared" si="56"/>
        <v>"Service.Booking","bookingRequest","Distribution.BookingRequest","booking","hasOne"</v>
      </c>
      <c r="AN102">
        <f>COUNTIF(View_conceptual!G:G,L102)</f>
        <v>1</v>
      </c>
      <c r="AO102">
        <f>COUNTIF(View_conceptual!H:H,L102)+COUNTIF(View_conceptual!I:I,N102)</f>
        <v>1</v>
      </c>
      <c r="AQ102" t="str">
        <f t="shared" si="57"/>
        <v>"Service","Booking","bookingRequest","Distribution","BookingRequest",1,"Booking object refers to a confirmed booking","Reference to the Booking Request","false","false","","https://onerecord.iata.org/ns/cargo#Booking","https://onerecord.iata.org/ns/cargo#bookingRequest","https://onerecord.iata.org/ns/cargo#BookingRequest"</v>
      </c>
      <c r="AR102" t="str">
        <f t="shared" si="58"/>
        <v/>
      </c>
      <c r="AT102">
        <f>COUNTIF(View_full!G:G,L102)</f>
        <v>1</v>
      </c>
      <c r="AU102">
        <f>COUNTIF(View_full!H:H,L102)+COUNTIF(View_full!I:I,N102)</f>
        <v>2</v>
      </c>
      <c r="AV102">
        <f>COUNTIFS(Property_Manual!$A$2:$A$1206,Raw!L102,Property_Manual!$B$2:$B$1206,Raw!M102,Property_Manual!$C$2:$C$1206,Raw!N102,Property_Manual!$D$2:$D$1206,Raw!O102,Property_Manual!$F$2:$F$1206,"x")</f>
        <v>1</v>
      </c>
      <c r="AW102" t="str">
        <f t="shared" si="59"/>
        <v>"Service","Booking","bookingRequest","Distribution","BookingRequest",1,"Booking object refers to a confirmed booking","Reference to the Booking Request","false","false","","https://onerecord.iata.org/ns/cargo#Booking","https://onerecord.iata.org/ns/cargo#bookingRequest","https://onerecord.iata.org/ns/cargo#BookingRequest"</v>
      </c>
      <c r="AX102" t="str">
        <f t="shared" si="60"/>
        <v>"Service.Booking","bookingRequest","Distribution.BookingRequest","booking","hasOne"</v>
      </c>
      <c r="AY102" t="str">
        <f t="shared" si="61"/>
        <v>"Service.Booking","bookingRequest","Distribution.BookingRequest","booking","hasOne"</v>
      </c>
    </row>
    <row r="103" spans="1:51" x14ac:dyDescent="0.2">
      <c r="A103" s="5" t="s">
        <v>1254</v>
      </c>
      <c r="B103" s="5" t="s">
        <v>1211</v>
      </c>
      <c r="C103" s="5" t="s">
        <v>273</v>
      </c>
      <c r="D103" s="5" t="s">
        <v>281</v>
      </c>
      <c r="E103" t="s">
        <v>20</v>
      </c>
      <c r="F103" s="5" t="s">
        <v>245</v>
      </c>
      <c r="G103">
        <v>1</v>
      </c>
      <c r="H103" t="s">
        <v>595</v>
      </c>
      <c r="I103" s="5" t="s">
        <v>276</v>
      </c>
      <c r="J103" s="5" t="s">
        <v>282</v>
      </c>
      <c r="K103" s="5"/>
      <c r="L103" t="str">
        <f t="shared" si="31"/>
        <v>Booking</v>
      </c>
      <c r="M103" t="str">
        <f t="shared" si="32"/>
        <v>issuedForWaybill</v>
      </c>
      <c r="N103" t="str">
        <f t="shared" si="33"/>
        <v>Waybill</v>
      </c>
      <c r="O103" t="str">
        <f t="shared" si="34"/>
        <v>referredBookingOption</v>
      </c>
      <c r="P103" t="str">
        <f t="shared" si="35"/>
        <v/>
      </c>
      <c r="Q103" t="str">
        <f t="shared" si="36"/>
        <v>Object</v>
      </c>
      <c r="R103" t="str">
        <f t="shared" si="37"/>
        <v>"Service"</v>
      </c>
      <c r="S103" t="str">
        <f t="shared" si="38"/>
        <v>"Booking"</v>
      </c>
      <c r="T103" t="str">
        <f t="shared" si="39"/>
        <v>"issuedForWaybill"</v>
      </c>
      <c r="U103" t="str">
        <f t="shared" si="40"/>
        <v>"Core"</v>
      </c>
      <c r="V103" t="str">
        <f t="shared" si="41"/>
        <v>"Waybill"</v>
      </c>
      <c r="W103">
        <f>IF($A103="Implicit","",COUNTIFS($C$8:C103,C103,$A$8:A103,"Explicit"))</f>
        <v>2</v>
      </c>
      <c r="X103" t="str">
        <f t="shared" si="42"/>
        <v>"Booking object refers to a confirmed booking"</v>
      </c>
      <c r="Y103" t="str">
        <f t="shared" si="43"/>
        <v>"Reference to the Waybill object"</v>
      </c>
      <c r="Z103" t="str">
        <f t="shared" si="44"/>
        <v>"false"</v>
      </c>
      <c r="AA103" t="str">
        <f t="shared" si="45"/>
        <v>"false"</v>
      </c>
      <c r="AB103" t="str">
        <f t="shared" si="46"/>
        <v>""</v>
      </c>
      <c r="AC103" t="str">
        <f t="shared" si="47"/>
        <v>"https://onerecord.iata.org/ns/cargo#Booking"</v>
      </c>
      <c r="AD103" t="str">
        <f t="shared" si="48"/>
        <v>"https://onerecord.iata.org/ns/cargo#issuedForWaybill"</v>
      </c>
      <c r="AE103" t="str">
        <f t="shared" si="49"/>
        <v>"https://onerecord.iata.org/ns/cargo#Waybill"</v>
      </c>
      <c r="AF103" t="str">
        <f t="shared" si="50"/>
        <v>"Service","Booking","issuedForWaybill","Core","Waybill",2,"Booking object refers to a confirmed booking","Reference to the Waybill object","false","false","","https://onerecord.iata.org/ns/cargo#Booking","https://onerecord.iata.org/ns/cargo#issuedForWaybill","https://onerecord.iata.org/ns/cargo#Waybill"</v>
      </c>
      <c r="AG103" t="str">
        <f t="shared" si="51"/>
        <v>"Service.Booking"</v>
      </c>
      <c r="AH103" t="str">
        <f t="shared" si="52"/>
        <v>"issuedForWaybill"</v>
      </c>
      <c r="AI103" t="str">
        <f t="shared" si="53"/>
        <v>"Core.Waybill"</v>
      </c>
      <c r="AJ103" t="str">
        <f t="shared" si="54"/>
        <v>"referredBookingOption"</v>
      </c>
      <c r="AK103" t="str">
        <f t="shared" si="55"/>
        <v>"hasOne"</v>
      </c>
      <c r="AL103" t="str">
        <f t="shared" si="56"/>
        <v>"Service.Booking","issuedForWaybill","Core.Waybill","referredBookingOption","hasOne"</v>
      </c>
      <c r="AN103">
        <f>COUNTIF(View_conceptual!G:G,L103)</f>
        <v>1</v>
      </c>
      <c r="AO103">
        <f>COUNTIF(View_conceptual!H:H,L103)+COUNTIF(View_conceptual!I:I,N103)</f>
        <v>2</v>
      </c>
      <c r="AQ103" t="str">
        <f t="shared" si="57"/>
        <v>"Service","Booking","issuedForWaybill","Core","Waybill",2,"Booking object refers to a confirmed booking","Reference to the Waybill object","false","false","","https://onerecord.iata.org/ns/cargo#Booking","https://onerecord.iata.org/ns/cargo#issuedForWaybill","https://onerecord.iata.org/ns/cargo#Waybill"</v>
      </c>
      <c r="AR103" t="str">
        <f t="shared" si="58"/>
        <v>"Service.Booking","issuedForWaybill","Core.Waybill","referredBookingOption","hasOne"</v>
      </c>
      <c r="AT103">
        <f>COUNTIF(View_full!G:G,L103)</f>
        <v>1</v>
      </c>
      <c r="AU103">
        <f>COUNTIF(View_full!H:H,L103)+COUNTIF(View_full!I:I,N103)</f>
        <v>2</v>
      </c>
      <c r="AV103">
        <f>COUNTIFS(Property_Manual!$A$2:$A$1206,Raw!L103,Property_Manual!$B$2:$B$1206,Raw!M103,Property_Manual!$C$2:$C$1206,Raw!N103,Property_Manual!$D$2:$D$1206,Raw!O103,Property_Manual!$F$2:$F$1206,"x")</f>
        <v>1</v>
      </c>
      <c r="AW103" t="str">
        <f t="shared" si="59"/>
        <v>"Service","Booking","issuedForWaybill","Core","Waybill",2,"Booking object refers to a confirmed booking","Reference to the Waybill object","false","false","","https://onerecord.iata.org/ns/cargo#Booking","https://onerecord.iata.org/ns/cargo#issuedForWaybill","https://onerecord.iata.org/ns/cargo#Waybill"</v>
      </c>
      <c r="AX103" t="str">
        <f t="shared" si="60"/>
        <v>"Service.Booking","issuedForWaybill","Core.Waybill","referredBookingOption","hasOne"</v>
      </c>
      <c r="AY103" t="str">
        <f t="shared" si="61"/>
        <v>"Service.Booking","issuedForWaybill","Core.Waybill","referredBookingOption","hasOne"</v>
      </c>
    </row>
    <row r="104" spans="1:51" x14ac:dyDescent="0.2">
      <c r="A104" s="5" t="s">
        <v>1255</v>
      </c>
      <c r="B104" s="5" t="s">
        <v>1211</v>
      </c>
      <c r="C104" s="5" t="s">
        <v>273</v>
      </c>
      <c r="D104" s="5" t="s">
        <v>274</v>
      </c>
      <c r="E104" s="5" t="s">
        <v>1201</v>
      </c>
      <c r="F104" s="5" t="s">
        <v>275</v>
      </c>
      <c r="G104">
        <v>1</v>
      </c>
      <c r="H104" s="5" t="s">
        <v>343</v>
      </c>
      <c r="I104" s="5" t="s">
        <v>276</v>
      </c>
      <c r="J104" s="5" t="s">
        <v>277</v>
      </c>
      <c r="K104" s="5"/>
      <c r="L104" t="str">
        <f t="shared" si="31"/>
        <v>Booking</v>
      </c>
      <c r="M104" t="str">
        <f t="shared" si="32"/>
        <v>bookingRequest</v>
      </c>
      <c r="N104" t="str">
        <f t="shared" si="33"/>
        <v>BookingRequest</v>
      </c>
      <c r="O104" t="str">
        <f t="shared" si="34"/>
        <v>booking</v>
      </c>
      <c r="P104" t="str">
        <f t="shared" si="35"/>
        <v/>
      </c>
      <c r="Q104" t="str">
        <f t="shared" si="36"/>
        <v>Object</v>
      </c>
      <c r="R104" t="str">
        <f t="shared" si="37"/>
        <v/>
      </c>
      <c r="S104" t="str">
        <f t="shared" si="38"/>
        <v/>
      </c>
      <c r="T104" t="str">
        <f t="shared" si="39"/>
        <v/>
      </c>
      <c r="U104" t="str">
        <f t="shared" si="40"/>
        <v/>
      </c>
      <c r="V104" t="str">
        <f t="shared" si="41"/>
        <v/>
      </c>
      <c r="W104" t="str">
        <f>IF($A104="Implicit","",COUNTIFS($C$8:C104,C104,$A$8:A104,"Explicit"))</f>
        <v/>
      </c>
      <c r="X104" t="str">
        <f t="shared" si="42"/>
        <v/>
      </c>
      <c r="Y104" t="str">
        <f t="shared" si="43"/>
        <v/>
      </c>
      <c r="Z104" t="str">
        <f t="shared" si="44"/>
        <v/>
      </c>
      <c r="AA104" t="str">
        <f t="shared" si="45"/>
        <v/>
      </c>
      <c r="AB104" t="str">
        <f t="shared" si="46"/>
        <v/>
      </c>
      <c r="AC104" t="str">
        <f t="shared" si="47"/>
        <v/>
      </c>
      <c r="AD104" t="str">
        <f t="shared" si="48"/>
        <v/>
      </c>
      <c r="AE104" t="str">
        <f t="shared" si="49"/>
        <v/>
      </c>
      <c r="AF104" t="str">
        <f t="shared" si="50"/>
        <v/>
      </c>
      <c r="AG104" t="str">
        <f t="shared" si="51"/>
        <v>"Service.Booking"</v>
      </c>
      <c r="AH104" t="str">
        <f t="shared" si="52"/>
        <v>"bookingRequest"</v>
      </c>
      <c r="AI104" t="str">
        <f t="shared" si="53"/>
        <v>"Distribution.BookingRequest"</v>
      </c>
      <c r="AJ104" t="str">
        <f t="shared" si="54"/>
        <v>"booking"</v>
      </c>
      <c r="AK104" t="str">
        <f t="shared" si="55"/>
        <v>"hasOne"</v>
      </c>
      <c r="AL104" t="str">
        <f t="shared" si="56"/>
        <v>"Service.Booking","bookingRequest","Distribution.BookingRequest","booking","hasOne"</v>
      </c>
      <c r="AN104">
        <f>COUNTIF(View_conceptual!G:G,L104)</f>
        <v>1</v>
      </c>
      <c r="AO104">
        <f>COUNTIF(View_conceptual!H:H,L104)+COUNTIF(View_conceptual!I:I,N104)</f>
        <v>1</v>
      </c>
      <c r="AQ104" t="str">
        <f t="shared" si="57"/>
        <v/>
      </c>
      <c r="AR104" t="str">
        <f t="shared" si="58"/>
        <v/>
      </c>
      <c r="AT104">
        <f>COUNTIF(View_full!G:G,L104)</f>
        <v>1</v>
      </c>
      <c r="AU104">
        <f>COUNTIF(View_full!H:H,L104)+COUNTIF(View_full!I:I,N104)</f>
        <v>2</v>
      </c>
      <c r="AV104">
        <f>COUNTIFS(Property_Manual!$A$2:$A$1206,Raw!L104,Property_Manual!$B$2:$B$1206,Raw!M104,Property_Manual!$C$2:$C$1206,Raw!N104,Property_Manual!$D$2:$D$1206,Raw!O104,Property_Manual!$F$2:$F$1206,"x")</f>
        <v>1</v>
      </c>
      <c r="AW104" t="str">
        <f t="shared" si="59"/>
        <v/>
      </c>
      <c r="AX104" t="str">
        <f t="shared" si="60"/>
        <v>"Service.Booking","bookingRequest","Distribution.BookingRequest","booking","hasOne"</v>
      </c>
      <c r="AY104" t="str">
        <f t="shared" si="61"/>
        <v>"Service.Booking","bookingRequest","Distribution.BookingRequest","booking","hasOne"</v>
      </c>
    </row>
    <row r="105" spans="1:51" x14ac:dyDescent="0.2">
      <c r="A105" s="5" t="s">
        <v>1255</v>
      </c>
      <c r="B105" s="5" t="s">
        <v>1211</v>
      </c>
      <c r="C105" s="5" t="s">
        <v>273</v>
      </c>
      <c r="D105" s="5" t="s">
        <v>281</v>
      </c>
      <c r="E105" s="5" t="s">
        <v>20</v>
      </c>
      <c r="F105" s="5" t="s">
        <v>245</v>
      </c>
      <c r="G105">
        <v>1</v>
      </c>
      <c r="H105" s="5" t="s">
        <v>595</v>
      </c>
      <c r="I105" s="5" t="s">
        <v>276</v>
      </c>
      <c r="J105" s="5" t="s">
        <v>282</v>
      </c>
      <c r="K105" s="5"/>
      <c r="L105" t="str">
        <f t="shared" si="31"/>
        <v>Booking</v>
      </c>
      <c r="M105" t="str">
        <f t="shared" si="32"/>
        <v>issuedForWaybill</v>
      </c>
      <c r="N105" t="str">
        <f t="shared" si="33"/>
        <v>Waybill</v>
      </c>
      <c r="O105" t="str">
        <f t="shared" si="34"/>
        <v>referredBookingOption</v>
      </c>
      <c r="P105" t="str">
        <f t="shared" si="35"/>
        <v/>
      </c>
      <c r="Q105" t="str">
        <f t="shared" si="36"/>
        <v>Object</v>
      </c>
      <c r="R105" t="str">
        <f t="shared" si="37"/>
        <v/>
      </c>
      <c r="S105" t="str">
        <f t="shared" si="38"/>
        <v/>
      </c>
      <c r="T105" t="str">
        <f t="shared" si="39"/>
        <v/>
      </c>
      <c r="U105" t="str">
        <f t="shared" si="40"/>
        <v/>
      </c>
      <c r="V105" t="str">
        <f t="shared" si="41"/>
        <v/>
      </c>
      <c r="W105" t="str">
        <f>IF($A105="Implicit","",COUNTIFS($C$8:C105,C105,$A$8:A105,"Explicit"))</f>
        <v/>
      </c>
      <c r="X105" t="str">
        <f t="shared" si="42"/>
        <v/>
      </c>
      <c r="Y105" t="str">
        <f t="shared" si="43"/>
        <v/>
      </c>
      <c r="Z105" t="str">
        <f t="shared" si="44"/>
        <v/>
      </c>
      <c r="AA105" t="str">
        <f t="shared" si="45"/>
        <v/>
      </c>
      <c r="AB105" t="str">
        <f t="shared" si="46"/>
        <v/>
      </c>
      <c r="AC105" t="str">
        <f t="shared" si="47"/>
        <v/>
      </c>
      <c r="AD105" t="str">
        <f t="shared" si="48"/>
        <v/>
      </c>
      <c r="AE105" t="str">
        <f t="shared" si="49"/>
        <v/>
      </c>
      <c r="AF105" t="str">
        <f t="shared" si="50"/>
        <v/>
      </c>
      <c r="AG105" t="str">
        <f t="shared" si="51"/>
        <v>"Service.Booking"</v>
      </c>
      <c r="AH105" t="str">
        <f t="shared" si="52"/>
        <v>"issuedForWaybill"</v>
      </c>
      <c r="AI105" t="str">
        <f t="shared" si="53"/>
        <v>"Core.Waybill"</v>
      </c>
      <c r="AJ105" t="str">
        <f t="shared" si="54"/>
        <v>"referredBookingOption"</v>
      </c>
      <c r="AK105" t="str">
        <f t="shared" si="55"/>
        <v>"hasOne"</v>
      </c>
      <c r="AL105" t="str">
        <f t="shared" si="56"/>
        <v>"Service.Booking","issuedForWaybill","Core.Waybill","referredBookingOption","hasOne"</v>
      </c>
      <c r="AN105">
        <f>COUNTIF(View_conceptual!G:G,L105)</f>
        <v>1</v>
      </c>
      <c r="AO105">
        <f>COUNTIF(View_conceptual!H:H,L105)+COUNTIF(View_conceptual!I:I,N105)</f>
        <v>2</v>
      </c>
      <c r="AQ105" t="str">
        <f t="shared" si="57"/>
        <v/>
      </c>
      <c r="AR105" t="str">
        <f t="shared" si="58"/>
        <v>"Service.Booking","issuedForWaybill","Core.Waybill","referredBookingOption","hasOne"</v>
      </c>
      <c r="AT105">
        <f>COUNTIF(View_full!G:G,L105)</f>
        <v>1</v>
      </c>
      <c r="AU105">
        <f>COUNTIF(View_full!H:H,L105)+COUNTIF(View_full!I:I,N105)</f>
        <v>2</v>
      </c>
      <c r="AV105">
        <f>COUNTIFS(Property_Manual!$A$2:$A$1206,Raw!L105,Property_Manual!$B$2:$B$1206,Raw!M105,Property_Manual!$C$2:$C$1206,Raw!N105,Property_Manual!$D$2:$D$1206,Raw!O105,Property_Manual!$F$2:$F$1206,"x")</f>
        <v>1</v>
      </c>
      <c r="AW105" t="str">
        <f t="shared" si="59"/>
        <v/>
      </c>
      <c r="AX105" t="str">
        <f t="shared" si="60"/>
        <v>"Service.Booking","issuedForWaybill","Core.Waybill","referredBookingOption","hasOne"</v>
      </c>
      <c r="AY105" t="str">
        <f t="shared" si="61"/>
        <v>"Service.Booking","issuedForWaybill","Core.Waybill","referredBookingOption","hasOne"</v>
      </c>
    </row>
    <row r="106" spans="1:51" x14ac:dyDescent="0.2">
      <c r="A106" s="5" t="s">
        <v>1254</v>
      </c>
      <c r="B106" s="5" t="s">
        <v>1211</v>
      </c>
      <c r="C106" s="5" t="s">
        <v>273</v>
      </c>
      <c r="D106" s="5" t="s">
        <v>569</v>
      </c>
      <c r="E106" s="5" t="s">
        <v>1198</v>
      </c>
      <c r="F106" s="5" t="s">
        <v>89</v>
      </c>
      <c r="G106">
        <v>1</v>
      </c>
      <c r="H106" s="5"/>
      <c r="I106" s="5" t="s">
        <v>276</v>
      </c>
      <c r="J106" s="5" t="s">
        <v>570</v>
      </c>
      <c r="K106" s="5"/>
      <c r="L106" t="str">
        <f t="shared" si="31"/>
        <v>Booking</v>
      </c>
      <c r="M106" t="str">
        <f t="shared" si="32"/>
        <v>arrivalLocation</v>
      </c>
      <c r="N106" t="str">
        <f t="shared" si="33"/>
        <v>Location</v>
      </c>
      <c r="O106" t="str">
        <f t="shared" si="34"/>
        <v/>
      </c>
      <c r="P106" t="str">
        <f t="shared" si="35"/>
        <v/>
      </c>
      <c r="Q106" t="str">
        <f t="shared" si="36"/>
        <v>Object</v>
      </c>
      <c r="R106" t="str">
        <f t="shared" si="37"/>
        <v>"Service"</v>
      </c>
      <c r="S106" t="str">
        <f t="shared" si="38"/>
        <v>"Booking"</v>
      </c>
      <c r="T106" t="str">
        <f t="shared" si="39"/>
        <v>"arrivalLocation"</v>
      </c>
      <c r="U106" t="str">
        <f t="shared" si="40"/>
        <v>"Common"</v>
      </c>
      <c r="V106" t="str">
        <f t="shared" si="41"/>
        <v>"Location"</v>
      </c>
      <c r="W106">
        <f>IF($A106="Implicit","",COUNTIFS($C$8:C106,C106,$A$8:A106,"Explicit"))</f>
        <v>3</v>
      </c>
      <c r="X106" t="str">
        <f t="shared" si="42"/>
        <v>"Booking object refers to a confirmed booking"</v>
      </c>
      <c r="Y106" t="str">
        <f t="shared" si="43"/>
        <v>"Reference to the arrival Location"</v>
      </c>
      <c r="Z106" t="str">
        <f t="shared" si="44"/>
        <v>"false"</v>
      </c>
      <c r="AA106" t="str">
        <f t="shared" si="45"/>
        <v>"false"</v>
      </c>
      <c r="AB106" t="str">
        <f t="shared" si="46"/>
        <v>""</v>
      </c>
      <c r="AC106" t="str">
        <f t="shared" si="47"/>
        <v>"https://onerecord.iata.org/ns/cargo#Booking"</v>
      </c>
      <c r="AD106" t="str">
        <f t="shared" si="48"/>
        <v>"https://onerecord.iata.org/ns/cargo#arrivalLocation"</v>
      </c>
      <c r="AE106" t="str">
        <f t="shared" si="49"/>
        <v>"https://onerecord.iata.org/ns/cargo#Location"</v>
      </c>
      <c r="AF106" t="str">
        <f t="shared" si="50"/>
        <v>"Service","Booking","arrivalLocation","Common","Location",3,"Booking object refers to a confirmed booking","Reference to the arrival Location","false","false","","https://onerecord.iata.org/ns/cargo#Booking","https://onerecord.iata.org/ns/cargo#arrivalLocation","https://onerecord.iata.org/ns/cargo#Location"</v>
      </c>
      <c r="AG106" t="str">
        <f t="shared" si="51"/>
        <v>"Service.Booking"</v>
      </c>
      <c r="AH106" t="str">
        <f t="shared" si="52"/>
        <v>"arrivalLocation"</v>
      </c>
      <c r="AI106" t="str">
        <f t="shared" si="53"/>
        <v>"Common.Location"</v>
      </c>
      <c r="AJ106" t="str">
        <f t="shared" si="54"/>
        <v>""</v>
      </c>
      <c r="AK106" t="str">
        <f t="shared" si="55"/>
        <v>"hasOne"</v>
      </c>
      <c r="AL106" t="str">
        <f t="shared" si="56"/>
        <v>"Service.Booking","arrivalLocation","Common.Location","","hasOne"</v>
      </c>
      <c r="AN106">
        <f>COUNTIF(View_conceptual!G:G,L106)</f>
        <v>1</v>
      </c>
      <c r="AO106">
        <f>COUNTIF(View_conceptual!H:H,L106)+COUNTIF(View_conceptual!I:I,N106)</f>
        <v>1</v>
      </c>
      <c r="AQ106" t="str">
        <f t="shared" si="57"/>
        <v>"Service","Booking","arrivalLocation","Common","Location",3,"Booking object refers to a confirmed booking","Reference to the arrival Location","false","false","","https://onerecord.iata.org/ns/cargo#Booking","https://onerecord.iata.org/ns/cargo#arrivalLocation","https://onerecord.iata.org/ns/cargo#Location"</v>
      </c>
      <c r="AR106" t="str">
        <f t="shared" si="58"/>
        <v/>
      </c>
      <c r="AT106">
        <f>COUNTIF(View_full!G:G,L106)</f>
        <v>1</v>
      </c>
      <c r="AU106">
        <f>COUNTIF(View_full!H:H,L106)+COUNTIF(View_full!I:I,N106)</f>
        <v>1</v>
      </c>
      <c r="AV106">
        <f>COUNTIFS(Property_Manual!$A$2:$A$1206,Raw!L106,Property_Manual!$B$2:$B$1206,Raw!M106,Property_Manual!$C$2:$C$1206,Raw!N106,Property_Manual!$D$2:$D$1206,Raw!O106,Property_Manual!$F$2:$F$1206,"x")</f>
        <v>0</v>
      </c>
      <c r="AW106" t="str">
        <f t="shared" si="59"/>
        <v>"Service","Booking","arrivalLocation","Common","Location",3,"Booking object refers to a confirmed booking","Reference to the arrival Location","false","false","","https://onerecord.iata.org/ns/cargo#Booking","https://onerecord.iata.org/ns/cargo#arrivalLocation","https://onerecord.iata.org/ns/cargo#Location"</v>
      </c>
      <c r="AX106" t="str">
        <f t="shared" si="60"/>
        <v/>
      </c>
      <c r="AY106" t="str">
        <f t="shared" si="61"/>
        <v/>
      </c>
    </row>
    <row r="107" spans="1:51" x14ac:dyDescent="0.2">
      <c r="A107" s="5" t="s">
        <v>1254</v>
      </c>
      <c r="B107" s="5" t="s">
        <v>1211</v>
      </c>
      <c r="C107" s="5" t="s">
        <v>273</v>
      </c>
      <c r="D107" s="5" t="s">
        <v>726</v>
      </c>
      <c r="E107" s="5" t="s">
        <v>1201</v>
      </c>
      <c r="F107" s="5" t="s">
        <v>347</v>
      </c>
      <c r="G107">
        <v>1</v>
      </c>
      <c r="I107" s="5" t="s">
        <v>276</v>
      </c>
      <c r="J107" s="5" t="s">
        <v>727</v>
      </c>
      <c r="K107" s="5"/>
      <c r="L107" t="str">
        <f t="shared" si="31"/>
        <v>Booking</v>
      </c>
      <c r="M107" t="str">
        <f t="shared" si="32"/>
        <v>bookingShipmentDetails</v>
      </c>
      <c r="N107" t="str">
        <f t="shared" si="33"/>
        <v>BookingShipment</v>
      </c>
      <c r="O107" t="str">
        <f t="shared" si="34"/>
        <v/>
      </c>
      <c r="P107" t="str">
        <f t="shared" si="35"/>
        <v/>
      </c>
      <c r="Q107" t="str">
        <f t="shared" si="36"/>
        <v>Object</v>
      </c>
      <c r="R107" t="str">
        <f t="shared" si="37"/>
        <v>"Service"</v>
      </c>
      <c r="S107" t="str">
        <f t="shared" si="38"/>
        <v>"Booking"</v>
      </c>
      <c r="T107" t="str">
        <f t="shared" si="39"/>
        <v>"bookingShipmentDetails"</v>
      </c>
      <c r="U107" t="str">
        <f t="shared" si="40"/>
        <v>"Distribution"</v>
      </c>
      <c r="V107" t="str">
        <f t="shared" si="41"/>
        <v>"BookingShipment"</v>
      </c>
      <c r="W107">
        <f>IF($A107="Implicit","",COUNTIFS($C$8:C107,C107,$A$8:A107,"Explicit"))</f>
        <v>4</v>
      </c>
      <c r="X107" t="str">
        <f t="shared" si="42"/>
        <v>"Booking object refers to a confirmed booking"</v>
      </c>
      <c r="Y107" t="str">
        <f t="shared" si="43"/>
        <v>"Reference to the BookingShipment if required"</v>
      </c>
      <c r="Z107" t="str">
        <f t="shared" si="44"/>
        <v>"false"</v>
      </c>
      <c r="AA107" t="str">
        <f t="shared" si="45"/>
        <v>"false"</v>
      </c>
      <c r="AB107" t="str">
        <f t="shared" si="46"/>
        <v>""</v>
      </c>
      <c r="AC107" t="str">
        <f t="shared" si="47"/>
        <v>"https://onerecord.iata.org/ns/cargo#Booking"</v>
      </c>
      <c r="AD107" t="str">
        <f t="shared" si="48"/>
        <v>"https://onerecord.iata.org/ns/cargo#bookingShipmentDetails"</v>
      </c>
      <c r="AE107" t="str">
        <f t="shared" si="49"/>
        <v>"https://onerecord.iata.org/ns/cargo#BookingShipment"</v>
      </c>
      <c r="AF107" t="str">
        <f t="shared" si="50"/>
        <v>"Service","Booking","bookingShipmentDetails","Distribution","BookingShipment",4,"Booking object refers to a confirmed booking","Reference to the BookingShipment if required","false","false","","https://onerecord.iata.org/ns/cargo#Booking","https://onerecord.iata.org/ns/cargo#bookingShipmentDetails","https://onerecord.iata.org/ns/cargo#BookingShipment"</v>
      </c>
      <c r="AG107" t="str">
        <f t="shared" si="51"/>
        <v>"Service.Booking"</v>
      </c>
      <c r="AH107" t="str">
        <f t="shared" si="52"/>
        <v>"bookingShipmentDetails"</v>
      </c>
      <c r="AI107" t="str">
        <f t="shared" si="53"/>
        <v>"Distribution.BookingShipment"</v>
      </c>
      <c r="AJ107" t="str">
        <f t="shared" si="54"/>
        <v>""</v>
      </c>
      <c r="AK107" t="str">
        <f t="shared" si="55"/>
        <v>"hasOne"</v>
      </c>
      <c r="AL107" t="str">
        <f t="shared" si="56"/>
        <v>"Service.Booking","bookingShipmentDetails","Distribution.BookingShipment","","hasOne"</v>
      </c>
      <c r="AN107">
        <f>COUNTIF(View_conceptual!G:G,L107)</f>
        <v>1</v>
      </c>
      <c r="AO107">
        <f>COUNTIF(View_conceptual!H:H,L107)+COUNTIF(View_conceptual!I:I,N107)</f>
        <v>1</v>
      </c>
      <c r="AQ107" t="str">
        <f t="shared" si="57"/>
        <v>"Service","Booking","bookingShipmentDetails","Distribution","BookingShipment",4,"Booking object refers to a confirmed booking","Reference to the BookingShipment if required","false","false","","https://onerecord.iata.org/ns/cargo#Booking","https://onerecord.iata.org/ns/cargo#bookingShipmentDetails","https://onerecord.iata.org/ns/cargo#BookingShipment"</v>
      </c>
      <c r="AR107" t="str">
        <f t="shared" si="58"/>
        <v/>
      </c>
      <c r="AT107">
        <f>COUNTIF(View_full!G:G,L107)</f>
        <v>1</v>
      </c>
      <c r="AU107">
        <f>COUNTIF(View_full!H:H,L107)+COUNTIF(View_full!I:I,N107)</f>
        <v>2</v>
      </c>
      <c r="AV107">
        <f>COUNTIFS(Property_Manual!$A$2:$A$1206,Raw!L107,Property_Manual!$B$2:$B$1206,Raw!M107,Property_Manual!$C$2:$C$1206,Raw!N107,Property_Manual!$D$2:$D$1206,Raw!O107,Property_Manual!$F$2:$F$1206,"x")</f>
        <v>0</v>
      </c>
      <c r="AW107" t="str">
        <f t="shared" si="59"/>
        <v>"Service","Booking","bookingShipmentDetails","Distribution","BookingShipment",4,"Booking object refers to a confirmed booking","Reference to the BookingShipment if required","false","false","","https://onerecord.iata.org/ns/cargo#Booking","https://onerecord.iata.org/ns/cargo#bookingShipmentDetails","https://onerecord.iata.org/ns/cargo#BookingShipment"</v>
      </c>
      <c r="AX107" t="str">
        <f t="shared" si="60"/>
        <v>"Service.Booking","bookingShipmentDetails","Distribution.BookingShipment","","hasOne"</v>
      </c>
      <c r="AY107" t="str">
        <f t="shared" si="61"/>
        <v/>
      </c>
    </row>
    <row r="108" spans="1:51" x14ac:dyDescent="0.2">
      <c r="A108" s="5" t="s">
        <v>1254</v>
      </c>
      <c r="B108" s="5" t="s">
        <v>1211</v>
      </c>
      <c r="C108" s="5" t="s">
        <v>273</v>
      </c>
      <c r="D108" s="5" t="s">
        <v>278</v>
      </c>
      <c r="E108" s="5" t="s">
        <v>3</v>
      </c>
      <c r="F108" s="5" t="s">
        <v>279</v>
      </c>
      <c r="G108">
        <v>1</v>
      </c>
      <c r="I108" s="5" t="s">
        <v>276</v>
      </c>
      <c r="J108" s="5" t="s">
        <v>280</v>
      </c>
      <c r="K108" s="5"/>
      <c r="L108" t="str">
        <f t="shared" si="31"/>
        <v>Booking</v>
      </c>
      <c r="M108" t="str">
        <f t="shared" si="32"/>
        <v>bookingStatus</v>
      </c>
      <c r="N108" t="str">
        <f t="shared" si="33"/>
        <v>BookingStatus</v>
      </c>
      <c r="O108" t="str">
        <f t="shared" si="34"/>
        <v/>
      </c>
      <c r="P108" t="str">
        <f t="shared" si="35"/>
        <v/>
      </c>
      <c r="Q108" t="str">
        <f t="shared" si="36"/>
        <v>Object</v>
      </c>
      <c r="R108" t="str">
        <f t="shared" si="37"/>
        <v>"Service"</v>
      </c>
      <c r="S108" t="str">
        <f t="shared" si="38"/>
        <v>"Booking"</v>
      </c>
      <c r="T108" t="str">
        <f t="shared" si="39"/>
        <v>"bookingStatus"</v>
      </c>
      <c r="U108" t="str">
        <f t="shared" si="40"/>
        <v>"Enum"</v>
      </c>
      <c r="V108" t="str">
        <f t="shared" si="41"/>
        <v>"BookingStatus"</v>
      </c>
      <c r="W108">
        <f>IF($A108="Implicit","",COUNTIFS($C$8:C108,C108,$A$8:A108,"Explicit"))</f>
        <v>5</v>
      </c>
      <c r="X108" t="str">
        <f t="shared" si="42"/>
        <v>"Booking object refers to a confirmed booking"</v>
      </c>
      <c r="Y108" t="str">
        <f t="shared" si="43"/>
        <v>"Status of the Booking"</v>
      </c>
      <c r="Z108" t="str">
        <f t="shared" si="44"/>
        <v>"false"</v>
      </c>
      <c r="AA108" t="str">
        <f t="shared" si="45"/>
        <v>"true"</v>
      </c>
      <c r="AB108" t="str">
        <f t="shared" si="46"/>
        <v>""</v>
      </c>
      <c r="AC108" t="str">
        <f t="shared" si="47"/>
        <v>"https://onerecord.iata.org/ns/cargo#Booking"</v>
      </c>
      <c r="AD108" t="str">
        <f t="shared" si="48"/>
        <v>"https://onerecord.iata.org/ns/cargo#bookingStatus"</v>
      </c>
      <c r="AE108" t="str">
        <f t="shared" si="49"/>
        <v>"https://onerecord.iata.org/ns/cargo#BookingStatus"</v>
      </c>
      <c r="AF108" t="str">
        <f t="shared" si="50"/>
        <v>"Service","Booking","bookingStatus","Enum","BookingStatus",5,"Booking object refers to a confirmed booking","Status of the Booking","false","true","","https://onerecord.iata.org/ns/cargo#Booking","https://onerecord.iata.org/ns/cargo#bookingStatus","https://onerecord.iata.org/ns/cargo#BookingStatus"</v>
      </c>
      <c r="AG108" t="str">
        <f t="shared" si="51"/>
        <v>"Service.Booking"</v>
      </c>
      <c r="AH108" t="str">
        <f t="shared" si="52"/>
        <v>"bookingStatus"</v>
      </c>
      <c r="AI108" t="str">
        <f t="shared" si="53"/>
        <v>"Enum.BookingStatus"</v>
      </c>
      <c r="AJ108" t="str">
        <f t="shared" si="54"/>
        <v>""</v>
      </c>
      <c r="AK108" t="str">
        <f t="shared" si="55"/>
        <v>"hasOne"</v>
      </c>
      <c r="AL108" t="str">
        <f t="shared" si="56"/>
        <v>"Service.Booking","bookingStatus","Enum.BookingStatus","","hasOne"</v>
      </c>
      <c r="AN108">
        <f>COUNTIF(View_conceptual!G:G,L108)</f>
        <v>1</v>
      </c>
      <c r="AO108">
        <f>COUNTIF(View_conceptual!H:H,L108)+COUNTIF(View_conceptual!I:I,N108)</f>
        <v>1</v>
      </c>
      <c r="AQ108" t="str">
        <f t="shared" si="57"/>
        <v>"Service","Booking","bookingStatus","Enum","BookingStatus",5,"Booking object refers to a confirmed booking","Status of the Booking","false","true","","https://onerecord.iata.org/ns/cargo#Booking","https://onerecord.iata.org/ns/cargo#bookingStatus","https://onerecord.iata.org/ns/cargo#BookingStatus"</v>
      </c>
      <c r="AR108" t="str">
        <f t="shared" si="58"/>
        <v/>
      </c>
      <c r="AT108">
        <f>COUNTIF(View_full!G:G,L108)</f>
        <v>1</v>
      </c>
      <c r="AU108">
        <f>COUNTIF(View_full!H:H,L108)+COUNTIF(View_full!I:I,N108)</f>
        <v>1</v>
      </c>
      <c r="AV108">
        <f>COUNTIFS(Property_Manual!$A$2:$A$1206,Raw!L108,Property_Manual!$B$2:$B$1206,Raw!M108,Property_Manual!$C$2:$C$1206,Raw!N108,Property_Manual!$D$2:$D$1206,Raw!O108,Property_Manual!$F$2:$F$1206,"x")</f>
        <v>0</v>
      </c>
      <c r="AW108" t="str">
        <f t="shared" si="59"/>
        <v>"Service","Booking","bookingStatus","Enum","BookingStatus",5,"Booking object refers to a confirmed booking","Status of the Booking","false","true","","https://onerecord.iata.org/ns/cargo#Booking","https://onerecord.iata.org/ns/cargo#bookingStatus","https://onerecord.iata.org/ns/cargo#BookingStatus"</v>
      </c>
      <c r="AX108" t="str">
        <f t="shared" si="60"/>
        <v/>
      </c>
      <c r="AY108" t="str">
        <f t="shared" si="61"/>
        <v/>
      </c>
    </row>
    <row r="109" spans="1:51" x14ac:dyDescent="0.2">
      <c r="A109" s="5" t="s">
        <v>1254</v>
      </c>
      <c r="B109" s="5" t="s">
        <v>1211</v>
      </c>
      <c r="C109" s="5" t="s">
        <v>273</v>
      </c>
      <c r="D109" s="5" t="s">
        <v>296</v>
      </c>
      <c r="E109" s="5" t="s">
        <v>1836</v>
      </c>
      <c r="F109" s="5" t="s">
        <v>297</v>
      </c>
      <c r="G109">
        <v>1</v>
      </c>
      <c r="I109" s="5" t="s">
        <v>276</v>
      </c>
      <c r="J109" s="5" t="s">
        <v>298</v>
      </c>
      <c r="K109" s="5"/>
      <c r="L109" t="str">
        <f t="shared" si="31"/>
        <v>Booking</v>
      </c>
      <c r="M109" t="str">
        <f t="shared" si="32"/>
        <v>carrier</v>
      </c>
      <c r="N109" t="str">
        <f t="shared" si="33"/>
        <v>Carrier</v>
      </c>
      <c r="O109" t="str">
        <f t="shared" si="34"/>
        <v/>
      </c>
      <c r="P109" t="str">
        <f t="shared" si="35"/>
        <v/>
      </c>
      <c r="Q109" t="str">
        <f t="shared" si="36"/>
        <v>Object</v>
      </c>
      <c r="R109" t="str">
        <f t="shared" si="37"/>
        <v>"Service"</v>
      </c>
      <c r="S109" t="str">
        <f t="shared" si="38"/>
        <v>"Booking"</v>
      </c>
      <c r="T109" t="str">
        <f t="shared" si="39"/>
        <v>"carrier"</v>
      </c>
      <c r="U109" t="str">
        <f t="shared" si="40"/>
        <v>"Agent"</v>
      </c>
      <c r="V109" t="str">
        <f t="shared" si="41"/>
        <v>"Carrier"</v>
      </c>
      <c r="W109">
        <f>IF($A109="Implicit","",COUNTIFS($C$8:C109,C109,$A$8:A109,"Explicit"))</f>
        <v>6</v>
      </c>
      <c r="X109" t="str">
        <f t="shared" si="42"/>
        <v>"Booking object refers to a confirmed booking"</v>
      </c>
      <c r="Y109" t="str">
        <f t="shared" si="43"/>
        <v>"Reference to the operating carrier"</v>
      </c>
      <c r="Z109" t="str">
        <f t="shared" si="44"/>
        <v>"false"</v>
      </c>
      <c r="AA109" t="str">
        <f t="shared" si="45"/>
        <v>"false"</v>
      </c>
      <c r="AB109" t="str">
        <f t="shared" si="46"/>
        <v>""</v>
      </c>
      <c r="AC109" t="str">
        <f t="shared" si="47"/>
        <v>"https://onerecord.iata.org/ns/cargo#Booking"</v>
      </c>
      <c r="AD109" t="str">
        <f t="shared" si="48"/>
        <v>"https://onerecord.iata.org/ns/cargo#carrier"</v>
      </c>
      <c r="AE109" t="str">
        <f t="shared" si="49"/>
        <v>"https://onerecord.iata.org/ns/cargo#Carrier"</v>
      </c>
      <c r="AF109" t="str">
        <f t="shared" si="50"/>
        <v>"Service","Booking","carrier","Agent","Carrier",6,"Booking object refers to a confirmed booking","Reference to the operating carrier","false","false","","https://onerecord.iata.org/ns/cargo#Booking","https://onerecord.iata.org/ns/cargo#carrier","https://onerecord.iata.org/ns/cargo#Carrier"</v>
      </c>
      <c r="AG109" t="str">
        <f t="shared" si="51"/>
        <v>"Service.Booking"</v>
      </c>
      <c r="AH109" t="str">
        <f t="shared" si="52"/>
        <v>"carrier"</v>
      </c>
      <c r="AI109" t="str">
        <f t="shared" si="53"/>
        <v>"Agent.Carrier"</v>
      </c>
      <c r="AJ109" t="str">
        <f t="shared" si="54"/>
        <v>""</v>
      </c>
      <c r="AK109" t="str">
        <f t="shared" si="55"/>
        <v>"hasOne"</v>
      </c>
      <c r="AL109" t="str">
        <f t="shared" si="56"/>
        <v>"Service.Booking","carrier","Agent.Carrier","","hasOne"</v>
      </c>
      <c r="AN109">
        <f>COUNTIF(View_conceptual!G:G,L109)</f>
        <v>1</v>
      </c>
      <c r="AO109">
        <f>COUNTIF(View_conceptual!H:H,L109)+COUNTIF(View_conceptual!I:I,N109)</f>
        <v>1</v>
      </c>
      <c r="AQ109" t="str">
        <f t="shared" si="57"/>
        <v>"Service","Booking","carrier","Agent","Carrier",6,"Booking object refers to a confirmed booking","Reference to the operating carrier","false","false","","https://onerecord.iata.org/ns/cargo#Booking","https://onerecord.iata.org/ns/cargo#carrier","https://onerecord.iata.org/ns/cargo#Carrier"</v>
      </c>
      <c r="AR109" t="str">
        <f t="shared" si="58"/>
        <v/>
      </c>
      <c r="AT109">
        <f>COUNTIF(View_full!G:G,L109)</f>
        <v>1</v>
      </c>
      <c r="AU109">
        <f>COUNTIF(View_full!H:H,L109)+COUNTIF(View_full!I:I,N109)</f>
        <v>1</v>
      </c>
      <c r="AV109">
        <f>COUNTIFS(Property_Manual!$A$2:$A$1206,Raw!L109,Property_Manual!$B$2:$B$1206,Raw!M109,Property_Manual!$C$2:$C$1206,Raw!N109,Property_Manual!$D$2:$D$1206,Raw!O109,Property_Manual!$F$2:$F$1206,"x")</f>
        <v>0</v>
      </c>
      <c r="AW109" t="str">
        <f t="shared" si="59"/>
        <v>"Service","Booking","carrier","Agent","Carrier",6,"Booking object refers to a confirmed booking","Reference to the operating carrier","false","false","","https://onerecord.iata.org/ns/cargo#Booking","https://onerecord.iata.org/ns/cargo#carrier","https://onerecord.iata.org/ns/cargo#Carrier"</v>
      </c>
      <c r="AX109" t="str">
        <f t="shared" si="60"/>
        <v/>
      </c>
      <c r="AY109" t="str">
        <f t="shared" si="61"/>
        <v/>
      </c>
    </row>
    <row r="110" spans="1:51" x14ac:dyDescent="0.2">
      <c r="A110" s="5" t="s">
        <v>1254</v>
      </c>
      <c r="B110" s="5" t="s">
        <v>1211</v>
      </c>
      <c r="C110" s="5" t="s">
        <v>273</v>
      </c>
      <c r="D110" s="5" t="s">
        <v>299</v>
      </c>
      <c r="E110" s="5" t="s">
        <v>49</v>
      </c>
      <c r="F110" s="5" t="s">
        <v>300</v>
      </c>
      <c r="G110">
        <v>1</v>
      </c>
      <c r="I110" s="5" t="s">
        <v>276</v>
      </c>
      <c r="J110" s="5" t="s">
        <v>301</v>
      </c>
      <c r="K110" s="5"/>
      <c r="L110" t="str">
        <f t="shared" si="31"/>
        <v>Booking</v>
      </c>
      <c r="M110" t="str">
        <f t="shared" si="32"/>
        <v>carrierProduct</v>
      </c>
      <c r="N110" t="str">
        <f t="shared" si="33"/>
        <v>CarrierProduct</v>
      </c>
      <c r="O110" t="str">
        <f t="shared" si="34"/>
        <v/>
      </c>
      <c r="P110" t="str">
        <f t="shared" si="35"/>
        <v/>
      </c>
      <c r="Q110" t="str">
        <f t="shared" si="36"/>
        <v>Object</v>
      </c>
      <c r="R110" t="str">
        <f t="shared" si="37"/>
        <v>"Service"</v>
      </c>
      <c r="S110" t="str">
        <f t="shared" si="38"/>
        <v>"Booking"</v>
      </c>
      <c r="T110" t="str">
        <f t="shared" si="39"/>
        <v>"carrierProduct"</v>
      </c>
      <c r="U110" t="str">
        <f t="shared" si="40"/>
        <v>"Embedded"</v>
      </c>
      <c r="V110" t="str">
        <f t="shared" si="41"/>
        <v>"CarrierProduct"</v>
      </c>
      <c r="W110">
        <f>IF($A110="Implicit","",COUNTIFS($C$8:C110,C110,$A$8:A110,"Explicit"))</f>
        <v>7</v>
      </c>
      <c r="X110" t="str">
        <f t="shared" si="42"/>
        <v>"Booking object refers to a confirmed booking"</v>
      </c>
      <c r="Y110" t="str">
        <f t="shared" si="43"/>
        <v>"Reference to the Carrier product if known"</v>
      </c>
      <c r="Z110" t="str">
        <f t="shared" si="44"/>
        <v>"false"</v>
      </c>
      <c r="AA110" t="str">
        <f t="shared" si="45"/>
        <v>"false"</v>
      </c>
      <c r="AB110" t="str">
        <f t="shared" si="46"/>
        <v>""</v>
      </c>
      <c r="AC110" t="str">
        <f t="shared" si="47"/>
        <v>"https://onerecord.iata.org/ns/cargo#Booking"</v>
      </c>
      <c r="AD110" t="str">
        <f t="shared" si="48"/>
        <v>"https://onerecord.iata.org/ns/cargo#carrierProduct"</v>
      </c>
      <c r="AE110" t="str">
        <f t="shared" si="49"/>
        <v>"https://onerecord.iata.org/ns/cargo#CarrierProduct"</v>
      </c>
      <c r="AF110" t="str">
        <f t="shared" si="50"/>
        <v>"Service","Booking","carrierProduct","Embedded","CarrierProduct",7,"Booking object refers to a confirmed booking","Reference to the Carrier product if known","false","false","","https://onerecord.iata.org/ns/cargo#Booking","https://onerecord.iata.org/ns/cargo#carrierProduct","https://onerecord.iata.org/ns/cargo#CarrierProduct"</v>
      </c>
      <c r="AG110" t="str">
        <f t="shared" si="51"/>
        <v>"Service.Booking"</v>
      </c>
      <c r="AH110" t="str">
        <f t="shared" si="52"/>
        <v>"carrierProduct"</v>
      </c>
      <c r="AI110" t="str">
        <f t="shared" si="53"/>
        <v>"Embedded.CarrierProduct"</v>
      </c>
      <c r="AJ110" t="str">
        <f t="shared" si="54"/>
        <v>""</v>
      </c>
      <c r="AK110" t="str">
        <f t="shared" si="55"/>
        <v>"hasOne"</v>
      </c>
      <c r="AL110" t="str">
        <f t="shared" si="56"/>
        <v>"Service.Booking","carrierProduct","Embedded.CarrierProduct","","hasOne"</v>
      </c>
      <c r="AN110">
        <f>COUNTIF(View_conceptual!G:G,L110)</f>
        <v>1</v>
      </c>
      <c r="AO110">
        <f>COUNTIF(View_conceptual!H:H,L110)+COUNTIF(View_conceptual!I:I,N110)</f>
        <v>1</v>
      </c>
      <c r="AQ110" t="str">
        <f t="shared" si="57"/>
        <v>"Service","Booking","carrierProduct","Embedded","CarrierProduct",7,"Booking object refers to a confirmed booking","Reference to the Carrier product if known","false","false","","https://onerecord.iata.org/ns/cargo#Booking","https://onerecord.iata.org/ns/cargo#carrierProduct","https://onerecord.iata.org/ns/cargo#CarrierProduct"</v>
      </c>
      <c r="AR110" t="str">
        <f t="shared" si="58"/>
        <v/>
      </c>
      <c r="AT110">
        <f>COUNTIF(View_full!G:G,L110)</f>
        <v>1</v>
      </c>
      <c r="AU110">
        <f>COUNTIF(View_full!H:H,L110)+COUNTIF(View_full!I:I,N110)</f>
        <v>2</v>
      </c>
      <c r="AV110">
        <f>COUNTIFS(Property_Manual!$A$2:$A$1206,Raw!L110,Property_Manual!$B$2:$B$1206,Raw!M110,Property_Manual!$C$2:$C$1206,Raw!N110,Property_Manual!$D$2:$D$1206,Raw!O110,Property_Manual!$F$2:$F$1206,"x")</f>
        <v>0</v>
      </c>
      <c r="AW110" t="str">
        <f t="shared" si="59"/>
        <v>"Service","Booking","carrierProduct","Embedded","CarrierProduct",7,"Booking object refers to a confirmed booking","Reference to the Carrier product if known","false","false","","https://onerecord.iata.org/ns/cargo#Booking","https://onerecord.iata.org/ns/cargo#carrierProduct","https://onerecord.iata.org/ns/cargo#CarrierProduct"</v>
      </c>
      <c r="AX110" t="str">
        <f t="shared" si="60"/>
        <v>"Service.Booking","carrierProduct","Embedded.CarrierProduct","","hasOne"</v>
      </c>
      <c r="AY110" t="str">
        <f t="shared" si="61"/>
        <v/>
      </c>
    </row>
    <row r="111" spans="1:51" x14ac:dyDescent="0.2">
      <c r="A111" s="5" t="s">
        <v>1254</v>
      </c>
      <c r="B111" s="5" t="s">
        <v>1211</v>
      </c>
      <c r="C111" s="5" t="s">
        <v>273</v>
      </c>
      <c r="D111" s="5" t="s">
        <v>583</v>
      </c>
      <c r="E111" s="5" t="s">
        <v>1198</v>
      </c>
      <c r="F111" s="5" t="s">
        <v>89</v>
      </c>
      <c r="G111">
        <v>1</v>
      </c>
      <c r="H111" s="5"/>
      <c r="I111" s="5" t="s">
        <v>276</v>
      </c>
      <c r="J111" s="5" t="s">
        <v>2238</v>
      </c>
      <c r="K111" s="5"/>
      <c r="L111" t="str">
        <f t="shared" si="31"/>
        <v>Booking</v>
      </c>
      <c r="M111" t="str">
        <f t="shared" si="32"/>
        <v>departureLocation</v>
      </c>
      <c r="N111" t="str">
        <f t="shared" si="33"/>
        <v>Location</v>
      </c>
      <c r="O111" t="str">
        <f t="shared" si="34"/>
        <v/>
      </c>
      <c r="P111" t="str">
        <f t="shared" si="35"/>
        <v/>
      </c>
      <c r="Q111" t="str">
        <f t="shared" si="36"/>
        <v>Object</v>
      </c>
      <c r="R111" t="str">
        <f t="shared" si="37"/>
        <v>"Service"</v>
      </c>
      <c r="S111" t="str">
        <f t="shared" si="38"/>
        <v>"Booking"</v>
      </c>
      <c r="T111" t="str">
        <f t="shared" si="39"/>
        <v>"departureLocation"</v>
      </c>
      <c r="U111" t="str">
        <f t="shared" si="40"/>
        <v>"Common"</v>
      </c>
      <c r="V111" t="str">
        <f t="shared" si="41"/>
        <v>"Location"</v>
      </c>
      <c r="W111">
        <f>IF($A111="Implicit","",COUNTIFS($C$8:C111,C111,$A$8:A111,"Explicit"))</f>
        <v>8</v>
      </c>
      <c r="X111" t="str">
        <f t="shared" si="42"/>
        <v>"Booking object refers to a confirmed booking"</v>
      </c>
      <c r="Y111" t="str">
        <f t="shared" si="43"/>
        <v>"Reference to the departure Location"</v>
      </c>
      <c r="Z111" t="str">
        <f t="shared" si="44"/>
        <v>"false"</v>
      </c>
      <c r="AA111" t="str">
        <f t="shared" si="45"/>
        <v>"false"</v>
      </c>
      <c r="AB111" t="str">
        <f t="shared" si="46"/>
        <v>""</v>
      </c>
      <c r="AC111" t="str">
        <f t="shared" si="47"/>
        <v>"https://onerecord.iata.org/ns/cargo#Booking"</v>
      </c>
      <c r="AD111" t="str">
        <f t="shared" si="48"/>
        <v>"https://onerecord.iata.org/ns/cargo#departureLocation"</v>
      </c>
      <c r="AE111" t="str">
        <f t="shared" si="49"/>
        <v>"https://onerecord.iata.org/ns/cargo#Location"</v>
      </c>
      <c r="AF111" t="str">
        <f t="shared" si="50"/>
        <v>"Service","Booking","departureLocation","Common","Location",8,"Booking object refers to a confirmed booking","Reference to the departure Location","false","false","","https://onerecord.iata.org/ns/cargo#Booking","https://onerecord.iata.org/ns/cargo#departureLocation","https://onerecord.iata.org/ns/cargo#Location"</v>
      </c>
      <c r="AG111" t="str">
        <f t="shared" si="51"/>
        <v>"Service.Booking"</v>
      </c>
      <c r="AH111" t="str">
        <f t="shared" si="52"/>
        <v>"departureLocation"</v>
      </c>
      <c r="AI111" t="str">
        <f t="shared" si="53"/>
        <v>"Common.Location"</v>
      </c>
      <c r="AJ111" t="str">
        <f t="shared" si="54"/>
        <v>""</v>
      </c>
      <c r="AK111" t="str">
        <f t="shared" si="55"/>
        <v>"hasOne"</v>
      </c>
      <c r="AL111" t="str">
        <f t="shared" si="56"/>
        <v>"Service.Booking","departureLocation","Common.Location","","hasOne"</v>
      </c>
      <c r="AN111">
        <f>COUNTIF(View_conceptual!G:G,L111)</f>
        <v>1</v>
      </c>
      <c r="AO111">
        <f>COUNTIF(View_conceptual!H:H,L111)+COUNTIF(View_conceptual!I:I,N111)</f>
        <v>1</v>
      </c>
      <c r="AQ111" t="str">
        <f t="shared" si="57"/>
        <v>"Service","Booking","departureLocation","Common","Location",8,"Booking object refers to a confirmed booking","Reference to the departure Location","false","false","","https://onerecord.iata.org/ns/cargo#Booking","https://onerecord.iata.org/ns/cargo#departureLocation","https://onerecord.iata.org/ns/cargo#Location"</v>
      </c>
      <c r="AR111" t="str">
        <f t="shared" si="58"/>
        <v/>
      </c>
      <c r="AT111">
        <f>COUNTIF(View_full!G:G,L111)</f>
        <v>1</v>
      </c>
      <c r="AU111">
        <f>COUNTIF(View_full!H:H,L111)+COUNTIF(View_full!I:I,N111)</f>
        <v>1</v>
      </c>
      <c r="AV111">
        <f>COUNTIFS(Property_Manual!$A$2:$A$1206,Raw!L111,Property_Manual!$B$2:$B$1206,Raw!M111,Property_Manual!$C$2:$C$1206,Raw!N111,Property_Manual!$D$2:$D$1206,Raw!O111,Property_Manual!$F$2:$F$1206,"x")</f>
        <v>0</v>
      </c>
      <c r="AW111" t="str">
        <f t="shared" si="59"/>
        <v>"Service","Booking","departureLocation","Common","Location",8,"Booking object refers to a confirmed booking","Reference to the departure Location","false","false","","https://onerecord.iata.org/ns/cargo#Booking","https://onerecord.iata.org/ns/cargo#departureLocation","https://onerecord.iata.org/ns/cargo#Location"</v>
      </c>
      <c r="AX111" t="str">
        <f t="shared" si="60"/>
        <v/>
      </c>
      <c r="AY111" t="str">
        <f t="shared" si="61"/>
        <v/>
      </c>
    </row>
    <row r="112" spans="1:51" x14ac:dyDescent="0.2">
      <c r="A112" s="5" t="s">
        <v>1254</v>
      </c>
      <c r="B112" s="5" t="s">
        <v>1211</v>
      </c>
      <c r="C112" s="5" t="s">
        <v>273</v>
      </c>
      <c r="D112" s="5" t="s">
        <v>283</v>
      </c>
      <c r="E112" s="5" t="s">
        <v>1201</v>
      </c>
      <c r="F112" s="5" t="s">
        <v>284</v>
      </c>
      <c r="H112" s="5" t="s">
        <v>728</v>
      </c>
      <c r="I112" s="5" t="s">
        <v>276</v>
      </c>
      <c r="J112" s="5" t="s">
        <v>285</v>
      </c>
      <c r="K112" s="5"/>
      <c r="L112" t="str">
        <f t="shared" si="31"/>
        <v>Booking</v>
      </c>
      <c r="M112" t="str">
        <f t="shared" si="32"/>
        <v>updateBookingOptionRequests</v>
      </c>
      <c r="N112" t="str">
        <f t="shared" si="33"/>
        <v>BookingOptionRequest</v>
      </c>
      <c r="O112" t="str">
        <f t="shared" si="34"/>
        <v>bookingToUpdate</v>
      </c>
      <c r="P112" t="str">
        <f t="shared" si="35"/>
        <v/>
      </c>
      <c r="Q112" t="str">
        <f t="shared" si="36"/>
        <v>Object</v>
      </c>
      <c r="R112" t="str">
        <f t="shared" si="37"/>
        <v>"Service"</v>
      </c>
      <c r="S112" t="str">
        <f t="shared" si="38"/>
        <v>"Booking"</v>
      </c>
      <c r="T112" t="str">
        <f t="shared" si="39"/>
        <v>"updateBookingOptionRequests"</v>
      </c>
      <c r="U112" t="str">
        <f t="shared" si="40"/>
        <v>"Distribution"</v>
      </c>
      <c r="V112" t="str">
        <f t="shared" si="41"/>
        <v>"BookingOptionRequest"</v>
      </c>
      <c r="W112">
        <f>IF($A112="Implicit","",COUNTIFS($C$8:C112,C112,$A$8:A112,"Explicit"))</f>
        <v>9</v>
      </c>
      <c r="X112" t="str">
        <f t="shared" si="42"/>
        <v>"Booking object refers to a confirmed booking"</v>
      </c>
      <c r="Y112" t="str">
        <f t="shared" si="43"/>
        <v>"References to BookingOptionRequests that request to update the Booking"</v>
      </c>
      <c r="Z112" t="str">
        <f t="shared" si="44"/>
        <v>"true"</v>
      </c>
      <c r="AA112" t="str">
        <f t="shared" si="45"/>
        <v>"false"</v>
      </c>
      <c r="AB112" t="str">
        <f t="shared" si="46"/>
        <v>""</v>
      </c>
      <c r="AC112" t="str">
        <f t="shared" si="47"/>
        <v>"https://onerecord.iata.org/ns/cargo#Booking"</v>
      </c>
      <c r="AD112" t="str">
        <f t="shared" si="48"/>
        <v>"https://onerecord.iata.org/ns/cargo#updateBookingOptionRequests"</v>
      </c>
      <c r="AE112" t="str">
        <f t="shared" si="49"/>
        <v>"https://onerecord.iata.org/ns/cargo#BookingOptionRequest"</v>
      </c>
      <c r="AF112" t="str">
        <f t="shared" si="50"/>
        <v>"Service","Booking","updateBookingOptionRequests","Distribution","BookingOptionRequest",9,"Booking object refers to a confirmed booking","References to BookingOptionRequests that request to update the Booking","true","false","","https://onerecord.iata.org/ns/cargo#Booking","https://onerecord.iata.org/ns/cargo#updateBookingOptionRequests","https://onerecord.iata.org/ns/cargo#BookingOptionRequest"</v>
      </c>
      <c r="AG112" t="str">
        <f t="shared" si="51"/>
        <v>"Service.Booking"</v>
      </c>
      <c r="AH112" t="str">
        <f t="shared" si="52"/>
        <v>"updateBookingOptionRequests"</v>
      </c>
      <c r="AI112" t="str">
        <f t="shared" si="53"/>
        <v>"Distribution.BookingOptionRequest"</v>
      </c>
      <c r="AJ112" t="str">
        <f t="shared" si="54"/>
        <v>"bookingToUpdate"</v>
      </c>
      <c r="AK112" t="str">
        <f t="shared" si="55"/>
        <v>"hasMany"</v>
      </c>
      <c r="AL112" t="str">
        <f t="shared" si="56"/>
        <v>"Service.Booking","updateBookingOptionRequests","Distribution.BookingOptionRequest","bookingToUpdate","hasMany"</v>
      </c>
      <c r="AN112">
        <f>COUNTIF(View_conceptual!G:G,L112)</f>
        <v>1</v>
      </c>
      <c r="AO112">
        <f>COUNTIF(View_conceptual!H:H,L112)+COUNTIF(View_conceptual!I:I,N112)</f>
        <v>1</v>
      </c>
      <c r="AQ112" t="str">
        <f t="shared" si="57"/>
        <v>"Service","Booking","updateBookingOptionRequests","Distribution","BookingOptionRequest",9,"Booking object refers to a confirmed booking","References to BookingOptionRequests that request to update the Booking","true","false","","https://onerecord.iata.org/ns/cargo#Booking","https://onerecord.iata.org/ns/cargo#updateBookingOptionRequests","https://onerecord.iata.org/ns/cargo#BookingOptionRequest"</v>
      </c>
      <c r="AR112" t="str">
        <f t="shared" si="58"/>
        <v/>
      </c>
      <c r="AT112">
        <f>COUNTIF(View_full!G:G,L112)</f>
        <v>1</v>
      </c>
      <c r="AU112">
        <f>COUNTIF(View_full!H:H,L112)+COUNTIF(View_full!I:I,N112)</f>
        <v>2</v>
      </c>
      <c r="AV112">
        <f>COUNTIFS(Property_Manual!$A$2:$A$1206,Raw!L112,Property_Manual!$B$2:$B$1206,Raw!M112,Property_Manual!$C$2:$C$1206,Raw!N112,Property_Manual!$D$2:$D$1206,Raw!O112,Property_Manual!$F$2:$F$1206,"x")</f>
        <v>1</v>
      </c>
      <c r="AW112" t="str">
        <f t="shared" si="59"/>
        <v>"Service","Booking","updateBookingOptionRequests","Distribution","BookingOptionRequest",9,"Booking object refers to a confirmed booking","References to BookingOptionRequests that request to update the Booking","true","false","","https://onerecord.iata.org/ns/cargo#Booking","https://onerecord.iata.org/ns/cargo#updateBookingOptionRequests","https://onerecord.iata.org/ns/cargo#BookingOptionRequest"</v>
      </c>
      <c r="AX112" t="str">
        <f t="shared" si="60"/>
        <v>"Service.Booking","updateBookingOptionRequests","Distribution.BookingOptionRequest","bookingToUpdate","hasMany"</v>
      </c>
      <c r="AY112" t="str">
        <f t="shared" si="61"/>
        <v>"Service.Booking","updateBookingOptionRequests","Distribution.BookingOptionRequest","bookingToUpdate","hasMany"</v>
      </c>
    </row>
    <row r="113" spans="1:51" x14ac:dyDescent="0.2">
      <c r="A113" s="5" t="s">
        <v>1254</v>
      </c>
      <c r="B113" s="5" t="s">
        <v>1211</v>
      </c>
      <c r="C113" s="5" t="s">
        <v>273</v>
      </c>
      <c r="D113" s="5" t="s">
        <v>38</v>
      </c>
      <c r="E113" s="5" t="s">
        <v>1209</v>
      </c>
      <c r="F113" s="5" t="s">
        <v>23</v>
      </c>
      <c r="H113" t="s">
        <v>415</v>
      </c>
      <c r="I113" s="5" t="s">
        <v>276</v>
      </c>
      <c r="J113" s="5" t="s">
        <v>39</v>
      </c>
      <c r="K113" s="5"/>
      <c r="L113" t="str">
        <f t="shared" si="31"/>
        <v>Booking</v>
      </c>
      <c r="M113" t="str">
        <f t="shared" si="32"/>
        <v>checks</v>
      </c>
      <c r="N113" t="str">
        <f t="shared" si="33"/>
        <v>Check</v>
      </c>
      <c r="O113" t="str">
        <f t="shared" si="34"/>
        <v>checkedObject</v>
      </c>
      <c r="P113" t="str">
        <f t="shared" si="35"/>
        <v/>
      </c>
      <c r="Q113" t="str">
        <f t="shared" si="36"/>
        <v>Object</v>
      </c>
      <c r="R113" t="str">
        <f t="shared" si="37"/>
        <v>"Service"</v>
      </c>
      <c r="S113" t="str">
        <f t="shared" si="38"/>
        <v>"Booking"</v>
      </c>
      <c r="T113" t="str">
        <f t="shared" si="39"/>
        <v>"checks"</v>
      </c>
      <c r="U113" t="str">
        <f t="shared" si="40"/>
        <v>"Action"</v>
      </c>
      <c r="V113" t="str">
        <f t="shared" si="41"/>
        <v>"Check"</v>
      </c>
      <c r="W113">
        <f>IF($A113="Implicit","",COUNTIFS($C$8:C113,C113,$A$8:A113,"Explicit"))</f>
        <v>10</v>
      </c>
      <c r="X113" t="str">
        <f t="shared" si="42"/>
        <v>"Booking object refers to a confirmed booking"</v>
      </c>
      <c r="Y113" t="str">
        <f t="shared" si="43"/>
        <v>"References to the CheckActions performed on the object"</v>
      </c>
      <c r="Z113" t="str">
        <f t="shared" si="44"/>
        <v>"true"</v>
      </c>
      <c r="AA113" t="str">
        <f t="shared" si="45"/>
        <v>"false"</v>
      </c>
      <c r="AB113" t="str">
        <f t="shared" si="46"/>
        <v>""</v>
      </c>
      <c r="AC113" t="str">
        <f t="shared" si="47"/>
        <v>"https://onerecord.iata.org/ns/cargo#Booking"</v>
      </c>
      <c r="AD113" t="str">
        <f t="shared" si="48"/>
        <v>"https://onerecord.iata.org/ns/cargo#checks"</v>
      </c>
      <c r="AE113" t="str">
        <f t="shared" si="49"/>
        <v>"https://onerecord.iata.org/ns/cargo#Check"</v>
      </c>
      <c r="AF113" t="str">
        <f t="shared" si="50"/>
        <v>"Service","Booking","checks","Action","Check",10,"Booking object refers to a confirmed booking","References to the CheckActions performed on the object","true","false","","https://onerecord.iata.org/ns/cargo#Booking","https://onerecord.iata.org/ns/cargo#checks","https://onerecord.iata.org/ns/cargo#Check"</v>
      </c>
      <c r="AG113" t="str">
        <f t="shared" si="51"/>
        <v>"Service.Booking"</v>
      </c>
      <c r="AH113" t="str">
        <f t="shared" si="52"/>
        <v>"checks"</v>
      </c>
      <c r="AI113" t="str">
        <f t="shared" si="53"/>
        <v>"Action.Check"</v>
      </c>
      <c r="AJ113" t="str">
        <f t="shared" si="54"/>
        <v>"checkedObject"</v>
      </c>
      <c r="AK113" t="str">
        <f t="shared" si="55"/>
        <v>"hasMany"</v>
      </c>
      <c r="AL113" t="str">
        <f t="shared" si="56"/>
        <v>"Service.Booking","checks","Action.Check","checkedObject","hasMany"</v>
      </c>
      <c r="AN113">
        <f>COUNTIF(View_conceptual!G:G,L113)</f>
        <v>1</v>
      </c>
      <c r="AO113">
        <f>COUNTIF(View_conceptual!H:H,L113)+COUNTIF(View_conceptual!I:I,N113)</f>
        <v>1</v>
      </c>
      <c r="AQ113" t="str">
        <f t="shared" si="57"/>
        <v>"Service","Booking","checks","Action","Check",10,"Booking object refers to a confirmed booking","References to the CheckActions performed on the object","true","false","","https://onerecord.iata.org/ns/cargo#Booking","https://onerecord.iata.org/ns/cargo#checks","https://onerecord.iata.org/ns/cargo#Check"</v>
      </c>
      <c r="AR113" t="str">
        <f t="shared" si="58"/>
        <v/>
      </c>
      <c r="AT113">
        <f>COUNTIF(View_full!G:G,L113)</f>
        <v>1</v>
      </c>
      <c r="AU113">
        <f>COUNTIF(View_full!H:H,L113)+COUNTIF(View_full!I:I,N113)</f>
        <v>1</v>
      </c>
      <c r="AV113">
        <f>COUNTIFS(Property_Manual!$A$2:$A$1206,Raw!L113,Property_Manual!$B$2:$B$1206,Raw!M113,Property_Manual!$C$2:$C$1206,Raw!N113,Property_Manual!$D$2:$D$1206,Raw!O113,Property_Manual!$F$2:$F$1206,"x")</f>
        <v>0</v>
      </c>
      <c r="AW113" t="str">
        <f t="shared" si="59"/>
        <v>"Service","Booking","checks","Action","Check",10,"Booking object refers to a confirmed booking","References to the CheckActions performed on the object","true","false","","https://onerecord.iata.org/ns/cargo#Booking","https://onerecord.iata.org/ns/cargo#checks","https://onerecord.iata.org/ns/cargo#Check"</v>
      </c>
      <c r="AX113" t="str">
        <f t="shared" si="60"/>
        <v/>
      </c>
      <c r="AY113" t="str">
        <f t="shared" si="61"/>
        <v/>
      </c>
    </row>
    <row r="114" spans="1:51" x14ac:dyDescent="0.2">
      <c r="A114" s="5" t="s">
        <v>1254</v>
      </c>
      <c r="B114" s="5" t="s">
        <v>1211</v>
      </c>
      <c r="C114" s="5" t="s">
        <v>273</v>
      </c>
      <c r="D114" s="5" t="s">
        <v>43</v>
      </c>
      <c r="E114" s="5" t="s">
        <v>1198</v>
      </c>
      <c r="F114" s="5" t="s">
        <v>44</v>
      </c>
      <c r="H114" t="s">
        <v>654</v>
      </c>
      <c r="I114" s="5" t="s">
        <v>276</v>
      </c>
      <c r="J114" s="5" t="s">
        <v>45</v>
      </c>
      <c r="K114" s="5"/>
      <c r="L114" t="str">
        <f t="shared" si="31"/>
        <v>Booking</v>
      </c>
      <c r="M114" t="str">
        <f t="shared" si="32"/>
        <v>externalReferences</v>
      </c>
      <c r="N114" t="str">
        <f t="shared" si="33"/>
        <v>ExternalReference</v>
      </c>
      <c r="O114" t="str">
        <f t="shared" si="34"/>
        <v>referenceForObjects</v>
      </c>
      <c r="P114" t="str">
        <f t="shared" si="35"/>
        <v/>
      </c>
      <c r="Q114" t="str">
        <f t="shared" si="36"/>
        <v>Object</v>
      </c>
      <c r="R114" t="str">
        <f t="shared" si="37"/>
        <v>"Service"</v>
      </c>
      <c r="S114" t="str">
        <f t="shared" si="38"/>
        <v>"Booking"</v>
      </c>
      <c r="T114" t="str">
        <f t="shared" si="39"/>
        <v>"externalReferences"</v>
      </c>
      <c r="U114" t="str">
        <f t="shared" si="40"/>
        <v>"Common"</v>
      </c>
      <c r="V114" t="str">
        <f t="shared" si="41"/>
        <v>"ExternalReference"</v>
      </c>
      <c r="W114">
        <f>IF($A114="Implicit","",COUNTIFS($C$8:C114,C114,$A$8:A114,"Explicit"))</f>
        <v>11</v>
      </c>
      <c r="X114" t="str">
        <f t="shared" si="42"/>
        <v>"Booking object refers to a confirmed booking"</v>
      </c>
      <c r="Y114" t="str">
        <f t="shared" si="43"/>
        <v>"References to all associated ExternalReferences"</v>
      </c>
      <c r="Z114" t="str">
        <f t="shared" si="44"/>
        <v>"true"</v>
      </c>
      <c r="AA114" t="str">
        <f t="shared" si="45"/>
        <v>"false"</v>
      </c>
      <c r="AB114" t="str">
        <f t="shared" si="46"/>
        <v>""</v>
      </c>
      <c r="AC114" t="str">
        <f t="shared" si="47"/>
        <v>"https://onerecord.iata.org/ns/cargo#Booking"</v>
      </c>
      <c r="AD114" t="str">
        <f t="shared" si="48"/>
        <v>"https://onerecord.iata.org/ns/cargo#externalReferences"</v>
      </c>
      <c r="AE114" t="str">
        <f t="shared" si="49"/>
        <v>"https://onerecord.iata.org/ns/cargo#ExternalReference"</v>
      </c>
      <c r="AF114" t="str">
        <f t="shared" si="50"/>
        <v>"Service","Booking","externalReferences","Common","ExternalReference",11,"Booking object refers to a confirmed booking","References to all associated ExternalReferences","true","false","","https://onerecord.iata.org/ns/cargo#Booking","https://onerecord.iata.org/ns/cargo#externalReferences","https://onerecord.iata.org/ns/cargo#ExternalReference"</v>
      </c>
      <c r="AG114" t="str">
        <f t="shared" si="51"/>
        <v>"Service.Booking"</v>
      </c>
      <c r="AH114" t="str">
        <f t="shared" si="52"/>
        <v>"externalReferences"</v>
      </c>
      <c r="AI114" t="str">
        <f t="shared" si="53"/>
        <v>"Common.ExternalReference"</v>
      </c>
      <c r="AJ114" t="str">
        <f t="shared" si="54"/>
        <v>"referenceForObjects"</v>
      </c>
      <c r="AK114" t="str">
        <f t="shared" si="55"/>
        <v>"hasMany"</v>
      </c>
      <c r="AL114" t="str">
        <f t="shared" si="56"/>
        <v>"Service.Booking","externalReferences","Common.ExternalReference","referenceForObjects","hasMany"</v>
      </c>
      <c r="AN114">
        <f>COUNTIF(View_conceptual!G:G,L114)</f>
        <v>1</v>
      </c>
      <c r="AO114">
        <f>COUNTIF(View_conceptual!H:H,L114)+COUNTIF(View_conceptual!I:I,N114)</f>
        <v>1</v>
      </c>
      <c r="AQ114" t="str">
        <f t="shared" si="57"/>
        <v>"Service","Booking","externalReferences","Common","ExternalReference",11,"Booking object refers to a confirmed booking","References to all associated ExternalReferences","true","false","","https://onerecord.iata.org/ns/cargo#Booking","https://onerecord.iata.org/ns/cargo#externalReferences","https://onerecord.iata.org/ns/cargo#ExternalReference"</v>
      </c>
      <c r="AR114" t="str">
        <f t="shared" si="58"/>
        <v/>
      </c>
      <c r="AT114">
        <f>COUNTIF(View_full!G:G,L114)</f>
        <v>1</v>
      </c>
      <c r="AU114">
        <f>COUNTIF(View_full!H:H,L114)+COUNTIF(View_full!I:I,N114)</f>
        <v>1</v>
      </c>
      <c r="AV114">
        <f>COUNTIFS(Property_Manual!$A$2:$A$1206,Raw!L114,Property_Manual!$B$2:$B$1206,Raw!M114,Property_Manual!$C$2:$C$1206,Raw!N114,Property_Manual!$D$2:$D$1206,Raw!O114,Property_Manual!$F$2:$F$1206,"x")</f>
        <v>0</v>
      </c>
      <c r="AW114" t="str">
        <f t="shared" si="59"/>
        <v>"Service","Booking","externalReferences","Common","ExternalReference",11,"Booking object refers to a confirmed booking","References to all associated ExternalReferences","true","false","","https://onerecord.iata.org/ns/cargo#Booking","https://onerecord.iata.org/ns/cargo#externalReferences","https://onerecord.iata.org/ns/cargo#ExternalReference"</v>
      </c>
      <c r="AX114" t="str">
        <f t="shared" si="60"/>
        <v/>
      </c>
      <c r="AY114" t="str">
        <f t="shared" si="61"/>
        <v/>
      </c>
    </row>
    <row r="115" spans="1:51" x14ac:dyDescent="0.2">
      <c r="A115" s="5" t="s">
        <v>1255</v>
      </c>
      <c r="B115" s="5" t="s">
        <v>1211</v>
      </c>
      <c r="C115" s="5" t="s">
        <v>273</v>
      </c>
      <c r="D115" s="5" t="s">
        <v>569</v>
      </c>
      <c r="E115" t="s">
        <v>1198</v>
      </c>
      <c r="F115" s="5" t="s">
        <v>89</v>
      </c>
      <c r="G115">
        <v>1</v>
      </c>
      <c r="I115" s="5" t="s">
        <v>276</v>
      </c>
      <c r="J115" s="5" t="s">
        <v>570</v>
      </c>
      <c r="K115" s="5"/>
      <c r="L115" t="str">
        <f t="shared" si="31"/>
        <v>Booking</v>
      </c>
      <c r="M115" t="str">
        <f t="shared" si="32"/>
        <v>arrivalLocation</v>
      </c>
      <c r="N115" t="str">
        <f t="shared" si="33"/>
        <v>Location</v>
      </c>
      <c r="O115" t="str">
        <f t="shared" si="34"/>
        <v/>
      </c>
      <c r="P115" t="str">
        <f t="shared" si="35"/>
        <v/>
      </c>
      <c r="Q115" t="str">
        <f t="shared" si="36"/>
        <v>Object</v>
      </c>
      <c r="R115" t="str">
        <f t="shared" si="37"/>
        <v/>
      </c>
      <c r="S115" t="str">
        <f t="shared" si="38"/>
        <v/>
      </c>
      <c r="T115" t="str">
        <f t="shared" si="39"/>
        <v/>
      </c>
      <c r="U115" t="str">
        <f t="shared" si="40"/>
        <v/>
      </c>
      <c r="V115" t="str">
        <f t="shared" si="41"/>
        <v/>
      </c>
      <c r="W115" t="str">
        <f>IF($A115="Implicit","",COUNTIFS($C$8:C115,C115,$A$8:A115,"Explicit"))</f>
        <v/>
      </c>
      <c r="X115" t="str">
        <f t="shared" si="42"/>
        <v/>
      </c>
      <c r="Y115" t="str">
        <f t="shared" si="43"/>
        <v/>
      </c>
      <c r="Z115" t="str">
        <f t="shared" si="44"/>
        <v/>
      </c>
      <c r="AA115" t="str">
        <f t="shared" si="45"/>
        <v/>
      </c>
      <c r="AB115" t="str">
        <f t="shared" si="46"/>
        <v/>
      </c>
      <c r="AC115" t="str">
        <f t="shared" si="47"/>
        <v/>
      </c>
      <c r="AD115" t="str">
        <f t="shared" si="48"/>
        <v/>
      </c>
      <c r="AE115" t="str">
        <f t="shared" si="49"/>
        <v/>
      </c>
      <c r="AF115" t="str">
        <f t="shared" si="50"/>
        <v/>
      </c>
      <c r="AG115" t="str">
        <f t="shared" si="51"/>
        <v>"Service.Booking"</v>
      </c>
      <c r="AH115" t="str">
        <f t="shared" si="52"/>
        <v>"arrivalLocation"</v>
      </c>
      <c r="AI115" t="str">
        <f t="shared" si="53"/>
        <v>"Common.Location"</v>
      </c>
      <c r="AJ115" t="str">
        <f t="shared" si="54"/>
        <v>""</v>
      </c>
      <c r="AK115" t="str">
        <f t="shared" si="55"/>
        <v>"hasOne"</v>
      </c>
      <c r="AL115" t="str">
        <f t="shared" si="56"/>
        <v>"Service.Booking","arrivalLocation","Common.Location","","hasOne"</v>
      </c>
      <c r="AN115">
        <f>COUNTIF(View_conceptual!G:G,L115)</f>
        <v>1</v>
      </c>
      <c r="AO115">
        <f>COUNTIF(View_conceptual!H:H,L115)+COUNTIF(View_conceptual!I:I,N115)</f>
        <v>1</v>
      </c>
      <c r="AQ115" t="str">
        <f t="shared" si="57"/>
        <v/>
      </c>
      <c r="AR115" t="str">
        <f t="shared" si="58"/>
        <v/>
      </c>
      <c r="AT115">
        <f>COUNTIF(View_full!G:G,L115)</f>
        <v>1</v>
      </c>
      <c r="AU115">
        <f>COUNTIF(View_full!H:H,L115)+COUNTIF(View_full!I:I,N115)</f>
        <v>1</v>
      </c>
      <c r="AV115">
        <f>COUNTIFS(Property_Manual!$A$2:$A$1206,Raw!L115,Property_Manual!$B$2:$B$1206,Raw!M115,Property_Manual!$C$2:$C$1206,Raw!N115,Property_Manual!$D$2:$D$1206,Raw!O115,Property_Manual!$F$2:$F$1206,"x")</f>
        <v>0</v>
      </c>
      <c r="AW115" t="str">
        <f t="shared" si="59"/>
        <v/>
      </c>
      <c r="AX115" t="str">
        <f t="shared" si="60"/>
        <v/>
      </c>
      <c r="AY115" t="str">
        <f t="shared" si="61"/>
        <v/>
      </c>
    </row>
    <row r="116" spans="1:51" x14ac:dyDescent="0.2">
      <c r="A116" s="5" t="s">
        <v>1255</v>
      </c>
      <c r="B116" s="5" t="s">
        <v>1211</v>
      </c>
      <c r="C116" s="5" t="s">
        <v>273</v>
      </c>
      <c r="D116" s="5" t="s">
        <v>726</v>
      </c>
      <c r="E116" s="5" t="s">
        <v>1201</v>
      </c>
      <c r="F116" s="5" t="s">
        <v>347</v>
      </c>
      <c r="G116">
        <v>1</v>
      </c>
      <c r="I116" s="5" t="s">
        <v>276</v>
      </c>
      <c r="J116" s="5" t="s">
        <v>727</v>
      </c>
      <c r="K116" s="5"/>
      <c r="L116" t="str">
        <f t="shared" si="31"/>
        <v>Booking</v>
      </c>
      <c r="M116" t="str">
        <f t="shared" si="32"/>
        <v>bookingShipmentDetails</v>
      </c>
      <c r="N116" t="str">
        <f t="shared" si="33"/>
        <v>BookingShipment</v>
      </c>
      <c r="O116" t="str">
        <f t="shared" si="34"/>
        <v/>
      </c>
      <c r="P116" t="str">
        <f t="shared" si="35"/>
        <v/>
      </c>
      <c r="Q116" t="str">
        <f t="shared" si="36"/>
        <v>Object</v>
      </c>
      <c r="R116" t="str">
        <f t="shared" si="37"/>
        <v/>
      </c>
      <c r="S116" t="str">
        <f t="shared" si="38"/>
        <v/>
      </c>
      <c r="T116" t="str">
        <f t="shared" si="39"/>
        <v/>
      </c>
      <c r="U116" t="str">
        <f t="shared" si="40"/>
        <v/>
      </c>
      <c r="V116" t="str">
        <f t="shared" si="41"/>
        <v/>
      </c>
      <c r="W116" t="str">
        <f>IF($A116="Implicit","",COUNTIFS($C$8:C116,C116,$A$8:A116,"Explicit"))</f>
        <v/>
      </c>
      <c r="X116" t="str">
        <f t="shared" si="42"/>
        <v/>
      </c>
      <c r="Y116" t="str">
        <f t="shared" si="43"/>
        <v/>
      </c>
      <c r="Z116" t="str">
        <f t="shared" si="44"/>
        <v/>
      </c>
      <c r="AA116" t="str">
        <f t="shared" si="45"/>
        <v/>
      </c>
      <c r="AB116" t="str">
        <f t="shared" si="46"/>
        <v/>
      </c>
      <c r="AC116" t="str">
        <f t="shared" si="47"/>
        <v/>
      </c>
      <c r="AD116" t="str">
        <f t="shared" si="48"/>
        <v/>
      </c>
      <c r="AE116" t="str">
        <f t="shared" si="49"/>
        <v/>
      </c>
      <c r="AF116" t="str">
        <f t="shared" si="50"/>
        <v/>
      </c>
      <c r="AG116" t="str">
        <f t="shared" si="51"/>
        <v>"Service.Booking"</v>
      </c>
      <c r="AH116" t="str">
        <f t="shared" si="52"/>
        <v>"bookingShipmentDetails"</v>
      </c>
      <c r="AI116" t="str">
        <f t="shared" si="53"/>
        <v>"Distribution.BookingShipment"</v>
      </c>
      <c r="AJ116" t="str">
        <f t="shared" si="54"/>
        <v>""</v>
      </c>
      <c r="AK116" t="str">
        <f t="shared" si="55"/>
        <v>"hasOne"</v>
      </c>
      <c r="AL116" t="str">
        <f t="shared" si="56"/>
        <v>"Service.Booking","bookingShipmentDetails","Distribution.BookingShipment","","hasOne"</v>
      </c>
      <c r="AN116">
        <f>COUNTIF(View_conceptual!G:G,L116)</f>
        <v>1</v>
      </c>
      <c r="AO116">
        <f>COUNTIF(View_conceptual!H:H,L116)+COUNTIF(View_conceptual!I:I,N116)</f>
        <v>1</v>
      </c>
      <c r="AQ116" t="str">
        <f t="shared" si="57"/>
        <v/>
      </c>
      <c r="AR116" t="str">
        <f t="shared" si="58"/>
        <v/>
      </c>
      <c r="AT116">
        <f>COUNTIF(View_full!G:G,L116)</f>
        <v>1</v>
      </c>
      <c r="AU116">
        <f>COUNTIF(View_full!H:H,L116)+COUNTIF(View_full!I:I,N116)</f>
        <v>2</v>
      </c>
      <c r="AV116">
        <f>COUNTIFS(Property_Manual!$A$2:$A$1206,Raw!L116,Property_Manual!$B$2:$B$1206,Raw!M116,Property_Manual!$C$2:$C$1206,Raw!N116,Property_Manual!$D$2:$D$1206,Raw!O116,Property_Manual!$F$2:$F$1206,"x")</f>
        <v>0</v>
      </c>
      <c r="AW116" t="str">
        <f t="shared" si="59"/>
        <v/>
      </c>
      <c r="AX116" t="str">
        <f t="shared" si="60"/>
        <v>"Service.Booking","bookingShipmentDetails","Distribution.BookingShipment","","hasOne"</v>
      </c>
      <c r="AY116" t="str">
        <f t="shared" si="61"/>
        <v/>
      </c>
    </row>
    <row r="117" spans="1:51" x14ac:dyDescent="0.2">
      <c r="A117" s="5" t="s">
        <v>1255</v>
      </c>
      <c r="B117" s="5" t="s">
        <v>1211</v>
      </c>
      <c r="C117" s="5" t="s">
        <v>273</v>
      </c>
      <c r="D117" s="5" t="s">
        <v>278</v>
      </c>
      <c r="E117" t="s">
        <v>3</v>
      </c>
      <c r="F117" s="5" t="s">
        <v>279</v>
      </c>
      <c r="G117">
        <v>1</v>
      </c>
      <c r="I117" s="5" t="s">
        <v>276</v>
      </c>
      <c r="J117" s="5" t="s">
        <v>280</v>
      </c>
      <c r="K117" s="5"/>
      <c r="L117" t="str">
        <f t="shared" si="31"/>
        <v>Booking</v>
      </c>
      <c r="M117" t="str">
        <f t="shared" si="32"/>
        <v>bookingStatus</v>
      </c>
      <c r="N117" t="str">
        <f t="shared" si="33"/>
        <v>BookingStatus</v>
      </c>
      <c r="O117" t="str">
        <f t="shared" si="34"/>
        <v/>
      </c>
      <c r="P117" t="str">
        <f t="shared" si="35"/>
        <v/>
      </c>
      <c r="Q117" t="str">
        <f t="shared" si="36"/>
        <v>Object</v>
      </c>
      <c r="R117" t="str">
        <f t="shared" si="37"/>
        <v/>
      </c>
      <c r="S117" t="str">
        <f t="shared" si="38"/>
        <v/>
      </c>
      <c r="T117" t="str">
        <f t="shared" si="39"/>
        <v/>
      </c>
      <c r="U117" t="str">
        <f t="shared" si="40"/>
        <v/>
      </c>
      <c r="V117" t="str">
        <f t="shared" si="41"/>
        <v/>
      </c>
      <c r="W117" t="str">
        <f>IF($A117="Implicit","",COUNTIFS($C$8:C117,C117,$A$8:A117,"Explicit"))</f>
        <v/>
      </c>
      <c r="X117" t="str">
        <f t="shared" si="42"/>
        <v/>
      </c>
      <c r="Y117" t="str">
        <f t="shared" si="43"/>
        <v/>
      </c>
      <c r="Z117" t="str">
        <f t="shared" si="44"/>
        <v/>
      </c>
      <c r="AA117" t="str">
        <f t="shared" si="45"/>
        <v/>
      </c>
      <c r="AB117" t="str">
        <f t="shared" si="46"/>
        <v/>
      </c>
      <c r="AC117" t="str">
        <f t="shared" si="47"/>
        <v/>
      </c>
      <c r="AD117" t="str">
        <f t="shared" si="48"/>
        <v/>
      </c>
      <c r="AE117" t="str">
        <f t="shared" si="49"/>
        <v/>
      </c>
      <c r="AF117" t="str">
        <f t="shared" si="50"/>
        <v/>
      </c>
      <c r="AG117" t="str">
        <f t="shared" si="51"/>
        <v>"Service.Booking"</v>
      </c>
      <c r="AH117" t="str">
        <f t="shared" si="52"/>
        <v>"bookingStatus"</v>
      </c>
      <c r="AI117" t="str">
        <f t="shared" si="53"/>
        <v>"Enum.BookingStatus"</v>
      </c>
      <c r="AJ117" t="str">
        <f t="shared" si="54"/>
        <v>""</v>
      </c>
      <c r="AK117" t="str">
        <f t="shared" si="55"/>
        <v>"hasOne"</v>
      </c>
      <c r="AL117" t="str">
        <f t="shared" si="56"/>
        <v>"Service.Booking","bookingStatus","Enum.BookingStatus","","hasOne"</v>
      </c>
      <c r="AN117">
        <f>COUNTIF(View_conceptual!G:G,L117)</f>
        <v>1</v>
      </c>
      <c r="AO117">
        <f>COUNTIF(View_conceptual!H:H,L117)+COUNTIF(View_conceptual!I:I,N117)</f>
        <v>1</v>
      </c>
      <c r="AQ117" t="str">
        <f t="shared" si="57"/>
        <v/>
      </c>
      <c r="AR117" t="str">
        <f t="shared" si="58"/>
        <v/>
      </c>
      <c r="AT117">
        <f>COUNTIF(View_full!G:G,L117)</f>
        <v>1</v>
      </c>
      <c r="AU117">
        <f>COUNTIF(View_full!H:H,L117)+COUNTIF(View_full!I:I,N117)</f>
        <v>1</v>
      </c>
      <c r="AV117">
        <f>COUNTIFS(Property_Manual!$A$2:$A$1206,Raw!L117,Property_Manual!$B$2:$B$1206,Raw!M117,Property_Manual!$C$2:$C$1206,Raw!N117,Property_Manual!$D$2:$D$1206,Raw!O117,Property_Manual!$F$2:$F$1206,"x")</f>
        <v>0</v>
      </c>
      <c r="AW117" t="str">
        <f t="shared" si="59"/>
        <v/>
      </c>
      <c r="AX117" t="str">
        <f t="shared" si="60"/>
        <v/>
      </c>
      <c r="AY117" t="str">
        <f t="shared" si="61"/>
        <v/>
      </c>
    </row>
    <row r="118" spans="1:51" x14ac:dyDescent="0.2">
      <c r="A118" s="5" t="s">
        <v>1255</v>
      </c>
      <c r="B118" s="5" t="s">
        <v>1211</v>
      </c>
      <c r="C118" s="5" t="s">
        <v>273</v>
      </c>
      <c r="D118" s="5" t="s">
        <v>296</v>
      </c>
      <c r="E118" t="s">
        <v>1836</v>
      </c>
      <c r="F118" s="5" t="s">
        <v>297</v>
      </c>
      <c r="G118">
        <v>1</v>
      </c>
      <c r="I118" s="5" t="s">
        <v>276</v>
      </c>
      <c r="J118" s="5" t="s">
        <v>298</v>
      </c>
      <c r="K118" s="5"/>
      <c r="L118" t="str">
        <f t="shared" si="31"/>
        <v>Booking</v>
      </c>
      <c r="M118" t="str">
        <f t="shared" si="32"/>
        <v>carrier</v>
      </c>
      <c r="N118" t="str">
        <f t="shared" si="33"/>
        <v>Carrier</v>
      </c>
      <c r="O118" t="str">
        <f t="shared" si="34"/>
        <v/>
      </c>
      <c r="P118" t="str">
        <f t="shared" si="35"/>
        <v/>
      </c>
      <c r="Q118" t="str">
        <f t="shared" si="36"/>
        <v>Object</v>
      </c>
      <c r="R118" t="str">
        <f t="shared" si="37"/>
        <v/>
      </c>
      <c r="S118" t="str">
        <f t="shared" si="38"/>
        <v/>
      </c>
      <c r="T118" t="str">
        <f t="shared" si="39"/>
        <v/>
      </c>
      <c r="U118" t="str">
        <f t="shared" si="40"/>
        <v/>
      </c>
      <c r="V118" t="str">
        <f t="shared" si="41"/>
        <v/>
      </c>
      <c r="W118" t="str">
        <f>IF($A118="Implicit","",COUNTIFS($C$8:C118,C118,$A$8:A118,"Explicit"))</f>
        <v/>
      </c>
      <c r="X118" t="str">
        <f t="shared" si="42"/>
        <v/>
      </c>
      <c r="Y118" t="str">
        <f t="shared" si="43"/>
        <v/>
      </c>
      <c r="Z118" t="str">
        <f t="shared" si="44"/>
        <v/>
      </c>
      <c r="AA118" t="str">
        <f t="shared" si="45"/>
        <v/>
      </c>
      <c r="AB118" t="str">
        <f t="shared" si="46"/>
        <v/>
      </c>
      <c r="AC118" t="str">
        <f t="shared" si="47"/>
        <v/>
      </c>
      <c r="AD118" t="str">
        <f t="shared" si="48"/>
        <v/>
      </c>
      <c r="AE118" t="str">
        <f t="shared" si="49"/>
        <v/>
      </c>
      <c r="AF118" t="str">
        <f t="shared" si="50"/>
        <v/>
      </c>
      <c r="AG118" t="str">
        <f t="shared" si="51"/>
        <v>"Service.Booking"</v>
      </c>
      <c r="AH118" t="str">
        <f t="shared" si="52"/>
        <v>"carrier"</v>
      </c>
      <c r="AI118" t="str">
        <f t="shared" si="53"/>
        <v>"Agent.Carrier"</v>
      </c>
      <c r="AJ118" t="str">
        <f t="shared" si="54"/>
        <v>""</v>
      </c>
      <c r="AK118" t="str">
        <f t="shared" si="55"/>
        <v>"hasOne"</v>
      </c>
      <c r="AL118" t="str">
        <f t="shared" si="56"/>
        <v>"Service.Booking","carrier","Agent.Carrier","","hasOne"</v>
      </c>
      <c r="AN118">
        <f>COUNTIF(View_conceptual!G:G,L118)</f>
        <v>1</v>
      </c>
      <c r="AO118">
        <f>COUNTIF(View_conceptual!H:H,L118)+COUNTIF(View_conceptual!I:I,N118)</f>
        <v>1</v>
      </c>
      <c r="AQ118" t="str">
        <f t="shared" si="57"/>
        <v/>
      </c>
      <c r="AR118" t="str">
        <f t="shared" si="58"/>
        <v/>
      </c>
      <c r="AT118">
        <f>COUNTIF(View_full!G:G,L118)</f>
        <v>1</v>
      </c>
      <c r="AU118">
        <f>COUNTIF(View_full!H:H,L118)+COUNTIF(View_full!I:I,N118)</f>
        <v>1</v>
      </c>
      <c r="AV118">
        <f>COUNTIFS(Property_Manual!$A$2:$A$1206,Raw!L118,Property_Manual!$B$2:$B$1206,Raw!M118,Property_Manual!$C$2:$C$1206,Raw!N118,Property_Manual!$D$2:$D$1206,Raw!O118,Property_Manual!$F$2:$F$1206,"x")</f>
        <v>0</v>
      </c>
      <c r="AW118" t="str">
        <f t="shared" si="59"/>
        <v/>
      </c>
      <c r="AX118" t="str">
        <f t="shared" si="60"/>
        <v/>
      </c>
      <c r="AY118" t="str">
        <f t="shared" si="61"/>
        <v/>
      </c>
    </row>
    <row r="119" spans="1:51" x14ac:dyDescent="0.2">
      <c r="A119" s="5" t="s">
        <v>1255</v>
      </c>
      <c r="B119" s="5" t="s">
        <v>1211</v>
      </c>
      <c r="C119" s="5" t="s">
        <v>273</v>
      </c>
      <c r="D119" s="5" t="s">
        <v>299</v>
      </c>
      <c r="E119" t="s">
        <v>49</v>
      </c>
      <c r="F119" s="5" t="s">
        <v>300</v>
      </c>
      <c r="G119">
        <v>1</v>
      </c>
      <c r="I119" s="5" t="s">
        <v>276</v>
      </c>
      <c r="J119" s="5" t="s">
        <v>301</v>
      </c>
      <c r="K119" s="5"/>
      <c r="L119" t="str">
        <f t="shared" si="31"/>
        <v>Booking</v>
      </c>
      <c r="M119" t="str">
        <f t="shared" si="32"/>
        <v>carrierProduct</v>
      </c>
      <c r="N119" t="str">
        <f t="shared" si="33"/>
        <v>CarrierProduct</v>
      </c>
      <c r="O119" t="str">
        <f t="shared" si="34"/>
        <v/>
      </c>
      <c r="P119" t="str">
        <f t="shared" si="35"/>
        <v/>
      </c>
      <c r="Q119" t="str">
        <f t="shared" si="36"/>
        <v>Object</v>
      </c>
      <c r="R119" t="str">
        <f t="shared" si="37"/>
        <v/>
      </c>
      <c r="S119" t="str">
        <f t="shared" si="38"/>
        <v/>
      </c>
      <c r="T119" t="str">
        <f t="shared" si="39"/>
        <v/>
      </c>
      <c r="U119" t="str">
        <f t="shared" si="40"/>
        <v/>
      </c>
      <c r="V119" t="str">
        <f t="shared" si="41"/>
        <v/>
      </c>
      <c r="W119" t="str">
        <f>IF($A119="Implicit","",COUNTIFS($C$8:C119,C119,$A$8:A119,"Explicit"))</f>
        <v/>
      </c>
      <c r="X119" t="str">
        <f t="shared" si="42"/>
        <v/>
      </c>
      <c r="Y119" t="str">
        <f t="shared" si="43"/>
        <v/>
      </c>
      <c r="Z119" t="str">
        <f t="shared" si="44"/>
        <v/>
      </c>
      <c r="AA119" t="str">
        <f t="shared" si="45"/>
        <v/>
      </c>
      <c r="AB119" t="str">
        <f t="shared" si="46"/>
        <v/>
      </c>
      <c r="AC119" t="str">
        <f t="shared" si="47"/>
        <v/>
      </c>
      <c r="AD119" t="str">
        <f t="shared" si="48"/>
        <v/>
      </c>
      <c r="AE119" t="str">
        <f t="shared" si="49"/>
        <v/>
      </c>
      <c r="AF119" t="str">
        <f t="shared" si="50"/>
        <v/>
      </c>
      <c r="AG119" t="str">
        <f t="shared" si="51"/>
        <v>"Service.Booking"</v>
      </c>
      <c r="AH119" t="str">
        <f t="shared" si="52"/>
        <v>"carrierProduct"</v>
      </c>
      <c r="AI119" t="str">
        <f t="shared" si="53"/>
        <v>"Embedded.CarrierProduct"</v>
      </c>
      <c r="AJ119" t="str">
        <f t="shared" si="54"/>
        <v>""</v>
      </c>
      <c r="AK119" t="str">
        <f t="shared" si="55"/>
        <v>"hasOne"</v>
      </c>
      <c r="AL119" t="str">
        <f t="shared" si="56"/>
        <v>"Service.Booking","carrierProduct","Embedded.CarrierProduct","","hasOne"</v>
      </c>
      <c r="AN119">
        <f>COUNTIF(View_conceptual!G:G,L119)</f>
        <v>1</v>
      </c>
      <c r="AO119">
        <f>COUNTIF(View_conceptual!H:H,L119)+COUNTIF(View_conceptual!I:I,N119)</f>
        <v>1</v>
      </c>
      <c r="AQ119" t="str">
        <f t="shared" si="57"/>
        <v/>
      </c>
      <c r="AR119" t="str">
        <f t="shared" si="58"/>
        <v/>
      </c>
      <c r="AT119">
        <f>COUNTIF(View_full!G:G,L119)</f>
        <v>1</v>
      </c>
      <c r="AU119">
        <f>COUNTIF(View_full!H:H,L119)+COUNTIF(View_full!I:I,N119)</f>
        <v>2</v>
      </c>
      <c r="AV119">
        <f>COUNTIFS(Property_Manual!$A$2:$A$1206,Raw!L119,Property_Manual!$B$2:$B$1206,Raw!M119,Property_Manual!$C$2:$C$1206,Raw!N119,Property_Manual!$D$2:$D$1206,Raw!O119,Property_Manual!$F$2:$F$1206,"x")</f>
        <v>0</v>
      </c>
      <c r="AW119" t="str">
        <f t="shared" si="59"/>
        <v/>
      </c>
      <c r="AX119" t="str">
        <f t="shared" si="60"/>
        <v>"Service.Booking","carrierProduct","Embedded.CarrierProduct","","hasOne"</v>
      </c>
      <c r="AY119" t="str">
        <f t="shared" si="61"/>
        <v/>
      </c>
    </row>
    <row r="120" spans="1:51" x14ac:dyDescent="0.2">
      <c r="A120" s="5" t="s">
        <v>1255</v>
      </c>
      <c r="B120" s="5" t="s">
        <v>1211</v>
      </c>
      <c r="C120" s="5" t="s">
        <v>273</v>
      </c>
      <c r="D120" s="5" t="s">
        <v>583</v>
      </c>
      <c r="E120" t="s">
        <v>1198</v>
      </c>
      <c r="F120" s="5" t="s">
        <v>89</v>
      </c>
      <c r="G120">
        <v>1</v>
      </c>
      <c r="I120" s="5" t="s">
        <v>276</v>
      </c>
      <c r="J120" s="5" t="s">
        <v>2238</v>
      </c>
      <c r="K120" s="5"/>
      <c r="L120" t="str">
        <f t="shared" si="31"/>
        <v>Booking</v>
      </c>
      <c r="M120" t="str">
        <f t="shared" si="32"/>
        <v>departureLocation</v>
      </c>
      <c r="N120" t="str">
        <f t="shared" si="33"/>
        <v>Location</v>
      </c>
      <c r="O120" t="str">
        <f t="shared" si="34"/>
        <v/>
      </c>
      <c r="P120" t="str">
        <f t="shared" si="35"/>
        <v/>
      </c>
      <c r="Q120" t="str">
        <f t="shared" si="36"/>
        <v>Object</v>
      </c>
      <c r="R120" t="str">
        <f t="shared" si="37"/>
        <v/>
      </c>
      <c r="S120" t="str">
        <f t="shared" si="38"/>
        <v/>
      </c>
      <c r="T120" t="str">
        <f t="shared" si="39"/>
        <v/>
      </c>
      <c r="U120" t="str">
        <f t="shared" si="40"/>
        <v/>
      </c>
      <c r="V120" t="str">
        <f t="shared" si="41"/>
        <v/>
      </c>
      <c r="W120" t="str">
        <f>IF($A120="Implicit","",COUNTIFS($C$8:C120,C120,$A$8:A120,"Explicit"))</f>
        <v/>
      </c>
      <c r="X120" t="str">
        <f t="shared" si="42"/>
        <v/>
      </c>
      <c r="Y120" t="str">
        <f t="shared" si="43"/>
        <v/>
      </c>
      <c r="Z120" t="str">
        <f t="shared" si="44"/>
        <v/>
      </c>
      <c r="AA120" t="str">
        <f t="shared" si="45"/>
        <v/>
      </c>
      <c r="AB120" t="str">
        <f t="shared" si="46"/>
        <v/>
      </c>
      <c r="AC120" t="str">
        <f t="shared" si="47"/>
        <v/>
      </c>
      <c r="AD120" t="str">
        <f t="shared" si="48"/>
        <v/>
      </c>
      <c r="AE120" t="str">
        <f t="shared" si="49"/>
        <v/>
      </c>
      <c r="AF120" t="str">
        <f t="shared" si="50"/>
        <v/>
      </c>
      <c r="AG120" t="str">
        <f t="shared" si="51"/>
        <v>"Service.Booking"</v>
      </c>
      <c r="AH120" t="str">
        <f t="shared" si="52"/>
        <v>"departureLocation"</v>
      </c>
      <c r="AI120" t="str">
        <f t="shared" si="53"/>
        <v>"Common.Location"</v>
      </c>
      <c r="AJ120" t="str">
        <f t="shared" si="54"/>
        <v>""</v>
      </c>
      <c r="AK120" t="str">
        <f t="shared" si="55"/>
        <v>"hasOne"</v>
      </c>
      <c r="AL120" t="str">
        <f t="shared" si="56"/>
        <v>"Service.Booking","departureLocation","Common.Location","","hasOne"</v>
      </c>
      <c r="AN120">
        <f>COUNTIF(View_conceptual!G:G,L120)</f>
        <v>1</v>
      </c>
      <c r="AO120">
        <f>COUNTIF(View_conceptual!H:H,L120)+COUNTIF(View_conceptual!I:I,N120)</f>
        <v>1</v>
      </c>
      <c r="AQ120" t="str">
        <f t="shared" si="57"/>
        <v/>
      </c>
      <c r="AR120" t="str">
        <f t="shared" si="58"/>
        <v/>
      </c>
      <c r="AT120">
        <f>COUNTIF(View_full!G:G,L120)</f>
        <v>1</v>
      </c>
      <c r="AU120">
        <f>COUNTIF(View_full!H:H,L120)+COUNTIF(View_full!I:I,N120)</f>
        <v>1</v>
      </c>
      <c r="AV120">
        <f>COUNTIFS(Property_Manual!$A$2:$A$1206,Raw!L120,Property_Manual!$B$2:$B$1206,Raw!M120,Property_Manual!$C$2:$C$1206,Raw!N120,Property_Manual!$D$2:$D$1206,Raw!O120,Property_Manual!$F$2:$F$1206,"x")</f>
        <v>0</v>
      </c>
      <c r="AW120" t="str">
        <f t="shared" si="59"/>
        <v/>
      </c>
      <c r="AX120" t="str">
        <f t="shared" si="60"/>
        <v/>
      </c>
      <c r="AY120" t="str">
        <f t="shared" si="61"/>
        <v/>
      </c>
    </row>
    <row r="121" spans="1:51" x14ac:dyDescent="0.2">
      <c r="A121" s="5" t="s">
        <v>1255</v>
      </c>
      <c r="B121" s="5" t="s">
        <v>1211</v>
      </c>
      <c r="C121" s="5" t="s">
        <v>273</v>
      </c>
      <c r="D121" s="5" t="s">
        <v>283</v>
      </c>
      <c r="E121" t="s">
        <v>1201</v>
      </c>
      <c r="F121" s="5" t="s">
        <v>284</v>
      </c>
      <c r="H121" t="s">
        <v>728</v>
      </c>
      <c r="I121" s="5" t="s">
        <v>276</v>
      </c>
      <c r="J121" s="5" t="s">
        <v>285</v>
      </c>
      <c r="K121" s="5"/>
      <c r="L121" t="str">
        <f t="shared" si="31"/>
        <v>Booking</v>
      </c>
      <c r="M121" t="str">
        <f t="shared" si="32"/>
        <v>updateBookingOptionRequests</v>
      </c>
      <c r="N121" t="str">
        <f t="shared" si="33"/>
        <v>BookingOptionRequest</v>
      </c>
      <c r="O121" t="str">
        <f t="shared" si="34"/>
        <v>bookingToUpdate</v>
      </c>
      <c r="P121" t="str">
        <f t="shared" si="35"/>
        <v/>
      </c>
      <c r="Q121" t="str">
        <f t="shared" si="36"/>
        <v>Object</v>
      </c>
      <c r="R121" t="str">
        <f t="shared" si="37"/>
        <v/>
      </c>
      <c r="S121" t="str">
        <f t="shared" si="38"/>
        <v/>
      </c>
      <c r="T121" t="str">
        <f t="shared" si="39"/>
        <v/>
      </c>
      <c r="U121" t="str">
        <f t="shared" si="40"/>
        <v/>
      </c>
      <c r="V121" t="str">
        <f t="shared" si="41"/>
        <v/>
      </c>
      <c r="W121" t="str">
        <f>IF($A121="Implicit","",COUNTIFS($C$8:C121,C121,$A$8:A121,"Explicit"))</f>
        <v/>
      </c>
      <c r="X121" t="str">
        <f t="shared" si="42"/>
        <v/>
      </c>
      <c r="Y121" t="str">
        <f t="shared" si="43"/>
        <v/>
      </c>
      <c r="Z121" t="str">
        <f t="shared" si="44"/>
        <v/>
      </c>
      <c r="AA121" t="str">
        <f t="shared" si="45"/>
        <v/>
      </c>
      <c r="AB121" t="str">
        <f t="shared" si="46"/>
        <v/>
      </c>
      <c r="AC121" t="str">
        <f t="shared" si="47"/>
        <v/>
      </c>
      <c r="AD121" t="str">
        <f t="shared" si="48"/>
        <v/>
      </c>
      <c r="AE121" t="str">
        <f t="shared" si="49"/>
        <v/>
      </c>
      <c r="AF121" t="str">
        <f t="shared" si="50"/>
        <v/>
      </c>
      <c r="AG121" t="str">
        <f t="shared" si="51"/>
        <v>"Service.Booking"</v>
      </c>
      <c r="AH121" t="str">
        <f t="shared" si="52"/>
        <v>"updateBookingOptionRequests"</v>
      </c>
      <c r="AI121" t="str">
        <f t="shared" si="53"/>
        <v>"Distribution.BookingOptionRequest"</v>
      </c>
      <c r="AJ121" t="str">
        <f t="shared" si="54"/>
        <v>"bookingToUpdate"</v>
      </c>
      <c r="AK121" t="str">
        <f t="shared" si="55"/>
        <v>"hasMany"</v>
      </c>
      <c r="AL121" t="str">
        <f t="shared" si="56"/>
        <v>"Service.Booking","updateBookingOptionRequests","Distribution.BookingOptionRequest","bookingToUpdate","hasMany"</v>
      </c>
      <c r="AN121">
        <f>COUNTIF(View_conceptual!G:G,L121)</f>
        <v>1</v>
      </c>
      <c r="AO121">
        <f>COUNTIF(View_conceptual!H:H,L121)+COUNTIF(View_conceptual!I:I,N121)</f>
        <v>1</v>
      </c>
      <c r="AQ121" t="str">
        <f t="shared" si="57"/>
        <v/>
      </c>
      <c r="AR121" t="str">
        <f t="shared" si="58"/>
        <v/>
      </c>
      <c r="AT121">
        <f>COUNTIF(View_full!G:G,L121)</f>
        <v>1</v>
      </c>
      <c r="AU121">
        <f>COUNTIF(View_full!H:H,L121)+COUNTIF(View_full!I:I,N121)</f>
        <v>2</v>
      </c>
      <c r="AV121">
        <f>COUNTIFS(Property_Manual!$A$2:$A$1206,Raw!L121,Property_Manual!$B$2:$B$1206,Raw!M121,Property_Manual!$C$2:$C$1206,Raw!N121,Property_Manual!$D$2:$D$1206,Raw!O121,Property_Manual!$F$2:$F$1206,"x")</f>
        <v>1</v>
      </c>
      <c r="AW121" t="str">
        <f t="shared" si="59"/>
        <v/>
      </c>
      <c r="AX121" t="str">
        <f t="shared" si="60"/>
        <v>"Service.Booking","updateBookingOptionRequests","Distribution.BookingOptionRequest","bookingToUpdate","hasMany"</v>
      </c>
      <c r="AY121" t="str">
        <f t="shared" si="61"/>
        <v>"Service.Booking","updateBookingOptionRequests","Distribution.BookingOptionRequest","bookingToUpdate","hasMany"</v>
      </c>
    </row>
    <row r="122" spans="1:51" x14ac:dyDescent="0.2">
      <c r="A122" s="5" t="s">
        <v>1255</v>
      </c>
      <c r="B122" s="5" t="s">
        <v>1211</v>
      </c>
      <c r="C122" s="5" t="s">
        <v>273</v>
      </c>
      <c r="D122" s="5" t="s">
        <v>38</v>
      </c>
      <c r="E122" t="s">
        <v>1209</v>
      </c>
      <c r="F122" s="5" t="s">
        <v>23</v>
      </c>
      <c r="H122" t="s">
        <v>415</v>
      </c>
      <c r="I122" s="5" t="s">
        <v>276</v>
      </c>
      <c r="J122" s="5" t="s">
        <v>39</v>
      </c>
      <c r="K122" s="5"/>
      <c r="L122" t="str">
        <f t="shared" si="31"/>
        <v>Booking</v>
      </c>
      <c r="M122" t="str">
        <f t="shared" si="32"/>
        <v>checks</v>
      </c>
      <c r="N122" t="str">
        <f t="shared" si="33"/>
        <v>Check</v>
      </c>
      <c r="O122" t="str">
        <f t="shared" si="34"/>
        <v>checkedObject</v>
      </c>
      <c r="P122" t="str">
        <f t="shared" si="35"/>
        <v/>
      </c>
      <c r="Q122" t="str">
        <f t="shared" si="36"/>
        <v>Object</v>
      </c>
      <c r="R122" t="str">
        <f t="shared" si="37"/>
        <v/>
      </c>
      <c r="S122" t="str">
        <f t="shared" si="38"/>
        <v/>
      </c>
      <c r="T122" t="str">
        <f t="shared" si="39"/>
        <v/>
      </c>
      <c r="U122" t="str">
        <f t="shared" si="40"/>
        <v/>
      </c>
      <c r="V122" t="str">
        <f t="shared" si="41"/>
        <v/>
      </c>
      <c r="W122" t="str">
        <f>IF($A122="Implicit","",COUNTIFS($C$8:C122,C122,$A$8:A122,"Explicit"))</f>
        <v/>
      </c>
      <c r="X122" t="str">
        <f t="shared" si="42"/>
        <v/>
      </c>
      <c r="Y122" t="str">
        <f t="shared" si="43"/>
        <v/>
      </c>
      <c r="Z122" t="str">
        <f t="shared" si="44"/>
        <v/>
      </c>
      <c r="AA122" t="str">
        <f t="shared" si="45"/>
        <v/>
      </c>
      <c r="AB122" t="str">
        <f t="shared" si="46"/>
        <v/>
      </c>
      <c r="AC122" t="str">
        <f t="shared" si="47"/>
        <v/>
      </c>
      <c r="AD122" t="str">
        <f t="shared" si="48"/>
        <v/>
      </c>
      <c r="AE122" t="str">
        <f t="shared" si="49"/>
        <v/>
      </c>
      <c r="AF122" t="str">
        <f t="shared" si="50"/>
        <v/>
      </c>
      <c r="AG122" t="str">
        <f t="shared" si="51"/>
        <v>"Service.Booking"</v>
      </c>
      <c r="AH122" t="str">
        <f t="shared" si="52"/>
        <v>"checks"</v>
      </c>
      <c r="AI122" t="str">
        <f t="shared" si="53"/>
        <v>"Action.Check"</v>
      </c>
      <c r="AJ122" t="str">
        <f t="shared" si="54"/>
        <v>"checkedObject"</v>
      </c>
      <c r="AK122" t="str">
        <f t="shared" si="55"/>
        <v>"hasMany"</v>
      </c>
      <c r="AL122" t="str">
        <f t="shared" si="56"/>
        <v>"Service.Booking","checks","Action.Check","checkedObject","hasMany"</v>
      </c>
      <c r="AN122">
        <f>COUNTIF(View_conceptual!G:G,L122)</f>
        <v>1</v>
      </c>
      <c r="AO122">
        <f>COUNTIF(View_conceptual!H:H,L122)+COUNTIF(View_conceptual!I:I,N122)</f>
        <v>1</v>
      </c>
      <c r="AQ122" t="str">
        <f t="shared" si="57"/>
        <v/>
      </c>
      <c r="AR122" t="str">
        <f t="shared" si="58"/>
        <v/>
      </c>
      <c r="AT122">
        <f>COUNTIF(View_full!G:G,L122)</f>
        <v>1</v>
      </c>
      <c r="AU122">
        <f>COUNTIF(View_full!H:H,L122)+COUNTIF(View_full!I:I,N122)</f>
        <v>1</v>
      </c>
      <c r="AV122">
        <f>COUNTIFS(Property_Manual!$A$2:$A$1206,Raw!L122,Property_Manual!$B$2:$B$1206,Raw!M122,Property_Manual!$C$2:$C$1206,Raw!N122,Property_Manual!$D$2:$D$1206,Raw!O122,Property_Manual!$F$2:$F$1206,"x")</f>
        <v>0</v>
      </c>
      <c r="AW122" t="str">
        <f t="shared" si="59"/>
        <v/>
      </c>
      <c r="AX122" t="str">
        <f t="shared" si="60"/>
        <v/>
      </c>
      <c r="AY122" t="str">
        <f t="shared" si="61"/>
        <v/>
      </c>
    </row>
    <row r="123" spans="1:51" x14ac:dyDescent="0.2">
      <c r="A123" s="5" t="s">
        <v>1255</v>
      </c>
      <c r="B123" s="5" t="s">
        <v>1211</v>
      </c>
      <c r="C123" s="5" t="s">
        <v>273</v>
      </c>
      <c r="D123" s="5" t="s">
        <v>43</v>
      </c>
      <c r="E123" t="s">
        <v>1198</v>
      </c>
      <c r="F123" s="5" t="s">
        <v>44</v>
      </c>
      <c r="H123" t="s">
        <v>654</v>
      </c>
      <c r="I123" s="5" t="s">
        <v>276</v>
      </c>
      <c r="J123" s="5" t="s">
        <v>45</v>
      </c>
      <c r="K123" s="5"/>
      <c r="L123" t="str">
        <f t="shared" si="31"/>
        <v>Booking</v>
      </c>
      <c r="M123" t="str">
        <f t="shared" si="32"/>
        <v>externalReferences</v>
      </c>
      <c r="N123" t="str">
        <f t="shared" si="33"/>
        <v>ExternalReference</v>
      </c>
      <c r="O123" t="str">
        <f t="shared" si="34"/>
        <v>referenceForObjects</v>
      </c>
      <c r="P123" t="str">
        <f t="shared" si="35"/>
        <v/>
      </c>
      <c r="Q123" t="str">
        <f t="shared" si="36"/>
        <v>Object</v>
      </c>
      <c r="R123" t="str">
        <f t="shared" si="37"/>
        <v/>
      </c>
      <c r="S123" t="str">
        <f t="shared" si="38"/>
        <v/>
      </c>
      <c r="T123" t="str">
        <f t="shared" si="39"/>
        <v/>
      </c>
      <c r="U123" t="str">
        <f t="shared" si="40"/>
        <v/>
      </c>
      <c r="V123" t="str">
        <f t="shared" si="41"/>
        <v/>
      </c>
      <c r="W123" t="str">
        <f>IF($A123="Implicit","",COUNTIFS($C$8:C123,C123,$A$8:A123,"Explicit"))</f>
        <v/>
      </c>
      <c r="X123" t="str">
        <f t="shared" si="42"/>
        <v/>
      </c>
      <c r="Y123" t="str">
        <f t="shared" si="43"/>
        <v/>
      </c>
      <c r="Z123" t="str">
        <f t="shared" si="44"/>
        <v/>
      </c>
      <c r="AA123" t="str">
        <f t="shared" si="45"/>
        <v/>
      </c>
      <c r="AB123" t="str">
        <f t="shared" si="46"/>
        <v/>
      </c>
      <c r="AC123" t="str">
        <f t="shared" si="47"/>
        <v/>
      </c>
      <c r="AD123" t="str">
        <f t="shared" si="48"/>
        <v/>
      </c>
      <c r="AE123" t="str">
        <f t="shared" si="49"/>
        <v/>
      </c>
      <c r="AF123" t="str">
        <f t="shared" si="50"/>
        <v/>
      </c>
      <c r="AG123" t="str">
        <f t="shared" si="51"/>
        <v>"Service.Booking"</v>
      </c>
      <c r="AH123" t="str">
        <f t="shared" si="52"/>
        <v>"externalReferences"</v>
      </c>
      <c r="AI123" t="str">
        <f t="shared" si="53"/>
        <v>"Common.ExternalReference"</v>
      </c>
      <c r="AJ123" t="str">
        <f t="shared" si="54"/>
        <v>"referenceForObjects"</v>
      </c>
      <c r="AK123" t="str">
        <f t="shared" si="55"/>
        <v>"hasMany"</v>
      </c>
      <c r="AL123" t="str">
        <f t="shared" si="56"/>
        <v>"Service.Booking","externalReferences","Common.ExternalReference","referenceForObjects","hasMany"</v>
      </c>
      <c r="AN123">
        <f>COUNTIF(View_conceptual!G:G,L123)</f>
        <v>1</v>
      </c>
      <c r="AO123">
        <f>COUNTIF(View_conceptual!H:H,L123)+COUNTIF(View_conceptual!I:I,N123)</f>
        <v>1</v>
      </c>
      <c r="AQ123" t="str">
        <f t="shared" si="57"/>
        <v/>
      </c>
      <c r="AR123" t="str">
        <f t="shared" si="58"/>
        <v/>
      </c>
      <c r="AT123">
        <f>COUNTIF(View_full!G:G,L123)</f>
        <v>1</v>
      </c>
      <c r="AU123">
        <f>COUNTIF(View_full!H:H,L123)+COUNTIF(View_full!I:I,N123)</f>
        <v>1</v>
      </c>
      <c r="AV123">
        <f>COUNTIFS(Property_Manual!$A$2:$A$1206,Raw!L123,Property_Manual!$B$2:$B$1206,Raw!M123,Property_Manual!$C$2:$C$1206,Raw!N123,Property_Manual!$D$2:$D$1206,Raw!O123,Property_Manual!$F$2:$F$1206,"x")</f>
        <v>0</v>
      </c>
      <c r="AW123" t="str">
        <f t="shared" si="59"/>
        <v/>
      </c>
      <c r="AX123" t="str">
        <f t="shared" si="60"/>
        <v/>
      </c>
      <c r="AY123" t="str">
        <f t="shared" si="61"/>
        <v/>
      </c>
    </row>
    <row r="124" spans="1:51" x14ac:dyDescent="0.2">
      <c r="A124" s="5" t="s">
        <v>1254</v>
      </c>
      <c r="B124" s="5" t="s">
        <v>1211</v>
      </c>
      <c r="C124" s="5" t="s">
        <v>273</v>
      </c>
      <c r="D124" s="5" t="s">
        <v>293</v>
      </c>
      <c r="E124" s="5" t="s">
        <v>49</v>
      </c>
      <c r="F124" s="5" t="s">
        <v>294</v>
      </c>
      <c r="I124" s="5" t="s">
        <v>276</v>
      </c>
      <c r="J124" s="5" t="s">
        <v>2187</v>
      </c>
      <c r="K124" s="5"/>
      <c r="L124" t="str">
        <f t="shared" si="31"/>
        <v>Booking</v>
      </c>
      <c r="M124" t="str">
        <f t="shared" si="32"/>
        <v>bookingTimes</v>
      </c>
      <c r="N124" t="str">
        <f t="shared" si="33"/>
        <v>BookingTimes</v>
      </c>
      <c r="O124" t="str">
        <f t="shared" si="34"/>
        <v/>
      </c>
      <c r="P124" t="str">
        <f t="shared" si="35"/>
        <v/>
      </c>
      <c r="Q124" t="str">
        <f t="shared" si="36"/>
        <v>Object</v>
      </c>
      <c r="R124" t="str">
        <f t="shared" si="37"/>
        <v>"Service"</v>
      </c>
      <c r="S124" t="str">
        <f t="shared" si="38"/>
        <v>"Booking"</v>
      </c>
      <c r="T124" t="str">
        <f t="shared" si="39"/>
        <v>"bookingTimes"</v>
      </c>
      <c r="U124" t="str">
        <f t="shared" si="40"/>
        <v>"Embedded"</v>
      </c>
      <c r="V124" t="str">
        <f t="shared" si="41"/>
        <v>"BookingTimes"</v>
      </c>
      <c r="W124">
        <f>IF($A124="Implicit","",COUNTIFS($C$8:C124,C124,$A$8:A124,"Explicit"))</f>
        <v>12</v>
      </c>
      <c r="X124" t="str">
        <f t="shared" si="42"/>
        <v>"Booking object refers to a confirmed booking"</v>
      </c>
      <c r="Y124" t="str">
        <f t="shared" si="43"/>
        <v>"Information about the Booking Times of a provided Booking Option"</v>
      </c>
      <c r="Z124" t="str">
        <f t="shared" si="44"/>
        <v>"true"</v>
      </c>
      <c r="AA124" t="str">
        <f t="shared" si="45"/>
        <v>"false"</v>
      </c>
      <c r="AB124" t="str">
        <f t="shared" si="46"/>
        <v>""</v>
      </c>
      <c r="AC124" t="str">
        <f t="shared" si="47"/>
        <v>"https://onerecord.iata.org/ns/cargo#Booking"</v>
      </c>
      <c r="AD124" t="str">
        <f t="shared" si="48"/>
        <v>"https://onerecord.iata.org/ns/cargo#bookingTimes"</v>
      </c>
      <c r="AE124" t="str">
        <f t="shared" si="49"/>
        <v>"https://onerecord.iata.org/ns/cargo#BookingTimes"</v>
      </c>
      <c r="AF124" t="str">
        <f t="shared" si="50"/>
        <v>"Service","Booking","bookingTimes","Embedded","BookingTimes",12,"Booking object refers to a confirmed booking","Information about the Booking Times of a provided Booking Option","true","false","","https://onerecord.iata.org/ns/cargo#Booking","https://onerecord.iata.org/ns/cargo#bookingTimes","https://onerecord.iata.org/ns/cargo#BookingTimes"</v>
      </c>
      <c r="AG124" t="str">
        <f t="shared" si="51"/>
        <v>"Service.Booking"</v>
      </c>
      <c r="AH124" t="str">
        <f t="shared" si="52"/>
        <v>"bookingTimes"</v>
      </c>
      <c r="AI124" t="str">
        <f t="shared" si="53"/>
        <v>"Embedded.BookingTimes"</v>
      </c>
      <c r="AJ124" t="str">
        <f t="shared" si="54"/>
        <v>""</v>
      </c>
      <c r="AK124" t="str">
        <f t="shared" si="55"/>
        <v>"hasMany"</v>
      </c>
      <c r="AL124" t="str">
        <f t="shared" si="56"/>
        <v>"Service.Booking","bookingTimes","Embedded.BookingTimes","","hasMany"</v>
      </c>
      <c r="AN124">
        <f>COUNTIF(View_conceptual!G:G,L124)</f>
        <v>1</v>
      </c>
      <c r="AO124">
        <f>COUNTIF(View_conceptual!H:H,L124)+COUNTIF(View_conceptual!I:I,N124)</f>
        <v>1</v>
      </c>
      <c r="AQ124" t="str">
        <f t="shared" si="57"/>
        <v>"Service","Booking","bookingTimes","Embedded","BookingTimes",12,"Booking object refers to a confirmed booking","Information about the Booking Times of a provided Booking Option","true","false","","https://onerecord.iata.org/ns/cargo#Booking","https://onerecord.iata.org/ns/cargo#bookingTimes","https://onerecord.iata.org/ns/cargo#BookingTimes"</v>
      </c>
      <c r="AR124" t="str">
        <f t="shared" si="58"/>
        <v/>
      </c>
      <c r="AT124">
        <f>COUNTIF(View_full!G:G,L124)</f>
        <v>1</v>
      </c>
      <c r="AU124">
        <f>COUNTIF(View_full!H:H,L124)+COUNTIF(View_full!I:I,N124)</f>
        <v>2</v>
      </c>
      <c r="AV124">
        <f>COUNTIFS(Property_Manual!$A$2:$A$1206,Raw!L124,Property_Manual!$B$2:$B$1206,Raw!M124,Property_Manual!$C$2:$C$1206,Raw!N124,Property_Manual!$D$2:$D$1206,Raw!O124,Property_Manual!$F$2:$F$1206,"x")</f>
        <v>0</v>
      </c>
      <c r="AW124" t="str">
        <f t="shared" si="59"/>
        <v>"Service","Booking","bookingTimes","Embedded","BookingTimes",12,"Booking object refers to a confirmed booking","Information about the Booking Times of a provided Booking Option","true","false","","https://onerecord.iata.org/ns/cargo#Booking","https://onerecord.iata.org/ns/cargo#bookingTimes","https://onerecord.iata.org/ns/cargo#BookingTimes"</v>
      </c>
      <c r="AX124" t="str">
        <f t="shared" si="60"/>
        <v>"Service.Booking","bookingTimes","Embedded.BookingTimes","","hasMany"</v>
      </c>
      <c r="AY124" t="str">
        <f t="shared" si="61"/>
        <v/>
      </c>
    </row>
    <row r="125" spans="1:51" x14ac:dyDescent="0.2">
      <c r="A125" s="5" t="s">
        <v>1254</v>
      </c>
      <c r="B125" s="5" t="s">
        <v>1211</v>
      </c>
      <c r="C125" s="5" t="s">
        <v>273</v>
      </c>
      <c r="D125" s="5" t="s">
        <v>308</v>
      </c>
      <c r="E125" s="5" t="s">
        <v>49</v>
      </c>
      <c r="F125" s="5" t="s">
        <v>309</v>
      </c>
      <c r="I125" s="5" t="s">
        <v>276</v>
      </c>
      <c r="J125" s="5" t="s">
        <v>310</v>
      </c>
      <c r="K125" s="5"/>
      <c r="L125" t="str">
        <f t="shared" si="31"/>
        <v>Booking</v>
      </c>
      <c r="M125" t="str">
        <f t="shared" si="32"/>
        <v>stationRemarks</v>
      </c>
      <c r="N125" t="str">
        <f t="shared" si="33"/>
        <v>StationRemarks</v>
      </c>
      <c r="O125" t="str">
        <f t="shared" si="34"/>
        <v/>
      </c>
      <c r="P125" t="str">
        <f t="shared" si="35"/>
        <v/>
      </c>
      <c r="Q125" t="str">
        <f t="shared" si="36"/>
        <v>Object</v>
      </c>
      <c r="R125" t="str">
        <f t="shared" si="37"/>
        <v>"Service"</v>
      </c>
      <c r="S125" t="str">
        <f t="shared" si="38"/>
        <v>"Booking"</v>
      </c>
      <c r="T125" t="str">
        <f t="shared" si="39"/>
        <v>"stationRemarks"</v>
      </c>
      <c r="U125" t="str">
        <f t="shared" si="40"/>
        <v>"Embedded"</v>
      </c>
      <c r="V125" t="str">
        <f t="shared" si="41"/>
        <v>"StationRemarks"</v>
      </c>
      <c r="W125">
        <f>IF($A125="Implicit","",COUNTIFS($C$8:C125,C125,$A$8:A125,"Explicit"))</f>
        <v>13</v>
      </c>
      <c r="X125" t="str">
        <f t="shared" si="42"/>
        <v>"Booking object refers to a confirmed booking"</v>
      </c>
      <c r="Y125" t="str">
        <f t="shared" si="43"/>
        <v>"Remarks related to specific stations in the routing (e.g. Embargo in XXX)"</v>
      </c>
      <c r="Z125" t="str">
        <f t="shared" si="44"/>
        <v>"true"</v>
      </c>
      <c r="AA125" t="str">
        <f t="shared" si="45"/>
        <v>"false"</v>
      </c>
      <c r="AB125" t="str">
        <f t="shared" si="46"/>
        <v>""</v>
      </c>
      <c r="AC125" t="str">
        <f t="shared" si="47"/>
        <v>"https://onerecord.iata.org/ns/cargo#Booking"</v>
      </c>
      <c r="AD125" t="str">
        <f t="shared" si="48"/>
        <v>"https://onerecord.iata.org/ns/cargo#stationRemarks"</v>
      </c>
      <c r="AE125" t="str">
        <f t="shared" si="49"/>
        <v>"https://onerecord.iata.org/ns/cargo#StationRemarks"</v>
      </c>
      <c r="AF125" t="str">
        <f t="shared" si="50"/>
        <v>"Service","Booking","stationRemarks","Embedded","StationRemarks",13,"Booking object refers to a confirmed booking","Remarks related to specific stations in the routing (e.g. Embargo in XXX)","true","false","","https://onerecord.iata.org/ns/cargo#Booking","https://onerecord.iata.org/ns/cargo#stationRemarks","https://onerecord.iata.org/ns/cargo#StationRemarks"</v>
      </c>
      <c r="AG125" t="str">
        <f t="shared" si="51"/>
        <v>"Service.Booking"</v>
      </c>
      <c r="AH125" t="str">
        <f t="shared" si="52"/>
        <v>"stationRemarks"</v>
      </c>
      <c r="AI125" t="str">
        <f t="shared" si="53"/>
        <v>"Embedded.StationRemarks"</v>
      </c>
      <c r="AJ125" t="str">
        <f t="shared" si="54"/>
        <v>""</v>
      </c>
      <c r="AK125" t="str">
        <f t="shared" si="55"/>
        <v>"hasMany"</v>
      </c>
      <c r="AL125" t="str">
        <f t="shared" si="56"/>
        <v>"Service.Booking","stationRemarks","Embedded.StationRemarks","","hasMany"</v>
      </c>
      <c r="AN125">
        <f>COUNTIF(View_conceptual!G:G,L125)</f>
        <v>1</v>
      </c>
      <c r="AO125">
        <f>COUNTIF(View_conceptual!H:H,L125)+COUNTIF(View_conceptual!I:I,N125)</f>
        <v>1</v>
      </c>
      <c r="AQ125" t="str">
        <f t="shared" si="57"/>
        <v>"Service","Booking","stationRemarks","Embedded","StationRemarks",13,"Booking object refers to a confirmed booking","Remarks related to specific stations in the routing (e.g. Embargo in XXX)","true","false","","https://onerecord.iata.org/ns/cargo#Booking","https://onerecord.iata.org/ns/cargo#stationRemarks","https://onerecord.iata.org/ns/cargo#StationRemarks"</v>
      </c>
      <c r="AR125" t="str">
        <f t="shared" si="58"/>
        <v/>
      </c>
      <c r="AT125">
        <f>COUNTIF(View_full!G:G,L125)</f>
        <v>1</v>
      </c>
      <c r="AU125">
        <f>COUNTIF(View_full!H:H,L125)+COUNTIF(View_full!I:I,N125)</f>
        <v>1</v>
      </c>
      <c r="AV125">
        <f>COUNTIFS(Property_Manual!$A$2:$A$1206,Raw!L125,Property_Manual!$B$2:$B$1206,Raw!M125,Property_Manual!$C$2:$C$1206,Raw!N125,Property_Manual!$D$2:$D$1206,Raw!O125,Property_Manual!$F$2:$F$1206,"x")</f>
        <v>0</v>
      </c>
      <c r="AW125" t="str">
        <f t="shared" si="59"/>
        <v>"Service","Booking","stationRemarks","Embedded","StationRemarks",13,"Booking object refers to a confirmed booking","Remarks related to specific stations in the routing (e.g. Embargo in XXX)","true","false","","https://onerecord.iata.org/ns/cargo#Booking","https://onerecord.iata.org/ns/cargo#stationRemarks","https://onerecord.iata.org/ns/cargo#StationRemarks"</v>
      </c>
      <c r="AX125" t="str">
        <f t="shared" si="60"/>
        <v/>
      </c>
      <c r="AY125" t="str">
        <f t="shared" si="61"/>
        <v/>
      </c>
    </row>
    <row r="126" spans="1:51" x14ac:dyDescent="0.2">
      <c r="A126" s="5" t="s">
        <v>1254</v>
      </c>
      <c r="B126" s="5" t="s">
        <v>1211</v>
      </c>
      <c r="C126" s="5" t="s">
        <v>273</v>
      </c>
      <c r="D126" s="5" t="s">
        <v>314</v>
      </c>
      <c r="E126" s="5" t="s">
        <v>1201</v>
      </c>
      <c r="F126" s="5" t="s">
        <v>315</v>
      </c>
      <c r="I126" s="5" t="s">
        <v>276</v>
      </c>
      <c r="J126" s="5" t="s">
        <v>316</v>
      </c>
      <c r="K126" s="5"/>
      <c r="L126" t="str">
        <f t="shared" si="31"/>
        <v>Booking</v>
      </c>
      <c r="M126" t="str">
        <f t="shared" si="32"/>
        <v>transportLegs</v>
      </c>
      <c r="N126" t="str">
        <f t="shared" si="33"/>
        <v>TransportLegs</v>
      </c>
      <c r="O126" t="str">
        <f t="shared" si="34"/>
        <v/>
      </c>
      <c r="P126" t="str">
        <f t="shared" si="35"/>
        <v/>
      </c>
      <c r="Q126" t="str">
        <f t="shared" si="36"/>
        <v>Object</v>
      </c>
      <c r="R126" t="str">
        <f t="shared" si="37"/>
        <v>"Service"</v>
      </c>
      <c r="S126" t="str">
        <f t="shared" si="38"/>
        <v>"Booking"</v>
      </c>
      <c r="T126" t="str">
        <f t="shared" si="39"/>
        <v>"transportLegs"</v>
      </c>
      <c r="U126" t="str">
        <f t="shared" si="40"/>
        <v>"Distribution"</v>
      </c>
      <c r="V126" t="str">
        <f t="shared" si="41"/>
        <v>"TransportLegs"</v>
      </c>
      <c r="W126">
        <f>IF($A126="Implicit","",COUNTIFS($C$8:C126,C126,$A$8:A126,"Explicit"))</f>
        <v>14</v>
      </c>
      <c r="X126" t="str">
        <f t="shared" si="42"/>
        <v>"Booking object refers to a confirmed booking"</v>
      </c>
      <c r="Y126" t="str">
        <f t="shared" si="43"/>
        <v>"Reference to the Transport Legs of the proposed routing"</v>
      </c>
      <c r="Z126" t="str">
        <f t="shared" si="44"/>
        <v>"true"</v>
      </c>
      <c r="AA126" t="str">
        <f t="shared" si="45"/>
        <v>"false"</v>
      </c>
      <c r="AB126" t="str">
        <f t="shared" si="46"/>
        <v>""</v>
      </c>
      <c r="AC126" t="str">
        <f t="shared" si="47"/>
        <v>"https://onerecord.iata.org/ns/cargo#Booking"</v>
      </c>
      <c r="AD126" t="str">
        <f t="shared" si="48"/>
        <v>"https://onerecord.iata.org/ns/cargo#transportLegs"</v>
      </c>
      <c r="AE126" t="str">
        <f t="shared" si="49"/>
        <v>"https://onerecord.iata.org/ns/cargo#TransportLegs"</v>
      </c>
      <c r="AF126" t="str">
        <f t="shared" si="50"/>
        <v>"Service","Booking","transportLegs","Distribution","TransportLegs",14,"Booking object refers to a confirmed booking","Reference to the Transport Legs of the proposed routing","true","false","","https://onerecord.iata.org/ns/cargo#Booking","https://onerecord.iata.org/ns/cargo#transportLegs","https://onerecord.iata.org/ns/cargo#TransportLegs"</v>
      </c>
      <c r="AG126" t="str">
        <f t="shared" si="51"/>
        <v>"Service.Booking"</v>
      </c>
      <c r="AH126" t="str">
        <f t="shared" si="52"/>
        <v>"transportLegs"</v>
      </c>
      <c r="AI126" t="str">
        <f t="shared" si="53"/>
        <v>"Distribution.TransportLegs"</v>
      </c>
      <c r="AJ126" t="str">
        <f t="shared" si="54"/>
        <v>""</v>
      </c>
      <c r="AK126" t="str">
        <f t="shared" si="55"/>
        <v>"hasMany"</v>
      </c>
      <c r="AL126" t="str">
        <f t="shared" si="56"/>
        <v>"Service.Booking","transportLegs","Distribution.TransportLegs","","hasMany"</v>
      </c>
      <c r="AN126">
        <f>COUNTIF(View_conceptual!G:G,L126)</f>
        <v>1</v>
      </c>
      <c r="AO126">
        <f>COUNTIF(View_conceptual!H:H,L126)+COUNTIF(View_conceptual!I:I,N126)</f>
        <v>1</v>
      </c>
      <c r="AQ126" t="str">
        <f t="shared" si="57"/>
        <v>"Service","Booking","transportLegs","Distribution","TransportLegs",14,"Booking object refers to a confirmed booking","Reference to the Transport Legs of the proposed routing","true","false","","https://onerecord.iata.org/ns/cargo#Booking","https://onerecord.iata.org/ns/cargo#transportLegs","https://onerecord.iata.org/ns/cargo#TransportLegs"</v>
      </c>
      <c r="AR126" t="str">
        <f t="shared" si="58"/>
        <v/>
      </c>
      <c r="AT126">
        <f>COUNTIF(View_full!G:G,L126)</f>
        <v>1</v>
      </c>
      <c r="AU126">
        <f>COUNTIF(View_full!H:H,L126)+COUNTIF(View_full!I:I,N126)</f>
        <v>2</v>
      </c>
      <c r="AV126">
        <f>COUNTIFS(Property_Manual!$A$2:$A$1206,Raw!L126,Property_Manual!$B$2:$B$1206,Raw!M126,Property_Manual!$C$2:$C$1206,Raw!N126,Property_Manual!$D$2:$D$1206,Raw!O126,Property_Manual!$F$2:$F$1206,"x")</f>
        <v>0</v>
      </c>
      <c r="AW126" t="str">
        <f t="shared" si="59"/>
        <v>"Service","Booking","transportLegs","Distribution","TransportLegs",14,"Booking object refers to a confirmed booking","Reference to the Transport Legs of the proposed routing","true","false","","https://onerecord.iata.org/ns/cargo#Booking","https://onerecord.iata.org/ns/cargo#transportLegs","https://onerecord.iata.org/ns/cargo#TransportLegs"</v>
      </c>
      <c r="AX126" t="str">
        <f t="shared" si="60"/>
        <v>"Service.Booking","transportLegs","Distribution.TransportLegs","","hasMany"</v>
      </c>
      <c r="AY126" t="str">
        <f t="shared" si="61"/>
        <v/>
      </c>
    </row>
    <row r="127" spans="1:51" x14ac:dyDescent="0.2">
      <c r="A127" s="5" t="s">
        <v>1254</v>
      </c>
      <c r="B127" s="5" t="s">
        <v>1211</v>
      </c>
      <c r="C127" s="5" t="s">
        <v>273</v>
      </c>
      <c r="D127" s="5" t="s">
        <v>621</v>
      </c>
      <c r="F127" s="5" t="s">
        <v>6</v>
      </c>
      <c r="G127">
        <v>1</v>
      </c>
      <c r="I127" s="5" t="s">
        <v>276</v>
      </c>
      <c r="J127" s="5" t="s">
        <v>622</v>
      </c>
      <c r="K127" s="5"/>
      <c r="L127" t="str">
        <f t="shared" si="31"/>
        <v>Booking</v>
      </c>
      <c r="M127" t="str">
        <f t="shared" si="32"/>
        <v>shippingInfo</v>
      </c>
      <c r="N127" t="str">
        <f t="shared" si="33"/>
        <v>string</v>
      </c>
      <c r="O127" t="str">
        <f t="shared" si="34"/>
        <v/>
      </c>
      <c r="P127" t="str">
        <f t="shared" si="35"/>
        <v/>
      </c>
      <c r="Q127" t="str">
        <f t="shared" si="36"/>
        <v>Object</v>
      </c>
      <c r="R127" t="str">
        <f t="shared" si="37"/>
        <v>"Service"</v>
      </c>
      <c r="S127" t="str">
        <f t="shared" si="38"/>
        <v>"Booking"</v>
      </c>
      <c r="T127" t="str">
        <f t="shared" si="39"/>
        <v>"shippingInfo"</v>
      </c>
      <c r="U127" t="str">
        <f t="shared" si="40"/>
        <v>""</v>
      </c>
      <c r="V127" t="str">
        <f t="shared" si="41"/>
        <v>"string"</v>
      </c>
      <c r="W127">
        <f>IF($A127="Implicit","",COUNTIFS($C$8:C127,C127,$A$8:A127,"Explicit"))</f>
        <v>15</v>
      </c>
      <c r="X127" t="str">
        <f t="shared" si="42"/>
        <v>"Booking object refers to a confirmed booking"</v>
      </c>
      <c r="Y127" t="str">
        <f t="shared" si="43"/>
        <v>"The shipper or its Agent may enter the appropriate optional shipping"</v>
      </c>
      <c r="Z127" t="str">
        <f t="shared" si="44"/>
        <v>"false"</v>
      </c>
      <c r="AA127" t="str">
        <f t="shared" si="45"/>
        <v>"false"</v>
      </c>
      <c r="AB127" t="str">
        <f t="shared" si="46"/>
        <v>""</v>
      </c>
      <c r="AC127" t="str">
        <f t="shared" si="47"/>
        <v>"https://onerecord.iata.org/ns/cargo#Booking"</v>
      </c>
      <c r="AD127" t="str">
        <f t="shared" si="48"/>
        <v>"https://onerecord.iata.org/ns/cargo#shippingInfo"</v>
      </c>
      <c r="AE127" t="str">
        <f t="shared" si="49"/>
        <v>"http://www.w3.org/2001/XMLSchema#string"</v>
      </c>
      <c r="AF127" t="str">
        <f t="shared" si="50"/>
        <v>"Service","Booking","shippingInfo","","string",15,"Booking object refers to a confirmed booking","The shipper or its Agent may enter the appropriate optional shipping","false","false","","https://onerecord.iata.org/ns/cargo#Booking","https://onerecord.iata.org/ns/cargo#shippingInfo","http://www.w3.org/2001/XMLSchema#string"</v>
      </c>
      <c r="AG127" t="str">
        <f t="shared" si="51"/>
        <v>"Service.Booking"</v>
      </c>
      <c r="AH127" t="str">
        <f t="shared" si="52"/>
        <v>"shippingInfo"</v>
      </c>
      <c r="AI127" t="str">
        <f t="shared" si="53"/>
        <v>".string"</v>
      </c>
      <c r="AJ127" t="str">
        <f t="shared" si="54"/>
        <v>""</v>
      </c>
      <c r="AK127" t="str">
        <f t="shared" si="55"/>
        <v>"hasOne"</v>
      </c>
      <c r="AL127" t="str">
        <f t="shared" si="56"/>
        <v>"Service.Booking","shippingInfo",".string","","hasOne"</v>
      </c>
      <c r="AN127">
        <f>COUNTIF(View_conceptual!G:G,L127)</f>
        <v>1</v>
      </c>
      <c r="AO127">
        <f>COUNTIF(View_conceptual!H:H,L127)+COUNTIF(View_conceptual!I:I,N127)</f>
        <v>1</v>
      </c>
      <c r="AQ127" t="str">
        <f t="shared" si="57"/>
        <v>"Service","Booking","shippingInfo","","string",15,"Booking object refers to a confirmed booking","The shipper or its Agent may enter the appropriate optional shipping","false","false","","https://onerecord.iata.org/ns/cargo#Booking","https://onerecord.iata.org/ns/cargo#shippingInfo","http://www.w3.org/2001/XMLSchema#string"</v>
      </c>
      <c r="AR127" t="str">
        <f t="shared" si="58"/>
        <v/>
      </c>
      <c r="AT127">
        <f>COUNTIF(View_full!G:G,L127)</f>
        <v>1</v>
      </c>
      <c r="AU127">
        <f>COUNTIF(View_full!H:H,L127)+COUNTIF(View_full!I:I,N127)</f>
        <v>1</v>
      </c>
      <c r="AV127">
        <f>COUNTIFS(Property_Manual!$A$2:$A$1206,Raw!L127,Property_Manual!$B$2:$B$1206,Raw!M127,Property_Manual!$C$2:$C$1206,Raw!N127,Property_Manual!$D$2:$D$1206,Raw!O127,Property_Manual!$F$2:$F$1206,"x")</f>
        <v>0</v>
      </c>
      <c r="AW127" t="str">
        <f t="shared" si="59"/>
        <v>"Service","Booking","shippingInfo","","string",15,"Booking object refers to a confirmed booking","The shipper or its Agent may enter the appropriate optional shipping","false","false","","https://onerecord.iata.org/ns/cargo#Booking","https://onerecord.iata.org/ns/cargo#shippingInfo","http://www.w3.org/2001/XMLSchema#string"</v>
      </c>
      <c r="AX127" t="str">
        <f t="shared" si="60"/>
        <v/>
      </c>
      <c r="AY127" t="str">
        <f t="shared" si="61"/>
        <v/>
      </c>
    </row>
    <row r="128" spans="1:51" x14ac:dyDescent="0.2">
      <c r="A128" s="5" t="s">
        <v>1254</v>
      </c>
      <c r="B128" s="5" t="s">
        <v>1211</v>
      </c>
      <c r="C128" s="5" t="s">
        <v>273</v>
      </c>
      <c r="D128" s="5" t="s">
        <v>623</v>
      </c>
      <c r="F128" s="5" t="s">
        <v>6</v>
      </c>
      <c r="G128">
        <v>1</v>
      </c>
      <c r="I128" s="5" t="s">
        <v>276</v>
      </c>
      <c r="J128" s="5" t="s">
        <v>624</v>
      </c>
      <c r="K128" s="5"/>
      <c r="L128" t="str">
        <f t="shared" si="31"/>
        <v>Booking</v>
      </c>
      <c r="M128" t="str">
        <f t="shared" si="32"/>
        <v>shippingRefNo</v>
      </c>
      <c r="N128" t="str">
        <f t="shared" si="33"/>
        <v>string</v>
      </c>
      <c r="O128" t="str">
        <f t="shared" si="34"/>
        <v/>
      </c>
      <c r="P128" t="str">
        <f t="shared" si="35"/>
        <v/>
      </c>
      <c r="Q128" t="str">
        <f t="shared" si="36"/>
        <v>Object</v>
      </c>
      <c r="R128" t="str">
        <f t="shared" si="37"/>
        <v>"Service"</v>
      </c>
      <c r="S128" t="str">
        <f t="shared" si="38"/>
        <v>"Booking"</v>
      </c>
      <c r="T128" t="str">
        <f t="shared" si="39"/>
        <v>"shippingRefNo"</v>
      </c>
      <c r="U128" t="str">
        <f t="shared" si="40"/>
        <v>""</v>
      </c>
      <c r="V128" t="str">
        <f t="shared" si="41"/>
        <v>"string"</v>
      </c>
      <c r="W128">
        <f>IF($A128="Implicit","",COUNTIFS($C$8:C128,C128,$A$8:A128,"Explicit"))</f>
        <v>16</v>
      </c>
      <c r="X128" t="str">
        <f t="shared" si="42"/>
        <v>"Booking object refers to a confirmed booking"</v>
      </c>
      <c r="Y128" t="str">
        <f t="shared" si="43"/>
        <v>"Optional shipping reference number if any"</v>
      </c>
      <c r="Z128" t="str">
        <f t="shared" si="44"/>
        <v>"false"</v>
      </c>
      <c r="AA128" t="str">
        <f t="shared" si="45"/>
        <v>"false"</v>
      </c>
      <c r="AB128" t="str">
        <f t="shared" si="46"/>
        <v>""</v>
      </c>
      <c r="AC128" t="str">
        <f t="shared" si="47"/>
        <v>"https://onerecord.iata.org/ns/cargo#Booking"</v>
      </c>
      <c r="AD128" t="str">
        <f t="shared" si="48"/>
        <v>"https://onerecord.iata.org/ns/cargo#shippingRefNo"</v>
      </c>
      <c r="AE128" t="str">
        <f t="shared" si="49"/>
        <v>"http://www.w3.org/2001/XMLSchema#string"</v>
      </c>
      <c r="AF128" t="str">
        <f t="shared" si="50"/>
        <v>"Service","Booking","shippingRefNo","","string",16,"Booking object refers to a confirmed booking","Optional shipping reference number if any","false","false","","https://onerecord.iata.org/ns/cargo#Booking","https://onerecord.iata.org/ns/cargo#shippingRefNo","http://www.w3.org/2001/XMLSchema#string"</v>
      </c>
      <c r="AG128" t="str">
        <f t="shared" si="51"/>
        <v>"Service.Booking"</v>
      </c>
      <c r="AH128" t="str">
        <f t="shared" si="52"/>
        <v>"shippingRefNo"</v>
      </c>
      <c r="AI128" t="str">
        <f t="shared" si="53"/>
        <v>".string"</v>
      </c>
      <c r="AJ128" t="str">
        <f t="shared" si="54"/>
        <v>""</v>
      </c>
      <c r="AK128" t="str">
        <f t="shared" si="55"/>
        <v>"hasOne"</v>
      </c>
      <c r="AL128" t="str">
        <f t="shared" si="56"/>
        <v>"Service.Booking","shippingRefNo",".string","","hasOne"</v>
      </c>
      <c r="AN128">
        <f>COUNTIF(View_conceptual!G:G,L128)</f>
        <v>1</v>
      </c>
      <c r="AO128">
        <f>COUNTIF(View_conceptual!H:H,L128)+COUNTIF(View_conceptual!I:I,N128)</f>
        <v>1</v>
      </c>
      <c r="AQ128" t="str">
        <f t="shared" si="57"/>
        <v>"Service","Booking","shippingRefNo","","string",16,"Booking object refers to a confirmed booking","Optional shipping reference number if any","false","false","","https://onerecord.iata.org/ns/cargo#Booking","https://onerecord.iata.org/ns/cargo#shippingRefNo","http://www.w3.org/2001/XMLSchema#string"</v>
      </c>
      <c r="AR128" t="str">
        <f t="shared" si="58"/>
        <v/>
      </c>
      <c r="AT128">
        <f>COUNTIF(View_full!G:G,L128)</f>
        <v>1</v>
      </c>
      <c r="AU128">
        <f>COUNTIF(View_full!H:H,L128)+COUNTIF(View_full!I:I,N128)</f>
        <v>1</v>
      </c>
      <c r="AV128">
        <f>COUNTIFS(Property_Manual!$A$2:$A$1206,Raw!L128,Property_Manual!$B$2:$B$1206,Raw!M128,Property_Manual!$C$2:$C$1206,Raw!N128,Property_Manual!$D$2:$D$1206,Raw!O128,Property_Manual!$F$2:$F$1206,"x")</f>
        <v>0</v>
      </c>
      <c r="AW128" t="str">
        <f t="shared" si="59"/>
        <v>"Service","Booking","shippingRefNo","","string",16,"Booking object refers to a confirmed booking","Optional shipping reference number if any","false","false","","https://onerecord.iata.org/ns/cargo#Booking","https://onerecord.iata.org/ns/cargo#shippingRefNo","http://www.w3.org/2001/XMLSchema#string"</v>
      </c>
      <c r="AX128" t="str">
        <f t="shared" si="60"/>
        <v/>
      </c>
      <c r="AY128" t="str">
        <f t="shared" si="61"/>
        <v/>
      </c>
    </row>
    <row r="129" spans="1:51" x14ac:dyDescent="0.2">
      <c r="A129" s="5" t="s">
        <v>1254</v>
      </c>
      <c r="B129" s="5" t="s">
        <v>1211</v>
      </c>
      <c r="C129" s="5" t="s">
        <v>273</v>
      </c>
      <c r="D129" s="5" t="s">
        <v>286</v>
      </c>
      <c r="F129" s="5" t="s">
        <v>6</v>
      </c>
      <c r="G129">
        <v>1</v>
      </c>
      <c r="I129" s="5" t="s">
        <v>276</v>
      </c>
      <c r="J129" s="5" t="s">
        <v>287</v>
      </c>
      <c r="K129" s="5"/>
      <c r="L129" t="str">
        <f t="shared" si="31"/>
        <v>Booking</v>
      </c>
      <c r="M129" t="str">
        <f t="shared" si="32"/>
        <v>waybillNumber</v>
      </c>
      <c r="N129" t="str">
        <f t="shared" si="33"/>
        <v>string</v>
      </c>
      <c r="O129" t="str">
        <f t="shared" si="34"/>
        <v/>
      </c>
      <c r="P129" t="str">
        <f t="shared" si="35"/>
        <v/>
      </c>
      <c r="Q129" t="str">
        <f t="shared" si="36"/>
        <v>Object</v>
      </c>
      <c r="R129" t="str">
        <f t="shared" si="37"/>
        <v>"Service"</v>
      </c>
      <c r="S129" t="str">
        <f t="shared" si="38"/>
        <v>"Booking"</v>
      </c>
      <c r="T129" t="str">
        <f t="shared" si="39"/>
        <v>"waybillNumber"</v>
      </c>
      <c r="U129" t="str">
        <f t="shared" si="40"/>
        <v>""</v>
      </c>
      <c r="V129" t="str">
        <f t="shared" si="41"/>
        <v>"string"</v>
      </c>
      <c r="W129">
        <f>IF($A129="Implicit","",COUNTIFS($C$8:C129,C129,$A$8:A129,"Explicit"))</f>
        <v>17</v>
      </c>
      <c r="X129" t="str">
        <f t="shared" si="42"/>
        <v>"Booking object refers to a confirmed booking"</v>
      </c>
      <c r="Y129" t="str">
        <f t="shared" si="43"/>
        <v>"House or Master Waybill unique identifier"</v>
      </c>
      <c r="Z129" t="str">
        <f t="shared" si="44"/>
        <v>"false"</v>
      </c>
      <c r="AA129" t="str">
        <f t="shared" si="45"/>
        <v>"false"</v>
      </c>
      <c r="AB129" t="str">
        <f t="shared" si="46"/>
        <v>""</v>
      </c>
      <c r="AC129" t="str">
        <f t="shared" si="47"/>
        <v>"https://onerecord.iata.org/ns/cargo#Booking"</v>
      </c>
      <c r="AD129" t="str">
        <f t="shared" si="48"/>
        <v>"https://onerecord.iata.org/ns/cargo#waybillNumber"</v>
      </c>
      <c r="AE129" t="str">
        <f t="shared" si="49"/>
        <v>"http://www.w3.org/2001/XMLSchema#string"</v>
      </c>
      <c r="AF129" t="str">
        <f t="shared" si="50"/>
        <v>"Service","Booking","waybillNumber","","string",17,"Booking object refers to a confirmed booking","House or Master Waybill unique identifier","false","false","","https://onerecord.iata.org/ns/cargo#Booking","https://onerecord.iata.org/ns/cargo#waybillNumber","http://www.w3.org/2001/XMLSchema#string"</v>
      </c>
      <c r="AG129" t="str">
        <f t="shared" si="51"/>
        <v>"Service.Booking"</v>
      </c>
      <c r="AH129" t="str">
        <f t="shared" si="52"/>
        <v>"waybillNumber"</v>
      </c>
      <c r="AI129" t="str">
        <f t="shared" si="53"/>
        <v>".string"</v>
      </c>
      <c r="AJ129" t="str">
        <f t="shared" si="54"/>
        <v>""</v>
      </c>
      <c r="AK129" t="str">
        <f t="shared" si="55"/>
        <v>"hasOne"</v>
      </c>
      <c r="AL129" t="str">
        <f t="shared" si="56"/>
        <v>"Service.Booking","waybillNumber",".string","","hasOne"</v>
      </c>
      <c r="AN129">
        <f>COUNTIF(View_conceptual!G:G,L129)</f>
        <v>1</v>
      </c>
      <c r="AO129">
        <f>COUNTIF(View_conceptual!H:H,L129)+COUNTIF(View_conceptual!I:I,N129)</f>
        <v>1</v>
      </c>
      <c r="AQ129" t="str">
        <f t="shared" si="57"/>
        <v>"Service","Booking","waybillNumber","","string",17,"Booking object refers to a confirmed booking","House or Master Waybill unique identifier","false","false","","https://onerecord.iata.org/ns/cargo#Booking","https://onerecord.iata.org/ns/cargo#waybillNumber","http://www.w3.org/2001/XMLSchema#string"</v>
      </c>
      <c r="AR129" t="str">
        <f t="shared" si="58"/>
        <v/>
      </c>
      <c r="AT129">
        <f>COUNTIF(View_full!G:G,L129)</f>
        <v>1</v>
      </c>
      <c r="AU129">
        <f>COUNTIF(View_full!H:H,L129)+COUNTIF(View_full!I:I,N129)</f>
        <v>1</v>
      </c>
      <c r="AV129">
        <f>COUNTIFS(Property_Manual!$A$2:$A$1206,Raw!L129,Property_Manual!$B$2:$B$1206,Raw!M129,Property_Manual!$C$2:$C$1206,Raw!N129,Property_Manual!$D$2:$D$1206,Raw!O129,Property_Manual!$F$2:$F$1206,"x")</f>
        <v>0</v>
      </c>
      <c r="AW129" t="str">
        <f t="shared" si="59"/>
        <v>"Service","Booking","waybillNumber","","string",17,"Booking object refers to a confirmed booking","House or Master Waybill unique identifier","false","false","","https://onerecord.iata.org/ns/cargo#Booking","https://onerecord.iata.org/ns/cargo#waybillNumber","http://www.w3.org/2001/XMLSchema#string"</v>
      </c>
      <c r="AX129" t="str">
        <f t="shared" si="60"/>
        <v/>
      </c>
      <c r="AY129" t="str">
        <f t="shared" si="61"/>
        <v/>
      </c>
    </row>
    <row r="130" spans="1:51" x14ac:dyDescent="0.2">
      <c r="A130" s="5" t="s">
        <v>1254</v>
      </c>
      <c r="B130" s="5" t="s">
        <v>1211</v>
      </c>
      <c r="C130" s="5" t="s">
        <v>273</v>
      </c>
      <c r="D130" s="5" t="s">
        <v>288</v>
      </c>
      <c r="E130" s="5"/>
      <c r="F130" s="5" t="s">
        <v>6</v>
      </c>
      <c r="G130">
        <v>1</v>
      </c>
      <c r="H130" s="5"/>
      <c r="I130" s="5" t="s">
        <v>276</v>
      </c>
      <c r="J130" s="5" t="s">
        <v>289</v>
      </c>
      <c r="K130" s="5"/>
      <c r="L130" t="str">
        <f t="shared" si="31"/>
        <v>Booking</v>
      </c>
      <c r="M130" t="str">
        <f t="shared" si="32"/>
        <v>waybillPrefix</v>
      </c>
      <c r="N130" t="str">
        <f t="shared" si="33"/>
        <v>string</v>
      </c>
      <c r="O130" t="str">
        <f t="shared" si="34"/>
        <v/>
      </c>
      <c r="P130" t="str">
        <f t="shared" si="35"/>
        <v/>
      </c>
      <c r="Q130" t="str">
        <f t="shared" si="36"/>
        <v>Object</v>
      </c>
      <c r="R130" t="str">
        <f t="shared" si="37"/>
        <v>"Service"</v>
      </c>
      <c r="S130" t="str">
        <f t="shared" si="38"/>
        <v>"Booking"</v>
      </c>
      <c r="T130" t="str">
        <f t="shared" si="39"/>
        <v>"waybillPrefix"</v>
      </c>
      <c r="U130" t="str">
        <f t="shared" si="40"/>
        <v>""</v>
      </c>
      <c r="V130" t="str">
        <f t="shared" si="41"/>
        <v>"string"</v>
      </c>
      <c r="W130">
        <f>IF($A130="Implicit","",COUNTIFS($C$8:C130,C130,$A$8:A130,"Explicit"))</f>
        <v>18</v>
      </c>
      <c r="X130" t="str">
        <f t="shared" si="42"/>
        <v>"Booking object refers to a confirmed booking"</v>
      </c>
      <c r="Y130" t="str">
        <f t="shared" si="43"/>
        <v>"Prefix used for the Waybill Number. Refer to IATA Airlines Codes"</v>
      </c>
      <c r="Z130" t="str">
        <f t="shared" si="44"/>
        <v>"false"</v>
      </c>
      <c r="AA130" t="str">
        <f t="shared" si="45"/>
        <v>"false"</v>
      </c>
      <c r="AB130" t="str">
        <f t="shared" si="46"/>
        <v>""</v>
      </c>
      <c r="AC130" t="str">
        <f t="shared" si="47"/>
        <v>"https://onerecord.iata.org/ns/cargo#Booking"</v>
      </c>
      <c r="AD130" t="str">
        <f t="shared" si="48"/>
        <v>"https://onerecord.iata.org/ns/cargo#waybillPrefix"</v>
      </c>
      <c r="AE130" t="str">
        <f t="shared" si="49"/>
        <v>"http://www.w3.org/2001/XMLSchema#string"</v>
      </c>
      <c r="AF130" t="str">
        <f t="shared" si="50"/>
        <v>"Service","Booking","waybillPrefix","","string",18,"Booking object refers to a confirmed booking","Prefix used for the Waybill Number. Refer to IATA Airlines Codes","false","false","","https://onerecord.iata.org/ns/cargo#Booking","https://onerecord.iata.org/ns/cargo#waybillPrefix","http://www.w3.org/2001/XMLSchema#string"</v>
      </c>
      <c r="AG130" t="str">
        <f t="shared" si="51"/>
        <v>"Service.Booking"</v>
      </c>
      <c r="AH130" t="str">
        <f t="shared" si="52"/>
        <v>"waybillPrefix"</v>
      </c>
      <c r="AI130" t="str">
        <f t="shared" si="53"/>
        <v>".string"</v>
      </c>
      <c r="AJ130" t="str">
        <f t="shared" si="54"/>
        <v>""</v>
      </c>
      <c r="AK130" t="str">
        <f t="shared" si="55"/>
        <v>"hasOne"</v>
      </c>
      <c r="AL130" t="str">
        <f t="shared" si="56"/>
        <v>"Service.Booking","waybillPrefix",".string","","hasOne"</v>
      </c>
      <c r="AN130">
        <f>COUNTIF(View_conceptual!G:G,L130)</f>
        <v>1</v>
      </c>
      <c r="AO130">
        <f>COUNTIF(View_conceptual!H:H,L130)+COUNTIF(View_conceptual!I:I,N130)</f>
        <v>1</v>
      </c>
      <c r="AQ130" t="str">
        <f t="shared" si="57"/>
        <v>"Service","Booking","waybillPrefix","","string",18,"Booking object refers to a confirmed booking","Prefix used for the Waybill Number. Refer to IATA Airlines Codes","false","false","","https://onerecord.iata.org/ns/cargo#Booking","https://onerecord.iata.org/ns/cargo#waybillPrefix","http://www.w3.org/2001/XMLSchema#string"</v>
      </c>
      <c r="AR130" t="str">
        <f t="shared" si="58"/>
        <v/>
      </c>
      <c r="AT130">
        <f>COUNTIF(View_full!G:G,L130)</f>
        <v>1</v>
      </c>
      <c r="AU130">
        <f>COUNTIF(View_full!H:H,L130)+COUNTIF(View_full!I:I,N130)</f>
        <v>1</v>
      </c>
      <c r="AV130">
        <f>COUNTIFS(Property_Manual!$A$2:$A$1206,Raw!L130,Property_Manual!$B$2:$B$1206,Raw!M130,Property_Manual!$C$2:$C$1206,Raw!N130,Property_Manual!$D$2:$D$1206,Raw!O130,Property_Manual!$F$2:$F$1206,"x")</f>
        <v>0</v>
      </c>
      <c r="AW130" t="str">
        <f t="shared" si="59"/>
        <v>"Service","Booking","waybillPrefix","","string",18,"Booking object refers to a confirmed booking","Prefix used for the Waybill Number. Refer to IATA Airlines Codes","false","false","","https://onerecord.iata.org/ns/cargo#Booking","https://onerecord.iata.org/ns/cargo#waybillPrefix","http://www.w3.org/2001/XMLSchema#string"</v>
      </c>
      <c r="AX130" t="str">
        <f t="shared" si="60"/>
        <v/>
      </c>
      <c r="AY130" t="str">
        <f t="shared" si="61"/>
        <v/>
      </c>
    </row>
    <row r="131" spans="1:51" x14ac:dyDescent="0.2">
      <c r="A131" s="5" t="s">
        <v>1254</v>
      </c>
      <c r="B131" s="5" t="s">
        <v>1211</v>
      </c>
      <c r="C131" s="5" t="s">
        <v>273</v>
      </c>
      <c r="D131" s="5" t="s">
        <v>40</v>
      </c>
      <c r="E131" s="5" t="s">
        <v>1212</v>
      </c>
      <c r="F131" s="5" t="s">
        <v>41</v>
      </c>
      <c r="H131" s="5"/>
      <c r="I131" s="5" t="s">
        <v>276</v>
      </c>
      <c r="J131" s="5" t="s">
        <v>42</v>
      </c>
      <c r="K131" s="5"/>
      <c r="L131" t="str">
        <f t="shared" si="31"/>
        <v>Booking</v>
      </c>
      <c r="M131" t="str">
        <f t="shared" si="32"/>
        <v>events</v>
      </c>
      <c r="N131" t="str">
        <f t="shared" si="33"/>
        <v>LogisticsEvent</v>
      </c>
      <c r="O131" t="str">
        <f t="shared" si="34"/>
        <v/>
      </c>
      <c r="P131" t="str">
        <f t="shared" si="35"/>
        <v/>
      </c>
      <c r="Q131" t="str">
        <f t="shared" si="36"/>
        <v>Object</v>
      </c>
      <c r="R131" t="str">
        <f t="shared" si="37"/>
        <v>"Service"</v>
      </c>
      <c r="S131" t="str">
        <f t="shared" si="38"/>
        <v>"Booking"</v>
      </c>
      <c r="T131" t="str">
        <f t="shared" si="39"/>
        <v>"events"</v>
      </c>
      <c r="U131" t="str">
        <f t="shared" si="40"/>
        <v>"Event"</v>
      </c>
      <c r="V131" t="str">
        <f t="shared" si="41"/>
        <v>"LogisticsEvent"</v>
      </c>
      <c r="W131">
        <f>IF($A131="Implicit","",COUNTIFS($C$8:C131,C131,$A$8:A131,"Explicit"))</f>
        <v>19</v>
      </c>
      <c r="X131" t="str">
        <f t="shared" si="42"/>
        <v>"Booking object refers to a confirmed booking"</v>
      </c>
      <c r="Y131" t="str">
        <f t="shared" si="43"/>
        <v>"Events object"</v>
      </c>
      <c r="Z131" t="str">
        <f t="shared" si="44"/>
        <v>"true"</v>
      </c>
      <c r="AA131" t="str">
        <f t="shared" si="45"/>
        <v>"false"</v>
      </c>
      <c r="AB131" t="str">
        <f t="shared" si="46"/>
        <v>""</v>
      </c>
      <c r="AC131" t="str">
        <f t="shared" si="47"/>
        <v>"https://onerecord.iata.org/ns/cargo#Booking"</v>
      </c>
      <c r="AD131" t="str">
        <f t="shared" si="48"/>
        <v>"https://onerecord.iata.org/ns/cargo#events"</v>
      </c>
      <c r="AE131" t="str">
        <f t="shared" si="49"/>
        <v>"https://onerecord.iata.org/ns/cargo#LogisticsEvent"</v>
      </c>
      <c r="AF131" t="str">
        <f t="shared" si="50"/>
        <v>"Service","Booking","events","Event","LogisticsEvent",19,"Booking object refers to a confirmed booking","Events object","true","false","","https://onerecord.iata.org/ns/cargo#Booking","https://onerecord.iata.org/ns/cargo#events","https://onerecord.iata.org/ns/cargo#LogisticsEvent"</v>
      </c>
      <c r="AG131" t="str">
        <f t="shared" si="51"/>
        <v>"Service.Booking"</v>
      </c>
      <c r="AH131" t="str">
        <f t="shared" si="52"/>
        <v>"events"</v>
      </c>
      <c r="AI131" t="str">
        <f t="shared" si="53"/>
        <v>"Event.LogisticsEvent"</v>
      </c>
      <c r="AJ131" t="str">
        <f t="shared" si="54"/>
        <v>""</v>
      </c>
      <c r="AK131" t="str">
        <f t="shared" si="55"/>
        <v>"hasMany"</v>
      </c>
      <c r="AL131" t="str">
        <f t="shared" si="56"/>
        <v>"Service.Booking","events","Event.LogisticsEvent","","hasMany"</v>
      </c>
      <c r="AN131">
        <f>COUNTIF(View_conceptual!G:G,L131)</f>
        <v>1</v>
      </c>
      <c r="AO131">
        <f>COUNTIF(View_conceptual!H:H,L131)+COUNTIF(View_conceptual!I:I,N131)</f>
        <v>1</v>
      </c>
      <c r="AQ131" t="str">
        <f t="shared" si="57"/>
        <v>"Service","Booking","events","Event","LogisticsEvent",19,"Booking object refers to a confirmed booking","Events object","true","false","","https://onerecord.iata.org/ns/cargo#Booking","https://onerecord.iata.org/ns/cargo#events","https://onerecord.iata.org/ns/cargo#LogisticsEvent"</v>
      </c>
      <c r="AR131" t="str">
        <f t="shared" si="58"/>
        <v/>
      </c>
      <c r="AT131">
        <f>COUNTIF(View_full!G:G,L131)</f>
        <v>1</v>
      </c>
      <c r="AU131">
        <f>COUNTIF(View_full!H:H,L131)+COUNTIF(View_full!I:I,N131)</f>
        <v>1</v>
      </c>
      <c r="AV131">
        <f>COUNTIFS(Property_Manual!$A$2:$A$1206,Raw!L131,Property_Manual!$B$2:$B$1206,Raw!M131,Property_Manual!$C$2:$C$1206,Raw!N131,Property_Manual!$D$2:$D$1206,Raw!O131,Property_Manual!$F$2:$F$1206,"x")</f>
        <v>0</v>
      </c>
      <c r="AW131" t="str">
        <f t="shared" si="59"/>
        <v>"Service","Booking","events","Event","LogisticsEvent",19,"Booking object refers to a confirmed booking","Events object","true","false","","https://onerecord.iata.org/ns/cargo#Booking","https://onerecord.iata.org/ns/cargo#events","https://onerecord.iata.org/ns/cargo#LogisticsEvent"</v>
      </c>
      <c r="AX131" t="str">
        <f t="shared" si="60"/>
        <v/>
      </c>
      <c r="AY131" t="str">
        <f t="shared" si="61"/>
        <v/>
      </c>
    </row>
    <row r="132" spans="1:51" x14ac:dyDescent="0.2">
      <c r="A132" s="5" t="s">
        <v>1254</v>
      </c>
      <c r="B132" s="5" t="s">
        <v>1211</v>
      </c>
      <c r="C132" s="5" t="s">
        <v>273</v>
      </c>
      <c r="D132" s="5" t="s">
        <v>46</v>
      </c>
      <c r="E132" s="5"/>
      <c r="F132" s="5" t="s">
        <v>47</v>
      </c>
      <c r="G132">
        <v>1</v>
      </c>
      <c r="H132" s="5"/>
      <c r="I132" s="5" t="s">
        <v>276</v>
      </c>
      <c r="J132" s="5" t="s">
        <v>48</v>
      </c>
      <c r="K132" s="5"/>
      <c r="L132" t="str">
        <f t="shared" si="31"/>
        <v>Booking</v>
      </c>
      <c r="M132" t="str">
        <f t="shared" si="32"/>
        <v>skeletonIndicator</v>
      </c>
      <c r="N132" t="str">
        <f t="shared" si="33"/>
        <v>boolean</v>
      </c>
      <c r="O132" t="str">
        <f t="shared" si="34"/>
        <v/>
      </c>
      <c r="P132" t="str">
        <f t="shared" si="35"/>
        <v/>
      </c>
      <c r="Q132" t="str">
        <f t="shared" si="36"/>
        <v>Object</v>
      </c>
      <c r="R132" t="str">
        <f t="shared" si="37"/>
        <v>"Service"</v>
      </c>
      <c r="S132" t="str">
        <f t="shared" si="38"/>
        <v>"Booking"</v>
      </c>
      <c r="T132" t="str">
        <f t="shared" si="39"/>
        <v>"skeletonIndicator"</v>
      </c>
      <c r="U132" t="str">
        <f t="shared" si="40"/>
        <v>""</v>
      </c>
      <c r="V132" t="str">
        <f t="shared" si="41"/>
        <v>"boolean"</v>
      </c>
      <c r="W132">
        <f>IF($A132="Implicit","",COUNTIFS($C$8:C132,C132,$A$8:A132,"Explicit"))</f>
        <v>20</v>
      </c>
      <c r="X132" t="str">
        <f t="shared" si="42"/>
        <v>"Booking object refers to a confirmed booking"</v>
      </c>
      <c r="Y132" t="str">
        <f t="shared" si="43"/>
        <v>"Indicator whether a logistics object is a skeleton object"</v>
      </c>
      <c r="Z132" t="str">
        <f t="shared" si="44"/>
        <v>"false"</v>
      </c>
      <c r="AA132" t="str">
        <f t="shared" si="45"/>
        <v>"false"</v>
      </c>
      <c r="AB132" t="str">
        <f t="shared" si="46"/>
        <v>""</v>
      </c>
      <c r="AC132" t="str">
        <f t="shared" si="47"/>
        <v>"https://onerecord.iata.org/ns/cargo#Booking"</v>
      </c>
      <c r="AD132" t="str">
        <f t="shared" si="48"/>
        <v>"https://onerecord.iata.org/ns/cargo#skeletonIndicator"</v>
      </c>
      <c r="AE132" t="str">
        <f t="shared" si="49"/>
        <v>"http://www.w3.org/2001/XMLSchema#boolean"</v>
      </c>
      <c r="AF132" t="str">
        <f t="shared" si="50"/>
        <v>"Service","Booking","skeletonIndicator","","boolean",20,"Booking object refers to a confirmed booking","Indicator whether a logistics object is a skeleton object","false","false","","https://onerecord.iata.org/ns/cargo#Booking","https://onerecord.iata.org/ns/cargo#skeletonIndicator","http://www.w3.org/2001/XMLSchema#boolean"</v>
      </c>
      <c r="AG132" t="str">
        <f t="shared" si="51"/>
        <v>"Service.Booking"</v>
      </c>
      <c r="AH132" t="str">
        <f t="shared" si="52"/>
        <v>"skeletonIndicator"</v>
      </c>
      <c r="AI132" t="str">
        <f t="shared" si="53"/>
        <v>".boolean"</v>
      </c>
      <c r="AJ132" t="str">
        <f t="shared" si="54"/>
        <v>""</v>
      </c>
      <c r="AK132" t="str">
        <f t="shared" si="55"/>
        <v>"hasOne"</v>
      </c>
      <c r="AL132" t="str">
        <f t="shared" si="56"/>
        <v>"Service.Booking","skeletonIndicator",".boolean","","hasOne"</v>
      </c>
      <c r="AN132">
        <f>COUNTIF(View_conceptual!G:G,L132)</f>
        <v>1</v>
      </c>
      <c r="AO132">
        <f>COUNTIF(View_conceptual!H:H,L132)+COUNTIF(View_conceptual!I:I,N132)</f>
        <v>1</v>
      </c>
      <c r="AQ132" t="str">
        <f t="shared" si="57"/>
        <v>"Service","Booking","skeletonIndicator","","boolean",20,"Booking object refers to a confirmed booking","Indicator whether a logistics object is a skeleton object","false","false","","https://onerecord.iata.org/ns/cargo#Booking","https://onerecord.iata.org/ns/cargo#skeletonIndicator","http://www.w3.org/2001/XMLSchema#boolean"</v>
      </c>
      <c r="AR132" t="str">
        <f t="shared" si="58"/>
        <v/>
      </c>
      <c r="AT132">
        <f>COUNTIF(View_full!G:G,L132)</f>
        <v>1</v>
      </c>
      <c r="AU132">
        <f>COUNTIF(View_full!H:H,L132)+COUNTIF(View_full!I:I,N132)</f>
        <v>1</v>
      </c>
      <c r="AV132">
        <f>COUNTIFS(Property_Manual!$A$2:$A$1206,Raw!L132,Property_Manual!$B$2:$B$1206,Raw!M132,Property_Manual!$C$2:$C$1206,Raw!N132,Property_Manual!$D$2:$D$1206,Raw!O132,Property_Manual!$F$2:$F$1206,"x")</f>
        <v>0</v>
      </c>
      <c r="AW132" t="str">
        <f t="shared" si="59"/>
        <v>"Service","Booking","skeletonIndicator","","boolean",20,"Booking object refers to a confirmed booking","Indicator whether a logistics object is a skeleton object","false","false","","https://onerecord.iata.org/ns/cargo#Booking","https://onerecord.iata.org/ns/cargo#skeletonIndicator","http://www.w3.org/2001/XMLSchema#boolean"</v>
      </c>
      <c r="AX132" t="str">
        <f t="shared" si="60"/>
        <v/>
      </c>
      <c r="AY132" t="str">
        <f t="shared" si="61"/>
        <v/>
      </c>
    </row>
    <row r="133" spans="1:51" x14ac:dyDescent="0.2">
      <c r="A133" s="5" t="s">
        <v>1254</v>
      </c>
      <c r="B133" s="5" t="s">
        <v>1211</v>
      </c>
      <c r="C133" s="5" t="s">
        <v>273</v>
      </c>
      <c r="D133" s="5" t="s">
        <v>290</v>
      </c>
      <c r="E133" s="5" t="s">
        <v>49</v>
      </c>
      <c r="F133" s="5" t="s">
        <v>50</v>
      </c>
      <c r="H133" s="5"/>
      <c r="I133" s="5" t="s">
        <v>276</v>
      </c>
      <c r="J133" s="5" t="s">
        <v>291</v>
      </c>
      <c r="K133" s="5"/>
      <c r="L133" t="str">
        <f t="shared" si="31"/>
        <v>Booking</v>
      </c>
      <c r="M133" t="str">
        <f t="shared" si="32"/>
        <v>activitySequences</v>
      </c>
      <c r="N133" t="str">
        <f t="shared" si="33"/>
        <v>ActivitySequence</v>
      </c>
      <c r="O133" t="str">
        <f t="shared" si="34"/>
        <v/>
      </c>
      <c r="P133" t="str">
        <f t="shared" si="35"/>
        <v/>
      </c>
      <c r="Q133" t="str">
        <f t="shared" si="36"/>
        <v>Object</v>
      </c>
      <c r="R133" t="str">
        <f t="shared" si="37"/>
        <v>"Service"</v>
      </c>
      <c r="S133" t="str">
        <f t="shared" si="38"/>
        <v>"Booking"</v>
      </c>
      <c r="T133" t="str">
        <f t="shared" si="39"/>
        <v>"activitySequences"</v>
      </c>
      <c r="U133" t="str">
        <f t="shared" si="40"/>
        <v>"Embedded"</v>
      </c>
      <c r="V133" t="str">
        <f t="shared" si="41"/>
        <v>"ActivitySequence"</v>
      </c>
      <c r="W133">
        <f>IF($A133="Implicit","",COUNTIFS($C$8:C133,C133,$A$8:A133,"Explicit"))</f>
        <v>21</v>
      </c>
      <c r="X133" t="str">
        <f t="shared" si="42"/>
        <v>"Booking object refers to a confirmed booking"</v>
      </c>
      <c r="Y133" t="str">
        <f t="shared" si="43"/>
        <v>"Information about the Activities that are part of the Service and their sequence"</v>
      </c>
      <c r="Z133" t="str">
        <f t="shared" si="44"/>
        <v>"true"</v>
      </c>
      <c r="AA133" t="str">
        <f t="shared" si="45"/>
        <v>"false"</v>
      </c>
      <c r="AB133" t="str">
        <f t="shared" si="46"/>
        <v>""</v>
      </c>
      <c r="AC133" t="str">
        <f t="shared" si="47"/>
        <v>"https://onerecord.iata.org/ns/cargo#Booking"</v>
      </c>
      <c r="AD133" t="str">
        <f t="shared" si="48"/>
        <v>"https://onerecord.iata.org/ns/cargo#activitySequences"</v>
      </c>
      <c r="AE133" t="str">
        <f t="shared" si="49"/>
        <v>"https://onerecord.iata.org/ns/cargo#ActivitySequence"</v>
      </c>
      <c r="AF133" t="str">
        <f t="shared" si="50"/>
        <v>"Service","Booking","activitySequences","Embedded","ActivitySequence",21,"Booking object refers to a confirmed booking","Information about the Activities that are part of the Service and their sequence","true","false","","https://onerecord.iata.org/ns/cargo#Booking","https://onerecord.iata.org/ns/cargo#activitySequences","https://onerecord.iata.org/ns/cargo#ActivitySequence"</v>
      </c>
      <c r="AG133" t="str">
        <f t="shared" si="51"/>
        <v>"Service.Booking"</v>
      </c>
      <c r="AH133" t="str">
        <f t="shared" si="52"/>
        <v>"activitySequences"</v>
      </c>
      <c r="AI133" t="str">
        <f t="shared" si="53"/>
        <v>"Embedded.ActivitySequence"</v>
      </c>
      <c r="AJ133" t="str">
        <f t="shared" si="54"/>
        <v>""</v>
      </c>
      <c r="AK133" t="str">
        <f t="shared" si="55"/>
        <v>"hasMany"</v>
      </c>
      <c r="AL133" t="str">
        <f t="shared" si="56"/>
        <v>"Service.Booking","activitySequences","Embedded.ActivitySequence","","hasMany"</v>
      </c>
      <c r="AN133">
        <f>COUNTIF(View_conceptual!G:G,L133)</f>
        <v>1</v>
      </c>
      <c r="AO133">
        <f>COUNTIF(View_conceptual!H:H,L133)+COUNTIF(View_conceptual!I:I,N133)</f>
        <v>2</v>
      </c>
      <c r="AQ133" t="str">
        <f t="shared" si="57"/>
        <v>"Service","Booking","activitySequences","Embedded","ActivitySequence",21,"Booking object refers to a confirmed booking","Information about the Activities that are part of the Service and their sequence","true","false","","https://onerecord.iata.org/ns/cargo#Booking","https://onerecord.iata.org/ns/cargo#activitySequences","https://onerecord.iata.org/ns/cargo#ActivitySequence"</v>
      </c>
      <c r="AR133" t="str">
        <f t="shared" si="58"/>
        <v>"Service.Booking","activitySequences","Embedded.ActivitySequence","","hasMany"</v>
      </c>
      <c r="AT133">
        <f>COUNTIF(View_full!G:G,L133)</f>
        <v>1</v>
      </c>
      <c r="AU133">
        <f>COUNTIF(View_full!H:H,L133)+COUNTIF(View_full!I:I,N133)</f>
        <v>2</v>
      </c>
      <c r="AV133">
        <f>COUNTIFS(Property_Manual!$A$2:$A$1206,Raw!L133,Property_Manual!$B$2:$B$1206,Raw!M133,Property_Manual!$C$2:$C$1206,Raw!N133,Property_Manual!$D$2:$D$1206,Raw!O133,Property_Manual!$F$2:$F$1206,"x")</f>
        <v>1</v>
      </c>
      <c r="AW133" t="str">
        <f t="shared" si="59"/>
        <v>"Service","Booking","activitySequences","Embedded","ActivitySequence",21,"Booking object refers to a confirmed booking","Information about the Activities that are part of the Service and their sequence","true","false","","https://onerecord.iata.org/ns/cargo#Booking","https://onerecord.iata.org/ns/cargo#activitySequences","https://onerecord.iata.org/ns/cargo#ActivitySequence"</v>
      </c>
      <c r="AX133" t="str">
        <f t="shared" si="60"/>
        <v>"Service.Booking","activitySequences","Embedded.ActivitySequence","","hasMany"</v>
      </c>
      <c r="AY133" t="str">
        <f t="shared" si="61"/>
        <v>"Service.Booking","activitySequences","Embedded.ActivitySequence","","hasMany"</v>
      </c>
    </row>
    <row r="134" spans="1:51" x14ac:dyDescent="0.2">
      <c r="A134" s="5" t="s">
        <v>1254</v>
      </c>
      <c r="B134" s="5" t="s">
        <v>1211</v>
      </c>
      <c r="C134" s="5" t="s">
        <v>273</v>
      </c>
      <c r="D134" s="5" t="s">
        <v>26</v>
      </c>
      <c r="E134" t="s">
        <v>49</v>
      </c>
      <c r="F134" s="5" t="s">
        <v>27</v>
      </c>
      <c r="I134" s="5" t="s">
        <v>276</v>
      </c>
      <c r="J134" s="5" t="s">
        <v>28</v>
      </c>
      <c r="K134" s="5"/>
      <c r="L134" t="str">
        <f t="shared" si="31"/>
        <v>Booking</v>
      </c>
      <c r="M134" t="str">
        <f t="shared" si="32"/>
        <v>contactDetails</v>
      </c>
      <c r="N134" t="str">
        <f t="shared" si="33"/>
        <v>ContactDetail</v>
      </c>
      <c r="O134" t="str">
        <f t="shared" si="34"/>
        <v/>
      </c>
      <c r="P134" t="str">
        <f t="shared" si="35"/>
        <v/>
      </c>
      <c r="Q134" t="str">
        <f t="shared" si="36"/>
        <v>Object</v>
      </c>
      <c r="R134" t="str">
        <f t="shared" si="37"/>
        <v>"Service"</v>
      </c>
      <c r="S134" t="str">
        <f t="shared" si="38"/>
        <v>"Booking"</v>
      </c>
      <c r="T134" t="str">
        <f t="shared" si="39"/>
        <v>"contactDetails"</v>
      </c>
      <c r="U134" t="str">
        <f t="shared" si="40"/>
        <v>"Embedded"</v>
      </c>
      <c r="V134" t="str">
        <f t="shared" si="41"/>
        <v>"ContactDetail"</v>
      </c>
      <c r="W134">
        <f>IF($A134="Implicit","",COUNTIFS($C$8:C134,C134,$A$8:A134,"Explicit"))</f>
        <v>22</v>
      </c>
      <c r="X134" t="str">
        <f t="shared" si="42"/>
        <v>"Booking object refers to a confirmed booking"</v>
      </c>
      <c r="Y134" t="str">
        <f t="shared" si="43"/>
        <v>"Information about contactDetails"</v>
      </c>
      <c r="Z134" t="str">
        <f t="shared" si="44"/>
        <v>"true"</v>
      </c>
      <c r="AA134" t="str">
        <f t="shared" si="45"/>
        <v>"false"</v>
      </c>
      <c r="AB134" t="str">
        <f t="shared" si="46"/>
        <v>""</v>
      </c>
      <c r="AC134" t="str">
        <f t="shared" si="47"/>
        <v>"https://onerecord.iata.org/ns/cargo#Booking"</v>
      </c>
      <c r="AD134" t="str">
        <f t="shared" si="48"/>
        <v>"https://onerecord.iata.org/ns/cargo#contactDetails"</v>
      </c>
      <c r="AE134" t="str">
        <f t="shared" si="49"/>
        <v>"https://onerecord.iata.org/ns/cargo#ContactDetail"</v>
      </c>
      <c r="AF134" t="str">
        <f t="shared" si="50"/>
        <v>"Service","Booking","contactDetails","Embedded","ContactDetail",22,"Booking object refers to a confirmed booking","Information about contactDetails","true","false","","https://onerecord.iata.org/ns/cargo#Booking","https://onerecord.iata.org/ns/cargo#contactDetails","https://onerecord.iata.org/ns/cargo#ContactDetail"</v>
      </c>
      <c r="AG134" t="str">
        <f t="shared" si="51"/>
        <v>"Service.Booking"</v>
      </c>
      <c r="AH134" t="str">
        <f t="shared" si="52"/>
        <v>"contactDetails"</v>
      </c>
      <c r="AI134" t="str">
        <f t="shared" si="53"/>
        <v>"Embedded.ContactDetail"</v>
      </c>
      <c r="AJ134" t="str">
        <f t="shared" si="54"/>
        <v>""</v>
      </c>
      <c r="AK134" t="str">
        <f t="shared" si="55"/>
        <v>"hasMany"</v>
      </c>
      <c r="AL134" t="str">
        <f t="shared" si="56"/>
        <v>"Service.Booking","contactDetails","Embedded.ContactDetail","","hasMany"</v>
      </c>
      <c r="AN134">
        <f>COUNTIF(View_conceptual!G:G,L134)</f>
        <v>1</v>
      </c>
      <c r="AO134">
        <f>COUNTIF(View_conceptual!H:H,L134)+COUNTIF(View_conceptual!I:I,N134)</f>
        <v>1</v>
      </c>
      <c r="AQ134" t="str">
        <f t="shared" si="57"/>
        <v>"Service","Booking","contactDetails","Embedded","ContactDetail",22,"Booking object refers to a confirmed booking","Information about contactDetails","true","false","","https://onerecord.iata.org/ns/cargo#Booking","https://onerecord.iata.org/ns/cargo#contactDetails","https://onerecord.iata.org/ns/cargo#ContactDetail"</v>
      </c>
      <c r="AR134" t="str">
        <f t="shared" si="58"/>
        <v/>
      </c>
      <c r="AT134">
        <f>COUNTIF(View_full!G:G,L134)</f>
        <v>1</v>
      </c>
      <c r="AU134">
        <f>COUNTIF(View_full!H:H,L134)+COUNTIF(View_full!I:I,N134)</f>
        <v>1</v>
      </c>
      <c r="AV134">
        <f>COUNTIFS(Property_Manual!$A$2:$A$1206,Raw!L134,Property_Manual!$B$2:$B$1206,Raw!M134,Property_Manual!$C$2:$C$1206,Raw!N134,Property_Manual!$D$2:$D$1206,Raw!O134,Property_Manual!$F$2:$F$1206,"x")</f>
        <v>0</v>
      </c>
      <c r="AW134" t="str">
        <f t="shared" si="59"/>
        <v>"Service","Booking","contactDetails","Embedded","ContactDetail",22,"Booking object refers to a confirmed booking","Information about contactDetails","true","false","","https://onerecord.iata.org/ns/cargo#Booking","https://onerecord.iata.org/ns/cargo#contactDetails","https://onerecord.iata.org/ns/cargo#ContactDetail"</v>
      </c>
      <c r="AX134" t="str">
        <f t="shared" si="60"/>
        <v/>
      </c>
      <c r="AY134" t="str">
        <f t="shared" si="61"/>
        <v/>
      </c>
    </row>
    <row r="135" spans="1:51" x14ac:dyDescent="0.2">
      <c r="A135" s="5" t="s">
        <v>1254</v>
      </c>
      <c r="B135" s="5" t="s">
        <v>1211</v>
      </c>
      <c r="C135" s="5" t="s">
        <v>273</v>
      </c>
      <c r="D135" s="5" t="s">
        <v>29</v>
      </c>
      <c r="E135" t="s">
        <v>1836</v>
      </c>
      <c r="F135" s="5" t="s">
        <v>30</v>
      </c>
      <c r="I135" s="5" t="s">
        <v>276</v>
      </c>
      <c r="J135" s="5" t="s">
        <v>31</v>
      </c>
      <c r="K135" s="5" t="s">
        <v>1831</v>
      </c>
      <c r="L135" t="str">
        <f t="shared" si="31"/>
        <v>Booking</v>
      </c>
      <c r="M135" t="str">
        <f t="shared" si="32"/>
        <v>contactPersons</v>
      </c>
      <c r="N135" t="str">
        <f t="shared" si="33"/>
        <v>Actor</v>
      </c>
      <c r="O135" t="str">
        <f t="shared" si="34"/>
        <v/>
      </c>
      <c r="P135" t="str">
        <f t="shared" si="35"/>
        <v>Person|NonHumanActor</v>
      </c>
      <c r="Q135" t="str">
        <f t="shared" si="36"/>
        <v>Object</v>
      </c>
      <c r="R135" t="str">
        <f t="shared" si="37"/>
        <v>"Service"</v>
      </c>
      <c r="S135" t="str">
        <f t="shared" si="38"/>
        <v>"Booking"</v>
      </c>
      <c r="T135" t="str">
        <f t="shared" si="39"/>
        <v>"contactPersons"</v>
      </c>
      <c r="U135" t="str">
        <f t="shared" si="40"/>
        <v>"Agent"</v>
      </c>
      <c r="V135" t="str">
        <f t="shared" si="41"/>
        <v>"Actor"</v>
      </c>
      <c r="W135">
        <f>IF($A135="Implicit","",COUNTIFS($C$8:C135,C135,$A$8:A135,"Explicit"))</f>
        <v>23</v>
      </c>
      <c r="X135" t="str">
        <f t="shared" si="42"/>
        <v>"Booking object refers to a confirmed booking"</v>
      </c>
      <c r="Y135" t="str">
        <f t="shared" si="43"/>
        <v>"References to Actors (Person; NonHumanActor) acting as contacts"</v>
      </c>
      <c r="Z135" t="str">
        <f t="shared" si="44"/>
        <v>"true"</v>
      </c>
      <c r="AA135" t="str">
        <f t="shared" si="45"/>
        <v>"false"</v>
      </c>
      <c r="AB135" t="str">
        <f t="shared" si="46"/>
        <v>"Person|NonHumanActor"</v>
      </c>
      <c r="AC135" t="str">
        <f t="shared" si="47"/>
        <v>"https://onerecord.iata.org/ns/cargo#Booking"</v>
      </c>
      <c r="AD135" t="str">
        <f t="shared" si="48"/>
        <v>"https://onerecord.iata.org/ns/cargo#contactPersons"</v>
      </c>
      <c r="AE135" t="str">
        <f t="shared" si="49"/>
        <v>"https://onerecord.iata.org/ns/cargo#Actor"</v>
      </c>
      <c r="AF135" t="str">
        <f t="shared" si="50"/>
        <v>"Service","Booking","contactPersons","Agent","Actor",23,"Booking object refers to a confirmed booking","References to Actors (Person; NonHumanActor) acting as contacts","true","false","Person|NonHumanActor","https://onerecord.iata.org/ns/cargo#Booking","https://onerecord.iata.org/ns/cargo#contactPersons","https://onerecord.iata.org/ns/cargo#Actor"</v>
      </c>
      <c r="AG135" t="str">
        <f t="shared" si="51"/>
        <v>"Service.Booking"</v>
      </c>
      <c r="AH135" t="str">
        <f t="shared" si="52"/>
        <v>"contactPersons"</v>
      </c>
      <c r="AI135" t="str">
        <f t="shared" si="53"/>
        <v>"Agent.Actor"</v>
      </c>
      <c r="AJ135" t="str">
        <f t="shared" si="54"/>
        <v>""</v>
      </c>
      <c r="AK135" t="str">
        <f t="shared" si="55"/>
        <v>"hasMany"</v>
      </c>
      <c r="AL135" t="str">
        <f t="shared" si="56"/>
        <v>"Service.Booking","contactPersons","Agent.Actor","","hasMany"</v>
      </c>
      <c r="AN135">
        <f>COUNTIF(View_conceptual!G:G,L135)</f>
        <v>1</v>
      </c>
      <c r="AO135">
        <f>COUNTIF(View_conceptual!H:H,L135)+COUNTIF(View_conceptual!I:I,N135)</f>
        <v>1</v>
      </c>
      <c r="AQ135" t="str">
        <f t="shared" si="57"/>
        <v>"Service","Booking","contactPersons","Agent","Actor",23,"Booking object refers to a confirmed booking","References to Actors (Person; NonHumanActor) acting as contacts","true","false","Person|NonHumanActor","https://onerecord.iata.org/ns/cargo#Booking","https://onerecord.iata.org/ns/cargo#contactPersons","https://onerecord.iata.org/ns/cargo#Actor"</v>
      </c>
      <c r="AR135" t="str">
        <f t="shared" si="58"/>
        <v/>
      </c>
      <c r="AT135">
        <f>COUNTIF(View_full!G:G,L135)</f>
        <v>1</v>
      </c>
      <c r="AU135">
        <f>COUNTIF(View_full!H:H,L135)+COUNTIF(View_full!I:I,N135)</f>
        <v>1</v>
      </c>
      <c r="AV135">
        <f>COUNTIFS(Property_Manual!$A$2:$A$1206,Raw!L135,Property_Manual!$B$2:$B$1206,Raw!M135,Property_Manual!$C$2:$C$1206,Raw!N135,Property_Manual!$D$2:$D$1206,Raw!O135,Property_Manual!$F$2:$F$1206,"x")</f>
        <v>0</v>
      </c>
      <c r="AW135" t="str">
        <f t="shared" si="59"/>
        <v>"Service","Booking","contactPersons","Agent","Actor",23,"Booking object refers to a confirmed booking","References to Actors (Person; NonHumanActor) acting as contacts","true","false","Person|NonHumanActor","https://onerecord.iata.org/ns/cargo#Booking","https://onerecord.iata.org/ns/cargo#contactPersons","https://onerecord.iata.org/ns/cargo#Actor"</v>
      </c>
      <c r="AX135" t="str">
        <f t="shared" si="60"/>
        <v/>
      </c>
      <c r="AY135" t="str">
        <f t="shared" si="61"/>
        <v/>
      </c>
    </row>
    <row r="136" spans="1:51" x14ac:dyDescent="0.2">
      <c r="A136" s="5" t="s">
        <v>1255</v>
      </c>
      <c r="B136" s="5" t="s">
        <v>1211</v>
      </c>
      <c r="C136" s="5" t="s">
        <v>273</v>
      </c>
      <c r="D136" s="5" t="s">
        <v>293</v>
      </c>
      <c r="E136" s="5" t="s">
        <v>49</v>
      </c>
      <c r="F136" s="5" t="s">
        <v>294</v>
      </c>
      <c r="I136" s="5" t="s">
        <v>276</v>
      </c>
      <c r="J136" s="5" t="s">
        <v>2187</v>
      </c>
      <c r="K136" s="5"/>
      <c r="L136" t="str">
        <f t="shared" si="31"/>
        <v>Booking</v>
      </c>
      <c r="M136" t="str">
        <f t="shared" si="32"/>
        <v>bookingTimes</v>
      </c>
      <c r="N136" t="str">
        <f t="shared" si="33"/>
        <v>BookingTimes</v>
      </c>
      <c r="O136" t="str">
        <f t="shared" si="34"/>
        <v/>
      </c>
      <c r="P136" t="str">
        <f t="shared" si="35"/>
        <v/>
      </c>
      <c r="Q136" t="str">
        <f t="shared" si="36"/>
        <v>Object</v>
      </c>
      <c r="R136" t="str">
        <f t="shared" si="37"/>
        <v/>
      </c>
      <c r="S136" t="str">
        <f t="shared" si="38"/>
        <v/>
      </c>
      <c r="T136" t="str">
        <f t="shared" si="39"/>
        <v/>
      </c>
      <c r="U136" t="str">
        <f t="shared" si="40"/>
        <v/>
      </c>
      <c r="V136" t="str">
        <f t="shared" si="41"/>
        <v/>
      </c>
      <c r="W136" t="str">
        <f>IF($A136="Implicit","",COUNTIFS($C$8:C136,C136,$A$8:A136,"Explicit"))</f>
        <v/>
      </c>
      <c r="X136" t="str">
        <f t="shared" si="42"/>
        <v/>
      </c>
      <c r="Y136" t="str">
        <f t="shared" si="43"/>
        <v/>
      </c>
      <c r="Z136" t="str">
        <f t="shared" si="44"/>
        <v/>
      </c>
      <c r="AA136" t="str">
        <f t="shared" si="45"/>
        <v/>
      </c>
      <c r="AB136" t="str">
        <f t="shared" si="46"/>
        <v/>
      </c>
      <c r="AC136" t="str">
        <f t="shared" si="47"/>
        <v/>
      </c>
      <c r="AD136" t="str">
        <f t="shared" si="48"/>
        <v/>
      </c>
      <c r="AE136" t="str">
        <f t="shared" si="49"/>
        <v/>
      </c>
      <c r="AF136" t="str">
        <f t="shared" si="50"/>
        <v/>
      </c>
      <c r="AG136" t="str">
        <f t="shared" si="51"/>
        <v>"Service.Booking"</v>
      </c>
      <c r="AH136" t="str">
        <f t="shared" si="52"/>
        <v>"bookingTimes"</v>
      </c>
      <c r="AI136" t="str">
        <f t="shared" si="53"/>
        <v>"Embedded.BookingTimes"</v>
      </c>
      <c r="AJ136" t="str">
        <f t="shared" si="54"/>
        <v>""</v>
      </c>
      <c r="AK136" t="str">
        <f t="shared" si="55"/>
        <v>"hasMany"</v>
      </c>
      <c r="AL136" t="str">
        <f t="shared" si="56"/>
        <v>"Service.Booking","bookingTimes","Embedded.BookingTimes","","hasMany"</v>
      </c>
      <c r="AN136">
        <f>COUNTIF(View_conceptual!G:G,L136)</f>
        <v>1</v>
      </c>
      <c r="AO136">
        <f>COUNTIF(View_conceptual!H:H,L136)+COUNTIF(View_conceptual!I:I,N136)</f>
        <v>1</v>
      </c>
      <c r="AQ136" t="str">
        <f t="shared" si="57"/>
        <v/>
      </c>
      <c r="AR136" t="str">
        <f t="shared" si="58"/>
        <v/>
      </c>
      <c r="AT136">
        <f>COUNTIF(View_full!G:G,L136)</f>
        <v>1</v>
      </c>
      <c r="AU136">
        <f>COUNTIF(View_full!H:H,L136)+COUNTIF(View_full!I:I,N136)</f>
        <v>2</v>
      </c>
      <c r="AV136">
        <f>COUNTIFS(Property_Manual!$A$2:$A$1206,Raw!L136,Property_Manual!$B$2:$B$1206,Raw!M136,Property_Manual!$C$2:$C$1206,Raw!N136,Property_Manual!$D$2:$D$1206,Raw!O136,Property_Manual!$F$2:$F$1206,"x")</f>
        <v>0</v>
      </c>
      <c r="AW136" t="str">
        <f t="shared" si="59"/>
        <v/>
      </c>
      <c r="AX136" t="str">
        <f t="shared" si="60"/>
        <v>"Service.Booking","bookingTimes","Embedded.BookingTimes","","hasMany"</v>
      </c>
      <c r="AY136" t="str">
        <f t="shared" si="61"/>
        <v/>
      </c>
    </row>
    <row r="137" spans="1:51" x14ac:dyDescent="0.2">
      <c r="A137" s="5" t="s">
        <v>1255</v>
      </c>
      <c r="B137" s="5" t="s">
        <v>1211</v>
      </c>
      <c r="C137" s="5" t="s">
        <v>273</v>
      </c>
      <c r="D137" s="5" t="s">
        <v>308</v>
      </c>
      <c r="E137" t="s">
        <v>49</v>
      </c>
      <c r="F137" s="5" t="s">
        <v>309</v>
      </c>
      <c r="I137" s="5" t="s">
        <v>276</v>
      </c>
      <c r="J137" s="5" t="s">
        <v>310</v>
      </c>
      <c r="K137" s="5"/>
      <c r="L137" t="str">
        <f t="shared" ref="L137:L200" si="62">SUBSTITUTE(SUBSTITUTE(SUBSTITUTE(C137,$B$2,$A$2),$B$3,$A$3),$B$4,$A$4)</f>
        <v>Booking</v>
      </c>
      <c r="M137" t="str">
        <f t="shared" ref="M137:M200" si="63">SUBSTITUTE(SUBSTITUTE(SUBSTITUTE(D137,$B$2,$A$2),$B$3,$A$3),$A$4,$B$4)</f>
        <v>stationRemarks</v>
      </c>
      <c r="N137" t="str">
        <f t="shared" ref="N137:N200" si="64">SUBSTITUTE(SUBSTITUTE(SUBSTITUTE(F137,$B$2,$A$2),$B$3,$A$3),$B$4,$A$4)</f>
        <v>StationRemarks</v>
      </c>
      <c r="O137" t="str">
        <f t="shared" ref="O137:O200" si="65">SUBSTITUTE(SUBSTITUTE(SUBSTITUTE(H137,$B$2,$A$2),$B$3,$A$3),$B$4,$A$4)</f>
        <v/>
      </c>
      <c r="P137" t="str">
        <f t="shared" ref="P137:P200" si="66">SUBSTITUTE(SUBSTITUTE(SUBSTITUTE(K137,$B$2,$A$2),$B$3,$A$3),$B$4,$A$4)</f>
        <v/>
      </c>
      <c r="Q137" t="str">
        <f t="shared" ref="Q137:Q200" si="67">IF(LEFT(N137,3)="xsd","Data","Object")</f>
        <v>Object</v>
      </c>
      <c r="R137" t="str">
        <f t="shared" ref="R137:R200" si="68">IF($A137="Implicit","",$F$1&amp;B137&amp;$F$1)</f>
        <v/>
      </c>
      <c r="S137" t="str">
        <f t="shared" ref="S137:S200" si="69">IF($A137="Implicit","",$F$1&amp;L137&amp;$F$1)</f>
        <v/>
      </c>
      <c r="T137" t="str">
        <f t="shared" ref="T137:T200" si="70">IF($A137="Implicit","",$F$1&amp;M137&amp;$F$1)</f>
        <v/>
      </c>
      <c r="U137" t="str">
        <f t="shared" ref="U137:U200" si="71">IF($A137="Implicit","",$F$1&amp;E137&amp;$F$1)</f>
        <v/>
      </c>
      <c r="V137" t="str">
        <f t="shared" ref="V137:V200" si="72">IF($A137="Implicit","",$F$1&amp;N137&amp;$F$1)</f>
        <v/>
      </c>
      <c r="W137" t="str">
        <f>IF($A137="Implicit","",COUNTIFS($C$8:C137,C137,$A$8:A137,"Explicit"))</f>
        <v/>
      </c>
      <c r="X137" t="str">
        <f t="shared" ref="X137:X200" si="73">IF($A137="Implicit","",$F$1&amp;SUBSTITUTE(IF(I137=0,"",I137),",",";")&amp;$F$1)</f>
        <v/>
      </c>
      <c r="Y137" t="str">
        <f t="shared" ref="Y137:Y200" si="74">IF($A137="Implicit","",$F$1&amp;SUBSTITUTE(IF(J137=0,"",J137),",",";")&amp;$F$1)</f>
        <v/>
      </c>
      <c r="Z137" t="str">
        <f t="shared" ref="Z137:Z200" si="75">IF($A137="Implicit","",$F$1&amp;IF(G137=1,"false","true")&amp;$F$1)</f>
        <v/>
      </c>
      <c r="AA137" t="str">
        <f t="shared" ref="AA137:AA200" si="76">IF($A137="Implicit","",$F$1&amp;IF(OR(E137="Enum",E137="CodeList"),"true","false")&amp;$F$1)</f>
        <v/>
      </c>
      <c r="AB137" t="str">
        <f t="shared" ref="AB137:AB200" si="77">IF($A137="Implicit","",$F$1&amp;P137&amp;$F$1)</f>
        <v/>
      </c>
      <c r="AC137" t="str">
        <f t="shared" ref="AC137:AC200" si="78">IF($A137="Implicit","",$F$1&amp;C137&amp;$F$1)</f>
        <v/>
      </c>
      <c r="AD137" t="str">
        <f t="shared" ref="AD137:AD200" si="79">IF($A137="Implicit","",$F$1&amp;D137&amp;$F$1)</f>
        <v/>
      </c>
      <c r="AE137" t="str">
        <f t="shared" ref="AE137:AE200" si="80">IF($A137="Implicit","",$F$1&amp;F137&amp;$F$1)</f>
        <v/>
      </c>
      <c r="AF137" t="str">
        <f t="shared" ref="AF137:AF200" si="81">IF(A137="Implicit","",R137&amp;","&amp;S137&amp;","&amp;T137&amp;","&amp;U137&amp;","&amp;V137&amp;","&amp;W137&amp;","&amp;X137&amp;","&amp;Y137&amp;","&amp;Z137&amp;","&amp;AA137&amp;","&amp;AB137&amp;","&amp;AC137&amp;","&amp;AD137&amp;","&amp;AE137)</f>
        <v/>
      </c>
      <c r="AG137" t="str">
        <f t="shared" ref="AG137:AG200" si="82">IF(Q137="Data","",$F$1&amp;B137&amp;"."&amp;L137&amp;$F$1)</f>
        <v>"Service.Booking"</v>
      </c>
      <c r="AH137" t="str">
        <f t="shared" ref="AH137:AH200" si="83">IF(Q137="Data","",$F$1&amp;M137&amp;$F$1)</f>
        <v>"stationRemarks"</v>
      </c>
      <c r="AI137" t="str">
        <f t="shared" ref="AI137:AI200" si="84">IF(Q137="Data","",$F$1&amp;E137&amp;"."&amp;N137&amp;$F$1)</f>
        <v>"Embedded.StationRemarks"</v>
      </c>
      <c r="AJ137" t="str">
        <f t="shared" ref="AJ137:AJ200" si="85">IF(Q137="Data","",$F$1&amp;O137&amp;$F$1)</f>
        <v>""</v>
      </c>
      <c r="AK137" t="str">
        <f t="shared" ref="AK137:AK200" si="86">IF(Q137="Data","",$F$1&amp;IF(G137=1,"hasOne","hasMany")&amp;$F$1)</f>
        <v>"hasMany"</v>
      </c>
      <c r="AL137" t="str">
        <f t="shared" ref="AL137:AL200" si="87">IF(Q137="Data","",AG137&amp;","&amp;AH137&amp;","&amp;AI137&amp;","&amp;AJ137&amp;","&amp;AK137)</f>
        <v>"Service.Booking","stationRemarks","Embedded.StationRemarks","","hasMany"</v>
      </c>
      <c r="AN137">
        <f>COUNTIF(View_conceptual!G:G,L137)</f>
        <v>1</v>
      </c>
      <c r="AO137">
        <f>COUNTIF(View_conceptual!H:H,L137)+COUNTIF(View_conceptual!I:I,N137)</f>
        <v>1</v>
      </c>
      <c r="AQ137" t="str">
        <f t="shared" ref="AQ137:AQ200" si="88">IF(AN137=1,AF137,"")</f>
        <v/>
      </c>
      <c r="AR137" t="str">
        <f t="shared" ref="AR137:AR200" si="89">IF(AO137=2,AL137,"")</f>
        <v/>
      </c>
      <c r="AT137">
        <f>COUNTIF(View_full!G:G,L137)</f>
        <v>1</v>
      </c>
      <c r="AU137">
        <f>COUNTIF(View_full!H:H,L137)+COUNTIF(View_full!I:I,N137)</f>
        <v>1</v>
      </c>
      <c r="AV137">
        <f>COUNTIFS(Property_Manual!$A$2:$A$1206,Raw!L137,Property_Manual!$B$2:$B$1206,Raw!M137,Property_Manual!$C$2:$C$1206,Raw!N137,Property_Manual!$D$2:$D$1206,Raw!O137,Property_Manual!$F$2:$F$1206,"x")</f>
        <v>0</v>
      </c>
      <c r="AW137" t="str">
        <f t="shared" ref="AW137:AW200" si="90">IF(AT137=1,AF137,"")</f>
        <v/>
      </c>
      <c r="AX137" t="str">
        <f t="shared" ref="AX137:AX200" si="91">IF(AU137=2,AL137,"")</f>
        <v/>
      </c>
      <c r="AY137" t="str">
        <f t="shared" ref="AY137:AY200" si="92">IF(AV137=1,AL137,"")</f>
        <v/>
      </c>
    </row>
    <row r="138" spans="1:51" x14ac:dyDescent="0.2">
      <c r="A138" s="5" t="s">
        <v>1255</v>
      </c>
      <c r="B138" s="5" t="s">
        <v>1211</v>
      </c>
      <c r="C138" s="5" t="s">
        <v>273</v>
      </c>
      <c r="D138" s="5" t="s">
        <v>314</v>
      </c>
      <c r="E138" s="5" t="s">
        <v>1201</v>
      </c>
      <c r="F138" s="5" t="s">
        <v>315</v>
      </c>
      <c r="H138" s="5"/>
      <c r="I138" s="5" t="s">
        <v>276</v>
      </c>
      <c r="J138" s="5" t="s">
        <v>316</v>
      </c>
      <c r="K138" s="5"/>
      <c r="L138" t="str">
        <f t="shared" si="62"/>
        <v>Booking</v>
      </c>
      <c r="M138" t="str">
        <f t="shared" si="63"/>
        <v>transportLegs</v>
      </c>
      <c r="N138" t="str">
        <f t="shared" si="64"/>
        <v>TransportLegs</v>
      </c>
      <c r="O138" t="str">
        <f t="shared" si="65"/>
        <v/>
      </c>
      <c r="P138" t="str">
        <f t="shared" si="66"/>
        <v/>
      </c>
      <c r="Q138" t="str">
        <f t="shared" si="67"/>
        <v>Object</v>
      </c>
      <c r="R138" t="str">
        <f t="shared" si="68"/>
        <v/>
      </c>
      <c r="S138" t="str">
        <f t="shared" si="69"/>
        <v/>
      </c>
      <c r="T138" t="str">
        <f t="shared" si="70"/>
        <v/>
      </c>
      <c r="U138" t="str">
        <f t="shared" si="71"/>
        <v/>
      </c>
      <c r="V138" t="str">
        <f t="shared" si="72"/>
        <v/>
      </c>
      <c r="W138" t="str">
        <f>IF($A138="Implicit","",COUNTIFS($C$8:C138,C138,$A$8:A138,"Explicit"))</f>
        <v/>
      </c>
      <c r="X138" t="str">
        <f t="shared" si="73"/>
        <v/>
      </c>
      <c r="Y138" t="str">
        <f t="shared" si="74"/>
        <v/>
      </c>
      <c r="Z138" t="str">
        <f t="shared" si="75"/>
        <v/>
      </c>
      <c r="AA138" t="str">
        <f t="shared" si="76"/>
        <v/>
      </c>
      <c r="AB138" t="str">
        <f t="shared" si="77"/>
        <v/>
      </c>
      <c r="AC138" t="str">
        <f t="shared" si="78"/>
        <v/>
      </c>
      <c r="AD138" t="str">
        <f t="shared" si="79"/>
        <v/>
      </c>
      <c r="AE138" t="str">
        <f t="shared" si="80"/>
        <v/>
      </c>
      <c r="AF138" t="str">
        <f t="shared" si="81"/>
        <v/>
      </c>
      <c r="AG138" t="str">
        <f t="shared" si="82"/>
        <v>"Service.Booking"</v>
      </c>
      <c r="AH138" t="str">
        <f t="shared" si="83"/>
        <v>"transportLegs"</v>
      </c>
      <c r="AI138" t="str">
        <f t="shared" si="84"/>
        <v>"Distribution.TransportLegs"</v>
      </c>
      <c r="AJ138" t="str">
        <f t="shared" si="85"/>
        <v>""</v>
      </c>
      <c r="AK138" t="str">
        <f t="shared" si="86"/>
        <v>"hasMany"</v>
      </c>
      <c r="AL138" t="str">
        <f t="shared" si="87"/>
        <v>"Service.Booking","transportLegs","Distribution.TransportLegs","","hasMany"</v>
      </c>
      <c r="AN138">
        <f>COUNTIF(View_conceptual!G:G,L138)</f>
        <v>1</v>
      </c>
      <c r="AO138">
        <f>COUNTIF(View_conceptual!H:H,L138)+COUNTIF(View_conceptual!I:I,N138)</f>
        <v>1</v>
      </c>
      <c r="AQ138" t="str">
        <f t="shared" si="88"/>
        <v/>
      </c>
      <c r="AR138" t="str">
        <f t="shared" si="89"/>
        <v/>
      </c>
      <c r="AT138">
        <f>COUNTIF(View_full!G:G,L138)</f>
        <v>1</v>
      </c>
      <c r="AU138">
        <f>COUNTIF(View_full!H:H,L138)+COUNTIF(View_full!I:I,N138)</f>
        <v>2</v>
      </c>
      <c r="AV138">
        <f>COUNTIFS(Property_Manual!$A$2:$A$1206,Raw!L138,Property_Manual!$B$2:$B$1206,Raw!M138,Property_Manual!$C$2:$C$1206,Raw!N138,Property_Manual!$D$2:$D$1206,Raw!O138,Property_Manual!$F$2:$F$1206,"x")</f>
        <v>0</v>
      </c>
      <c r="AW138" t="str">
        <f t="shared" si="90"/>
        <v/>
      </c>
      <c r="AX138" t="str">
        <f t="shared" si="91"/>
        <v>"Service.Booking","transportLegs","Distribution.TransportLegs","","hasMany"</v>
      </c>
      <c r="AY138" t="str">
        <f t="shared" si="92"/>
        <v/>
      </c>
    </row>
    <row r="139" spans="1:51" x14ac:dyDescent="0.2">
      <c r="A139" s="5" t="s">
        <v>1255</v>
      </c>
      <c r="B139" s="5" t="s">
        <v>1211</v>
      </c>
      <c r="C139" s="5" t="s">
        <v>273</v>
      </c>
      <c r="D139" s="5" t="s">
        <v>40</v>
      </c>
      <c r="E139" s="5" t="s">
        <v>1212</v>
      </c>
      <c r="F139" s="5" t="s">
        <v>41</v>
      </c>
      <c r="I139" s="5" t="s">
        <v>276</v>
      </c>
      <c r="J139" s="5" t="s">
        <v>42</v>
      </c>
      <c r="K139" s="5"/>
      <c r="L139" t="str">
        <f t="shared" si="62"/>
        <v>Booking</v>
      </c>
      <c r="M139" t="str">
        <f t="shared" si="63"/>
        <v>events</v>
      </c>
      <c r="N139" t="str">
        <f t="shared" si="64"/>
        <v>LogisticsEvent</v>
      </c>
      <c r="O139" t="str">
        <f t="shared" si="65"/>
        <v/>
      </c>
      <c r="P139" t="str">
        <f t="shared" si="66"/>
        <v/>
      </c>
      <c r="Q139" t="str">
        <f t="shared" si="67"/>
        <v>Object</v>
      </c>
      <c r="R139" t="str">
        <f t="shared" si="68"/>
        <v/>
      </c>
      <c r="S139" t="str">
        <f t="shared" si="69"/>
        <v/>
      </c>
      <c r="T139" t="str">
        <f t="shared" si="70"/>
        <v/>
      </c>
      <c r="U139" t="str">
        <f t="shared" si="71"/>
        <v/>
      </c>
      <c r="V139" t="str">
        <f t="shared" si="72"/>
        <v/>
      </c>
      <c r="W139" t="str">
        <f>IF($A139="Implicit","",COUNTIFS($C$8:C139,C139,$A$8:A139,"Explicit"))</f>
        <v/>
      </c>
      <c r="X139" t="str">
        <f t="shared" si="73"/>
        <v/>
      </c>
      <c r="Y139" t="str">
        <f t="shared" si="74"/>
        <v/>
      </c>
      <c r="Z139" t="str">
        <f t="shared" si="75"/>
        <v/>
      </c>
      <c r="AA139" t="str">
        <f t="shared" si="76"/>
        <v/>
      </c>
      <c r="AB139" t="str">
        <f t="shared" si="77"/>
        <v/>
      </c>
      <c r="AC139" t="str">
        <f t="shared" si="78"/>
        <v/>
      </c>
      <c r="AD139" t="str">
        <f t="shared" si="79"/>
        <v/>
      </c>
      <c r="AE139" t="str">
        <f t="shared" si="80"/>
        <v/>
      </c>
      <c r="AF139" t="str">
        <f t="shared" si="81"/>
        <v/>
      </c>
      <c r="AG139" t="str">
        <f t="shared" si="82"/>
        <v>"Service.Booking"</v>
      </c>
      <c r="AH139" t="str">
        <f t="shared" si="83"/>
        <v>"events"</v>
      </c>
      <c r="AI139" t="str">
        <f t="shared" si="84"/>
        <v>"Event.LogisticsEvent"</v>
      </c>
      <c r="AJ139" t="str">
        <f t="shared" si="85"/>
        <v>""</v>
      </c>
      <c r="AK139" t="str">
        <f t="shared" si="86"/>
        <v>"hasMany"</v>
      </c>
      <c r="AL139" t="str">
        <f t="shared" si="87"/>
        <v>"Service.Booking","events","Event.LogisticsEvent","","hasMany"</v>
      </c>
      <c r="AN139">
        <f>COUNTIF(View_conceptual!G:G,L139)</f>
        <v>1</v>
      </c>
      <c r="AO139">
        <f>COUNTIF(View_conceptual!H:H,L139)+COUNTIF(View_conceptual!I:I,N139)</f>
        <v>1</v>
      </c>
      <c r="AQ139" t="str">
        <f t="shared" si="88"/>
        <v/>
      </c>
      <c r="AR139" t="str">
        <f t="shared" si="89"/>
        <v/>
      </c>
      <c r="AT139">
        <f>COUNTIF(View_full!G:G,L139)</f>
        <v>1</v>
      </c>
      <c r="AU139">
        <f>COUNTIF(View_full!H:H,L139)+COUNTIF(View_full!I:I,N139)</f>
        <v>1</v>
      </c>
      <c r="AV139">
        <f>COUNTIFS(Property_Manual!$A$2:$A$1206,Raw!L139,Property_Manual!$B$2:$B$1206,Raw!M139,Property_Manual!$C$2:$C$1206,Raw!N139,Property_Manual!$D$2:$D$1206,Raw!O139,Property_Manual!$F$2:$F$1206,"x")</f>
        <v>0</v>
      </c>
      <c r="AW139" t="str">
        <f t="shared" si="90"/>
        <v/>
      </c>
      <c r="AX139" t="str">
        <f t="shared" si="91"/>
        <v/>
      </c>
      <c r="AY139" t="str">
        <f t="shared" si="92"/>
        <v/>
      </c>
    </row>
    <row r="140" spans="1:51" x14ac:dyDescent="0.2">
      <c r="A140" s="5" t="s">
        <v>1255</v>
      </c>
      <c r="B140" s="5" t="s">
        <v>1211</v>
      </c>
      <c r="C140" s="5" t="s">
        <v>273</v>
      </c>
      <c r="D140" s="5" t="s">
        <v>290</v>
      </c>
      <c r="E140" s="5" t="s">
        <v>49</v>
      </c>
      <c r="F140" s="5" t="s">
        <v>50</v>
      </c>
      <c r="I140" s="5" t="s">
        <v>276</v>
      </c>
      <c r="J140" s="5" t="s">
        <v>291</v>
      </c>
      <c r="K140" s="5"/>
      <c r="L140" t="str">
        <f t="shared" si="62"/>
        <v>Booking</v>
      </c>
      <c r="M140" t="str">
        <f t="shared" si="63"/>
        <v>activitySequences</v>
      </c>
      <c r="N140" t="str">
        <f t="shared" si="64"/>
        <v>ActivitySequence</v>
      </c>
      <c r="O140" t="str">
        <f t="shared" si="65"/>
        <v/>
      </c>
      <c r="P140" t="str">
        <f t="shared" si="66"/>
        <v/>
      </c>
      <c r="Q140" t="str">
        <f t="shared" si="67"/>
        <v>Object</v>
      </c>
      <c r="R140" t="str">
        <f t="shared" si="68"/>
        <v/>
      </c>
      <c r="S140" t="str">
        <f t="shared" si="69"/>
        <v/>
      </c>
      <c r="T140" t="str">
        <f t="shared" si="70"/>
        <v/>
      </c>
      <c r="U140" t="str">
        <f t="shared" si="71"/>
        <v/>
      </c>
      <c r="V140" t="str">
        <f t="shared" si="72"/>
        <v/>
      </c>
      <c r="W140" t="str">
        <f>IF($A140="Implicit","",COUNTIFS($C$8:C140,C140,$A$8:A140,"Explicit"))</f>
        <v/>
      </c>
      <c r="X140" t="str">
        <f t="shared" si="73"/>
        <v/>
      </c>
      <c r="Y140" t="str">
        <f t="shared" si="74"/>
        <v/>
      </c>
      <c r="Z140" t="str">
        <f t="shared" si="75"/>
        <v/>
      </c>
      <c r="AA140" t="str">
        <f t="shared" si="76"/>
        <v/>
      </c>
      <c r="AB140" t="str">
        <f t="shared" si="77"/>
        <v/>
      </c>
      <c r="AC140" t="str">
        <f t="shared" si="78"/>
        <v/>
      </c>
      <c r="AD140" t="str">
        <f t="shared" si="79"/>
        <v/>
      </c>
      <c r="AE140" t="str">
        <f t="shared" si="80"/>
        <v/>
      </c>
      <c r="AF140" t="str">
        <f t="shared" si="81"/>
        <v/>
      </c>
      <c r="AG140" t="str">
        <f t="shared" si="82"/>
        <v>"Service.Booking"</v>
      </c>
      <c r="AH140" t="str">
        <f t="shared" si="83"/>
        <v>"activitySequences"</v>
      </c>
      <c r="AI140" t="str">
        <f t="shared" si="84"/>
        <v>"Embedded.ActivitySequence"</v>
      </c>
      <c r="AJ140" t="str">
        <f t="shared" si="85"/>
        <v>""</v>
      </c>
      <c r="AK140" t="str">
        <f t="shared" si="86"/>
        <v>"hasMany"</v>
      </c>
      <c r="AL140" t="str">
        <f t="shared" si="87"/>
        <v>"Service.Booking","activitySequences","Embedded.ActivitySequence","","hasMany"</v>
      </c>
      <c r="AN140">
        <f>COUNTIF(View_conceptual!G:G,L140)</f>
        <v>1</v>
      </c>
      <c r="AO140">
        <f>COUNTIF(View_conceptual!H:H,L140)+COUNTIF(View_conceptual!I:I,N140)</f>
        <v>2</v>
      </c>
      <c r="AQ140" t="str">
        <f t="shared" si="88"/>
        <v/>
      </c>
      <c r="AR140" t="str">
        <f t="shared" si="89"/>
        <v>"Service.Booking","activitySequences","Embedded.ActivitySequence","","hasMany"</v>
      </c>
      <c r="AT140">
        <f>COUNTIF(View_full!G:G,L140)</f>
        <v>1</v>
      </c>
      <c r="AU140">
        <f>COUNTIF(View_full!H:H,L140)+COUNTIF(View_full!I:I,N140)</f>
        <v>2</v>
      </c>
      <c r="AV140">
        <f>COUNTIFS(Property_Manual!$A$2:$A$1206,Raw!L140,Property_Manual!$B$2:$B$1206,Raw!M140,Property_Manual!$C$2:$C$1206,Raw!N140,Property_Manual!$D$2:$D$1206,Raw!O140,Property_Manual!$F$2:$F$1206,"x")</f>
        <v>1</v>
      </c>
      <c r="AW140" t="str">
        <f t="shared" si="90"/>
        <v/>
      </c>
      <c r="AX140" t="str">
        <f t="shared" si="91"/>
        <v>"Service.Booking","activitySequences","Embedded.ActivitySequence","","hasMany"</v>
      </c>
      <c r="AY140" t="str">
        <f t="shared" si="92"/>
        <v>"Service.Booking","activitySequences","Embedded.ActivitySequence","","hasMany"</v>
      </c>
    </row>
    <row r="141" spans="1:51" x14ac:dyDescent="0.2">
      <c r="A141" s="5" t="s">
        <v>1255</v>
      </c>
      <c r="B141" s="5" t="s">
        <v>1211</v>
      </c>
      <c r="C141" s="5" t="s">
        <v>273</v>
      </c>
      <c r="D141" s="5" t="s">
        <v>26</v>
      </c>
      <c r="E141" s="5" t="s">
        <v>49</v>
      </c>
      <c r="F141" s="5" t="s">
        <v>27</v>
      </c>
      <c r="I141" s="5" t="s">
        <v>276</v>
      </c>
      <c r="J141" s="5" t="s">
        <v>28</v>
      </c>
      <c r="K141" s="5"/>
      <c r="L141" t="str">
        <f t="shared" si="62"/>
        <v>Booking</v>
      </c>
      <c r="M141" t="str">
        <f t="shared" si="63"/>
        <v>contactDetails</v>
      </c>
      <c r="N141" t="str">
        <f t="shared" si="64"/>
        <v>ContactDetail</v>
      </c>
      <c r="O141" t="str">
        <f t="shared" si="65"/>
        <v/>
      </c>
      <c r="P141" t="str">
        <f t="shared" si="66"/>
        <v/>
      </c>
      <c r="Q141" t="str">
        <f t="shared" si="67"/>
        <v>Object</v>
      </c>
      <c r="R141" t="str">
        <f t="shared" si="68"/>
        <v/>
      </c>
      <c r="S141" t="str">
        <f t="shared" si="69"/>
        <v/>
      </c>
      <c r="T141" t="str">
        <f t="shared" si="70"/>
        <v/>
      </c>
      <c r="U141" t="str">
        <f t="shared" si="71"/>
        <v/>
      </c>
      <c r="V141" t="str">
        <f t="shared" si="72"/>
        <v/>
      </c>
      <c r="W141" t="str">
        <f>IF($A141="Implicit","",COUNTIFS($C$8:C141,C141,$A$8:A141,"Explicit"))</f>
        <v/>
      </c>
      <c r="X141" t="str">
        <f t="shared" si="73"/>
        <v/>
      </c>
      <c r="Y141" t="str">
        <f t="shared" si="74"/>
        <v/>
      </c>
      <c r="Z141" t="str">
        <f t="shared" si="75"/>
        <v/>
      </c>
      <c r="AA141" t="str">
        <f t="shared" si="76"/>
        <v/>
      </c>
      <c r="AB141" t="str">
        <f t="shared" si="77"/>
        <v/>
      </c>
      <c r="AC141" t="str">
        <f t="shared" si="78"/>
        <v/>
      </c>
      <c r="AD141" t="str">
        <f t="shared" si="79"/>
        <v/>
      </c>
      <c r="AE141" t="str">
        <f t="shared" si="80"/>
        <v/>
      </c>
      <c r="AF141" t="str">
        <f t="shared" si="81"/>
        <v/>
      </c>
      <c r="AG141" t="str">
        <f t="shared" si="82"/>
        <v>"Service.Booking"</v>
      </c>
      <c r="AH141" t="str">
        <f t="shared" si="83"/>
        <v>"contactDetails"</v>
      </c>
      <c r="AI141" t="str">
        <f t="shared" si="84"/>
        <v>"Embedded.ContactDetail"</v>
      </c>
      <c r="AJ141" t="str">
        <f t="shared" si="85"/>
        <v>""</v>
      </c>
      <c r="AK141" t="str">
        <f t="shared" si="86"/>
        <v>"hasMany"</v>
      </c>
      <c r="AL141" t="str">
        <f t="shared" si="87"/>
        <v>"Service.Booking","contactDetails","Embedded.ContactDetail","","hasMany"</v>
      </c>
      <c r="AN141">
        <f>COUNTIF(View_conceptual!G:G,L141)</f>
        <v>1</v>
      </c>
      <c r="AO141">
        <f>COUNTIF(View_conceptual!H:H,L141)+COUNTIF(View_conceptual!I:I,N141)</f>
        <v>1</v>
      </c>
      <c r="AQ141" t="str">
        <f t="shared" si="88"/>
        <v/>
      </c>
      <c r="AR141" t="str">
        <f t="shared" si="89"/>
        <v/>
      </c>
      <c r="AT141">
        <f>COUNTIF(View_full!G:G,L141)</f>
        <v>1</v>
      </c>
      <c r="AU141">
        <f>COUNTIF(View_full!H:H,L141)+COUNTIF(View_full!I:I,N141)</f>
        <v>1</v>
      </c>
      <c r="AV141">
        <f>COUNTIFS(Property_Manual!$A$2:$A$1206,Raw!L141,Property_Manual!$B$2:$B$1206,Raw!M141,Property_Manual!$C$2:$C$1206,Raw!N141,Property_Manual!$D$2:$D$1206,Raw!O141,Property_Manual!$F$2:$F$1206,"x")</f>
        <v>0</v>
      </c>
      <c r="AW141" t="str">
        <f t="shared" si="90"/>
        <v/>
      </c>
      <c r="AX141" t="str">
        <f t="shared" si="91"/>
        <v/>
      </c>
      <c r="AY141" t="str">
        <f t="shared" si="92"/>
        <v/>
      </c>
    </row>
    <row r="142" spans="1:51" x14ac:dyDescent="0.2">
      <c r="A142" s="5" t="s">
        <v>1255</v>
      </c>
      <c r="B142" s="5" t="s">
        <v>1211</v>
      </c>
      <c r="C142" s="5" t="s">
        <v>273</v>
      </c>
      <c r="D142" s="5" t="s">
        <v>29</v>
      </c>
      <c r="E142" s="5" t="s">
        <v>1836</v>
      </c>
      <c r="F142" s="5" t="s">
        <v>30</v>
      </c>
      <c r="H142" s="5"/>
      <c r="I142" s="5" t="s">
        <v>276</v>
      </c>
      <c r="J142" s="5" t="s">
        <v>31</v>
      </c>
      <c r="K142" s="5" t="s">
        <v>1831</v>
      </c>
      <c r="L142" t="str">
        <f t="shared" si="62"/>
        <v>Booking</v>
      </c>
      <c r="M142" t="str">
        <f t="shared" si="63"/>
        <v>contactPersons</v>
      </c>
      <c r="N142" t="str">
        <f t="shared" si="64"/>
        <v>Actor</v>
      </c>
      <c r="O142" t="str">
        <f t="shared" si="65"/>
        <v/>
      </c>
      <c r="P142" t="str">
        <f t="shared" si="66"/>
        <v>Person|NonHumanActor</v>
      </c>
      <c r="Q142" t="str">
        <f t="shared" si="67"/>
        <v>Object</v>
      </c>
      <c r="R142" t="str">
        <f t="shared" si="68"/>
        <v/>
      </c>
      <c r="S142" t="str">
        <f t="shared" si="69"/>
        <v/>
      </c>
      <c r="T142" t="str">
        <f t="shared" si="70"/>
        <v/>
      </c>
      <c r="U142" t="str">
        <f t="shared" si="71"/>
        <v/>
      </c>
      <c r="V142" t="str">
        <f t="shared" si="72"/>
        <v/>
      </c>
      <c r="W142" t="str">
        <f>IF($A142="Implicit","",COUNTIFS($C$8:C142,C142,$A$8:A142,"Explicit"))</f>
        <v/>
      </c>
      <c r="X142" t="str">
        <f t="shared" si="73"/>
        <v/>
      </c>
      <c r="Y142" t="str">
        <f t="shared" si="74"/>
        <v/>
      </c>
      <c r="Z142" t="str">
        <f t="shared" si="75"/>
        <v/>
      </c>
      <c r="AA142" t="str">
        <f t="shared" si="76"/>
        <v/>
      </c>
      <c r="AB142" t="str">
        <f t="shared" si="77"/>
        <v/>
      </c>
      <c r="AC142" t="str">
        <f t="shared" si="78"/>
        <v/>
      </c>
      <c r="AD142" t="str">
        <f t="shared" si="79"/>
        <v/>
      </c>
      <c r="AE142" t="str">
        <f t="shared" si="80"/>
        <v/>
      </c>
      <c r="AF142" t="str">
        <f t="shared" si="81"/>
        <v/>
      </c>
      <c r="AG142" t="str">
        <f t="shared" si="82"/>
        <v>"Service.Booking"</v>
      </c>
      <c r="AH142" t="str">
        <f t="shared" si="83"/>
        <v>"contactPersons"</v>
      </c>
      <c r="AI142" t="str">
        <f t="shared" si="84"/>
        <v>"Agent.Actor"</v>
      </c>
      <c r="AJ142" t="str">
        <f t="shared" si="85"/>
        <v>""</v>
      </c>
      <c r="AK142" t="str">
        <f t="shared" si="86"/>
        <v>"hasMany"</v>
      </c>
      <c r="AL142" t="str">
        <f t="shared" si="87"/>
        <v>"Service.Booking","contactPersons","Agent.Actor","","hasMany"</v>
      </c>
      <c r="AN142">
        <f>COUNTIF(View_conceptual!G:G,L142)</f>
        <v>1</v>
      </c>
      <c r="AO142">
        <f>COUNTIF(View_conceptual!H:H,L142)+COUNTIF(View_conceptual!I:I,N142)</f>
        <v>1</v>
      </c>
      <c r="AQ142" t="str">
        <f t="shared" si="88"/>
        <v/>
      </c>
      <c r="AR142" t="str">
        <f t="shared" si="89"/>
        <v/>
      </c>
      <c r="AT142">
        <f>COUNTIF(View_full!G:G,L142)</f>
        <v>1</v>
      </c>
      <c r="AU142">
        <f>COUNTIF(View_full!H:H,L142)+COUNTIF(View_full!I:I,N142)</f>
        <v>1</v>
      </c>
      <c r="AV142">
        <f>COUNTIFS(Property_Manual!$A$2:$A$1206,Raw!L142,Property_Manual!$B$2:$B$1206,Raw!M142,Property_Manual!$C$2:$C$1206,Raw!N142,Property_Manual!$D$2:$D$1206,Raw!O142,Property_Manual!$F$2:$F$1206,"x")</f>
        <v>0</v>
      </c>
      <c r="AW142" t="str">
        <f t="shared" si="90"/>
        <v/>
      </c>
      <c r="AX142" t="str">
        <f t="shared" si="91"/>
        <v/>
      </c>
      <c r="AY142" t="str">
        <f t="shared" si="92"/>
        <v/>
      </c>
    </row>
    <row r="143" spans="1:51" x14ac:dyDescent="0.2">
      <c r="A143" s="5" t="s">
        <v>1255</v>
      </c>
      <c r="B143" s="5" t="s">
        <v>1211</v>
      </c>
      <c r="C143" s="5" t="s">
        <v>273</v>
      </c>
      <c r="D143" s="5" t="s">
        <v>29</v>
      </c>
      <c r="E143" s="5" t="s">
        <v>1836</v>
      </c>
      <c r="F143" s="5" t="s">
        <v>390</v>
      </c>
      <c r="H143" s="5"/>
      <c r="I143" s="5" t="s">
        <v>276</v>
      </c>
      <c r="J143" s="5" t="s">
        <v>31</v>
      </c>
      <c r="K143" s="5"/>
      <c r="L143" t="str">
        <f t="shared" si="62"/>
        <v>Booking</v>
      </c>
      <c r="M143" t="str">
        <f t="shared" si="63"/>
        <v>contactPersons</v>
      </c>
      <c r="N143" t="str">
        <f t="shared" si="64"/>
        <v>Person</v>
      </c>
      <c r="O143" t="str">
        <f t="shared" si="65"/>
        <v/>
      </c>
      <c r="P143" t="str">
        <f t="shared" si="66"/>
        <v/>
      </c>
      <c r="Q143" t="str">
        <f t="shared" si="67"/>
        <v>Object</v>
      </c>
      <c r="R143" t="str">
        <f t="shared" si="68"/>
        <v/>
      </c>
      <c r="S143" t="str">
        <f t="shared" si="69"/>
        <v/>
      </c>
      <c r="T143" t="str">
        <f t="shared" si="70"/>
        <v/>
      </c>
      <c r="U143" t="str">
        <f t="shared" si="71"/>
        <v/>
      </c>
      <c r="V143" t="str">
        <f t="shared" si="72"/>
        <v/>
      </c>
      <c r="W143" t="str">
        <f>IF($A143="Implicit","",COUNTIFS($C$8:C143,C143,$A$8:A143,"Explicit"))</f>
        <v/>
      </c>
      <c r="X143" t="str">
        <f t="shared" si="73"/>
        <v/>
      </c>
      <c r="Y143" t="str">
        <f t="shared" si="74"/>
        <v/>
      </c>
      <c r="Z143" t="str">
        <f t="shared" si="75"/>
        <v/>
      </c>
      <c r="AA143" t="str">
        <f t="shared" si="76"/>
        <v/>
      </c>
      <c r="AB143" t="str">
        <f t="shared" si="77"/>
        <v/>
      </c>
      <c r="AC143" t="str">
        <f t="shared" si="78"/>
        <v/>
      </c>
      <c r="AD143" t="str">
        <f t="shared" si="79"/>
        <v/>
      </c>
      <c r="AE143" t="str">
        <f t="shared" si="80"/>
        <v/>
      </c>
      <c r="AF143" t="str">
        <f t="shared" si="81"/>
        <v/>
      </c>
      <c r="AG143" t="str">
        <f t="shared" si="82"/>
        <v>"Service.Booking"</v>
      </c>
      <c r="AH143" t="str">
        <f t="shared" si="83"/>
        <v>"contactPersons"</v>
      </c>
      <c r="AI143" t="str">
        <f t="shared" si="84"/>
        <v>"Agent.Person"</v>
      </c>
      <c r="AJ143" t="str">
        <f t="shared" si="85"/>
        <v>""</v>
      </c>
      <c r="AK143" t="str">
        <f t="shared" si="86"/>
        <v>"hasMany"</v>
      </c>
      <c r="AL143" t="str">
        <f t="shared" si="87"/>
        <v>"Service.Booking","contactPersons","Agent.Person","","hasMany"</v>
      </c>
      <c r="AN143">
        <f>COUNTIF(View_conceptual!G:G,L143)</f>
        <v>1</v>
      </c>
      <c r="AO143">
        <f>COUNTIF(View_conceptual!H:H,L143)+COUNTIF(View_conceptual!I:I,N143)</f>
        <v>1</v>
      </c>
      <c r="AQ143" t="str">
        <f t="shared" si="88"/>
        <v/>
      </c>
      <c r="AR143" t="str">
        <f t="shared" si="89"/>
        <v/>
      </c>
      <c r="AT143">
        <f>COUNTIF(View_full!G:G,L143)</f>
        <v>1</v>
      </c>
      <c r="AU143">
        <f>COUNTIF(View_full!H:H,L143)+COUNTIF(View_full!I:I,N143)</f>
        <v>1</v>
      </c>
      <c r="AV143">
        <f>COUNTIFS(Property_Manual!$A$2:$A$1206,Raw!L143,Property_Manual!$B$2:$B$1206,Raw!M143,Property_Manual!$C$2:$C$1206,Raw!N143,Property_Manual!$D$2:$D$1206,Raw!O143,Property_Manual!$F$2:$F$1206,"x")</f>
        <v>0</v>
      </c>
      <c r="AW143" t="str">
        <f t="shared" si="90"/>
        <v/>
      </c>
      <c r="AX143" t="str">
        <f t="shared" si="91"/>
        <v/>
      </c>
      <c r="AY143" t="str">
        <f t="shared" si="92"/>
        <v/>
      </c>
    </row>
    <row r="144" spans="1:51" x14ac:dyDescent="0.2">
      <c r="A144" s="5" t="s">
        <v>1255</v>
      </c>
      <c r="B144" s="5" t="s">
        <v>1211</v>
      </c>
      <c r="C144" s="5" t="s">
        <v>273</v>
      </c>
      <c r="D144" s="5" t="s">
        <v>29</v>
      </c>
      <c r="E144" s="5" t="s">
        <v>1836</v>
      </c>
      <c r="F144" s="5" t="s">
        <v>1130</v>
      </c>
      <c r="I144" s="5" t="s">
        <v>276</v>
      </c>
      <c r="J144" s="5" t="s">
        <v>31</v>
      </c>
      <c r="K144" s="5"/>
      <c r="L144" t="str">
        <f t="shared" si="62"/>
        <v>Booking</v>
      </c>
      <c r="M144" t="str">
        <f t="shared" si="63"/>
        <v>contactPersons</v>
      </c>
      <c r="N144" t="str">
        <f t="shared" si="64"/>
        <v>NonHumanActor</v>
      </c>
      <c r="O144" t="str">
        <f t="shared" si="65"/>
        <v/>
      </c>
      <c r="P144" t="str">
        <f t="shared" si="66"/>
        <v/>
      </c>
      <c r="Q144" t="str">
        <f t="shared" si="67"/>
        <v>Object</v>
      </c>
      <c r="R144" t="str">
        <f t="shared" si="68"/>
        <v/>
      </c>
      <c r="S144" t="str">
        <f t="shared" si="69"/>
        <v/>
      </c>
      <c r="T144" t="str">
        <f t="shared" si="70"/>
        <v/>
      </c>
      <c r="U144" t="str">
        <f t="shared" si="71"/>
        <v/>
      </c>
      <c r="V144" t="str">
        <f t="shared" si="72"/>
        <v/>
      </c>
      <c r="W144" t="str">
        <f>IF($A144="Implicit","",COUNTIFS($C$8:C144,C144,$A$8:A144,"Explicit"))</f>
        <v/>
      </c>
      <c r="X144" t="str">
        <f t="shared" si="73"/>
        <v/>
      </c>
      <c r="Y144" t="str">
        <f t="shared" si="74"/>
        <v/>
      </c>
      <c r="Z144" t="str">
        <f t="shared" si="75"/>
        <v/>
      </c>
      <c r="AA144" t="str">
        <f t="shared" si="76"/>
        <v/>
      </c>
      <c r="AB144" t="str">
        <f t="shared" si="77"/>
        <v/>
      </c>
      <c r="AC144" t="str">
        <f t="shared" si="78"/>
        <v/>
      </c>
      <c r="AD144" t="str">
        <f t="shared" si="79"/>
        <v/>
      </c>
      <c r="AE144" t="str">
        <f t="shared" si="80"/>
        <v/>
      </c>
      <c r="AF144" t="str">
        <f t="shared" si="81"/>
        <v/>
      </c>
      <c r="AG144" t="str">
        <f t="shared" si="82"/>
        <v>"Service.Booking"</v>
      </c>
      <c r="AH144" t="str">
        <f t="shared" si="83"/>
        <v>"contactPersons"</v>
      </c>
      <c r="AI144" t="str">
        <f t="shared" si="84"/>
        <v>"Agent.NonHumanActor"</v>
      </c>
      <c r="AJ144" t="str">
        <f t="shared" si="85"/>
        <v>""</v>
      </c>
      <c r="AK144" t="str">
        <f t="shared" si="86"/>
        <v>"hasMany"</v>
      </c>
      <c r="AL144" t="str">
        <f t="shared" si="87"/>
        <v>"Service.Booking","contactPersons","Agent.NonHumanActor","","hasMany"</v>
      </c>
      <c r="AN144">
        <f>COUNTIF(View_conceptual!G:G,L144)</f>
        <v>1</v>
      </c>
      <c r="AO144">
        <f>COUNTIF(View_conceptual!H:H,L144)+COUNTIF(View_conceptual!I:I,N144)</f>
        <v>1</v>
      </c>
      <c r="AQ144" t="str">
        <f t="shared" si="88"/>
        <v/>
      </c>
      <c r="AR144" t="str">
        <f t="shared" si="89"/>
        <v/>
      </c>
      <c r="AT144">
        <f>COUNTIF(View_full!G:G,L144)</f>
        <v>1</v>
      </c>
      <c r="AU144">
        <f>COUNTIF(View_full!H:H,L144)+COUNTIF(View_full!I:I,N144)</f>
        <v>1</v>
      </c>
      <c r="AV144">
        <f>COUNTIFS(Property_Manual!$A$2:$A$1206,Raw!L144,Property_Manual!$B$2:$B$1206,Raw!M144,Property_Manual!$C$2:$C$1206,Raw!N144,Property_Manual!$D$2:$D$1206,Raw!O144,Property_Manual!$F$2:$F$1206,"x")</f>
        <v>0</v>
      </c>
      <c r="AW144" t="str">
        <f t="shared" si="90"/>
        <v/>
      </c>
      <c r="AX144" t="str">
        <f t="shared" si="91"/>
        <v/>
      </c>
      <c r="AY144" t="str">
        <f t="shared" si="92"/>
        <v/>
      </c>
    </row>
    <row r="145" spans="1:51" x14ac:dyDescent="0.2">
      <c r="A145" s="5" t="s">
        <v>1254</v>
      </c>
      <c r="B145" s="5" t="s">
        <v>1211</v>
      </c>
      <c r="C145" s="5" t="s">
        <v>273</v>
      </c>
      <c r="D145" s="5" t="s">
        <v>3140</v>
      </c>
      <c r="E145" s="5"/>
      <c r="F145" s="5" t="s">
        <v>3141</v>
      </c>
      <c r="I145" s="5" t="s">
        <v>276</v>
      </c>
      <c r="J145" s="5" t="s">
        <v>3142</v>
      </c>
      <c r="K145" s="5"/>
      <c r="L145" t="str">
        <f t="shared" si="62"/>
        <v>Booking</v>
      </c>
      <c r="M145" t="str">
        <f t="shared" si="63"/>
        <v>bookingSegments</v>
      </c>
      <c r="N145" t="str">
        <f t="shared" si="64"/>
        <v>BookingSegment</v>
      </c>
      <c r="O145" t="str">
        <f t="shared" si="65"/>
        <v/>
      </c>
      <c r="P145" t="str">
        <f t="shared" si="66"/>
        <v/>
      </c>
      <c r="Q145" t="str">
        <f t="shared" si="67"/>
        <v>Object</v>
      </c>
      <c r="R145" t="str">
        <f t="shared" si="68"/>
        <v>"Service"</v>
      </c>
      <c r="S145" t="str">
        <f t="shared" si="69"/>
        <v>"Booking"</v>
      </c>
      <c r="T145" t="str">
        <f t="shared" si="70"/>
        <v>"bookingSegments"</v>
      </c>
      <c r="U145" t="str">
        <f t="shared" si="71"/>
        <v>""</v>
      </c>
      <c r="V145" t="str">
        <f t="shared" si="72"/>
        <v>"BookingSegment"</v>
      </c>
      <c r="W145">
        <f>IF($A145="Implicit","",COUNTIFS($C$8:C145,C145,$A$8:A145,"Explicit"))</f>
        <v>24</v>
      </c>
      <c r="X145" t="str">
        <f t="shared" si="73"/>
        <v>"Booking object refers to a confirmed booking"</v>
      </c>
      <c r="Y145" t="str">
        <f t="shared" si="74"/>
        <v>"Information about booking segments - physics allocated to a specific transport leg"</v>
      </c>
      <c r="Z145" t="str">
        <f t="shared" si="75"/>
        <v>"true"</v>
      </c>
      <c r="AA145" t="str">
        <f t="shared" si="76"/>
        <v>"false"</v>
      </c>
      <c r="AB145" t="str">
        <f t="shared" si="77"/>
        <v>""</v>
      </c>
      <c r="AC145" t="str">
        <f t="shared" si="78"/>
        <v>"https://onerecord.iata.org/ns/cargo#Booking"</v>
      </c>
      <c r="AD145" t="str">
        <f t="shared" si="79"/>
        <v>"https://onerecord.iata.org/ns/cargo#bookingSegments"</v>
      </c>
      <c r="AE145" t="str">
        <f t="shared" si="80"/>
        <v>"https://onerecord.iata.org/ns/cargo#BookingSegment"</v>
      </c>
      <c r="AF145" t="str">
        <f t="shared" si="81"/>
        <v>"Service","Booking","bookingSegments","","BookingSegment",24,"Booking object refers to a confirmed booking","Information about booking segments - physics allocated to a specific transport leg","true","false","","https://onerecord.iata.org/ns/cargo#Booking","https://onerecord.iata.org/ns/cargo#bookingSegments","https://onerecord.iata.org/ns/cargo#BookingSegment"</v>
      </c>
      <c r="AG145" t="str">
        <f t="shared" si="82"/>
        <v>"Service.Booking"</v>
      </c>
      <c r="AH145" t="str">
        <f t="shared" si="83"/>
        <v>"bookingSegments"</v>
      </c>
      <c r="AI145" t="str">
        <f t="shared" si="84"/>
        <v>".BookingSegment"</v>
      </c>
      <c r="AJ145" t="str">
        <f t="shared" si="85"/>
        <v>""</v>
      </c>
      <c r="AK145" t="str">
        <f t="shared" si="86"/>
        <v>"hasMany"</v>
      </c>
      <c r="AL145" t="str">
        <f t="shared" si="87"/>
        <v>"Service.Booking","bookingSegments",".BookingSegment","","hasMany"</v>
      </c>
      <c r="AN145">
        <f>COUNTIF(View_conceptual!G:G,L145)</f>
        <v>1</v>
      </c>
      <c r="AO145">
        <f>COUNTIF(View_conceptual!H:H,L145)+COUNTIF(View_conceptual!I:I,N145)</f>
        <v>1</v>
      </c>
      <c r="AQ145" t="str">
        <f t="shared" si="88"/>
        <v>"Service","Booking","bookingSegments","","BookingSegment",24,"Booking object refers to a confirmed booking","Information about booking segments - physics allocated to a specific transport leg","true","false","","https://onerecord.iata.org/ns/cargo#Booking","https://onerecord.iata.org/ns/cargo#bookingSegments","https://onerecord.iata.org/ns/cargo#BookingSegment"</v>
      </c>
      <c r="AR145" t="str">
        <f t="shared" si="89"/>
        <v/>
      </c>
      <c r="AT145">
        <f>COUNTIF(View_full!G:G,L145)</f>
        <v>1</v>
      </c>
      <c r="AU145">
        <f>COUNTIF(View_full!H:H,L145)+COUNTIF(View_full!I:I,N145)</f>
        <v>2</v>
      </c>
      <c r="AV145">
        <f>COUNTIFS(Property_Manual!$A$2:$A$1206,Raw!L145,Property_Manual!$B$2:$B$1206,Raw!M145,Property_Manual!$C$2:$C$1206,Raw!N145,Property_Manual!$D$2:$D$1206,Raw!O145,Property_Manual!$F$2:$F$1206,"x")</f>
        <v>0</v>
      </c>
      <c r="AW145" t="str">
        <f t="shared" si="90"/>
        <v>"Service","Booking","bookingSegments","","BookingSegment",24,"Booking object refers to a confirmed booking","Information about booking segments - physics allocated to a specific transport leg","true","false","","https://onerecord.iata.org/ns/cargo#Booking","https://onerecord.iata.org/ns/cargo#bookingSegments","https://onerecord.iata.org/ns/cargo#BookingSegment"</v>
      </c>
      <c r="AX145" t="str">
        <f t="shared" si="91"/>
        <v>"Service.Booking","bookingSegments",".BookingSegment","","hasMany"</v>
      </c>
      <c r="AY145" t="str">
        <f t="shared" si="92"/>
        <v/>
      </c>
    </row>
    <row r="146" spans="1:51" x14ac:dyDescent="0.2">
      <c r="A146" s="5" t="s">
        <v>1254</v>
      </c>
      <c r="B146" s="5" t="s">
        <v>1211</v>
      </c>
      <c r="C146" s="5" t="s">
        <v>273</v>
      </c>
      <c r="D146" s="5" t="s">
        <v>320</v>
      </c>
      <c r="F146" s="5" t="s">
        <v>6</v>
      </c>
      <c r="I146" s="5" t="s">
        <v>276</v>
      </c>
      <c r="J146" s="5" t="s">
        <v>2188</v>
      </c>
      <c r="K146" s="5"/>
      <c r="L146" t="str">
        <f t="shared" si="62"/>
        <v>Booking</v>
      </c>
      <c r="M146" t="str">
        <f t="shared" si="63"/>
        <v>additionalInformation</v>
      </c>
      <c r="N146" t="str">
        <f t="shared" si="64"/>
        <v>string</v>
      </c>
      <c r="O146" t="str">
        <f t="shared" si="65"/>
        <v/>
      </c>
      <c r="P146" t="str">
        <f t="shared" si="66"/>
        <v/>
      </c>
      <c r="Q146" t="str">
        <f t="shared" si="67"/>
        <v>Object</v>
      </c>
      <c r="R146" t="str">
        <f t="shared" si="68"/>
        <v>"Service"</v>
      </c>
      <c r="S146" t="str">
        <f t="shared" si="69"/>
        <v>"Booking"</v>
      </c>
      <c r="T146" t="str">
        <f t="shared" si="70"/>
        <v>"additionalInformation"</v>
      </c>
      <c r="U146" t="str">
        <f t="shared" si="71"/>
        <v>""</v>
      </c>
      <c r="V146" t="str">
        <f t="shared" si="72"/>
        <v>"string"</v>
      </c>
      <c r="W146">
        <f>IF($A146="Implicit","",COUNTIFS($C$8:C146,C146,$A$8:A146,"Explicit"))</f>
        <v>25</v>
      </c>
      <c r="X146" t="str">
        <f t="shared" si="73"/>
        <v>"Booking object refers to a confirmed booking"</v>
      </c>
      <c r="Y146" t="str">
        <f t="shared" si="74"/>
        <v>"Additional information related to the Booking Option; e.g. sales details"</v>
      </c>
      <c r="Z146" t="str">
        <f t="shared" si="75"/>
        <v>"true"</v>
      </c>
      <c r="AA146" t="str">
        <f t="shared" si="76"/>
        <v>"false"</v>
      </c>
      <c r="AB146" t="str">
        <f t="shared" si="77"/>
        <v>""</v>
      </c>
      <c r="AC146" t="str">
        <f t="shared" si="78"/>
        <v>"https://onerecord.iata.org/ns/cargo#Booking"</v>
      </c>
      <c r="AD146" t="str">
        <f t="shared" si="79"/>
        <v>"https://onerecord.iata.org/ns/cargo#additionalInformation"</v>
      </c>
      <c r="AE146" t="str">
        <f t="shared" si="80"/>
        <v>"http://www.w3.org/2001/XMLSchema#string"</v>
      </c>
      <c r="AF146" t="str">
        <f t="shared" si="81"/>
        <v>"Service","Booking","additionalInformation","","string",25,"Booking object refers to a confirmed booking","Additional information related to the Booking Option; e.g. sales details","true","false","","https://onerecord.iata.org/ns/cargo#Booking","https://onerecord.iata.org/ns/cargo#additionalInformation","http://www.w3.org/2001/XMLSchema#string"</v>
      </c>
      <c r="AG146" t="str">
        <f t="shared" si="82"/>
        <v>"Service.Booking"</v>
      </c>
      <c r="AH146" t="str">
        <f t="shared" si="83"/>
        <v>"additionalInformation"</v>
      </c>
      <c r="AI146" t="str">
        <f t="shared" si="84"/>
        <v>".string"</v>
      </c>
      <c r="AJ146" t="str">
        <f t="shared" si="85"/>
        <v>""</v>
      </c>
      <c r="AK146" t="str">
        <f t="shared" si="86"/>
        <v>"hasMany"</v>
      </c>
      <c r="AL146" t="str">
        <f t="shared" si="87"/>
        <v>"Service.Booking","additionalInformation",".string","","hasMany"</v>
      </c>
      <c r="AN146">
        <f>COUNTIF(View_conceptual!G:G,L146)</f>
        <v>1</v>
      </c>
      <c r="AO146">
        <f>COUNTIF(View_conceptual!H:H,L146)+COUNTIF(View_conceptual!I:I,N146)</f>
        <v>1</v>
      </c>
      <c r="AQ146" t="str">
        <f t="shared" si="88"/>
        <v>"Service","Booking","additionalInformation","","string",25,"Booking object refers to a confirmed booking","Additional information related to the Booking Option; e.g. sales details","true","false","","https://onerecord.iata.org/ns/cargo#Booking","https://onerecord.iata.org/ns/cargo#additionalInformation","http://www.w3.org/2001/XMLSchema#string"</v>
      </c>
      <c r="AR146" t="str">
        <f t="shared" si="89"/>
        <v/>
      </c>
      <c r="AT146">
        <f>COUNTIF(View_full!G:G,L146)</f>
        <v>1</v>
      </c>
      <c r="AU146">
        <f>COUNTIF(View_full!H:H,L146)+COUNTIF(View_full!I:I,N146)</f>
        <v>1</v>
      </c>
      <c r="AV146">
        <f>COUNTIFS(Property_Manual!$A$2:$A$1206,Raw!L146,Property_Manual!$B$2:$B$1206,Raw!M146,Property_Manual!$C$2:$C$1206,Raw!N146,Property_Manual!$D$2:$D$1206,Raw!O146,Property_Manual!$F$2:$F$1206,"x")</f>
        <v>0</v>
      </c>
      <c r="AW146" t="str">
        <f t="shared" si="90"/>
        <v>"Service","Booking","additionalInformation","","string",25,"Booking object refers to a confirmed booking","Additional information related to the Booking Option; e.g. sales details","true","false","","https://onerecord.iata.org/ns/cargo#Booking","https://onerecord.iata.org/ns/cargo#additionalInformation","http://www.w3.org/2001/XMLSchema#string"</v>
      </c>
      <c r="AX146" t="str">
        <f t="shared" si="91"/>
        <v/>
      </c>
      <c r="AY146" t="str">
        <f t="shared" si="92"/>
        <v/>
      </c>
    </row>
    <row r="147" spans="1:51" x14ac:dyDescent="0.2">
      <c r="A147" s="5" t="s">
        <v>1255</v>
      </c>
      <c r="B147" s="5" t="s">
        <v>1211</v>
      </c>
      <c r="C147" s="5" t="s">
        <v>273</v>
      </c>
      <c r="D147" s="5" t="s">
        <v>3140</v>
      </c>
      <c r="E147" s="5"/>
      <c r="F147" s="5" t="s">
        <v>3141</v>
      </c>
      <c r="I147" s="5" t="s">
        <v>276</v>
      </c>
      <c r="J147" s="5" t="s">
        <v>3142</v>
      </c>
      <c r="K147" s="5"/>
      <c r="L147" t="str">
        <f t="shared" si="62"/>
        <v>Booking</v>
      </c>
      <c r="M147" t="str">
        <f t="shared" si="63"/>
        <v>bookingSegments</v>
      </c>
      <c r="N147" t="str">
        <f t="shared" si="64"/>
        <v>BookingSegment</v>
      </c>
      <c r="O147" t="str">
        <f t="shared" si="65"/>
        <v/>
      </c>
      <c r="P147" t="str">
        <f t="shared" si="66"/>
        <v/>
      </c>
      <c r="Q147" t="str">
        <f t="shared" si="67"/>
        <v>Object</v>
      </c>
      <c r="R147" t="str">
        <f t="shared" si="68"/>
        <v/>
      </c>
      <c r="S147" t="str">
        <f t="shared" si="69"/>
        <v/>
      </c>
      <c r="T147" t="str">
        <f t="shared" si="70"/>
        <v/>
      </c>
      <c r="U147" t="str">
        <f t="shared" si="71"/>
        <v/>
      </c>
      <c r="V147" t="str">
        <f t="shared" si="72"/>
        <v/>
      </c>
      <c r="W147" t="str">
        <f>IF($A147="Implicit","",COUNTIFS($C$8:C147,C147,$A$8:A147,"Explicit"))</f>
        <v/>
      </c>
      <c r="X147" t="str">
        <f t="shared" si="73"/>
        <v/>
      </c>
      <c r="Y147" t="str">
        <f t="shared" si="74"/>
        <v/>
      </c>
      <c r="Z147" t="str">
        <f t="shared" si="75"/>
        <v/>
      </c>
      <c r="AA147" t="str">
        <f t="shared" si="76"/>
        <v/>
      </c>
      <c r="AB147" t="str">
        <f t="shared" si="77"/>
        <v/>
      </c>
      <c r="AC147" t="str">
        <f t="shared" si="78"/>
        <v/>
      </c>
      <c r="AD147" t="str">
        <f t="shared" si="79"/>
        <v/>
      </c>
      <c r="AE147" t="str">
        <f t="shared" si="80"/>
        <v/>
      </c>
      <c r="AF147" t="str">
        <f t="shared" si="81"/>
        <v/>
      </c>
      <c r="AG147" t="str">
        <f t="shared" si="82"/>
        <v>"Service.Booking"</v>
      </c>
      <c r="AH147" t="str">
        <f t="shared" si="83"/>
        <v>"bookingSegments"</v>
      </c>
      <c r="AI147" t="str">
        <f t="shared" si="84"/>
        <v>".BookingSegment"</v>
      </c>
      <c r="AJ147" t="str">
        <f t="shared" si="85"/>
        <v>""</v>
      </c>
      <c r="AK147" t="str">
        <f t="shared" si="86"/>
        <v>"hasMany"</v>
      </c>
      <c r="AL147" t="str">
        <f t="shared" si="87"/>
        <v>"Service.Booking","bookingSegments",".BookingSegment","","hasMany"</v>
      </c>
      <c r="AN147">
        <f>COUNTIF(View_conceptual!G:G,L147)</f>
        <v>1</v>
      </c>
      <c r="AO147">
        <f>COUNTIF(View_conceptual!H:H,L147)+COUNTIF(View_conceptual!I:I,N147)</f>
        <v>1</v>
      </c>
      <c r="AQ147" t="str">
        <f t="shared" si="88"/>
        <v/>
      </c>
      <c r="AR147" t="str">
        <f t="shared" si="89"/>
        <v/>
      </c>
      <c r="AT147">
        <f>COUNTIF(View_full!G:G,L147)</f>
        <v>1</v>
      </c>
      <c r="AU147">
        <f>COUNTIF(View_full!H:H,L147)+COUNTIF(View_full!I:I,N147)</f>
        <v>2</v>
      </c>
      <c r="AV147">
        <f>COUNTIFS(Property_Manual!$A$2:$A$1206,Raw!L147,Property_Manual!$B$2:$B$1206,Raw!M147,Property_Manual!$C$2:$C$1206,Raw!N147,Property_Manual!$D$2:$D$1206,Raw!O147,Property_Manual!$F$2:$F$1206,"x")</f>
        <v>0</v>
      </c>
      <c r="AW147" t="str">
        <f t="shared" si="90"/>
        <v/>
      </c>
      <c r="AX147" t="str">
        <f t="shared" si="91"/>
        <v>"Service.Booking","bookingSegments",".BookingSegment","","hasMany"</v>
      </c>
      <c r="AY147" t="str">
        <f t="shared" si="92"/>
        <v/>
      </c>
    </row>
    <row r="148" spans="1:51" x14ac:dyDescent="0.2">
      <c r="A148" s="5" t="s">
        <v>1254</v>
      </c>
      <c r="B148" s="5" t="s">
        <v>1201</v>
      </c>
      <c r="C148" s="5" t="s">
        <v>292</v>
      </c>
      <c r="D148" s="5" t="s">
        <v>302</v>
      </c>
      <c r="E148" t="s">
        <v>1201</v>
      </c>
      <c r="F148" s="5" t="s">
        <v>284</v>
      </c>
      <c r="G148">
        <v>1</v>
      </c>
      <c r="H148" t="s">
        <v>721</v>
      </c>
      <c r="I148" s="5" t="s">
        <v>295</v>
      </c>
      <c r="J148" s="5" t="s">
        <v>2186</v>
      </c>
      <c r="K148" s="5"/>
      <c r="L148" t="str">
        <f t="shared" si="62"/>
        <v>BookingOption</v>
      </c>
      <c r="M148" t="str">
        <f t="shared" si="63"/>
        <v>forBookingOptionRequest</v>
      </c>
      <c r="N148" t="str">
        <f t="shared" si="64"/>
        <v>BookingOptionRequest</v>
      </c>
      <c r="O148" t="str">
        <f t="shared" si="65"/>
        <v>bookingOptions</v>
      </c>
      <c r="P148" t="str">
        <f t="shared" si="66"/>
        <v/>
      </c>
      <c r="Q148" t="str">
        <f t="shared" si="67"/>
        <v>Object</v>
      </c>
      <c r="R148" t="str">
        <f t="shared" si="68"/>
        <v>"Distribution"</v>
      </c>
      <c r="S148" t="str">
        <f t="shared" si="69"/>
        <v>"BookingOption"</v>
      </c>
      <c r="T148" t="str">
        <f t="shared" si="70"/>
        <v>"forBookingOptionRequest"</v>
      </c>
      <c r="U148" t="str">
        <f t="shared" si="71"/>
        <v>"Distribution"</v>
      </c>
      <c r="V148" t="str">
        <f t="shared" si="72"/>
        <v>"BookingOptionRequest"</v>
      </c>
      <c r="W148">
        <f>IF($A148="Implicit","",COUNTIFS($C$8:C148,C148,$A$8:A148,"Explicit"))</f>
        <v>1</v>
      </c>
      <c r="X148" t="str">
        <f t="shared" si="73"/>
        <v>"Booking details"</v>
      </c>
      <c r="Y148" t="str">
        <f t="shared" si="74"/>
        <v>"Reference to the BookingOptionRequest the information of the LogisticsObject is detailing"</v>
      </c>
      <c r="Z148" t="str">
        <f t="shared" si="75"/>
        <v>"false"</v>
      </c>
      <c r="AA148" t="str">
        <f t="shared" si="76"/>
        <v>"false"</v>
      </c>
      <c r="AB148" t="str">
        <f t="shared" si="77"/>
        <v>""</v>
      </c>
      <c r="AC148" t="str">
        <f t="shared" si="78"/>
        <v>"https://onerecord.iata.org/ns/cargo#BookingOption"</v>
      </c>
      <c r="AD148" t="str">
        <f t="shared" si="79"/>
        <v>"https://onerecord.iata.org/ns/cargo#forBookingOptionRequest"</v>
      </c>
      <c r="AE148" t="str">
        <f t="shared" si="80"/>
        <v>"https://onerecord.iata.org/ns/cargo#BookingOptionRequest"</v>
      </c>
      <c r="AF148" t="str">
        <f t="shared" si="81"/>
        <v>"Distribution","BookingOption","forBookingOptionRequest","Distribution","BookingOptionRequest",1,"Booking details","Reference to the BookingOptionRequest the information of the LogisticsObject is detailing","false","false","","https://onerecord.iata.org/ns/cargo#BookingOption","https://onerecord.iata.org/ns/cargo#forBookingOptionRequest","https://onerecord.iata.org/ns/cargo#BookingOptionRequest"</v>
      </c>
      <c r="AG148" t="str">
        <f t="shared" si="82"/>
        <v>"Distribution.BookingOption"</v>
      </c>
      <c r="AH148" t="str">
        <f t="shared" si="83"/>
        <v>"forBookingOptionRequest"</v>
      </c>
      <c r="AI148" t="str">
        <f t="shared" si="84"/>
        <v>"Distribution.BookingOptionRequest"</v>
      </c>
      <c r="AJ148" t="str">
        <f t="shared" si="85"/>
        <v>"bookingOptions"</v>
      </c>
      <c r="AK148" t="str">
        <f t="shared" si="86"/>
        <v>"hasOne"</v>
      </c>
      <c r="AL148" t="str">
        <f t="shared" si="87"/>
        <v>"Distribution.BookingOption","forBookingOptionRequest","Distribution.BookingOptionRequest","bookingOptions","hasOne"</v>
      </c>
      <c r="AN148">
        <f>COUNTIF(View_conceptual!G:G,L148)</f>
        <v>0</v>
      </c>
      <c r="AO148">
        <f>COUNTIF(View_conceptual!H:H,L148)+COUNTIF(View_conceptual!I:I,N148)</f>
        <v>0</v>
      </c>
      <c r="AQ148" t="str">
        <f t="shared" si="88"/>
        <v/>
      </c>
      <c r="AR148" t="str">
        <f t="shared" si="89"/>
        <v/>
      </c>
      <c r="AT148">
        <f>COUNTIF(View_full!G:G,L148)</f>
        <v>1</v>
      </c>
      <c r="AU148">
        <f>COUNTIF(View_full!H:H,L148)+COUNTIF(View_full!I:I,N148)</f>
        <v>2</v>
      </c>
      <c r="AV148">
        <f>COUNTIFS(Property_Manual!$A$2:$A$1206,Raw!L148,Property_Manual!$B$2:$B$1206,Raw!M148,Property_Manual!$C$2:$C$1206,Raw!N148,Property_Manual!$D$2:$D$1206,Raw!O148,Property_Manual!$F$2:$F$1206,"x")</f>
        <v>1</v>
      </c>
      <c r="AW148" t="str">
        <f t="shared" si="90"/>
        <v>"Distribution","BookingOption","forBookingOptionRequest","Distribution","BookingOptionRequest",1,"Booking details","Reference to the BookingOptionRequest the information of the LogisticsObject is detailing","false","false","","https://onerecord.iata.org/ns/cargo#BookingOption","https://onerecord.iata.org/ns/cargo#forBookingOptionRequest","https://onerecord.iata.org/ns/cargo#BookingOptionRequest"</v>
      </c>
      <c r="AX148" t="str">
        <f t="shared" si="91"/>
        <v>"Distribution.BookingOption","forBookingOptionRequest","Distribution.BookingOptionRequest","bookingOptions","hasOne"</v>
      </c>
      <c r="AY148" t="str">
        <f t="shared" si="92"/>
        <v>"Distribution.BookingOption","forBookingOptionRequest","Distribution.BookingOptionRequest","bookingOptions","hasOne"</v>
      </c>
    </row>
    <row r="149" spans="1:51" x14ac:dyDescent="0.2">
      <c r="A149" s="5" t="s">
        <v>1254</v>
      </c>
      <c r="B149" s="5" t="s">
        <v>1201</v>
      </c>
      <c r="C149" s="5" t="s">
        <v>292</v>
      </c>
      <c r="D149" s="5" t="s">
        <v>303</v>
      </c>
      <c r="E149" s="5" t="s">
        <v>1201</v>
      </c>
      <c r="F149" s="12" t="s">
        <v>275</v>
      </c>
      <c r="G149">
        <v>1</v>
      </c>
      <c r="H149" t="s">
        <v>346</v>
      </c>
      <c r="I149" s="5" t="s">
        <v>295</v>
      </c>
      <c r="J149" s="5" t="s">
        <v>304</v>
      </c>
      <c r="K149" s="5"/>
      <c r="L149" t="str">
        <f t="shared" si="62"/>
        <v>BookingOption</v>
      </c>
      <c r="M149" t="str">
        <f t="shared" si="63"/>
        <v>forBookingRequest</v>
      </c>
      <c r="N149" t="str">
        <f t="shared" si="64"/>
        <v>BookingRequest</v>
      </c>
      <c r="O149" t="str">
        <f t="shared" si="65"/>
        <v>forBookingOption</v>
      </c>
      <c r="P149" t="str">
        <f t="shared" si="66"/>
        <v/>
      </c>
      <c r="Q149" t="str">
        <f t="shared" si="67"/>
        <v>Object</v>
      </c>
      <c r="R149" t="str">
        <f t="shared" si="68"/>
        <v>"Distribution"</v>
      </c>
      <c r="S149" t="str">
        <f t="shared" si="69"/>
        <v>"BookingOption"</v>
      </c>
      <c r="T149" t="str">
        <f t="shared" si="70"/>
        <v>"forBookingRequest"</v>
      </c>
      <c r="U149" t="str">
        <f t="shared" si="71"/>
        <v>"Distribution"</v>
      </c>
      <c r="V149" t="str">
        <f t="shared" si="72"/>
        <v>"BookingRequest"</v>
      </c>
      <c r="W149">
        <f>IF($A149="Implicit","",COUNTIFS($C$8:C149,C149,$A$8:A149,"Explicit"))</f>
        <v>2</v>
      </c>
      <c r="X149" t="str">
        <f t="shared" si="73"/>
        <v>"Booking details"</v>
      </c>
      <c r="Y149" t="str">
        <f t="shared" si="74"/>
        <v>"Reference to the Booking Request the of the Booking Option"</v>
      </c>
      <c r="Z149" t="str">
        <f t="shared" si="75"/>
        <v>"false"</v>
      </c>
      <c r="AA149" t="str">
        <f t="shared" si="76"/>
        <v>"false"</v>
      </c>
      <c r="AB149" t="str">
        <f t="shared" si="77"/>
        <v>""</v>
      </c>
      <c r="AC149" t="str">
        <f t="shared" si="78"/>
        <v>"https://onerecord.iata.org/ns/cargo#BookingOption"</v>
      </c>
      <c r="AD149" t="str">
        <f t="shared" si="79"/>
        <v>"https://onerecord.iata.org/ns/cargo#forBookingRequest"</v>
      </c>
      <c r="AE149" t="str">
        <f t="shared" si="80"/>
        <v>"https://onerecord.iata.org/ns/cargo#BookingRequest"</v>
      </c>
      <c r="AF149" t="str">
        <f t="shared" si="81"/>
        <v>"Distribution","BookingOption","forBookingRequest","Distribution","BookingRequest",2,"Booking details","Reference to the Booking Request the of the Booking Option","false","false","","https://onerecord.iata.org/ns/cargo#BookingOption","https://onerecord.iata.org/ns/cargo#forBookingRequest","https://onerecord.iata.org/ns/cargo#BookingRequest"</v>
      </c>
      <c r="AG149" t="str">
        <f t="shared" si="82"/>
        <v>"Distribution.BookingOption"</v>
      </c>
      <c r="AH149" t="str">
        <f t="shared" si="83"/>
        <v>"forBookingRequest"</v>
      </c>
      <c r="AI149" t="str">
        <f t="shared" si="84"/>
        <v>"Distribution.BookingRequest"</v>
      </c>
      <c r="AJ149" t="str">
        <f t="shared" si="85"/>
        <v>"forBookingOption"</v>
      </c>
      <c r="AK149" t="str">
        <f t="shared" si="86"/>
        <v>"hasOne"</v>
      </c>
      <c r="AL149" t="str">
        <f t="shared" si="87"/>
        <v>"Distribution.BookingOption","forBookingRequest","Distribution.BookingRequest","forBookingOption","hasOne"</v>
      </c>
      <c r="AN149">
        <f>COUNTIF(View_conceptual!G:G,L149)</f>
        <v>0</v>
      </c>
      <c r="AO149">
        <f>COUNTIF(View_conceptual!H:H,L149)+COUNTIF(View_conceptual!I:I,N149)</f>
        <v>0</v>
      </c>
      <c r="AQ149" t="str">
        <f t="shared" si="88"/>
        <v/>
      </c>
      <c r="AR149" t="str">
        <f t="shared" si="89"/>
        <v/>
      </c>
      <c r="AT149">
        <f>COUNTIF(View_full!G:G,L149)</f>
        <v>1</v>
      </c>
      <c r="AU149">
        <f>COUNTIF(View_full!H:H,L149)+COUNTIF(View_full!I:I,N149)</f>
        <v>2</v>
      </c>
      <c r="AV149">
        <f>COUNTIFS(Property_Manual!$A$2:$A$1206,Raw!L149,Property_Manual!$B$2:$B$1206,Raw!M149,Property_Manual!$C$2:$C$1206,Raw!N149,Property_Manual!$D$2:$D$1206,Raw!O149,Property_Manual!$F$2:$F$1206,"x")</f>
        <v>1</v>
      </c>
      <c r="AW149" t="str">
        <f t="shared" si="90"/>
        <v>"Distribution","BookingOption","forBookingRequest","Distribution","BookingRequest",2,"Booking details","Reference to the Booking Request the of the Booking Option","false","false","","https://onerecord.iata.org/ns/cargo#BookingOption","https://onerecord.iata.org/ns/cargo#forBookingRequest","https://onerecord.iata.org/ns/cargo#BookingRequest"</v>
      </c>
      <c r="AX149" t="str">
        <f t="shared" si="91"/>
        <v>"Distribution.BookingOption","forBookingRequest","Distribution.BookingRequest","forBookingOption","hasOne"</v>
      </c>
      <c r="AY149" t="str">
        <f t="shared" si="92"/>
        <v>"Distribution.BookingOption","forBookingRequest","Distribution.BookingRequest","forBookingOption","hasOne"</v>
      </c>
    </row>
    <row r="150" spans="1:51" x14ac:dyDescent="0.2">
      <c r="A150" s="5" t="s">
        <v>1254</v>
      </c>
      <c r="B150" s="5" t="s">
        <v>1201</v>
      </c>
      <c r="C150" s="5" t="s">
        <v>292</v>
      </c>
      <c r="D150" s="5" t="s">
        <v>305</v>
      </c>
      <c r="E150" s="5" t="s">
        <v>1201</v>
      </c>
      <c r="F150" s="5" t="s">
        <v>306</v>
      </c>
      <c r="G150">
        <v>1</v>
      </c>
      <c r="H150" t="s">
        <v>346</v>
      </c>
      <c r="I150" s="5" t="s">
        <v>295</v>
      </c>
      <c r="J150" s="5" t="s">
        <v>307</v>
      </c>
      <c r="K150" s="5"/>
      <c r="L150" t="str">
        <f t="shared" si="62"/>
        <v>BookingOption</v>
      </c>
      <c r="M150" t="str">
        <f t="shared" si="63"/>
        <v>price</v>
      </c>
      <c r="N150" t="str">
        <f t="shared" si="64"/>
        <v>Price</v>
      </c>
      <c r="O150" t="str">
        <f t="shared" si="65"/>
        <v>forBookingOption</v>
      </c>
      <c r="P150" t="str">
        <f t="shared" si="66"/>
        <v/>
      </c>
      <c r="Q150" t="str">
        <f t="shared" si="67"/>
        <v>Object</v>
      </c>
      <c r="R150" t="str">
        <f t="shared" si="68"/>
        <v>"Distribution"</v>
      </c>
      <c r="S150" t="str">
        <f t="shared" si="69"/>
        <v>"BookingOption"</v>
      </c>
      <c r="T150" t="str">
        <f t="shared" si="70"/>
        <v>"price"</v>
      </c>
      <c r="U150" t="str">
        <f t="shared" si="71"/>
        <v>"Distribution"</v>
      </c>
      <c r="V150" t="str">
        <f t="shared" si="72"/>
        <v>"Price"</v>
      </c>
      <c r="W150">
        <f>IF($A150="Implicit","",COUNTIFS($C$8:C150,C150,$A$8:A150,"Explicit"))</f>
        <v>3</v>
      </c>
      <c r="X150" t="str">
        <f t="shared" si="73"/>
        <v>"Booking details"</v>
      </c>
      <c r="Y150" t="str">
        <f t="shared" si="74"/>
        <v>"Price of the Booking (if different from the offer)"</v>
      </c>
      <c r="Z150" t="str">
        <f t="shared" si="75"/>
        <v>"false"</v>
      </c>
      <c r="AA150" t="str">
        <f t="shared" si="76"/>
        <v>"false"</v>
      </c>
      <c r="AB150" t="str">
        <f t="shared" si="77"/>
        <v>""</v>
      </c>
      <c r="AC150" t="str">
        <f t="shared" si="78"/>
        <v>"https://onerecord.iata.org/ns/cargo#BookingOption"</v>
      </c>
      <c r="AD150" t="str">
        <f t="shared" si="79"/>
        <v>"https://onerecord.iata.org/ns/cargo#price"</v>
      </c>
      <c r="AE150" t="str">
        <f t="shared" si="80"/>
        <v>"https://onerecord.iata.org/ns/cargo#Price"</v>
      </c>
      <c r="AF150" t="str">
        <f t="shared" si="81"/>
        <v>"Distribution","BookingOption","price","Distribution","Price",3,"Booking details","Price of the Booking (if different from the offer)","false","false","","https://onerecord.iata.org/ns/cargo#BookingOption","https://onerecord.iata.org/ns/cargo#price","https://onerecord.iata.org/ns/cargo#Price"</v>
      </c>
      <c r="AG150" t="str">
        <f t="shared" si="82"/>
        <v>"Distribution.BookingOption"</v>
      </c>
      <c r="AH150" t="str">
        <f t="shared" si="83"/>
        <v>"price"</v>
      </c>
      <c r="AI150" t="str">
        <f t="shared" si="84"/>
        <v>"Distribution.Price"</v>
      </c>
      <c r="AJ150" t="str">
        <f t="shared" si="85"/>
        <v>"forBookingOption"</v>
      </c>
      <c r="AK150" t="str">
        <f t="shared" si="86"/>
        <v>"hasOne"</v>
      </c>
      <c r="AL150" t="str">
        <f t="shared" si="87"/>
        <v>"Distribution.BookingOption","price","Distribution.Price","forBookingOption","hasOne"</v>
      </c>
      <c r="AN150">
        <f>COUNTIF(View_conceptual!G:G,L150)</f>
        <v>0</v>
      </c>
      <c r="AO150">
        <f>COUNTIF(View_conceptual!H:H,L150)+COUNTIF(View_conceptual!I:I,N150)</f>
        <v>0</v>
      </c>
      <c r="AQ150" t="str">
        <f t="shared" si="88"/>
        <v/>
      </c>
      <c r="AR150" t="str">
        <f t="shared" si="89"/>
        <v/>
      </c>
      <c r="AT150">
        <f>COUNTIF(View_full!G:G,L150)</f>
        <v>1</v>
      </c>
      <c r="AU150">
        <f>COUNTIF(View_full!H:H,L150)+COUNTIF(View_full!I:I,N150)</f>
        <v>2</v>
      </c>
      <c r="AV150">
        <f>COUNTIFS(Property_Manual!$A$2:$A$1206,Raw!L150,Property_Manual!$B$2:$B$1206,Raw!M150,Property_Manual!$C$2:$C$1206,Raw!N150,Property_Manual!$D$2:$D$1206,Raw!O150,Property_Manual!$F$2:$F$1206,"x")</f>
        <v>1</v>
      </c>
      <c r="AW150" t="str">
        <f t="shared" si="90"/>
        <v>"Distribution","BookingOption","price","Distribution","Price",3,"Booking details","Price of the Booking (if different from the offer)","false","false","","https://onerecord.iata.org/ns/cargo#BookingOption","https://onerecord.iata.org/ns/cargo#price","https://onerecord.iata.org/ns/cargo#Price"</v>
      </c>
      <c r="AX150" t="str">
        <f t="shared" si="91"/>
        <v>"Distribution.BookingOption","price","Distribution.Price","forBookingOption","hasOne"</v>
      </c>
      <c r="AY150" t="str">
        <f t="shared" si="92"/>
        <v>"Distribution.BookingOption","price","Distribution.Price","forBookingOption","hasOne"</v>
      </c>
    </row>
    <row r="151" spans="1:51" x14ac:dyDescent="0.2">
      <c r="A151" s="5" t="s">
        <v>1255</v>
      </c>
      <c r="B151" s="5" t="s">
        <v>1201</v>
      </c>
      <c r="C151" s="5" t="s">
        <v>292</v>
      </c>
      <c r="D151" s="5" t="s">
        <v>302</v>
      </c>
      <c r="E151" s="5" t="s">
        <v>1201</v>
      </c>
      <c r="F151" s="5" t="s">
        <v>284</v>
      </c>
      <c r="G151">
        <v>1</v>
      </c>
      <c r="H151" t="s">
        <v>721</v>
      </c>
      <c r="I151" s="5" t="s">
        <v>295</v>
      </c>
      <c r="J151" s="5" t="s">
        <v>2186</v>
      </c>
      <c r="K151" s="5"/>
      <c r="L151" t="str">
        <f t="shared" si="62"/>
        <v>BookingOption</v>
      </c>
      <c r="M151" t="str">
        <f t="shared" si="63"/>
        <v>forBookingOptionRequest</v>
      </c>
      <c r="N151" t="str">
        <f t="shared" si="64"/>
        <v>BookingOptionRequest</v>
      </c>
      <c r="O151" t="str">
        <f t="shared" si="65"/>
        <v>bookingOptions</v>
      </c>
      <c r="P151" t="str">
        <f t="shared" si="66"/>
        <v/>
      </c>
      <c r="Q151" t="str">
        <f t="shared" si="67"/>
        <v>Object</v>
      </c>
      <c r="R151" t="str">
        <f t="shared" si="68"/>
        <v/>
      </c>
      <c r="S151" t="str">
        <f t="shared" si="69"/>
        <v/>
      </c>
      <c r="T151" t="str">
        <f t="shared" si="70"/>
        <v/>
      </c>
      <c r="U151" t="str">
        <f t="shared" si="71"/>
        <v/>
      </c>
      <c r="V151" t="str">
        <f t="shared" si="72"/>
        <v/>
      </c>
      <c r="W151" t="str">
        <f>IF($A151="Implicit","",COUNTIFS($C$8:C151,C151,$A$8:A151,"Explicit"))</f>
        <v/>
      </c>
      <c r="X151" t="str">
        <f t="shared" si="73"/>
        <v/>
      </c>
      <c r="Y151" t="str">
        <f t="shared" si="74"/>
        <v/>
      </c>
      <c r="Z151" t="str">
        <f t="shared" si="75"/>
        <v/>
      </c>
      <c r="AA151" t="str">
        <f t="shared" si="76"/>
        <v/>
      </c>
      <c r="AB151" t="str">
        <f t="shared" si="77"/>
        <v/>
      </c>
      <c r="AC151" t="str">
        <f t="shared" si="78"/>
        <v/>
      </c>
      <c r="AD151" t="str">
        <f t="shared" si="79"/>
        <v/>
      </c>
      <c r="AE151" t="str">
        <f t="shared" si="80"/>
        <v/>
      </c>
      <c r="AF151" t="str">
        <f t="shared" si="81"/>
        <v/>
      </c>
      <c r="AG151" t="str">
        <f t="shared" si="82"/>
        <v>"Distribution.BookingOption"</v>
      </c>
      <c r="AH151" t="str">
        <f t="shared" si="83"/>
        <v>"forBookingOptionRequest"</v>
      </c>
      <c r="AI151" t="str">
        <f t="shared" si="84"/>
        <v>"Distribution.BookingOptionRequest"</v>
      </c>
      <c r="AJ151" t="str">
        <f t="shared" si="85"/>
        <v>"bookingOptions"</v>
      </c>
      <c r="AK151" t="str">
        <f t="shared" si="86"/>
        <v>"hasOne"</v>
      </c>
      <c r="AL151" t="str">
        <f t="shared" si="87"/>
        <v>"Distribution.BookingOption","forBookingOptionRequest","Distribution.BookingOptionRequest","bookingOptions","hasOne"</v>
      </c>
      <c r="AN151">
        <f>COUNTIF(View_conceptual!G:G,L151)</f>
        <v>0</v>
      </c>
      <c r="AO151">
        <f>COUNTIF(View_conceptual!H:H,L151)+COUNTIF(View_conceptual!I:I,N151)</f>
        <v>0</v>
      </c>
      <c r="AQ151" t="str">
        <f t="shared" si="88"/>
        <v/>
      </c>
      <c r="AR151" t="str">
        <f t="shared" si="89"/>
        <v/>
      </c>
      <c r="AT151">
        <f>COUNTIF(View_full!G:G,L151)</f>
        <v>1</v>
      </c>
      <c r="AU151">
        <f>COUNTIF(View_full!H:H,L151)+COUNTIF(View_full!I:I,N151)</f>
        <v>2</v>
      </c>
      <c r="AV151">
        <f>COUNTIFS(Property_Manual!$A$2:$A$1206,Raw!L151,Property_Manual!$B$2:$B$1206,Raw!M151,Property_Manual!$C$2:$C$1206,Raw!N151,Property_Manual!$D$2:$D$1206,Raw!O151,Property_Manual!$F$2:$F$1206,"x")</f>
        <v>1</v>
      </c>
      <c r="AW151" t="str">
        <f t="shared" si="90"/>
        <v/>
      </c>
      <c r="AX151" t="str">
        <f t="shared" si="91"/>
        <v>"Distribution.BookingOption","forBookingOptionRequest","Distribution.BookingOptionRequest","bookingOptions","hasOne"</v>
      </c>
      <c r="AY151" t="str">
        <f t="shared" si="92"/>
        <v>"Distribution.BookingOption","forBookingOptionRequest","Distribution.BookingOptionRequest","bookingOptions","hasOne"</v>
      </c>
    </row>
    <row r="152" spans="1:51" x14ac:dyDescent="0.2">
      <c r="A152" s="5" t="s">
        <v>1255</v>
      </c>
      <c r="B152" s="5" t="s">
        <v>1201</v>
      </c>
      <c r="C152" s="5" t="s">
        <v>292</v>
      </c>
      <c r="D152" s="5" t="s">
        <v>303</v>
      </c>
      <c r="E152" s="5" t="s">
        <v>1201</v>
      </c>
      <c r="F152" s="5" t="s">
        <v>275</v>
      </c>
      <c r="G152">
        <v>1</v>
      </c>
      <c r="H152" t="s">
        <v>346</v>
      </c>
      <c r="I152" s="5" t="s">
        <v>295</v>
      </c>
      <c r="J152" s="5" t="s">
        <v>304</v>
      </c>
      <c r="K152" s="5"/>
      <c r="L152" t="str">
        <f t="shared" si="62"/>
        <v>BookingOption</v>
      </c>
      <c r="M152" t="str">
        <f t="shared" si="63"/>
        <v>forBookingRequest</v>
      </c>
      <c r="N152" t="str">
        <f t="shared" si="64"/>
        <v>BookingRequest</v>
      </c>
      <c r="O152" t="str">
        <f t="shared" si="65"/>
        <v>forBookingOption</v>
      </c>
      <c r="P152" t="str">
        <f t="shared" si="66"/>
        <v/>
      </c>
      <c r="Q152" t="str">
        <f t="shared" si="67"/>
        <v>Object</v>
      </c>
      <c r="R152" t="str">
        <f t="shared" si="68"/>
        <v/>
      </c>
      <c r="S152" t="str">
        <f t="shared" si="69"/>
        <v/>
      </c>
      <c r="T152" t="str">
        <f t="shared" si="70"/>
        <v/>
      </c>
      <c r="U152" t="str">
        <f t="shared" si="71"/>
        <v/>
      </c>
      <c r="V152" t="str">
        <f t="shared" si="72"/>
        <v/>
      </c>
      <c r="W152" t="str">
        <f>IF($A152="Implicit","",COUNTIFS($C$8:C152,C152,$A$8:A152,"Explicit"))</f>
        <v/>
      </c>
      <c r="X152" t="str">
        <f t="shared" si="73"/>
        <v/>
      </c>
      <c r="Y152" t="str">
        <f t="shared" si="74"/>
        <v/>
      </c>
      <c r="Z152" t="str">
        <f t="shared" si="75"/>
        <v/>
      </c>
      <c r="AA152" t="str">
        <f t="shared" si="76"/>
        <v/>
      </c>
      <c r="AB152" t="str">
        <f t="shared" si="77"/>
        <v/>
      </c>
      <c r="AC152" t="str">
        <f t="shared" si="78"/>
        <v/>
      </c>
      <c r="AD152" t="str">
        <f t="shared" si="79"/>
        <v/>
      </c>
      <c r="AE152" t="str">
        <f t="shared" si="80"/>
        <v/>
      </c>
      <c r="AF152" t="str">
        <f t="shared" si="81"/>
        <v/>
      </c>
      <c r="AG152" t="str">
        <f t="shared" si="82"/>
        <v>"Distribution.BookingOption"</v>
      </c>
      <c r="AH152" t="str">
        <f t="shared" si="83"/>
        <v>"forBookingRequest"</v>
      </c>
      <c r="AI152" t="str">
        <f t="shared" si="84"/>
        <v>"Distribution.BookingRequest"</v>
      </c>
      <c r="AJ152" t="str">
        <f t="shared" si="85"/>
        <v>"forBookingOption"</v>
      </c>
      <c r="AK152" t="str">
        <f t="shared" si="86"/>
        <v>"hasOne"</v>
      </c>
      <c r="AL152" t="str">
        <f t="shared" si="87"/>
        <v>"Distribution.BookingOption","forBookingRequest","Distribution.BookingRequest","forBookingOption","hasOne"</v>
      </c>
      <c r="AN152">
        <f>COUNTIF(View_conceptual!G:G,L152)</f>
        <v>0</v>
      </c>
      <c r="AO152">
        <f>COUNTIF(View_conceptual!H:H,L152)+COUNTIF(View_conceptual!I:I,N152)</f>
        <v>0</v>
      </c>
      <c r="AQ152" t="str">
        <f t="shared" si="88"/>
        <v/>
      </c>
      <c r="AR152" t="str">
        <f t="shared" si="89"/>
        <v/>
      </c>
      <c r="AT152">
        <f>COUNTIF(View_full!G:G,L152)</f>
        <v>1</v>
      </c>
      <c r="AU152">
        <f>COUNTIF(View_full!H:H,L152)+COUNTIF(View_full!I:I,N152)</f>
        <v>2</v>
      </c>
      <c r="AV152">
        <f>COUNTIFS(Property_Manual!$A$2:$A$1206,Raw!L152,Property_Manual!$B$2:$B$1206,Raw!M152,Property_Manual!$C$2:$C$1206,Raw!N152,Property_Manual!$D$2:$D$1206,Raw!O152,Property_Manual!$F$2:$F$1206,"x")</f>
        <v>1</v>
      </c>
      <c r="AW152" t="str">
        <f t="shared" si="90"/>
        <v/>
      </c>
      <c r="AX152" t="str">
        <f t="shared" si="91"/>
        <v>"Distribution.BookingOption","forBookingRequest","Distribution.BookingRequest","forBookingOption","hasOne"</v>
      </c>
      <c r="AY152" t="str">
        <f t="shared" si="92"/>
        <v>"Distribution.BookingOption","forBookingRequest","Distribution.BookingRequest","forBookingOption","hasOne"</v>
      </c>
    </row>
    <row r="153" spans="1:51" x14ac:dyDescent="0.2">
      <c r="A153" s="5" t="s">
        <v>1255</v>
      </c>
      <c r="B153" s="5" t="s">
        <v>1201</v>
      </c>
      <c r="C153" s="5" t="s">
        <v>292</v>
      </c>
      <c r="D153" s="5" t="s">
        <v>305</v>
      </c>
      <c r="E153" t="s">
        <v>1201</v>
      </c>
      <c r="F153" s="5" t="s">
        <v>306</v>
      </c>
      <c r="G153">
        <v>1</v>
      </c>
      <c r="H153" t="s">
        <v>346</v>
      </c>
      <c r="I153" s="5" t="s">
        <v>295</v>
      </c>
      <c r="J153" s="5" t="s">
        <v>307</v>
      </c>
      <c r="K153" s="5"/>
      <c r="L153" t="str">
        <f t="shared" si="62"/>
        <v>BookingOption</v>
      </c>
      <c r="M153" t="str">
        <f t="shared" si="63"/>
        <v>price</v>
      </c>
      <c r="N153" t="str">
        <f t="shared" si="64"/>
        <v>Price</v>
      </c>
      <c r="O153" t="str">
        <f t="shared" si="65"/>
        <v>forBookingOption</v>
      </c>
      <c r="P153" t="str">
        <f t="shared" si="66"/>
        <v/>
      </c>
      <c r="Q153" t="str">
        <f t="shared" si="67"/>
        <v>Object</v>
      </c>
      <c r="R153" t="str">
        <f t="shared" si="68"/>
        <v/>
      </c>
      <c r="S153" t="str">
        <f t="shared" si="69"/>
        <v/>
      </c>
      <c r="T153" t="str">
        <f t="shared" si="70"/>
        <v/>
      </c>
      <c r="U153" t="str">
        <f t="shared" si="71"/>
        <v/>
      </c>
      <c r="V153" t="str">
        <f t="shared" si="72"/>
        <v/>
      </c>
      <c r="W153" t="str">
        <f>IF($A153="Implicit","",COUNTIFS($C$8:C153,C153,$A$8:A153,"Explicit"))</f>
        <v/>
      </c>
      <c r="X153" t="str">
        <f t="shared" si="73"/>
        <v/>
      </c>
      <c r="Y153" t="str">
        <f t="shared" si="74"/>
        <v/>
      </c>
      <c r="Z153" t="str">
        <f t="shared" si="75"/>
        <v/>
      </c>
      <c r="AA153" t="str">
        <f t="shared" si="76"/>
        <v/>
      </c>
      <c r="AB153" t="str">
        <f t="shared" si="77"/>
        <v/>
      </c>
      <c r="AC153" t="str">
        <f t="shared" si="78"/>
        <v/>
      </c>
      <c r="AD153" t="str">
        <f t="shared" si="79"/>
        <v/>
      </c>
      <c r="AE153" t="str">
        <f t="shared" si="80"/>
        <v/>
      </c>
      <c r="AF153" t="str">
        <f t="shared" si="81"/>
        <v/>
      </c>
      <c r="AG153" t="str">
        <f t="shared" si="82"/>
        <v>"Distribution.BookingOption"</v>
      </c>
      <c r="AH153" t="str">
        <f t="shared" si="83"/>
        <v>"price"</v>
      </c>
      <c r="AI153" t="str">
        <f t="shared" si="84"/>
        <v>"Distribution.Price"</v>
      </c>
      <c r="AJ153" t="str">
        <f t="shared" si="85"/>
        <v>"forBookingOption"</v>
      </c>
      <c r="AK153" t="str">
        <f t="shared" si="86"/>
        <v>"hasOne"</v>
      </c>
      <c r="AL153" t="str">
        <f t="shared" si="87"/>
        <v>"Distribution.BookingOption","price","Distribution.Price","forBookingOption","hasOne"</v>
      </c>
      <c r="AN153">
        <f>COUNTIF(View_conceptual!G:G,L153)</f>
        <v>0</v>
      </c>
      <c r="AO153">
        <f>COUNTIF(View_conceptual!H:H,L153)+COUNTIF(View_conceptual!I:I,N153)</f>
        <v>0</v>
      </c>
      <c r="AQ153" t="str">
        <f t="shared" si="88"/>
        <v/>
      </c>
      <c r="AR153" t="str">
        <f t="shared" si="89"/>
        <v/>
      </c>
      <c r="AT153">
        <f>COUNTIF(View_full!G:G,L153)</f>
        <v>1</v>
      </c>
      <c r="AU153">
        <f>COUNTIF(View_full!H:H,L153)+COUNTIF(View_full!I:I,N153)</f>
        <v>2</v>
      </c>
      <c r="AV153">
        <f>COUNTIFS(Property_Manual!$A$2:$A$1206,Raw!L153,Property_Manual!$B$2:$B$1206,Raw!M153,Property_Manual!$C$2:$C$1206,Raw!N153,Property_Manual!$D$2:$D$1206,Raw!O153,Property_Manual!$F$2:$F$1206,"x")</f>
        <v>1</v>
      </c>
      <c r="AW153" t="str">
        <f t="shared" si="90"/>
        <v/>
      </c>
      <c r="AX153" t="str">
        <f t="shared" si="91"/>
        <v>"Distribution.BookingOption","price","Distribution.Price","forBookingOption","hasOne"</v>
      </c>
      <c r="AY153" t="str">
        <f t="shared" si="92"/>
        <v>"Distribution.BookingOption","price","Distribution.Price","forBookingOption","hasOne"</v>
      </c>
    </row>
    <row r="154" spans="1:51" x14ac:dyDescent="0.2">
      <c r="A154" s="5" t="s">
        <v>1254</v>
      </c>
      <c r="B154" s="5" t="s">
        <v>1201</v>
      </c>
      <c r="C154" s="5" t="s">
        <v>292</v>
      </c>
      <c r="D154" s="5" t="s">
        <v>293</v>
      </c>
      <c r="E154" t="s">
        <v>49</v>
      </c>
      <c r="F154" s="5" t="s">
        <v>294</v>
      </c>
      <c r="G154">
        <v>1</v>
      </c>
      <c r="I154" s="5" t="s">
        <v>295</v>
      </c>
      <c r="J154" s="5" t="s">
        <v>2187</v>
      </c>
      <c r="K154" s="5"/>
      <c r="L154" t="str">
        <f t="shared" si="62"/>
        <v>BookingOption</v>
      </c>
      <c r="M154" t="str">
        <f t="shared" si="63"/>
        <v>bookingTimes</v>
      </c>
      <c r="N154" t="str">
        <f t="shared" si="64"/>
        <v>BookingTimes</v>
      </c>
      <c r="O154" t="str">
        <f t="shared" si="65"/>
        <v/>
      </c>
      <c r="P154" t="str">
        <f t="shared" si="66"/>
        <v/>
      </c>
      <c r="Q154" t="str">
        <f t="shared" si="67"/>
        <v>Object</v>
      </c>
      <c r="R154" t="str">
        <f t="shared" si="68"/>
        <v>"Distribution"</v>
      </c>
      <c r="S154" t="str">
        <f t="shared" si="69"/>
        <v>"BookingOption"</v>
      </c>
      <c r="T154" t="str">
        <f t="shared" si="70"/>
        <v>"bookingTimes"</v>
      </c>
      <c r="U154" t="str">
        <f t="shared" si="71"/>
        <v>"Embedded"</v>
      </c>
      <c r="V154" t="str">
        <f t="shared" si="72"/>
        <v>"BookingTimes"</v>
      </c>
      <c r="W154">
        <f>IF($A154="Implicit","",COUNTIFS($C$8:C154,C154,$A$8:A154,"Explicit"))</f>
        <v>4</v>
      </c>
      <c r="X154" t="str">
        <f t="shared" si="73"/>
        <v>"Booking details"</v>
      </c>
      <c r="Y154" t="str">
        <f t="shared" si="74"/>
        <v>"Information about the Booking Times of a provided Booking Option"</v>
      </c>
      <c r="Z154" t="str">
        <f t="shared" si="75"/>
        <v>"false"</v>
      </c>
      <c r="AA154" t="str">
        <f t="shared" si="76"/>
        <v>"false"</v>
      </c>
      <c r="AB154" t="str">
        <f t="shared" si="77"/>
        <v>""</v>
      </c>
      <c r="AC154" t="str">
        <f t="shared" si="78"/>
        <v>"https://onerecord.iata.org/ns/cargo#BookingOption"</v>
      </c>
      <c r="AD154" t="str">
        <f t="shared" si="79"/>
        <v>"https://onerecord.iata.org/ns/cargo#bookingTimes"</v>
      </c>
      <c r="AE154" t="str">
        <f t="shared" si="80"/>
        <v>"https://onerecord.iata.org/ns/cargo#BookingTimes"</v>
      </c>
      <c r="AF154" t="str">
        <f t="shared" si="81"/>
        <v>"Distribution","BookingOption","bookingTimes","Embedded","BookingTimes",4,"Booking details","Information about the Booking Times of a provided Booking Option","false","false","","https://onerecord.iata.org/ns/cargo#BookingOption","https://onerecord.iata.org/ns/cargo#bookingTimes","https://onerecord.iata.org/ns/cargo#BookingTimes"</v>
      </c>
      <c r="AG154" t="str">
        <f t="shared" si="82"/>
        <v>"Distribution.BookingOption"</v>
      </c>
      <c r="AH154" t="str">
        <f t="shared" si="83"/>
        <v>"bookingTimes"</v>
      </c>
      <c r="AI154" t="str">
        <f t="shared" si="84"/>
        <v>"Embedded.BookingTimes"</v>
      </c>
      <c r="AJ154" t="str">
        <f t="shared" si="85"/>
        <v>""</v>
      </c>
      <c r="AK154" t="str">
        <f t="shared" si="86"/>
        <v>"hasOne"</v>
      </c>
      <c r="AL154" t="str">
        <f t="shared" si="87"/>
        <v>"Distribution.BookingOption","bookingTimes","Embedded.BookingTimes","","hasOne"</v>
      </c>
      <c r="AN154">
        <f>COUNTIF(View_conceptual!G:G,L154)</f>
        <v>0</v>
      </c>
      <c r="AO154">
        <f>COUNTIF(View_conceptual!H:H,L154)+COUNTIF(View_conceptual!I:I,N154)</f>
        <v>0</v>
      </c>
      <c r="AQ154" t="str">
        <f t="shared" si="88"/>
        <v/>
      </c>
      <c r="AR154" t="str">
        <f t="shared" si="89"/>
        <v/>
      </c>
      <c r="AT154">
        <f>COUNTIF(View_full!G:G,L154)</f>
        <v>1</v>
      </c>
      <c r="AU154">
        <f>COUNTIF(View_full!H:H,L154)+COUNTIF(View_full!I:I,N154)</f>
        <v>2</v>
      </c>
      <c r="AV154">
        <f>COUNTIFS(Property_Manual!$A$2:$A$1206,Raw!L154,Property_Manual!$B$2:$B$1206,Raw!M154,Property_Manual!$C$2:$C$1206,Raw!N154,Property_Manual!$D$2:$D$1206,Raw!O154,Property_Manual!$F$2:$F$1206,"x")</f>
        <v>1</v>
      </c>
      <c r="AW154" t="str">
        <f t="shared" si="90"/>
        <v>"Distribution","BookingOption","bookingTimes","Embedded","BookingTimes",4,"Booking details","Information about the Booking Times of a provided Booking Option","false","false","","https://onerecord.iata.org/ns/cargo#BookingOption","https://onerecord.iata.org/ns/cargo#bookingTimes","https://onerecord.iata.org/ns/cargo#BookingTimes"</v>
      </c>
      <c r="AX154" t="str">
        <f t="shared" si="91"/>
        <v>"Distribution.BookingOption","bookingTimes","Embedded.BookingTimes","","hasOne"</v>
      </c>
      <c r="AY154" t="str">
        <f t="shared" si="92"/>
        <v>"Distribution.BookingOption","bookingTimes","Embedded.BookingTimes","","hasOne"</v>
      </c>
    </row>
    <row r="155" spans="1:51" x14ac:dyDescent="0.2">
      <c r="A155" s="5" t="s">
        <v>1254</v>
      </c>
      <c r="B155" s="5" t="s">
        <v>1201</v>
      </c>
      <c r="C155" s="5" t="s">
        <v>292</v>
      </c>
      <c r="D155" s="5" t="s">
        <v>296</v>
      </c>
      <c r="E155" t="s">
        <v>1836</v>
      </c>
      <c r="F155" s="5" t="s">
        <v>297</v>
      </c>
      <c r="G155">
        <v>1</v>
      </c>
      <c r="I155" s="5" t="s">
        <v>295</v>
      </c>
      <c r="J155" s="5" t="s">
        <v>298</v>
      </c>
      <c r="K155" s="5"/>
      <c r="L155" t="str">
        <f t="shared" si="62"/>
        <v>BookingOption</v>
      </c>
      <c r="M155" t="str">
        <f t="shared" si="63"/>
        <v>carrier</v>
      </c>
      <c r="N155" t="str">
        <f t="shared" si="64"/>
        <v>Carrier</v>
      </c>
      <c r="O155" t="str">
        <f t="shared" si="65"/>
        <v/>
      </c>
      <c r="P155" t="str">
        <f t="shared" si="66"/>
        <v/>
      </c>
      <c r="Q155" t="str">
        <f t="shared" si="67"/>
        <v>Object</v>
      </c>
      <c r="R155" t="str">
        <f t="shared" si="68"/>
        <v>"Distribution"</v>
      </c>
      <c r="S155" t="str">
        <f t="shared" si="69"/>
        <v>"BookingOption"</v>
      </c>
      <c r="T155" t="str">
        <f t="shared" si="70"/>
        <v>"carrier"</v>
      </c>
      <c r="U155" t="str">
        <f t="shared" si="71"/>
        <v>"Agent"</v>
      </c>
      <c r="V155" t="str">
        <f t="shared" si="72"/>
        <v>"Carrier"</v>
      </c>
      <c r="W155">
        <f>IF($A155="Implicit","",COUNTIFS($C$8:C155,C155,$A$8:A155,"Explicit"))</f>
        <v>5</v>
      </c>
      <c r="X155" t="str">
        <f t="shared" si="73"/>
        <v>"Booking details"</v>
      </c>
      <c r="Y155" t="str">
        <f t="shared" si="74"/>
        <v>"Reference to the operating carrier"</v>
      </c>
      <c r="Z155" t="str">
        <f t="shared" si="75"/>
        <v>"false"</v>
      </c>
      <c r="AA155" t="str">
        <f t="shared" si="76"/>
        <v>"false"</v>
      </c>
      <c r="AB155" t="str">
        <f t="shared" si="77"/>
        <v>""</v>
      </c>
      <c r="AC155" t="str">
        <f t="shared" si="78"/>
        <v>"https://onerecord.iata.org/ns/cargo#BookingOption"</v>
      </c>
      <c r="AD155" t="str">
        <f t="shared" si="79"/>
        <v>"https://onerecord.iata.org/ns/cargo#carrier"</v>
      </c>
      <c r="AE155" t="str">
        <f t="shared" si="80"/>
        <v>"https://onerecord.iata.org/ns/cargo#Carrier"</v>
      </c>
      <c r="AF155" t="str">
        <f t="shared" si="81"/>
        <v>"Distribution","BookingOption","carrier","Agent","Carrier",5,"Booking details","Reference to the operating carrier","false","false","","https://onerecord.iata.org/ns/cargo#BookingOption","https://onerecord.iata.org/ns/cargo#carrier","https://onerecord.iata.org/ns/cargo#Carrier"</v>
      </c>
      <c r="AG155" t="str">
        <f t="shared" si="82"/>
        <v>"Distribution.BookingOption"</v>
      </c>
      <c r="AH155" t="str">
        <f t="shared" si="83"/>
        <v>"carrier"</v>
      </c>
      <c r="AI155" t="str">
        <f t="shared" si="84"/>
        <v>"Agent.Carrier"</v>
      </c>
      <c r="AJ155" t="str">
        <f t="shared" si="85"/>
        <v>""</v>
      </c>
      <c r="AK155" t="str">
        <f t="shared" si="86"/>
        <v>"hasOne"</v>
      </c>
      <c r="AL155" t="str">
        <f t="shared" si="87"/>
        <v>"Distribution.BookingOption","carrier","Agent.Carrier","","hasOne"</v>
      </c>
      <c r="AN155">
        <f>COUNTIF(View_conceptual!G:G,L155)</f>
        <v>0</v>
      </c>
      <c r="AO155">
        <f>COUNTIF(View_conceptual!H:H,L155)+COUNTIF(View_conceptual!I:I,N155)</f>
        <v>0</v>
      </c>
      <c r="AQ155" t="str">
        <f t="shared" si="88"/>
        <v/>
      </c>
      <c r="AR155" t="str">
        <f t="shared" si="89"/>
        <v/>
      </c>
      <c r="AT155">
        <f>COUNTIF(View_full!G:G,L155)</f>
        <v>1</v>
      </c>
      <c r="AU155">
        <f>COUNTIF(View_full!H:H,L155)+COUNTIF(View_full!I:I,N155)</f>
        <v>1</v>
      </c>
      <c r="AV155">
        <f>COUNTIFS(Property_Manual!$A$2:$A$1206,Raw!L155,Property_Manual!$B$2:$B$1206,Raw!M155,Property_Manual!$C$2:$C$1206,Raw!N155,Property_Manual!$D$2:$D$1206,Raw!O155,Property_Manual!$F$2:$F$1206,"x")</f>
        <v>0</v>
      </c>
      <c r="AW155" t="str">
        <f t="shared" si="90"/>
        <v>"Distribution","BookingOption","carrier","Agent","Carrier",5,"Booking details","Reference to the operating carrier","false","false","","https://onerecord.iata.org/ns/cargo#BookingOption","https://onerecord.iata.org/ns/cargo#carrier","https://onerecord.iata.org/ns/cargo#Carrier"</v>
      </c>
      <c r="AX155" t="str">
        <f t="shared" si="91"/>
        <v/>
      </c>
      <c r="AY155" t="str">
        <f t="shared" si="92"/>
        <v/>
      </c>
    </row>
    <row r="156" spans="1:51" x14ac:dyDescent="0.2">
      <c r="A156" s="5" t="s">
        <v>1254</v>
      </c>
      <c r="B156" s="5" t="s">
        <v>1201</v>
      </c>
      <c r="C156" s="5" t="s">
        <v>292</v>
      </c>
      <c r="D156" s="5" t="s">
        <v>299</v>
      </c>
      <c r="E156" t="s">
        <v>49</v>
      </c>
      <c r="F156" s="5" t="s">
        <v>300</v>
      </c>
      <c r="G156">
        <v>1</v>
      </c>
      <c r="I156" s="5" t="s">
        <v>295</v>
      </c>
      <c r="J156" s="5" t="s">
        <v>301</v>
      </c>
      <c r="K156" s="5"/>
      <c r="L156" t="str">
        <f t="shared" si="62"/>
        <v>BookingOption</v>
      </c>
      <c r="M156" t="str">
        <f t="shared" si="63"/>
        <v>carrierProduct</v>
      </c>
      <c r="N156" t="str">
        <f t="shared" si="64"/>
        <v>CarrierProduct</v>
      </c>
      <c r="O156" t="str">
        <f t="shared" si="65"/>
        <v/>
      </c>
      <c r="P156" t="str">
        <f t="shared" si="66"/>
        <v/>
      </c>
      <c r="Q156" t="str">
        <f t="shared" si="67"/>
        <v>Object</v>
      </c>
      <c r="R156" t="str">
        <f t="shared" si="68"/>
        <v>"Distribution"</v>
      </c>
      <c r="S156" t="str">
        <f t="shared" si="69"/>
        <v>"BookingOption"</v>
      </c>
      <c r="T156" t="str">
        <f t="shared" si="70"/>
        <v>"carrierProduct"</v>
      </c>
      <c r="U156" t="str">
        <f t="shared" si="71"/>
        <v>"Embedded"</v>
      </c>
      <c r="V156" t="str">
        <f t="shared" si="72"/>
        <v>"CarrierProduct"</v>
      </c>
      <c r="W156">
        <f>IF($A156="Implicit","",COUNTIFS($C$8:C156,C156,$A$8:A156,"Explicit"))</f>
        <v>6</v>
      </c>
      <c r="X156" t="str">
        <f t="shared" si="73"/>
        <v>"Booking details"</v>
      </c>
      <c r="Y156" t="str">
        <f t="shared" si="74"/>
        <v>"Reference to the Carrier product if known"</v>
      </c>
      <c r="Z156" t="str">
        <f t="shared" si="75"/>
        <v>"false"</v>
      </c>
      <c r="AA156" t="str">
        <f t="shared" si="76"/>
        <v>"false"</v>
      </c>
      <c r="AB156" t="str">
        <f t="shared" si="77"/>
        <v>""</v>
      </c>
      <c r="AC156" t="str">
        <f t="shared" si="78"/>
        <v>"https://onerecord.iata.org/ns/cargo#BookingOption"</v>
      </c>
      <c r="AD156" t="str">
        <f t="shared" si="79"/>
        <v>"https://onerecord.iata.org/ns/cargo#carrierProduct"</v>
      </c>
      <c r="AE156" t="str">
        <f t="shared" si="80"/>
        <v>"https://onerecord.iata.org/ns/cargo#CarrierProduct"</v>
      </c>
      <c r="AF156" t="str">
        <f t="shared" si="81"/>
        <v>"Distribution","BookingOption","carrierProduct","Embedded","CarrierProduct",6,"Booking details","Reference to the Carrier product if known","false","false","","https://onerecord.iata.org/ns/cargo#BookingOption","https://onerecord.iata.org/ns/cargo#carrierProduct","https://onerecord.iata.org/ns/cargo#CarrierProduct"</v>
      </c>
      <c r="AG156" t="str">
        <f t="shared" si="82"/>
        <v>"Distribution.BookingOption"</v>
      </c>
      <c r="AH156" t="str">
        <f t="shared" si="83"/>
        <v>"carrierProduct"</v>
      </c>
      <c r="AI156" t="str">
        <f t="shared" si="84"/>
        <v>"Embedded.CarrierProduct"</v>
      </c>
      <c r="AJ156" t="str">
        <f t="shared" si="85"/>
        <v>""</v>
      </c>
      <c r="AK156" t="str">
        <f t="shared" si="86"/>
        <v>"hasOne"</v>
      </c>
      <c r="AL156" t="str">
        <f t="shared" si="87"/>
        <v>"Distribution.BookingOption","carrierProduct","Embedded.CarrierProduct","","hasOne"</v>
      </c>
      <c r="AN156">
        <f>COUNTIF(View_conceptual!G:G,L156)</f>
        <v>0</v>
      </c>
      <c r="AO156">
        <f>COUNTIF(View_conceptual!H:H,L156)+COUNTIF(View_conceptual!I:I,N156)</f>
        <v>0</v>
      </c>
      <c r="AQ156" t="str">
        <f t="shared" si="88"/>
        <v/>
      </c>
      <c r="AR156" t="str">
        <f t="shared" si="89"/>
        <v/>
      </c>
      <c r="AT156">
        <f>COUNTIF(View_full!G:G,L156)</f>
        <v>1</v>
      </c>
      <c r="AU156">
        <f>COUNTIF(View_full!H:H,L156)+COUNTIF(View_full!I:I,N156)</f>
        <v>2</v>
      </c>
      <c r="AV156">
        <f>COUNTIFS(Property_Manual!$A$2:$A$1206,Raw!L156,Property_Manual!$B$2:$B$1206,Raw!M156,Property_Manual!$C$2:$C$1206,Raw!N156,Property_Manual!$D$2:$D$1206,Raw!O156,Property_Manual!$F$2:$F$1206,"x")</f>
        <v>1</v>
      </c>
      <c r="AW156" t="str">
        <f t="shared" si="90"/>
        <v>"Distribution","BookingOption","carrierProduct","Embedded","CarrierProduct",6,"Booking details","Reference to the Carrier product if known","false","false","","https://onerecord.iata.org/ns/cargo#BookingOption","https://onerecord.iata.org/ns/cargo#carrierProduct","https://onerecord.iata.org/ns/cargo#CarrierProduct"</v>
      </c>
      <c r="AX156" t="str">
        <f t="shared" si="91"/>
        <v>"Distribution.BookingOption","carrierProduct","Embedded.CarrierProduct","","hasOne"</v>
      </c>
      <c r="AY156" t="str">
        <f t="shared" si="92"/>
        <v>"Distribution.BookingOption","carrierProduct","Embedded.CarrierProduct","","hasOne"</v>
      </c>
    </row>
    <row r="157" spans="1:51" x14ac:dyDescent="0.2">
      <c r="A157" s="5" t="s">
        <v>1254</v>
      </c>
      <c r="B157" s="5" t="s">
        <v>1201</v>
      </c>
      <c r="C157" s="5" t="s">
        <v>292</v>
      </c>
      <c r="D157" s="5" t="s">
        <v>311</v>
      </c>
      <c r="E157" t="s">
        <v>3</v>
      </c>
      <c r="F157" s="5" t="s">
        <v>312</v>
      </c>
      <c r="G157">
        <v>1</v>
      </c>
      <c r="I157" s="5" t="s">
        <v>295</v>
      </c>
      <c r="J157" s="5" t="s">
        <v>313</v>
      </c>
      <c r="K157" s="5"/>
      <c r="L157" t="str">
        <f t="shared" si="62"/>
        <v>BookingOption</v>
      </c>
      <c r="M157" t="str">
        <f t="shared" si="63"/>
        <v>statusBookingOption</v>
      </c>
      <c r="N157" t="str">
        <f t="shared" si="64"/>
        <v>BookingOptionStatus</v>
      </c>
      <c r="O157" t="str">
        <f t="shared" si="65"/>
        <v/>
      </c>
      <c r="P157" t="str">
        <f t="shared" si="66"/>
        <v/>
      </c>
      <c r="Q157" t="str">
        <f t="shared" si="67"/>
        <v>Object</v>
      </c>
      <c r="R157" t="str">
        <f t="shared" si="68"/>
        <v>"Distribution"</v>
      </c>
      <c r="S157" t="str">
        <f t="shared" si="69"/>
        <v>"BookingOption"</v>
      </c>
      <c r="T157" t="str">
        <f t="shared" si="70"/>
        <v>"statusBookingOption"</v>
      </c>
      <c r="U157" t="str">
        <f t="shared" si="71"/>
        <v>"Enum"</v>
      </c>
      <c r="V157" t="str">
        <f t="shared" si="72"/>
        <v>"BookingOptionStatus"</v>
      </c>
      <c r="W157">
        <f>IF($A157="Implicit","",COUNTIFS($C$8:C157,C157,$A$8:A157,"Explicit"))</f>
        <v>7</v>
      </c>
      <c r="X157" t="str">
        <f t="shared" si="73"/>
        <v>"Booking details"</v>
      </c>
      <c r="Y157" t="str">
        <f t="shared" si="74"/>
        <v>"Status of the Booking Option"</v>
      </c>
      <c r="Z157" t="str">
        <f t="shared" si="75"/>
        <v>"false"</v>
      </c>
      <c r="AA157" t="str">
        <f t="shared" si="76"/>
        <v>"true"</v>
      </c>
      <c r="AB157" t="str">
        <f t="shared" si="77"/>
        <v>""</v>
      </c>
      <c r="AC157" t="str">
        <f t="shared" si="78"/>
        <v>"https://onerecord.iata.org/ns/cargo#BookingOption"</v>
      </c>
      <c r="AD157" t="str">
        <f t="shared" si="79"/>
        <v>"https://onerecord.iata.org/ns/cargo#statusBookingOption"</v>
      </c>
      <c r="AE157" t="str">
        <f t="shared" si="80"/>
        <v>"https://onerecord.iata.org/ns/cargo#BookingOptionStatus"</v>
      </c>
      <c r="AF157" t="str">
        <f t="shared" si="81"/>
        <v>"Distribution","BookingOption","statusBookingOption","Enum","BookingOptionStatus",7,"Booking details","Status of the Booking Option","false","true","","https://onerecord.iata.org/ns/cargo#BookingOption","https://onerecord.iata.org/ns/cargo#statusBookingOption","https://onerecord.iata.org/ns/cargo#BookingOptionStatus"</v>
      </c>
      <c r="AG157" t="str">
        <f t="shared" si="82"/>
        <v>"Distribution.BookingOption"</v>
      </c>
      <c r="AH157" t="str">
        <f t="shared" si="83"/>
        <v>"statusBookingOption"</v>
      </c>
      <c r="AI157" t="str">
        <f t="shared" si="84"/>
        <v>"Enum.BookingOptionStatus"</v>
      </c>
      <c r="AJ157" t="str">
        <f t="shared" si="85"/>
        <v>""</v>
      </c>
      <c r="AK157" t="str">
        <f t="shared" si="86"/>
        <v>"hasOne"</v>
      </c>
      <c r="AL157" t="str">
        <f t="shared" si="87"/>
        <v>"Distribution.BookingOption","statusBookingOption","Enum.BookingOptionStatus","","hasOne"</v>
      </c>
      <c r="AN157">
        <f>COUNTIF(View_conceptual!G:G,L157)</f>
        <v>0</v>
      </c>
      <c r="AO157">
        <f>COUNTIF(View_conceptual!H:H,L157)+COUNTIF(View_conceptual!I:I,N157)</f>
        <v>0</v>
      </c>
      <c r="AQ157" t="str">
        <f t="shared" si="88"/>
        <v/>
      </c>
      <c r="AR157" t="str">
        <f t="shared" si="89"/>
        <v/>
      </c>
      <c r="AT157">
        <f>COUNTIF(View_full!G:G,L157)</f>
        <v>1</v>
      </c>
      <c r="AU157">
        <f>COUNTIF(View_full!H:H,L157)+COUNTIF(View_full!I:I,N157)</f>
        <v>1</v>
      </c>
      <c r="AV157">
        <f>COUNTIFS(Property_Manual!$A$2:$A$1206,Raw!L157,Property_Manual!$B$2:$B$1206,Raw!M157,Property_Manual!$C$2:$C$1206,Raw!N157,Property_Manual!$D$2:$D$1206,Raw!O157,Property_Manual!$F$2:$F$1206,"x")</f>
        <v>1</v>
      </c>
      <c r="AW157" t="str">
        <f t="shared" si="90"/>
        <v>"Distribution","BookingOption","statusBookingOption","Enum","BookingOptionStatus",7,"Booking details","Status of the Booking Option","false","true","","https://onerecord.iata.org/ns/cargo#BookingOption","https://onerecord.iata.org/ns/cargo#statusBookingOption","https://onerecord.iata.org/ns/cargo#BookingOptionStatus"</v>
      </c>
      <c r="AX157" t="str">
        <f t="shared" si="91"/>
        <v/>
      </c>
      <c r="AY157" t="str">
        <f t="shared" si="92"/>
        <v>"Distribution.BookingOption","statusBookingOption","Enum.BookingOptionStatus","","hasOne"</v>
      </c>
    </row>
    <row r="158" spans="1:51" x14ac:dyDescent="0.2">
      <c r="A158" s="5" t="s">
        <v>1254</v>
      </c>
      <c r="B158" s="5" t="s">
        <v>1201</v>
      </c>
      <c r="C158" s="5" t="s">
        <v>292</v>
      </c>
      <c r="D158" s="5" t="s">
        <v>317</v>
      </c>
      <c r="E158" t="s">
        <v>49</v>
      </c>
      <c r="F158" s="5" t="s">
        <v>318</v>
      </c>
      <c r="G158">
        <v>1</v>
      </c>
      <c r="I158" s="5" t="s">
        <v>295</v>
      </c>
      <c r="J158" s="5" t="s">
        <v>319</v>
      </c>
      <c r="K158" s="5"/>
      <c r="L158" t="str">
        <f t="shared" si="62"/>
        <v>BookingOption</v>
      </c>
      <c r="M158" t="str">
        <f t="shared" si="63"/>
        <v>unitsPreference</v>
      </c>
      <c r="N158" t="str">
        <f t="shared" si="64"/>
        <v>UnitsPreference</v>
      </c>
      <c r="O158" t="str">
        <f t="shared" si="65"/>
        <v/>
      </c>
      <c r="P158" t="str">
        <f t="shared" si="66"/>
        <v/>
      </c>
      <c r="Q158" t="str">
        <f t="shared" si="67"/>
        <v>Object</v>
      </c>
      <c r="R158" t="str">
        <f t="shared" si="68"/>
        <v>"Distribution"</v>
      </c>
      <c r="S158" t="str">
        <f t="shared" si="69"/>
        <v>"BookingOption"</v>
      </c>
      <c r="T158" t="str">
        <f t="shared" si="70"/>
        <v>"unitsPreference"</v>
      </c>
      <c r="U158" t="str">
        <f t="shared" si="71"/>
        <v>"Embedded"</v>
      </c>
      <c r="V158" t="str">
        <f t="shared" si="72"/>
        <v>"UnitsPreference"</v>
      </c>
      <c r="W158">
        <f>IF($A158="Implicit","",COUNTIFS($C$8:C158,C158,$A$8:A158,"Explicit"))</f>
        <v>8</v>
      </c>
      <c r="X158" t="str">
        <f t="shared" si="73"/>
        <v>"Booking details"</v>
      </c>
      <c r="Y158" t="str">
        <f t="shared" si="74"/>
        <v>"Reference to unit preferences of the request (e.g. kg or cm)"</v>
      </c>
      <c r="Z158" t="str">
        <f t="shared" si="75"/>
        <v>"false"</v>
      </c>
      <c r="AA158" t="str">
        <f t="shared" si="76"/>
        <v>"false"</v>
      </c>
      <c r="AB158" t="str">
        <f t="shared" si="77"/>
        <v>""</v>
      </c>
      <c r="AC158" t="str">
        <f t="shared" si="78"/>
        <v>"https://onerecord.iata.org/ns/cargo#BookingOption"</v>
      </c>
      <c r="AD158" t="str">
        <f t="shared" si="79"/>
        <v>"https://onerecord.iata.org/ns/cargo#unitsPreference"</v>
      </c>
      <c r="AE158" t="str">
        <f t="shared" si="80"/>
        <v>"https://onerecord.iata.org/ns/cargo#UnitsPreference"</v>
      </c>
      <c r="AF158" t="str">
        <f t="shared" si="81"/>
        <v>"Distribution","BookingOption","unitsPreference","Embedded","UnitsPreference",8,"Booking details","Reference to unit preferences of the request (e.g. kg or cm)","false","false","","https://onerecord.iata.org/ns/cargo#BookingOption","https://onerecord.iata.org/ns/cargo#unitsPreference","https://onerecord.iata.org/ns/cargo#UnitsPreference"</v>
      </c>
      <c r="AG158" t="str">
        <f t="shared" si="82"/>
        <v>"Distribution.BookingOption"</v>
      </c>
      <c r="AH158" t="str">
        <f t="shared" si="83"/>
        <v>"unitsPreference"</v>
      </c>
      <c r="AI158" t="str">
        <f t="shared" si="84"/>
        <v>"Embedded.UnitsPreference"</v>
      </c>
      <c r="AJ158" t="str">
        <f t="shared" si="85"/>
        <v>""</v>
      </c>
      <c r="AK158" t="str">
        <f t="shared" si="86"/>
        <v>"hasOne"</v>
      </c>
      <c r="AL158" t="str">
        <f t="shared" si="87"/>
        <v>"Distribution.BookingOption","unitsPreference","Embedded.UnitsPreference","","hasOne"</v>
      </c>
      <c r="AN158">
        <f>COUNTIF(View_conceptual!G:G,L158)</f>
        <v>0</v>
      </c>
      <c r="AO158">
        <f>COUNTIF(View_conceptual!H:H,L158)+COUNTIF(View_conceptual!I:I,N158)</f>
        <v>0</v>
      </c>
      <c r="AQ158" t="str">
        <f t="shared" si="88"/>
        <v/>
      </c>
      <c r="AR158" t="str">
        <f t="shared" si="89"/>
        <v/>
      </c>
      <c r="AT158">
        <f>COUNTIF(View_full!G:G,L158)</f>
        <v>1</v>
      </c>
      <c r="AU158">
        <f>COUNTIF(View_full!H:H,L158)+COUNTIF(View_full!I:I,N158)</f>
        <v>2</v>
      </c>
      <c r="AV158">
        <f>COUNTIFS(Property_Manual!$A$2:$A$1206,Raw!L158,Property_Manual!$B$2:$B$1206,Raw!M158,Property_Manual!$C$2:$C$1206,Raw!N158,Property_Manual!$D$2:$D$1206,Raw!O158,Property_Manual!$F$2:$F$1206,"x")</f>
        <v>1</v>
      </c>
      <c r="AW158" t="str">
        <f t="shared" si="90"/>
        <v>"Distribution","BookingOption","unitsPreference","Embedded","UnitsPreference",8,"Booking details","Reference to unit preferences of the request (e.g. kg or cm)","false","false","","https://onerecord.iata.org/ns/cargo#BookingOption","https://onerecord.iata.org/ns/cargo#unitsPreference","https://onerecord.iata.org/ns/cargo#UnitsPreference"</v>
      </c>
      <c r="AX158" t="str">
        <f t="shared" si="91"/>
        <v>"Distribution.BookingOption","unitsPreference","Embedded.UnitsPreference","","hasOne"</v>
      </c>
      <c r="AY158" t="str">
        <f t="shared" si="92"/>
        <v>"Distribution.BookingOption","unitsPreference","Embedded.UnitsPreference","","hasOne"</v>
      </c>
    </row>
    <row r="159" spans="1:51" x14ac:dyDescent="0.2">
      <c r="A159" s="5" t="s">
        <v>1254</v>
      </c>
      <c r="B159" s="5" t="s">
        <v>1201</v>
      </c>
      <c r="C159" s="5" t="s">
        <v>292</v>
      </c>
      <c r="D159" s="5" t="s">
        <v>38</v>
      </c>
      <c r="E159" t="s">
        <v>1209</v>
      </c>
      <c r="F159" s="5" t="s">
        <v>23</v>
      </c>
      <c r="H159" t="s">
        <v>415</v>
      </c>
      <c r="I159" s="5" t="s">
        <v>295</v>
      </c>
      <c r="J159" s="5" t="s">
        <v>39</v>
      </c>
      <c r="K159" s="5"/>
      <c r="L159" t="str">
        <f t="shared" si="62"/>
        <v>BookingOption</v>
      </c>
      <c r="M159" t="str">
        <f t="shared" si="63"/>
        <v>checks</v>
      </c>
      <c r="N159" t="str">
        <f t="shared" si="64"/>
        <v>Check</v>
      </c>
      <c r="O159" t="str">
        <f t="shared" si="65"/>
        <v>checkedObject</v>
      </c>
      <c r="P159" t="str">
        <f t="shared" si="66"/>
        <v/>
      </c>
      <c r="Q159" t="str">
        <f t="shared" si="67"/>
        <v>Object</v>
      </c>
      <c r="R159" t="str">
        <f t="shared" si="68"/>
        <v>"Distribution"</v>
      </c>
      <c r="S159" t="str">
        <f t="shared" si="69"/>
        <v>"BookingOption"</v>
      </c>
      <c r="T159" t="str">
        <f t="shared" si="70"/>
        <v>"checks"</v>
      </c>
      <c r="U159" t="str">
        <f t="shared" si="71"/>
        <v>"Action"</v>
      </c>
      <c r="V159" t="str">
        <f t="shared" si="72"/>
        <v>"Check"</v>
      </c>
      <c r="W159">
        <f>IF($A159="Implicit","",COUNTIFS($C$8:C159,C159,$A$8:A159,"Explicit"))</f>
        <v>9</v>
      </c>
      <c r="X159" t="str">
        <f t="shared" si="73"/>
        <v>"Booking details"</v>
      </c>
      <c r="Y159" t="str">
        <f t="shared" si="74"/>
        <v>"References to the CheckActions performed on the object"</v>
      </c>
      <c r="Z159" t="str">
        <f t="shared" si="75"/>
        <v>"true"</v>
      </c>
      <c r="AA159" t="str">
        <f t="shared" si="76"/>
        <v>"false"</v>
      </c>
      <c r="AB159" t="str">
        <f t="shared" si="77"/>
        <v>""</v>
      </c>
      <c r="AC159" t="str">
        <f t="shared" si="78"/>
        <v>"https://onerecord.iata.org/ns/cargo#BookingOption"</v>
      </c>
      <c r="AD159" t="str">
        <f t="shared" si="79"/>
        <v>"https://onerecord.iata.org/ns/cargo#checks"</v>
      </c>
      <c r="AE159" t="str">
        <f t="shared" si="80"/>
        <v>"https://onerecord.iata.org/ns/cargo#Check"</v>
      </c>
      <c r="AF159" t="str">
        <f t="shared" si="81"/>
        <v>"Distribution","BookingOption","checks","Action","Check",9,"Booking details","References to the CheckActions performed on the object","true","false","","https://onerecord.iata.org/ns/cargo#BookingOption","https://onerecord.iata.org/ns/cargo#checks","https://onerecord.iata.org/ns/cargo#Check"</v>
      </c>
      <c r="AG159" t="str">
        <f t="shared" si="82"/>
        <v>"Distribution.BookingOption"</v>
      </c>
      <c r="AH159" t="str">
        <f t="shared" si="83"/>
        <v>"checks"</v>
      </c>
      <c r="AI159" t="str">
        <f t="shared" si="84"/>
        <v>"Action.Check"</v>
      </c>
      <c r="AJ159" t="str">
        <f t="shared" si="85"/>
        <v>"checkedObject"</v>
      </c>
      <c r="AK159" t="str">
        <f t="shared" si="86"/>
        <v>"hasMany"</v>
      </c>
      <c r="AL159" t="str">
        <f t="shared" si="87"/>
        <v>"Distribution.BookingOption","checks","Action.Check","checkedObject","hasMany"</v>
      </c>
      <c r="AN159">
        <f>COUNTIF(View_conceptual!G:G,L159)</f>
        <v>0</v>
      </c>
      <c r="AO159">
        <f>COUNTIF(View_conceptual!H:H,L159)+COUNTIF(View_conceptual!I:I,N159)</f>
        <v>0</v>
      </c>
      <c r="AQ159" t="str">
        <f t="shared" si="88"/>
        <v/>
      </c>
      <c r="AR159" t="str">
        <f t="shared" si="89"/>
        <v/>
      </c>
      <c r="AT159">
        <f>COUNTIF(View_full!G:G,L159)</f>
        <v>1</v>
      </c>
      <c r="AU159">
        <f>COUNTIF(View_full!H:H,L159)+COUNTIF(View_full!I:I,N159)</f>
        <v>1</v>
      </c>
      <c r="AV159">
        <f>COUNTIFS(Property_Manual!$A$2:$A$1206,Raw!L159,Property_Manual!$B$2:$B$1206,Raw!M159,Property_Manual!$C$2:$C$1206,Raw!N159,Property_Manual!$D$2:$D$1206,Raw!O159,Property_Manual!$F$2:$F$1206,"x")</f>
        <v>0</v>
      </c>
      <c r="AW159" t="str">
        <f t="shared" si="90"/>
        <v>"Distribution","BookingOption","checks","Action","Check",9,"Booking details","References to the CheckActions performed on the object","true","false","","https://onerecord.iata.org/ns/cargo#BookingOption","https://onerecord.iata.org/ns/cargo#checks","https://onerecord.iata.org/ns/cargo#Check"</v>
      </c>
      <c r="AX159" t="str">
        <f t="shared" si="91"/>
        <v/>
      </c>
      <c r="AY159" t="str">
        <f t="shared" si="92"/>
        <v/>
      </c>
    </row>
    <row r="160" spans="1:51" x14ac:dyDescent="0.2">
      <c r="A160" s="5" t="s">
        <v>1254</v>
      </c>
      <c r="B160" s="5" t="s">
        <v>1201</v>
      </c>
      <c r="C160" s="5" t="s">
        <v>292</v>
      </c>
      <c r="D160" s="5" t="s">
        <v>43</v>
      </c>
      <c r="E160" t="s">
        <v>1198</v>
      </c>
      <c r="F160" s="5" t="s">
        <v>44</v>
      </c>
      <c r="H160" t="s">
        <v>654</v>
      </c>
      <c r="I160" s="5" t="s">
        <v>295</v>
      </c>
      <c r="J160" s="5" t="s">
        <v>45</v>
      </c>
      <c r="K160" s="5"/>
      <c r="L160" t="str">
        <f t="shared" si="62"/>
        <v>BookingOption</v>
      </c>
      <c r="M160" t="str">
        <f t="shared" si="63"/>
        <v>externalReferences</v>
      </c>
      <c r="N160" t="str">
        <f t="shared" si="64"/>
        <v>ExternalReference</v>
      </c>
      <c r="O160" t="str">
        <f t="shared" si="65"/>
        <v>referenceForObjects</v>
      </c>
      <c r="P160" t="str">
        <f t="shared" si="66"/>
        <v/>
      </c>
      <c r="Q160" t="str">
        <f t="shared" si="67"/>
        <v>Object</v>
      </c>
      <c r="R160" t="str">
        <f t="shared" si="68"/>
        <v>"Distribution"</v>
      </c>
      <c r="S160" t="str">
        <f t="shared" si="69"/>
        <v>"BookingOption"</v>
      </c>
      <c r="T160" t="str">
        <f t="shared" si="70"/>
        <v>"externalReferences"</v>
      </c>
      <c r="U160" t="str">
        <f t="shared" si="71"/>
        <v>"Common"</v>
      </c>
      <c r="V160" t="str">
        <f t="shared" si="72"/>
        <v>"ExternalReference"</v>
      </c>
      <c r="W160">
        <f>IF($A160="Implicit","",COUNTIFS($C$8:C160,C160,$A$8:A160,"Explicit"))</f>
        <v>10</v>
      </c>
      <c r="X160" t="str">
        <f t="shared" si="73"/>
        <v>"Booking details"</v>
      </c>
      <c r="Y160" t="str">
        <f t="shared" si="74"/>
        <v>"References to all associated ExternalReferences"</v>
      </c>
      <c r="Z160" t="str">
        <f t="shared" si="75"/>
        <v>"true"</v>
      </c>
      <c r="AA160" t="str">
        <f t="shared" si="76"/>
        <v>"false"</v>
      </c>
      <c r="AB160" t="str">
        <f t="shared" si="77"/>
        <v>""</v>
      </c>
      <c r="AC160" t="str">
        <f t="shared" si="78"/>
        <v>"https://onerecord.iata.org/ns/cargo#BookingOption"</v>
      </c>
      <c r="AD160" t="str">
        <f t="shared" si="79"/>
        <v>"https://onerecord.iata.org/ns/cargo#externalReferences"</v>
      </c>
      <c r="AE160" t="str">
        <f t="shared" si="80"/>
        <v>"https://onerecord.iata.org/ns/cargo#ExternalReference"</v>
      </c>
      <c r="AF160" t="str">
        <f t="shared" si="81"/>
        <v>"Distribution","BookingOption","externalReferences","Common","ExternalReference",10,"Booking details","References to all associated ExternalReferences","true","false","","https://onerecord.iata.org/ns/cargo#BookingOption","https://onerecord.iata.org/ns/cargo#externalReferences","https://onerecord.iata.org/ns/cargo#ExternalReference"</v>
      </c>
      <c r="AG160" t="str">
        <f t="shared" si="82"/>
        <v>"Distribution.BookingOption"</v>
      </c>
      <c r="AH160" t="str">
        <f t="shared" si="83"/>
        <v>"externalReferences"</v>
      </c>
      <c r="AI160" t="str">
        <f t="shared" si="84"/>
        <v>"Common.ExternalReference"</v>
      </c>
      <c r="AJ160" t="str">
        <f t="shared" si="85"/>
        <v>"referenceForObjects"</v>
      </c>
      <c r="AK160" t="str">
        <f t="shared" si="86"/>
        <v>"hasMany"</v>
      </c>
      <c r="AL160" t="str">
        <f t="shared" si="87"/>
        <v>"Distribution.BookingOption","externalReferences","Common.ExternalReference","referenceForObjects","hasMany"</v>
      </c>
      <c r="AN160">
        <f>COUNTIF(View_conceptual!G:G,L160)</f>
        <v>0</v>
      </c>
      <c r="AO160">
        <f>COUNTIF(View_conceptual!H:H,L160)+COUNTIF(View_conceptual!I:I,N160)</f>
        <v>0</v>
      </c>
      <c r="AQ160" t="str">
        <f t="shared" si="88"/>
        <v/>
      </c>
      <c r="AR160" t="str">
        <f t="shared" si="89"/>
        <v/>
      </c>
      <c r="AT160">
        <f>COUNTIF(View_full!G:G,L160)</f>
        <v>1</v>
      </c>
      <c r="AU160">
        <f>COUNTIF(View_full!H:H,L160)+COUNTIF(View_full!I:I,N160)</f>
        <v>1</v>
      </c>
      <c r="AV160">
        <f>COUNTIFS(Property_Manual!$A$2:$A$1206,Raw!L160,Property_Manual!$B$2:$B$1206,Raw!M160,Property_Manual!$C$2:$C$1206,Raw!N160,Property_Manual!$D$2:$D$1206,Raw!O160,Property_Manual!$F$2:$F$1206,"x")</f>
        <v>0</v>
      </c>
      <c r="AW160" t="str">
        <f t="shared" si="90"/>
        <v>"Distribution","BookingOption","externalReferences","Common","ExternalReference",10,"Booking details","References to all associated ExternalReferences","true","false","","https://onerecord.iata.org/ns/cargo#BookingOption","https://onerecord.iata.org/ns/cargo#externalReferences","https://onerecord.iata.org/ns/cargo#ExternalReference"</v>
      </c>
      <c r="AX160" t="str">
        <f t="shared" si="91"/>
        <v/>
      </c>
      <c r="AY160" t="str">
        <f t="shared" si="92"/>
        <v/>
      </c>
    </row>
    <row r="161" spans="1:51" x14ac:dyDescent="0.2">
      <c r="A161" s="5" t="s">
        <v>1255</v>
      </c>
      <c r="B161" s="5" t="s">
        <v>1201</v>
      </c>
      <c r="C161" s="5" t="s">
        <v>292</v>
      </c>
      <c r="D161" s="5" t="s">
        <v>293</v>
      </c>
      <c r="E161" t="s">
        <v>49</v>
      </c>
      <c r="F161" s="5" t="s">
        <v>294</v>
      </c>
      <c r="G161">
        <v>1</v>
      </c>
      <c r="I161" s="5" t="s">
        <v>295</v>
      </c>
      <c r="J161" s="5" t="s">
        <v>2187</v>
      </c>
      <c r="K161" s="5"/>
      <c r="L161" t="str">
        <f t="shared" si="62"/>
        <v>BookingOption</v>
      </c>
      <c r="M161" t="str">
        <f t="shared" si="63"/>
        <v>bookingTimes</v>
      </c>
      <c r="N161" t="str">
        <f t="shared" si="64"/>
        <v>BookingTimes</v>
      </c>
      <c r="O161" t="str">
        <f t="shared" si="65"/>
        <v/>
      </c>
      <c r="P161" t="str">
        <f t="shared" si="66"/>
        <v/>
      </c>
      <c r="Q161" t="str">
        <f t="shared" si="67"/>
        <v>Object</v>
      </c>
      <c r="R161" t="str">
        <f t="shared" si="68"/>
        <v/>
      </c>
      <c r="S161" t="str">
        <f t="shared" si="69"/>
        <v/>
      </c>
      <c r="T161" t="str">
        <f t="shared" si="70"/>
        <v/>
      </c>
      <c r="U161" t="str">
        <f t="shared" si="71"/>
        <v/>
      </c>
      <c r="V161" t="str">
        <f t="shared" si="72"/>
        <v/>
      </c>
      <c r="W161" t="str">
        <f>IF($A161="Implicit","",COUNTIFS($C$8:C161,C161,$A$8:A161,"Explicit"))</f>
        <v/>
      </c>
      <c r="X161" t="str">
        <f t="shared" si="73"/>
        <v/>
      </c>
      <c r="Y161" t="str">
        <f t="shared" si="74"/>
        <v/>
      </c>
      <c r="Z161" t="str">
        <f t="shared" si="75"/>
        <v/>
      </c>
      <c r="AA161" t="str">
        <f t="shared" si="76"/>
        <v/>
      </c>
      <c r="AB161" t="str">
        <f t="shared" si="77"/>
        <v/>
      </c>
      <c r="AC161" t="str">
        <f t="shared" si="78"/>
        <v/>
      </c>
      <c r="AD161" t="str">
        <f t="shared" si="79"/>
        <v/>
      </c>
      <c r="AE161" t="str">
        <f t="shared" si="80"/>
        <v/>
      </c>
      <c r="AF161" t="str">
        <f t="shared" si="81"/>
        <v/>
      </c>
      <c r="AG161" t="str">
        <f t="shared" si="82"/>
        <v>"Distribution.BookingOption"</v>
      </c>
      <c r="AH161" t="str">
        <f t="shared" si="83"/>
        <v>"bookingTimes"</v>
      </c>
      <c r="AI161" t="str">
        <f t="shared" si="84"/>
        <v>"Embedded.BookingTimes"</v>
      </c>
      <c r="AJ161" t="str">
        <f t="shared" si="85"/>
        <v>""</v>
      </c>
      <c r="AK161" t="str">
        <f t="shared" si="86"/>
        <v>"hasOne"</v>
      </c>
      <c r="AL161" t="str">
        <f t="shared" si="87"/>
        <v>"Distribution.BookingOption","bookingTimes","Embedded.BookingTimes","","hasOne"</v>
      </c>
      <c r="AN161">
        <f>COUNTIF(View_conceptual!G:G,L161)</f>
        <v>0</v>
      </c>
      <c r="AO161">
        <f>COUNTIF(View_conceptual!H:H,L161)+COUNTIF(View_conceptual!I:I,N161)</f>
        <v>0</v>
      </c>
      <c r="AQ161" t="str">
        <f t="shared" si="88"/>
        <v/>
      </c>
      <c r="AR161" t="str">
        <f t="shared" si="89"/>
        <v/>
      </c>
      <c r="AT161">
        <f>COUNTIF(View_full!G:G,L161)</f>
        <v>1</v>
      </c>
      <c r="AU161">
        <f>COUNTIF(View_full!H:H,L161)+COUNTIF(View_full!I:I,N161)</f>
        <v>2</v>
      </c>
      <c r="AV161">
        <f>COUNTIFS(Property_Manual!$A$2:$A$1206,Raw!L161,Property_Manual!$B$2:$B$1206,Raw!M161,Property_Manual!$C$2:$C$1206,Raw!N161,Property_Manual!$D$2:$D$1206,Raw!O161,Property_Manual!$F$2:$F$1206,"x")</f>
        <v>1</v>
      </c>
      <c r="AW161" t="str">
        <f t="shared" si="90"/>
        <v/>
      </c>
      <c r="AX161" t="str">
        <f t="shared" si="91"/>
        <v>"Distribution.BookingOption","bookingTimes","Embedded.BookingTimes","","hasOne"</v>
      </c>
      <c r="AY161" t="str">
        <f t="shared" si="92"/>
        <v>"Distribution.BookingOption","bookingTimes","Embedded.BookingTimes","","hasOne"</v>
      </c>
    </row>
    <row r="162" spans="1:51" x14ac:dyDescent="0.2">
      <c r="A162" s="5" t="s">
        <v>1255</v>
      </c>
      <c r="B162" s="5" t="s">
        <v>1201</v>
      </c>
      <c r="C162" s="5" t="s">
        <v>292</v>
      </c>
      <c r="D162" s="5" t="s">
        <v>296</v>
      </c>
      <c r="E162" t="s">
        <v>1836</v>
      </c>
      <c r="F162" s="5" t="s">
        <v>297</v>
      </c>
      <c r="G162">
        <v>1</v>
      </c>
      <c r="I162" s="5" t="s">
        <v>295</v>
      </c>
      <c r="J162" s="5" t="s">
        <v>298</v>
      </c>
      <c r="K162" s="5"/>
      <c r="L162" t="str">
        <f t="shared" si="62"/>
        <v>BookingOption</v>
      </c>
      <c r="M162" t="str">
        <f t="shared" si="63"/>
        <v>carrier</v>
      </c>
      <c r="N162" t="str">
        <f t="shared" si="64"/>
        <v>Carrier</v>
      </c>
      <c r="O162" t="str">
        <f t="shared" si="65"/>
        <v/>
      </c>
      <c r="P162" t="str">
        <f t="shared" si="66"/>
        <v/>
      </c>
      <c r="Q162" t="str">
        <f t="shared" si="67"/>
        <v>Object</v>
      </c>
      <c r="R162" t="str">
        <f t="shared" si="68"/>
        <v/>
      </c>
      <c r="S162" t="str">
        <f t="shared" si="69"/>
        <v/>
      </c>
      <c r="T162" t="str">
        <f t="shared" si="70"/>
        <v/>
      </c>
      <c r="U162" t="str">
        <f t="shared" si="71"/>
        <v/>
      </c>
      <c r="V162" t="str">
        <f t="shared" si="72"/>
        <v/>
      </c>
      <c r="W162" t="str">
        <f>IF($A162="Implicit","",COUNTIFS($C$8:C162,C162,$A$8:A162,"Explicit"))</f>
        <v/>
      </c>
      <c r="X162" t="str">
        <f t="shared" si="73"/>
        <v/>
      </c>
      <c r="Y162" t="str">
        <f t="shared" si="74"/>
        <v/>
      </c>
      <c r="Z162" t="str">
        <f t="shared" si="75"/>
        <v/>
      </c>
      <c r="AA162" t="str">
        <f t="shared" si="76"/>
        <v/>
      </c>
      <c r="AB162" t="str">
        <f t="shared" si="77"/>
        <v/>
      </c>
      <c r="AC162" t="str">
        <f t="shared" si="78"/>
        <v/>
      </c>
      <c r="AD162" t="str">
        <f t="shared" si="79"/>
        <v/>
      </c>
      <c r="AE162" t="str">
        <f t="shared" si="80"/>
        <v/>
      </c>
      <c r="AF162" t="str">
        <f t="shared" si="81"/>
        <v/>
      </c>
      <c r="AG162" t="str">
        <f t="shared" si="82"/>
        <v>"Distribution.BookingOption"</v>
      </c>
      <c r="AH162" t="str">
        <f t="shared" si="83"/>
        <v>"carrier"</v>
      </c>
      <c r="AI162" t="str">
        <f t="shared" si="84"/>
        <v>"Agent.Carrier"</v>
      </c>
      <c r="AJ162" t="str">
        <f t="shared" si="85"/>
        <v>""</v>
      </c>
      <c r="AK162" t="str">
        <f t="shared" si="86"/>
        <v>"hasOne"</v>
      </c>
      <c r="AL162" t="str">
        <f t="shared" si="87"/>
        <v>"Distribution.BookingOption","carrier","Agent.Carrier","","hasOne"</v>
      </c>
      <c r="AN162">
        <f>COUNTIF(View_conceptual!G:G,L162)</f>
        <v>0</v>
      </c>
      <c r="AO162">
        <f>COUNTIF(View_conceptual!H:H,L162)+COUNTIF(View_conceptual!I:I,N162)</f>
        <v>0</v>
      </c>
      <c r="AQ162" t="str">
        <f t="shared" si="88"/>
        <v/>
      </c>
      <c r="AR162" t="str">
        <f t="shared" si="89"/>
        <v/>
      </c>
      <c r="AT162">
        <f>COUNTIF(View_full!G:G,L162)</f>
        <v>1</v>
      </c>
      <c r="AU162">
        <f>COUNTIF(View_full!H:H,L162)+COUNTIF(View_full!I:I,N162)</f>
        <v>1</v>
      </c>
      <c r="AV162">
        <f>COUNTIFS(Property_Manual!$A$2:$A$1206,Raw!L162,Property_Manual!$B$2:$B$1206,Raw!M162,Property_Manual!$C$2:$C$1206,Raw!N162,Property_Manual!$D$2:$D$1206,Raw!O162,Property_Manual!$F$2:$F$1206,"x")</f>
        <v>0</v>
      </c>
      <c r="AW162" t="str">
        <f t="shared" si="90"/>
        <v/>
      </c>
      <c r="AX162" t="str">
        <f t="shared" si="91"/>
        <v/>
      </c>
      <c r="AY162" t="str">
        <f t="shared" si="92"/>
        <v/>
      </c>
    </row>
    <row r="163" spans="1:51" x14ac:dyDescent="0.2">
      <c r="A163" s="5" t="s">
        <v>1255</v>
      </c>
      <c r="B163" s="5" t="s">
        <v>1201</v>
      </c>
      <c r="C163" s="5" t="s">
        <v>292</v>
      </c>
      <c r="D163" s="5" t="s">
        <v>299</v>
      </c>
      <c r="E163" t="s">
        <v>49</v>
      </c>
      <c r="F163" s="5" t="s">
        <v>300</v>
      </c>
      <c r="G163">
        <v>1</v>
      </c>
      <c r="I163" s="5" t="s">
        <v>295</v>
      </c>
      <c r="J163" s="5" t="s">
        <v>301</v>
      </c>
      <c r="K163" s="5"/>
      <c r="L163" t="str">
        <f t="shared" si="62"/>
        <v>BookingOption</v>
      </c>
      <c r="M163" t="str">
        <f t="shared" si="63"/>
        <v>carrierProduct</v>
      </c>
      <c r="N163" t="str">
        <f t="shared" si="64"/>
        <v>CarrierProduct</v>
      </c>
      <c r="O163" t="str">
        <f t="shared" si="65"/>
        <v/>
      </c>
      <c r="P163" t="str">
        <f t="shared" si="66"/>
        <v/>
      </c>
      <c r="Q163" t="str">
        <f t="shared" si="67"/>
        <v>Object</v>
      </c>
      <c r="R163" t="str">
        <f t="shared" si="68"/>
        <v/>
      </c>
      <c r="S163" t="str">
        <f t="shared" si="69"/>
        <v/>
      </c>
      <c r="T163" t="str">
        <f t="shared" si="70"/>
        <v/>
      </c>
      <c r="U163" t="str">
        <f t="shared" si="71"/>
        <v/>
      </c>
      <c r="V163" t="str">
        <f t="shared" si="72"/>
        <v/>
      </c>
      <c r="W163" t="str">
        <f>IF($A163="Implicit","",COUNTIFS($C$8:C163,C163,$A$8:A163,"Explicit"))</f>
        <v/>
      </c>
      <c r="X163" t="str">
        <f t="shared" si="73"/>
        <v/>
      </c>
      <c r="Y163" t="str">
        <f t="shared" si="74"/>
        <v/>
      </c>
      <c r="Z163" t="str">
        <f t="shared" si="75"/>
        <v/>
      </c>
      <c r="AA163" t="str">
        <f t="shared" si="76"/>
        <v/>
      </c>
      <c r="AB163" t="str">
        <f t="shared" si="77"/>
        <v/>
      </c>
      <c r="AC163" t="str">
        <f t="shared" si="78"/>
        <v/>
      </c>
      <c r="AD163" t="str">
        <f t="shared" si="79"/>
        <v/>
      </c>
      <c r="AE163" t="str">
        <f t="shared" si="80"/>
        <v/>
      </c>
      <c r="AF163" t="str">
        <f t="shared" si="81"/>
        <v/>
      </c>
      <c r="AG163" t="str">
        <f t="shared" si="82"/>
        <v>"Distribution.BookingOption"</v>
      </c>
      <c r="AH163" t="str">
        <f t="shared" si="83"/>
        <v>"carrierProduct"</v>
      </c>
      <c r="AI163" t="str">
        <f t="shared" si="84"/>
        <v>"Embedded.CarrierProduct"</v>
      </c>
      <c r="AJ163" t="str">
        <f t="shared" si="85"/>
        <v>""</v>
      </c>
      <c r="AK163" t="str">
        <f t="shared" si="86"/>
        <v>"hasOne"</v>
      </c>
      <c r="AL163" t="str">
        <f t="shared" si="87"/>
        <v>"Distribution.BookingOption","carrierProduct","Embedded.CarrierProduct","","hasOne"</v>
      </c>
      <c r="AN163">
        <f>COUNTIF(View_conceptual!G:G,L163)</f>
        <v>0</v>
      </c>
      <c r="AO163">
        <f>COUNTIF(View_conceptual!H:H,L163)+COUNTIF(View_conceptual!I:I,N163)</f>
        <v>0</v>
      </c>
      <c r="AQ163" t="str">
        <f t="shared" si="88"/>
        <v/>
      </c>
      <c r="AR163" t="str">
        <f t="shared" si="89"/>
        <v/>
      </c>
      <c r="AT163">
        <f>COUNTIF(View_full!G:G,L163)</f>
        <v>1</v>
      </c>
      <c r="AU163">
        <f>COUNTIF(View_full!H:H,L163)+COUNTIF(View_full!I:I,N163)</f>
        <v>2</v>
      </c>
      <c r="AV163">
        <f>COUNTIFS(Property_Manual!$A$2:$A$1206,Raw!L163,Property_Manual!$B$2:$B$1206,Raw!M163,Property_Manual!$C$2:$C$1206,Raw!N163,Property_Manual!$D$2:$D$1206,Raw!O163,Property_Manual!$F$2:$F$1206,"x")</f>
        <v>1</v>
      </c>
      <c r="AW163" t="str">
        <f t="shared" si="90"/>
        <v/>
      </c>
      <c r="AX163" t="str">
        <f t="shared" si="91"/>
        <v>"Distribution.BookingOption","carrierProduct","Embedded.CarrierProduct","","hasOne"</v>
      </c>
      <c r="AY163" t="str">
        <f t="shared" si="92"/>
        <v>"Distribution.BookingOption","carrierProduct","Embedded.CarrierProduct","","hasOne"</v>
      </c>
    </row>
    <row r="164" spans="1:51" x14ac:dyDescent="0.2">
      <c r="A164" s="5" t="s">
        <v>1255</v>
      </c>
      <c r="B164" s="5" t="s">
        <v>1201</v>
      </c>
      <c r="C164" s="5" t="s">
        <v>292</v>
      </c>
      <c r="D164" s="5" t="s">
        <v>311</v>
      </c>
      <c r="E164" t="s">
        <v>3</v>
      </c>
      <c r="F164" s="5" t="s">
        <v>312</v>
      </c>
      <c r="G164">
        <v>1</v>
      </c>
      <c r="I164" s="5" t="s">
        <v>295</v>
      </c>
      <c r="J164" s="5" t="s">
        <v>313</v>
      </c>
      <c r="K164" s="5"/>
      <c r="L164" t="str">
        <f t="shared" si="62"/>
        <v>BookingOption</v>
      </c>
      <c r="M164" t="str">
        <f t="shared" si="63"/>
        <v>statusBookingOption</v>
      </c>
      <c r="N164" t="str">
        <f t="shared" si="64"/>
        <v>BookingOptionStatus</v>
      </c>
      <c r="O164" t="str">
        <f t="shared" si="65"/>
        <v/>
      </c>
      <c r="P164" t="str">
        <f t="shared" si="66"/>
        <v/>
      </c>
      <c r="Q164" t="str">
        <f t="shared" si="67"/>
        <v>Object</v>
      </c>
      <c r="R164" t="str">
        <f t="shared" si="68"/>
        <v/>
      </c>
      <c r="S164" t="str">
        <f t="shared" si="69"/>
        <v/>
      </c>
      <c r="T164" t="str">
        <f t="shared" si="70"/>
        <v/>
      </c>
      <c r="U164" t="str">
        <f t="shared" si="71"/>
        <v/>
      </c>
      <c r="V164" t="str">
        <f t="shared" si="72"/>
        <v/>
      </c>
      <c r="W164" t="str">
        <f>IF($A164="Implicit","",COUNTIFS($C$8:C164,C164,$A$8:A164,"Explicit"))</f>
        <v/>
      </c>
      <c r="X164" t="str">
        <f t="shared" si="73"/>
        <v/>
      </c>
      <c r="Y164" t="str">
        <f t="shared" si="74"/>
        <v/>
      </c>
      <c r="Z164" t="str">
        <f t="shared" si="75"/>
        <v/>
      </c>
      <c r="AA164" t="str">
        <f t="shared" si="76"/>
        <v/>
      </c>
      <c r="AB164" t="str">
        <f t="shared" si="77"/>
        <v/>
      </c>
      <c r="AC164" t="str">
        <f t="shared" si="78"/>
        <v/>
      </c>
      <c r="AD164" t="str">
        <f t="shared" si="79"/>
        <v/>
      </c>
      <c r="AE164" t="str">
        <f t="shared" si="80"/>
        <v/>
      </c>
      <c r="AF164" t="str">
        <f t="shared" si="81"/>
        <v/>
      </c>
      <c r="AG164" t="str">
        <f t="shared" si="82"/>
        <v>"Distribution.BookingOption"</v>
      </c>
      <c r="AH164" t="str">
        <f t="shared" si="83"/>
        <v>"statusBookingOption"</v>
      </c>
      <c r="AI164" t="str">
        <f t="shared" si="84"/>
        <v>"Enum.BookingOptionStatus"</v>
      </c>
      <c r="AJ164" t="str">
        <f t="shared" si="85"/>
        <v>""</v>
      </c>
      <c r="AK164" t="str">
        <f t="shared" si="86"/>
        <v>"hasOne"</v>
      </c>
      <c r="AL164" t="str">
        <f t="shared" si="87"/>
        <v>"Distribution.BookingOption","statusBookingOption","Enum.BookingOptionStatus","","hasOne"</v>
      </c>
      <c r="AN164">
        <f>COUNTIF(View_conceptual!G:G,L164)</f>
        <v>0</v>
      </c>
      <c r="AO164">
        <f>COUNTIF(View_conceptual!H:H,L164)+COUNTIF(View_conceptual!I:I,N164)</f>
        <v>0</v>
      </c>
      <c r="AQ164" t="str">
        <f t="shared" si="88"/>
        <v/>
      </c>
      <c r="AR164" t="str">
        <f t="shared" si="89"/>
        <v/>
      </c>
      <c r="AT164">
        <f>COUNTIF(View_full!G:G,L164)</f>
        <v>1</v>
      </c>
      <c r="AU164">
        <f>COUNTIF(View_full!H:H,L164)+COUNTIF(View_full!I:I,N164)</f>
        <v>1</v>
      </c>
      <c r="AV164">
        <f>COUNTIFS(Property_Manual!$A$2:$A$1206,Raw!L164,Property_Manual!$B$2:$B$1206,Raw!M164,Property_Manual!$C$2:$C$1206,Raw!N164,Property_Manual!$D$2:$D$1206,Raw!O164,Property_Manual!$F$2:$F$1206,"x")</f>
        <v>1</v>
      </c>
      <c r="AW164" t="str">
        <f t="shared" si="90"/>
        <v/>
      </c>
      <c r="AX164" t="str">
        <f t="shared" si="91"/>
        <v/>
      </c>
      <c r="AY164" t="str">
        <f t="shared" si="92"/>
        <v>"Distribution.BookingOption","statusBookingOption","Enum.BookingOptionStatus","","hasOne"</v>
      </c>
    </row>
    <row r="165" spans="1:51" x14ac:dyDescent="0.2">
      <c r="A165" s="5" t="s">
        <v>1255</v>
      </c>
      <c r="B165" s="5" t="s">
        <v>1201</v>
      </c>
      <c r="C165" s="5" t="s">
        <v>292</v>
      </c>
      <c r="D165" s="5" t="s">
        <v>317</v>
      </c>
      <c r="E165" t="s">
        <v>49</v>
      </c>
      <c r="F165" s="5" t="s">
        <v>318</v>
      </c>
      <c r="G165">
        <v>1</v>
      </c>
      <c r="I165" s="5" t="s">
        <v>295</v>
      </c>
      <c r="J165" s="5" t="s">
        <v>319</v>
      </c>
      <c r="K165" s="5"/>
      <c r="L165" t="str">
        <f t="shared" si="62"/>
        <v>BookingOption</v>
      </c>
      <c r="M165" t="str">
        <f t="shared" si="63"/>
        <v>unitsPreference</v>
      </c>
      <c r="N165" t="str">
        <f t="shared" si="64"/>
        <v>UnitsPreference</v>
      </c>
      <c r="O165" t="str">
        <f t="shared" si="65"/>
        <v/>
      </c>
      <c r="P165" t="str">
        <f t="shared" si="66"/>
        <v/>
      </c>
      <c r="Q165" t="str">
        <f t="shared" si="67"/>
        <v>Object</v>
      </c>
      <c r="R165" t="str">
        <f t="shared" si="68"/>
        <v/>
      </c>
      <c r="S165" t="str">
        <f t="shared" si="69"/>
        <v/>
      </c>
      <c r="T165" t="str">
        <f t="shared" si="70"/>
        <v/>
      </c>
      <c r="U165" t="str">
        <f t="shared" si="71"/>
        <v/>
      </c>
      <c r="V165" t="str">
        <f t="shared" si="72"/>
        <v/>
      </c>
      <c r="W165" t="str">
        <f>IF($A165="Implicit","",COUNTIFS($C$8:C165,C165,$A$8:A165,"Explicit"))</f>
        <v/>
      </c>
      <c r="X165" t="str">
        <f t="shared" si="73"/>
        <v/>
      </c>
      <c r="Y165" t="str">
        <f t="shared" si="74"/>
        <v/>
      </c>
      <c r="Z165" t="str">
        <f t="shared" si="75"/>
        <v/>
      </c>
      <c r="AA165" t="str">
        <f t="shared" si="76"/>
        <v/>
      </c>
      <c r="AB165" t="str">
        <f t="shared" si="77"/>
        <v/>
      </c>
      <c r="AC165" t="str">
        <f t="shared" si="78"/>
        <v/>
      </c>
      <c r="AD165" t="str">
        <f t="shared" si="79"/>
        <v/>
      </c>
      <c r="AE165" t="str">
        <f t="shared" si="80"/>
        <v/>
      </c>
      <c r="AF165" t="str">
        <f t="shared" si="81"/>
        <v/>
      </c>
      <c r="AG165" t="str">
        <f t="shared" si="82"/>
        <v>"Distribution.BookingOption"</v>
      </c>
      <c r="AH165" t="str">
        <f t="shared" si="83"/>
        <v>"unitsPreference"</v>
      </c>
      <c r="AI165" t="str">
        <f t="shared" si="84"/>
        <v>"Embedded.UnitsPreference"</v>
      </c>
      <c r="AJ165" t="str">
        <f t="shared" si="85"/>
        <v>""</v>
      </c>
      <c r="AK165" t="str">
        <f t="shared" si="86"/>
        <v>"hasOne"</v>
      </c>
      <c r="AL165" t="str">
        <f t="shared" si="87"/>
        <v>"Distribution.BookingOption","unitsPreference","Embedded.UnitsPreference","","hasOne"</v>
      </c>
      <c r="AN165">
        <f>COUNTIF(View_conceptual!G:G,L165)</f>
        <v>0</v>
      </c>
      <c r="AO165">
        <f>COUNTIF(View_conceptual!H:H,L165)+COUNTIF(View_conceptual!I:I,N165)</f>
        <v>0</v>
      </c>
      <c r="AQ165" t="str">
        <f t="shared" si="88"/>
        <v/>
      </c>
      <c r="AR165" t="str">
        <f t="shared" si="89"/>
        <v/>
      </c>
      <c r="AT165">
        <f>COUNTIF(View_full!G:G,L165)</f>
        <v>1</v>
      </c>
      <c r="AU165">
        <f>COUNTIF(View_full!H:H,L165)+COUNTIF(View_full!I:I,N165)</f>
        <v>2</v>
      </c>
      <c r="AV165">
        <f>COUNTIFS(Property_Manual!$A$2:$A$1206,Raw!L165,Property_Manual!$B$2:$B$1206,Raw!M165,Property_Manual!$C$2:$C$1206,Raw!N165,Property_Manual!$D$2:$D$1206,Raw!O165,Property_Manual!$F$2:$F$1206,"x")</f>
        <v>1</v>
      </c>
      <c r="AW165" t="str">
        <f t="shared" si="90"/>
        <v/>
      </c>
      <c r="AX165" t="str">
        <f t="shared" si="91"/>
        <v>"Distribution.BookingOption","unitsPreference","Embedded.UnitsPreference","","hasOne"</v>
      </c>
      <c r="AY165" t="str">
        <f t="shared" si="92"/>
        <v>"Distribution.BookingOption","unitsPreference","Embedded.UnitsPreference","","hasOne"</v>
      </c>
    </row>
    <row r="166" spans="1:51" x14ac:dyDescent="0.2">
      <c r="A166" s="5" t="s">
        <v>1255</v>
      </c>
      <c r="B166" s="5" t="s">
        <v>1201</v>
      </c>
      <c r="C166" s="5" t="s">
        <v>292</v>
      </c>
      <c r="D166" s="5" t="s">
        <v>38</v>
      </c>
      <c r="E166" s="5" t="s">
        <v>1209</v>
      </c>
      <c r="F166" s="5" t="s">
        <v>23</v>
      </c>
      <c r="H166" s="5" t="s">
        <v>415</v>
      </c>
      <c r="I166" s="5" t="s">
        <v>295</v>
      </c>
      <c r="J166" s="5" t="s">
        <v>39</v>
      </c>
      <c r="K166" s="5"/>
      <c r="L166" t="str">
        <f t="shared" si="62"/>
        <v>BookingOption</v>
      </c>
      <c r="M166" t="str">
        <f t="shared" si="63"/>
        <v>checks</v>
      </c>
      <c r="N166" t="str">
        <f t="shared" si="64"/>
        <v>Check</v>
      </c>
      <c r="O166" t="str">
        <f t="shared" si="65"/>
        <v>checkedObject</v>
      </c>
      <c r="P166" t="str">
        <f t="shared" si="66"/>
        <v/>
      </c>
      <c r="Q166" t="str">
        <f t="shared" si="67"/>
        <v>Object</v>
      </c>
      <c r="R166" t="str">
        <f t="shared" si="68"/>
        <v/>
      </c>
      <c r="S166" t="str">
        <f t="shared" si="69"/>
        <v/>
      </c>
      <c r="T166" t="str">
        <f t="shared" si="70"/>
        <v/>
      </c>
      <c r="U166" t="str">
        <f t="shared" si="71"/>
        <v/>
      </c>
      <c r="V166" t="str">
        <f t="shared" si="72"/>
        <v/>
      </c>
      <c r="W166" t="str">
        <f>IF($A166="Implicit","",COUNTIFS($C$8:C166,C166,$A$8:A166,"Explicit"))</f>
        <v/>
      </c>
      <c r="X166" t="str">
        <f t="shared" si="73"/>
        <v/>
      </c>
      <c r="Y166" t="str">
        <f t="shared" si="74"/>
        <v/>
      </c>
      <c r="Z166" t="str">
        <f t="shared" si="75"/>
        <v/>
      </c>
      <c r="AA166" t="str">
        <f t="shared" si="76"/>
        <v/>
      </c>
      <c r="AB166" t="str">
        <f t="shared" si="77"/>
        <v/>
      </c>
      <c r="AC166" t="str">
        <f t="shared" si="78"/>
        <v/>
      </c>
      <c r="AD166" t="str">
        <f t="shared" si="79"/>
        <v/>
      </c>
      <c r="AE166" t="str">
        <f t="shared" si="80"/>
        <v/>
      </c>
      <c r="AF166" t="str">
        <f t="shared" si="81"/>
        <v/>
      </c>
      <c r="AG166" t="str">
        <f t="shared" si="82"/>
        <v>"Distribution.BookingOption"</v>
      </c>
      <c r="AH166" t="str">
        <f t="shared" si="83"/>
        <v>"checks"</v>
      </c>
      <c r="AI166" t="str">
        <f t="shared" si="84"/>
        <v>"Action.Check"</v>
      </c>
      <c r="AJ166" t="str">
        <f t="shared" si="85"/>
        <v>"checkedObject"</v>
      </c>
      <c r="AK166" t="str">
        <f t="shared" si="86"/>
        <v>"hasMany"</v>
      </c>
      <c r="AL166" t="str">
        <f t="shared" si="87"/>
        <v>"Distribution.BookingOption","checks","Action.Check","checkedObject","hasMany"</v>
      </c>
      <c r="AN166">
        <f>COUNTIF(View_conceptual!G:G,L166)</f>
        <v>0</v>
      </c>
      <c r="AO166">
        <f>COUNTIF(View_conceptual!H:H,L166)+COUNTIF(View_conceptual!I:I,N166)</f>
        <v>0</v>
      </c>
      <c r="AQ166" t="str">
        <f t="shared" si="88"/>
        <v/>
      </c>
      <c r="AR166" t="str">
        <f t="shared" si="89"/>
        <v/>
      </c>
      <c r="AT166">
        <f>COUNTIF(View_full!G:G,L166)</f>
        <v>1</v>
      </c>
      <c r="AU166">
        <f>COUNTIF(View_full!H:H,L166)+COUNTIF(View_full!I:I,N166)</f>
        <v>1</v>
      </c>
      <c r="AV166">
        <f>COUNTIFS(Property_Manual!$A$2:$A$1206,Raw!L166,Property_Manual!$B$2:$B$1206,Raw!M166,Property_Manual!$C$2:$C$1206,Raw!N166,Property_Manual!$D$2:$D$1206,Raw!O166,Property_Manual!$F$2:$F$1206,"x")</f>
        <v>0</v>
      </c>
      <c r="AW166" t="str">
        <f t="shared" si="90"/>
        <v/>
      </c>
      <c r="AX166" t="str">
        <f t="shared" si="91"/>
        <v/>
      </c>
      <c r="AY166" t="str">
        <f t="shared" si="92"/>
        <v/>
      </c>
    </row>
    <row r="167" spans="1:51" x14ac:dyDescent="0.2">
      <c r="A167" s="5" t="s">
        <v>1255</v>
      </c>
      <c r="B167" s="5" t="s">
        <v>1201</v>
      </c>
      <c r="C167" s="5" t="s">
        <v>292</v>
      </c>
      <c r="D167" s="5" t="s">
        <v>43</v>
      </c>
      <c r="E167" s="5" t="s">
        <v>1198</v>
      </c>
      <c r="F167" s="5" t="s">
        <v>44</v>
      </c>
      <c r="H167" s="5" t="s">
        <v>654</v>
      </c>
      <c r="I167" s="5" t="s">
        <v>295</v>
      </c>
      <c r="J167" s="5" t="s">
        <v>45</v>
      </c>
      <c r="K167" s="5"/>
      <c r="L167" t="str">
        <f t="shared" si="62"/>
        <v>BookingOption</v>
      </c>
      <c r="M167" t="str">
        <f t="shared" si="63"/>
        <v>externalReferences</v>
      </c>
      <c r="N167" t="str">
        <f t="shared" si="64"/>
        <v>ExternalReference</v>
      </c>
      <c r="O167" t="str">
        <f t="shared" si="65"/>
        <v>referenceForObjects</v>
      </c>
      <c r="P167" t="str">
        <f t="shared" si="66"/>
        <v/>
      </c>
      <c r="Q167" t="str">
        <f t="shared" si="67"/>
        <v>Object</v>
      </c>
      <c r="R167" t="str">
        <f t="shared" si="68"/>
        <v/>
      </c>
      <c r="S167" t="str">
        <f t="shared" si="69"/>
        <v/>
      </c>
      <c r="T167" t="str">
        <f t="shared" si="70"/>
        <v/>
      </c>
      <c r="U167" t="str">
        <f t="shared" si="71"/>
        <v/>
      </c>
      <c r="V167" t="str">
        <f t="shared" si="72"/>
        <v/>
      </c>
      <c r="W167" t="str">
        <f>IF($A167="Implicit","",COUNTIFS($C$8:C167,C167,$A$8:A167,"Explicit"))</f>
        <v/>
      </c>
      <c r="X167" t="str">
        <f t="shared" si="73"/>
        <v/>
      </c>
      <c r="Y167" t="str">
        <f t="shared" si="74"/>
        <v/>
      </c>
      <c r="Z167" t="str">
        <f t="shared" si="75"/>
        <v/>
      </c>
      <c r="AA167" t="str">
        <f t="shared" si="76"/>
        <v/>
      </c>
      <c r="AB167" t="str">
        <f t="shared" si="77"/>
        <v/>
      </c>
      <c r="AC167" t="str">
        <f t="shared" si="78"/>
        <v/>
      </c>
      <c r="AD167" t="str">
        <f t="shared" si="79"/>
        <v/>
      </c>
      <c r="AE167" t="str">
        <f t="shared" si="80"/>
        <v/>
      </c>
      <c r="AF167" t="str">
        <f t="shared" si="81"/>
        <v/>
      </c>
      <c r="AG167" t="str">
        <f t="shared" si="82"/>
        <v>"Distribution.BookingOption"</v>
      </c>
      <c r="AH167" t="str">
        <f t="shared" si="83"/>
        <v>"externalReferences"</v>
      </c>
      <c r="AI167" t="str">
        <f t="shared" si="84"/>
        <v>"Common.ExternalReference"</v>
      </c>
      <c r="AJ167" t="str">
        <f t="shared" si="85"/>
        <v>"referenceForObjects"</v>
      </c>
      <c r="AK167" t="str">
        <f t="shared" si="86"/>
        <v>"hasMany"</v>
      </c>
      <c r="AL167" t="str">
        <f t="shared" si="87"/>
        <v>"Distribution.BookingOption","externalReferences","Common.ExternalReference","referenceForObjects","hasMany"</v>
      </c>
      <c r="AN167">
        <f>COUNTIF(View_conceptual!G:G,L167)</f>
        <v>0</v>
      </c>
      <c r="AO167">
        <f>COUNTIF(View_conceptual!H:H,L167)+COUNTIF(View_conceptual!I:I,N167)</f>
        <v>0</v>
      </c>
      <c r="AQ167" t="str">
        <f t="shared" si="88"/>
        <v/>
      </c>
      <c r="AR167" t="str">
        <f t="shared" si="89"/>
        <v/>
      </c>
      <c r="AT167">
        <f>COUNTIF(View_full!G:G,L167)</f>
        <v>1</v>
      </c>
      <c r="AU167">
        <f>COUNTIF(View_full!H:H,L167)+COUNTIF(View_full!I:I,N167)</f>
        <v>1</v>
      </c>
      <c r="AV167">
        <f>COUNTIFS(Property_Manual!$A$2:$A$1206,Raw!L167,Property_Manual!$B$2:$B$1206,Raw!M167,Property_Manual!$C$2:$C$1206,Raw!N167,Property_Manual!$D$2:$D$1206,Raw!O167,Property_Manual!$F$2:$F$1206,"x")</f>
        <v>0</v>
      </c>
      <c r="AW167" t="str">
        <f t="shared" si="90"/>
        <v/>
      </c>
      <c r="AX167" t="str">
        <f t="shared" si="91"/>
        <v/>
      </c>
      <c r="AY167" t="str">
        <f t="shared" si="92"/>
        <v/>
      </c>
    </row>
    <row r="168" spans="1:51" x14ac:dyDescent="0.2">
      <c r="A168" s="5" t="s">
        <v>1254</v>
      </c>
      <c r="B168" s="5" t="s">
        <v>1201</v>
      </c>
      <c r="C168" s="5" t="s">
        <v>292</v>
      </c>
      <c r="D168" s="5" t="s">
        <v>308</v>
      </c>
      <c r="E168" s="5" t="s">
        <v>49</v>
      </c>
      <c r="F168" s="5" t="s">
        <v>309</v>
      </c>
      <c r="I168" s="5" t="s">
        <v>295</v>
      </c>
      <c r="J168" s="5" t="s">
        <v>310</v>
      </c>
      <c r="K168" s="5"/>
      <c r="L168" t="str">
        <f t="shared" si="62"/>
        <v>BookingOption</v>
      </c>
      <c r="M168" t="str">
        <f t="shared" si="63"/>
        <v>stationRemarks</v>
      </c>
      <c r="N168" t="str">
        <f t="shared" si="64"/>
        <v>StationRemarks</v>
      </c>
      <c r="O168" t="str">
        <f t="shared" si="65"/>
        <v/>
      </c>
      <c r="P168" t="str">
        <f t="shared" si="66"/>
        <v/>
      </c>
      <c r="Q168" t="str">
        <f t="shared" si="67"/>
        <v>Object</v>
      </c>
      <c r="R168" t="str">
        <f t="shared" si="68"/>
        <v>"Distribution"</v>
      </c>
      <c r="S168" t="str">
        <f t="shared" si="69"/>
        <v>"BookingOption"</v>
      </c>
      <c r="T168" t="str">
        <f t="shared" si="70"/>
        <v>"stationRemarks"</v>
      </c>
      <c r="U168" t="str">
        <f t="shared" si="71"/>
        <v>"Embedded"</v>
      </c>
      <c r="V168" t="str">
        <f t="shared" si="72"/>
        <v>"StationRemarks"</v>
      </c>
      <c r="W168">
        <f>IF($A168="Implicit","",COUNTIFS($C$8:C168,C168,$A$8:A168,"Explicit"))</f>
        <v>11</v>
      </c>
      <c r="X168" t="str">
        <f t="shared" si="73"/>
        <v>"Booking details"</v>
      </c>
      <c r="Y168" t="str">
        <f t="shared" si="74"/>
        <v>"Remarks related to specific stations in the routing (e.g. Embargo in XXX)"</v>
      </c>
      <c r="Z168" t="str">
        <f t="shared" si="75"/>
        <v>"true"</v>
      </c>
      <c r="AA168" t="str">
        <f t="shared" si="76"/>
        <v>"false"</v>
      </c>
      <c r="AB168" t="str">
        <f t="shared" si="77"/>
        <v>""</v>
      </c>
      <c r="AC168" t="str">
        <f t="shared" si="78"/>
        <v>"https://onerecord.iata.org/ns/cargo#BookingOption"</v>
      </c>
      <c r="AD168" t="str">
        <f t="shared" si="79"/>
        <v>"https://onerecord.iata.org/ns/cargo#stationRemarks"</v>
      </c>
      <c r="AE168" t="str">
        <f t="shared" si="80"/>
        <v>"https://onerecord.iata.org/ns/cargo#StationRemarks"</v>
      </c>
      <c r="AF168" t="str">
        <f t="shared" si="81"/>
        <v>"Distribution","BookingOption","stationRemarks","Embedded","StationRemarks",11,"Booking details","Remarks related to specific stations in the routing (e.g. Embargo in XXX)","true","false","","https://onerecord.iata.org/ns/cargo#BookingOption","https://onerecord.iata.org/ns/cargo#stationRemarks","https://onerecord.iata.org/ns/cargo#StationRemarks"</v>
      </c>
      <c r="AG168" t="str">
        <f t="shared" si="82"/>
        <v>"Distribution.BookingOption"</v>
      </c>
      <c r="AH168" t="str">
        <f t="shared" si="83"/>
        <v>"stationRemarks"</v>
      </c>
      <c r="AI168" t="str">
        <f t="shared" si="84"/>
        <v>"Embedded.StationRemarks"</v>
      </c>
      <c r="AJ168" t="str">
        <f t="shared" si="85"/>
        <v>""</v>
      </c>
      <c r="AK168" t="str">
        <f t="shared" si="86"/>
        <v>"hasMany"</v>
      </c>
      <c r="AL168" t="str">
        <f t="shared" si="87"/>
        <v>"Distribution.BookingOption","stationRemarks","Embedded.StationRemarks","","hasMany"</v>
      </c>
      <c r="AN168">
        <f>COUNTIF(View_conceptual!G:G,L168)</f>
        <v>0</v>
      </c>
      <c r="AO168">
        <f>COUNTIF(View_conceptual!H:H,L168)+COUNTIF(View_conceptual!I:I,N168)</f>
        <v>0</v>
      </c>
      <c r="AQ168" t="str">
        <f t="shared" si="88"/>
        <v/>
      </c>
      <c r="AR168" t="str">
        <f t="shared" si="89"/>
        <v/>
      </c>
      <c r="AT168">
        <f>COUNTIF(View_full!G:G,L168)</f>
        <v>1</v>
      </c>
      <c r="AU168">
        <f>COUNTIF(View_full!H:H,L168)+COUNTIF(View_full!I:I,N168)</f>
        <v>1</v>
      </c>
      <c r="AV168">
        <f>COUNTIFS(Property_Manual!$A$2:$A$1206,Raw!L168,Property_Manual!$B$2:$B$1206,Raw!M168,Property_Manual!$C$2:$C$1206,Raw!N168,Property_Manual!$D$2:$D$1206,Raw!O168,Property_Manual!$F$2:$F$1206,"x")</f>
        <v>1</v>
      </c>
      <c r="AW168" t="str">
        <f t="shared" si="90"/>
        <v>"Distribution","BookingOption","stationRemarks","Embedded","StationRemarks",11,"Booking details","Remarks related to specific stations in the routing (e.g. Embargo in XXX)","true","false","","https://onerecord.iata.org/ns/cargo#BookingOption","https://onerecord.iata.org/ns/cargo#stationRemarks","https://onerecord.iata.org/ns/cargo#StationRemarks"</v>
      </c>
      <c r="AX168" t="str">
        <f t="shared" si="91"/>
        <v/>
      </c>
      <c r="AY168" t="str">
        <f t="shared" si="92"/>
        <v>"Distribution.BookingOption","stationRemarks","Embedded.StationRemarks","","hasMany"</v>
      </c>
    </row>
    <row r="169" spans="1:51" x14ac:dyDescent="0.2">
      <c r="A169" s="5" t="s">
        <v>1254</v>
      </c>
      <c r="B169" s="5" t="s">
        <v>1201</v>
      </c>
      <c r="C169" s="5" t="s">
        <v>292</v>
      </c>
      <c r="D169" s="5" t="s">
        <v>314</v>
      </c>
      <c r="E169" s="5" t="s">
        <v>1201</v>
      </c>
      <c r="F169" s="5" t="s">
        <v>315</v>
      </c>
      <c r="I169" s="5" t="s">
        <v>295</v>
      </c>
      <c r="J169" s="5" t="s">
        <v>316</v>
      </c>
      <c r="K169" s="5"/>
      <c r="L169" t="str">
        <f t="shared" si="62"/>
        <v>BookingOption</v>
      </c>
      <c r="M169" t="str">
        <f t="shared" si="63"/>
        <v>transportLegs</v>
      </c>
      <c r="N169" t="str">
        <f t="shared" si="64"/>
        <v>TransportLegs</v>
      </c>
      <c r="O169" t="str">
        <f t="shared" si="65"/>
        <v/>
      </c>
      <c r="P169" t="str">
        <f t="shared" si="66"/>
        <v/>
      </c>
      <c r="Q169" t="str">
        <f t="shared" si="67"/>
        <v>Object</v>
      </c>
      <c r="R169" t="str">
        <f t="shared" si="68"/>
        <v>"Distribution"</v>
      </c>
      <c r="S169" t="str">
        <f t="shared" si="69"/>
        <v>"BookingOption"</v>
      </c>
      <c r="T169" t="str">
        <f t="shared" si="70"/>
        <v>"transportLegs"</v>
      </c>
      <c r="U169" t="str">
        <f t="shared" si="71"/>
        <v>"Distribution"</v>
      </c>
      <c r="V169" t="str">
        <f t="shared" si="72"/>
        <v>"TransportLegs"</v>
      </c>
      <c r="W169">
        <f>IF($A169="Implicit","",COUNTIFS($C$8:C169,C169,$A$8:A169,"Explicit"))</f>
        <v>12</v>
      </c>
      <c r="X169" t="str">
        <f t="shared" si="73"/>
        <v>"Booking details"</v>
      </c>
      <c r="Y169" t="str">
        <f t="shared" si="74"/>
        <v>"Reference to the Transport Legs of the proposed routing"</v>
      </c>
      <c r="Z169" t="str">
        <f t="shared" si="75"/>
        <v>"true"</v>
      </c>
      <c r="AA169" t="str">
        <f t="shared" si="76"/>
        <v>"false"</v>
      </c>
      <c r="AB169" t="str">
        <f t="shared" si="77"/>
        <v>""</v>
      </c>
      <c r="AC169" t="str">
        <f t="shared" si="78"/>
        <v>"https://onerecord.iata.org/ns/cargo#BookingOption"</v>
      </c>
      <c r="AD169" t="str">
        <f t="shared" si="79"/>
        <v>"https://onerecord.iata.org/ns/cargo#transportLegs"</v>
      </c>
      <c r="AE169" t="str">
        <f t="shared" si="80"/>
        <v>"https://onerecord.iata.org/ns/cargo#TransportLegs"</v>
      </c>
      <c r="AF169" t="str">
        <f t="shared" si="81"/>
        <v>"Distribution","BookingOption","transportLegs","Distribution","TransportLegs",12,"Booking details","Reference to the Transport Legs of the proposed routing","true","false","","https://onerecord.iata.org/ns/cargo#BookingOption","https://onerecord.iata.org/ns/cargo#transportLegs","https://onerecord.iata.org/ns/cargo#TransportLegs"</v>
      </c>
      <c r="AG169" t="str">
        <f t="shared" si="82"/>
        <v>"Distribution.BookingOption"</v>
      </c>
      <c r="AH169" t="str">
        <f t="shared" si="83"/>
        <v>"transportLegs"</v>
      </c>
      <c r="AI169" t="str">
        <f t="shared" si="84"/>
        <v>"Distribution.TransportLegs"</v>
      </c>
      <c r="AJ169" t="str">
        <f t="shared" si="85"/>
        <v>""</v>
      </c>
      <c r="AK169" t="str">
        <f t="shared" si="86"/>
        <v>"hasMany"</v>
      </c>
      <c r="AL169" t="str">
        <f t="shared" si="87"/>
        <v>"Distribution.BookingOption","transportLegs","Distribution.TransportLegs","","hasMany"</v>
      </c>
      <c r="AN169">
        <f>COUNTIF(View_conceptual!G:G,L169)</f>
        <v>0</v>
      </c>
      <c r="AO169">
        <f>COUNTIF(View_conceptual!H:H,L169)+COUNTIF(View_conceptual!I:I,N169)</f>
        <v>0</v>
      </c>
      <c r="AQ169" t="str">
        <f t="shared" si="88"/>
        <v/>
      </c>
      <c r="AR169" t="str">
        <f t="shared" si="89"/>
        <v/>
      </c>
      <c r="AT169">
        <f>COUNTIF(View_full!G:G,L169)</f>
        <v>1</v>
      </c>
      <c r="AU169">
        <f>COUNTIF(View_full!H:H,L169)+COUNTIF(View_full!I:I,N169)</f>
        <v>2</v>
      </c>
      <c r="AV169">
        <f>COUNTIFS(Property_Manual!$A$2:$A$1206,Raw!L169,Property_Manual!$B$2:$B$1206,Raw!M169,Property_Manual!$C$2:$C$1206,Raw!N169,Property_Manual!$D$2:$D$1206,Raw!O169,Property_Manual!$F$2:$F$1206,"x")</f>
        <v>1</v>
      </c>
      <c r="AW169" t="str">
        <f t="shared" si="90"/>
        <v>"Distribution","BookingOption","transportLegs","Distribution","TransportLegs",12,"Booking details","Reference to the Transport Legs of the proposed routing","true","false","","https://onerecord.iata.org/ns/cargo#BookingOption","https://onerecord.iata.org/ns/cargo#transportLegs","https://onerecord.iata.org/ns/cargo#TransportLegs"</v>
      </c>
      <c r="AX169" t="str">
        <f t="shared" si="91"/>
        <v>"Distribution.BookingOption","transportLegs","Distribution.TransportLegs","","hasMany"</v>
      </c>
      <c r="AY169" t="str">
        <f t="shared" si="92"/>
        <v>"Distribution.BookingOption","transportLegs","Distribution.TransportLegs","","hasMany"</v>
      </c>
    </row>
    <row r="170" spans="1:51" x14ac:dyDescent="0.2">
      <c r="A170" s="5" t="s">
        <v>1254</v>
      </c>
      <c r="B170" s="5" t="s">
        <v>1201</v>
      </c>
      <c r="C170" s="5" t="s">
        <v>292</v>
      </c>
      <c r="D170" s="5" t="s">
        <v>320</v>
      </c>
      <c r="E170" s="5"/>
      <c r="F170" s="5" t="s">
        <v>6</v>
      </c>
      <c r="G170">
        <v>1</v>
      </c>
      <c r="H170" s="5"/>
      <c r="I170" s="5" t="s">
        <v>295</v>
      </c>
      <c r="J170" s="5" t="s">
        <v>2188</v>
      </c>
      <c r="K170" s="5"/>
      <c r="L170" t="str">
        <f t="shared" si="62"/>
        <v>BookingOption</v>
      </c>
      <c r="M170" t="str">
        <f t="shared" si="63"/>
        <v>additionalInformation</v>
      </c>
      <c r="N170" t="str">
        <f t="shared" si="64"/>
        <v>string</v>
      </c>
      <c r="O170" t="str">
        <f t="shared" si="65"/>
        <v/>
      </c>
      <c r="P170" t="str">
        <f t="shared" si="66"/>
        <v/>
      </c>
      <c r="Q170" t="str">
        <f t="shared" si="67"/>
        <v>Object</v>
      </c>
      <c r="R170" t="str">
        <f t="shared" si="68"/>
        <v>"Distribution"</v>
      </c>
      <c r="S170" t="str">
        <f t="shared" si="69"/>
        <v>"BookingOption"</v>
      </c>
      <c r="T170" t="str">
        <f t="shared" si="70"/>
        <v>"additionalInformation"</v>
      </c>
      <c r="U170" t="str">
        <f t="shared" si="71"/>
        <v>""</v>
      </c>
      <c r="V170" t="str">
        <f t="shared" si="72"/>
        <v>"string"</v>
      </c>
      <c r="W170">
        <f>IF($A170="Implicit","",COUNTIFS($C$8:C170,C170,$A$8:A170,"Explicit"))</f>
        <v>13</v>
      </c>
      <c r="X170" t="str">
        <f t="shared" si="73"/>
        <v>"Booking details"</v>
      </c>
      <c r="Y170" t="str">
        <f t="shared" si="74"/>
        <v>"Additional information related to the Booking Option; e.g. sales details"</v>
      </c>
      <c r="Z170" t="str">
        <f t="shared" si="75"/>
        <v>"false"</v>
      </c>
      <c r="AA170" t="str">
        <f t="shared" si="76"/>
        <v>"false"</v>
      </c>
      <c r="AB170" t="str">
        <f t="shared" si="77"/>
        <v>""</v>
      </c>
      <c r="AC170" t="str">
        <f t="shared" si="78"/>
        <v>"https://onerecord.iata.org/ns/cargo#BookingOption"</v>
      </c>
      <c r="AD170" t="str">
        <f t="shared" si="79"/>
        <v>"https://onerecord.iata.org/ns/cargo#additionalInformation"</v>
      </c>
      <c r="AE170" t="str">
        <f t="shared" si="80"/>
        <v>"http://www.w3.org/2001/XMLSchema#string"</v>
      </c>
      <c r="AF170" t="str">
        <f t="shared" si="81"/>
        <v>"Distribution","BookingOption","additionalInformation","","string",13,"Booking details","Additional information related to the Booking Option; e.g. sales details","false","false","","https://onerecord.iata.org/ns/cargo#BookingOption","https://onerecord.iata.org/ns/cargo#additionalInformation","http://www.w3.org/2001/XMLSchema#string"</v>
      </c>
      <c r="AG170" t="str">
        <f t="shared" si="82"/>
        <v>"Distribution.BookingOption"</v>
      </c>
      <c r="AH170" t="str">
        <f t="shared" si="83"/>
        <v>"additionalInformation"</v>
      </c>
      <c r="AI170" t="str">
        <f t="shared" si="84"/>
        <v>".string"</v>
      </c>
      <c r="AJ170" t="str">
        <f t="shared" si="85"/>
        <v>""</v>
      </c>
      <c r="AK170" t="str">
        <f t="shared" si="86"/>
        <v>"hasOne"</v>
      </c>
      <c r="AL170" t="str">
        <f t="shared" si="87"/>
        <v>"Distribution.BookingOption","additionalInformation",".string","","hasOne"</v>
      </c>
      <c r="AN170">
        <f>COUNTIF(View_conceptual!G:G,L170)</f>
        <v>0</v>
      </c>
      <c r="AO170">
        <f>COUNTIF(View_conceptual!H:H,L170)+COUNTIF(View_conceptual!I:I,N170)</f>
        <v>0</v>
      </c>
      <c r="AQ170" t="str">
        <f t="shared" si="88"/>
        <v/>
      </c>
      <c r="AR170" t="str">
        <f t="shared" si="89"/>
        <v/>
      </c>
      <c r="AT170">
        <f>COUNTIF(View_full!G:G,L170)</f>
        <v>1</v>
      </c>
      <c r="AU170">
        <f>COUNTIF(View_full!H:H,L170)+COUNTIF(View_full!I:I,N170)</f>
        <v>1</v>
      </c>
      <c r="AV170">
        <f>COUNTIFS(Property_Manual!$A$2:$A$1206,Raw!L170,Property_Manual!$B$2:$B$1206,Raw!M170,Property_Manual!$C$2:$C$1206,Raw!N170,Property_Manual!$D$2:$D$1206,Raw!O170,Property_Manual!$F$2:$F$1206,"x")</f>
        <v>0</v>
      </c>
      <c r="AW170" t="str">
        <f t="shared" si="90"/>
        <v>"Distribution","BookingOption","additionalInformation","","string",13,"Booking details","Additional information related to the Booking Option; e.g. sales details","false","false","","https://onerecord.iata.org/ns/cargo#BookingOption","https://onerecord.iata.org/ns/cargo#additionalInformation","http://www.w3.org/2001/XMLSchema#string"</v>
      </c>
      <c r="AX170" t="str">
        <f t="shared" si="91"/>
        <v/>
      </c>
      <c r="AY170" t="str">
        <f t="shared" si="92"/>
        <v/>
      </c>
    </row>
    <row r="171" spans="1:51" x14ac:dyDescent="0.2">
      <c r="A171" s="5" t="s">
        <v>1254</v>
      </c>
      <c r="B171" s="5" t="s">
        <v>1201</v>
      </c>
      <c r="C171" s="5" t="s">
        <v>292</v>
      </c>
      <c r="D171" s="5" t="s">
        <v>323</v>
      </c>
      <c r="E171" s="5"/>
      <c r="F171" s="5" t="s">
        <v>253</v>
      </c>
      <c r="G171">
        <v>1</v>
      </c>
      <c r="H171" s="5"/>
      <c r="I171" s="5" t="s">
        <v>295</v>
      </c>
      <c r="J171" s="5" t="s">
        <v>324</v>
      </c>
      <c r="K171" s="5"/>
      <c r="L171" t="str">
        <f t="shared" si="62"/>
        <v>BookingOption</v>
      </c>
      <c r="M171" t="str">
        <f t="shared" si="63"/>
        <v>offerValidFrom</v>
      </c>
      <c r="N171" t="str">
        <f t="shared" si="64"/>
        <v>dateTime</v>
      </c>
      <c r="O171" t="str">
        <f t="shared" si="65"/>
        <v/>
      </c>
      <c r="P171" t="str">
        <f t="shared" si="66"/>
        <v/>
      </c>
      <c r="Q171" t="str">
        <f t="shared" si="67"/>
        <v>Object</v>
      </c>
      <c r="R171" t="str">
        <f t="shared" si="68"/>
        <v>"Distribution"</v>
      </c>
      <c r="S171" t="str">
        <f t="shared" si="69"/>
        <v>"BookingOption"</v>
      </c>
      <c r="T171" t="str">
        <f t="shared" si="70"/>
        <v>"offerValidFrom"</v>
      </c>
      <c r="U171" t="str">
        <f t="shared" si="71"/>
        <v>""</v>
      </c>
      <c r="V171" t="str">
        <f t="shared" si="72"/>
        <v>"dateTime"</v>
      </c>
      <c r="W171">
        <f>IF($A171="Implicit","",COUNTIFS($C$8:C171,C171,$A$8:A171,"Explicit"))</f>
        <v>14</v>
      </c>
      <c r="X171" t="str">
        <f t="shared" si="73"/>
        <v>"Booking details"</v>
      </c>
      <c r="Y171" t="str">
        <f t="shared" si="74"/>
        <v>"Date and time of beginning of offer validity"</v>
      </c>
      <c r="Z171" t="str">
        <f t="shared" si="75"/>
        <v>"false"</v>
      </c>
      <c r="AA171" t="str">
        <f t="shared" si="76"/>
        <v>"false"</v>
      </c>
      <c r="AB171" t="str">
        <f t="shared" si="77"/>
        <v>""</v>
      </c>
      <c r="AC171" t="str">
        <f t="shared" si="78"/>
        <v>"https://onerecord.iata.org/ns/cargo#BookingOption"</v>
      </c>
      <c r="AD171" t="str">
        <f t="shared" si="79"/>
        <v>"https://onerecord.iata.org/ns/cargo#offerValidFrom"</v>
      </c>
      <c r="AE171" t="str">
        <f t="shared" si="80"/>
        <v>"http://www.w3.org/2001/XMLSchema#dateTime"</v>
      </c>
      <c r="AF171" t="str">
        <f t="shared" si="81"/>
        <v>"Distribution","BookingOption","offerValidFrom","","dateTime",14,"Booking details","Date and time of beginning of offer validity","false","false","","https://onerecord.iata.org/ns/cargo#BookingOption","https://onerecord.iata.org/ns/cargo#offerValidFrom","http://www.w3.org/2001/XMLSchema#dateTime"</v>
      </c>
      <c r="AG171" t="str">
        <f t="shared" si="82"/>
        <v>"Distribution.BookingOption"</v>
      </c>
      <c r="AH171" t="str">
        <f t="shared" si="83"/>
        <v>"offerValidFrom"</v>
      </c>
      <c r="AI171" t="str">
        <f t="shared" si="84"/>
        <v>".dateTime"</v>
      </c>
      <c r="AJ171" t="str">
        <f t="shared" si="85"/>
        <v>""</v>
      </c>
      <c r="AK171" t="str">
        <f t="shared" si="86"/>
        <v>"hasOne"</v>
      </c>
      <c r="AL171" t="str">
        <f t="shared" si="87"/>
        <v>"Distribution.BookingOption","offerValidFrom",".dateTime","","hasOne"</v>
      </c>
      <c r="AN171">
        <f>COUNTIF(View_conceptual!G:G,L171)</f>
        <v>0</v>
      </c>
      <c r="AO171">
        <f>COUNTIF(View_conceptual!H:H,L171)+COUNTIF(View_conceptual!I:I,N171)</f>
        <v>0</v>
      </c>
      <c r="AQ171" t="str">
        <f t="shared" si="88"/>
        <v/>
      </c>
      <c r="AR171" t="str">
        <f t="shared" si="89"/>
        <v/>
      </c>
      <c r="AT171">
        <f>COUNTIF(View_full!G:G,L171)</f>
        <v>1</v>
      </c>
      <c r="AU171">
        <f>COUNTIF(View_full!H:H,L171)+COUNTIF(View_full!I:I,N171)</f>
        <v>1</v>
      </c>
      <c r="AV171">
        <f>COUNTIFS(Property_Manual!$A$2:$A$1206,Raw!L171,Property_Manual!$B$2:$B$1206,Raw!M171,Property_Manual!$C$2:$C$1206,Raw!N171,Property_Manual!$D$2:$D$1206,Raw!O171,Property_Manual!$F$2:$F$1206,"x")</f>
        <v>0</v>
      </c>
      <c r="AW171" t="str">
        <f t="shared" si="90"/>
        <v>"Distribution","BookingOption","offerValidFrom","","dateTime",14,"Booking details","Date and time of beginning of offer validity","false","false","","https://onerecord.iata.org/ns/cargo#BookingOption","https://onerecord.iata.org/ns/cargo#offerValidFrom","http://www.w3.org/2001/XMLSchema#dateTime"</v>
      </c>
      <c r="AX171" t="str">
        <f t="shared" si="91"/>
        <v/>
      </c>
      <c r="AY171" t="str">
        <f t="shared" si="92"/>
        <v/>
      </c>
    </row>
    <row r="172" spans="1:51" x14ac:dyDescent="0.2">
      <c r="A172" s="5" t="s">
        <v>1254</v>
      </c>
      <c r="B172" s="5" t="s">
        <v>1201</v>
      </c>
      <c r="C172" s="5" t="s">
        <v>292</v>
      </c>
      <c r="D172" s="5" t="s">
        <v>325</v>
      </c>
      <c r="E172" s="5"/>
      <c r="F172" s="5" t="s">
        <v>253</v>
      </c>
      <c r="G172">
        <v>1</v>
      </c>
      <c r="I172" s="5" t="s">
        <v>295</v>
      </c>
      <c r="J172" s="5" t="s">
        <v>326</v>
      </c>
      <c r="K172" s="5"/>
      <c r="L172" t="str">
        <f t="shared" si="62"/>
        <v>BookingOption</v>
      </c>
      <c r="M172" t="str">
        <f t="shared" si="63"/>
        <v>offerValidTo</v>
      </c>
      <c r="N172" t="str">
        <f t="shared" si="64"/>
        <v>dateTime</v>
      </c>
      <c r="O172" t="str">
        <f t="shared" si="65"/>
        <v/>
      </c>
      <c r="P172" t="str">
        <f t="shared" si="66"/>
        <v/>
      </c>
      <c r="Q172" t="str">
        <f t="shared" si="67"/>
        <v>Object</v>
      </c>
      <c r="R172" t="str">
        <f t="shared" si="68"/>
        <v>"Distribution"</v>
      </c>
      <c r="S172" t="str">
        <f t="shared" si="69"/>
        <v>"BookingOption"</v>
      </c>
      <c r="T172" t="str">
        <f t="shared" si="70"/>
        <v>"offerValidTo"</v>
      </c>
      <c r="U172" t="str">
        <f t="shared" si="71"/>
        <v>""</v>
      </c>
      <c r="V172" t="str">
        <f t="shared" si="72"/>
        <v>"dateTime"</v>
      </c>
      <c r="W172">
        <f>IF($A172="Implicit","",COUNTIFS($C$8:C172,C172,$A$8:A172,"Explicit"))</f>
        <v>15</v>
      </c>
      <c r="X172" t="str">
        <f t="shared" si="73"/>
        <v>"Booking details"</v>
      </c>
      <c r="Y172" t="str">
        <f t="shared" si="74"/>
        <v>"Date and time of end of offer validity"</v>
      </c>
      <c r="Z172" t="str">
        <f t="shared" si="75"/>
        <v>"false"</v>
      </c>
      <c r="AA172" t="str">
        <f t="shared" si="76"/>
        <v>"false"</v>
      </c>
      <c r="AB172" t="str">
        <f t="shared" si="77"/>
        <v>""</v>
      </c>
      <c r="AC172" t="str">
        <f t="shared" si="78"/>
        <v>"https://onerecord.iata.org/ns/cargo#BookingOption"</v>
      </c>
      <c r="AD172" t="str">
        <f t="shared" si="79"/>
        <v>"https://onerecord.iata.org/ns/cargo#offerValidTo"</v>
      </c>
      <c r="AE172" t="str">
        <f t="shared" si="80"/>
        <v>"http://www.w3.org/2001/XMLSchema#dateTime"</v>
      </c>
      <c r="AF172" t="str">
        <f t="shared" si="81"/>
        <v>"Distribution","BookingOption","offerValidTo","","dateTime",15,"Booking details","Date and time of end of offer validity","false","false","","https://onerecord.iata.org/ns/cargo#BookingOption","https://onerecord.iata.org/ns/cargo#offerValidTo","http://www.w3.org/2001/XMLSchema#dateTime"</v>
      </c>
      <c r="AG172" t="str">
        <f t="shared" si="82"/>
        <v>"Distribution.BookingOption"</v>
      </c>
      <c r="AH172" t="str">
        <f t="shared" si="83"/>
        <v>"offerValidTo"</v>
      </c>
      <c r="AI172" t="str">
        <f t="shared" si="84"/>
        <v>".dateTime"</v>
      </c>
      <c r="AJ172" t="str">
        <f t="shared" si="85"/>
        <v>""</v>
      </c>
      <c r="AK172" t="str">
        <f t="shared" si="86"/>
        <v>"hasOne"</v>
      </c>
      <c r="AL172" t="str">
        <f t="shared" si="87"/>
        <v>"Distribution.BookingOption","offerValidTo",".dateTime","","hasOne"</v>
      </c>
      <c r="AN172">
        <f>COUNTIF(View_conceptual!G:G,L172)</f>
        <v>0</v>
      </c>
      <c r="AO172">
        <f>COUNTIF(View_conceptual!H:H,L172)+COUNTIF(View_conceptual!I:I,N172)</f>
        <v>0</v>
      </c>
      <c r="AQ172" t="str">
        <f t="shared" si="88"/>
        <v/>
      </c>
      <c r="AR172" t="str">
        <f t="shared" si="89"/>
        <v/>
      </c>
      <c r="AT172">
        <f>COUNTIF(View_full!G:G,L172)</f>
        <v>1</v>
      </c>
      <c r="AU172">
        <f>COUNTIF(View_full!H:H,L172)+COUNTIF(View_full!I:I,N172)</f>
        <v>1</v>
      </c>
      <c r="AV172">
        <f>COUNTIFS(Property_Manual!$A$2:$A$1206,Raw!L172,Property_Manual!$B$2:$B$1206,Raw!M172,Property_Manual!$C$2:$C$1206,Raw!N172,Property_Manual!$D$2:$D$1206,Raw!O172,Property_Manual!$F$2:$F$1206,"x")</f>
        <v>0</v>
      </c>
      <c r="AW172" t="str">
        <f t="shared" si="90"/>
        <v>"Distribution","BookingOption","offerValidTo","","dateTime",15,"Booking details","Date and time of end of offer validity","false","false","","https://onerecord.iata.org/ns/cargo#BookingOption","https://onerecord.iata.org/ns/cargo#offerValidTo","http://www.w3.org/2001/XMLSchema#dateTime"</v>
      </c>
      <c r="AX172" t="str">
        <f t="shared" si="91"/>
        <v/>
      </c>
      <c r="AY172" t="str">
        <f t="shared" si="92"/>
        <v/>
      </c>
    </row>
    <row r="173" spans="1:51" x14ac:dyDescent="0.2">
      <c r="A173" s="5" t="s">
        <v>1254</v>
      </c>
      <c r="B173" s="5" t="s">
        <v>1201</v>
      </c>
      <c r="C173" s="5" t="s">
        <v>292</v>
      </c>
      <c r="D173" s="5" t="s">
        <v>327</v>
      </c>
      <c r="E173" s="5"/>
      <c r="F173" s="5" t="s">
        <v>47</v>
      </c>
      <c r="G173">
        <v>1</v>
      </c>
      <c r="I173" s="5" t="s">
        <v>295</v>
      </c>
      <c r="J173" s="5" t="s">
        <v>328</v>
      </c>
      <c r="K173" s="5"/>
      <c r="L173" t="str">
        <f t="shared" si="62"/>
        <v>BookingOption</v>
      </c>
      <c r="M173" t="str">
        <f t="shared" si="63"/>
        <v>requestMatch</v>
      </c>
      <c r="N173" t="str">
        <f t="shared" si="64"/>
        <v>boolean</v>
      </c>
      <c r="O173" t="str">
        <f t="shared" si="65"/>
        <v/>
      </c>
      <c r="P173" t="str">
        <f t="shared" si="66"/>
        <v/>
      </c>
      <c r="Q173" t="str">
        <f t="shared" si="67"/>
        <v>Object</v>
      </c>
      <c r="R173" t="str">
        <f t="shared" si="68"/>
        <v>"Distribution"</v>
      </c>
      <c r="S173" t="str">
        <f t="shared" si="69"/>
        <v>"BookingOption"</v>
      </c>
      <c r="T173" t="str">
        <f t="shared" si="70"/>
        <v>"requestMatch"</v>
      </c>
      <c r="U173" t="str">
        <f t="shared" si="71"/>
        <v>""</v>
      </c>
      <c r="V173" t="str">
        <f t="shared" si="72"/>
        <v>"boolean"</v>
      </c>
      <c r="W173">
        <f>IF($A173="Implicit","",COUNTIFS($C$8:C173,C173,$A$8:A173,"Explicit"))</f>
        <v>16</v>
      </c>
      <c r="X173" t="str">
        <f t="shared" si="73"/>
        <v>"Booking details"</v>
      </c>
      <c r="Y173" t="str">
        <f t="shared" si="74"/>
        <v>"Indicates if the Booking Option is a match to the Booking Option Request preferences"</v>
      </c>
      <c r="Z173" t="str">
        <f t="shared" si="75"/>
        <v>"false"</v>
      </c>
      <c r="AA173" t="str">
        <f t="shared" si="76"/>
        <v>"false"</v>
      </c>
      <c r="AB173" t="str">
        <f t="shared" si="77"/>
        <v>""</v>
      </c>
      <c r="AC173" t="str">
        <f t="shared" si="78"/>
        <v>"https://onerecord.iata.org/ns/cargo#BookingOption"</v>
      </c>
      <c r="AD173" t="str">
        <f t="shared" si="79"/>
        <v>"https://onerecord.iata.org/ns/cargo#requestMatch"</v>
      </c>
      <c r="AE173" t="str">
        <f t="shared" si="80"/>
        <v>"http://www.w3.org/2001/XMLSchema#boolean"</v>
      </c>
      <c r="AF173" t="str">
        <f t="shared" si="81"/>
        <v>"Distribution","BookingOption","requestMatch","","boolean",16,"Booking details","Indicates if the Booking Option is a match to the Booking Option Request preferences","false","false","","https://onerecord.iata.org/ns/cargo#BookingOption","https://onerecord.iata.org/ns/cargo#requestMatch","http://www.w3.org/2001/XMLSchema#boolean"</v>
      </c>
      <c r="AG173" t="str">
        <f t="shared" si="82"/>
        <v>"Distribution.BookingOption"</v>
      </c>
      <c r="AH173" t="str">
        <f t="shared" si="83"/>
        <v>"requestMatch"</v>
      </c>
      <c r="AI173" t="str">
        <f t="shared" si="84"/>
        <v>".boolean"</v>
      </c>
      <c r="AJ173" t="str">
        <f t="shared" si="85"/>
        <v>""</v>
      </c>
      <c r="AK173" t="str">
        <f t="shared" si="86"/>
        <v>"hasOne"</v>
      </c>
      <c r="AL173" t="str">
        <f t="shared" si="87"/>
        <v>"Distribution.BookingOption","requestMatch",".boolean","","hasOne"</v>
      </c>
      <c r="AN173">
        <f>COUNTIF(View_conceptual!G:G,L173)</f>
        <v>0</v>
      </c>
      <c r="AO173">
        <f>COUNTIF(View_conceptual!H:H,L173)+COUNTIF(View_conceptual!I:I,N173)</f>
        <v>0</v>
      </c>
      <c r="AQ173" t="str">
        <f t="shared" si="88"/>
        <v/>
      </c>
      <c r="AR173" t="str">
        <f t="shared" si="89"/>
        <v/>
      </c>
      <c r="AT173">
        <f>COUNTIF(View_full!G:G,L173)</f>
        <v>1</v>
      </c>
      <c r="AU173">
        <f>COUNTIF(View_full!H:H,L173)+COUNTIF(View_full!I:I,N173)</f>
        <v>1</v>
      </c>
      <c r="AV173">
        <f>COUNTIFS(Property_Manual!$A$2:$A$1206,Raw!L173,Property_Manual!$B$2:$B$1206,Raw!M173,Property_Manual!$C$2:$C$1206,Raw!N173,Property_Manual!$D$2:$D$1206,Raw!O173,Property_Manual!$F$2:$F$1206,"x")</f>
        <v>0</v>
      </c>
      <c r="AW173" t="str">
        <f t="shared" si="90"/>
        <v>"Distribution","BookingOption","requestMatch","","boolean",16,"Booking details","Indicates if the Booking Option is a match to the Booking Option Request preferences","false","false","","https://onerecord.iata.org/ns/cargo#BookingOption","https://onerecord.iata.org/ns/cargo#requestMatch","http://www.w3.org/2001/XMLSchema#boolean"</v>
      </c>
      <c r="AX173" t="str">
        <f t="shared" si="91"/>
        <v/>
      </c>
      <c r="AY173" t="str">
        <f t="shared" si="92"/>
        <v/>
      </c>
    </row>
    <row r="174" spans="1:51" x14ac:dyDescent="0.2">
      <c r="A174" s="5" t="s">
        <v>1254</v>
      </c>
      <c r="B174" s="5" t="s">
        <v>1201</v>
      </c>
      <c r="C174" s="5" t="s">
        <v>292</v>
      </c>
      <c r="D174" s="5" t="s">
        <v>40</v>
      </c>
      <c r="E174" s="5" t="s">
        <v>1212</v>
      </c>
      <c r="F174" s="5" t="s">
        <v>41</v>
      </c>
      <c r="I174" s="5" t="s">
        <v>295</v>
      </c>
      <c r="J174" s="5" t="s">
        <v>42</v>
      </c>
      <c r="K174" s="5"/>
      <c r="L174" t="str">
        <f t="shared" si="62"/>
        <v>BookingOption</v>
      </c>
      <c r="M174" t="str">
        <f t="shared" si="63"/>
        <v>events</v>
      </c>
      <c r="N174" t="str">
        <f t="shared" si="64"/>
        <v>LogisticsEvent</v>
      </c>
      <c r="O174" t="str">
        <f t="shared" si="65"/>
        <v/>
      </c>
      <c r="P174" t="str">
        <f t="shared" si="66"/>
        <v/>
      </c>
      <c r="Q174" t="str">
        <f t="shared" si="67"/>
        <v>Object</v>
      </c>
      <c r="R174" t="str">
        <f t="shared" si="68"/>
        <v>"Distribution"</v>
      </c>
      <c r="S174" t="str">
        <f t="shared" si="69"/>
        <v>"BookingOption"</v>
      </c>
      <c r="T174" t="str">
        <f t="shared" si="70"/>
        <v>"events"</v>
      </c>
      <c r="U174" t="str">
        <f t="shared" si="71"/>
        <v>"Event"</v>
      </c>
      <c r="V174" t="str">
        <f t="shared" si="72"/>
        <v>"LogisticsEvent"</v>
      </c>
      <c r="W174">
        <f>IF($A174="Implicit","",COUNTIFS($C$8:C174,C174,$A$8:A174,"Explicit"))</f>
        <v>17</v>
      </c>
      <c r="X174" t="str">
        <f t="shared" si="73"/>
        <v>"Booking details"</v>
      </c>
      <c r="Y174" t="str">
        <f t="shared" si="74"/>
        <v>"Events object"</v>
      </c>
      <c r="Z174" t="str">
        <f t="shared" si="75"/>
        <v>"true"</v>
      </c>
      <c r="AA174" t="str">
        <f t="shared" si="76"/>
        <v>"false"</v>
      </c>
      <c r="AB174" t="str">
        <f t="shared" si="77"/>
        <v>""</v>
      </c>
      <c r="AC174" t="str">
        <f t="shared" si="78"/>
        <v>"https://onerecord.iata.org/ns/cargo#BookingOption"</v>
      </c>
      <c r="AD174" t="str">
        <f t="shared" si="79"/>
        <v>"https://onerecord.iata.org/ns/cargo#events"</v>
      </c>
      <c r="AE174" t="str">
        <f t="shared" si="80"/>
        <v>"https://onerecord.iata.org/ns/cargo#LogisticsEvent"</v>
      </c>
      <c r="AF174" t="str">
        <f t="shared" si="81"/>
        <v>"Distribution","BookingOption","events","Event","LogisticsEvent",17,"Booking details","Events object","true","false","","https://onerecord.iata.org/ns/cargo#BookingOption","https://onerecord.iata.org/ns/cargo#events","https://onerecord.iata.org/ns/cargo#LogisticsEvent"</v>
      </c>
      <c r="AG174" t="str">
        <f t="shared" si="82"/>
        <v>"Distribution.BookingOption"</v>
      </c>
      <c r="AH174" t="str">
        <f t="shared" si="83"/>
        <v>"events"</v>
      </c>
      <c r="AI174" t="str">
        <f t="shared" si="84"/>
        <v>"Event.LogisticsEvent"</v>
      </c>
      <c r="AJ174" t="str">
        <f t="shared" si="85"/>
        <v>""</v>
      </c>
      <c r="AK174" t="str">
        <f t="shared" si="86"/>
        <v>"hasMany"</v>
      </c>
      <c r="AL174" t="str">
        <f t="shared" si="87"/>
        <v>"Distribution.BookingOption","events","Event.LogisticsEvent","","hasMany"</v>
      </c>
      <c r="AN174">
        <f>COUNTIF(View_conceptual!G:G,L174)</f>
        <v>0</v>
      </c>
      <c r="AO174">
        <f>COUNTIF(View_conceptual!H:H,L174)+COUNTIF(View_conceptual!I:I,N174)</f>
        <v>0</v>
      </c>
      <c r="AQ174" t="str">
        <f t="shared" si="88"/>
        <v/>
      </c>
      <c r="AR174" t="str">
        <f t="shared" si="89"/>
        <v/>
      </c>
      <c r="AT174">
        <f>COUNTIF(View_full!G:G,L174)</f>
        <v>1</v>
      </c>
      <c r="AU174">
        <f>COUNTIF(View_full!H:H,L174)+COUNTIF(View_full!I:I,N174)</f>
        <v>1</v>
      </c>
      <c r="AV174">
        <f>COUNTIFS(Property_Manual!$A$2:$A$1206,Raw!L174,Property_Manual!$B$2:$B$1206,Raw!M174,Property_Manual!$C$2:$C$1206,Raw!N174,Property_Manual!$D$2:$D$1206,Raw!O174,Property_Manual!$F$2:$F$1206,"x")</f>
        <v>0</v>
      </c>
      <c r="AW174" t="str">
        <f t="shared" si="90"/>
        <v>"Distribution","BookingOption","events","Event","LogisticsEvent",17,"Booking details","Events object","true","false","","https://onerecord.iata.org/ns/cargo#BookingOption","https://onerecord.iata.org/ns/cargo#events","https://onerecord.iata.org/ns/cargo#LogisticsEvent"</v>
      </c>
      <c r="AX174" t="str">
        <f t="shared" si="91"/>
        <v/>
      </c>
      <c r="AY174" t="str">
        <f t="shared" si="92"/>
        <v/>
      </c>
    </row>
    <row r="175" spans="1:51" x14ac:dyDescent="0.2">
      <c r="A175" s="5" t="s">
        <v>1254</v>
      </c>
      <c r="B175" s="5" t="s">
        <v>1201</v>
      </c>
      <c r="C175" s="5" t="s">
        <v>292</v>
      </c>
      <c r="D175" s="5" t="s">
        <v>46</v>
      </c>
      <c r="E175" s="5"/>
      <c r="F175" s="5" t="s">
        <v>47</v>
      </c>
      <c r="G175">
        <v>1</v>
      </c>
      <c r="I175" s="5" t="s">
        <v>295</v>
      </c>
      <c r="J175" s="5" t="s">
        <v>48</v>
      </c>
      <c r="K175" s="5"/>
      <c r="L175" t="str">
        <f t="shared" si="62"/>
        <v>BookingOption</v>
      </c>
      <c r="M175" t="str">
        <f t="shared" si="63"/>
        <v>skeletonIndicator</v>
      </c>
      <c r="N175" t="str">
        <f t="shared" si="64"/>
        <v>boolean</v>
      </c>
      <c r="O175" t="str">
        <f t="shared" si="65"/>
        <v/>
      </c>
      <c r="P175" t="str">
        <f t="shared" si="66"/>
        <v/>
      </c>
      <c r="Q175" t="str">
        <f t="shared" si="67"/>
        <v>Object</v>
      </c>
      <c r="R175" t="str">
        <f t="shared" si="68"/>
        <v>"Distribution"</v>
      </c>
      <c r="S175" t="str">
        <f t="shared" si="69"/>
        <v>"BookingOption"</v>
      </c>
      <c r="T175" t="str">
        <f t="shared" si="70"/>
        <v>"skeletonIndicator"</v>
      </c>
      <c r="U175" t="str">
        <f t="shared" si="71"/>
        <v>""</v>
      </c>
      <c r="V175" t="str">
        <f t="shared" si="72"/>
        <v>"boolean"</v>
      </c>
      <c r="W175">
        <f>IF($A175="Implicit","",COUNTIFS($C$8:C175,C175,$A$8:A175,"Explicit"))</f>
        <v>18</v>
      </c>
      <c r="X175" t="str">
        <f t="shared" si="73"/>
        <v>"Booking details"</v>
      </c>
      <c r="Y175" t="str">
        <f t="shared" si="74"/>
        <v>"Indicator whether a logistics object is a skeleton object"</v>
      </c>
      <c r="Z175" t="str">
        <f t="shared" si="75"/>
        <v>"false"</v>
      </c>
      <c r="AA175" t="str">
        <f t="shared" si="76"/>
        <v>"false"</v>
      </c>
      <c r="AB175" t="str">
        <f t="shared" si="77"/>
        <v>""</v>
      </c>
      <c r="AC175" t="str">
        <f t="shared" si="78"/>
        <v>"https://onerecord.iata.org/ns/cargo#BookingOption"</v>
      </c>
      <c r="AD175" t="str">
        <f t="shared" si="79"/>
        <v>"https://onerecord.iata.org/ns/cargo#skeletonIndicator"</v>
      </c>
      <c r="AE175" t="str">
        <f t="shared" si="80"/>
        <v>"http://www.w3.org/2001/XMLSchema#boolean"</v>
      </c>
      <c r="AF175" t="str">
        <f t="shared" si="81"/>
        <v>"Distribution","BookingOption","skeletonIndicator","","boolean",18,"Booking details","Indicator whether a logistics object is a skeleton object","false","false","","https://onerecord.iata.org/ns/cargo#BookingOption","https://onerecord.iata.org/ns/cargo#skeletonIndicator","http://www.w3.org/2001/XMLSchema#boolean"</v>
      </c>
      <c r="AG175" t="str">
        <f t="shared" si="82"/>
        <v>"Distribution.BookingOption"</v>
      </c>
      <c r="AH175" t="str">
        <f t="shared" si="83"/>
        <v>"skeletonIndicator"</v>
      </c>
      <c r="AI175" t="str">
        <f t="shared" si="84"/>
        <v>".boolean"</v>
      </c>
      <c r="AJ175" t="str">
        <f t="shared" si="85"/>
        <v>""</v>
      </c>
      <c r="AK175" t="str">
        <f t="shared" si="86"/>
        <v>"hasOne"</v>
      </c>
      <c r="AL175" t="str">
        <f t="shared" si="87"/>
        <v>"Distribution.BookingOption","skeletonIndicator",".boolean","","hasOne"</v>
      </c>
      <c r="AN175">
        <f>COUNTIF(View_conceptual!G:G,L175)</f>
        <v>0</v>
      </c>
      <c r="AO175">
        <f>COUNTIF(View_conceptual!H:H,L175)+COUNTIF(View_conceptual!I:I,N175)</f>
        <v>0</v>
      </c>
      <c r="AQ175" t="str">
        <f t="shared" si="88"/>
        <v/>
      </c>
      <c r="AR175" t="str">
        <f t="shared" si="89"/>
        <v/>
      </c>
      <c r="AT175">
        <f>COUNTIF(View_full!G:G,L175)</f>
        <v>1</v>
      </c>
      <c r="AU175">
        <f>COUNTIF(View_full!H:H,L175)+COUNTIF(View_full!I:I,N175)</f>
        <v>1</v>
      </c>
      <c r="AV175">
        <f>COUNTIFS(Property_Manual!$A$2:$A$1206,Raw!L175,Property_Manual!$B$2:$B$1206,Raw!M175,Property_Manual!$C$2:$C$1206,Raw!N175,Property_Manual!$D$2:$D$1206,Raw!O175,Property_Manual!$F$2:$F$1206,"x")</f>
        <v>0</v>
      </c>
      <c r="AW175" t="str">
        <f t="shared" si="90"/>
        <v>"Distribution","BookingOption","skeletonIndicator","","boolean",18,"Booking details","Indicator whether a logistics object is a skeleton object","false","false","","https://onerecord.iata.org/ns/cargo#BookingOption","https://onerecord.iata.org/ns/cargo#skeletonIndicator","http://www.w3.org/2001/XMLSchema#boolean"</v>
      </c>
      <c r="AX175" t="str">
        <f t="shared" si="91"/>
        <v/>
      </c>
      <c r="AY175" t="str">
        <f t="shared" si="92"/>
        <v/>
      </c>
    </row>
    <row r="176" spans="1:51" x14ac:dyDescent="0.2">
      <c r="A176" s="5" t="s">
        <v>1255</v>
      </c>
      <c r="B176" s="5" t="s">
        <v>1201</v>
      </c>
      <c r="C176" s="5" t="s">
        <v>292</v>
      </c>
      <c r="D176" s="5" t="s">
        <v>308</v>
      </c>
      <c r="E176" s="5" t="s">
        <v>49</v>
      </c>
      <c r="F176" s="5" t="s">
        <v>309</v>
      </c>
      <c r="I176" s="5" t="s">
        <v>295</v>
      </c>
      <c r="J176" s="5" t="s">
        <v>310</v>
      </c>
      <c r="K176" s="5"/>
      <c r="L176" t="str">
        <f t="shared" si="62"/>
        <v>BookingOption</v>
      </c>
      <c r="M176" t="str">
        <f t="shared" si="63"/>
        <v>stationRemarks</v>
      </c>
      <c r="N176" t="str">
        <f t="shared" si="64"/>
        <v>StationRemarks</v>
      </c>
      <c r="O176" t="str">
        <f t="shared" si="65"/>
        <v/>
      </c>
      <c r="P176" t="str">
        <f t="shared" si="66"/>
        <v/>
      </c>
      <c r="Q176" t="str">
        <f t="shared" si="67"/>
        <v>Object</v>
      </c>
      <c r="R176" t="str">
        <f t="shared" si="68"/>
        <v/>
      </c>
      <c r="S176" t="str">
        <f t="shared" si="69"/>
        <v/>
      </c>
      <c r="T176" t="str">
        <f t="shared" si="70"/>
        <v/>
      </c>
      <c r="U176" t="str">
        <f t="shared" si="71"/>
        <v/>
      </c>
      <c r="V176" t="str">
        <f t="shared" si="72"/>
        <v/>
      </c>
      <c r="W176" t="str">
        <f>IF($A176="Implicit","",COUNTIFS($C$8:C176,C176,$A$8:A176,"Explicit"))</f>
        <v/>
      </c>
      <c r="X176" t="str">
        <f t="shared" si="73"/>
        <v/>
      </c>
      <c r="Y176" t="str">
        <f t="shared" si="74"/>
        <v/>
      </c>
      <c r="Z176" t="str">
        <f t="shared" si="75"/>
        <v/>
      </c>
      <c r="AA176" t="str">
        <f t="shared" si="76"/>
        <v/>
      </c>
      <c r="AB176" t="str">
        <f t="shared" si="77"/>
        <v/>
      </c>
      <c r="AC176" t="str">
        <f t="shared" si="78"/>
        <v/>
      </c>
      <c r="AD176" t="str">
        <f t="shared" si="79"/>
        <v/>
      </c>
      <c r="AE176" t="str">
        <f t="shared" si="80"/>
        <v/>
      </c>
      <c r="AF176" t="str">
        <f t="shared" si="81"/>
        <v/>
      </c>
      <c r="AG176" t="str">
        <f t="shared" si="82"/>
        <v>"Distribution.BookingOption"</v>
      </c>
      <c r="AH176" t="str">
        <f t="shared" si="83"/>
        <v>"stationRemarks"</v>
      </c>
      <c r="AI176" t="str">
        <f t="shared" si="84"/>
        <v>"Embedded.StationRemarks"</v>
      </c>
      <c r="AJ176" t="str">
        <f t="shared" si="85"/>
        <v>""</v>
      </c>
      <c r="AK176" t="str">
        <f t="shared" si="86"/>
        <v>"hasMany"</v>
      </c>
      <c r="AL176" t="str">
        <f t="shared" si="87"/>
        <v>"Distribution.BookingOption","stationRemarks","Embedded.StationRemarks","","hasMany"</v>
      </c>
      <c r="AN176">
        <f>COUNTIF(View_conceptual!G:G,L176)</f>
        <v>0</v>
      </c>
      <c r="AO176">
        <f>COUNTIF(View_conceptual!H:H,L176)+COUNTIF(View_conceptual!I:I,N176)</f>
        <v>0</v>
      </c>
      <c r="AQ176" t="str">
        <f t="shared" si="88"/>
        <v/>
      </c>
      <c r="AR176" t="str">
        <f t="shared" si="89"/>
        <v/>
      </c>
      <c r="AT176">
        <f>COUNTIF(View_full!G:G,L176)</f>
        <v>1</v>
      </c>
      <c r="AU176">
        <f>COUNTIF(View_full!H:H,L176)+COUNTIF(View_full!I:I,N176)</f>
        <v>1</v>
      </c>
      <c r="AV176">
        <f>COUNTIFS(Property_Manual!$A$2:$A$1206,Raw!L176,Property_Manual!$B$2:$B$1206,Raw!M176,Property_Manual!$C$2:$C$1206,Raw!N176,Property_Manual!$D$2:$D$1206,Raw!O176,Property_Manual!$F$2:$F$1206,"x")</f>
        <v>1</v>
      </c>
      <c r="AW176" t="str">
        <f t="shared" si="90"/>
        <v/>
      </c>
      <c r="AX176" t="str">
        <f t="shared" si="91"/>
        <v/>
      </c>
      <c r="AY176" t="str">
        <f t="shared" si="92"/>
        <v>"Distribution.BookingOption","stationRemarks","Embedded.StationRemarks","","hasMany"</v>
      </c>
    </row>
    <row r="177" spans="1:51" x14ac:dyDescent="0.2">
      <c r="A177" s="5" t="s">
        <v>1255</v>
      </c>
      <c r="B177" s="5" t="s">
        <v>1201</v>
      </c>
      <c r="C177" s="5" t="s">
        <v>292</v>
      </c>
      <c r="D177" s="5" t="s">
        <v>314</v>
      </c>
      <c r="E177" s="5" t="s">
        <v>1201</v>
      </c>
      <c r="F177" s="5" t="s">
        <v>315</v>
      </c>
      <c r="I177" s="5" t="s">
        <v>295</v>
      </c>
      <c r="J177" s="5" t="s">
        <v>316</v>
      </c>
      <c r="K177" s="5"/>
      <c r="L177" t="str">
        <f t="shared" si="62"/>
        <v>BookingOption</v>
      </c>
      <c r="M177" t="str">
        <f t="shared" si="63"/>
        <v>transportLegs</v>
      </c>
      <c r="N177" t="str">
        <f t="shared" si="64"/>
        <v>TransportLegs</v>
      </c>
      <c r="O177" t="str">
        <f t="shared" si="65"/>
        <v/>
      </c>
      <c r="P177" t="str">
        <f t="shared" si="66"/>
        <v/>
      </c>
      <c r="Q177" t="str">
        <f t="shared" si="67"/>
        <v>Object</v>
      </c>
      <c r="R177" t="str">
        <f t="shared" si="68"/>
        <v/>
      </c>
      <c r="S177" t="str">
        <f t="shared" si="69"/>
        <v/>
      </c>
      <c r="T177" t="str">
        <f t="shared" si="70"/>
        <v/>
      </c>
      <c r="U177" t="str">
        <f t="shared" si="71"/>
        <v/>
      </c>
      <c r="V177" t="str">
        <f t="shared" si="72"/>
        <v/>
      </c>
      <c r="W177" t="str">
        <f>IF($A177="Implicit","",COUNTIFS($C$8:C177,C177,$A$8:A177,"Explicit"))</f>
        <v/>
      </c>
      <c r="X177" t="str">
        <f t="shared" si="73"/>
        <v/>
      </c>
      <c r="Y177" t="str">
        <f t="shared" si="74"/>
        <v/>
      </c>
      <c r="Z177" t="str">
        <f t="shared" si="75"/>
        <v/>
      </c>
      <c r="AA177" t="str">
        <f t="shared" si="76"/>
        <v/>
      </c>
      <c r="AB177" t="str">
        <f t="shared" si="77"/>
        <v/>
      </c>
      <c r="AC177" t="str">
        <f t="shared" si="78"/>
        <v/>
      </c>
      <c r="AD177" t="str">
        <f t="shared" si="79"/>
        <v/>
      </c>
      <c r="AE177" t="str">
        <f t="shared" si="80"/>
        <v/>
      </c>
      <c r="AF177" t="str">
        <f t="shared" si="81"/>
        <v/>
      </c>
      <c r="AG177" t="str">
        <f t="shared" si="82"/>
        <v>"Distribution.BookingOption"</v>
      </c>
      <c r="AH177" t="str">
        <f t="shared" si="83"/>
        <v>"transportLegs"</v>
      </c>
      <c r="AI177" t="str">
        <f t="shared" si="84"/>
        <v>"Distribution.TransportLegs"</v>
      </c>
      <c r="AJ177" t="str">
        <f t="shared" si="85"/>
        <v>""</v>
      </c>
      <c r="AK177" t="str">
        <f t="shared" si="86"/>
        <v>"hasMany"</v>
      </c>
      <c r="AL177" t="str">
        <f t="shared" si="87"/>
        <v>"Distribution.BookingOption","transportLegs","Distribution.TransportLegs","","hasMany"</v>
      </c>
      <c r="AN177">
        <f>COUNTIF(View_conceptual!G:G,L177)</f>
        <v>0</v>
      </c>
      <c r="AO177">
        <f>COUNTIF(View_conceptual!H:H,L177)+COUNTIF(View_conceptual!I:I,N177)</f>
        <v>0</v>
      </c>
      <c r="AQ177" t="str">
        <f t="shared" si="88"/>
        <v/>
      </c>
      <c r="AR177" t="str">
        <f t="shared" si="89"/>
        <v/>
      </c>
      <c r="AT177">
        <f>COUNTIF(View_full!G:G,L177)</f>
        <v>1</v>
      </c>
      <c r="AU177">
        <f>COUNTIF(View_full!H:H,L177)+COUNTIF(View_full!I:I,N177)</f>
        <v>2</v>
      </c>
      <c r="AV177">
        <f>COUNTIFS(Property_Manual!$A$2:$A$1206,Raw!L177,Property_Manual!$B$2:$B$1206,Raw!M177,Property_Manual!$C$2:$C$1206,Raw!N177,Property_Manual!$D$2:$D$1206,Raw!O177,Property_Manual!$F$2:$F$1206,"x")</f>
        <v>1</v>
      </c>
      <c r="AW177" t="str">
        <f t="shared" si="90"/>
        <v/>
      </c>
      <c r="AX177" t="str">
        <f t="shared" si="91"/>
        <v>"Distribution.BookingOption","transportLegs","Distribution.TransportLegs","","hasMany"</v>
      </c>
      <c r="AY177" t="str">
        <f t="shared" si="92"/>
        <v>"Distribution.BookingOption","transportLegs","Distribution.TransportLegs","","hasMany"</v>
      </c>
    </row>
    <row r="178" spans="1:51" x14ac:dyDescent="0.2">
      <c r="A178" s="5" t="s">
        <v>1255</v>
      </c>
      <c r="B178" s="5" t="s">
        <v>1201</v>
      </c>
      <c r="C178" s="5" t="s">
        <v>292</v>
      </c>
      <c r="D178" s="5" t="s">
        <v>40</v>
      </c>
      <c r="E178" s="5" t="s">
        <v>1212</v>
      </c>
      <c r="F178" s="5" t="s">
        <v>41</v>
      </c>
      <c r="I178" s="5" t="s">
        <v>295</v>
      </c>
      <c r="J178" s="5" t="s">
        <v>42</v>
      </c>
      <c r="K178" s="5"/>
      <c r="L178" t="str">
        <f t="shared" si="62"/>
        <v>BookingOption</v>
      </c>
      <c r="M178" t="str">
        <f t="shared" si="63"/>
        <v>events</v>
      </c>
      <c r="N178" t="str">
        <f t="shared" si="64"/>
        <v>LogisticsEvent</v>
      </c>
      <c r="O178" t="str">
        <f t="shared" si="65"/>
        <v/>
      </c>
      <c r="P178" t="str">
        <f t="shared" si="66"/>
        <v/>
      </c>
      <c r="Q178" t="str">
        <f t="shared" si="67"/>
        <v>Object</v>
      </c>
      <c r="R178" t="str">
        <f t="shared" si="68"/>
        <v/>
      </c>
      <c r="S178" t="str">
        <f t="shared" si="69"/>
        <v/>
      </c>
      <c r="T178" t="str">
        <f t="shared" si="70"/>
        <v/>
      </c>
      <c r="U178" t="str">
        <f t="shared" si="71"/>
        <v/>
      </c>
      <c r="V178" t="str">
        <f t="shared" si="72"/>
        <v/>
      </c>
      <c r="W178" t="str">
        <f>IF($A178="Implicit","",COUNTIFS($C$8:C178,C178,$A$8:A178,"Explicit"))</f>
        <v/>
      </c>
      <c r="X178" t="str">
        <f t="shared" si="73"/>
        <v/>
      </c>
      <c r="Y178" t="str">
        <f t="shared" si="74"/>
        <v/>
      </c>
      <c r="Z178" t="str">
        <f t="shared" si="75"/>
        <v/>
      </c>
      <c r="AA178" t="str">
        <f t="shared" si="76"/>
        <v/>
      </c>
      <c r="AB178" t="str">
        <f t="shared" si="77"/>
        <v/>
      </c>
      <c r="AC178" t="str">
        <f t="shared" si="78"/>
        <v/>
      </c>
      <c r="AD178" t="str">
        <f t="shared" si="79"/>
        <v/>
      </c>
      <c r="AE178" t="str">
        <f t="shared" si="80"/>
        <v/>
      </c>
      <c r="AF178" t="str">
        <f t="shared" si="81"/>
        <v/>
      </c>
      <c r="AG178" t="str">
        <f t="shared" si="82"/>
        <v>"Distribution.BookingOption"</v>
      </c>
      <c r="AH178" t="str">
        <f t="shared" si="83"/>
        <v>"events"</v>
      </c>
      <c r="AI178" t="str">
        <f t="shared" si="84"/>
        <v>"Event.LogisticsEvent"</v>
      </c>
      <c r="AJ178" t="str">
        <f t="shared" si="85"/>
        <v>""</v>
      </c>
      <c r="AK178" t="str">
        <f t="shared" si="86"/>
        <v>"hasMany"</v>
      </c>
      <c r="AL178" t="str">
        <f t="shared" si="87"/>
        <v>"Distribution.BookingOption","events","Event.LogisticsEvent","","hasMany"</v>
      </c>
      <c r="AN178">
        <f>COUNTIF(View_conceptual!G:G,L178)</f>
        <v>0</v>
      </c>
      <c r="AO178">
        <f>COUNTIF(View_conceptual!H:H,L178)+COUNTIF(View_conceptual!I:I,N178)</f>
        <v>0</v>
      </c>
      <c r="AQ178" t="str">
        <f t="shared" si="88"/>
        <v/>
      </c>
      <c r="AR178" t="str">
        <f t="shared" si="89"/>
        <v/>
      </c>
      <c r="AT178">
        <f>COUNTIF(View_full!G:G,L178)</f>
        <v>1</v>
      </c>
      <c r="AU178">
        <f>COUNTIF(View_full!H:H,L178)+COUNTIF(View_full!I:I,N178)</f>
        <v>1</v>
      </c>
      <c r="AV178">
        <f>COUNTIFS(Property_Manual!$A$2:$A$1206,Raw!L178,Property_Manual!$B$2:$B$1206,Raw!M178,Property_Manual!$C$2:$C$1206,Raw!N178,Property_Manual!$D$2:$D$1206,Raw!O178,Property_Manual!$F$2:$F$1206,"x")</f>
        <v>0</v>
      </c>
      <c r="AW178" t="str">
        <f t="shared" si="90"/>
        <v/>
      </c>
      <c r="AX178" t="str">
        <f t="shared" si="91"/>
        <v/>
      </c>
      <c r="AY178" t="str">
        <f t="shared" si="92"/>
        <v/>
      </c>
    </row>
    <row r="179" spans="1:51" x14ac:dyDescent="0.2">
      <c r="A179" s="5" t="s">
        <v>1254</v>
      </c>
      <c r="B179" s="5" t="s">
        <v>1201</v>
      </c>
      <c r="C179" s="5" t="s">
        <v>292</v>
      </c>
      <c r="D179" s="5" t="s">
        <v>321</v>
      </c>
      <c r="E179" s="5"/>
      <c r="F179" s="5" t="s">
        <v>6</v>
      </c>
      <c r="I179" s="5" t="s">
        <v>295</v>
      </c>
      <c r="J179" s="5" t="s">
        <v>322</v>
      </c>
      <c r="K179" s="5"/>
      <c r="L179" t="str">
        <f t="shared" si="62"/>
        <v>BookingOption</v>
      </c>
      <c r="M179" t="str">
        <f t="shared" si="63"/>
        <v>alternatives</v>
      </c>
      <c r="N179" t="str">
        <f t="shared" si="64"/>
        <v>string</v>
      </c>
      <c r="O179" t="str">
        <f t="shared" si="65"/>
        <v/>
      </c>
      <c r="P179" t="str">
        <f t="shared" si="66"/>
        <v/>
      </c>
      <c r="Q179" t="str">
        <f t="shared" si="67"/>
        <v>Object</v>
      </c>
      <c r="R179" t="str">
        <f t="shared" si="68"/>
        <v>"Distribution"</v>
      </c>
      <c r="S179" t="str">
        <f t="shared" si="69"/>
        <v>"BookingOption"</v>
      </c>
      <c r="T179" t="str">
        <f t="shared" si="70"/>
        <v>"alternatives"</v>
      </c>
      <c r="U179" t="str">
        <f t="shared" si="71"/>
        <v>""</v>
      </c>
      <c r="V179" t="str">
        <f t="shared" si="72"/>
        <v>"string"</v>
      </c>
      <c r="W179">
        <f>IF($A179="Implicit","",COUNTIFS($C$8:C179,C179,$A$8:A179,"Explicit"))</f>
        <v>19</v>
      </c>
      <c r="X179" t="str">
        <f t="shared" si="73"/>
        <v>"Booking details"</v>
      </c>
      <c r="Y179" t="str">
        <f t="shared" si="74"/>
        <v>"Description of the alternatives proposed that do not match the Booking Option Request"</v>
      </c>
      <c r="Z179" t="str">
        <f t="shared" si="75"/>
        <v>"true"</v>
      </c>
      <c r="AA179" t="str">
        <f t="shared" si="76"/>
        <v>"false"</v>
      </c>
      <c r="AB179" t="str">
        <f t="shared" si="77"/>
        <v>""</v>
      </c>
      <c r="AC179" t="str">
        <f t="shared" si="78"/>
        <v>"https://onerecord.iata.org/ns/cargo#BookingOption"</v>
      </c>
      <c r="AD179" t="str">
        <f t="shared" si="79"/>
        <v>"https://onerecord.iata.org/ns/cargo#alternatives"</v>
      </c>
      <c r="AE179" t="str">
        <f t="shared" si="80"/>
        <v>"http://www.w3.org/2001/XMLSchema#string"</v>
      </c>
      <c r="AF179" t="str">
        <f t="shared" si="81"/>
        <v>"Distribution","BookingOption","alternatives","","string",19,"Booking details","Description of the alternatives proposed that do not match the Booking Option Request","true","false","","https://onerecord.iata.org/ns/cargo#BookingOption","https://onerecord.iata.org/ns/cargo#alternatives","http://www.w3.org/2001/XMLSchema#string"</v>
      </c>
      <c r="AG179" t="str">
        <f t="shared" si="82"/>
        <v>"Distribution.BookingOption"</v>
      </c>
      <c r="AH179" t="str">
        <f t="shared" si="83"/>
        <v>"alternatives"</v>
      </c>
      <c r="AI179" t="str">
        <f t="shared" si="84"/>
        <v>".string"</v>
      </c>
      <c r="AJ179" t="str">
        <f t="shared" si="85"/>
        <v>""</v>
      </c>
      <c r="AK179" t="str">
        <f t="shared" si="86"/>
        <v>"hasMany"</v>
      </c>
      <c r="AL179" t="str">
        <f t="shared" si="87"/>
        <v>"Distribution.BookingOption","alternatives",".string","","hasMany"</v>
      </c>
      <c r="AN179">
        <f>COUNTIF(View_conceptual!G:G,L179)</f>
        <v>0</v>
      </c>
      <c r="AO179">
        <f>COUNTIF(View_conceptual!H:H,L179)+COUNTIF(View_conceptual!I:I,N179)</f>
        <v>0</v>
      </c>
      <c r="AQ179" t="str">
        <f t="shared" si="88"/>
        <v/>
      </c>
      <c r="AR179" t="str">
        <f t="shared" si="89"/>
        <v/>
      </c>
      <c r="AT179">
        <f>COUNTIF(View_full!G:G,L179)</f>
        <v>1</v>
      </c>
      <c r="AU179">
        <f>COUNTIF(View_full!H:H,L179)+COUNTIF(View_full!I:I,N179)</f>
        <v>1</v>
      </c>
      <c r="AV179">
        <f>COUNTIFS(Property_Manual!$A$2:$A$1206,Raw!L179,Property_Manual!$B$2:$B$1206,Raw!M179,Property_Manual!$C$2:$C$1206,Raw!N179,Property_Manual!$D$2:$D$1206,Raw!O179,Property_Manual!$F$2:$F$1206,"x")</f>
        <v>0</v>
      </c>
      <c r="AW179" t="str">
        <f t="shared" si="90"/>
        <v>"Distribution","BookingOption","alternatives","","string",19,"Booking details","Description of the alternatives proposed that do not match the Booking Option Request","true","false","","https://onerecord.iata.org/ns/cargo#BookingOption","https://onerecord.iata.org/ns/cargo#alternatives","http://www.w3.org/2001/XMLSchema#string"</v>
      </c>
      <c r="AX179" t="str">
        <f t="shared" si="91"/>
        <v/>
      </c>
      <c r="AY179" t="str">
        <f t="shared" si="92"/>
        <v/>
      </c>
    </row>
    <row r="180" spans="1:51" x14ac:dyDescent="0.2">
      <c r="A180" s="5" t="s">
        <v>1254</v>
      </c>
      <c r="B180" s="5" t="s">
        <v>1201</v>
      </c>
      <c r="C180" s="5" t="s">
        <v>284</v>
      </c>
      <c r="D180" s="5" t="s">
        <v>726</v>
      </c>
      <c r="E180" s="5" t="s">
        <v>1201</v>
      </c>
      <c r="F180" s="5" t="s">
        <v>347</v>
      </c>
      <c r="G180">
        <v>1</v>
      </c>
      <c r="H180" t="s">
        <v>302</v>
      </c>
      <c r="I180" s="5" t="s">
        <v>722</v>
      </c>
      <c r="J180" s="5" t="s">
        <v>727</v>
      </c>
      <c r="K180" s="5"/>
      <c r="L180" t="str">
        <f t="shared" si="62"/>
        <v>BookingOptionRequest</v>
      </c>
      <c r="M180" t="str">
        <f t="shared" si="63"/>
        <v>bookingShipmentDetails</v>
      </c>
      <c r="N180" t="str">
        <f t="shared" si="64"/>
        <v>BookingShipment</v>
      </c>
      <c r="O180" t="str">
        <f t="shared" si="65"/>
        <v>forBookingOptionRequest</v>
      </c>
      <c r="P180" t="str">
        <f t="shared" si="66"/>
        <v/>
      </c>
      <c r="Q180" t="str">
        <f t="shared" si="67"/>
        <v>Object</v>
      </c>
      <c r="R180" t="str">
        <f t="shared" si="68"/>
        <v>"Distribution"</v>
      </c>
      <c r="S180" t="str">
        <f t="shared" si="69"/>
        <v>"BookingOptionRequest"</v>
      </c>
      <c r="T180" t="str">
        <f t="shared" si="70"/>
        <v>"bookingShipmentDetails"</v>
      </c>
      <c r="U180" t="str">
        <f t="shared" si="71"/>
        <v>"Distribution"</v>
      </c>
      <c r="V180" t="str">
        <f t="shared" si="72"/>
        <v>"BookingShipment"</v>
      </c>
      <c r="W180">
        <f>IF($A180="Implicit","",COUNTIFS($C$8:C180,C180,$A$8:A180,"Explicit"))</f>
        <v>1</v>
      </c>
      <c r="X180" t="str">
        <f t="shared" si="73"/>
        <v>"Request object; refers to the Quote request or Booking request "</v>
      </c>
      <c r="Y180" t="str">
        <f t="shared" si="74"/>
        <v>"Reference to the BookingShipment if required"</v>
      </c>
      <c r="Z180" t="str">
        <f t="shared" si="75"/>
        <v>"false"</v>
      </c>
      <c r="AA180" t="str">
        <f t="shared" si="76"/>
        <v>"false"</v>
      </c>
      <c r="AB180" t="str">
        <f t="shared" si="77"/>
        <v>""</v>
      </c>
      <c r="AC180" t="str">
        <f t="shared" si="78"/>
        <v>"https://onerecord.iata.org/ns/cargo#BookingOptionRequest"</v>
      </c>
      <c r="AD180" t="str">
        <f t="shared" si="79"/>
        <v>"https://onerecord.iata.org/ns/cargo#bookingShipmentDetails"</v>
      </c>
      <c r="AE180" t="str">
        <f t="shared" si="80"/>
        <v>"https://onerecord.iata.org/ns/cargo#BookingShipment"</v>
      </c>
      <c r="AF180" t="str">
        <f t="shared" si="81"/>
        <v>"Distribution","BookingOptionRequest","bookingShipmentDetails","Distribution","BookingShipment",1,"Request object; refers to the Quote request or Booking request ","Reference to the BookingShipment if required","false","false","","https://onerecord.iata.org/ns/cargo#BookingOptionRequest","https://onerecord.iata.org/ns/cargo#bookingShipmentDetails","https://onerecord.iata.org/ns/cargo#BookingShipment"</v>
      </c>
      <c r="AG180" t="str">
        <f t="shared" si="82"/>
        <v>"Distribution.BookingOptionRequest"</v>
      </c>
      <c r="AH180" t="str">
        <f t="shared" si="83"/>
        <v>"bookingShipmentDetails"</v>
      </c>
      <c r="AI180" t="str">
        <f t="shared" si="84"/>
        <v>"Distribution.BookingShipment"</v>
      </c>
      <c r="AJ180" t="str">
        <f t="shared" si="85"/>
        <v>"forBookingOptionRequest"</v>
      </c>
      <c r="AK180" t="str">
        <f t="shared" si="86"/>
        <v>"hasOne"</v>
      </c>
      <c r="AL180" t="str">
        <f t="shared" si="87"/>
        <v>"Distribution.BookingOptionRequest","bookingShipmentDetails","Distribution.BookingShipment","forBookingOptionRequest","hasOne"</v>
      </c>
      <c r="AN180">
        <f>COUNTIF(View_conceptual!G:G,L180)</f>
        <v>0</v>
      </c>
      <c r="AO180">
        <f>COUNTIF(View_conceptual!H:H,L180)+COUNTIF(View_conceptual!I:I,N180)</f>
        <v>0</v>
      </c>
      <c r="AQ180" t="str">
        <f t="shared" si="88"/>
        <v/>
      </c>
      <c r="AR180" t="str">
        <f t="shared" si="89"/>
        <v/>
      </c>
      <c r="AT180">
        <f>COUNTIF(View_full!G:G,L180)</f>
        <v>1</v>
      </c>
      <c r="AU180">
        <f>COUNTIF(View_full!H:H,L180)+COUNTIF(View_full!I:I,N180)</f>
        <v>2</v>
      </c>
      <c r="AV180">
        <f>COUNTIFS(Property_Manual!$A$2:$A$1206,Raw!L180,Property_Manual!$B$2:$B$1206,Raw!M180,Property_Manual!$C$2:$C$1206,Raw!N180,Property_Manual!$D$2:$D$1206,Raw!O180,Property_Manual!$F$2:$F$1206,"x")</f>
        <v>1</v>
      </c>
      <c r="AW180" t="str">
        <f t="shared" si="90"/>
        <v>"Distribution","BookingOptionRequest","bookingShipmentDetails","Distribution","BookingShipment",1,"Request object; refers to the Quote request or Booking request ","Reference to the BookingShipment if required","false","false","","https://onerecord.iata.org/ns/cargo#BookingOptionRequest","https://onerecord.iata.org/ns/cargo#bookingShipmentDetails","https://onerecord.iata.org/ns/cargo#BookingShipment"</v>
      </c>
      <c r="AX180" t="str">
        <f t="shared" si="91"/>
        <v>"Distribution.BookingOptionRequest","bookingShipmentDetails","Distribution.BookingShipment","forBookingOptionRequest","hasOne"</v>
      </c>
      <c r="AY180" t="str">
        <f t="shared" si="92"/>
        <v>"Distribution.BookingOptionRequest","bookingShipmentDetails","Distribution.BookingShipment","forBookingOptionRequest","hasOne"</v>
      </c>
    </row>
    <row r="181" spans="1:51" x14ac:dyDescent="0.2">
      <c r="A181" s="5" t="s">
        <v>1254</v>
      </c>
      <c r="B181" s="5" t="s">
        <v>1201</v>
      </c>
      <c r="C181" s="5" t="s">
        <v>284</v>
      </c>
      <c r="D181" s="5" t="s">
        <v>728</v>
      </c>
      <c r="E181" s="5" t="s">
        <v>1211</v>
      </c>
      <c r="F181" s="5" t="s">
        <v>273</v>
      </c>
      <c r="G181">
        <v>1</v>
      </c>
      <c r="H181" t="s">
        <v>283</v>
      </c>
      <c r="I181" s="5" t="s">
        <v>722</v>
      </c>
      <c r="J181" s="5" t="s">
        <v>729</v>
      </c>
      <c r="K181" s="5"/>
      <c r="L181" t="str">
        <f t="shared" si="62"/>
        <v>BookingOptionRequest</v>
      </c>
      <c r="M181" t="str">
        <f t="shared" si="63"/>
        <v>bookingToUpdate</v>
      </c>
      <c r="N181" t="str">
        <f t="shared" si="64"/>
        <v>Booking</v>
      </c>
      <c r="O181" t="str">
        <f t="shared" si="65"/>
        <v>updateBookingOptionRequests</v>
      </c>
      <c r="P181" t="str">
        <f t="shared" si="66"/>
        <v/>
      </c>
      <c r="Q181" t="str">
        <f t="shared" si="67"/>
        <v>Object</v>
      </c>
      <c r="R181" t="str">
        <f t="shared" si="68"/>
        <v>"Distribution"</v>
      </c>
      <c r="S181" t="str">
        <f t="shared" si="69"/>
        <v>"BookingOptionRequest"</v>
      </c>
      <c r="T181" t="str">
        <f t="shared" si="70"/>
        <v>"bookingToUpdate"</v>
      </c>
      <c r="U181" t="str">
        <f t="shared" si="71"/>
        <v>"Service"</v>
      </c>
      <c r="V181" t="str">
        <f t="shared" si="72"/>
        <v>"Booking"</v>
      </c>
      <c r="W181">
        <f>IF($A181="Implicit","",COUNTIFS($C$8:C181,C181,$A$8:A181,"Explicit"))</f>
        <v>2</v>
      </c>
      <c r="X181" t="str">
        <f t="shared" si="73"/>
        <v>"Request object; refers to the Quote request or Booking request "</v>
      </c>
      <c r="Y181" t="str">
        <f t="shared" si="74"/>
        <v>"Reference to the Booking to update"</v>
      </c>
      <c r="Z181" t="str">
        <f t="shared" si="75"/>
        <v>"false"</v>
      </c>
      <c r="AA181" t="str">
        <f t="shared" si="76"/>
        <v>"false"</v>
      </c>
      <c r="AB181" t="str">
        <f t="shared" si="77"/>
        <v>""</v>
      </c>
      <c r="AC181" t="str">
        <f t="shared" si="78"/>
        <v>"https://onerecord.iata.org/ns/cargo#BookingOptionRequest"</v>
      </c>
      <c r="AD181" t="str">
        <f t="shared" si="79"/>
        <v>"https://onerecord.iata.org/ns/cargo#bookingToUpdate"</v>
      </c>
      <c r="AE181" t="str">
        <f t="shared" si="80"/>
        <v>"https://onerecord.iata.org/ns/cargo#Booking"</v>
      </c>
      <c r="AF181" t="str">
        <f t="shared" si="81"/>
        <v>"Distribution","BookingOptionRequest","bookingToUpdate","Service","Booking",2,"Request object; refers to the Quote request or Booking request ","Reference to the Booking to update","false","false","","https://onerecord.iata.org/ns/cargo#BookingOptionRequest","https://onerecord.iata.org/ns/cargo#bookingToUpdate","https://onerecord.iata.org/ns/cargo#Booking"</v>
      </c>
      <c r="AG181" t="str">
        <f t="shared" si="82"/>
        <v>"Distribution.BookingOptionRequest"</v>
      </c>
      <c r="AH181" t="str">
        <f t="shared" si="83"/>
        <v>"bookingToUpdate"</v>
      </c>
      <c r="AI181" t="str">
        <f t="shared" si="84"/>
        <v>"Service.Booking"</v>
      </c>
      <c r="AJ181" t="str">
        <f t="shared" si="85"/>
        <v>"updateBookingOptionRequests"</v>
      </c>
      <c r="AK181" t="str">
        <f t="shared" si="86"/>
        <v>"hasOne"</v>
      </c>
      <c r="AL181" t="str">
        <f t="shared" si="87"/>
        <v>"Distribution.BookingOptionRequest","bookingToUpdate","Service.Booking","updateBookingOptionRequests","hasOne"</v>
      </c>
      <c r="AN181">
        <f>COUNTIF(View_conceptual!G:G,L181)</f>
        <v>0</v>
      </c>
      <c r="AO181">
        <f>COUNTIF(View_conceptual!H:H,L181)+COUNTIF(View_conceptual!I:I,N181)</f>
        <v>1</v>
      </c>
      <c r="AQ181" t="str">
        <f t="shared" si="88"/>
        <v/>
      </c>
      <c r="AR181" t="str">
        <f t="shared" si="89"/>
        <v/>
      </c>
      <c r="AT181">
        <f>COUNTIF(View_full!G:G,L181)</f>
        <v>1</v>
      </c>
      <c r="AU181">
        <f>COUNTIF(View_full!H:H,L181)+COUNTIF(View_full!I:I,N181)</f>
        <v>2</v>
      </c>
      <c r="AV181">
        <f>COUNTIFS(Property_Manual!$A$2:$A$1206,Raw!L181,Property_Manual!$B$2:$B$1206,Raw!M181,Property_Manual!$C$2:$C$1206,Raw!N181,Property_Manual!$D$2:$D$1206,Raw!O181,Property_Manual!$F$2:$F$1206,"x")</f>
        <v>1</v>
      </c>
      <c r="AW181" t="str">
        <f t="shared" si="90"/>
        <v>"Distribution","BookingOptionRequest","bookingToUpdate","Service","Booking",2,"Request object; refers to the Quote request or Booking request ","Reference to the Booking to update","false","false","","https://onerecord.iata.org/ns/cargo#BookingOptionRequest","https://onerecord.iata.org/ns/cargo#bookingToUpdate","https://onerecord.iata.org/ns/cargo#Booking"</v>
      </c>
      <c r="AX181" t="str">
        <f t="shared" si="91"/>
        <v>"Distribution.BookingOptionRequest","bookingToUpdate","Service.Booking","updateBookingOptionRequests","hasOne"</v>
      </c>
      <c r="AY181" t="str">
        <f t="shared" si="92"/>
        <v>"Distribution.BookingOptionRequest","bookingToUpdate","Service.Booking","updateBookingOptionRequests","hasOne"</v>
      </c>
    </row>
    <row r="182" spans="1:51" x14ac:dyDescent="0.2">
      <c r="A182" s="5" t="s">
        <v>1255</v>
      </c>
      <c r="B182" s="5" t="s">
        <v>1201</v>
      </c>
      <c r="C182" s="5" t="s">
        <v>284</v>
      </c>
      <c r="D182" s="5" t="s">
        <v>726</v>
      </c>
      <c r="E182" s="5" t="s">
        <v>1201</v>
      </c>
      <c r="F182" s="5" t="s">
        <v>347</v>
      </c>
      <c r="G182">
        <v>1</v>
      </c>
      <c r="H182" t="s">
        <v>302</v>
      </c>
      <c r="I182" s="5" t="s">
        <v>722</v>
      </c>
      <c r="J182" s="5" t="s">
        <v>727</v>
      </c>
      <c r="K182" s="5"/>
      <c r="L182" t="str">
        <f t="shared" si="62"/>
        <v>BookingOptionRequest</v>
      </c>
      <c r="M182" t="str">
        <f t="shared" si="63"/>
        <v>bookingShipmentDetails</v>
      </c>
      <c r="N182" t="str">
        <f t="shared" si="64"/>
        <v>BookingShipment</v>
      </c>
      <c r="O182" t="str">
        <f t="shared" si="65"/>
        <v>forBookingOptionRequest</v>
      </c>
      <c r="P182" t="str">
        <f t="shared" si="66"/>
        <v/>
      </c>
      <c r="Q182" t="str">
        <f t="shared" si="67"/>
        <v>Object</v>
      </c>
      <c r="R182" t="str">
        <f t="shared" si="68"/>
        <v/>
      </c>
      <c r="S182" t="str">
        <f t="shared" si="69"/>
        <v/>
      </c>
      <c r="T182" t="str">
        <f t="shared" si="70"/>
        <v/>
      </c>
      <c r="U182" t="str">
        <f t="shared" si="71"/>
        <v/>
      </c>
      <c r="V182" t="str">
        <f t="shared" si="72"/>
        <v/>
      </c>
      <c r="W182" t="str">
        <f>IF($A182="Implicit","",COUNTIFS($C$8:C182,C182,$A$8:A182,"Explicit"))</f>
        <v/>
      </c>
      <c r="X182" t="str">
        <f t="shared" si="73"/>
        <v/>
      </c>
      <c r="Y182" t="str">
        <f t="shared" si="74"/>
        <v/>
      </c>
      <c r="Z182" t="str">
        <f t="shared" si="75"/>
        <v/>
      </c>
      <c r="AA182" t="str">
        <f t="shared" si="76"/>
        <v/>
      </c>
      <c r="AB182" t="str">
        <f t="shared" si="77"/>
        <v/>
      </c>
      <c r="AC182" t="str">
        <f t="shared" si="78"/>
        <v/>
      </c>
      <c r="AD182" t="str">
        <f t="shared" si="79"/>
        <v/>
      </c>
      <c r="AE182" t="str">
        <f t="shared" si="80"/>
        <v/>
      </c>
      <c r="AF182" t="str">
        <f t="shared" si="81"/>
        <v/>
      </c>
      <c r="AG182" t="str">
        <f t="shared" si="82"/>
        <v>"Distribution.BookingOptionRequest"</v>
      </c>
      <c r="AH182" t="str">
        <f t="shared" si="83"/>
        <v>"bookingShipmentDetails"</v>
      </c>
      <c r="AI182" t="str">
        <f t="shared" si="84"/>
        <v>"Distribution.BookingShipment"</v>
      </c>
      <c r="AJ182" t="str">
        <f t="shared" si="85"/>
        <v>"forBookingOptionRequest"</v>
      </c>
      <c r="AK182" t="str">
        <f t="shared" si="86"/>
        <v>"hasOne"</v>
      </c>
      <c r="AL182" t="str">
        <f t="shared" si="87"/>
        <v>"Distribution.BookingOptionRequest","bookingShipmentDetails","Distribution.BookingShipment","forBookingOptionRequest","hasOne"</v>
      </c>
      <c r="AN182">
        <f>COUNTIF(View_conceptual!G:G,L182)</f>
        <v>0</v>
      </c>
      <c r="AO182">
        <f>COUNTIF(View_conceptual!H:H,L182)+COUNTIF(View_conceptual!I:I,N182)</f>
        <v>0</v>
      </c>
      <c r="AQ182" t="str">
        <f t="shared" si="88"/>
        <v/>
      </c>
      <c r="AR182" t="str">
        <f t="shared" si="89"/>
        <v/>
      </c>
      <c r="AT182">
        <f>COUNTIF(View_full!G:G,L182)</f>
        <v>1</v>
      </c>
      <c r="AU182">
        <f>COUNTIF(View_full!H:H,L182)+COUNTIF(View_full!I:I,N182)</f>
        <v>2</v>
      </c>
      <c r="AV182">
        <f>COUNTIFS(Property_Manual!$A$2:$A$1206,Raw!L182,Property_Manual!$B$2:$B$1206,Raw!M182,Property_Manual!$C$2:$C$1206,Raw!N182,Property_Manual!$D$2:$D$1206,Raw!O182,Property_Manual!$F$2:$F$1206,"x")</f>
        <v>1</v>
      </c>
      <c r="AW182" t="str">
        <f t="shared" si="90"/>
        <v/>
      </c>
      <c r="AX182" t="str">
        <f t="shared" si="91"/>
        <v>"Distribution.BookingOptionRequest","bookingShipmentDetails","Distribution.BookingShipment","forBookingOptionRequest","hasOne"</v>
      </c>
      <c r="AY182" t="str">
        <f t="shared" si="92"/>
        <v>"Distribution.BookingOptionRequest","bookingShipmentDetails","Distribution.BookingShipment","forBookingOptionRequest","hasOne"</v>
      </c>
    </row>
    <row r="183" spans="1:51" x14ac:dyDescent="0.2">
      <c r="A183" s="5" t="s">
        <v>1255</v>
      </c>
      <c r="B183" s="5" t="s">
        <v>1201</v>
      </c>
      <c r="C183" s="5" t="s">
        <v>284</v>
      </c>
      <c r="D183" s="5" t="s">
        <v>728</v>
      </c>
      <c r="E183" s="5" t="s">
        <v>1211</v>
      </c>
      <c r="F183" s="5" t="s">
        <v>273</v>
      </c>
      <c r="G183">
        <v>1</v>
      </c>
      <c r="H183" t="s">
        <v>283</v>
      </c>
      <c r="I183" s="5" t="s">
        <v>722</v>
      </c>
      <c r="J183" s="5" t="s">
        <v>729</v>
      </c>
      <c r="K183" s="5"/>
      <c r="L183" t="str">
        <f t="shared" si="62"/>
        <v>BookingOptionRequest</v>
      </c>
      <c r="M183" t="str">
        <f t="shared" si="63"/>
        <v>bookingToUpdate</v>
      </c>
      <c r="N183" t="str">
        <f t="shared" si="64"/>
        <v>Booking</v>
      </c>
      <c r="O183" t="str">
        <f t="shared" si="65"/>
        <v>updateBookingOptionRequests</v>
      </c>
      <c r="P183" t="str">
        <f t="shared" si="66"/>
        <v/>
      </c>
      <c r="Q183" t="str">
        <f t="shared" si="67"/>
        <v>Object</v>
      </c>
      <c r="R183" t="str">
        <f t="shared" si="68"/>
        <v/>
      </c>
      <c r="S183" t="str">
        <f t="shared" si="69"/>
        <v/>
      </c>
      <c r="T183" t="str">
        <f t="shared" si="70"/>
        <v/>
      </c>
      <c r="U183" t="str">
        <f t="shared" si="71"/>
        <v/>
      </c>
      <c r="V183" t="str">
        <f t="shared" si="72"/>
        <v/>
      </c>
      <c r="W183" t="str">
        <f>IF($A183="Implicit","",COUNTIFS($C$8:C183,C183,$A$8:A183,"Explicit"))</f>
        <v/>
      </c>
      <c r="X183" t="str">
        <f t="shared" si="73"/>
        <v/>
      </c>
      <c r="Y183" t="str">
        <f t="shared" si="74"/>
        <v/>
      </c>
      <c r="Z183" t="str">
        <f t="shared" si="75"/>
        <v/>
      </c>
      <c r="AA183" t="str">
        <f t="shared" si="76"/>
        <v/>
      </c>
      <c r="AB183" t="str">
        <f t="shared" si="77"/>
        <v/>
      </c>
      <c r="AC183" t="str">
        <f t="shared" si="78"/>
        <v/>
      </c>
      <c r="AD183" t="str">
        <f t="shared" si="79"/>
        <v/>
      </c>
      <c r="AE183" t="str">
        <f t="shared" si="80"/>
        <v/>
      </c>
      <c r="AF183" t="str">
        <f t="shared" si="81"/>
        <v/>
      </c>
      <c r="AG183" t="str">
        <f t="shared" si="82"/>
        <v>"Distribution.BookingOptionRequest"</v>
      </c>
      <c r="AH183" t="str">
        <f t="shared" si="83"/>
        <v>"bookingToUpdate"</v>
      </c>
      <c r="AI183" t="str">
        <f t="shared" si="84"/>
        <v>"Service.Booking"</v>
      </c>
      <c r="AJ183" t="str">
        <f t="shared" si="85"/>
        <v>"updateBookingOptionRequests"</v>
      </c>
      <c r="AK183" t="str">
        <f t="shared" si="86"/>
        <v>"hasOne"</v>
      </c>
      <c r="AL183" t="str">
        <f t="shared" si="87"/>
        <v>"Distribution.BookingOptionRequest","bookingToUpdate","Service.Booking","updateBookingOptionRequests","hasOne"</v>
      </c>
      <c r="AN183">
        <f>COUNTIF(View_conceptual!G:G,L183)</f>
        <v>0</v>
      </c>
      <c r="AO183">
        <f>COUNTIF(View_conceptual!H:H,L183)+COUNTIF(View_conceptual!I:I,N183)</f>
        <v>1</v>
      </c>
      <c r="AQ183" t="str">
        <f t="shared" si="88"/>
        <v/>
      </c>
      <c r="AR183" t="str">
        <f t="shared" si="89"/>
        <v/>
      </c>
      <c r="AT183">
        <f>COUNTIF(View_full!G:G,L183)</f>
        <v>1</v>
      </c>
      <c r="AU183">
        <f>COUNTIF(View_full!H:H,L183)+COUNTIF(View_full!I:I,N183)</f>
        <v>2</v>
      </c>
      <c r="AV183">
        <f>COUNTIFS(Property_Manual!$A$2:$A$1206,Raw!L183,Property_Manual!$B$2:$B$1206,Raw!M183,Property_Manual!$C$2:$C$1206,Raw!N183,Property_Manual!$D$2:$D$1206,Raw!O183,Property_Manual!$F$2:$F$1206,"x")</f>
        <v>1</v>
      </c>
      <c r="AW183" t="str">
        <f t="shared" si="90"/>
        <v/>
      </c>
      <c r="AX183" t="str">
        <f t="shared" si="91"/>
        <v>"Distribution.BookingOptionRequest","bookingToUpdate","Service.Booking","updateBookingOptionRequests","hasOne"</v>
      </c>
      <c r="AY183" t="str">
        <f t="shared" si="92"/>
        <v>"Distribution.BookingOptionRequest","bookingToUpdate","Service.Booking","updateBookingOptionRequests","hasOne"</v>
      </c>
    </row>
    <row r="184" spans="1:51" x14ac:dyDescent="0.2">
      <c r="A184" s="5" t="s">
        <v>1254</v>
      </c>
      <c r="B184" s="5" t="s">
        <v>1201</v>
      </c>
      <c r="C184" s="5" t="s">
        <v>284</v>
      </c>
      <c r="D184" s="5" t="s">
        <v>721</v>
      </c>
      <c r="E184" s="5" t="s">
        <v>1201</v>
      </c>
      <c r="F184" s="5" t="s">
        <v>292</v>
      </c>
      <c r="H184" t="s">
        <v>302</v>
      </c>
      <c r="I184" s="5" t="s">
        <v>722</v>
      </c>
      <c r="J184" s="5" t="s">
        <v>723</v>
      </c>
      <c r="K184" s="5"/>
      <c r="L184" t="str">
        <f t="shared" si="62"/>
        <v>BookingOptionRequest</v>
      </c>
      <c r="M184" t="str">
        <f t="shared" si="63"/>
        <v>bookingOptions</v>
      </c>
      <c r="N184" t="str">
        <f t="shared" si="64"/>
        <v>BookingOption</v>
      </c>
      <c r="O184" t="str">
        <f t="shared" si="65"/>
        <v>forBookingOptionRequest</v>
      </c>
      <c r="P184" t="str">
        <f t="shared" si="66"/>
        <v/>
      </c>
      <c r="Q184" t="str">
        <f t="shared" si="67"/>
        <v>Object</v>
      </c>
      <c r="R184" t="str">
        <f t="shared" si="68"/>
        <v>"Distribution"</v>
      </c>
      <c r="S184" t="str">
        <f t="shared" si="69"/>
        <v>"BookingOptionRequest"</v>
      </c>
      <c r="T184" t="str">
        <f t="shared" si="70"/>
        <v>"bookingOptions"</v>
      </c>
      <c r="U184" t="str">
        <f t="shared" si="71"/>
        <v>"Distribution"</v>
      </c>
      <c r="V184" t="str">
        <f t="shared" si="72"/>
        <v>"BookingOption"</v>
      </c>
      <c r="W184">
        <f>IF($A184="Implicit","",COUNTIFS($C$8:C184,C184,$A$8:A184,"Explicit"))</f>
        <v>3</v>
      </c>
      <c r="X184" t="str">
        <f t="shared" si="73"/>
        <v>"Request object; refers to the Quote request or Booking request "</v>
      </c>
      <c r="Y184" t="str">
        <f t="shared" si="74"/>
        <v>"Reference to all Booking Options"</v>
      </c>
      <c r="Z184" t="str">
        <f t="shared" si="75"/>
        <v>"true"</v>
      </c>
      <c r="AA184" t="str">
        <f t="shared" si="76"/>
        <v>"false"</v>
      </c>
      <c r="AB184" t="str">
        <f t="shared" si="77"/>
        <v>""</v>
      </c>
      <c r="AC184" t="str">
        <f t="shared" si="78"/>
        <v>"https://onerecord.iata.org/ns/cargo#BookingOptionRequest"</v>
      </c>
      <c r="AD184" t="str">
        <f t="shared" si="79"/>
        <v>"https://onerecord.iata.org/ns/cargo#bookingOptions"</v>
      </c>
      <c r="AE184" t="str">
        <f t="shared" si="80"/>
        <v>"https://onerecord.iata.org/ns/cargo#BookingOption"</v>
      </c>
      <c r="AF184" t="str">
        <f t="shared" si="81"/>
        <v>"Distribution","BookingOptionRequest","bookingOptions","Distribution","BookingOption",3,"Request object; refers to the Quote request or Booking request ","Reference to all Booking Options","true","false","","https://onerecord.iata.org/ns/cargo#BookingOptionRequest","https://onerecord.iata.org/ns/cargo#bookingOptions","https://onerecord.iata.org/ns/cargo#BookingOption"</v>
      </c>
      <c r="AG184" t="str">
        <f t="shared" si="82"/>
        <v>"Distribution.BookingOptionRequest"</v>
      </c>
      <c r="AH184" t="str">
        <f t="shared" si="83"/>
        <v>"bookingOptions"</v>
      </c>
      <c r="AI184" t="str">
        <f t="shared" si="84"/>
        <v>"Distribution.BookingOption"</v>
      </c>
      <c r="AJ184" t="str">
        <f t="shared" si="85"/>
        <v>"forBookingOptionRequest"</v>
      </c>
      <c r="AK184" t="str">
        <f t="shared" si="86"/>
        <v>"hasMany"</v>
      </c>
      <c r="AL184" t="str">
        <f t="shared" si="87"/>
        <v>"Distribution.BookingOptionRequest","bookingOptions","Distribution.BookingOption","forBookingOptionRequest","hasMany"</v>
      </c>
      <c r="AN184">
        <f>COUNTIF(View_conceptual!G:G,L184)</f>
        <v>0</v>
      </c>
      <c r="AO184">
        <f>COUNTIF(View_conceptual!H:H,L184)+COUNTIF(View_conceptual!I:I,N184)</f>
        <v>0</v>
      </c>
      <c r="AQ184" t="str">
        <f t="shared" si="88"/>
        <v/>
      </c>
      <c r="AR184" t="str">
        <f t="shared" si="89"/>
        <v/>
      </c>
      <c r="AT184">
        <f>COUNTIF(View_full!G:G,L184)</f>
        <v>1</v>
      </c>
      <c r="AU184">
        <f>COUNTIF(View_full!H:H,L184)+COUNTIF(View_full!I:I,N184)</f>
        <v>2</v>
      </c>
      <c r="AV184">
        <f>COUNTIFS(Property_Manual!$A$2:$A$1206,Raw!L184,Property_Manual!$B$2:$B$1206,Raw!M184,Property_Manual!$C$2:$C$1206,Raw!N184,Property_Manual!$D$2:$D$1206,Raw!O184,Property_Manual!$F$2:$F$1206,"x")</f>
        <v>1</v>
      </c>
      <c r="AW184" t="str">
        <f t="shared" si="90"/>
        <v>"Distribution","BookingOptionRequest","bookingOptions","Distribution","BookingOption",3,"Request object; refers to the Quote request or Booking request ","Reference to all Booking Options","true","false","","https://onerecord.iata.org/ns/cargo#BookingOptionRequest","https://onerecord.iata.org/ns/cargo#bookingOptions","https://onerecord.iata.org/ns/cargo#BookingOption"</v>
      </c>
      <c r="AX184" t="str">
        <f t="shared" si="91"/>
        <v>"Distribution.BookingOptionRequest","bookingOptions","Distribution.BookingOption","forBookingOptionRequest","hasMany"</v>
      </c>
      <c r="AY184" t="str">
        <f t="shared" si="92"/>
        <v>"Distribution.BookingOptionRequest","bookingOptions","Distribution.BookingOption","forBookingOptionRequest","hasMany"</v>
      </c>
    </row>
    <row r="185" spans="1:51" x14ac:dyDescent="0.2">
      <c r="A185" s="5" t="s">
        <v>1254</v>
      </c>
      <c r="B185" s="5" t="s">
        <v>1201</v>
      </c>
      <c r="C185" s="5" t="s">
        <v>284</v>
      </c>
      <c r="D185" s="5" t="s">
        <v>724</v>
      </c>
      <c r="E185" s="5" t="s">
        <v>49</v>
      </c>
      <c r="F185" s="5" t="s">
        <v>329</v>
      </c>
      <c r="G185">
        <v>1</v>
      </c>
      <c r="I185" s="5" t="s">
        <v>722</v>
      </c>
      <c r="J185" s="5" t="s">
        <v>725</v>
      </c>
      <c r="K185" s="5"/>
      <c r="L185" t="str">
        <f t="shared" si="62"/>
        <v>BookingOptionRequest</v>
      </c>
      <c r="M185" t="str">
        <f t="shared" si="63"/>
        <v>bookingPreference</v>
      </c>
      <c r="N185" t="str">
        <f t="shared" si="64"/>
        <v>BookingPreferences</v>
      </c>
      <c r="O185" t="str">
        <f t="shared" si="65"/>
        <v/>
      </c>
      <c r="P185" t="str">
        <f t="shared" si="66"/>
        <v/>
      </c>
      <c r="Q185" t="str">
        <f t="shared" si="67"/>
        <v>Object</v>
      </c>
      <c r="R185" t="str">
        <f t="shared" si="68"/>
        <v>"Distribution"</v>
      </c>
      <c r="S185" t="str">
        <f t="shared" si="69"/>
        <v>"BookingOptionRequest"</v>
      </c>
      <c r="T185" t="str">
        <f t="shared" si="70"/>
        <v>"bookingPreference"</v>
      </c>
      <c r="U185" t="str">
        <f t="shared" si="71"/>
        <v>"Embedded"</v>
      </c>
      <c r="V185" t="str">
        <f t="shared" si="72"/>
        <v>"BookingPreferences"</v>
      </c>
      <c r="W185">
        <f>IF($A185="Implicit","",COUNTIFS($C$8:C185,C185,$A$8:A185,"Explicit"))</f>
        <v>4</v>
      </c>
      <c r="X185" t="str">
        <f t="shared" si="73"/>
        <v>"Request object; refers to the Quote request or Booking request "</v>
      </c>
      <c r="Y185" t="str">
        <f t="shared" si="74"/>
        <v>"Reference to the Booking preferences"</v>
      </c>
      <c r="Z185" t="str">
        <f t="shared" si="75"/>
        <v>"false"</v>
      </c>
      <c r="AA185" t="str">
        <f t="shared" si="76"/>
        <v>"false"</v>
      </c>
      <c r="AB185" t="str">
        <f t="shared" si="77"/>
        <v>""</v>
      </c>
      <c r="AC185" t="str">
        <f t="shared" si="78"/>
        <v>"https://onerecord.iata.org/ns/cargo#BookingOptionRequest"</v>
      </c>
      <c r="AD185" t="str">
        <f t="shared" si="79"/>
        <v>"https://onerecord.iata.org/ns/cargo#bookingPreference"</v>
      </c>
      <c r="AE185" t="str">
        <f t="shared" si="80"/>
        <v>"https://onerecord.iata.org/ns/cargo#BookingPreferences"</v>
      </c>
      <c r="AF185" t="str">
        <f t="shared" si="81"/>
        <v>"Distribution","BookingOptionRequest","bookingPreference","Embedded","BookingPreferences",4,"Request object; refers to the Quote request or Booking request ","Reference to the Booking preferences","false","false","","https://onerecord.iata.org/ns/cargo#BookingOptionRequest","https://onerecord.iata.org/ns/cargo#bookingPreference","https://onerecord.iata.org/ns/cargo#BookingPreferences"</v>
      </c>
      <c r="AG185" t="str">
        <f t="shared" si="82"/>
        <v>"Distribution.BookingOptionRequest"</v>
      </c>
      <c r="AH185" t="str">
        <f t="shared" si="83"/>
        <v>"bookingPreference"</v>
      </c>
      <c r="AI185" t="str">
        <f t="shared" si="84"/>
        <v>"Embedded.BookingPreferences"</v>
      </c>
      <c r="AJ185" t="str">
        <f t="shared" si="85"/>
        <v>""</v>
      </c>
      <c r="AK185" t="str">
        <f t="shared" si="86"/>
        <v>"hasOne"</v>
      </c>
      <c r="AL185" t="str">
        <f t="shared" si="87"/>
        <v>"Distribution.BookingOptionRequest","bookingPreference","Embedded.BookingPreferences","","hasOne"</v>
      </c>
      <c r="AN185">
        <f>COUNTIF(View_conceptual!G:G,L185)</f>
        <v>0</v>
      </c>
      <c r="AO185">
        <f>COUNTIF(View_conceptual!H:H,L185)+COUNTIF(View_conceptual!I:I,N185)</f>
        <v>0</v>
      </c>
      <c r="AQ185" t="str">
        <f t="shared" si="88"/>
        <v/>
      </c>
      <c r="AR185" t="str">
        <f t="shared" si="89"/>
        <v/>
      </c>
      <c r="AT185">
        <f>COUNTIF(View_full!G:G,L185)</f>
        <v>1</v>
      </c>
      <c r="AU185">
        <f>COUNTIF(View_full!H:H,L185)+COUNTIF(View_full!I:I,N185)</f>
        <v>2</v>
      </c>
      <c r="AV185">
        <f>COUNTIFS(Property_Manual!$A$2:$A$1206,Raw!L185,Property_Manual!$B$2:$B$1206,Raw!M185,Property_Manual!$C$2:$C$1206,Raw!N185,Property_Manual!$D$2:$D$1206,Raw!O185,Property_Manual!$F$2:$F$1206,"x")</f>
        <v>1</v>
      </c>
      <c r="AW185" t="str">
        <f t="shared" si="90"/>
        <v>"Distribution","BookingOptionRequest","bookingPreference","Embedded","BookingPreferences",4,"Request object; refers to the Quote request or Booking request ","Reference to the Booking preferences","false","false","","https://onerecord.iata.org/ns/cargo#BookingOptionRequest","https://onerecord.iata.org/ns/cargo#bookingPreference","https://onerecord.iata.org/ns/cargo#BookingPreferences"</v>
      </c>
      <c r="AX185" t="str">
        <f t="shared" si="91"/>
        <v>"Distribution.BookingOptionRequest","bookingPreference","Embedded.BookingPreferences","","hasOne"</v>
      </c>
      <c r="AY185" t="str">
        <f t="shared" si="92"/>
        <v>"Distribution.BookingOptionRequest","bookingPreference","Embedded.BookingPreferences","","hasOne"</v>
      </c>
    </row>
    <row r="186" spans="1:51" x14ac:dyDescent="0.2">
      <c r="A186" s="5" t="s">
        <v>1254</v>
      </c>
      <c r="B186" s="5" t="s">
        <v>1201</v>
      </c>
      <c r="C186" s="5" t="s">
        <v>284</v>
      </c>
      <c r="D186" s="5" t="s">
        <v>299</v>
      </c>
      <c r="E186" s="5" t="s">
        <v>49</v>
      </c>
      <c r="F186" s="5" t="s">
        <v>300</v>
      </c>
      <c r="G186">
        <v>1</v>
      </c>
      <c r="I186" s="5" t="s">
        <v>722</v>
      </c>
      <c r="J186" s="5" t="s">
        <v>301</v>
      </c>
      <c r="K186" s="5"/>
      <c r="L186" t="str">
        <f t="shared" si="62"/>
        <v>BookingOptionRequest</v>
      </c>
      <c r="M186" t="str">
        <f t="shared" si="63"/>
        <v>carrierProduct</v>
      </c>
      <c r="N186" t="str">
        <f t="shared" si="64"/>
        <v>CarrierProduct</v>
      </c>
      <c r="O186" t="str">
        <f t="shared" si="65"/>
        <v/>
      </c>
      <c r="P186" t="str">
        <f t="shared" si="66"/>
        <v/>
      </c>
      <c r="Q186" t="str">
        <f t="shared" si="67"/>
        <v>Object</v>
      </c>
      <c r="R186" t="str">
        <f t="shared" si="68"/>
        <v>"Distribution"</v>
      </c>
      <c r="S186" t="str">
        <f t="shared" si="69"/>
        <v>"BookingOptionRequest"</v>
      </c>
      <c r="T186" t="str">
        <f t="shared" si="70"/>
        <v>"carrierProduct"</v>
      </c>
      <c r="U186" t="str">
        <f t="shared" si="71"/>
        <v>"Embedded"</v>
      </c>
      <c r="V186" t="str">
        <f t="shared" si="72"/>
        <v>"CarrierProduct"</v>
      </c>
      <c r="W186">
        <f>IF($A186="Implicit","",COUNTIFS($C$8:C186,C186,$A$8:A186,"Explicit"))</f>
        <v>5</v>
      </c>
      <c r="X186" t="str">
        <f t="shared" si="73"/>
        <v>"Request object; refers to the Quote request or Booking request "</v>
      </c>
      <c r="Y186" t="str">
        <f t="shared" si="74"/>
        <v>"Reference to the Carrier product if known"</v>
      </c>
      <c r="Z186" t="str">
        <f t="shared" si="75"/>
        <v>"false"</v>
      </c>
      <c r="AA186" t="str">
        <f t="shared" si="76"/>
        <v>"false"</v>
      </c>
      <c r="AB186" t="str">
        <f t="shared" si="77"/>
        <v>""</v>
      </c>
      <c r="AC186" t="str">
        <f t="shared" si="78"/>
        <v>"https://onerecord.iata.org/ns/cargo#BookingOptionRequest"</v>
      </c>
      <c r="AD186" t="str">
        <f t="shared" si="79"/>
        <v>"https://onerecord.iata.org/ns/cargo#carrierProduct"</v>
      </c>
      <c r="AE186" t="str">
        <f t="shared" si="80"/>
        <v>"https://onerecord.iata.org/ns/cargo#CarrierProduct"</v>
      </c>
      <c r="AF186" t="str">
        <f t="shared" si="81"/>
        <v>"Distribution","BookingOptionRequest","carrierProduct","Embedded","CarrierProduct",5,"Request object; refers to the Quote request or Booking request ","Reference to the Carrier product if known","false","false","","https://onerecord.iata.org/ns/cargo#BookingOptionRequest","https://onerecord.iata.org/ns/cargo#carrierProduct","https://onerecord.iata.org/ns/cargo#CarrierProduct"</v>
      </c>
      <c r="AG186" t="str">
        <f t="shared" si="82"/>
        <v>"Distribution.BookingOptionRequest"</v>
      </c>
      <c r="AH186" t="str">
        <f t="shared" si="83"/>
        <v>"carrierProduct"</v>
      </c>
      <c r="AI186" t="str">
        <f t="shared" si="84"/>
        <v>"Embedded.CarrierProduct"</v>
      </c>
      <c r="AJ186" t="str">
        <f t="shared" si="85"/>
        <v>""</v>
      </c>
      <c r="AK186" t="str">
        <f t="shared" si="86"/>
        <v>"hasOne"</v>
      </c>
      <c r="AL186" t="str">
        <f t="shared" si="87"/>
        <v>"Distribution.BookingOptionRequest","carrierProduct","Embedded.CarrierProduct","","hasOne"</v>
      </c>
      <c r="AN186">
        <f>COUNTIF(View_conceptual!G:G,L186)</f>
        <v>0</v>
      </c>
      <c r="AO186">
        <f>COUNTIF(View_conceptual!H:H,L186)+COUNTIF(View_conceptual!I:I,N186)</f>
        <v>0</v>
      </c>
      <c r="AQ186" t="str">
        <f t="shared" si="88"/>
        <v/>
      </c>
      <c r="AR186" t="str">
        <f t="shared" si="89"/>
        <v/>
      </c>
      <c r="AT186">
        <f>COUNTIF(View_full!G:G,L186)</f>
        <v>1</v>
      </c>
      <c r="AU186">
        <f>COUNTIF(View_full!H:H,L186)+COUNTIF(View_full!I:I,N186)</f>
        <v>2</v>
      </c>
      <c r="AV186">
        <f>COUNTIFS(Property_Manual!$A$2:$A$1206,Raw!L186,Property_Manual!$B$2:$B$1206,Raw!M186,Property_Manual!$C$2:$C$1206,Raw!N186,Property_Manual!$D$2:$D$1206,Raw!O186,Property_Manual!$F$2:$F$1206,"x")</f>
        <v>1</v>
      </c>
      <c r="AW186" t="str">
        <f t="shared" si="90"/>
        <v>"Distribution","BookingOptionRequest","carrierProduct","Embedded","CarrierProduct",5,"Request object; refers to the Quote request or Booking request ","Reference to the Carrier product if known","false","false","","https://onerecord.iata.org/ns/cargo#BookingOptionRequest","https://onerecord.iata.org/ns/cargo#carrierProduct","https://onerecord.iata.org/ns/cargo#CarrierProduct"</v>
      </c>
      <c r="AX186" t="str">
        <f t="shared" si="91"/>
        <v>"Distribution.BookingOptionRequest","carrierProduct","Embedded.CarrierProduct","","hasOne"</v>
      </c>
      <c r="AY186" t="str">
        <f t="shared" si="92"/>
        <v>"Distribution.BookingOptionRequest","carrierProduct","Embedded.CarrierProduct","","hasOne"</v>
      </c>
    </row>
    <row r="187" spans="1:51" x14ac:dyDescent="0.2">
      <c r="A187" s="5" t="s">
        <v>1254</v>
      </c>
      <c r="B187" s="5" t="s">
        <v>1201</v>
      </c>
      <c r="C187" s="5" t="s">
        <v>284</v>
      </c>
      <c r="D187" s="5" t="s">
        <v>730</v>
      </c>
      <c r="E187" s="5" t="s">
        <v>49</v>
      </c>
      <c r="F187" s="5" t="s">
        <v>294</v>
      </c>
      <c r="G187">
        <v>1</v>
      </c>
      <c r="I187" s="5" t="s">
        <v>722</v>
      </c>
      <c r="J187" s="5" t="s">
        <v>731</v>
      </c>
      <c r="K187" s="5"/>
      <c r="L187" t="str">
        <f t="shared" si="62"/>
        <v>BookingOptionRequest</v>
      </c>
      <c r="M187" t="str">
        <f t="shared" si="63"/>
        <v>timePreferences</v>
      </c>
      <c r="N187" t="str">
        <f t="shared" si="64"/>
        <v>BookingTimes</v>
      </c>
      <c r="O187" t="str">
        <f t="shared" si="65"/>
        <v/>
      </c>
      <c r="P187" t="str">
        <f t="shared" si="66"/>
        <v/>
      </c>
      <c r="Q187" t="str">
        <f t="shared" si="67"/>
        <v>Object</v>
      </c>
      <c r="R187" t="str">
        <f t="shared" si="68"/>
        <v>"Distribution"</v>
      </c>
      <c r="S187" t="str">
        <f t="shared" si="69"/>
        <v>"BookingOptionRequest"</v>
      </c>
      <c r="T187" t="str">
        <f t="shared" si="70"/>
        <v>"timePreferences"</v>
      </c>
      <c r="U187" t="str">
        <f t="shared" si="71"/>
        <v>"Embedded"</v>
      </c>
      <c r="V187" t="str">
        <f t="shared" si="72"/>
        <v>"BookingTimes"</v>
      </c>
      <c r="W187">
        <f>IF($A187="Implicit","",COUNTIFS($C$8:C187,C187,$A$8:A187,"Explicit"))</f>
        <v>6</v>
      </c>
      <c r="X187" t="str">
        <f t="shared" si="73"/>
        <v>"Request object; refers to the Quote request or Booking request "</v>
      </c>
      <c r="Y187" t="str">
        <f t="shared" si="74"/>
        <v>"Schedule preferences of the request"</v>
      </c>
      <c r="Z187" t="str">
        <f t="shared" si="75"/>
        <v>"false"</v>
      </c>
      <c r="AA187" t="str">
        <f t="shared" si="76"/>
        <v>"false"</v>
      </c>
      <c r="AB187" t="str">
        <f t="shared" si="77"/>
        <v>""</v>
      </c>
      <c r="AC187" t="str">
        <f t="shared" si="78"/>
        <v>"https://onerecord.iata.org/ns/cargo#BookingOptionRequest"</v>
      </c>
      <c r="AD187" t="str">
        <f t="shared" si="79"/>
        <v>"https://onerecord.iata.org/ns/cargo#timePreferences"</v>
      </c>
      <c r="AE187" t="str">
        <f t="shared" si="80"/>
        <v>"https://onerecord.iata.org/ns/cargo#BookingTimes"</v>
      </c>
      <c r="AF187" t="str">
        <f t="shared" si="81"/>
        <v>"Distribution","BookingOptionRequest","timePreferences","Embedded","BookingTimes",6,"Request object; refers to the Quote request or Booking request ","Schedule preferences of the request","false","false","","https://onerecord.iata.org/ns/cargo#BookingOptionRequest","https://onerecord.iata.org/ns/cargo#timePreferences","https://onerecord.iata.org/ns/cargo#BookingTimes"</v>
      </c>
      <c r="AG187" t="str">
        <f t="shared" si="82"/>
        <v>"Distribution.BookingOptionRequest"</v>
      </c>
      <c r="AH187" t="str">
        <f t="shared" si="83"/>
        <v>"timePreferences"</v>
      </c>
      <c r="AI187" t="str">
        <f t="shared" si="84"/>
        <v>"Embedded.BookingTimes"</v>
      </c>
      <c r="AJ187" t="str">
        <f t="shared" si="85"/>
        <v>""</v>
      </c>
      <c r="AK187" t="str">
        <f t="shared" si="86"/>
        <v>"hasOne"</v>
      </c>
      <c r="AL187" t="str">
        <f t="shared" si="87"/>
        <v>"Distribution.BookingOptionRequest","timePreferences","Embedded.BookingTimes","","hasOne"</v>
      </c>
      <c r="AN187">
        <f>COUNTIF(View_conceptual!G:G,L187)</f>
        <v>0</v>
      </c>
      <c r="AO187">
        <f>COUNTIF(View_conceptual!H:H,L187)+COUNTIF(View_conceptual!I:I,N187)</f>
        <v>0</v>
      </c>
      <c r="AQ187" t="str">
        <f t="shared" si="88"/>
        <v/>
      </c>
      <c r="AR187" t="str">
        <f t="shared" si="89"/>
        <v/>
      </c>
      <c r="AT187">
        <f>COUNTIF(View_full!G:G,L187)</f>
        <v>1</v>
      </c>
      <c r="AU187">
        <f>COUNTIF(View_full!H:H,L187)+COUNTIF(View_full!I:I,N187)</f>
        <v>2</v>
      </c>
      <c r="AV187">
        <f>COUNTIFS(Property_Manual!$A$2:$A$1206,Raw!L187,Property_Manual!$B$2:$B$1206,Raw!M187,Property_Manual!$C$2:$C$1206,Raw!N187,Property_Manual!$D$2:$D$1206,Raw!O187,Property_Manual!$F$2:$F$1206,"x")</f>
        <v>1</v>
      </c>
      <c r="AW187" t="str">
        <f t="shared" si="90"/>
        <v>"Distribution","BookingOptionRequest","timePreferences","Embedded","BookingTimes",6,"Request object; refers to the Quote request or Booking request ","Schedule preferences of the request","false","false","","https://onerecord.iata.org/ns/cargo#BookingOptionRequest","https://onerecord.iata.org/ns/cargo#timePreferences","https://onerecord.iata.org/ns/cargo#BookingTimes"</v>
      </c>
      <c r="AX187" t="str">
        <f t="shared" si="91"/>
        <v>"Distribution.BookingOptionRequest","timePreferences","Embedded.BookingTimes","","hasOne"</v>
      </c>
      <c r="AY187" t="str">
        <f t="shared" si="92"/>
        <v>"Distribution.BookingOptionRequest","timePreferences","Embedded.BookingTimes","","hasOne"</v>
      </c>
    </row>
    <row r="188" spans="1:51" x14ac:dyDescent="0.2">
      <c r="A188" s="5" t="s">
        <v>1254</v>
      </c>
      <c r="B188" s="5" t="s">
        <v>1201</v>
      </c>
      <c r="C188" s="5" t="s">
        <v>284</v>
      </c>
      <c r="D188" s="5" t="s">
        <v>317</v>
      </c>
      <c r="E188" s="5" t="s">
        <v>49</v>
      </c>
      <c r="F188" s="5" t="s">
        <v>318</v>
      </c>
      <c r="G188">
        <v>1</v>
      </c>
      <c r="I188" s="5" t="s">
        <v>722</v>
      </c>
      <c r="J188" s="5" t="s">
        <v>319</v>
      </c>
      <c r="K188" s="5"/>
      <c r="L188" t="str">
        <f t="shared" si="62"/>
        <v>BookingOptionRequest</v>
      </c>
      <c r="M188" t="str">
        <f t="shared" si="63"/>
        <v>unitsPreference</v>
      </c>
      <c r="N188" t="str">
        <f t="shared" si="64"/>
        <v>UnitsPreference</v>
      </c>
      <c r="O188" t="str">
        <f t="shared" si="65"/>
        <v/>
      </c>
      <c r="P188" t="str">
        <f t="shared" si="66"/>
        <v/>
      </c>
      <c r="Q188" t="str">
        <f t="shared" si="67"/>
        <v>Object</v>
      </c>
      <c r="R188" t="str">
        <f t="shared" si="68"/>
        <v>"Distribution"</v>
      </c>
      <c r="S188" t="str">
        <f t="shared" si="69"/>
        <v>"BookingOptionRequest"</v>
      </c>
      <c r="T188" t="str">
        <f t="shared" si="70"/>
        <v>"unitsPreference"</v>
      </c>
      <c r="U188" t="str">
        <f t="shared" si="71"/>
        <v>"Embedded"</v>
      </c>
      <c r="V188" t="str">
        <f t="shared" si="72"/>
        <v>"UnitsPreference"</v>
      </c>
      <c r="W188">
        <f>IF($A188="Implicit","",COUNTIFS($C$8:C188,C188,$A$8:A188,"Explicit"))</f>
        <v>7</v>
      </c>
      <c r="X188" t="str">
        <f t="shared" si="73"/>
        <v>"Request object; refers to the Quote request or Booking request "</v>
      </c>
      <c r="Y188" t="str">
        <f t="shared" si="74"/>
        <v>"Reference to unit preferences of the request (e.g. kg or cm)"</v>
      </c>
      <c r="Z188" t="str">
        <f t="shared" si="75"/>
        <v>"false"</v>
      </c>
      <c r="AA188" t="str">
        <f t="shared" si="76"/>
        <v>"false"</v>
      </c>
      <c r="AB188" t="str">
        <f t="shared" si="77"/>
        <v>""</v>
      </c>
      <c r="AC188" t="str">
        <f t="shared" si="78"/>
        <v>"https://onerecord.iata.org/ns/cargo#BookingOptionRequest"</v>
      </c>
      <c r="AD188" t="str">
        <f t="shared" si="79"/>
        <v>"https://onerecord.iata.org/ns/cargo#unitsPreference"</v>
      </c>
      <c r="AE188" t="str">
        <f t="shared" si="80"/>
        <v>"https://onerecord.iata.org/ns/cargo#UnitsPreference"</v>
      </c>
      <c r="AF188" t="str">
        <f t="shared" si="81"/>
        <v>"Distribution","BookingOptionRequest","unitsPreference","Embedded","UnitsPreference",7,"Request object; refers to the Quote request or Booking request ","Reference to unit preferences of the request (e.g. kg or cm)","false","false","","https://onerecord.iata.org/ns/cargo#BookingOptionRequest","https://onerecord.iata.org/ns/cargo#unitsPreference","https://onerecord.iata.org/ns/cargo#UnitsPreference"</v>
      </c>
      <c r="AG188" t="str">
        <f t="shared" si="82"/>
        <v>"Distribution.BookingOptionRequest"</v>
      </c>
      <c r="AH188" t="str">
        <f t="shared" si="83"/>
        <v>"unitsPreference"</v>
      </c>
      <c r="AI188" t="str">
        <f t="shared" si="84"/>
        <v>"Embedded.UnitsPreference"</v>
      </c>
      <c r="AJ188" t="str">
        <f t="shared" si="85"/>
        <v>""</v>
      </c>
      <c r="AK188" t="str">
        <f t="shared" si="86"/>
        <v>"hasOne"</v>
      </c>
      <c r="AL188" t="str">
        <f t="shared" si="87"/>
        <v>"Distribution.BookingOptionRequest","unitsPreference","Embedded.UnitsPreference","","hasOne"</v>
      </c>
      <c r="AN188">
        <f>COUNTIF(View_conceptual!G:G,L188)</f>
        <v>0</v>
      </c>
      <c r="AO188">
        <f>COUNTIF(View_conceptual!H:H,L188)+COUNTIF(View_conceptual!I:I,N188)</f>
        <v>0</v>
      </c>
      <c r="AQ188" t="str">
        <f t="shared" si="88"/>
        <v/>
      </c>
      <c r="AR188" t="str">
        <f t="shared" si="89"/>
        <v/>
      </c>
      <c r="AT188">
        <f>COUNTIF(View_full!G:G,L188)</f>
        <v>1</v>
      </c>
      <c r="AU188">
        <f>COUNTIF(View_full!H:H,L188)+COUNTIF(View_full!I:I,N188)</f>
        <v>2</v>
      </c>
      <c r="AV188">
        <f>COUNTIFS(Property_Manual!$A$2:$A$1206,Raw!L188,Property_Manual!$B$2:$B$1206,Raw!M188,Property_Manual!$C$2:$C$1206,Raw!N188,Property_Manual!$D$2:$D$1206,Raw!O188,Property_Manual!$F$2:$F$1206,"x")</f>
        <v>1</v>
      </c>
      <c r="AW188" t="str">
        <f t="shared" si="90"/>
        <v>"Distribution","BookingOptionRequest","unitsPreference","Embedded","UnitsPreference",7,"Request object; refers to the Quote request or Booking request ","Reference to unit preferences of the request (e.g. kg or cm)","false","false","","https://onerecord.iata.org/ns/cargo#BookingOptionRequest","https://onerecord.iata.org/ns/cargo#unitsPreference","https://onerecord.iata.org/ns/cargo#UnitsPreference"</v>
      </c>
      <c r="AX188" t="str">
        <f t="shared" si="91"/>
        <v>"Distribution.BookingOptionRequest","unitsPreference","Embedded.UnitsPreference","","hasOne"</v>
      </c>
      <c r="AY188" t="str">
        <f t="shared" si="92"/>
        <v>"Distribution.BookingOptionRequest","unitsPreference","Embedded.UnitsPreference","","hasOne"</v>
      </c>
    </row>
    <row r="189" spans="1:51" x14ac:dyDescent="0.2">
      <c r="A189" s="5" t="s">
        <v>1254</v>
      </c>
      <c r="B189" s="5" t="s">
        <v>1201</v>
      </c>
      <c r="C189" s="5" t="s">
        <v>284</v>
      </c>
      <c r="D189" s="5" t="s">
        <v>38</v>
      </c>
      <c r="E189" s="5" t="s">
        <v>1209</v>
      </c>
      <c r="F189" s="5" t="s">
        <v>23</v>
      </c>
      <c r="H189" t="s">
        <v>415</v>
      </c>
      <c r="I189" s="5" t="s">
        <v>722</v>
      </c>
      <c r="J189" s="5" t="s">
        <v>39</v>
      </c>
      <c r="K189" s="5"/>
      <c r="L189" t="str">
        <f t="shared" si="62"/>
        <v>BookingOptionRequest</v>
      </c>
      <c r="M189" t="str">
        <f t="shared" si="63"/>
        <v>checks</v>
      </c>
      <c r="N189" t="str">
        <f t="shared" si="64"/>
        <v>Check</v>
      </c>
      <c r="O189" t="str">
        <f t="shared" si="65"/>
        <v>checkedObject</v>
      </c>
      <c r="P189" t="str">
        <f t="shared" si="66"/>
        <v/>
      </c>
      <c r="Q189" t="str">
        <f t="shared" si="67"/>
        <v>Object</v>
      </c>
      <c r="R189" t="str">
        <f t="shared" si="68"/>
        <v>"Distribution"</v>
      </c>
      <c r="S189" t="str">
        <f t="shared" si="69"/>
        <v>"BookingOptionRequest"</v>
      </c>
      <c r="T189" t="str">
        <f t="shared" si="70"/>
        <v>"checks"</v>
      </c>
      <c r="U189" t="str">
        <f t="shared" si="71"/>
        <v>"Action"</v>
      </c>
      <c r="V189" t="str">
        <f t="shared" si="72"/>
        <v>"Check"</v>
      </c>
      <c r="W189">
        <f>IF($A189="Implicit","",COUNTIFS($C$8:C189,C189,$A$8:A189,"Explicit"))</f>
        <v>8</v>
      </c>
      <c r="X189" t="str">
        <f t="shared" si="73"/>
        <v>"Request object; refers to the Quote request or Booking request "</v>
      </c>
      <c r="Y189" t="str">
        <f t="shared" si="74"/>
        <v>"References to the CheckActions performed on the object"</v>
      </c>
      <c r="Z189" t="str">
        <f t="shared" si="75"/>
        <v>"true"</v>
      </c>
      <c r="AA189" t="str">
        <f t="shared" si="76"/>
        <v>"false"</v>
      </c>
      <c r="AB189" t="str">
        <f t="shared" si="77"/>
        <v>""</v>
      </c>
      <c r="AC189" t="str">
        <f t="shared" si="78"/>
        <v>"https://onerecord.iata.org/ns/cargo#BookingOptionRequest"</v>
      </c>
      <c r="AD189" t="str">
        <f t="shared" si="79"/>
        <v>"https://onerecord.iata.org/ns/cargo#checks"</v>
      </c>
      <c r="AE189" t="str">
        <f t="shared" si="80"/>
        <v>"https://onerecord.iata.org/ns/cargo#Check"</v>
      </c>
      <c r="AF189" t="str">
        <f t="shared" si="81"/>
        <v>"Distribution","BookingOptionRequest","checks","Action","Check",8,"Request object; refers to the Quote request or Booking request ","References to the CheckActions performed on the object","true","false","","https://onerecord.iata.org/ns/cargo#BookingOptionRequest","https://onerecord.iata.org/ns/cargo#checks","https://onerecord.iata.org/ns/cargo#Check"</v>
      </c>
      <c r="AG189" t="str">
        <f t="shared" si="82"/>
        <v>"Distribution.BookingOptionRequest"</v>
      </c>
      <c r="AH189" t="str">
        <f t="shared" si="83"/>
        <v>"checks"</v>
      </c>
      <c r="AI189" t="str">
        <f t="shared" si="84"/>
        <v>"Action.Check"</v>
      </c>
      <c r="AJ189" t="str">
        <f t="shared" si="85"/>
        <v>"checkedObject"</v>
      </c>
      <c r="AK189" t="str">
        <f t="shared" si="86"/>
        <v>"hasMany"</v>
      </c>
      <c r="AL189" t="str">
        <f t="shared" si="87"/>
        <v>"Distribution.BookingOptionRequest","checks","Action.Check","checkedObject","hasMany"</v>
      </c>
      <c r="AN189">
        <f>COUNTIF(View_conceptual!G:G,L189)</f>
        <v>0</v>
      </c>
      <c r="AO189">
        <f>COUNTIF(View_conceptual!H:H,L189)+COUNTIF(View_conceptual!I:I,N189)</f>
        <v>0</v>
      </c>
      <c r="AQ189" t="str">
        <f t="shared" si="88"/>
        <v/>
      </c>
      <c r="AR189" t="str">
        <f t="shared" si="89"/>
        <v/>
      </c>
      <c r="AT189">
        <f>COUNTIF(View_full!G:G,L189)</f>
        <v>1</v>
      </c>
      <c r="AU189">
        <f>COUNTIF(View_full!H:H,L189)+COUNTIF(View_full!I:I,N189)</f>
        <v>1</v>
      </c>
      <c r="AV189">
        <f>COUNTIFS(Property_Manual!$A$2:$A$1206,Raw!L189,Property_Manual!$B$2:$B$1206,Raw!M189,Property_Manual!$C$2:$C$1206,Raw!N189,Property_Manual!$D$2:$D$1206,Raw!O189,Property_Manual!$F$2:$F$1206,"x")</f>
        <v>0</v>
      </c>
      <c r="AW189" t="str">
        <f t="shared" si="90"/>
        <v>"Distribution","BookingOptionRequest","checks","Action","Check",8,"Request object; refers to the Quote request or Booking request ","References to the CheckActions performed on the object","true","false","","https://onerecord.iata.org/ns/cargo#BookingOptionRequest","https://onerecord.iata.org/ns/cargo#checks","https://onerecord.iata.org/ns/cargo#Check"</v>
      </c>
      <c r="AX189" t="str">
        <f t="shared" si="91"/>
        <v/>
      </c>
      <c r="AY189" t="str">
        <f t="shared" si="92"/>
        <v/>
      </c>
    </row>
    <row r="190" spans="1:51" x14ac:dyDescent="0.2">
      <c r="A190" s="5" t="s">
        <v>1254</v>
      </c>
      <c r="B190" s="5" t="s">
        <v>1201</v>
      </c>
      <c r="C190" s="5" t="s">
        <v>284</v>
      </c>
      <c r="D190" s="5" t="s">
        <v>43</v>
      </c>
      <c r="E190" s="5" t="s">
        <v>1198</v>
      </c>
      <c r="F190" s="5" t="s">
        <v>44</v>
      </c>
      <c r="H190" t="s">
        <v>654</v>
      </c>
      <c r="I190" s="5" t="s">
        <v>722</v>
      </c>
      <c r="J190" s="5" t="s">
        <v>45</v>
      </c>
      <c r="K190" s="5"/>
      <c r="L190" t="str">
        <f t="shared" si="62"/>
        <v>BookingOptionRequest</v>
      </c>
      <c r="M190" t="str">
        <f t="shared" si="63"/>
        <v>externalReferences</v>
      </c>
      <c r="N190" t="str">
        <f t="shared" si="64"/>
        <v>ExternalReference</v>
      </c>
      <c r="O190" t="str">
        <f t="shared" si="65"/>
        <v>referenceForObjects</v>
      </c>
      <c r="P190" t="str">
        <f t="shared" si="66"/>
        <v/>
      </c>
      <c r="Q190" t="str">
        <f t="shared" si="67"/>
        <v>Object</v>
      </c>
      <c r="R190" t="str">
        <f t="shared" si="68"/>
        <v>"Distribution"</v>
      </c>
      <c r="S190" t="str">
        <f t="shared" si="69"/>
        <v>"BookingOptionRequest"</v>
      </c>
      <c r="T190" t="str">
        <f t="shared" si="70"/>
        <v>"externalReferences"</v>
      </c>
      <c r="U190" t="str">
        <f t="shared" si="71"/>
        <v>"Common"</v>
      </c>
      <c r="V190" t="str">
        <f t="shared" si="72"/>
        <v>"ExternalReference"</v>
      </c>
      <c r="W190">
        <f>IF($A190="Implicit","",COUNTIFS($C$8:C190,C190,$A$8:A190,"Explicit"))</f>
        <v>9</v>
      </c>
      <c r="X190" t="str">
        <f t="shared" si="73"/>
        <v>"Request object; refers to the Quote request or Booking request "</v>
      </c>
      <c r="Y190" t="str">
        <f t="shared" si="74"/>
        <v>"References to all associated ExternalReferences"</v>
      </c>
      <c r="Z190" t="str">
        <f t="shared" si="75"/>
        <v>"true"</v>
      </c>
      <c r="AA190" t="str">
        <f t="shared" si="76"/>
        <v>"false"</v>
      </c>
      <c r="AB190" t="str">
        <f t="shared" si="77"/>
        <v>""</v>
      </c>
      <c r="AC190" t="str">
        <f t="shared" si="78"/>
        <v>"https://onerecord.iata.org/ns/cargo#BookingOptionRequest"</v>
      </c>
      <c r="AD190" t="str">
        <f t="shared" si="79"/>
        <v>"https://onerecord.iata.org/ns/cargo#externalReferences"</v>
      </c>
      <c r="AE190" t="str">
        <f t="shared" si="80"/>
        <v>"https://onerecord.iata.org/ns/cargo#ExternalReference"</v>
      </c>
      <c r="AF190" t="str">
        <f t="shared" si="81"/>
        <v>"Distribution","BookingOptionRequest","externalReferences","Common","ExternalReference",9,"Request object; refers to the Quote request or Booking request ","References to all associated ExternalReferences","true","false","","https://onerecord.iata.org/ns/cargo#BookingOptionRequest","https://onerecord.iata.org/ns/cargo#externalReferences","https://onerecord.iata.org/ns/cargo#ExternalReference"</v>
      </c>
      <c r="AG190" t="str">
        <f t="shared" si="82"/>
        <v>"Distribution.BookingOptionRequest"</v>
      </c>
      <c r="AH190" t="str">
        <f t="shared" si="83"/>
        <v>"externalReferences"</v>
      </c>
      <c r="AI190" t="str">
        <f t="shared" si="84"/>
        <v>"Common.ExternalReference"</v>
      </c>
      <c r="AJ190" t="str">
        <f t="shared" si="85"/>
        <v>"referenceForObjects"</v>
      </c>
      <c r="AK190" t="str">
        <f t="shared" si="86"/>
        <v>"hasMany"</v>
      </c>
      <c r="AL190" t="str">
        <f t="shared" si="87"/>
        <v>"Distribution.BookingOptionRequest","externalReferences","Common.ExternalReference","referenceForObjects","hasMany"</v>
      </c>
      <c r="AN190">
        <f>COUNTIF(View_conceptual!G:G,L190)</f>
        <v>0</v>
      </c>
      <c r="AO190">
        <f>COUNTIF(View_conceptual!H:H,L190)+COUNTIF(View_conceptual!I:I,N190)</f>
        <v>0</v>
      </c>
      <c r="AQ190" t="str">
        <f t="shared" si="88"/>
        <v/>
      </c>
      <c r="AR190" t="str">
        <f t="shared" si="89"/>
        <v/>
      </c>
      <c r="AT190">
        <f>COUNTIF(View_full!G:G,L190)</f>
        <v>1</v>
      </c>
      <c r="AU190">
        <f>COUNTIF(View_full!H:H,L190)+COUNTIF(View_full!I:I,N190)</f>
        <v>1</v>
      </c>
      <c r="AV190">
        <f>COUNTIFS(Property_Manual!$A$2:$A$1206,Raw!L190,Property_Manual!$B$2:$B$1206,Raw!M190,Property_Manual!$C$2:$C$1206,Raw!N190,Property_Manual!$D$2:$D$1206,Raw!O190,Property_Manual!$F$2:$F$1206,"x")</f>
        <v>0</v>
      </c>
      <c r="AW190" t="str">
        <f t="shared" si="90"/>
        <v>"Distribution","BookingOptionRequest","externalReferences","Common","ExternalReference",9,"Request object; refers to the Quote request or Booking request ","References to all associated ExternalReferences","true","false","","https://onerecord.iata.org/ns/cargo#BookingOptionRequest","https://onerecord.iata.org/ns/cargo#externalReferences","https://onerecord.iata.org/ns/cargo#ExternalReference"</v>
      </c>
      <c r="AX190" t="str">
        <f t="shared" si="91"/>
        <v/>
      </c>
      <c r="AY190" t="str">
        <f t="shared" si="92"/>
        <v/>
      </c>
    </row>
    <row r="191" spans="1:51" x14ac:dyDescent="0.2">
      <c r="A191" s="5" t="s">
        <v>1255</v>
      </c>
      <c r="B191" s="5" t="s">
        <v>1201</v>
      </c>
      <c r="C191" s="5" t="s">
        <v>284</v>
      </c>
      <c r="D191" s="5" t="s">
        <v>721</v>
      </c>
      <c r="E191" s="5" t="s">
        <v>1201</v>
      </c>
      <c r="F191" s="5" t="s">
        <v>292</v>
      </c>
      <c r="H191" t="s">
        <v>302</v>
      </c>
      <c r="I191" s="5" t="s">
        <v>722</v>
      </c>
      <c r="J191" s="5" t="s">
        <v>723</v>
      </c>
      <c r="K191" s="5"/>
      <c r="L191" t="str">
        <f t="shared" si="62"/>
        <v>BookingOptionRequest</v>
      </c>
      <c r="M191" t="str">
        <f t="shared" si="63"/>
        <v>bookingOptions</v>
      </c>
      <c r="N191" t="str">
        <f t="shared" si="64"/>
        <v>BookingOption</v>
      </c>
      <c r="O191" t="str">
        <f t="shared" si="65"/>
        <v>forBookingOptionRequest</v>
      </c>
      <c r="P191" t="str">
        <f t="shared" si="66"/>
        <v/>
      </c>
      <c r="Q191" t="str">
        <f t="shared" si="67"/>
        <v>Object</v>
      </c>
      <c r="R191" t="str">
        <f t="shared" si="68"/>
        <v/>
      </c>
      <c r="S191" t="str">
        <f t="shared" si="69"/>
        <v/>
      </c>
      <c r="T191" t="str">
        <f t="shared" si="70"/>
        <v/>
      </c>
      <c r="U191" t="str">
        <f t="shared" si="71"/>
        <v/>
      </c>
      <c r="V191" t="str">
        <f t="shared" si="72"/>
        <v/>
      </c>
      <c r="W191" t="str">
        <f>IF($A191="Implicit","",COUNTIFS($C$8:C191,C191,$A$8:A191,"Explicit"))</f>
        <v/>
      </c>
      <c r="X191" t="str">
        <f t="shared" si="73"/>
        <v/>
      </c>
      <c r="Y191" t="str">
        <f t="shared" si="74"/>
        <v/>
      </c>
      <c r="Z191" t="str">
        <f t="shared" si="75"/>
        <v/>
      </c>
      <c r="AA191" t="str">
        <f t="shared" si="76"/>
        <v/>
      </c>
      <c r="AB191" t="str">
        <f t="shared" si="77"/>
        <v/>
      </c>
      <c r="AC191" t="str">
        <f t="shared" si="78"/>
        <v/>
      </c>
      <c r="AD191" t="str">
        <f t="shared" si="79"/>
        <v/>
      </c>
      <c r="AE191" t="str">
        <f t="shared" si="80"/>
        <v/>
      </c>
      <c r="AF191" t="str">
        <f t="shared" si="81"/>
        <v/>
      </c>
      <c r="AG191" t="str">
        <f t="shared" si="82"/>
        <v>"Distribution.BookingOptionRequest"</v>
      </c>
      <c r="AH191" t="str">
        <f t="shared" si="83"/>
        <v>"bookingOptions"</v>
      </c>
      <c r="AI191" t="str">
        <f t="shared" si="84"/>
        <v>"Distribution.BookingOption"</v>
      </c>
      <c r="AJ191" t="str">
        <f t="shared" si="85"/>
        <v>"forBookingOptionRequest"</v>
      </c>
      <c r="AK191" t="str">
        <f t="shared" si="86"/>
        <v>"hasMany"</v>
      </c>
      <c r="AL191" t="str">
        <f t="shared" si="87"/>
        <v>"Distribution.BookingOptionRequest","bookingOptions","Distribution.BookingOption","forBookingOptionRequest","hasMany"</v>
      </c>
      <c r="AN191">
        <f>COUNTIF(View_conceptual!G:G,L191)</f>
        <v>0</v>
      </c>
      <c r="AO191">
        <f>COUNTIF(View_conceptual!H:H,L191)+COUNTIF(View_conceptual!I:I,N191)</f>
        <v>0</v>
      </c>
      <c r="AQ191" t="str">
        <f t="shared" si="88"/>
        <v/>
      </c>
      <c r="AR191" t="str">
        <f t="shared" si="89"/>
        <v/>
      </c>
      <c r="AT191">
        <f>COUNTIF(View_full!G:G,L191)</f>
        <v>1</v>
      </c>
      <c r="AU191">
        <f>COUNTIF(View_full!H:H,L191)+COUNTIF(View_full!I:I,N191)</f>
        <v>2</v>
      </c>
      <c r="AV191">
        <f>COUNTIFS(Property_Manual!$A$2:$A$1206,Raw!L191,Property_Manual!$B$2:$B$1206,Raw!M191,Property_Manual!$C$2:$C$1206,Raw!N191,Property_Manual!$D$2:$D$1206,Raw!O191,Property_Manual!$F$2:$F$1206,"x")</f>
        <v>1</v>
      </c>
      <c r="AW191" t="str">
        <f t="shared" si="90"/>
        <v/>
      </c>
      <c r="AX191" t="str">
        <f t="shared" si="91"/>
        <v>"Distribution.BookingOptionRequest","bookingOptions","Distribution.BookingOption","forBookingOptionRequest","hasMany"</v>
      </c>
      <c r="AY191" t="str">
        <f t="shared" si="92"/>
        <v>"Distribution.BookingOptionRequest","bookingOptions","Distribution.BookingOption","forBookingOptionRequest","hasMany"</v>
      </c>
    </row>
    <row r="192" spans="1:51" x14ac:dyDescent="0.2">
      <c r="A192" s="5" t="s">
        <v>1255</v>
      </c>
      <c r="B192" s="5" t="s">
        <v>1201</v>
      </c>
      <c r="C192" s="5" t="s">
        <v>284</v>
      </c>
      <c r="D192" s="5" t="s">
        <v>724</v>
      </c>
      <c r="E192" s="5" t="s">
        <v>49</v>
      </c>
      <c r="F192" s="5" t="s">
        <v>329</v>
      </c>
      <c r="G192">
        <v>1</v>
      </c>
      <c r="I192" s="5" t="s">
        <v>722</v>
      </c>
      <c r="J192" s="5" t="s">
        <v>725</v>
      </c>
      <c r="K192" s="5"/>
      <c r="L192" t="str">
        <f t="shared" si="62"/>
        <v>BookingOptionRequest</v>
      </c>
      <c r="M192" t="str">
        <f t="shared" si="63"/>
        <v>bookingPreference</v>
      </c>
      <c r="N192" t="str">
        <f t="shared" si="64"/>
        <v>BookingPreferences</v>
      </c>
      <c r="O192" t="str">
        <f t="shared" si="65"/>
        <v/>
      </c>
      <c r="P192" t="str">
        <f t="shared" si="66"/>
        <v/>
      </c>
      <c r="Q192" t="str">
        <f t="shared" si="67"/>
        <v>Object</v>
      </c>
      <c r="R192" t="str">
        <f t="shared" si="68"/>
        <v/>
      </c>
      <c r="S192" t="str">
        <f t="shared" si="69"/>
        <v/>
      </c>
      <c r="T192" t="str">
        <f t="shared" si="70"/>
        <v/>
      </c>
      <c r="U192" t="str">
        <f t="shared" si="71"/>
        <v/>
      </c>
      <c r="V192" t="str">
        <f t="shared" si="72"/>
        <v/>
      </c>
      <c r="W192" t="str">
        <f>IF($A192="Implicit","",COUNTIFS($C$8:C192,C192,$A$8:A192,"Explicit"))</f>
        <v/>
      </c>
      <c r="X192" t="str">
        <f t="shared" si="73"/>
        <v/>
      </c>
      <c r="Y192" t="str">
        <f t="shared" si="74"/>
        <v/>
      </c>
      <c r="Z192" t="str">
        <f t="shared" si="75"/>
        <v/>
      </c>
      <c r="AA192" t="str">
        <f t="shared" si="76"/>
        <v/>
      </c>
      <c r="AB192" t="str">
        <f t="shared" si="77"/>
        <v/>
      </c>
      <c r="AC192" t="str">
        <f t="shared" si="78"/>
        <v/>
      </c>
      <c r="AD192" t="str">
        <f t="shared" si="79"/>
        <v/>
      </c>
      <c r="AE192" t="str">
        <f t="shared" si="80"/>
        <v/>
      </c>
      <c r="AF192" t="str">
        <f t="shared" si="81"/>
        <v/>
      </c>
      <c r="AG192" t="str">
        <f t="shared" si="82"/>
        <v>"Distribution.BookingOptionRequest"</v>
      </c>
      <c r="AH192" t="str">
        <f t="shared" si="83"/>
        <v>"bookingPreference"</v>
      </c>
      <c r="AI192" t="str">
        <f t="shared" si="84"/>
        <v>"Embedded.BookingPreferences"</v>
      </c>
      <c r="AJ192" t="str">
        <f t="shared" si="85"/>
        <v>""</v>
      </c>
      <c r="AK192" t="str">
        <f t="shared" si="86"/>
        <v>"hasOne"</v>
      </c>
      <c r="AL192" t="str">
        <f t="shared" si="87"/>
        <v>"Distribution.BookingOptionRequest","bookingPreference","Embedded.BookingPreferences","","hasOne"</v>
      </c>
      <c r="AN192">
        <f>COUNTIF(View_conceptual!G:G,L192)</f>
        <v>0</v>
      </c>
      <c r="AO192">
        <f>COUNTIF(View_conceptual!H:H,L192)+COUNTIF(View_conceptual!I:I,N192)</f>
        <v>0</v>
      </c>
      <c r="AQ192" t="str">
        <f t="shared" si="88"/>
        <v/>
      </c>
      <c r="AR192" t="str">
        <f t="shared" si="89"/>
        <v/>
      </c>
      <c r="AT192">
        <f>COUNTIF(View_full!G:G,L192)</f>
        <v>1</v>
      </c>
      <c r="AU192">
        <f>COUNTIF(View_full!H:H,L192)+COUNTIF(View_full!I:I,N192)</f>
        <v>2</v>
      </c>
      <c r="AV192">
        <f>COUNTIFS(Property_Manual!$A$2:$A$1206,Raw!L192,Property_Manual!$B$2:$B$1206,Raw!M192,Property_Manual!$C$2:$C$1206,Raw!N192,Property_Manual!$D$2:$D$1206,Raw!O192,Property_Manual!$F$2:$F$1206,"x")</f>
        <v>1</v>
      </c>
      <c r="AW192" t="str">
        <f t="shared" si="90"/>
        <v/>
      </c>
      <c r="AX192" t="str">
        <f t="shared" si="91"/>
        <v>"Distribution.BookingOptionRequest","bookingPreference","Embedded.BookingPreferences","","hasOne"</v>
      </c>
      <c r="AY192" t="str">
        <f t="shared" si="92"/>
        <v>"Distribution.BookingOptionRequest","bookingPreference","Embedded.BookingPreferences","","hasOne"</v>
      </c>
    </row>
    <row r="193" spans="1:51" x14ac:dyDescent="0.2">
      <c r="A193" s="5" t="s">
        <v>1255</v>
      </c>
      <c r="B193" s="5" t="s">
        <v>1201</v>
      </c>
      <c r="C193" s="5" t="s">
        <v>284</v>
      </c>
      <c r="D193" s="5" t="s">
        <v>299</v>
      </c>
      <c r="E193" s="5" t="s">
        <v>49</v>
      </c>
      <c r="F193" s="5" t="s">
        <v>300</v>
      </c>
      <c r="G193">
        <v>1</v>
      </c>
      <c r="I193" s="5" t="s">
        <v>722</v>
      </c>
      <c r="J193" s="5" t="s">
        <v>301</v>
      </c>
      <c r="K193" s="5"/>
      <c r="L193" t="str">
        <f t="shared" si="62"/>
        <v>BookingOptionRequest</v>
      </c>
      <c r="M193" t="str">
        <f t="shared" si="63"/>
        <v>carrierProduct</v>
      </c>
      <c r="N193" t="str">
        <f t="shared" si="64"/>
        <v>CarrierProduct</v>
      </c>
      <c r="O193" t="str">
        <f t="shared" si="65"/>
        <v/>
      </c>
      <c r="P193" t="str">
        <f t="shared" si="66"/>
        <v/>
      </c>
      <c r="Q193" t="str">
        <f t="shared" si="67"/>
        <v>Object</v>
      </c>
      <c r="R193" t="str">
        <f t="shared" si="68"/>
        <v/>
      </c>
      <c r="S193" t="str">
        <f t="shared" si="69"/>
        <v/>
      </c>
      <c r="T193" t="str">
        <f t="shared" si="70"/>
        <v/>
      </c>
      <c r="U193" t="str">
        <f t="shared" si="71"/>
        <v/>
      </c>
      <c r="V193" t="str">
        <f t="shared" si="72"/>
        <v/>
      </c>
      <c r="W193" t="str">
        <f>IF($A193="Implicit","",COUNTIFS($C$8:C193,C193,$A$8:A193,"Explicit"))</f>
        <v/>
      </c>
      <c r="X193" t="str">
        <f t="shared" si="73"/>
        <v/>
      </c>
      <c r="Y193" t="str">
        <f t="shared" si="74"/>
        <v/>
      </c>
      <c r="Z193" t="str">
        <f t="shared" si="75"/>
        <v/>
      </c>
      <c r="AA193" t="str">
        <f t="shared" si="76"/>
        <v/>
      </c>
      <c r="AB193" t="str">
        <f t="shared" si="77"/>
        <v/>
      </c>
      <c r="AC193" t="str">
        <f t="shared" si="78"/>
        <v/>
      </c>
      <c r="AD193" t="str">
        <f t="shared" si="79"/>
        <v/>
      </c>
      <c r="AE193" t="str">
        <f t="shared" si="80"/>
        <v/>
      </c>
      <c r="AF193" t="str">
        <f t="shared" si="81"/>
        <v/>
      </c>
      <c r="AG193" t="str">
        <f t="shared" si="82"/>
        <v>"Distribution.BookingOptionRequest"</v>
      </c>
      <c r="AH193" t="str">
        <f t="shared" si="83"/>
        <v>"carrierProduct"</v>
      </c>
      <c r="AI193" t="str">
        <f t="shared" si="84"/>
        <v>"Embedded.CarrierProduct"</v>
      </c>
      <c r="AJ193" t="str">
        <f t="shared" si="85"/>
        <v>""</v>
      </c>
      <c r="AK193" t="str">
        <f t="shared" si="86"/>
        <v>"hasOne"</v>
      </c>
      <c r="AL193" t="str">
        <f t="shared" si="87"/>
        <v>"Distribution.BookingOptionRequest","carrierProduct","Embedded.CarrierProduct","","hasOne"</v>
      </c>
      <c r="AN193">
        <f>COUNTIF(View_conceptual!G:G,L193)</f>
        <v>0</v>
      </c>
      <c r="AO193">
        <f>COUNTIF(View_conceptual!H:H,L193)+COUNTIF(View_conceptual!I:I,N193)</f>
        <v>0</v>
      </c>
      <c r="AQ193" t="str">
        <f t="shared" si="88"/>
        <v/>
      </c>
      <c r="AR193" t="str">
        <f t="shared" si="89"/>
        <v/>
      </c>
      <c r="AT193">
        <f>COUNTIF(View_full!G:G,L193)</f>
        <v>1</v>
      </c>
      <c r="AU193">
        <f>COUNTIF(View_full!H:H,L193)+COUNTIF(View_full!I:I,N193)</f>
        <v>2</v>
      </c>
      <c r="AV193">
        <f>COUNTIFS(Property_Manual!$A$2:$A$1206,Raw!L193,Property_Manual!$B$2:$B$1206,Raw!M193,Property_Manual!$C$2:$C$1206,Raw!N193,Property_Manual!$D$2:$D$1206,Raw!O193,Property_Manual!$F$2:$F$1206,"x")</f>
        <v>1</v>
      </c>
      <c r="AW193" t="str">
        <f t="shared" si="90"/>
        <v/>
      </c>
      <c r="AX193" t="str">
        <f t="shared" si="91"/>
        <v>"Distribution.BookingOptionRequest","carrierProduct","Embedded.CarrierProduct","","hasOne"</v>
      </c>
      <c r="AY193" t="str">
        <f t="shared" si="92"/>
        <v>"Distribution.BookingOptionRequest","carrierProduct","Embedded.CarrierProduct","","hasOne"</v>
      </c>
    </row>
    <row r="194" spans="1:51" x14ac:dyDescent="0.2">
      <c r="A194" s="5" t="s">
        <v>1255</v>
      </c>
      <c r="B194" s="5" t="s">
        <v>1201</v>
      </c>
      <c r="C194" s="5" t="s">
        <v>284</v>
      </c>
      <c r="D194" s="5" t="s">
        <v>730</v>
      </c>
      <c r="E194" s="5" t="s">
        <v>49</v>
      </c>
      <c r="F194" s="5" t="s">
        <v>294</v>
      </c>
      <c r="G194">
        <v>1</v>
      </c>
      <c r="I194" s="5" t="s">
        <v>722</v>
      </c>
      <c r="J194" s="5" t="s">
        <v>731</v>
      </c>
      <c r="K194" s="5"/>
      <c r="L194" t="str">
        <f t="shared" si="62"/>
        <v>BookingOptionRequest</v>
      </c>
      <c r="M194" t="str">
        <f t="shared" si="63"/>
        <v>timePreferences</v>
      </c>
      <c r="N194" t="str">
        <f t="shared" si="64"/>
        <v>BookingTimes</v>
      </c>
      <c r="O194" t="str">
        <f t="shared" si="65"/>
        <v/>
      </c>
      <c r="P194" t="str">
        <f t="shared" si="66"/>
        <v/>
      </c>
      <c r="Q194" t="str">
        <f t="shared" si="67"/>
        <v>Object</v>
      </c>
      <c r="R194" t="str">
        <f t="shared" si="68"/>
        <v/>
      </c>
      <c r="S194" t="str">
        <f t="shared" si="69"/>
        <v/>
      </c>
      <c r="T194" t="str">
        <f t="shared" si="70"/>
        <v/>
      </c>
      <c r="U194" t="str">
        <f t="shared" si="71"/>
        <v/>
      </c>
      <c r="V194" t="str">
        <f t="shared" si="72"/>
        <v/>
      </c>
      <c r="W194" t="str">
        <f>IF($A194="Implicit","",COUNTIFS($C$8:C194,C194,$A$8:A194,"Explicit"))</f>
        <v/>
      </c>
      <c r="X194" t="str">
        <f t="shared" si="73"/>
        <v/>
      </c>
      <c r="Y194" t="str">
        <f t="shared" si="74"/>
        <v/>
      </c>
      <c r="Z194" t="str">
        <f t="shared" si="75"/>
        <v/>
      </c>
      <c r="AA194" t="str">
        <f t="shared" si="76"/>
        <v/>
      </c>
      <c r="AB194" t="str">
        <f t="shared" si="77"/>
        <v/>
      </c>
      <c r="AC194" t="str">
        <f t="shared" si="78"/>
        <v/>
      </c>
      <c r="AD194" t="str">
        <f t="shared" si="79"/>
        <v/>
      </c>
      <c r="AE194" t="str">
        <f t="shared" si="80"/>
        <v/>
      </c>
      <c r="AF194" t="str">
        <f t="shared" si="81"/>
        <v/>
      </c>
      <c r="AG194" t="str">
        <f t="shared" si="82"/>
        <v>"Distribution.BookingOptionRequest"</v>
      </c>
      <c r="AH194" t="str">
        <f t="shared" si="83"/>
        <v>"timePreferences"</v>
      </c>
      <c r="AI194" t="str">
        <f t="shared" si="84"/>
        <v>"Embedded.BookingTimes"</v>
      </c>
      <c r="AJ194" t="str">
        <f t="shared" si="85"/>
        <v>""</v>
      </c>
      <c r="AK194" t="str">
        <f t="shared" si="86"/>
        <v>"hasOne"</v>
      </c>
      <c r="AL194" t="str">
        <f t="shared" si="87"/>
        <v>"Distribution.BookingOptionRequest","timePreferences","Embedded.BookingTimes","","hasOne"</v>
      </c>
      <c r="AN194">
        <f>COUNTIF(View_conceptual!G:G,L194)</f>
        <v>0</v>
      </c>
      <c r="AO194">
        <f>COUNTIF(View_conceptual!H:H,L194)+COUNTIF(View_conceptual!I:I,N194)</f>
        <v>0</v>
      </c>
      <c r="AQ194" t="str">
        <f t="shared" si="88"/>
        <v/>
      </c>
      <c r="AR194" t="str">
        <f t="shared" si="89"/>
        <v/>
      </c>
      <c r="AT194">
        <f>COUNTIF(View_full!G:G,L194)</f>
        <v>1</v>
      </c>
      <c r="AU194">
        <f>COUNTIF(View_full!H:H,L194)+COUNTIF(View_full!I:I,N194)</f>
        <v>2</v>
      </c>
      <c r="AV194">
        <f>COUNTIFS(Property_Manual!$A$2:$A$1206,Raw!L194,Property_Manual!$B$2:$B$1206,Raw!M194,Property_Manual!$C$2:$C$1206,Raw!N194,Property_Manual!$D$2:$D$1206,Raw!O194,Property_Manual!$F$2:$F$1206,"x")</f>
        <v>1</v>
      </c>
      <c r="AW194" t="str">
        <f t="shared" si="90"/>
        <v/>
      </c>
      <c r="AX194" t="str">
        <f t="shared" si="91"/>
        <v>"Distribution.BookingOptionRequest","timePreferences","Embedded.BookingTimes","","hasOne"</v>
      </c>
      <c r="AY194" t="str">
        <f t="shared" si="92"/>
        <v>"Distribution.BookingOptionRequest","timePreferences","Embedded.BookingTimes","","hasOne"</v>
      </c>
    </row>
    <row r="195" spans="1:51" x14ac:dyDescent="0.2">
      <c r="A195" s="5" t="s">
        <v>1255</v>
      </c>
      <c r="B195" s="5" t="s">
        <v>1201</v>
      </c>
      <c r="C195" s="5" t="s">
        <v>284</v>
      </c>
      <c r="D195" s="5" t="s">
        <v>317</v>
      </c>
      <c r="E195" s="5" t="s">
        <v>49</v>
      </c>
      <c r="F195" s="5" t="s">
        <v>318</v>
      </c>
      <c r="G195">
        <v>1</v>
      </c>
      <c r="I195" s="5" t="s">
        <v>722</v>
      </c>
      <c r="J195" s="5" t="s">
        <v>319</v>
      </c>
      <c r="K195" s="5"/>
      <c r="L195" t="str">
        <f t="shared" si="62"/>
        <v>BookingOptionRequest</v>
      </c>
      <c r="M195" t="str">
        <f t="shared" si="63"/>
        <v>unitsPreference</v>
      </c>
      <c r="N195" t="str">
        <f t="shared" si="64"/>
        <v>UnitsPreference</v>
      </c>
      <c r="O195" t="str">
        <f t="shared" si="65"/>
        <v/>
      </c>
      <c r="P195" t="str">
        <f t="shared" si="66"/>
        <v/>
      </c>
      <c r="Q195" t="str">
        <f t="shared" si="67"/>
        <v>Object</v>
      </c>
      <c r="R195" t="str">
        <f t="shared" si="68"/>
        <v/>
      </c>
      <c r="S195" t="str">
        <f t="shared" si="69"/>
        <v/>
      </c>
      <c r="T195" t="str">
        <f t="shared" si="70"/>
        <v/>
      </c>
      <c r="U195" t="str">
        <f t="shared" si="71"/>
        <v/>
      </c>
      <c r="V195" t="str">
        <f t="shared" si="72"/>
        <v/>
      </c>
      <c r="W195" t="str">
        <f>IF($A195="Implicit","",COUNTIFS($C$8:C195,C195,$A$8:A195,"Explicit"))</f>
        <v/>
      </c>
      <c r="X195" t="str">
        <f t="shared" si="73"/>
        <v/>
      </c>
      <c r="Y195" t="str">
        <f t="shared" si="74"/>
        <v/>
      </c>
      <c r="Z195" t="str">
        <f t="shared" si="75"/>
        <v/>
      </c>
      <c r="AA195" t="str">
        <f t="shared" si="76"/>
        <v/>
      </c>
      <c r="AB195" t="str">
        <f t="shared" si="77"/>
        <v/>
      </c>
      <c r="AC195" t="str">
        <f t="shared" si="78"/>
        <v/>
      </c>
      <c r="AD195" t="str">
        <f t="shared" si="79"/>
        <v/>
      </c>
      <c r="AE195" t="str">
        <f t="shared" si="80"/>
        <v/>
      </c>
      <c r="AF195" t="str">
        <f t="shared" si="81"/>
        <v/>
      </c>
      <c r="AG195" t="str">
        <f t="shared" si="82"/>
        <v>"Distribution.BookingOptionRequest"</v>
      </c>
      <c r="AH195" t="str">
        <f t="shared" si="83"/>
        <v>"unitsPreference"</v>
      </c>
      <c r="AI195" t="str">
        <f t="shared" si="84"/>
        <v>"Embedded.UnitsPreference"</v>
      </c>
      <c r="AJ195" t="str">
        <f t="shared" si="85"/>
        <v>""</v>
      </c>
      <c r="AK195" t="str">
        <f t="shared" si="86"/>
        <v>"hasOne"</v>
      </c>
      <c r="AL195" t="str">
        <f t="shared" si="87"/>
        <v>"Distribution.BookingOptionRequest","unitsPreference","Embedded.UnitsPreference","","hasOne"</v>
      </c>
      <c r="AN195">
        <f>COUNTIF(View_conceptual!G:G,L195)</f>
        <v>0</v>
      </c>
      <c r="AO195">
        <f>COUNTIF(View_conceptual!H:H,L195)+COUNTIF(View_conceptual!I:I,N195)</f>
        <v>0</v>
      </c>
      <c r="AQ195" t="str">
        <f t="shared" si="88"/>
        <v/>
      </c>
      <c r="AR195" t="str">
        <f t="shared" si="89"/>
        <v/>
      </c>
      <c r="AT195">
        <f>COUNTIF(View_full!G:G,L195)</f>
        <v>1</v>
      </c>
      <c r="AU195">
        <f>COUNTIF(View_full!H:H,L195)+COUNTIF(View_full!I:I,N195)</f>
        <v>2</v>
      </c>
      <c r="AV195">
        <f>COUNTIFS(Property_Manual!$A$2:$A$1206,Raw!L195,Property_Manual!$B$2:$B$1206,Raw!M195,Property_Manual!$C$2:$C$1206,Raw!N195,Property_Manual!$D$2:$D$1206,Raw!O195,Property_Manual!$F$2:$F$1206,"x")</f>
        <v>1</v>
      </c>
      <c r="AW195" t="str">
        <f t="shared" si="90"/>
        <v/>
      </c>
      <c r="AX195" t="str">
        <f t="shared" si="91"/>
        <v>"Distribution.BookingOptionRequest","unitsPreference","Embedded.UnitsPreference","","hasOne"</v>
      </c>
      <c r="AY195" t="str">
        <f t="shared" si="92"/>
        <v>"Distribution.BookingOptionRequest","unitsPreference","Embedded.UnitsPreference","","hasOne"</v>
      </c>
    </row>
    <row r="196" spans="1:51" x14ac:dyDescent="0.2">
      <c r="A196" s="5" t="s">
        <v>1255</v>
      </c>
      <c r="B196" s="5" t="s">
        <v>1201</v>
      </c>
      <c r="C196" s="5" t="s">
        <v>284</v>
      </c>
      <c r="D196" s="5" t="s">
        <v>38</v>
      </c>
      <c r="E196" s="5" t="s">
        <v>1209</v>
      </c>
      <c r="F196" s="5" t="s">
        <v>23</v>
      </c>
      <c r="H196" t="s">
        <v>415</v>
      </c>
      <c r="I196" s="5" t="s">
        <v>722</v>
      </c>
      <c r="J196" s="5" t="s">
        <v>39</v>
      </c>
      <c r="K196" s="5"/>
      <c r="L196" t="str">
        <f t="shared" si="62"/>
        <v>BookingOptionRequest</v>
      </c>
      <c r="M196" t="str">
        <f t="shared" si="63"/>
        <v>checks</v>
      </c>
      <c r="N196" t="str">
        <f t="shared" si="64"/>
        <v>Check</v>
      </c>
      <c r="O196" t="str">
        <f t="shared" si="65"/>
        <v>checkedObject</v>
      </c>
      <c r="P196" t="str">
        <f t="shared" si="66"/>
        <v/>
      </c>
      <c r="Q196" t="str">
        <f t="shared" si="67"/>
        <v>Object</v>
      </c>
      <c r="R196" t="str">
        <f t="shared" si="68"/>
        <v/>
      </c>
      <c r="S196" t="str">
        <f t="shared" si="69"/>
        <v/>
      </c>
      <c r="T196" t="str">
        <f t="shared" si="70"/>
        <v/>
      </c>
      <c r="U196" t="str">
        <f t="shared" si="71"/>
        <v/>
      </c>
      <c r="V196" t="str">
        <f t="shared" si="72"/>
        <v/>
      </c>
      <c r="W196" t="str">
        <f>IF($A196="Implicit","",COUNTIFS($C$8:C196,C196,$A$8:A196,"Explicit"))</f>
        <v/>
      </c>
      <c r="X196" t="str">
        <f t="shared" si="73"/>
        <v/>
      </c>
      <c r="Y196" t="str">
        <f t="shared" si="74"/>
        <v/>
      </c>
      <c r="Z196" t="str">
        <f t="shared" si="75"/>
        <v/>
      </c>
      <c r="AA196" t="str">
        <f t="shared" si="76"/>
        <v/>
      </c>
      <c r="AB196" t="str">
        <f t="shared" si="77"/>
        <v/>
      </c>
      <c r="AC196" t="str">
        <f t="shared" si="78"/>
        <v/>
      </c>
      <c r="AD196" t="str">
        <f t="shared" si="79"/>
        <v/>
      </c>
      <c r="AE196" t="str">
        <f t="shared" si="80"/>
        <v/>
      </c>
      <c r="AF196" t="str">
        <f t="shared" si="81"/>
        <v/>
      </c>
      <c r="AG196" t="str">
        <f t="shared" si="82"/>
        <v>"Distribution.BookingOptionRequest"</v>
      </c>
      <c r="AH196" t="str">
        <f t="shared" si="83"/>
        <v>"checks"</v>
      </c>
      <c r="AI196" t="str">
        <f t="shared" si="84"/>
        <v>"Action.Check"</v>
      </c>
      <c r="AJ196" t="str">
        <f t="shared" si="85"/>
        <v>"checkedObject"</v>
      </c>
      <c r="AK196" t="str">
        <f t="shared" si="86"/>
        <v>"hasMany"</v>
      </c>
      <c r="AL196" t="str">
        <f t="shared" si="87"/>
        <v>"Distribution.BookingOptionRequest","checks","Action.Check","checkedObject","hasMany"</v>
      </c>
      <c r="AN196">
        <f>COUNTIF(View_conceptual!G:G,L196)</f>
        <v>0</v>
      </c>
      <c r="AO196">
        <f>COUNTIF(View_conceptual!H:H,L196)+COUNTIF(View_conceptual!I:I,N196)</f>
        <v>0</v>
      </c>
      <c r="AQ196" t="str">
        <f t="shared" si="88"/>
        <v/>
      </c>
      <c r="AR196" t="str">
        <f t="shared" si="89"/>
        <v/>
      </c>
      <c r="AT196">
        <f>COUNTIF(View_full!G:G,L196)</f>
        <v>1</v>
      </c>
      <c r="AU196">
        <f>COUNTIF(View_full!H:H,L196)+COUNTIF(View_full!I:I,N196)</f>
        <v>1</v>
      </c>
      <c r="AV196">
        <f>COUNTIFS(Property_Manual!$A$2:$A$1206,Raw!L196,Property_Manual!$B$2:$B$1206,Raw!M196,Property_Manual!$C$2:$C$1206,Raw!N196,Property_Manual!$D$2:$D$1206,Raw!O196,Property_Manual!$F$2:$F$1206,"x")</f>
        <v>0</v>
      </c>
      <c r="AW196" t="str">
        <f t="shared" si="90"/>
        <v/>
      </c>
      <c r="AX196" t="str">
        <f t="shared" si="91"/>
        <v/>
      </c>
      <c r="AY196" t="str">
        <f t="shared" si="92"/>
        <v/>
      </c>
    </row>
    <row r="197" spans="1:51" x14ac:dyDescent="0.2">
      <c r="A197" s="5" t="s">
        <v>1255</v>
      </c>
      <c r="B197" s="5" t="s">
        <v>1201</v>
      </c>
      <c r="C197" s="5" t="s">
        <v>284</v>
      </c>
      <c r="D197" s="5" t="s">
        <v>43</v>
      </c>
      <c r="E197" s="5" t="s">
        <v>1198</v>
      </c>
      <c r="F197" s="5" t="s">
        <v>44</v>
      </c>
      <c r="H197" t="s">
        <v>654</v>
      </c>
      <c r="I197" s="5" t="s">
        <v>722</v>
      </c>
      <c r="J197" s="5" t="s">
        <v>45</v>
      </c>
      <c r="K197" s="5"/>
      <c r="L197" t="str">
        <f t="shared" si="62"/>
        <v>BookingOptionRequest</v>
      </c>
      <c r="M197" t="str">
        <f t="shared" si="63"/>
        <v>externalReferences</v>
      </c>
      <c r="N197" t="str">
        <f t="shared" si="64"/>
        <v>ExternalReference</v>
      </c>
      <c r="O197" t="str">
        <f t="shared" si="65"/>
        <v>referenceForObjects</v>
      </c>
      <c r="P197" t="str">
        <f t="shared" si="66"/>
        <v/>
      </c>
      <c r="Q197" t="str">
        <f t="shared" si="67"/>
        <v>Object</v>
      </c>
      <c r="R197" t="str">
        <f t="shared" si="68"/>
        <v/>
      </c>
      <c r="S197" t="str">
        <f t="shared" si="69"/>
        <v/>
      </c>
      <c r="T197" t="str">
        <f t="shared" si="70"/>
        <v/>
      </c>
      <c r="U197" t="str">
        <f t="shared" si="71"/>
        <v/>
      </c>
      <c r="V197" t="str">
        <f t="shared" si="72"/>
        <v/>
      </c>
      <c r="W197" t="str">
        <f>IF($A197="Implicit","",COUNTIFS($C$8:C197,C197,$A$8:A197,"Explicit"))</f>
        <v/>
      </c>
      <c r="X197" t="str">
        <f t="shared" si="73"/>
        <v/>
      </c>
      <c r="Y197" t="str">
        <f t="shared" si="74"/>
        <v/>
      </c>
      <c r="Z197" t="str">
        <f t="shared" si="75"/>
        <v/>
      </c>
      <c r="AA197" t="str">
        <f t="shared" si="76"/>
        <v/>
      </c>
      <c r="AB197" t="str">
        <f t="shared" si="77"/>
        <v/>
      </c>
      <c r="AC197" t="str">
        <f t="shared" si="78"/>
        <v/>
      </c>
      <c r="AD197" t="str">
        <f t="shared" si="79"/>
        <v/>
      </c>
      <c r="AE197" t="str">
        <f t="shared" si="80"/>
        <v/>
      </c>
      <c r="AF197" t="str">
        <f t="shared" si="81"/>
        <v/>
      </c>
      <c r="AG197" t="str">
        <f t="shared" si="82"/>
        <v>"Distribution.BookingOptionRequest"</v>
      </c>
      <c r="AH197" t="str">
        <f t="shared" si="83"/>
        <v>"externalReferences"</v>
      </c>
      <c r="AI197" t="str">
        <f t="shared" si="84"/>
        <v>"Common.ExternalReference"</v>
      </c>
      <c r="AJ197" t="str">
        <f t="shared" si="85"/>
        <v>"referenceForObjects"</v>
      </c>
      <c r="AK197" t="str">
        <f t="shared" si="86"/>
        <v>"hasMany"</v>
      </c>
      <c r="AL197" t="str">
        <f t="shared" si="87"/>
        <v>"Distribution.BookingOptionRequest","externalReferences","Common.ExternalReference","referenceForObjects","hasMany"</v>
      </c>
      <c r="AN197">
        <f>COUNTIF(View_conceptual!G:G,L197)</f>
        <v>0</v>
      </c>
      <c r="AO197">
        <f>COUNTIF(View_conceptual!H:H,L197)+COUNTIF(View_conceptual!I:I,N197)</f>
        <v>0</v>
      </c>
      <c r="AQ197" t="str">
        <f t="shared" si="88"/>
        <v/>
      </c>
      <c r="AR197" t="str">
        <f t="shared" si="89"/>
        <v/>
      </c>
      <c r="AT197">
        <f>COUNTIF(View_full!G:G,L197)</f>
        <v>1</v>
      </c>
      <c r="AU197">
        <f>COUNTIF(View_full!H:H,L197)+COUNTIF(View_full!I:I,N197)</f>
        <v>1</v>
      </c>
      <c r="AV197">
        <f>COUNTIFS(Property_Manual!$A$2:$A$1206,Raw!L197,Property_Manual!$B$2:$B$1206,Raw!M197,Property_Manual!$C$2:$C$1206,Raw!N197,Property_Manual!$D$2:$D$1206,Raw!O197,Property_Manual!$F$2:$F$1206,"x")</f>
        <v>0</v>
      </c>
      <c r="AW197" t="str">
        <f t="shared" si="90"/>
        <v/>
      </c>
      <c r="AX197" t="str">
        <f t="shared" si="91"/>
        <v/>
      </c>
      <c r="AY197" t="str">
        <f t="shared" si="92"/>
        <v/>
      </c>
    </row>
    <row r="198" spans="1:51" x14ac:dyDescent="0.2">
      <c r="A198" s="5" t="s">
        <v>1254</v>
      </c>
      <c r="B198" s="5" t="s">
        <v>1201</v>
      </c>
      <c r="C198" s="5" t="s">
        <v>284</v>
      </c>
      <c r="D198" s="5" t="s">
        <v>91</v>
      </c>
      <c r="E198" s="5" t="s">
        <v>49</v>
      </c>
      <c r="F198" s="5" t="s">
        <v>92</v>
      </c>
      <c r="I198" s="5" t="s">
        <v>722</v>
      </c>
      <c r="J198" s="5" t="s">
        <v>93</v>
      </c>
      <c r="K198" s="5"/>
      <c r="L198" t="str">
        <f t="shared" si="62"/>
        <v>BookingOptionRequest</v>
      </c>
      <c r="M198" t="str">
        <f t="shared" si="63"/>
        <v>involvedParties</v>
      </c>
      <c r="N198" t="str">
        <f t="shared" si="64"/>
        <v>Party</v>
      </c>
      <c r="O198" t="str">
        <f t="shared" si="65"/>
        <v/>
      </c>
      <c r="P198" t="str">
        <f t="shared" si="66"/>
        <v/>
      </c>
      <c r="Q198" t="str">
        <f t="shared" si="67"/>
        <v>Object</v>
      </c>
      <c r="R198" t="str">
        <f t="shared" si="68"/>
        <v>"Distribution"</v>
      </c>
      <c r="S198" t="str">
        <f t="shared" si="69"/>
        <v>"BookingOptionRequest"</v>
      </c>
      <c r="T198" t="str">
        <f t="shared" si="70"/>
        <v>"involvedParties"</v>
      </c>
      <c r="U198" t="str">
        <f t="shared" si="71"/>
        <v>"Embedded"</v>
      </c>
      <c r="V198" t="str">
        <f t="shared" si="72"/>
        <v>"Party"</v>
      </c>
      <c r="W198">
        <f>IF($A198="Implicit","",COUNTIFS($C$8:C198,C198,$A$8:A198,"Explicit"))</f>
        <v>10</v>
      </c>
      <c r="X198" t="str">
        <f t="shared" si="73"/>
        <v>"Request object; refers to the Quote request or Booking request "</v>
      </c>
      <c r="Y198" t="str">
        <f t="shared" si="74"/>
        <v>"Information about other Parties involved depending on the context of use"</v>
      </c>
      <c r="Z198" t="str">
        <f t="shared" si="75"/>
        <v>"true"</v>
      </c>
      <c r="AA198" t="str">
        <f t="shared" si="76"/>
        <v>"false"</v>
      </c>
      <c r="AB198" t="str">
        <f t="shared" si="77"/>
        <v>""</v>
      </c>
      <c r="AC198" t="str">
        <f t="shared" si="78"/>
        <v>"https://onerecord.iata.org/ns/cargo#BookingOptionRequest"</v>
      </c>
      <c r="AD198" t="str">
        <f t="shared" si="79"/>
        <v>"https://onerecord.iata.org/ns/cargo#involvedParties"</v>
      </c>
      <c r="AE198" t="str">
        <f t="shared" si="80"/>
        <v>"https://onerecord.iata.org/ns/cargo#Party"</v>
      </c>
      <c r="AF198" t="str">
        <f t="shared" si="81"/>
        <v>"Distribution","BookingOptionRequest","involvedParties","Embedded","Party",10,"Request object; refers to the Quote request or Booking request ","Information about other Parties involved depending on the context of use","true","false","","https://onerecord.iata.org/ns/cargo#BookingOptionRequest","https://onerecord.iata.org/ns/cargo#involvedParties","https://onerecord.iata.org/ns/cargo#Party"</v>
      </c>
      <c r="AG198" t="str">
        <f t="shared" si="82"/>
        <v>"Distribution.BookingOptionRequest"</v>
      </c>
      <c r="AH198" t="str">
        <f t="shared" si="83"/>
        <v>"involvedParties"</v>
      </c>
      <c r="AI198" t="str">
        <f t="shared" si="84"/>
        <v>"Embedded.Party"</v>
      </c>
      <c r="AJ198" t="str">
        <f t="shared" si="85"/>
        <v>""</v>
      </c>
      <c r="AK198" t="str">
        <f t="shared" si="86"/>
        <v>"hasMany"</v>
      </c>
      <c r="AL198" t="str">
        <f t="shared" si="87"/>
        <v>"Distribution.BookingOptionRequest","involvedParties","Embedded.Party","","hasMany"</v>
      </c>
      <c r="AN198">
        <f>COUNTIF(View_conceptual!G:G,L198)</f>
        <v>0</v>
      </c>
      <c r="AO198">
        <f>COUNTIF(View_conceptual!H:H,L198)+COUNTIF(View_conceptual!I:I,N198)</f>
        <v>0</v>
      </c>
      <c r="AQ198" t="str">
        <f t="shared" si="88"/>
        <v/>
      </c>
      <c r="AR198" t="str">
        <f t="shared" si="89"/>
        <v/>
      </c>
      <c r="AT198">
        <f>COUNTIF(View_full!G:G,L198)</f>
        <v>1</v>
      </c>
      <c r="AU198">
        <f>COUNTIF(View_full!H:H,L198)+COUNTIF(View_full!I:I,N198)</f>
        <v>1</v>
      </c>
      <c r="AV198">
        <f>COUNTIFS(Property_Manual!$A$2:$A$1206,Raw!L198,Property_Manual!$B$2:$B$1206,Raw!M198,Property_Manual!$C$2:$C$1206,Raw!N198,Property_Manual!$D$2:$D$1206,Raw!O198,Property_Manual!$F$2:$F$1206,"x")</f>
        <v>0</v>
      </c>
      <c r="AW198" t="str">
        <f t="shared" si="90"/>
        <v>"Distribution","BookingOptionRequest","involvedParties","Embedded","Party",10,"Request object; refers to the Quote request or Booking request ","Information about other Parties involved depending on the context of use","true","false","","https://onerecord.iata.org/ns/cargo#BookingOptionRequest","https://onerecord.iata.org/ns/cargo#involvedParties","https://onerecord.iata.org/ns/cargo#Party"</v>
      </c>
      <c r="AX198" t="str">
        <f t="shared" si="91"/>
        <v/>
      </c>
      <c r="AY198" t="str">
        <f t="shared" si="92"/>
        <v/>
      </c>
    </row>
    <row r="199" spans="1:51" x14ac:dyDescent="0.2">
      <c r="A199" s="5" t="s">
        <v>1254</v>
      </c>
      <c r="B199" s="5" t="s">
        <v>1201</v>
      </c>
      <c r="C199" s="5" t="s">
        <v>284</v>
      </c>
      <c r="D199" s="5" t="s">
        <v>314</v>
      </c>
      <c r="E199" s="5" t="s">
        <v>1201</v>
      </c>
      <c r="F199" s="5" t="s">
        <v>315</v>
      </c>
      <c r="I199" s="5" t="s">
        <v>722</v>
      </c>
      <c r="J199" s="5" t="s">
        <v>316</v>
      </c>
      <c r="K199" s="5"/>
      <c r="L199" t="str">
        <f t="shared" si="62"/>
        <v>BookingOptionRequest</v>
      </c>
      <c r="M199" t="str">
        <f t="shared" si="63"/>
        <v>transportLegs</v>
      </c>
      <c r="N199" t="str">
        <f t="shared" si="64"/>
        <v>TransportLegs</v>
      </c>
      <c r="O199" t="str">
        <f t="shared" si="65"/>
        <v/>
      </c>
      <c r="P199" t="str">
        <f t="shared" si="66"/>
        <v/>
      </c>
      <c r="Q199" t="str">
        <f t="shared" si="67"/>
        <v>Object</v>
      </c>
      <c r="R199" t="str">
        <f t="shared" si="68"/>
        <v>"Distribution"</v>
      </c>
      <c r="S199" t="str">
        <f t="shared" si="69"/>
        <v>"BookingOptionRequest"</v>
      </c>
      <c r="T199" t="str">
        <f t="shared" si="70"/>
        <v>"transportLegs"</v>
      </c>
      <c r="U199" t="str">
        <f t="shared" si="71"/>
        <v>"Distribution"</v>
      </c>
      <c r="V199" t="str">
        <f t="shared" si="72"/>
        <v>"TransportLegs"</v>
      </c>
      <c r="W199">
        <f>IF($A199="Implicit","",COUNTIFS($C$8:C199,C199,$A$8:A199,"Explicit"))</f>
        <v>11</v>
      </c>
      <c r="X199" t="str">
        <f t="shared" si="73"/>
        <v>"Request object; refers to the Quote request or Booking request "</v>
      </c>
      <c r="Y199" t="str">
        <f t="shared" si="74"/>
        <v>"Reference to the Transport Legs of the proposed routing"</v>
      </c>
      <c r="Z199" t="str">
        <f t="shared" si="75"/>
        <v>"true"</v>
      </c>
      <c r="AA199" t="str">
        <f t="shared" si="76"/>
        <v>"false"</v>
      </c>
      <c r="AB199" t="str">
        <f t="shared" si="77"/>
        <v>""</v>
      </c>
      <c r="AC199" t="str">
        <f t="shared" si="78"/>
        <v>"https://onerecord.iata.org/ns/cargo#BookingOptionRequest"</v>
      </c>
      <c r="AD199" t="str">
        <f t="shared" si="79"/>
        <v>"https://onerecord.iata.org/ns/cargo#transportLegs"</v>
      </c>
      <c r="AE199" t="str">
        <f t="shared" si="80"/>
        <v>"https://onerecord.iata.org/ns/cargo#TransportLegs"</v>
      </c>
      <c r="AF199" t="str">
        <f t="shared" si="81"/>
        <v>"Distribution","BookingOptionRequest","transportLegs","Distribution","TransportLegs",11,"Request object; refers to the Quote request or Booking request ","Reference to the Transport Legs of the proposed routing","true","false","","https://onerecord.iata.org/ns/cargo#BookingOptionRequest","https://onerecord.iata.org/ns/cargo#transportLegs","https://onerecord.iata.org/ns/cargo#TransportLegs"</v>
      </c>
      <c r="AG199" t="str">
        <f t="shared" si="82"/>
        <v>"Distribution.BookingOptionRequest"</v>
      </c>
      <c r="AH199" t="str">
        <f t="shared" si="83"/>
        <v>"transportLegs"</v>
      </c>
      <c r="AI199" t="str">
        <f t="shared" si="84"/>
        <v>"Distribution.TransportLegs"</v>
      </c>
      <c r="AJ199" t="str">
        <f t="shared" si="85"/>
        <v>""</v>
      </c>
      <c r="AK199" t="str">
        <f t="shared" si="86"/>
        <v>"hasMany"</v>
      </c>
      <c r="AL199" t="str">
        <f t="shared" si="87"/>
        <v>"Distribution.BookingOptionRequest","transportLegs","Distribution.TransportLegs","","hasMany"</v>
      </c>
      <c r="AN199">
        <f>COUNTIF(View_conceptual!G:G,L199)</f>
        <v>0</v>
      </c>
      <c r="AO199">
        <f>COUNTIF(View_conceptual!H:H,L199)+COUNTIF(View_conceptual!I:I,N199)</f>
        <v>0</v>
      </c>
      <c r="AQ199" t="str">
        <f t="shared" si="88"/>
        <v/>
      </c>
      <c r="AR199" t="str">
        <f t="shared" si="89"/>
        <v/>
      </c>
      <c r="AT199">
        <f>COUNTIF(View_full!G:G,L199)</f>
        <v>1</v>
      </c>
      <c r="AU199">
        <f>COUNTIF(View_full!H:H,L199)+COUNTIF(View_full!I:I,N199)</f>
        <v>2</v>
      </c>
      <c r="AV199">
        <f>COUNTIFS(Property_Manual!$A$2:$A$1206,Raw!L199,Property_Manual!$B$2:$B$1206,Raw!M199,Property_Manual!$C$2:$C$1206,Raw!N199,Property_Manual!$D$2:$D$1206,Raw!O199,Property_Manual!$F$2:$F$1206,"x")</f>
        <v>0</v>
      </c>
      <c r="AW199" t="str">
        <f t="shared" si="90"/>
        <v>"Distribution","BookingOptionRequest","transportLegs","Distribution","TransportLegs",11,"Request object; refers to the Quote request or Booking request ","Reference to the Transport Legs of the proposed routing","true","false","","https://onerecord.iata.org/ns/cargo#BookingOptionRequest","https://onerecord.iata.org/ns/cargo#transportLegs","https://onerecord.iata.org/ns/cargo#TransportLegs"</v>
      </c>
      <c r="AX199" t="str">
        <f t="shared" si="91"/>
        <v>"Distribution.BookingOptionRequest","transportLegs","Distribution.TransportLegs","","hasMany"</v>
      </c>
      <c r="AY199" t="str">
        <f t="shared" si="92"/>
        <v/>
      </c>
    </row>
    <row r="200" spans="1:51" x14ac:dyDescent="0.2">
      <c r="A200" s="5" t="s">
        <v>1254</v>
      </c>
      <c r="B200" s="5" t="s">
        <v>1201</v>
      </c>
      <c r="C200" s="5" t="s">
        <v>284</v>
      </c>
      <c r="D200" s="5" t="s">
        <v>732</v>
      </c>
      <c r="E200" s="5"/>
      <c r="F200" s="5" t="s">
        <v>47</v>
      </c>
      <c r="G200">
        <v>1</v>
      </c>
      <c r="I200" s="5" t="s">
        <v>722</v>
      </c>
      <c r="J200" s="5" t="s">
        <v>733</v>
      </c>
      <c r="K200" s="5"/>
      <c r="L200" t="str">
        <f t="shared" si="62"/>
        <v>BookingOptionRequest</v>
      </c>
      <c r="M200" t="str">
        <f t="shared" si="63"/>
        <v>knownShipper</v>
      </c>
      <c r="N200" t="str">
        <f t="shared" si="64"/>
        <v>boolean</v>
      </c>
      <c r="O200" t="str">
        <f t="shared" si="65"/>
        <v/>
      </c>
      <c r="P200" t="str">
        <f t="shared" si="66"/>
        <v/>
      </c>
      <c r="Q200" t="str">
        <f t="shared" si="67"/>
        <v>Object</v>
      </c>
      <c r="R200" t="str">
        <f t="shared" si="68"/>
        <v>"Distribution"</v>
      </c>
      <c r="S200" t="str">
        <f t="shared" si="69"/>
        <v>"BookingOptionRequest"</v>
      </c>
      <c r="T200" t="str">
        <f t="shared" si="70"/>
        <v>"knownShipper"</v>
      </c>
      <c r="U200" t="str">
        <f t="shared" si="71"/>
        <v>""</v>
      </c>
      <c r="V200" t="str">
        <f t="shared" si="72"/>
        <v>"boolean"</v>
      </c>
      <c r="W200">
        <f>IF($A200="Implicit","",COUNTIFS($C$8:C200,C200,$A$8:A200,"Explicit"))</f>
        <v>12</v>
      </c>
      <c r="X200" t="str">
        <f t="shared" si="73"/>
        <v>"Request object; refers to the Quote request or Booking request "</v>
      </c>
      <c r="Y200" t="str">
        <f t="shared" si="74"/>
        <v>"Indication if shipper is a Known Shipper as per TSA grant"</v>
      </c>
      <c r="Z200" t="str">
        <f t="shared" si="75"/>
        <v>"false"</v>
      </c>
      <c r="AA200" t="str">
        <f t="shared" si="76"/>
        <v>"false"</v>
      </c>
      <c r="AB200" t="str">
        <f t="shared" si="77"/>
        <v>""</v>
      </c>
      <c r="AC200" t="str">
        <f t="shared" si="78"/>
        <v>"https://onerecord.iata.org/ns/cargo#BookingOptionRequest"</v>
      </c>
      <c r="AD200" t="str">
        <f t="shared" si="79"/>
        <v>"https://onerecord.iata.org/ns/cargo#knownShipper"</v>
      </c>
      <c r="AE200" t="str">
        <f t="shared" si="80"/>
        <v>"http://www.w3.org/2001/XMLSchema#boolean"</v>
      </c>
      <c r="AF200" t="str">
        <f t="shared" si="81"/>
        <v>"Distribution","BookingOptionRequest","knownShipper","","boolean",12,"Request object; refers to the Quote request or Booking request ","Indication if shipper is a Known Shipper as per TSA grant","false","false","","https://onerecord.iata.org/ns/cargo#BookingOptionRequest","https://onerecord.iata.org/ns/cargo#knownShipper","http://www.w3.org/2001/XMLSchema#boolean"</v>
      </c>
      <c r="AG200" t="str">
        <f t="shared" si="82"/>
        <v>"Distribution.BookingOptionRequest"</v>
      </c>
      <c r="AH200" t="str">
        <f t="shared" si="83"/>
        <v>"knownShipper"</v>
      </c>
      <c r="AI200" t="str">
        <f t="shared" si="84"/>
        <v>".boolean"</v>
      </c>
      <c r="AJ200" t="str">
        <f t="shared" si="85"/>
        <v>""</v>
      </c>
      <c r="AK200" t="str">
        <f t="shared" si="86"/>
        <v>"hasOne"</v>
      </c>
      <c r="AL200" t="str">
        <f t="shared" si="87"/>
        <v>"Distribution.BookingOptionRequest","knownShipper",".boolean","","hasOne"</v>
      </c>
      <c r="AN200">
        <f>COUNTIF(View_conceptual!G:G,L200)</f>
        <v>0</v>
      </c>
      <c r="AO200">
        <f>COUNTIF(View_conceptual!H:H,L200)+COUNTIF(View_conceptual!I:I,N200)</f>
        <v>0</v>
      </c>
      <c r="AQ200" t="str">
        <f t="shared" si="88"/>
        <v/>
      </c>
      <c r="AR200" t="str">
        <f t="shared" si="89"/>
        <v/>
      </c>
      <c r="AT200">
        <f>COUNTIF(View_full!G:G,L200)</f>
        <v>1</v>
      </c>
      <c r="AU200">
        <f>COUNTIF(View_full!H:H,L200)+COUNTIF(View_full!I:I,N200)</f>
        <v>1</v>
      </c>
      <c r="AV200">
        <f>COUNTIFS(Property_Manual!$A$2:$A$1206,Raw!L200,Property_Manual!$B$2:$B$1206,Raw!M200,Property_Manual!$C$2:$C$1206,Raw!N200,Property_Manual!$D$2:$D$1206,Raw!O200,Property_Manual!$F$2:$F$1206,"x")</f>
        <v>0</v>
      </c>
      <c r="AW200" t="str">
        <f t="shared" si="90"/>
        <v>"Distribution","BookingOptionRequest","knownShipper","","boolean",12,"Request object; refers to the Quote request or Booking request ","Indication if shipper is a Known Shipper as per TSA grant","false","false","","https://onerecord.iata.org/ns/cargo#BookingOptionRequest","https://onerecord.iata.org/ns/cargo#knownShipper","http://www.w3.org/2001/XMLSchema#boolean"</v>
      </c>
      <c r="AX200" t="str">
        <f t="shared" si="91"/>
        <v/>
      </c>
      <c r="AY200" t="str">
        <f t="shared" si="92"/>
        <v/>
      </c>
    </row>
    <row r="201" spans="1:51" x14ac:dyDescent="0.2">
      <c r="A201" s="5" t="s">
        <v>1254</v>
      </c>
      <c r="B201" s="5" t="s">
        <v>1201</v>
      </c>
      <c r="C201" s="5" t="s">
        <v>284</v>
      </c>
      <c r="D201" s="5" t="s">
        <v>40</v>
      </c>
      <c r="E201" s="5" t="s">
        <v>1212</v>
      </c>
      <c r="F201" s="5" t="s">
        <v>41</v>
      </c>
      <c r="I201" s="5" t="s">
        <v>722</v>
      </c>
      <c r="J201" s="5" t="s">
        <v>42</v>
      </c>
      <c r="K201" s="5"/>
      <c r="L201" t="str">
        <f t="shared" ref="L201:L264" si="93">SUBSTITUTE(SUBSTITUTE(SUBSTITUTE(C201,$B$2,$A$2),$B$3,$A$3),$B$4,$A$4)</f>
        <v>BookingOptionRequest</v>
      </c>
      <c r="M201" t="str">
        <f t="shared" ref="M201:M264" si="94">SUBSTITUTE(SUBSTITUTE(SUBSTITUTE(D201,$B$2,$A$2),$B$3,$A$3),$A$4,$B$4)</f>
        <v>events</v>
      </c>
      <c r="N201" t="str">
        <f t="shared" ref="N201:N264" si="95">SUBSTITUTE(SUBSTITUTE(SUBSTITUTE(F201,$B$2,$A$2),$B$3,$A$3),$B$4,$A$4)</f>
        <v>LogisticsEvent</v>
      </c>
      <c r="O201" t="str">
        <f t="shared" ref="O201:O264" si="96">SUBSTITUTE(SUBSTITUTE(SUBSTITUTE(H201,$B$2,$A$2),$B$3,$A$3),$B$4,$A$4)</f>
        <v/>
      </c>
      <c r="P201" t="str">
        <f t="shared" ref="P201:P264" si="97">SUBSTITUTE(SUBSTITUTE(SUBSTITUTE(K201,$B$2,$A$2),$B$3,$A$3),$B$4,$A$4)</f>
        <v/>
      </c>
      <c r="Q201" t="str">
        <f t="shared" ref="Q201:Q264" si="98">IF(LEFT(N201,3)="xsd","Data","Object")</f>
        <v>Object</v>
      </c>
      <c r="R201" t="str">
        <f t="shared" ref="R201:R264" si="99">IF($A201="Implicit","",$F$1&amp;B201&amp;$F$1)</f>
        <v>"Distribution"</v>
      </c>
      <c r="S201" t="str">
        <f t="shared" ref="S201:S264" si="100">IF($A201="Implicit","",$F$1&amp;L201&amp;$F$1)</f>
        <v>"BookingOptionRequest"</v>
      </c>
      <c r="T201" t="str">
        <f t="shared" ref="T201:T264" si="101">IF($A201="Implicit","",$F$1&amp;M201&amp;$F$1)</f>
        <v>"events"</v>
      </c>
      <c r="U201" t="str">
        <f t="shared" ref="U201:U264" si="102">IF($A201="Implicit","",$F$1&amp;E201&amp;$F$1)</f>
        <v>"Event"</v>
      </c>
      <c r="V201" t="str">
        <f t="shared" ref="V201:V264" si="103">IF($A201="Implicit","",$F$1&amp;N201&amp;$F$1)</f>
        <v>"LogisticsEvent"</v>
      </c>
      <c r="W201">
        <f>IF($A201="Implicit","",COUNTIFS($C$8:C201,C201,$A$8:A201,"Explicit"))</f>
        <v>13</v>
      </c>
      <c r="X201" t="str">
        <f t="shared" ref="X201:X264" si="104">IF($A201="Implicit","",$F$1&amp;SUBSTITUTE(IF(I201=0,"",I201),",",";")&amp;$F$1)</f>
        <v>"Request object; refers to the Quote request or Booking request "</v>
      </c>
      <c r="Y201" t="str">
        <f t="shared" ref="Y201:Y264" si="105">IF($A201="Implicit","",$F$1&amp;SUBSTITUTE(IF(J201=0,"",J201),",",";")&amp;$F$1)</f>
        <v>"Events object"</v>
      </c>
      <c r="Z201" t="str">
        <f t="shared" ref="Z201:Z264" si="106">IF($A201="Implicit","",$F$1&amp;IF(G201=1,"false","true")&amp;$F$1)</f>
        <v>"true"</v>
      </c>
      <c r="AA201" t="str">
        <f t="shared" ref="AA201:AA264" si="107">IF($A201="Implicit","",$F$1&amp;IF(OR(E201="Enum",E201="CodeList"),"true","false")&amp;$F$1)</f>
        <v>"false"</v>
      </c>
      <c r="AB201" t="str">
        <f t="shared" ref="AB201:AB264" si="108">IF($A201="Implicit","",$F$1&amp;P201&amp;$F$1)</f>
        <v>""</v>
      </c>
      <c r="AC201" t="str">
        <f t="shared" ref="AC201:AC264" si="109">IF($A201="Implicit","",$F$1&amp;C201&amp;$F$1)</f>
        <v>"https://onerecord.iata.org/ns/cargo#BookingOptionRequest"</v>
      </c>
      <c r="AD201" t="str">
        <f t="shared" ref="AD201:AD264" si="110">IF($A201="Implicit","",$F$1&amp;D201&amp;$F$1)</f>
        <v>"https://onerecord.iata.org/ns/cargo#events"</v>
      </c>
      <c r="AE201" t="str">
        <f t="shared" ref="AE201:AE264" si="111">IF($A201="Implicit","",$F$1&amp;F201&amp;$F$1)</f>
        <v>"https://onerecord.iata.org/ns/cargo#LogisticsEvent"</v>
      </c>
      <c r="AF201" t="str">
        <f t="shared" ref="AF201:AF264" si="112">IF(A201="Implicit","",R201&amp;","&amp;S201&amp;","&amp;T201&amp;","&amp;U201&amp;","&amp;V201&amp;","&amp;W201&amp;","&amp;X201&amp;","&amp;Y201&amp;","&amp;Z201&amp;","&amp;AA201&amp;","&amp;AB201&amp;","&amp;AC201&amp;","&amp;AD201&amp;","&amp;AE201)</f>
        <v>"Distribution","BookingOptionRequest","events","Event","LogisticsEvent",13,"Request object; refers to the Quote request or Booking request ","Events object","true","false","","https://onerecord.iata.org/ns/cargo#BookingOptionRequest","https://onerecord.iata.org/ns/cargo#events","https://onerecord.iata.org/ns/cargo#LogisticsEvent"</v>
      </c>
      <c r="AG201" t="str">
        <f t="shared" ref="AG201:AG264" si="113">IF(Q201="Data","",$F$1&amp;B201&amp;"."&amp;L201&amp;$F$1)</f>
        <v>"Distribution.BookingOptionRequest"</v>
      </c>
      <c r="AH201" t="str">
        <f t="shared" ref="AH201:AH264" si="114">IF(Q201="Data","",$F$1&amp;M201&amp;$F$1)</f>
        <v>"events"</v>
      </c>
      <c r="AI201" t="str">
        <f t="shared" ref="AI201:AI264" si="115">IF(Q201="Data","",$F$1&amp;E201&amp;"."&amp;N201&amp;$F$1)</f>
        <v>"Event.LogisticsEvent"</v>
      </c>
      <c r="AJ201" t="str">
        <f t="shared" ref="AJ201:AJ264" si="116">IF(Q201="Data","",$F$1&amp;O201&amp;$F$1)</f>
        <v>""</v>
      </c>
      <c r="AK201" t="str">
        <f t="shared" ref="AK201:AK264" si="117">IF(Q201="Data","",$F$1&amp;IF(G201=1,"hasOne","hasMany")&amp;$F$1)</f>
        <v>"hasMany"</v>
      </c>
      <c r="AL201" t="str">
        <f t="shared" ref="AL201:AL264" si="118">IF(Q201="Data","",AG201&amp;","&amp;AH201&amp;","&amp;AI201&amp;","&amp;AJ201&amp;","&amp;AK201)</f>
        <v>"Distribution.BookingOptionRequest","events","Event.LogisticsEvent","","hasMany"</v>
      </c>
      <c r="AN201">
        <f>COUNTIF(View_conceptual!G:G,L201)</f>
        <v>0</v>
      </c>
      <c r="AO201">
        <f>COUNTIF(View_conceptual!H:H,L201)+COUNTIF(View_conceptual!I:I,N201)</f>
        <v>0</v>
      </c>
      <c r="AQ201" t="str">
        <f t="shared" ref="AQ201:AQ264" si="119">IF(AN201=1,AF201,"")</f>
        <v/>
      </c>
      <c r="AR201" t="str">
        <f t="shared" ref="AR201:AR264" si="120">IF(AO201=2,AL201,"")</f>
        <v/>
      </c>
      <c r="AT201">
        <f>COUNTIF(View_full!G:G,L201)</f>
        <v>1</v>
      </c>
      <c r="AU201">
        <f>COUNTIF(View_full!H:H,L201)+COUNTIF(View_full!I:I,N201)</f>
        <v>1</v>
      </c>
      <c r="AV201">
        <f>COUNTIFS(Property_Manual!$A$2:$A$1206,Raw!L201,Property_Manual!$B$2:$B$1206,Raw!M201,Property_Manual!$C$2:$C$1206,Raw!N201,Property_Manual!$D$2:$D$1206,Raw!O201,Property_Manual!$F$2:$F$1206,"x")</f>
        <v>0</v>
      </c>
      <c r="AW201" t="str">
        <f t="shared" ref="AW201:AW264" si="121">IF(AT201=1,AF201,"")</f>
        <v>"Distribution","BookingOptionRequest","events","Event","LogisticsEvent",13,"Request object; refers to the Quote request or Booking request ","Events object","true","false","","https://onerecord.iata.org/ns/cargo#BookingOptionRequest","https://onerecord.iata.org/ns/cargo#events","https://onerecord.iata.org/ns/cargo#LogisticsEvent"</v>
      </c>
      <c r="AX201" t="str">
        <f t="shared" ref="AX201:AX264" si="122">IF(AU201=2,AL201,"")</f>
        <v/>
      </c>
      <c r="AY201" t="str">
        <f t="shared" ref="AY201:AY264" si="123">IF(AV201=1,AL201,"")</f>
        <v/>
      </c>
    </row>
    <row r="202" spans="1:51" x14ac:dyDescent="0.2">
      <c r="A202" s="5" t="s">
        <v>1254</v>
      </c>
      <c r="B202" s="5" t="s">
        <v>1201</v>
      </c>
      <c r="C202" s="5" t="s">
        <v>284</v>
      </c>
      <c r="D202" s="5" t="s">
        <v>46</v>
      </c>
      <c r="E202" s="5"/>
      <c r="F202" s="5" t="s">
        <v>47</v>
      </c>
      <c r="G202">
        <v>1</v>
      </c>
      <c r="I202" s="5" t="s">
        <v>722</v>
      </c>
      <c r="J202" s="5" t="s">
        <v>48</v>
      </c>
      <c r="K202" s="5"/>
      <c r="L202" t="str">
        <f t="shared" si="93"/>
        <v>BookingOptionRequest</v>
      </c>
      <c r="M202" t="str">
        <f t="shared" si="94"/>
        <v>skeletonIndicator</v>
      </c>
      <c r="N202" t="str">
        <f t="shared" si="95"/>
        <v>boolean</v>
      </c>
      <c r="O202" t="str">
        <f t="shared" si="96"/>
        <v/>
      </c>
      <c r="P202" t="str">
        <f t="shared" si="97"/>
        <v/>
      </c>
      <c r="Q202" t="str">
        <f t="shared" si="98"/>
        <v>Object</v>
      </c>
      <c r="R202" t="str">
        <f t="shared" si="99"/>
        <v>"Distribution"</v>
      </c>
      <c r="S202" t="str">
        <f t="shared" si="100"/>
        <v>"BookingOptionRequest"</v>
      </c>
      <c r="T202" t="str">
        <f t="shared" si="101"/>
        <v>"skeletonIndicator"</v>
      </c>
      <c r="U202" t="str">
        <f t="shared" si="102"/>
        <v>""</v>
      </c>
      <c r="V202" t="str">
        <f t="shared" si="103"/>
        <v>"boolean"</v>
      </c>
      <c r="W202">
        <f>IF($A202="Implicit","",COUNTIFS($C$8:C202,C202,$A$8:A202,"Explicit"))</f>
        <v>14</v>
      </c>
      <c r="X202" t="str">
        <f t="shared" si="104"/>
        <v>"Request object; refers to the Quote request or Booking request "</v>
      </c>
      <c r="Y202" t="str">
        <f t="shared" si="105"/>
        <v>"Indicator whether a logistics object is a skeleton object"</v>
      </c>
      <c r="Z202" t="str">
        <f t="shared" si="106"/>
        <v>"false"</v>
      </c>
      <c r="AA202" t="str">
        <f t="shared" si="107"/>
        <v>"false"</v>
      </c>
      <c r="AB202" t="str">
        <f t="shared" si="108"/>
        <v>""</v>
      </c>
      <c r="AC202" t="str">
        <f t="shared" si="109"/>
        <v>"https://onerecord.iata.org/ns/cargo#BookingOptionRequest"</v>
      </c>
      <c r="AD202" t="str">
        <f t="shared" si="110"/>
        <v>"https://onerecord.iata.org/ns/cargo#skeletonIndicator"</v>
      </c>
      <c r="AE202" t="str">
        <f t="shared" si="111"/>
        <v>"http://www.w3.org/2001/XMLSchema#boolean"</v>
      </c>
      <c r="AF202" t="str">
        <f t="shared" si="112"/>
        <v>"Distribution","BookingOptionRequest","skeletonIndicator","","boolean",14,"Request object; refers to the Quote request or Booking request ","Indicator whether a logistics object is a skeleton object","false","false","","https://onerecord.iata.org/ns/cargo#BookingOptionRequest","https://onerecord.iata.org/ns/cargo#skeletonIndicator","http://www.w3.org/2001/XMLSchema#boolean"</v>
      </c>
      <c r="AG202" t="str">
        <f t="shared" si="113"/>
        <v>"Distribution.BookingOptionRequest"</v>
      </c>
      <c r="AH202" t="str">
        <f t="shared" si="114"/>
        <v>"skeletonIndicator"</v>
      </c>
      <c r="AI202" t="str">
        <f t="shared" si="115"/>
        <v>".boolean"</v>
      </c>
      <c r="AJ202" t="str">
        <f t="shared" si="116"/>
        <v>""</v>
      </c>
      <c r="AK202" t="str">
        <f t="shared" si="117"/>
        <v>"hasOne"</v>
      </c>
      <c r="AL202" t="str">
        <f t="shared" si="118"/>
        <v>"Distribution.BookingOptionRequest","skeletonIndicator",".boolean","","hasOne"</v>
      </c>
      <c r="AN202">
        <f>COUNTIF(View_conceptual!G:G,L202)</f>
        <v>0</v>
      </c>
      <c r="AO202">
        <f>COUNTIF(View_conceptual!H:H,L202)+COUNTIF(View_conceptual!I:I,N202)</f>
        <v>0</v>
      </c>
      <c r="AQ202" t="str">
        <f t="shared" si="119"/>
        <v/>
      </c>
      <c r="AR202" t="str">
        <f t="shared" si="120"/>
        <v/>
      </c>
      <c r="AT202">
        <f>COUNTIF(View_full!G:G,L202)</f>
        <v>1</v>
      </c>
      <c r="AU202">
        <f>COUNTIF(View_full!H:H,L202)+COUNTIF(View_full!I:I,N202)</f>
        <v>1</v>
      </c>
      <c r="AV202">
        <f>COUNTIFS(Property_Manual!$A$2:$A$1206,Raw!L202,Property_Manual!$B$2:$B$1206,Raw!M202,Property_Manual!$C$2:$C$1206,Raw!N202,Property_Manual!$D$2:$D$1206,Raw!O202,Property_Manual!$F$2:$F$1206,"x")</f>
        <v>0</v>
      </c>
      <c r="AW202" t="str">
        <f t="shared" si="121"/>
        <v>"Distribution","BookingOptionRequest","skeletonIndicator","","boolean",14,"Request object; refers to the Quote request or Booking request ","Indicator whether a logistics object is a skeleton object","false","false","","https://onerecord.iata.org/ns/cargo#BookingOptionRequest","https://onerecord.iata.org/ns/cargo#skeletonIndicator","http://www.w3.org/2001/XMLSchema#boolean"</v>
      </c>
      <c r="AX202" t="str">
        <f t="shared" si="122"/>
        <v/>
      </c>
      <c r="AY202" t="str">
        <f t="shared" si="123"/>
        <v/>
      </c>
    </row>
    <row r="203" spans="1:51" x14ac:dyDescent="0.2">
      <c r="A203" s="5" t="s">
        <v>1255</v>
      </c>
      <c r="B203" s="5" t="s">
        <v>1201</v>
      </c>
      <c r="C203" s="5" t="s">
        <v>284</v>
      </c>
      <c r="D203" s="5" t="s">
        <v>91</v>
      </c>
      <c r="E203" s="5" t="s">
        <v>49</v>
      </c>
      <c r="F203" s="5" t="s">
        <v>92</v>
      </c>
      <c r="I203" s="5" t="s">
        <v>722</v>
      </c>
      <c r="J203" s="5" t="s">
        <v>93</v>
      </c>
      <c r="K203" s="5"/>
      <c r="L203" t="str">
        <f t="shared" si="93"/>
        <v>BookingOptionRequest</v>
      </c>
      <c r="M203" t="str">
        <f t="shared" si="94"/>
        <v>involvedParties</v>
      </c>
      <c r="N203" t="str">
        <f t="shared" si="95"/>
        <v>Party</v>
      </c>
      <c r="O203" t="str">
        <f t="shared" si="96"/>
        <v/>
      </c>
      <c r="P203" t="str">
        <f t="shared" si="97"/>
        <v/>
      </c>
      <c r="Q203" t="str">
        <f t="shared" si="98"/>
        <v>Object</v>
      </c>
      <c r="R203" t="str">
        <f t="shared" si="99"/>
        <v/>
      </c>
      <c r="S203" t="str">
        <f t="shared" si="100"/>
        <v/>
      </c>
      <c r="T203" t="str">
        <f t="shared" si="101"/>
        <v/>
      </c>
      <c r="U203" t="str">
        <f t="shared" si="102"/>
        <v/>
      </c>
      <c r="V203" t="str">
        <f t="shared" si="103"/>
        <v/>
      </c>
      <c r="W203" t="str">
        <f>IF($A203="Implicit","",COUNTIFS($C$8:C203,C203,$A$8:A203,"Explicit"))</f>
        <v/>
      </c>
      <c r="X203" t="str">
        <f t="shared" si="104"/>
        <v/>
      </c>
      <c r="Y203" t="str">
        <f t="shared" si="105"/>
        <v/>
      </c>
      <c r="Z203" t="str">
        <f t="shared" si="106"/>
        <v/>
      </c>
      <c r="AA203" t="str">
        <f t="shared" si="107"/>
        <v/>
      </c>
      <c r="AB203" t="str">
        <f t="shared" si="108"/>
        <v/>
      </c>
      <c r="AC203" t="str">
        <f t="shared" si="109"/>
        <v/>
      </c>
      <c r="AD203" t="str">
        <f t="shared" si="110"/>
        <v/>
      </c>
      <c r="AE203" t="str">
        <f t="shared" si="111"/>
        <v/>
      </c>
      <c r="AF203" t="str">
        <f t="shared" si="112"/>
        <v/>
      </c>
      <c r="AG203" t="str">
        <f t="shared" si="113"/>
        <v>"Distribution.BookingOptionRequest"</v>
      </c>
      <c r="AH203" t="str">
        <f t="shared" si="114"/>
        <v>"involvedParties"</v>
      </c>
      <c r="AI203" t="str">
        <f t="shared" si="115"/>
        <v>"Embedded.Party"</v>
      </c>
      <c r="AJ203" t="str">
        <f t="shared" si="116"/>
        <v>""</v>
      </c>
      <c r="AK203" t="str">
        <f t="shared" si="117"/>
        <v>"hasMany"</v>
      </c>
      <c r="AL203" t="str">
        <f t="shared" si="118"/>
        <v>"Distribution.BookingOptionRequest","involvedParties","Embedded.Party","","hasMany"</v>
      </c>
      <c r="AN203">
        <f>COUNTIF(View_conceptual!G:G,L203)</f>
        <v>0</v>
      </c>
      <c r="AO203">
        <f>COUNTIF(View_conceptual!H:H,L203)+COUNTIF(View_conceptual!I:I,N203)</f>
        <v>0</v>
      </c>
      <c r="AQ203" t="str">
        <f t="shared" si="119"/>
        <v/>
      </c>
      <c r="AR203" t="str">
        <f t="shared" si="120"/>
        <v/>
      </c>
      <c r="AT203">
        <f>COUNTIF(View_full!G:G,L203)</f>
        <v>1</v>
      </c>
      <c r="AU203">
        <f>COUNTIF(View_full!H:H,L203)+COUNTIF(View_full!I:I,N203)</f>
        <v>1</v>
      </c>
      <c r="AV203">
        <f>COUNTIFS(Property_Manual!$A$2:$A$1206,Raw!L203,Property_Manual!$B$2:$B$1206,Raw!M203,Property_Manual!$C$2:$C$1206,Raw!N203,Property_Manual!$D$2:$D$1206,Raw!O203,Property_Manual!$F$2:$F$1206,"x")</f>
        <v>0</v>
      </c>
      <c r="AW203" t="str">
        <f t="shared" si="121"/>
        <v/>
      </c>
      <c r="AX203" t="str">
        <f t="shared" si="122"/>
        <v/>
      </c>
      <c r="AY203" t="str">
        <f t="shared" si="123"/>
        <v/>
      </c>
    </row>
    <row r="204" spans="1:51" x14ac:dyDescent="0.2">
      <c r="A204" s="5" t="s">
        <v>1255</v>
      </c>
      <c r="B204" s="5" t="s">
        <v>1201</v>
      </c>
      <c r="C204" s="5" t="s">
        <v>284</v>
      </c>
      <c r="D204" s="5" t="s">
        <v>314</v>
      </c>
      <c r="E204" s="5" t="s">
        <v>1201</v>
      </c>
      <c r="F204" s="5" t="s">
        <v>315</v>
      </c>
      <c r="I204" s="5" t="s">
        <v>722</v>
      </c>
      <c r="J204" s="5" t="s">
        <v>316</v>
      </c>
      <c r="K204" s="5"/>
      <c r="L204" t="str">
        <f t="shared" si="93"/>
        <v>BookingOptionRequest</v>
      </c>
      <c r="M204" t="str">
        <f t="shared" si="94"/>
        <v>transportLegs</v>
      </c>
      <c r="N204" t="str">
        <f t="shared" si="95"/>
        <v>TransportLegs</v>
      </c>
      <c r="O204" t="str">
        <f t="shared" si="96"/>
        <v/>
      </c>
      <c r="P204" t="str">
        <f t="shared" si="97"/>
        <v/>
      </c>
      <c r="Q204" t="str">
        <f t="shared" si="98"/>
        <v>Object</v>
      </c>
      <c r="R204" t="str">
        <f t="shared" si="99"/>
        <v/>
      </c>
      <c r="S204" t="str">
        <f t="shared" si="100"/>
        <v/>
      </c>
      <c r="T204" t="str">
        <f t="shared" si="101"/>
        <v/>
      </c>
      <c r="U204" t="str">
        <f t="shared" si="102"/>
        <v/>
      </c>
      <c r="V204" t="str">
        <f t="shared" si="103"/>
        <v/>
      </c>
      <c r="W204" t="str">
        <f>IF($A204="Implicit","",COUNTIFS($C$8:C204,C204,$A$8:A204,"Explicit"))</f>
        <v/>
      </c>
      <c r="X204" t="str">
        <f t="shared" si="104"/>
        <v/>
      </c>
      <c r="Y204" t="str">
        <f t="shared" si="105"/>
        <v/>
      </c>
      <c r="Z204" t="str">
        <f t="shared" si="106"/>
        <v/>
      </c>
      <c r="AA204" t="str">
        <f t="shared" si="107"/>
        <v/>
      </c>
      <c r="AB204" t="str">
        <f t="shared" si="108"/>
        <v/>
      </c>
      <c r="AC204" t="str">
        <f t="shared" si="109"/>
        <v/>
      </c>
      <c r="AD204" t="str">
        <f t="shared" si="110"/>
        <v/>
      </c>
      <c r="AE204" t="str">
        <f t="shared" si="111"/>
        <v/>
      </c>
      <c r="AF204" t="str">
        <f t="shared" si="112"/>
        <v/>
      </c>
      <c r="AG204" t="str">
        <f t="shared" si="113"/>
        <v>"Distribution.BookingOptionRequest"</v>
      </c>
      <c r="AH204" t="str">
        <f t="shared" si="114"/>
        <v>"transportLegs"</v>
      </c>
      <c r="AI204" t="str">
        <f t="shared" si="115"/>
        <v>"Distribution.TransportLegs"</v>
      </c>
      <c r="AJ204" t="str">
        <f t="shared" si="116"/>
        <v>""</v>
      </c>
      <c r="AK204" t="str">
        <f t="shared" si="117"/>
        <v>"hasMany"</v>
      </c>
      <c r="AL204" t="str">
        <f t="shared" si="118"/>
        <v>"Distribution.BookingOptionRequest","transportLegs","Distribution.TransportLegs","","hasMany"</v>
      </c>
      <c r="AN204">
        <f>COUNTIF(View_conceptual!G:G,L204)</f>
        <v>0</v>
      </c>
      <c r="AO204">
        <f>COUNTIF(View_conceptual!H:H,L204)+COUNTIF(View_conceptual!I:I,N204)</f>
        <v>0</v>
      </c>
      <c r="AQ204" t="str">
        <f t="shared" si="119"/>
        <v/>
      </c>
      <c r="AR204" t="str">
        <f t="shared" si="120"/>
        <v/>
      </c>
      <c r="AT204">
        <f>COUNTIF(View_full!G:G,L204)</f>
        <v>1</v>
      </c>
      <c r="AU204">
        <f>COUNTIF(View_full!H:H,L204)+COUNTIF(View_full!I:I,N204)</f>
        <v>2</v>
      </c>
      <c r="AV204">
        <f>COUNTIFS(Property_Manual!$A$2:$A$1206,Raw!L204,Property_Manual!$B$2:$B$1206,Raw!M204,Property_Manual!$C$2:$C$1206,Raw!N204,Property_Manual!$D$2:$D$1206,Raw!O204,Property_Manual!$F$2:$F$1206,"x")</f>
        <v>0</v>
      </c>
      <c r="AW204" t="str">
        <f t="shared" si="121"/>
        <v/>
      </c>
      <c r="AX204" t="str">
        <f t="shared" si="122"/>
        <v>"Distribution.BookingOptionRequest","transportLegs","Distribution.TransportLegs","","hasMany"</v>
      </c>
      <c r="AY204" t="str">
        <f t="shared" si="123"/>
        <v/>
      </c>
    </row>
    <row r="205" spans="1:51" x14ac:dyDescent="0.2">
      <c r="A205" s="5" t="s">
        <v>1255</v>
      </c>
      <c r="B205" s="5" t="s">
        <v>1201</v>
      </c>
      <c r="C205" s="5" t="s">
        <v>284</v>
      </c>
      <c r="D205" s="5" t="s">
        <v>40</v>
      </c>
      <c r="E205" s="5" t="s">
        <v>1212</v>
      </c>
      <c r="F205" s="5" t="s">
        <v>41</v>
      </c>
      <c r="I205" s="5" t="s">
        <v>722</v>
      </c>
      <c r="J205" s="5" t="s">
        <v>42</v>
      </c>
      <c r="K205" s="5"/>
      <c r="L205" t="str">
        <f t="shared" si="93"/>
        <v>BookingOptionRequest</v>
      </c>
      <c r="M205" t="str">
        <f t="shared" si="94"/>
        <v>events</v>
      </c>
      <c r="N205" t="str">
        <f t="shared" si="95"/>
        <v>LogisticsEvent</v>
      </c>
      <c r="O205" t="str">
        <f t="shared" si="96"/>
        <v/>
      </c>
      <c r="P205" t="str">
        <f t="shared" si="97"/>
        <v/>
      </c>
      <c r="Q205" t="str">
        <f t="shared" si="98"/>
        <v>Object</v>
      </c>
      <c r="R205" t="str">
        <f t="shared" si="99"/>
        <v/>
      </c>
      <c r="S205" t="str">
        <f t="shared" si="100"/>
        <v/>
      </c>
      <c r="T205" t="str">
        <f t="shared" si="101"/>
        <v/>
      </c>
      <c r="U205" t="str">
        <f t="shared" si="102"/>
        <v/>
      </c>
      <c r="V205" t="str">
        <f t="shared" si="103"/>
        <v/>
      </c>
      <c r="W205" t="str">
        <f>IF($A205="Implicit","",COUNTIFS($C$8:C205,C205,$A$8:A205,"Explicit"))</f>
        <v/>
      </c>
      <c r="X205" t="str">
        <f t="shared" si="104"/>
        <v/>
      </c>
      <c r="Y205" t="str">
        <f t="shared" si="105"/>
        <v/>
      </c>
      <c r="Z205" t="str">
        <f t="shared" si="106"/>
        <v/>
      </c>
      <c r="AA205" t="str">
        <f t="shared" si="107"/>
        <v/>
      </c>
      <c r="AB205" t="str">
        <f t="shared" si="108"/>
        <v/>
      </c>
      <c r="AC205" t="str">
        <f t="shared" si="109"/>
        <v/>
      </c>
      <c r="AD205" t="str">
        <f t="shared" si="110"/>
        <v/>
      </c>
      <c r="AE205" t="str">
        <f t="shared" si="111"/>
        <v/>
      </c>
      <c r="AF205" t="str">
        <f t="shared" si="112"/>
        <v/>
      </c>
      <c r="AG205" t="str">
        <f t="shared" si="113"/>
        <v>"Distribution.BookingOptionRequest"</v>
      </c>
      <c r="AH205" t="str">
        <f t="shared" si="114"/>
        <v>"events"</v>
      </c>
      <c r="AI205" t="str">
        <f t="shared" si="115"/>
        <v>"Event.LogisticsEvent"</v>
      </c>
      <c r="AJ205" t="str">
        <f t="shared" si="116"/>
        <v>""</v>
      </c>
      <c r="AK205" t="str">
        <f t="shared" si="117"/>
        <v>"hasMany"</v>
      </c>
      <c r="AL205" t="str">
        <f t="shared" si="118"/>
        <v>"Distribution.BookingOptionRequest","events","Event.LogisticsEvent","","hasMany"</v>
      </c>
      <c r="AN205">
        <f>COUNTIF(View_conceptual!G:G,L205)</f>
        <v>0</v>
      </c>
      <c r="AO205">
        <f>COUNTIF(View_conceptual!H:H,L205)+COUNTIF(View_conceptual!I:I,N205)</f>
        <v>0</v>
      </c>
      <c r="AQ205" t="str">
        <f t="shared" si="119"/>
        <v/>
      </c>
      <c r="AR205" t="str">
        <f t="shared" si="120"/>
        <v/>
      </c>
      <c r="AT205">
        <f>COUNTIF(View_full!G:G,L205)</f>
        <v>1</v>
      </c>
      <c r="AU205">
        <f>COUNTIF(View_full!H:H,L205)+COUNTIF(View_full!I:I,N205)</f>
        <v>1</v>
      </c>
      <c r="AV205">
        <f>COUNTIFS(Property_Manual!$A$2:$A$1206,Raw!L205,Property_Manual!$B$2:$B$1206,Raw!M205,Property_Manual!$C$2:$C$1206,Raw!N205,Property_Manual!$D$2:$D$1206,Raw!O205,Property_Manual!$F$2:$F$1206,"x")</f>
        <v>0</v>
      </c>
      <c r="AW205" t="str">
        <f t="shared" si="121"/>
        <v/>
      </c>
      <c r="AX205" t="str">
        <f t="shared" si="122"/>
        <v/>
      </c>
      <c r="AY205" t="str">
        <f t="shared" si="123"/>
        <v/>
      </c>
    </row>
    <row r="206" spans="1:51" x14ac:dyDescent="0.2">
      <c r="A206" s="5" t="s">
        <v>1254</v>
      </c>
      <c r="B206" s="5" t="s">
        <v>3</v>
      </c>
      <c r="C206" s="5" t="s">
        <v>312</v>
      </c>
      <c r="D206" s="5" t="s">
        <v>5</v>
      </c>
      <c r="E206" s="5"/>
      <c r="F206" s="5" t="s">
        <v>6</v>
      </c>
      <c r="G206">
        <v>1</v>
      </c>
      <c r="I206" s="5" t="s">
        <v>1042</v>
      </c>
      <c r="J206" s="5" t="s">
        <v>8</v>
      </c>
      <c r="K206" s="5"/>
      <c r="L206" t="str">
        <f t="shared" si="93"/>
        <v>BookingOptionStatus</v>
      </c>
      <c r="M206" t="str">
        <f t="shared" si="94"/>
        <v>code</v>
      </c>
      <c r="N206" t="str">
        <f t="shared" si="95"/>
        <v>string</v>
      </c>
      <c r="O206" t="str">
        <f t="shared" si="96"/>
        <v/>
      </c>
      <c r="P206" t="str">
        <f t="shared" si="97"/>
        <v/>
      </c>
      <c r="Q206" t="str">
        <f t="shared" si="98"/>
        <v>Object</v>
      </c>
      <c r="R206" t="str">
        <f t="shared" si="99"/>
        <v>"Enum"</v>
      </c>
      <c r="S206" t="str">
        <f t="shared" si="100"/>
        <v>"BookingOptionStatus"</v>
      </c>
      <c r="T206" t="str">
        <f t="shared" si="101"/>
        <v>"code"</v>
      </c>
      <c r="U206" t="str">
        <f t="shared" si="102"/>
        <v>""</v>
      </c>
      <c r="V206" t="str">
        <f t="shared" si="103"/>
        <v>"string"</v>
      </c>
      <c r="W206">
        <f>IF($A206="Implicit","",COUNTIFS($C$8:C206,C206,$A$8:A206,"Explicit"))</f>
        <v>1</v>
      </c>
      <c r="X206" t="str">
        <f t="shared" si="104"/>
        <v>"Restricted code list containing the statuses of a booking option"</v>
      </c>
      <c r="Y206" t="str">
        <f t="shared" si="105"/>
        <v>"Code or short version of a code; for example "CH" for Switzerland when referring to the UN/LOCODE code list"</v>
      </c>
      <c r="Z206" t="str">
        <f t="shared" si="106"/>
        <v>"false"</v>
      </c>
      <c r="AA206" t="str">
        <f t="shared" si="107"/>
        <v>"false"</v>
      </c>
      <c r="AB206" t="str">
        <f t="shared" si="108"/>
        <v>""</v>
      </c>
      <c r="AC206" t="str">
        <f t="shared" si="109"/>
        <v>"https://onerecord.iata.org/ns/cargo#BookingOptionStatus"</v>
      </c>
      <c r="AD206" t="str">
        <f t="shared" si="110"/>
        <v>"https://onerecord.iata.org/ns/cargo#code"</v>
      </c>
      <c r="AE206" t="str">
        <f t="shared" si="111"/>
        <v>"http://www.w3.org/2001/XMLSchema#string"</v>
      </c>
      <c r="AF206" t="str">
        <f t="shared" si="112"/>
        <v>"Enum","BookingOptionStatus","code","","string",1,"Restricted code list containing the statuses of a booking option","Code or short version of a code; for example "CH" for Switzerland when referring to the UN/LOCODE code list","false","false","","https://onerecord.iata.org/ns/cargo#BookingOptionStatus","https://onerecord.iata.org/ns/cargo#code","http://www.w3.org/2001/XMLSchema#string"</v>
      </c>
      <c r="AG206" t="str">
        <f t="shared" si="113"/>
        <v>"Enum.BookingOptionStatus"</v>
      </c>
      <c r="AH206" t="str">
        <f t="shared" si="114"/>
        <v>"code"</v>
      </c>
      <c r="AI206" t="str">
        <f t="shared" si="115"/>
        <v>".string"</v>
      </c>
      <c r="AJ206" t="str">
        <f t="shared" si="116"/>
        <v>""</v>
      </c>
      <c r="AK206" t="str">
        <f t="shared" si="117"/>
        <v>"hasOne"</v>
      </c>
      <c r="AL206" t="str">
        <f t="shared" si="118"/>
        <v>"Enum.BookingOptionStatus","code",".string","","hasOne"</v>
      </c>
      <c r="AN206">
        <f>COUNTIF(View_conceptual!G:G,L206)</f>
        <v>0</v>
      </c>
      <c r="AO206">
        <f>COUNTIF(View_conceptual!H:H,L206)+COUNTIF(View_conceptual!I:I,N206)</f>
        <v>0</v>
      </c>
      <c r="AQ206" t="str">
        <f t="shared" si="119"/>
        <v/>
      </c>
      <c r="AR206" t="str">
        <f t="shared" si="120"/>
        <v/>
      </c>
      <c r="AT206">
        <f>COUNTIF(View_full!G:G,L206)</f>
        <v>0</v>
      </c>
      <c r="AU206">
        <f>COUNTIF(View_full!H:H,L206)+COUNTIF(View_full!I:I,N206)</f>
        <v>0</v>
      </c>
      <c r="AV206">
        <f>COUNTIFS(Property_Manual!$A$2:$A$1206,Raw!L206,Property_Manual!$B$2:$B$1206,Raw!M206,Property_Manual!$C$2:$C$1206,Raw!N206,Property_Manual!$D$2:$D$1206,Raw!O206,Property_Manual!$F$2:$F$1206,"x")</f>
        <v>0</v>
      </c>
      <c r="AW206" t="str">
        <f t="shared" si="121"/>
        <v/>
      </c>
      <c r="AX206" t="str">
        <f t="shared" si="122"/>
        <v/>
      </c>
      <c r="AY206" t="str">
        <f t="shared" si="123"/>
        <v/>
      </c>
    </row>
    <row r="207" spans="1:51" x14ac:dyDescent="0.2">
      <c r="A207" s="5" t="s">
        <v>1254</v>
      </c>
      <c r="B207" s="5" t="s">
        <v>3</v>
      </c>
      <c r="C207" s="5" t="s">
        <v>312</v>
      </c>
      <c r="D207" s="5" t="s">
        <v>9</v>
      </c>
      <c r="E207" s="5"/>
      <c r="F207" s="5" t="s">
        <v>6</v>
      </c>
      <c r="G207">
        <v>1</v>
      </c>
      <c r="I207" s="5" t="s">
        <v>1042</v>
      </c>
      <c r="J207" s="5" t="s">
        <v>10</v>
      </c>
      <c r="K207" s="5"/>
      <c r="L207" t="str">
        <f t="shared" si="93"/>
        <v>BookingOptionStatus</v>
      </c>
      <c r="M207" t="str">
        <f t="shared" si="94"/>
        <v>codeDescription</v>
      </c>
      <c r="N207" t="str">
        <f t="shared" si="95"/>
        <v>string</v>
      </c>
      <c r="O207" t="str">
        <f t="shared" si="96"/>
        <v/>
      </c>
      <c r="P207" t="str">
        <f t="shared" si="97"/>
        <v/>
      </c>
      <c r="Q207" t="str">
        <f t="shared" si="98"/>
        <v>Object</v>
      </c>
      <c r="R207" t="str">
        <f t="shared" si="99"/>
        <v>"Enum"</v>
      </c>
      <c r="S207" t="str">
        <f t="shared" si="100"/>
        <v>"BookingOptionStatus"</v>
      </c>
      <c r="T207" t="str">
        <f t="shared" si="101"/>
        <v>"codeDescription"</v>
      </c>
      <c r="U207" t="str">
        <f t="shared" si="102"/>
        <v>""</v>
      </c>
      <c r="V207" t="str">
        <f t="shared" si="103"/>
        <v>"string"</v>
      </c>
      <c r="W207">
        <f>IF($A207="Implicit","",COUNTIFS($C$8:C207,C207,$A$8:A207,"Explicit"))</f>
        <v>2</v>
      </c>
      <c r="X207" t="str">
        <f t="shared" si="104"/>
        <v>"Restricted code list containing the statuses of a booking option"</v>
      </c>
      <c r="Y207" t="str">
        <f t="shared" si="105"/>
        <v>"Description or long version of the code; for example "Switzerland" for Switzerland when referring to the UN/LOCODE code list"</v>
      </c>
      <c r="Z207" t="str">
        <f t="shared" si="106"/>
        <v>"false"</v>
      </c>
      <c r="AA207" t="str">
        <f t="shared" si="107"/>
        <v>"false"</v>
      </c>
      <c r="AB207" t="str">
        <f t="shared" si="108"/>
        <v>""</v>
      </c>
      <c r="AC207" t="str">
        <f t="shared" si="109"/>
        <v>"https://onerecord.iata.org/ns/cargo#BookingOptionStatus"</v>
      </c>
      <c r="AD207" t="str">
        <f t="shared" si="110"/>
        <v>"https://onerecord.iata.org/ns/cargo#codeDescription"</v>
      </c>
      <c r="AE207" t="str">
        <f t="shared" si="111"/>
        <v>"http://www.w3.org/2001/XMLSchema#string"</v>
      </c>
      <c r="AF207" t="str">
        <f t="shared" si="112"/>
        <v>"Enum","BookingOptionStatus","codeDescription","","string",2,"Restricted code list containing the statuses of a booking option","Description or long version of the code; for example "Switzerland" for Switzerland when referring to the UN/LOCODE code list","false","false","","https://onerecord.iata.org/ns/cargo#BookingOptionStatus","https://onerecord.iata.org/ns/cargo#codeDescription","http://www.w3.org/2001/XMLSchema#string"</v>
      </c>
      <c r="AG207" t="str">
        <f t="shared" si="113"/>
        <v>"Enum.BookingOptionStatus"</v>
      </c>
      <c r="AH207" t="str">
        <f t="shared" si="114"/>
        <v>"codeDescription"</v>
      </c>
      <c r="AI207" t="str">
        <f t="shared" si="115"/>
        <v>".string"</v>
      </c>
      <c r="AJ207" t="str">
        <f t="shared" si="116"/>
        <v>""</v>
      </c>
      <c r="AK207" t="str">
        <f t="shared" si="117"/>
        <v>"hasOne"</v>
      </c>
      <c r="AL207" t="str">
        <f t="shared" si="118"/>
        <v>"Enum.BookingOptionStatus","codeDescription",".string","","hasOne"</v>
      </c>
      <c r="AN207">
        <f>COUNTIF(View_conceptual!G:G,L207)</f>
        <v>0</v>
      </c>
      <c r="AO207">
        <f>COUNTIF(View_conceptual!H:H,L207)+COUNTIF(View_conceptual!I:I,N207)</f>
        <v>0</v>
      </c>
      <c r="AQ207" t="str">
        <f t="shared" si="119"/>
        <v/>
      </c>
      <c r="AR207" t="str">
        <f t="shared" si="120"/>
        <v/>
      </c>
      <c r="AT207">
        <f>COUNTIF(View_full!G:G,L207)</f>
        <v>0</v>
      </c>
      <c r="AU207">
        <f>COUNTIF(View_full!H:H,L207)+COUNTIF(View_full!I:I,N207)</f>
        <v>0</v>
      </c>
      <c r="AV207">
        <f>COUNTIFS(Property_Manual!$A$2:$A$1206,Raw!L207,Property_Manual!$B$2:$B$1206,Raw!M207,Property_Manual!$C$2:$C$1206,Raw!N207,Property_Manual!$D$2:$D$1206,Raw!O207,Property_Manual!$F$2:$F$1206,"x")</f>
        <v>0</v>
      </c>
      <c r="AW207" t="str">
        <f t="shared" si="121"/>
        <v/>
      </c>
      <c r="AX207" t="str">
        <f t="shared" si="122"/>
        <v/>
      </c>
      <c r="AY207" t="str">
        <f t="shared" si="123"/>
        <v/>
      </c>
    </row>
    <row r="208" spans="1:51" x14ac:dyDescent="0.2">
      <c r="A208" s="5" t="s">
        <v>1254</v>
      </c>
      <c r="B208" s="5" t="s">
        <v>3</v>
      </c>
      <c r="C208" s="5" t="s">
        <v>312</v>
      </c>
      <c r="D208" s="5" t="s">
        <v>11</v>
      </c>
      <c r="E208" s="5"/>
      <c r="F208" s="5" t="s">
        <v>12</v>
      </c>
      <c r="G208">
        <v>1</v>
      </c>
      <c r="I208" s="5" t="s">
        <v>1042</v>
      </c>
      <c r="J208" s="5" t="s">
        <v>13</v>
      </c>
      <c r="K208" s="5"/>
      <c r="L208" t="str">
        <f t="shared" si="93"/>
        <v>BookingOptionStatus</v>
      </c>
      <c r="M208" t="str">
        <f t="shared" si="94"/>
        <v>codeLevel</v>
      </c>
      <c r="N208" t="str">
        <f t="shared" si="95"/>
        <v>integer</v>
      </c>
      <c r="O208" t="str">
        <f t="shared" si="96"/>
        <v/>
      </c>
      <c r="P208" t="str">
        <f t="shared" si="97"/>
        <v/>
      </c>
      <c r="Q208" t="str">
        <f t="shared" si="98"/>
        <v>Object</v>
      </c>
      <c r="R208" t="str">
        <f t="shared" si="99"/>
        <v>"Enum"</v>
      </c>
      <c r="S208" t="str">
        <f t="shared" si="100"/>
        <v>"BookingOptionStatus"</v>
      </c>
      <c r="T208" t="str">
        <f t="shared" si="101"/>
        <v>"codeLevel"</v>
      </c>
      <c r="U208" t="str">
        <f t="shared" si="102"/>
        <v>""</v>
      </c>
      <c r="V208" t="str">
        <f t="shared" si="103"/>
        <v>"integer"</v>
      </c>
      <c r="W208">
        <f>IF($A208="Implicit","",COUNTIFS($C$8:C208,C208,$A$8:A208,"Explicit"))</f>
        <v>3</v>
      </c>
      <c r="X208" t="str">
        <f t="shared" si="104"/>
        <v>"Restricted code list containing the statuses of a booking option"</v>
      </c>
      <c r="Y208" t="str">
        <f t="shared" si="105"/>
        <v>"Integer indicating the level of a code if a codelists is hierarchical; for example HS-Codes"</v>
      </c>
      <c r="Z208" t="str">
        <f t="shared" si="106"/>
        <v>"false"</v>
      </c>
      <c r="AA208" t="str">
        <f t="shared" si="107"/>
        <v>"false"</v>
      </c>
      <c r="AB208" t="str">
        <f t="shared" si="108"/>
        <v>""</v>
      </c>
      <c r="AC208" t="str">
        <f t="shared" si="109"/>
        <v>"https://onerecord.iata.org/ns/cargo#BookingOptionStatus"</v>
      </c>
      <c r="AD208" t="str">
        <f t="shared" si="110"/>
        <v>"https://onerecord.iata.org/ns/cargo#codeLevel"</v>
      </c>
      <c r="AE208" t="str">
        <f t="shared" si="111"/>
        <v>"http://www.w3.org/2001/XMLSchema#integer"</v>
      </c>
      <c r="AF208" t="str">
        <f t="shared" si="112"/>
        <v>"Enum","BookingOptionStatus","codeLevel","","integer",3,"Restricted code list containing the statuses of a booking option","Integer indicating the level of a code if a codelists is hierarchical; for example HS-Codes","false","false","","https://onerecord.iata.org/ns/cargo#BookingOptionStatus","https://onerecord.iata.org/ns/cargo#codeLevel","http://www.w3.org/2001/XMLSchema#integer"</v>
      </c>
      <c r="AG208" t="str">
        <f t="shared" si="113"/>
        <v>"Enum.BookingOptionStatus"</v>
      </c>
      <c r="AH208" t="str">
        <f t="shared" si="114"/>
        <v>"codeLevel"</v>
      </c>
      <c r="AI208" t="str">
        <f t="shared" si="115"/>
        <v>".integer"</v>
      </c>
      <c r="AJ208" t="str">
        <f t="shared" si="116"/>
        <v>""</v>
      </c>
      <c r="AK208" t="str">
        <f t="shared" si="117"/>
        <v>"hasOne"</v>
      </c>
      <c r="AL208" t="str">
        <f t="shared" si="118"/>
        <v>"Enum.BookingOptionStatus","codeLevel",".integer","","hasOne"</v>
      </c>
      <c r="AN208">
        <f>COUNTIF(View_conceptual!G:G,L208)</f>
        <v>0</v>
      </c>
      <c r="AO208">
        <f>COUNTIF(View_conceptual!H:H,L208)+COUNTIF(View_conceptual!I:I,N208)</f>
        <v>0</v>
      </c>
      <c r="AQ208" t="str">
        <f t="shared" si="119"/>
        <v/>
      </c>
      <c r="AR208" t="str">
        <f t="shared" si="120"/>
        <v/>
      </c>
      <c r="AT208">
        <f>COUNTIF(View_full!G:G,L208)</f>
        <v>0</v>
      </c>
      <c r="AU208">
        <f>COUNTIF(View_full!H:H,L208)+COUNTIF(View_full!I:I,N208)</f>
        <v>0</v>
      </c>
      <c r="AV208">
        <f>COUNTIFS(Property_Manual!$A$2:$A$1206,Raw!L208,Property_Manual!$B$2:$B$1206,Raw!M208,Property_Manual!$C$2:$C$1206,Raw!N208,Property_Manual!$D$2:$D$1206,Raw!O208,Property_Manual!$F$2:$F$1206,"x")</f>
        <v>0</v>
      </c>
      <c r="AW208" t="str">
        <f t="shared" si="121"/>
        <v/>
      </c>
      <c r="AX208" t="str">
        <f t="shared" si="122"/>
        <v/>
      </c>
      <c r="AY208" t="str">
        <f t="shared" si="123"/>
        <v/>
      </c>
    </row>
    <row r="209" spans="1:51" x14ac:dyDescent="0.2">
      <c r="A209" s="5" t="s">
        <v>1254</v>
      </c>
      <c r="B209" s="5" t="s">
        <v>3</v>
      </c>
      <c r="C209" s="5" t="s">
        <v>312</v>
      </c>
      <c r="D209" s="5" t="s">
        <v>14</v>
      </c>
      <c r="E209" s="5"/>
      <c r="F209" s="5" t="s">
        <v>6</v>
      </c>
      <c r="G209">
        <v>1</v>
      </c>
      <c r="I209" s="5" t="s">
        <v>1042</v>
      </c>
      <c r="J209" s="5" t="s">
        <v>15</v>
      </c>
      <c r="K209" s="5"/>
      <c r="L209" t="str">
        <f t="shared" si="93"/>
        <v>BookingOptionStatus</v>
      </c>
      <c r="M209" t="str">
        <f t="shared" si="94"/>
        <v>codeListName</v>
      </c>
      <c r="N209" t="str">
        <f t="shared" si="95"/>
        <v>string</v>
      </c>
      <c r="O209" t="str">
        <f t="shared" si="96"/>
        <v/>
      </c>
      <c r="P209" t="str">
        <f t="shared" si="97"/>
        <v/>
      </c>
      <c r="Q209" t="str">
        <f t="shared" si="98"/>
        <v>Object</v>
      </c>
      <c r="R209" t="str">
        <f t="shared" si="99"/>
        <v>"Enum"</v>
      </c>
      <c r="S209" t="str">
        <f t="shared" si="100"/>
        <v>"BookingOptionStatus"</v>
      </c>
      <c r="T209" t="str">
        <f t="shared" si="101"/>
        <v>"codeListName"</v>
      </c>
      <c r="U209" t="str">
        <f t="shared" si="102"/>
        <v>""</v>
      </c>
      <c r="V209" t="str">
        <f t="shared" si="103"/>
        <v>"string"</v>
      </c>
      <c r="W209">
        <f>IF($A209="Implicit","",COUNTIFS($C$8:C209,C209,$A$8:A209,"Explicit"))</f>
        <v>4</v>
      </c>
      <c r="X209" t="str">
        <f t="shared" si="104"/>
        <v>"Restricted code list containing the statuses of a booking option"</v>
      </c>
      <c r="Y209" t="str">
        <f t="shared" si="105"/>
        <v>"Official name of the code list without version number when direct reference is not possible; for example "UN/LOCODE" when referring to the UN/LOCODE code list"</v>
      </c>
      <c r="Z209" t="str">
        <f t="shared" si="106"/>
        <v>"false"</v>
      </c>
      <c r="AA209" t="str">
        <f t="shared" si="107"/>
        <v>"false"</v>
      </c>
      <c r="AB209" t="str">
        <f t="shared" si="108"/>
        <v>""</v>
      </c>
      <c r="AC209" t="str">
        <f t="shared" si="109"/>
        <v>"https://onerecord.iata.org/ns/cargo#BookingOptionStatus"</v>
      </c>
      <c r="AD209" t="str">
        <f t="shared" si="110"/>
        <v>"https://onerecord.iata.org/ns/cargo#codeListName"</v>
      </c>
      <c r="AE209" t="str">
        <f t="shared" si="111"/>
        <v>"http://www.w3.org/2001/XMLSchema#string"</v>
      </c>
      <c r="AF209" t="str">
        <f t="shared" si="112"/>
        <v>"Enum","BookingOptionStatus","codeListName","","string",4,"Restricted code list containing the statuses of a booking option","Official name of the code list without version number when direct reference is not possible; for example "UN/LOCODE" when referring to the UN/LOCODE code list","false","false","","https://onerecord.iata.org/ns/cargo#BookingOptionStatus","https://onerecord.iata.org/ns/cargo#codeListName","http://www.w3.org/2001/XMLSchema#string"</v>
      </c>
      <c r="AG209" t="str">
        <f t="shared" si="113"/>
        <v>"Enum.BookingOptionStatus"</v>
      </c>
      <c r="AH209" t="str">
        <f t="shared" si="114"/>
        <v>"codeListName"</v>
      </c>
      <c r="AI209" t="str">
        <f t="shared" si="115"/>
        <v>".string"</v>
      </c>
      <c r="AJ209" t="str">
        <f t="shared" si="116"/>
        <v>""</v>
      </c>
      <c r="AK209" t="str">
        <f t="shared" si="117"/>
        <v>"hasOne"</v>
      </c>
      <c r="AL209" t="str">
        <f t="shared" si="118"/>
        <v>"Enum.BookingOptionStatus","codeListName",".string","","hasOne"</v>
      </c>
      <c r="AN209">
        <f>COUNTIF(View_conceptual!G:G,L209)</f>
        <v>0</v>
      </c>
      <c r="AO209">
        <f>COUNTIF(View_conceptual!H:H,L209)+COUNTIF(View_conceptual!I:I,N209)</f>
        <v>0</v>
      </c>
      <c r="AQ209" t="str">
        <f t="shared" si="119"/>
        <v/>
      </c>
      <c r="AR209" t="str">
        <f t="shared" si="120"/>
        <v/>
      </c>
      <c r="AT209">
        <f>COUNTIF(View_full!G:G,L209)</f>
        <v>0</v>
      </c>
      <c r="AU209">
        <f>COUNTIF(View_full!H:H,L209)+COUNTIF(View_full!I:I,N209)</f>
        <v>0</v>
      </c>
      <c r="AV209">
        <f>COUNTIFS(Property_Manual!$A$2:$A$1206,Raw!L209,Property_Manual!$B$2:$B$1206,Raw!M209,Property_Manual!$C$2:$C$1206,Raw!N209,Property_Manual!$D$2:$D$1206,Raw!O209,Property_Manual!$F$2:$F$1206,"x")</f>
        <v>0</v>
      </c>
      <c r="AW209" t="str">
        <f t="shared" si="121"/>
        <v/>
      </c>
      <c r="AX209" t="str">
        <f t="shared" si="122"/>
        <v/>
      </c>
      <c r="AY209" t="str">
        <f t="shared" si="123"/>
        <v/>
      </c>
    </row>
    <row r="210" spans="1:51" x14ac:dyDescent="0.2">
      <c r="A210" s="5" t="s">
        <v>1254</v>
      </c>
      <c r="B210" s="5" t="s">
        <v>3</v>
      </c>
      <c r="C210" s="5" t="s">
        <v>312</v>
      </c>
      <c r="D210" s="5" t="s">
        <v>16</v>
      </c>
      <c r="E210" s="5"/>
      <c r="F210" s="5" t="s">
        <v>6</v>
      </c>
      <c r="G210">
        <v>1</v>
      </c>
      <c r="I210" s="5" t="s">
        <v>1042</v>
      </c>
      <c r="J210" s="5" t="s">
        <v>17</v>
      </c>
      <c r="K210" s="5"/>
      <c r="L210" t="str">
        <f t="shared" si="93"/>
        <v>BookingOptionStatus</v>
      </c>
      <c r="M210" t="str">
        <f t="shared" si="94"/>
        <v>codeListReference</v>
      </c>
      <c r="N210" t="str">
        <f t="shared" si="95"/>
        <v>string</v>
      </c>
      <c r="O210" t="str">
        <f t="shared" si="96"/>
        <v/>
      </c>
      <c r="P210" t="str">
        <f t="shared" si="97"/>
        <v/>
      </c>
      <c r="Q210" t="str">
        <f t="shared" si="98"/>
        <v>Object</v>
      </c>
      <c r="R210" t="str">
        <f t="shared" si="99"/>
        <v>"Enum"</v>
      </c>
      <c r="S210" t="str">
        <f t="shared" si="100"/>
        <v>"BookingOptionStatus"</v>
      </c>
      <c r="T210" t="str">
        <f t="shared" si="101"/>
        <v>"codeListReference"</v>
      </c>
      <c r="U210" t="str">
        <f t="shared" si="102"/>
        <v>""</v>
      </c>
      <c r="V210" t="str">
        <f t="shared" si="103"/>
        <v>"string"</v>
      </c>
      <c r="W210">
        <f>IF($A210="Implicit","",COUNTIFS($C$8:C210,C210,$A$8:A210,"Explicit"))</f>
        <v>5</v>
      </c>
      <c r="X210" t="str">
        <f t="shared" si="104"/>
        <v>"Restricted code list containing the statuses of a booking option"</v>
      </c>
      <c r="Y210" t="str">
        <f t="shared" si="105"/>
        <v>"URL to access the code list the code is taken from; for example "https://unece.org/trade/cefact/unlocode-code-list-country-and-territory" for UN/LOCODE."</v>
      </c>
      <c r="Z210" t="str">
        <f t="shared" si="106"/>
        <v>"false"</v>
      </c>
      <c r="AA210" t="str">
        <f t="shared" si="107"/>
        <v>"false"</v>
      </c>
      <c r="AB210" t="str">
        <f t="shared" si="108"/>
        <v>""</v>
      </c>
      <c r="AC210" t="str">
        <f t="shared" si="109"/>
        <v>"https://onerecord.iata.org/ns/cargo#BookingOptionStatus"</v>
      </c>
      <c r="AD210" t="str">
        <f t="shared" si="110"/>
        <v>"https://onerecord.iata.org/ns/cargo#codeListReference"</v>
      </c>
      <c r="AE210" t="str">
        <f t="shared" si="111"/>
        <v>"http://www.w3.org/2001/XMLSchema#string"</v>
      </c>
      <c r="AF210" t="str">
        <f t="shared" si="112"/>
        <v>"Enum","BookingOptionStatus","codeListReference","","string",5,"Restricted code list containing the statuses of a booking option","URL to access the code list the code is taken from; for example "https://unece.org/trade/cefact/unlocode-code-list-country-and-territory" for UN/LOCODE.","false","false","","https://onerecord.iata.org/ns/cargo#BookingOptionStatus","https://onerecord.iata.org/ns/cargo#codeListReference","http://www.w3.org/2001/XMLSchema#string"</v>
      </c>
      <c r="AG210" t="str">
        <f t="shared" si="113"/>
        <v>"Enum.BookingOptionStatus"</v>
      </c>
      <c r="AH210" t="str">
        <f t="shared" si="114"/>
        <v>"codeListReference"</v>
      </c>
      <c r="AI210" t="str">
        <f t="shared" si="115"/>
        <v>".string"</v>
      </c>
      <c r="AJ210" t="str">
        <f t="shared" si="116"/>
        <v>""</v>
      </c>
      <c r="AK210" t="str">
        <f t="shared" si="117"/>
        <v>"hasOne"</v>
      </c>
      <c r="AL210" t="str">
        <f t="shared" si="118"/>
        <v>"Enum.BookingOptionStatus","codeListReference",".string","","hasOne"</v>
      </c>
      <c r="AN210">
        <f>COUNTIF(View_conceptual!G:G,L210)</f>
        <v>0</v>
      </c>
      <c r="AO210">
        <f>COUNTIF(View_conceptual!H:H,L210)+COUNTIF(View_conceptual!I:I,N210)</f>
        <v>0</v>
      </c>
      <c r="AQ210" t="str">
        <f t="shared" si="119"/>
        <v/>
      </c>
      <c r="AR210" t="str">
        <f t="shared" si="120"/>
        <v/>
      </c>
      <c r="AT210">
        <f>COUNTIF(View_full!G:G,L210)</f>
        <v>0</v>
      </c>
      <c r="AU210">
        <f>COUNTIF(View_full!H:H,L210)+COUNTIF(View_full!I:I,N210)</f>
        <v>0</v>
      </c>
      <c r="AV210">
        <f>COUNTIFS(Property_Manual!$A$2:$A$1206,Raw!L210,Property_Manual!$B$2:$B$1206,Raw!M210,Property_Manual!$C$2:$C$1206,Raw!N210,Property_Manual!$D$2:$D$1206,Raw!O210,Property_Manual!$F$2:$F$1206,"x")</f>
        <v>0</v>
      </c>
      <c r="AW210" t="str">
        <f t="shared" si="121"/>
        <v/>
      </c>
      <c r="AX210" t="str">
        <f t="shared" si="122"/>
        <v/>
      </c>
      <c r="AY210" t="str">
        <f t="shared" si="123"/>
        <v/>
      </c>
    </row>
    <row r="211" spans="1:51" x14ac:dyDescent="0.2">
      <c r="A211" s="5" t="s">
        <v>1254</v>
      </c>
      <c r="B211" s="5" t="s">
        <v>3</v>
      </c>
      <c r="C211" s="5" t="s">
        <v>312</v>
      </c>
      <c r="D211" s="5" t="s">
        <v>18</v>
      </c>
      <c r="E211" s="5"/>
      <c r="F211" s="5" t="s">
        <v>6</v>
      </c>
      <c r="G211">
        <v>1</v>
      </c>
      <c r="I211" s="5" t="s">
        <v>1042</v>
      </c>
      <c r="J211" s="5" t="s">
        <v>19</v>
      </c>
      <c r="K211" s="5"/>
      <c r="L211" t="str">
        <f t="shared" si="93"/>
        <v>BookingOptionStatus</v>
      </c>
      <c r="M211" t="str">
        <f t="shared" si="94"/>
        <v>codeListVersion</v>
      </c>
      <c r="N211" t="str">
        <f t="shared" si="95"/>
        <v>string</v>
      </c>
      <c r="O211" t="str">
        <f t="shared" si="96"/>
        <v/>
      </c>
      <c r="P211" t="str">
        <f t="shared" si="97"/>
        <v/>
      </c>
      <c r="Q211" t="str">
        <f t="shared" si="98"/>
        <v>Object</v>
      </c>
      <c r="R211" t="str">
        <f t="shared" si="99"/>
        <v>"Enum"</v>
      </c>
      <c r="S211" t="str">
        <f t="shared" si="100"/>
        <v>"BookingOptionStatus"</v>
      </c>
      <c r="T211" t="str">
        <f t="shared" si="101"/>
        <v>"codeListVersion"</v>
      </c>
      <c r="U211" t="str">
        <f t="shared" si="102"/>
        <v>""</v>
      </c>
      <c r="V211" t="str">
        <f t="shared" si="103"/>
        <v>"string"</v>
      </c>
      <c r="W211">
        <f>IF($A211="Implicit","",COUNTIFS($C$8:C211,C211,$A$8:A211,"Explicit"))</f>
        <v>6</v>
      </c>
      <c r="X211" t="str">
        <f t="shared" si="104"/>
        <v>"Restricted code list containing the statuses of a booking option"</v>
      </c>
      <c r="Y211" t="str">
        <f t="shared" si="105"/>
        <v>"Version of the code list; for example "223-1" for UN/LOCODE. Used if the property codeListName is used or the version is not apparent from the resource referred to in property codeListReference."</v>
      </c>
      <c r="Z211" t="str">
        <f t="shared" si="106"/>
        <v>"false"</v>
      </c>
      <c r="AA211" t="str">
        <f t="shared" si="107"/>
        <v>"false"</v>
      </c>
      <c r="AB211" t="str">
        <f t="shared" si="108"/>
        <v>""</v>
      </c>
      <c r="AC211" t="str">
        <f t="shared" si="109"/>
        <v>"https://onerecord.iata.org/ns/cargo#BookingOptionStatus"</v>
      </c>
      <c r="AD211" t="str">
        <f t="shared" si="110"/>
        <v>"https://onerecord.iata.org/ns/cargo#codeListVersion"</v>
      </c>
      <c r="AE211" t="str">
        <f t="shared" si="111"/>
        <v>"http://www.w3.org/2001/XMLSchema#string"</v>
      </c>
      <c r="AF211" t="str">
        <f t="shared" si="112"/>
        <v>"Enum","BookingOptionStatus","codeListVersion","","string",6,"Restricted code list containing the statuses of a booking option","Version of the code list; for example "223-1" for UN/LOCODE. Used if the property codeListName is used or the version is not apparent from the resource referred to in property codeListReference.","false","false","","https://onerecord.iata.org/ns/cargo#BookingOptionStatus","https://onerecord.iata.org/ns/cargo#codeListVersion","http://www.w3.org/2001/XMLSchema#string"</v>
      </c>
      <c r="AG211" t="str">
        <f t="shared" si="113"/>
        <v>"Enum.BookingOptionStatus"</v>
      </c>
      <c r="AH211" t="str">
        <f t="shared" si="114"/>
        <v>"codeListVersion"</v>
      </c>
      <c r="AI211" t="str">
        <f t="shared" si="115"/>
        <v>".string"</v>
      </c>
      <c r="AJ211" t="str">
        <f t="shared" si="116"/>
        <v>""</v>
      </c>
      <c r="AK211" t="str">
        <f t="shared" si="117"/>
        <v>"hasOne"</v>
      </c>
      <c r="AL211" t="str">
        <f t="shared" si="118"/>
        <v>"Enum.BookingOptionStatus","codeListVersion",".string","","hasOne"</v>
      </c>
      <c r="AN211">
        <f>COUNTIF(View_conceptual!G:G,L211)</f>
        <v>0</v>
      </c>
      <c r="AO211">
        <f>COUNTIF(View_conceptual!H:H,L211)+COUNTIF(View_conceptual!I:I,N211)</f>
        <v>0</v>
      </c>
      <c r="AQ211" t="str">
        <f t="shared" si="119"/>
        <v/>
      </c>
      <c r="AR211" t="str">
        <f t="shared" si="120"/>
        <v/>
      </c>
      <c r="AT211">
        <f>COUNTIF(View_full!G:G,L211)</f>
        <v>0</v>
      </c>
      <c r="AU211">
        <f>COUNTIF(View_full!H:H,L211)+COUNTIF(View_full!I:I,N211)</f>
        <v>0</v>
      </c>
      <c r="AV211">
        <f>COUNTIFS(Property_Manual!$A$2:$A$1206,Raw!L211,Property_Manual!$B$2:$B$1206,Raw!M211,Property_Manual!$C$2:$C$1206,Raw!N211,Property_Manual!$D$2:$D$1206,Raw!O211,Property_Manual!$F$2:$F$1206,"x")</f>
        <v>0</v>
      </c>
      <c r="AW211" t="str">
        <f t="shared" si="121"/>
        <v/>
      </c>
      <c r="AX211" t="str">
        <f t="shared" si="122"/>
        <v/>
      </c>
      <c r="AY211" t="str">
        <f t="shared" si="123"/>
        <v/>
      </c>
    </row>
    <row r="212" spans="1:51" x14ac:dyDescent="0.2">
      <c r="A212" s="5" t="s">
        <v>1254</v>
      </c>
      <c r="B212" s="5" t="s">
        <v>49</v>
      </c>
      <c r="C212" s="5" t="s">
        <v>329</v>
      </c>
      <c r="D212" s="5" t="s">
        <v>330</v>
      </c>
      <c r="E212" s="5" t="s">
        <v>1197</v>
      </c>
      <c r="F212" s="5" t="s">
        <v>2189</v>
      </c>
      <c r="G212">
        <v>1</v>
      </c>
      <c r="I212" s="5" t="s">
        <v>331</v>
      </c>
      <c r="J212" s="5" t="s">
        <v>332</v>
      </c>
      <c r="K212" s="5"/>
      <c r="L212" t="str">
        <f t="shared" si="93"/>
        <v>BookingPreferences</v>
      </c>
      <c r="M212" t="str">
        <f t="shared" si="94"/>
        <v>aircraftPossibilityCode</v>
      </c>
      <c r="N212" t="str">
        <f t="shared" si="95"/>
        <v>AircraftPossibilityCode</v>
      </c>
      <c r="O212" t="str">
        <f t="shared" si="96"/>
        <v/>
      </c>
      <c r="P212" t="str">
        <f t="shared" si="97"/>
        <v/>
      </c>
      <c r="Q212" t="str">
        <f t="shared" si="98"/>
        <v>Object</v>
      </c>
      <c r="R212" t="str">
        <f t="shared" si="99"/>
        <v>"Embedded"</v>
      </c>
      <c r="S212" t="str">
        <f t="shared" si="100"/>
        <v>"BookingPreferences"</v>
      </c>
      <c r="T212" t="str">
        <f t="shared" si="101"/>
        <v>"aircraftPossibilityCode"</v>
      </c>
      <c r="U212" t="str">
        <f t="shared" si="102"/>
        <v>"CodeList"</v>
      </c>
      <c r="V212" t="str">
        <f t="shared" si="103"/>
        <v>"AircraftPossibilityCode"</v>
      </c>
      <c r="W212">
        <f>IF($A212="Implicit","",COUNTIFS($C$8:C212,C212,$A$8:A212,"Explicit"))</f>
        <v>1</v>
      </c>
      <c r="X212" t="str">
        <f t="shared" si="104"/>
        <v>"BookingPreferences details"</v>
      </c>
      <c r="Y212" t="str">
        <f t="shared" si="105"/>
        <v>"Type of aircraft to be used if any specific requirements (e.g. Pure freighter; etc.)"</v>
      </c>
      <c r="Z212" t="str">
        <f t="shared" si="106"/>
        <v>"false"</v>
      </c>
      <c r="AA212" t="str">
        <f t="shared" si="107"/>
        <v>"true"</v>
      </c>
      <c r="AB212" t="str">
        <f t="shared" si="108"/>
        <v>""</v>
      </c>
      <c r="AC212" t="str">
        <f t="shared" si="109"/>
        <v>"https://onerecord.iata.org/ns/cargo#BookingPreferences"</v>
      </c>
      <c r="AD212" t="str">
        <f t="shared" si="110"/>
        <v>"https://onerecord.iata.org/ns/cargo#aircraftPossibilityCode"</v>
      </c>
      <c r="AE212" t="str">
        <f t="shared" si="111"/>
        <v>"https://onerecord.iata.org/ns/code-lists/AircraftPossibilityCode"</v>
      </c>
      <c r="AF212" t="str">
        <f t="shared" si="112"/>
        <v>"Embedded","BookingPreferences","aircraftPossibilityCode","CodeList","AircraftPossibilityCode",1,"BookingPreferences details","Type of aircraft to be used if any specific requirements (e.g. Pure freighter; etc.)","false","true","","https://onerecord.iata.org/ns/cargo#BookingPreferences","https://onerecord.iata.org/ns/cargo#aircraftPossibilityCode","https://onerecord.iata.org/ns/code-lists/AircraftPossibilityCode"</v>
      </c>
      <c r="AG212" t="str">
        <f t="shared" si="113"/>
        <v>"Embedded.BookingPreferences"</v>
      </c>
      <c r="AH212" t="str">
        <f t="shared" si="114"/>
        <v>"aircraftPossibilityCode"</v>
      </c>
      <c r="AI212" t="str">
        <f t="shared" si="115"/>
        <v>"CodeList.AircraftPossibilityCode"</v>
      </c>
      <c r="AJ212" t="str">
        <f t="shared" si="116"/>
        <v>""</v>
      </c>
      <c r="AK212" t="str">
        <f t="shared" si="117"/>
        <v>"hasOne"</v>
      </c>
      <c r="AL212" t="str">
        <f t="shared" si="118"/>
        <v>"Embedded.BookingPreferences","aircraftPossibilityCode","CodeList.AircraftPossibilityCode","","hasOne"</v>
      </c>
      <c r="AN212">
        <f>COUNTIF(View_conceptual!G:G,L212)</f>
        <v>0</v>
      </c>
      <c r="AO212">
        <f>COUNTIF(View_conceptual!H:H,L212)+COUNTIF(View_conceptual!I:I,N212)</f>
        <v>0</v>
      </c>
      <c r="AQ212" t="str">
        <f t="shared" si="119"/>
        <v/>
      </c>
      <c r="AR212" t="str">
        <f t="shared" si="120"/>
        <v/>
      </c>
      <c r="AT212">
        <f>COUNTIF(View_full!G:G,L212)</f>
        <v>1</v>
      </c>
      <c r="AU212">
        <f>COUNTIF(View_full!H:H,L212)+COUNTIF(View_full!I:I,N212)</f>
        <v>1</v>
      </c>
      <c r="AV212">
        <f>COUNTIFS(Property_Manual!$A$2:$A$1206,Raw!L212,Property_Manual!$B$2:$B$1206,Raw!M212,Property_Manual!$C$2:$C$1206,Raw!N212,Property_Manual!$D$2:$D$1206,Raw!O212,Property_Manual!$F$2:$F$1206,"x")</f>
        <v>0</v>
      </c>
      <c r="AW212" t="str">
        <f t="shared" si="121"/>
        <v>"Embedded","BookingPreferences","aircraftPossibilityCode","CodeList","AircraftPossibilityCode",1,"BookingPreferences details","Type of aircraft to be used if any specific requirements (e.g. Pure freighter; etc.)","false","true","","https://onerecord.iata.org/ns/cargo#BookingPreferences","https://onerecord.iata.org/ns/cargo#aircraftPossibilityCode","https://onerecord.iata.org/ns/code-lists/AircraftPossibilityCode"</v>
      </c>
      <c r="AX212" t="str">
        <f t="shared" si="122"/>
        <v/>
      </c>
      <c r="AY212" t="str">
        <f t="shared" si="123"/>
        <v/>
      </c>
    </row>
    <row r="213" spans="1:51" x14ac:dyDescent="0.2">
      <c r="A213" s="5" t="s">
        <v>1255</v>
      </c>
      <c r="B213" s="5" t="s">
        <v>49</v>
      </c>
      <c r="C213" s="5" t="s">
        <v>329</v>
      </c>
      <c r="D213" s="5" t="s">
        <v>330</v>
      </c>
      <c r="E213" s="5" t="s">
        <v>1197</v>
      </c>
      <c r="F213" s="5" t="s">
        <v>2189</v>
      </c>
      <c r="G213">
        <v>1</v>
      </c>
      <c r="I213" s="5" t="s">
        <v>331</v>
      </c>
      <c r="J213" s="5" t="s">
        <v>332</v>
      </c>
      <c r="K213" s="5"/>
      <c r="L213" t="str">
        <f t="shared" si="93"/>
        <v>BookingPreferences</v>
      </c>
      <c r="M213" t="str">
        <f t="shared" si="94"/>
        <v>aircraftPossibilityCode</v>
      </c>
      <c r="N213" t="str">
        <f t="shared" si="95"/>
        <v>AircraftPossibilityCode</v>
      </c>
      <c r="O213" t="str">
        <f t="shared" si="96"/>
        <v/>
      </c>
      <c r="P213" t="str">
        <f t="shared" si="97"/>
        <v/>
      </c>
      <c r="Q213" t="str">
        <f t="shared" si="98"/>
        <v>Object</v>
      </c>
      <c r="R213" t="str">
        <f t="shared" si="99"/>
        <v/>
      </c>
      <c r="S213" t="str">
        <f t="shared" si="100"/>
        <v/>
      </c>
      <c r="T213" t="str">
        <f t="shared" si="101"/>
        <v/>
      </c>
      <c r="U213" t="str">
        <f t="shared" si="102"/>
        <v/>
      </c>
      <c r="V213" t="str">
        <f t="shared" si="103"/>
        <v/>
      </c>
      <c r="W213" t="str">
        <f>IF($A213="Implicit","",COUNTIFS($C$8:C213,C213,$A$8:A213,"Explicit"))</f>
        <v/>
      </c>
      <c r="X213" t="str">
        <f t="shared" si="104"/>
        <v/>
      </c>
      <c r="Y213" t="str">
        <f t="shared" si="105"/>
        <v/>
      </c>
      <c r="Z213" t="str">
        <f t="shared" si="106"/>
        <v/>
      </c>
      <c r="AA213" t="str">
        <f t="shared" si="107"/>
        <v/>
      </c>
      <c r="AB213" t="str">
        <f t="shared" si="108"/>
        <v/>
      </c>
      <c r="AC213" t="str">
        <f t="shared" si="109"/>
        <v/>
      </c>
      <c r="AD213" t="str">
        <f t="shared" si="110"/>
        <v/>
      </c>
      <c r="AE213" t="str">
        <f t="shared" si="111"/>
        <v/>
      </c>
      <c r="AF213" t="str">
        <f t="shared" si="112"/>
        <v/>
      </c>
      <c r="AG213" t="str">
        <f t="shared" si="113"/>
        <v>"Embedded.BookingPreferences"</v>
      </c>
      <c r="AH213" t="str">
        <f t="shared" si="114"/>
        <v>"aircraftPossibilityCode"</v>
      </c>
      <c r="AI213" t="str">
        <f t="shared" si="115"/>
        <v>"CodeList.AircraftPossibilityCode"</v>
      </c>
      <c r="AJ213" t="str">
        <f t="shared" si="116"/>
        <v>""</v>
      </c>
      <c r="AK213" t="str">
        <f t="shared" si="117"/>
        <v>"hasOne"</v>
      </c>
      <c r="AL213" t="str">
        <f t="shared" si="118"/>
        <v>"Embedded.BookingPreferences","aircraftPossibilityCode","CodeList.AircraftPossibilityCode","","hasOne"</v>
      </c>
      <c r="AN213">
        <f>COUNTIF(View_conceptual!G:G,L213)</f>
        <v>0</v>
      </c>
      <c r="AO213">
        <f>COUNTIF(View_conceptual!H:H,L213)+COUNTIF(View_conceptual!I:I,N213)</f>
        <v>0</v>
      </c>
      <c r="AQ213" t="str">
        <f t="shared" si="119"/>
        <v/>
      </c>
      <c r="AR213" t="str">
        <f t="shared" si="120"/>
        <v/>
      </c>
      <c r="AT213">
        <f>COUNTIF(View_full!G:G,L213)</f>
        <v>1</v>
      </c>
      <c r="AU213">
        <f>COUNTIF(View_full!H:H,L213)+COUNTIF(View_full!I:I,N213)</f>
        <v>1</v>
      </c>
      <c r="AV213">
        <f>COUNTIFS(Property_Manual!$A$2:$A$1206,Raw!L213,Property_Manual!$B$2:$B$1206,Raw!M213,Property_Manual!$C$2:$C$1206,Raw!N213,Property_Manual!$D$2:$D$1206,Raw!O213,Property_Manual!$F$2:$F$1206,"x")</f>
        <v>0</v>
      </c>
      <c r="AW213" t="str">
        <f t="shared" si="121"/>
        <v/>
      </c>
      <c r="AX213" t="str">
        <f t="shared" si="122"/>
        <v/>
      </c>
      <c r="AY213" t="str">
        <f t="shared" si="123"/>
        <v/>
      </c>
    </row>
    <row r="214" spans="1:51" x14ac:dyDescent="0.2">
      <c r="A214" s="5" t="s">
        <v>1254</v>
      </c>
      <c r="B214" s="5" t="s">
        <v>49</v>
      </c>
      <c r="C214" s="5" t="s">
        <v>329</v>
      </c>
      <c r="D214" s="5" t="s">
        <v>333</v>
      </c>
      <c r="E214" s="5" t="s">
        <v>1198</v>
      </c>
      <c r="F214" s="5" t="s">
        <v>89</v>
      </c>
      <c r="I214" s="5" t="s">
        <v>331</v>
      </c>
      <c r="J214" s="5" t="s">
        <v>334</v>
      </c>
      <c r="K214" s="5"/>
      <c r="L214" t="str">
        <f t="shared" si="93"/>
        <v>BookingPreferences</v>
      </c>
      <c r="M214" t="str">
        <f t="shared" si="94"/>
        <v>excludedViaPoints</v>
      </c>
      <c r="N214" t="str">
        <f t="shared" si="95"/>
        <v>Location</v>
      </c>
      <c r="O214" t="str">
        <f t="shared" si="96"/>
        <v/>
      </c>
      <c r="P214" t="str">
        <f t="shared" si="97"/>
        <v/>
      </c>
      <c r="Q214" t="str">
        <f t="shared" si="98"/>
        <v>Object</v>
      </c>
      <c r="R214" t="str">
        <f t="shared" si="99"/>
        <v>"Embedded"</v>
      </c>
      <c r="S214" t="str">
        <f t="shared" si="100"/>
        <v>"BookingPreferences"</v>
      </c>
      <c r="T214" t="str">
        <f t="shared" si="101"/>
        <v>"excludedViaPoints"</v>
      </c>
      <c r="U214" t="str">
        <f t="shared" si="102"/>
        <v>"Common"</v>
      </c>
      <c r="V214" t="str">
        <f t="shared" si="103"/>
        <v>"Location"</v>
      </c>
      <c r="W214">
        <f>IF($A214="Implicit","",COUNTIFS($C$8:C214,C214,$A$8:A214,"Explicit"))</f>
        <v>2</v>
      </c>
      <c r="X214" t="str">
        <f t="shared" si="104"/>
        <v>"BookingPreferences details"</v>
      </c>
      <c r="Y214" t="str">
        <f t="shared" si="105"/>
        <v>"Locations of excluded Via Points"</v>
      </c>
      <c r="Z214" t="str">
        <f t="shared" si="106"/>
        <v>"true"</v>
      </c>
      <c r="AA214" t="str">
        <f t="shared" si="107"/>
        <v>"false"</v>
      </c>
      <c r="AB214" t="str">
        <f t="shared" si="108"/>
        <v>""</v>
      </c>
      <c r="AC214" t="str">
        <f t="shared" si="109"/>
        <v>"https://onerecord.iata.org/ns/cargo#BookingPreferences"</v>
      </c>
      <c r="AD214" t="str">
        <f t="shared" si="110"/>
        <v>"https://onerecord.iata.org/ns/cargo#excludedViaPoints"</v>
      </c>
      <c r="AE214" t="str">
        <f t="shared" si="111"/>
        <v>"https://onerecord.iata.org/ns/cargo#Location"</v>
      </c>
      <c r="AF214" t="str">
        <f t="shared" si="112"/>
        <v>"Embedded","BookingPreferences","excludedViaPoints","Common","Location",2,"BookingPreferences details","Locations of excluded Via Points","true","false","","https://onerecord.iata.org/ns/cargo#BookingPreferences","https://onerecord.iata.org/ns/cargo#excludedViaPoints","https://onerecord.iata.org/ns/cargo#Location"</v>
      </c>
      <c r="AG214" t="str">
        <f t="shared" si="113"/>
        <v>"Embedded.BookingPreferences"</v>
      </c>
      <c r="AH214" t="str">
        <f t="shared" si="114"/>
        <v>"excludedViaPoints"</v>
      </c>
      <c r="AI214" t="str">
        <f t="shared" si="115"/>
        <v>"Common.Location"</v>
      </c>
      <c r="AJ214" t="str">
        <f t="shared" si="116"/>
        <v>""</v>
      </c>
      <c r="AK214" t="str">
        <f t="shared" si="117"/>
        <v>"hasMany"</v>
      </c>
      <c r="AL214" t="str">
        <f t="shared" si="118"/>
        <v>"Embedded.BookingPreferences","excludedViaPoints","Common.Location","","hasMany"</v>
      </c>
      <c r="AN214">
        <f>COUNTIF(View_conceptual!G:G,L214)</f>
        <v>0</v>
      </c>
      <c r="AO214">
        <f>COUNTIF(View_conceptual!H:H,L214)+COUNTIF(View_conceptual!I:I,N214)</f>
        <v>0</v>
      </c>
      <c r="AQ214" t="str">
        <f t="shared" si="119"/>
        <v/>
      </c>
      <c r="AR214" t="str">
        <f t="shared" si="120"/>
        <v/>
      </c>
      <c r="AT214">
        <f>COUNTIF(View_full!G:G,L214)</f>
        <v>1</v>
      </c>
      <c r="AU214">
        <f>COUNTIF(View_full!H:H,L214)+COUNTIF(View_full!I:I,N214)</f>
        <v>1</v>
      </c>
      <c r="AV214">
        <f>COUNTIFS(Property_Manual!$A$2:$A$1206,Raw!L214,Property_Manual!$B$2:$B$1206,Raw!M214,Property_Manual!$C$2:$C$1206,Raw!N214,Property_Manual!$D$2:$D$1206,Raw!O214,Property_Manual!$F$2:$F$1206,"x")</f>
        <v>0</v>
      </c>
      <c r="AW214" t="str">
        <f t="shared" si="121"/>
        <v>"Embedded","BookingPreferences","excludedViaPoints","Common","Location",2,"BookingPreferences details","Locations of excluded Via Points","true","false","","https://onerecord.iata.org/ns/cargo#BookingPreferences","https://onerecord.iata.org/ns/cargo#excludedViaPoints","https://onerecord.iata.org/ns/cargo#Location"</v>
      </c>
      <c r="AX214" t="str">
        <f t="shared" si="122"/>
        <v/>
      </c>
      <c r="AY214" t="str">
        <f t="shared" si="123"/>
        <v/>
      </c>
    </row>
    <row r="215" spans="1:51" x14ac:dyDescent="0.2">
      <c r="A215" s="5" t="s">
        <v>1254</v>
      </c>
      <c r="B215" s="5" t="s">
        <v>49</v>
      </c>
      <c r="C215" s="5" t="s">
        <v>329</v>
      </c>
      <c r="D215" s="5" t="s">
        <v>335</v>
      </c>
      <c r="E215" s="5" t="s">
        <v>1198</v>
      </c>
      <c r="F215" s="5" t="s">
        <v>89</v>
      </c>
      <c r="I215" s="5" t="s">
        <v>331</v>
      </c>
      <c r="J215" s="5" t="s">
        <v>336</v>
      </c>
      <c r="K215" s="5"/>
      <c r="L215" t="str">
        <f t="shared" si="93"/>
        <v>BookingPreferences</v>
      </c>
      <c r="M215" t="str">
        <f t="shared" si="94"/>
        <v>includedViaPoints</v>
      </c>
      <c r="N215" t="str">
        <f t="shared" si="95"/>
        <v>Location</v>
      </c>
      <c r="O215" t="str">
        <f t="shared" si="96"/>
        <v/>
      </c>
      <c r="P215" t="str">
        <f t="shared" si="97"/>
        <v/>
      </c>
      <c r="Q215" t="str">
        <f t="shared" si="98"/>
        <v>Object</v>
      </c>
      <c r="R215" t="str">
        <f t="shared" si="99"/>
        <v>"Embedded"</v>
      </c>
      <c r="S215" t="str">
        <f t="shared" si="100"/>
        <v>"BookingPreferences"</v>
      </c>
      <c r="T215" t="str">
        <f t="shared" si="101"/>
        <v>"includedViaPoints"</v>
      </c>
      <c r="U215" t="str">
        <f t="shared" si="102"/>
        <v>"Common"</v>
      </c>
      <c r="V215" t="str">
        <f t="shared" si="103"/>
        <v>"Location"</v>
      </c>
      <c r="W215">
        <f>IF($A215="Implicit","",COUNTIFS($C$8:C215,C215,$A$8:A215,"Explicit"))</f>
        <v>3</v>
      </c>
      <c r="X215" t="str">
        <f t="shared" si="104"/>
        <v>"BookingPreferences details"</v>
      </c>
      <c r="Y215" t="str">
        <f t="shared" si="105"/>
        <v>"Locations or stations to included in the routing"</v>
      </c>
      <c r="Z215" t="str">
        <f t="shared" si="106"/>
        <v>"true"</v>
      </c>
      <c r="AA215" t="str">
        <f t="shared" si="107"/>
        <v>"false"</v>
      </c>
      <c r="AB215" t="str">
        <f t="shared" si="108"/>
        <v>""</v>
      </c>
      <c r="AC215" t="str">
        <f t="shared" si="109"/>
        <v>"https://onerecord.iata.org/ns/cargo#BookingPreferences"</v>
      </c>
      <c r="AD215" t="str">
        <f t="shared" si="110"/>
        <v>"https://onerecord.iata.org/ns/cargo#includedViaPoints"</v>
      </c>
      <c r="AE215" t="str">
        <f t="shared" si="111"/>
        <v>"https://onerecord.iata.org/ns/cargo#Location"</v>
      </c>
      <c r="AF215" t="str">
        <f t="shared" si="112"/>
        <v>"Embedded","BookingPreferences","includedViaPoints","Common","Location",3,"BookingPreferences details","Locations or stations to included in the routing","true","false","","https://onerecord.iata.org/ns/cargo#BookingPreferences","https://onerecord.iata.org/ns/cargo#includedViaPoints","https://onerecord.iata.org/ns/cargo#Location"</v>
      </c>
      <c r="AG215" t="str">
        <f t="shared" si="113"/>
        <v>"Embedded.BookingPreferences"</v>
      </c>
      <c r="AH215" t="str">
        <f t="shared" si="114"/>
        <v>"includedViaPoints"</v>
      </c>
      <c r="AI215" t="str">
        <f t="shared" si="115"/>
        <v>"Common.Location"</v>
      </c>
      <c r="AJ215" t="str">
        <f t="shared" si="116"/>
        <v>""</v>
      </c>
      <c r="AK215" t="str">
        <f t="shared" si="117"/>
        <v>"hasMany"</v>
      </c>
      <c r="AL215" t="str">
        <f t="shared" si="118"/>
        <v>"Embedded.BookingPreferences","includedViaPoints","Common.Location","","hasMany"</v>
      </c>
      <c r="AN215">
        <f>COUNTIF(View_conceptual!G:G,L215)</f>
        <v>0</v>
      </c>
      <c r="AO215">
        <f>COUNTIF(View_conceptual!H:H,L215)+COUNTIF(View_conceptual!I:I,N215)</f>
        <v>0</v>
      </c>
      <c r="AQ215" t="str">
        <f t="shared" si="119"/>
        <v/>
      </c>
      <c r="AR215" t="str">
        <f t="shared" si="120"/>
        <v/>
      </c>
      <c r="AT215">
        <f>COUNTIF(View_full!G:G,L215)</f>
        <v>1</v>
      </c>
      <c r="AU215">
        <f>COUNTIF(View_full!H:H,L215)+COUNTIF(View_full!I:I,N215)</f>
        <v>1</v>
      </c>
      <c r="AV215">
        <f>COUNTIFS(Property_Manual!$A$2:$A$1206,Raw!L215,Property_Manual!$B$2:$B$1206,Raw!M215,Property_Manual!$C$2:$C$1206,Raw!N215,Property_Manual!$D$2:$D$1206,Raw!O215,Property_Manual!$F$2:$F$1206,"x")</f>
        <v>0</v>
      </c>
      <c r="AW215" t="str">
        <f t="shared" si="121"/>
        <v>"Embedded","BookingPreferences","includedViaPoints","Common","Location",3,"BookingPreferences details","Locations or stations to included in the routing","true","false","","https://onerecord.iata.org/ns/cargo#BookingPreferences","https://onerecord.iata.org/ns/cargo#includedViaPoints","https://onerecord.iata.org/ns/cargo#Location"</v>
      </c>
      <c r="AX215" t="str">
        <f t="shared" si="122"/>
        <v/>
      </c>
      <c r="AY215" t="str">
        <f t="shared" si="123"/>
        <v/>
      </c>
    </row>
    <row r="216" spans="1:51" x14ac:dyDescent="0.2">
      <c r="A216" s="5" t="s">
        <v>1254</v>
      </c>
      <c r="B216" s="5" t="s">
        <v>49</v>
      </c>
      <c r="C216" s="5" t="s">
        <v>329</v>
      </c>
      <c r="D216" s="5" t="s">
        <v>337</v>
      </c>
      <c r="E216" s="5"/>
      <c r="F216" s="5" t="s">
        <v>12</v>
      </c>
      <c r="G216">
        <v>1</v>
      </c>
      <c r="I216" s="5" t="s">
        <v>331</v>
      </c>
      <c r="J216" s="5" t="s">
        <v>338</v>
      </c>
      <c r="K216" s="5"/>
      <c r="L216" t="str">
        <f t="shared" si="93"/>
        <v>BookingPreferences</v>
      </c>
      <c r="M216" t="str">
        <f t="shared" si="94"/>
        <v>maxSegments</v>
      </c>
      <c r="N216" t="str">
        <f t="shared" si="95"/>
        <v>integer</v>
      </c>
      <c r="O216" t="str">
        <f t="shared" si="96"/>
        <v/>
      </c>
      <c r="P216" t="str">
        <f t="shared" si="97"/>
        <v/>
      </c>
      <c r="Q216" t="str">
        <f t="shared" si="98"/>
        <v>Object</v>
      </c>
      <c r="R216" t="str">
        <f t="shared" si="99"/>
        <v>"Embedded"</v>
      </c>
      <c r="S216" t="str">
        <f t="shared" si="100"/>
        <v>"BookingPreferences"</v>
      </c>
      <c r="T216" t="str">
        <f t="shared" si="101"/>
        <v>"maxSegments"</v>
      </c>
      <c r="U216" t="str">
        <f t="shared" si="102"/>
        <v>""</v>
      </c>
      <c r="V216" t="str">
        <f t="shared" si="103"/>
        <v>"integer"</v>
      </c>
      <c r="W216">
        <f>IF($A216="Implicit","",COUNTIFS($C$8:C216,C216,$A$8:A216,"Explicit"))</f>
        <v>4</v>
      </c>
      <c r="X216" t="str">
        <f t="shared" si="104"/>
        <v>"BookingPreferences details"</v>
      </c>
      <c r="Y216" t="str">
        <f t="shared" si="105"/>
        <v>"Maximum number of segments for the transportation of the goods. 1 means direct flight"</v>
      </c>
      <c r="Z216" t="str">
        <f t="shared" si="106"/>
        <v>"false"</v>
      </c>
      <c r="AA216" t="str">
        <f t="shared" si="107"/>
        <v>"false"</v>
      </c>
      <c r="AB216" t="str">
        <f t="shared" si="108"/>
        <v>""</v>
      </c>
      <c r="AC216" t="str">
        <f t="shared" si="109"/>
        <v>"https://onerecord.iata.org/ns/cargo#BookingPreferences"</v>
      </c>
      <c r="AD216" t="str">
        <f t="shared" si="110"/>
        <v>"https://onerecord.iata.org/ns/cargo#maxSegments"</v>
      </c>
      <c r="AE216" t="str">
        <f t="shared" si="111"/>
        <v>"http://www.w3.org/2001/XMLSchema#integer"</v>
      </c>
      <c r="AF216" t="str">
        <f t="shared" si="112"/>
        <v>"Embedded","BookingPreferences","maxSegments","","integer",4,"BookingPreferences details","Maximum number of segments for the transportation of the goods. 1 means direct flight","false","false","","https://onerecord.iata.org/ns/cargo#BookingPreferences","https://onerecord.iata.org/ns/cargo#maxSegments","http://www.w3.org/2001/XMLSchema#integer"</v>
      </c>
      <c r="AG216" t="str">
        <f t="shared" si="113"/>
        <v>"Embedded.BookingPreferences"</v>
      </c>
      <c r="AH216" t="str">
        <f t="shared" si="114"/>
        <v>"maxSegments"</v>
      </c>
      <c r="AI216" t="str">
        <f t="shared" si="115"/>
        <v>".integer"</v>
      </c>
      <c r="AJ216" t="str">
        <f t="shared" si="116"/>
        <v>""</v>
      </c>
      <c r="AK216" t="str">
        <f t="shared" si="117"/>
        <v>"hasOne"</v>
      </c>
      <c r="AL216" t="str">
        <f t="shared" si="118"/>
        <v>"Embedded.BookingPreferences","maxSegments",".integer","","hasOne"</v>
      </c>
      <c r="AN216">
        <f>COUNTIF(View_conceptual!G:G,L216)</f>
        <v>0</v>
      </c>
      <c r="AO216">
        <f>COUNTIF(View_conceptual!H:H,L216)+COUNTIF(View_conceptual!I:I,N216)</f>
        <v>0</v>
      </c>
      <c r="AQ216" t="str">
        <f t="shared" si="119"/>
        <v/>
      </c>
      <c r="AR216" t="str">
        <f t="shared" si="120"/>
        <v/>
      </c>
      <c r="AT216">
        <f>COUNTIF(View_full!G:G,L216)</f>
        <v>1</v>
      </c>
      <c r="AU216">
        <f>COUNTIF(View_full!H:H,L216)+COUNTIF(View_full!I:I,N216)</f>
        <v>1</v>
      </c>
      <c r="AV216">
        <f>COUNTIFS(Property_Manual!$A$2:$A$1206,Raw!L216,Property_Manual!$B$2:$B$1206,Raw!M216,Property_Manual!$C$2:$C$1206,Raw!N216,Property_Manual!$D$2:$D$1206,Raw!O216,Property_Manual!$F$2:$F$1206,"x")</f>
        <v>0</v>
      </c>
      <c r="AW216" t="str">
        <f t="shared" si="121"/>
        <v>"Embedded","BookingPreferences","maxSegments","","integer",4,"BookingPreferences details","Maximum number of segments for the transportation of the goods. 1 means direct flight","false","false","","https://onerecord.iata.org/ns/cargo#BookingPreferences","https://onerecord.iata.org/ns/cargo#maxSegments","http://www.w3.org/2001/XMLSchema#integer"</v>
      </c>
      <c r="AX216" t="str">
        <f t="shared" si="122"/>
        <v/>
      </c>
      <c r="AY216" t="str">
        <f t="shared" si="123"/>
        <v/>
      </c>
    </row>
    <row r="217" spans="1:51" x14ac:dyDescent="0.2">
      <c r="A217" s="5" t="s">
        <v>1254</v>
      </c>
      <c r="B217" s="5" t="s">
        <v>49</v>
      </c>
      <c r="C217" s="5" t="s">
        <v>329</v>
      </c>
      <c r="D217" s="5" t="s">
        <v>339</v>
      </c>
      <c r="E217" s="5"/>
      <c r="F217" s="5" t="s">
        <v>6</v>
      </c>
      <c r="G217">
        <v>1</v>
      </c>
      <c r="I217" s="5" t="s">
        <v>331</v>
      </c>
      <c r="J217" s="5" t="s">
        <v>340</v>
      </c>
      <c r="K217" s="5"/>
      <c r="L217" t="str">
        <f t="shared" si="93"/>
        <v>BookingPreferences</v>
      </c>
      <c r="M217" t="str">
        <f t="shared" si="94"/>
        <v>preferredTransportId</v>
      </c>
      <c r="N217" t="str">
        <f t="shared" si="95"/>
        <v>string</v>
      </c>
      <c r="O217" t="str">
        <f t="shared" si="96"/>
        <v/>
      </c>
      <c r="P217" t="str">
        <f t="shared" si="97"/>
        <v/>
      </c>
      <c r="Q217" t="str">
        <f t="shared" si="98"/>
        <v>Object</v>
      </c>
      <c r="R217" t="str">
        <f t="shared" si="99"/>
        <v>"Embedded"</v>
      </c>
      <c r="S217" t="str">
        <f t="shared" si="100"/>
        <v>"BookingPreferences"</v>
      </c>
      <c r="T217" t="str">
        <f t="shared" si="101"/>
        <v>"preferredTransportId"</v>
      </c>
      <c r="U217" t="str">
        <f t="shared" si="102"/>
        <v>""</v>
      </c>
      <c r="V217" t="str">
        <f t="shared" si="103"/>
        <v>"string"</v>
      </c>
      <c r="W217">
        <f>IF($A217="Implicit","",COUNTIFS($C$8:C217,C217,$A$8:A217,"Explicit"))</f>
        <v>5</v>
      </c>
      <c r="X217" t="str">
        <f t="shared" si="104"/>
        <v>"BookingPreferences details"</v>
      </c>
      <c r="Y217" t="str">
        <f t="shared" si="105"/>
        <v>"When part of the Request it refers to the preferred Transport ID from the customer. When part of the BookingOption (offer or actual booking) it refers to the expected Transport ID or flight"</v>
      </c>
      <c r="Z217" t="str">
        <f t="shared" si="106"/>
        <v>"false"</v>
      </c>
      <c r="AA217" t="str">
        <f t="shared" si="107"/>
        <v>"false"</v>
      </c>
      <c r="AB217" t="str">
        <f t="shared" si="108"/>
        <v>""</v>
      </c>
      <c r="AC217" t="str">
        <f t="shared" si="109"/>
        <v>"https://onerecord.iata.org/ns/cargo#BookingPreferences"</v>
      </c>
      <c r="AD217" t="str">
        <f t="shared" si="110"/>
        <v>"https://onerecord.iata.org/ns/cargo#preferredTransportId"</v>
      </c>
      <c r="AE217" t="str">
        <f t="shared" si="111"/>
        <v>"http://www.w3.org/2001/XMLSchema#string"</v>
      </c>
      <c r="AF217" t="str">
        <f t="shared" si="112"/>
        <v>"Embedded","BookingPreferences","preferredTransportId","","string",5,"BookingPreferences details","When part of the Request it refers to the preferred Transport ID from the customer. When part of the BookingOption (offer or actual booking) it refers to the expected Transport ID or flight","false","false","","https://onerecord.iata.org/ns/cargo#BookingPreferences","https://onerecord.iata.org/ns/cargo#preferredTransportId","http://www.w3.org/2001/XMLSchema#string"</v>
      </c>
      <c r="AG217" t="str">
        <f t="shared" si="113"/>
        <v>"Embedded.BookingPreferences"</v>
      </c>
      <c r="AH217" t="str">
        <f t="shared" si="114"/>
        <v>"preferredTransportId"</v>
      </c>
      <c r="AI217" t="str">
        <f t="shared" si="115"/>
        <v>".string"</v>
      </c>
      <c r="AJ217" t="str">
        <f t="shared" si="116"/>
        <v>""</v>
      </c>
      <c r="AK217" t="str">
        <f t="shared" si="117"/>
        <v>"hasOne"</v>
      </c>
      <c r="AL217" t="str">
        <f t="shared" si="118"/>
        <v>"Embedded.BookingPreferences","preferredTransportId",".string","","hasOne"</v>
      </c>
      <c r="AN217">
        <f>COUNTIF(View_conceptual!G:G,L217)</f>
        <v>0</v>
      </c>
      <c r="AO217">
        <f>COUNTIF(View_conceptual!H:H,L217)+COUNTIF(View_conceptual!I:I,N217)</f>
        <v>0</v>
      </c>
      <c r="AQ217" t="str">
        <f t="shared" si="119"/>
        <v/>
      </c>
      <c r="AR217" t="str">
        <f t="shared" si="120"/>
        <v/>
      </c>
      <c r="AT217">
        <f>COUNTIF(View_full!G:G,L217)</f>
        <v>1</v>
      </c>
      <c r="AU217">
        <f>COUNTIF(View_full!H:H,L217)+COUNTIF(View_full!I:I,N217)</f>
        <v>1</v>
      </c>
      <c r="AV217">
        <f>COUNTIFS(Property_Manual!$A$2:$A$1206,Raw!L217,Property_Manual!$B$2:$B$1206,Raw!M217,Property_Manual!$C$2:$C$1206,Raw!N217,Property_Manual!$D$2:$D$1206,Raw!O217,Property_Manual!$F$2:$F$1206,"x")</f>
        <v>0</v>
      </c>
      <c r="AW217" t="str">
        <f t="shared" si="121"/>
        <v>"Embedded","BookingPreferences","preferredTransportId","","string",5,"BookingPreferences details","When part of the Request it refers to the preferred Transport ID from the customer. When part of the BookingOption (offer or actual booking) it refers to the expected Transport ID or flight","false","false","","https://onerecord.iata.org/ns/cargo#BookingPreferences","https://onerecord.iata.org/ns/cargo#preferredTransportId","http://www.w3.org/2001/XMLSchema#string"</v>
      </c>
      <c r="AX217" t="str">
        <f t="shared" si="122"/>
        <v/>
      </c>
      <c r="AY217" t="str">
        <f t="shared" si="123"/>
        <v/>
      </c>
    </row>
    <row r="218" spans="1:51" x14ac:dyDescent="0.2">
      <c r="A218" s="5" t="s">
        <v>1254</v>
      </c>
      <c r="B218" s="5" t="s">
        <v>49</v>
      </c>
      <c r="C218" s="5" t="s">
        <v>329</v>
      </c>
      <c r="D218" s="5" t="s">
        <v>341</v>
      </c>
      <c r="E218" s="5"/>
      <c r="F218" s="5" t="s">
        <v>6</v>
      </c>
      <c r="G218">
        <v>1</v>
      </c>
      <c r="I218" s="5" t="s">
        <v>331</v>
      </c>
      <c r="J218" s="5" t="s">
        <v>342</v>
      </c>
      <c r="K218" s="5"/>
      <c r="L218" t="str">
        <f t="shared" si="93"/>
        <v>BookingPreferences</v>
      </c>
      <c r="M218" t="str">
        <f t="shared" si="94"/>
        <v>priceReferenceId</v>
      </c>
      <c r="N218" t="str">
        <f t="shared" si="95"/>
        <v>string</v>
      </c>
      <c r="O218" t="str">
        <f t="shared" si="96"/>
        <v/>
      </c>
      <c r="P218" t="str">
        <f t="shared" si="97"/>
        <v/>
      </c>
      <c r="Q218" t="str">
        <f t="shared" si="98"/>
        <v>Object</v>
      </c>
      <c r="R218" t="str">
        <f t="shared" si="99"/>
        <v>"Embedded"</v>
      </c>
      <c r="S218" t="str">
        <f t="shared" si="100"/>
        <v>"BookingPreferences"</v>
      </c>
      <c r="T218" t="str">
        <f t="shared" si="101"/>
        <v>"priceReferenceId"</v>
      </c>
      <c r="U218" t="str">
        <f t="shared" si="102"/>
        <v>""</v>
      </c>
      <c r="V218" t="str">
        <f t="shared" si="103"/>
        <v>"string"</v>
      </c>
      <c r="W218">
        <f>IF($A218="Implicit","",COUNTIFS($C$8:C218,C218,$A$8:A218,"Explicit"))</f>
        <v>6</v>
      </c>
      <c r="X218" t="str">
        <f t="shared" si="104"/>
        <v>"BookingPreferences details"</v>
      </c>
      <c r="Y218" t="str">
        <f t="shared" si="105"/>
        <v>"Reference to a price reference if existing (e.g. Allotment number; contract reference; etc.)"</v>
      </c>
      <c r="Z218" t="str">
        <f t="shared" si="106"/>
        <v>"false"</v>
      </c>
      <c r="AA218" t="str">
        <f t="shared" si="107"/>
        <v>"false"</v>
      </c>
      <c r="AB218" t="str">
        <f t="shared" si="108"/>
        <v>""</v>
      </c>
      <c r="AC218" t="str">
        <f t="shared" si="109"/>
        <v>"https://onerecord.iata.org/ns/cargo#BookingPreferences"</v>
      </c>
      <c r="AD218" t="str">
        <f t="shared" si="110"/>
        <v>"https://onerecord.iata.org/ns/cargo#priceReferenceId"</v>
      </c>
      <c r="AE218" t="str">
        <f t="shared" si="111"/>
        <v>"http://www.w3.org/2001/XMLSchema#string"</v>
      </c>
      <c r="AF218" t="str">
        <f t="shared" si="112"/>
        <v>"Embedded","BookingPreferences","priceReferenceId","","string",6,"BookingPreferences details","Reference to a price reference if existing (e.g. Allotment number; contract reference; etc.)","false","false","","https://onerecord.iata.org/ns/cargo#BookingPreferences","https://onerecord.iata.org/ns/cargo#priceReferenceId","http://www.w3.org/2001/XMLSchema#string"</v>
      </c>
      <c r="AG218" t="str">
        <f t="shared" si="113"/>
        <v>"Embedded.BookingPreferences"</v>
      </c>
      <c r="AH218" t="str">
        <f t="shared" si="114"/>
        <v>"priceReferenceId"</v>
      </c>
      <c r="AI218" t="str">
        <f t="shared" si="115"/>
        <v>".string"</v>
      </c>
      <c r="AJ218" t="str">
        <f t="shared" si="116"/>
        <v>""</v>
      </c>
      <c r="AK218" t="str">
        <f t="shared" si="117"/>
        <v>"hasOne"</v>
      </c>
      <c r="AL218" t="str">
        <f t="shared" si="118"/>
        <v>"Embedded.BookingPreferences","priceReferenceId",".string","","hasOne"</v>
      </c>
      <c r="AN218">
        <f>COUNTIF(View_conceptual!G:G,L218)</f>
        <v>0</v>
      </c>
      <c r="AO218">
        <f>COUNTIF(View_conceptual!H:H,L218)+COUNTIF(View_conceptual!I:I,N218)</f>
        <v>0</v>
      </c>
      <c r="AQ218" t="str">
        <f t="shared" si="119"/>
        <v/>
      </c>
      <c r="AR218" t="str">
        <f t="shared" si="120"/>
        <v/>
      </c>
      <c r="AT218">
        <f>COUNTIF(View_full!G:G,L218)</f>
        <v>1</v>
      </c>
      <c r="AU218">
        <f>COUNTIF(View_full!H:H,L218)+COUNTIF(View_full!I:I,N218)</f>
        <v>1</v>
      </c>
      <c r="AV218">
        <f>COUNTIFS(Property_Manual!$A$2:$A$1206,Raw!L218,Property_Manual!$B$2:$B$1206,Raw!M218,Property_Manual!$C$2:$C$1206,Raw!N218,Property_Manual!$D$2:$D$1206,Raw!O218,Property_Manual!$F$2:$F$1206,"x")</f>
        <v>0</v>
      </c>
      <c r="AW218" t="str">
        <f t="shared" si="121"/>
        <v>"Embedded","BookingPreferences","priceReferenceId","","string",6,"BookingPreferences details","Reference to a price reference if existing (e.g. Allotment number; contract reference; etc.)","false","false","","https://onerecord.iata.org/ns/cargo#BookingPreferences","https://onerecord.iata.org/ns/cargo#priceReferenceId","http://www.w3.org/2001/XMLSchema#string"</v>
      </c>
      <c r="AX218" t="str">
        <f t="shared" si="122"/>
        <v/>
      </c>
      <c r="AY218" t="str">
        <f t="shared" si="123"/>
        <v/>
      </c>
    </row>
    <row r="219" spans="1:51" x14ac:dyDescent="0.2">
      <c r="A219" s="5" t="s">
        <v>1255</v>
      </c>
      <c r="B219" s="5" t="s">
        <v>49</v>
      </c>
      <c r="C219" s="5" t="s">
        <v>329</v>
      </c>
      <c r="D219" s="5" t="s">
        <v>333</v>
      </c>
      <c r="E219" s="5" t="s">
        <v>1198</v>
      </c>
      <c r="F219" s="5" t="s">
        <v>89</v>
      </c>
      <c r="I219" s="5" t="s">
        <v>331</v>
      </c>
      <c r="J219" s="5" t="s">
        <v>334</v>
      </c>
      <c r="K219" s="5"/>
      <c r="L219" t="str">
        <f t="shared" si="93"/>
        <v>BookingPreferences</v>
      </c>
      <c r="M219" t="str">
        <f t="shared" si="94"/>
        <v>excludedViaPoints</v>
      </c>
      <c r="N219" t="str">
        <f t="shared" si="95"/>
        <v>Location</v>
      </c>
      <c r="O219" t="str">
        <f t="shared" si="96"/>
        <v/>
      </c>
      <c r="P219" t="str">
        <f t="shared" si="97"/>
        <v/>
      </c>
      <c r="Q219" t="str">
        <f t="shared" si="98"/>
        <v>Object</v>
      </c>
      <c r="R219" t="str">
        <f t="shared" si="99"/>
        <v/>
      </c>
      <c r="S219" t="str">
        <f t="shared" si="100"/>
        <v/>
      </c>
      <c r="T219" t="str">
        <f t="shared" si="101"/>
        <v/>
      </c>
      <c r="U219" t="str">
        <f t="shared" si="102"/>
        <v/>
      </c>
      <c r="V219" t="str">
        <f t="shared" si="103"/>
        <v/>
      </c>
      <c r="W219" t="str">
        <f>IF($A219="Implicit","",COUNTIFS($C$8:C219,C219,$A$8:A219,"Explicit"))</f>
        <v/>
      </c>
      <c r="X219" t="str">
        <f t="shared" si="104"/>
        <v/>
      </c>
      <c r="Y219" t="str">
        <f t="shared" si="105"/>
        <v/>
      </c>
      <c r="Z219" t="str">
        <f t="shared" si="106"/>
        <v/>
      </c>
      <c r="AA219" t="str">
        <f t="shared" si="107"/>
        <v/>
      </c>
      <c r="AB219" t="str">
        <f t="shared" si="108"/>
        <v/>
      </c>
      <c r="AC219" t="str">
        <f t="shared" si="109"/>
        <v/>
      </c>
      <c r="AD219" t="str">
        <f t="shared" si="110"/>
        <v/>
      </c>
      <c r="AE219" t="str">
        <f t="shared" si="111"/>
        <v/>
      </c>
      <c r="AF219" t="str">
        <f t="shared" si="112"/>
        <v/>
      </c>
      <c r="AG219" t="str">
        <f t="shared" si="113"/>
        <v>"Embedded.BookingPreferences"</v>
      </c>
      <c r="AH219" t="str">
        <f t="shared" si="114"/>
        <v>"excludedViaPoints"</v>
      </c>
      <c r="AI219" t="str">
        <f t="shared" si="115"/>
        <v>"Common.Location"</v>
      </c>
      <c r="AJ219" t="str">
        <f t="shared" si="116"/>
        <v>""</v>
      </c>
      <c r="AK219" t="str">
        <f t="shared" si="117"/>
        <v>"hasMany"</v>
      </c>
      <c r="AL219" t="str">
        <f t="shared" si="118"/>
        <v>"Embedded.BookingPreferences","excludedViaPoints","Common.Location","","hasMany"</v>
      </c>
      <c r="AN219">
        <f>COUNTIF(View_conceptual!G:G,L219)</f>
        <v>0</v>
      </c>
      <c r="AO219">
        <f>COUNTIF(View_conceptual!H:H,L219)+COUNTIF(View_conceptual!I:I,N219)</f>
        <v>0</v>
      </c>
      <c r="AQ219" t="str">
        <f t="shared" si="119"/>
        <v/>
      </c>
      <c r="AR219" t="str">
        <f t="shared" si="120"/>
        <v/>
      </c>
      <c r="AT219">
        <f>COUNTIF(View_full!G:G,L219)</f>
        <v>1</v>
      </c>
      <c r="AU219">
        <f>COUNTIF(View_full!H:H,L219)+COUNTIF(View_full!I:I,N219)</f>
        <v>1</v>
      </c>
      <c r="AV219">
        <f>COUNTIFS(Property_Manual!$A$2:$A$1206,Raw!L219,Property_Manual!$B$2:$B$1206,Raw!M219,Property_Manual!$C$2:$C$1206,Raw!N219,Property_Manual!$D$2:$D$1206,Raw!O219,Property_Manual!$F$2:$F$1206,"x")</f>
        <v>0</v>
      </c>
      <c r="AW219" t="str">
        <f t="shared" si="121"/>
        <v/>
      </c>
      <c r="AX219" t="str">
        <f t="shared" si="122"/>
        <v/>
      </c>
      <c r="AY219" t="str">
        <f t="shared" si="123"/>
        <v/>
      </c>
    </row>
    <row r="220" spans="1:51" x14ac:dyDescent="0.2">
      <c r="A220" s="5" t="s">
        <v>1255</v>
      </c>
      <c r="B220" s="5" t="s">
        <v>49</v>
      </c>
      <c r="C220" s="5" t="s">
        <v>329</v>
      </c>
      <c r="D220" s="5" t="s">
        <v>335</v>
      </c>
      <c r="E220" s="5" t="s">
        <v>1198</v>
      </c>
      <c r="F220" s="5" t="s">
        <v>89</v>
      </c>
      <c r="I220" s="5" t="s">
        <v>331</v>
      </c>
      <c r="J220" s="5" t="s">
        <v>336</v>
      </c>
      <c r="K220" s="5"/>
      <c r="L220" t="str">
        <f t="shared" si="93"/>
        <v>BookingPreferences</v>
      </c>
      <c r="M220" t="str">
        <f t="shared" si="94"/>
        <v>includedViaPoints</v>
      </c>
      <c r="N220" t="str">
        <f t="shared" si="95"/>
        <v>Location</v>
      </c>
      <c r="O220" t="str">
        <f t="shared" si="96"/>
        <v/>
      </c>
      <c r="P220" t="str">
        <f t="shared" si="97"/>
        <v/>
      </c>
      <c r="Q220" t="str">
        <f t="shared" si="98"/>
        <v>Object</v>
      </c>
      <c r="R220" t="str">
        <f t="shared" si="99"/>
        <v/>
      </c>
      <c r="S220" t="str">
        <f t="shared" si="100"/>
        <v/>
      </c>
      <c r="T220" t="str">
        <f t="shared" si="101"/>
        <v/>
      </c>
      <c r="U220" t="str">
        <f t="shared" si="102"/>
        <v/>
      </c>
      <c r="V220" t="str">
        <f t="shared" si="103"/>
        <v/>
      </c>
      <c r="W220" t="str">
        <f>IF($A220="Implicit","",COUNTIFS($C$8:C220,C220,$A$8:A220,"Explicit"))</f>
        <v/>
      </c>
      <c r="X220" t="str">
        <f t="shared" si="104"/>
        <v/>
      </c>
      <c r="Y220" t="str">
        <f t="shared" si="105"/>
        <v/>
      </c>
      <c r="Z220" t="str">
        <f t="shared" si="106"/>
        <v/>
      </c>
      <c r="AA220" t="str">
        <f t="shared" si="107"/>
        <v/>
      </c>
      <c r="AB220" t="str">
        <f t="shared" si="108"/>
        <v/>
      </c>
      <c r="AC220" t="str">
        <f t="shared" si="109"/>
        <v/>
      </c>
      <c r="AD220" t="str">
        <f t="shared" si="110"/>
        <v/>
      </c>
      <c r="AE220" t="str">
        <f t="shared" si="111"/>
        <v/>
      </c>
      <c r="AF220" t="str">
        <f t="shared" si="112"/>
        <v/>
      </c>
      <c r="AG220" t="str">
        <f t="shared" si="113"/>
        <v>"Embedded.BookingPreferences"</v>
      </c>
      <c r="AH220" t="str">
        <f t="shared" si="114"/>
        <v>"includedViaPoints"</v>
      </c>
      <c r="AI220" t="str">
        <f t="shared" si="115"/>
        <v>"Common.Location"</v>
      </c>
      <c r="AJ220" t="str">
        <f t="shared" si="116"/>
        <v>""</v>
      </c>
      <c r="AK220" t="str">
        <f t="shared" si="117"/>
        <v>"hasMany"</v>
      </c>
      <c r="AL220" t="str">
        <f t="shared" si="118"/>
        <v>"Embedded.BookingPreferences","includedViaPoints","Common.Location","","hasMany"</v>
      </c>
      <c r="AN220">
        <f>COUNTIF(View_conceptual!G:G,L220)</f>
        <v>0</v>
      </c>
      <c r="AO220">
        <f>COUNTIF(View_conceptual!H:H,L220)+COUNTIF(View_conceptual!I:I,N220)</f>
        <v>0</v>
      </c>
      <c r="AQ220" t="str">
        <f t="shared" si="119"/>
        <v/>
      </c>
      <c r="AR220" t="str">
        <f t="shared" si="120"/>
        <v/>
      </c>
      <c r="AT220">
        <f>COUNTIF(View_full!G:G,L220)</f>
        <v>1</v>
      </c>
      <c r="AU220">
        <f>COUNTIF(View_full!H:H,L220)+COUNTIF(View_full!I:I,N220)</f>
        <v>1</v>
      </c>
      <c r="AV220">
        <f>COUNTIFS(Property_Manual!$A$2:$A$1206,Raw!L220,Property_Manual!$B$2:$B$1206,Raw!M220,Property_Manual!$C$2:$C$1206,Raw!N220,Property_Manual!$D$2:$D$1206,Raw!O220,Property_Manual!$F$2:$F$1206,"x")</f>
        <v>0</v>
      </c>
      <c r="AW220" t="str">
        <f t="shared" si="121"/>
        <v/>
      </c>
      <c r="AX220" t="str">
        <f t="shared" si="122"/>
        <v/>
      </c>
      <c r="AY220" t="str">
        <f t="shared" si="123"/>
        <v/>
      </c>
    </row>
    <row r="221" spans="1:51" x14ac:dyDescent="0.2">
      <c r="A221" s="5" t="s">
        <v>1254</v>
      </c>
      <c r="B221" s="5" t="s">
        <v>1201</v>
      </c>
      <c r="C221" s="5" t="s">
        <v>275</v>
      </c>
      <c r="D221" s="5" t="s">
        <v>343</v>
      </c>
      <c r="E221" s="5" t="s">
        <v>1211</v>
      </c>
      <c r="F221" s="5" t="s">
        <v>273</v>
      </c>
      <c r="G221">
        <v>1</v>
      </c>
      <c r="H221" t="s">
        <v>274</v>
      </c>
      <c r="I221" s="5" t="s">
        <v>344</v>
      </c>
      <c r="J221" s="5" t="s">
        <v>345</v>
      </c>
      <c r="K221" s="5"/>
      <c r="L221" t="str">
        <f t="shared" si="93"/>
        <v>BookingRequest</v>
      </c>
      <c r="M221" t="str">
        <f t="shared" si="94"/>
        <v>booking</v>
      </c>
      <c r="N221" t="str">
        <f t="shared" si="95"/>
        <v>Booking</v>
      </c>
      <c r="O221" t="str">
        <f t="shared" si="96"/>
        <v>bookingRequest</v>
      </c>
      <c r="P221" t="str">
        <f t="shared" si="97"/>
        <v/>
      </c>
      <c r="Q221" t="str">
        <f t="shared" si="98"/>
        <v>Object</v>
      </c>
      <c r="R221" t="str">
        <f t="shared" si="99"/>
        <v>"Distribution"</v>
      </c>
      <c r="S221" t="str">
        <f t="shared" si="100"/>
        <v>"BookingRequest"</v>
      </c>
      <c r="T221" t="str">
        <f t="shared" si="101"/>
        <v>"booking"</v>
      </c>
      <c r="U221" t="str">
        <f t="shared" si="102"/>
        <v>"Service"</v>
      </c>
      <c r="V221" t="str">
        <f t="shared" si="103"/>
        <v>"Booking"</v>
      </c>
      <c r="W221">
        <f>IF($A221="Implicit","",COUNTIFS($C$8:C221,C221,$A$8:A221,"Explicit"))</f>
        <v>1</v>
      </c>
      <c r="X221" t="str">
        <f t="shared" si="104"/>
        <v>"A party; usually the freight forwarder; creates the BookingRequest in order to confirm the booking to the Carrier"</v>
      </c>
      <c r="Y221" t="str">
        <f t="shared" si="105"/>
        <v>"Reference to the Booking"</v>
      </c>
      <c r="Z221" t="str">
        <f t="shared" si="106"/>
        <v>"false"</v>
      </c>
      <c r="AA221" t="str">
        <f t="shared" si="107"/>
        <v>"false"</v>
      </c>
      <c r="AB221" t="str">
        <f t="shared" si="108"/>
        <v>""</v>
      </c>
      <c r="AC221" t="str">
        <f t="shared" si="109"/>
        <v>"https://onerecord.iata.org/ns/cargo#BookingRequest"</v>
      </c>
      <c r="AD221" t="str">
        <f t="shared" si="110"/>
        <v>"https://onerecord.iata.org/ns/cargo#booking"</v>
      </c>
      <c r="AE221" t="str">
        <f t="shared" si="111"/>
        <v>"https://onerecord.iata.org/ns/cargo#Booking"</v>
      </c>
      <c r="AF221" t="str">
        <f t="shared" si="112"/>
        <v>"Distribution","BookingRequest","booking","Service","Booking",1,"A party; usually the freight forwarder; creates the BookingRequest in order to confirm the booking to the Carrier","Reference to the Booking","false","false","","https://onerecord.iata.org/ns/cargo#BookingRequest","https://onerecord.iata.org/ns/cargo#booking","https://onerecord.iata.org/ns/cargo#Booking"</v>
      </c>
      <c r="AG221" t="str">
        <f t="shared" si="113"/>
        <v>"Distribution.BookingRequest"</v>
      </c>
      <c r="AH221" t="str">
        <f t="shared" si="114"/>
        <v>"booking"</v>
      </c>
      <c r="AI221" t="str">
        <f t="shared" si="115"/>
        <v>"Service.Booking"</v>
      </c>
      <c r="AJ221" t="str">
        <f t="shared" si="116"/>
        <v>"bookingRequest"</v>
      </c>
      <c r="AK221" t="str">
        <f t="shared" si="117"/>
        <v>"hasOne"</v>
      </c>
      <c r="AL221" t="str">
        <f t="shared" si="118"/>
        <v>"Distribution.BookingRequest","booking","Service.Booking","bookingRequest","hasOne"</v>
      </c>
      <c r="AN221">
        <f>COUNTIF(View_conceptual!G:G,L221)</f>
        <v>0</v>
      </c>
      <c r="AO221">
        <f>COUNTIF(View_conceptual!H:H,L221)+COUNTIF(View_conceptual!I:I,N221)</f>
        <v>1</v>
      </c>
      <c r="AQ221" t="str">
        <f t="shared" si="119"/>
        <v/>
      </c>
      <c r="AR221" t="str">
        <f t="shared" si="120"/>
        <v/>
      </c>
      <c r="AT221">
        <f>COUNTIF(View_full!G:G,L221)</f>
        <v>1</v>
      </c>
      <c r="AU221">
        <f>COUNTIF(View_full!H:H,L221)+COUNTIF(View_full!I:I,N221)</f>
        <v>2</v>
      </c>
      <c r="AV221">
        <f>COUNTIFS(Property_Manual!$A$2:$A$1206,Raw!L221,Property_Manual!$B$2:$B$1206,Raw!M221,Property_Manual!$C$2:$C$1206,Raw!N221,Property_Manual!$D$2:$D$1206,Raw!O221,Property_Manual!$F$2:$F$1206,"x")</f>
        <v>1</v>
      </c>
      <c r="AW221" t="str">
        <f t="shared" si="121"/>
        <v>"Distribution","BookingRequest","booking","Service","Booking",1,"A party; usually the freight forwarder; creates the BookingRequest in order to confirm the booking to the Carrier","Reference to the Booking","false","false","","https://onerecord.iata.org/ns/cargo#BookingRequest","https://onerecord.iata.org/ns/cargo#booking","https://onerecord.iata.org/ns/cargo#Booking"</v>
      </c>
      <c r="AX221" t="str">
        <f t="shared" si="122"/>
        <v>"Distribution.BookingRequest","booking","Service.Booking","bookingRequest","hasOne"</v>
      </c>
      <c r="AY221" t="str">
        <f t="shared" si="123"/>
        <v>"Distribution.BookingRequest","booking","Service.Booking","bookingRequest","hasOne"</v>
      </c>
    </row>
    <row r="222" spans="1:51" x14ac:dyDescent="0.2">
      <c r="A222" s="5" t="s">
        <v>1254</v>
      </c>
      <c r="B222" s="5" t="s">
        <v>1201</v>
      </c>
      <c r="C222" s="5" t="s">
        <v>275</v>
      </c>
      <c r="D222" s="5" t="s">
        <v>346</v>
      </c>
      <c r="E222" s="5" t="s">
        <v>1201</v>
      </c>
      <c r="F222" s="5" t="s">
        <v>292</v>
      </c>
      <c r="G222">
        <v>1</v>
      </c>
      <c r="H222" t="s">
        <v>303</v>
      </c>
      <c r="I222" s="5" t="s">
        <v>344</v>
      </c>
      <c r="J222" s="5" t="s">
        <v>2190</v>
      </c>
      <c r="K222" s="5"/>
      <c r="L222" t="str">
        <f t="shared" si="93"/>
        <v>BookingRequest</v>
      </c>
      <c r="M222" t="str">
        <f t="shared" si="94"/>
        <v>forBookingOption</v>
      </c>
      <c r="N222" t="str">
        <f t="shared" si="95"/>
        <v>BookingOption</v>
      </c>
      <c r="O222" t="str">
        <f t="shared" si="96"/>
        <v>forBookingRequest</v>
      </c>
      <c r="P222" t="str">
        <f t="shared" si="97"/>
        <v/>
      </c>
      <c r="Q222" t="str">
        <f t="shared" si="98"/>
        <v>Object</v>
      </c>
      <c r="R222" t="str">
        <f t="shared" si="99"/>
        <v>"Distribution"</v>
      </c>
      <c r="S222" t="str">
        <f t="shared" si="100"/>
        <v>"BookingRequest"</v>
      </c>
      <c r="T222" t="str">
        <f t="shared" si="101"/>
        <v>"forBookingOption"</v>
      </c>
      <c r="U222" t="str">
        <f t="shared" si="102"/>
        <v>"Distribution"</v>
      </c>
      <c r="V222" t="str">
        <f t="shared" si="103"/>
        <v>"BookingOption"</v>
      </c>
      <c r="W222">
        <f>IF($A222="Implicit","",COUNTIFS($C$8:C222,C222,$A$8:A222,"Explicit"))</f>
        <v>2</v>
      </c>
      <c r="X222" t="str">
        <f t="shared" si="104"/>
        <v>"A party; usually the freight forwarder; creates the BookingRequest in order to confirm the booking to the Carrier"</v>
      </c>
      <c r="Y222" t="str">
        <f t="shared" si="105"/>
        <v>"Reference to the BookingOption the LogisticsObject is detailing"</v>
      </c>
      <c r="Z222" t="str">
        <f t="shared" si="106"/>
        <v>"false"</v>
      </c>
      <c r="AA222" t="str">
        <f t="shared" si="107"/>
        <v>"false"</v>
      </c>
      <c r="AB222" t="str">
        <f t="shared" si="108"/>
        <v>""</v>
      </c>
      <c r="AC222" t="str">
        <f t="shared" si="109"/>
        <v>"https://onerecord.iata.org/ns/cargo#BookingRequest"</v>
      </c>
      <c r="AD222" t="str">
        <f t="shared" si="110"/>
        <v>"https://onerecord.iata.org/ns/cargo#forBookingOption"</v>
      </c>
      <c r="AE222" t="str">
        <f t="shared" si="111"/>
        <v>"https://onerecord.iata.org/ns/cargo#BookingOption"</v>
      </c>
      <c r="AF222" t="str">
        <f t="shared" si="112"/>
        <v>"Distribution","BookingRequest","forBookingOption","Distribution","BookingOption",2,"A party; usually the freight forwarder; creates the BookingRequest in order to confirm the booking to the Carrier","Reference to the BookingOption the LogisticsObject is detailing","false","false","","https://onerecord.iata.org/ns/cargo#BookingRequest","https://onerecord.iata.org/ns/cargo#forBookingOption","https://onerecord.iata.org/ns/cargo#BookingOption"</v>
      </c>
      <c r="AG222" t="str">
        <f t="shared" si="113"/>
        <v>"Distribution.BookingRequest"</v>
      </c>
      <c r="AH222" t="str">
        <f t="shared" si="114"/>
        <v>"forBookingOption"</v>
      </c>
      <c r="AI222" t="str">
        <f t="shared" si="115"/>
        <v>"Distribution.BookingOption"</v>
      </c>
      <c r="AJ222" t="str">
        <f t="shared" si="116"/>
        <v>"forBookingRequest"</v>
      </c>
      <c r="AK222" t="str">
        <f t="shared" si="117"/>
        <v>"hasOne"</v>
      </c>
      <c r="AL222" t="str">
        <f t="shared" si="118"/>
        <v>"Distribution.BookingRequest","forBookingOption","Distribution.BookingOption","forBookingRequest","hasOne"</v>
      </c>
      <c r="AN222">
        <f>COUNTIF(View_conceptual!G:G,L222)</f>
        <v>0</v>
      </c>
      <c r="AO222">
        <f>COUNTIF(View_conceptual!H:H,L222)+COUNTIF(View_conceptual!I:I,N222)</f>
        <v>0</v>
      </c>
      <c r="AQ222" t="str">
        <f t="shared" si="119"/>
        <v/>
      </c>
      <c r="AR222" t="str">
        <f t="shared" si="120"/>
        <v/>
      </c>
      <c r="AT222">
        <f>COUNTIF(View_full!G:G,L222)</f>
        <v>1</v>
      </c>
      <c r="AU222">
        <f>COUNTIF(View_full!H:H,L222)+COUNTIF(View_full!I:I,N222)</f>
        <v>2</v>
      </c>
      <c r="AV222">
        <f>COUNTIFS(Property_Manual!$A$2:$A$1206,Raw!L222,Property_Manual!$B$2:$B$1206,Raw!M222,Property_Manual!$C$2:$C$1206,Raw!N222,Property_Manual!$D$2:$D$1206,Raw!O222,Property_Manual!$F$2:$F$1206,"x")</f>
        <v>1</v>
      </c>
      <c r="AW222" t="str">
        <f t="shared" si="121"/>
        <v>"Distribution","BookingRequest","forBookingOption","Distribution","BookingOption",2,"A party; usually the freight forwarder; creates the BookingRequest in order to confirm the booking to the Carrier","Reference to the BookingOption the LogisticsObject is detailing","false","false","","https://onerecord.iata.org/ns/cargo#BookingRequest","https://onerecord.iata.org/ns/cargo#forBookingOption","https://onerecord.iata.org/ns/cargo#BookingOption"</v>
      </c>
      <c r="AX222" t="str">
        <f t="shared" si="122"/>
        <v>"Distribution.BookingRequest","forBookingOption","Distribution.BookingOption","forBookingRequest","hasOne"</v>
      </c>
      <c r="AY222" t="str">
        <f t="shared" si="123"/>
        <v>"Distribution.BookingRequest","forBookingOption","Distribution.BookingOption","forBookingRequest","hasOne"</v>
      </c>
    </row>
    <row r="223" spans="1:51" x14ac:dyDescent="0.2">
      <c r="A223" s="5" t="s">
        <v>1255</v>
      </c>
      <c r="B223" s="5" t="s">
        <v>1201</v>
      </c>
      <c r="C223" s="5" t="s">
        <v>275</v>
      </c>
      <c r="D223" s="5" t="s">
        <v>343</v>
      </c>
      <c r="E223" s="5" t="s">
        <v>1211</v>
      </c>
      <c r="F223" s="5" t="s">
        <v>273</v>
      </c>
      <c r="G223">
        <v>1</v>
      </c>
      <c r="H223" t="s">
        <v>274</v>
      </c>
      <c r="I223" s="5" t="s">
        <v>344</v>
      </c>
      <c r="J223" s="5" t="s">
        <v>345</v>
      </c>
      <c r="K223" s="5"/>
      <c r="L223" t="str">
        <f t="shared" si="93"/>
        <v>BookingRequest</v>
      </c>
      <c r="M223" t="str">
        <f t="shared" si="94"/>
        <v>booking</v>
      </c>
      <c r="N223" t="str">
        <f t="shared" si="95"/>
        <v>Booking</v>
      </c>
      <c r="O223" t="str">
        <f t="shared" si="96"/>
        <v>bookingRequest</v>
      </c>
      <c r="P223" t="str">
        <f t="shared" si="97"/>
        <v/>
      </c>
      <c r="Q223" t="str">
        <f t="shared" si="98"/>
        <v>Object</v>
      </c>
      <c r="R223" t="str">
        <f t="shared" si="99"/>
        <v/>
      </c>
      <c r="S223" t="str">
        <f t="shared" si="100"/>
        <v/>
      </c>
      <c r="T223" t="str">
        <f t="shared" si="101"/>
        <v/>
      </c>
      <c r="U223" t="str">
        <f t="shared" si="102"/>
        <v/>
      </c>
      <c r="V223" t="str">
        <f t="shared" si="103"/>
        <v/>
      </c>
      <c r="W223" t="str">
        <f>IF($A223="Implicit","",COUNTIFS($C$8:C223,C223,$A$8:A223,"Explicit"))</f>
        <v/>
      </c>
      <c r="X223" t="str">
        <f t="shared" si="104"/>
        <v/>
      </c>
      <c r="Y223" t="str">
        <f t="shared" si="105"/>
        <v/>
      </c>
      <c r="Z223" t="str">
        <f t="shared" si="106"/>
        <v/>
      </c>
      <c r="AA223" t="str">
        <f t="shared" si="107"/>
        <v/>
      </c>
      <c r="AB223" t="str">
        <f t="shared" si="108"/>
        <v/>
      </c>
      <c r="AC223" t="str">
        <f t="shared" si="109"/>
        <v/>
      </c>
      <c r="AD223" t="str">
        <f t="shared" si="110"/>
        <v/>
      </c>
      <c r="AE223" t="str">
        <f t="shared" si="111"/>
        <v/>
      </c>
      <c r="AF223" t="str">
        <f t="shared" si="112"/>
        <v/>
      </c>
      <c r="AG223" t="str">
        <f t="shared" si="113"/>
        <v>"Distribution.BookingRequest"</v>
      </c>
      <c r="AH223" t="str">
        <f t="shared" si="114"/>
        <v>"booking"</v>
      </c>
      <c r="AI223" t="str">
        <f t="shared" si="115"/>
        <v>"Service.Booking"</v>
      </c>
      <c r="AJ223" t="str">
        <f t="shared" si="116"/>
        <v>"bookingRequest"</v>
      </c>
      <c r="AK223" t="str">
        <f t="shared" si="117"/>
        <v>"hasOne"</v>
      </c>
      <c r="AL223" t="str">
        <f t="shared" si="118"/>
        <v>"Distribution.BookingRequest","booking","Service.Booking","bookingRequest","hasOne"</v>
      </c>
      <c r="AN223">
        <f>COUNTIF(View_conceptual!G:G,L223)</f>
        <v>0</v>
      </c>
      <c r="AO223">
        <f>COUNTIF(View_conceptual!H:H,L223)+COUNTIF(View_conceptual!I:I,N223)</f>
        <v>1</v>
      </c>
      <c r="AQ223" t="str">
        <f t="shared" si="119"/>
        <v/>
      </c>
      <c r="AR223" t="str">
        <f t="shared" si="120"/>
        <v/>
      </c>
      <c r="AT223">
        <f>COUNTIF(View_full!G:G,L223)</f>
        <v>1</v>
      </c>
      <c r="AU223">
        <f>COUNTIF(View_full!H:H,L223)+COUNTIF(View_full!I:I,N223)</f>
        <v>2</v>
      </c>
      <c r="AV223">
        <f>COUNTIFS(Property_Manual!$A$2:$A$1206,Raw!L223,Property_Manual!$B$2:$B$1206,Raw!M223,Property_Manual!$C$2:$C$1206,Raw!N223,Property_Manual!$D$2:$D$1206,Raw!O223,Property_Manual!$F$2:$F$1206,"x")</f>
        <v>1</v>
      </c>
      <c r="AW223" t="str">
        <f t="shared" si="121"/>
        <v/>
      </c>
      <c r="AX223" t="str">
        <f t="shared" si="122"/>
        <v>"Distribution.BookingRequest","booking","Service.Booking","bookingRequest","hasOne"</v>
      </c>
      <c r="AY223" t="str">
        <f t="shared" si="123"/>
        <v>"Distribution.BookingRequest","booking","Service.Booking","bookingRequest","hasOne"</v>
      </c>
    </row>
    <row r="224" spans="1:51" x14ac:dyDescent="0.2">
      <c r="A224" s="5" t="s">
        <v>1255</v>
      </c>
      <c r="B224" s="5" t="s">
        <v>1201</v>
      </c>
      <c r="C224" s="5" t="s">
        <v>275</v>
      </c>
      <c r="D224" s="5" t="s">
        <v>346</v>
      </c>
      <c r="E224" s="5" t="s">
        <v>1201</v>
      </c>
      <c r="F224" s="5" t="s">
        <v>292</v>
      </c>
      <c r="G224">
        <v>1</v>
      </c>
      <c r="H224" t="s">
        <v>303</v>
      </c>
      <c r="I224" s="5" t="s">
        <v>344</v>
      </c>
      <c r="J224" s="5" t="s">
        <v>2190</v>
      </c>
      <c r="K224" s="5"/>
      <c r="L224" t="str">
        <f t="shared" si="93"/>
        <v>BookingRequest</v>
      </c>
      <c r="M224" t="str">
        <f t="shared" si="94"/>
        <v>forBookingOption</v>
      </c>
      <c r="N224" t="str">
        <f t="shared" si="95"/>
        <v>BookingOption</v>
      </c>
      <c r="O224" t="str">
        <f t="shared" si="96"/>
        <v>forBookingRequest</v>
      </c>
      <c r="P224" t="str">
        <f t="shared" si="97"/>
        <v/>
      </c>
      <c r="Q224" t="str">
        <f t="shared" si="98"/>
        <v>Object</v>
      </c>
      <c r="R224" t="str">
        <f t="shared" si="99"/>
        <v/>
      </c>
      <c r="S224" t="str">
        <f t="shared" si="100"/>
        <v/>
      </c>
      <c r="T224" t="str">
        <f t="shared" si="101"/>
        <v/>
      </c>
      <c r="U224" t="str">
        <f t="shared" si="102"/>
        <v/>
      </c>
      <c r="V224" t="str">
        <f t="shared" si="103"/>
        <v/>
      </c>
      <c r="W224" t="str">
        <f>IF($A224="Implicit","",COUNTIFS($C$8:C224,C224,$A$8:A224,"Explicit"))</f>
        <v/>
      </c>
      <c r="X224" t="str">
        <f t="shared" si="104"/>
        <v/>
      </c>
      <c r="Y224" t="str">
        <f t="shared" si="105"/>
        <v/>
      </c>
      <c r="Z224" t="str">
        <f t="shared" si="106"/>
        <v/>
      </c>
      <c r="AA224" t="str">
        <f t="shared" si="107"/>
        <v/>
      </c>
      <c r="AB224" t="str">
        <f t="shared" si="108"/>
        <v/>
      </c>
      <c r="AC224" t="str">
        <f t="shared" si="109"/>
        <v/>
      </c>
      <c r="AD224" t="str">
        <f t="shared" si="110"/>
        <v/>
      </c>
      <c r="AE224" t="str">
        <f t="shared" si="111"/>
        <v/>
      </c>
      <c r="AF224" t="str">
        <f t="shared" si="112"/>
        <v/>
      </c>
      <c r="AG224" t="str">
        <f t="shared" si="113"/>
        <v>"Distribution.BookingRequest"</v>
      </c>
      <c r="AH224" t="str">
        <f t="shared" si="114"/>
        <v>"forBookingOption"</v>
      </c>
      <c r="AI224" t="str">
        <f t="shared" si="115"/>
        <v>"Distribution.BookingOption"</v>
      </c>
      <c r="AJ224" t="str">
        <f t="shared" si="116"/>
        <v>"forBookingRequest"</v>
      </c>
      <c r="AK224" t="str">
        <f t="shared" si="117"/>
        <v>"hasOne"</v>
      </c>
      <c r="AL224" t="str">
        <f t="shared" si="118"/>
        <v>"Distribution.BookingRequest","forBookingOption","Distribution.BookingOption","forBookingRequest","hasOne"</v>
      </c>
      <c r="AN224">
        <f>COUNTIF(View_conceptual!G:G,L224)</f>
        <v>0</v>
      </c>
      <c r="AO224">
        <f>COUNTIF(View_conceptual!H:H,L224)+COUNTIF(View_conceptual!I:I,N224)</f>
        <v>0</v>
      </c>
      <c r="AQ224" t="str">
        <f t="shared" si="119"/>
        <v/>
      </c>
      <c r="AR224" t="str">
        <f t="shared" si="120"/>
        <v/>
      </c>
      <c r="AT224">
        <f>COUNTIF(View_full!G:G,L224)</f>
        <v>1</v>
      </c>
      <c r="AU224">
        <f>COUNTIF(View_full!H:H,L224)+COUNTIF(View_full!I:I,N224)</f>
        <v>2</v>
      </c>
      <c r="AV224">
        <f>COUNTIFS(Property_Manual!$A$2:$A$1206,Raw!L224,Property_Manual!$B$2:$B$1206,Raw!M224,Property_Manual!$C$2:$C$1206,Raw!N224,Property_Manual!$D$2:$D$1206,Raw!O224,Property_Manual!$F$2:$F$1206,"x")</f>
        <v>1</v>
      </c>
      <c r="AW224" t="str">
        <f t="shared" si="121"/>
        <v/>
      </c>
      <c r="AX224" t="str">
        <f t="shared" si="122"/>
        <v>"Distribution.BookingRequest","forBookingOption","Distribution.BookingOption","forBookingRequest","hasOne"</v>
      </c>
      <c r="AY224" t="str">
        <f t="shared" si="123"/>
        <v>"Distribution.BookingRequest","forBookingOption","Distribution.BookingOption","forBookingRequest","hasOne"</v>
      </c>
    </row>
    <row r="225" spans="1:51" x14ac:dyDescent="0.2">
      <c r="A225" s="5" t="s">
        <v>1254</v>
      </c>
      <c r="B225" s="5" t="s">
        <v>1201</v>
      </c>
      <c r="C225" s="5" t="s">
        <v>275</v>
      </c>
      <c r="D225" s="5" t="s">
        <v>38</v>
      </c>
      <c r="E225" s="5" t="s">
        <v>1209</v>
      </c>
      <c r="F225" s="5" t="s">
        <v>23</v>
      </c>
      <c r="H225" t="s">
        <v>415</v>
      </c>
      <c r="I225" s="5" t="s">
        <v>344</v>
      </c>
      <c r="J225" s="5" t="s">
        <v>39</v>
      </c>
      <c r="K225" s="5"/>
      <c r="L225" t="str">
        <f t="shared" si="93"/>
        <v>BookingRequest</v>
      </c>
      <c r="M225" t="str">
        <f t="shared" si="94"/>
        <v>checks</v>
      </c>
      <c r="N225" t="str">
        <f t="shared" si="95"/>
        <v>Check</v>
      </c>
      <c r="O225" t="str">
        <f t="shared" si="96"/>
        <v>checkedObject</v>
      </c>
      <c r="P225" t="str">
        <f t="shared" si="97"/>
        <v/>
      </c>
      <c r="Q225" t="str">
        <f t="shared" si="98"/>
        <v>Object</v>
      </c>
      <c r="R225" t="str">
        <f t="shared" si="99"/>
        <v>"Distribution"</v>
      </c>
      <c r="S225" t="str">
        <f t="shared" si="100"/>
        <v>"BookingRequest"</v>
      </c>
      <c r="T225" t="str">
        <f t="shared" si="101"/>
        <v>"checks"</v>
      </c>
      <c r="U225" t="str">
        <f t="shared" si="102"/>
        <v>"Action"</v>
      </c>
      <c r="V225" t="str">
        <f t="shared" si="103"/>
        <v>"Check"</v>
      </c>
      <c r="W225">
        <f>IF($A225="Implicit","",COUNTIFS($C$8:C225,C225,$A$8:A225,"Explicit"))</f>
        <v>3</v>
      </c>
      <c r="X225" t="str">
        <f t="shared" si="104"/>
        <v>"A party; usually the freight forwarder; creates the BookingRequest in order to confirm the booking to the Carrier"</v>
      </c>
      <c r="Y225" t="str">
        <f t="shared" si="105"/>
        <v>"References to the CheckActions performed on the object"</v>
      </c>
      <c r="Z225" t="str">
        <f t="shared" si="106"/>
        <v>"true"</v>
      </c>
      <c r="AA225" t="str">
        <f t="shared" si="107"/>
        <v>"false"</v>
      </c>
      <c r="AB225" t="str">
        <f t="shared" si="108"/>
        <v>""</v>
      </c>
      <c r="AC225" t="str">
        <f t="shared" si="109"/>
        <v>"https://onerecord.iata.org/ns/cargo#BookingRequest"</v>
      </c>
      <c r="AD225" t="str">
        <f t="shared" si="110"/>
        <v>"https://onerecord.iata.org/ns/cargo#checks"</v>
      </c>
      <c r="AE225" t="str">
        <f t="shared" si="111"/>
        <v>"https://onerecord.iata.org/ns/cargo#Check"</v>
      </c>
      <c r="AF225" t="str">
        <f t="shared" si="112"/>
        <v>"Distribution","BookingRequest","checks","Action","Check",3,"A party; usually the freight forwarder; creates the BookingRequest in order to confirm the booking to the Carrier","References to the CheckActions performed on the object","true","false","","https://onerecord.iata.org/ns/cargo#BookingRequest","https://onerecord.iata.org/ns/cargo#checks","https://onerecord.iata.org/ns/cargo#Check"</v>
      </c>
      <c r="AG225" t="str">
        <f t="shared" si="113"/>
        <v>"Distribution.BookingRequest"</v>
      </c>
      <c r="AH225" t="str">
        <f t="shared" si="114"/>
        <v>"checks"</v>
      </c>
      <c r="AI225" t="str">
        <f t="shared" si="115"/>
        <v>"Action.Check"</v>
      </c>
      <c r="AJ225" t="str">
        <f t="shared" si="116"/>
        <v>"checkedObject"</v>
      </c>
      <c r="AK225" t="str">
        <f t="shared" si="117"/>
        <v>"hasMany"</v>
      </c>
      <c r="AL225" t="str">
        <f t="shared" si="118"/>
        <v>"Distribution.BookingRequest","checks","Action.Check","checkedObject","hasMany"</v>
      </c>
      <c r="AN225">
        <f>COUNTIF(View_conceptual!G:G,L225)</f>
        <v>0</v>
      </c>
      <c r="AO225">
        <f>COUNTIF(View_conceptual!H:H,L225)+COUNTIF(View_conceptual!I:I,N225)</f>
        <v>0</v>
      </c>
      <c r="AQ225" t="str">
        <f t="shared" si="119"/>
        <v/>
      </c>
      <c r="AR225" t="str">
        <f t="shared" si="120"/>
        <v/>
      </c>
      <c r="AT225">
        <f>COUNTIF(View_full!G:G,L225)</f>
        <v>1</v>
      </c>
      <c r="AU225">
        <f>COUNTIF(View_full!H:H,L225)+COUNTIF(View_full!I:I,N225)</f>
        <v>1</v>
      </c>
      <c r="AV225">
        <f>COUNTIFS(Property_Manual!$A$2:$A$1206,Raw!L225,Property_Manual!$B$2:$B$1206,Raw!M225,Property_Manual!$C$2:$C$1206,Raw!N225,Property_Manual!$D$2:$D$1206,Raw!O225,Property_Manual!$F$2:$F$1206,"x")</f>
        <v>0</v>
      </c>
      <c r="AW225" t="str">
        <f t="shared" si="121"/>
        <v>"Distribution","BookingRequest","checks","Action","Check",3,"A party; usually the freight forwarder; creates the BookingRequest in order to confirm the booking to the Carrier","References to the CheckActions performed on the object","true","false","","https://onerecord.iata.org/ns/cargo#BookingRequest","https://onerecord.iata.org/ns/cargo#checks","https://onerecord.iata.org/ns/cargo#Check"</v>
      </c>
      <c r="AX225" t="str">
        <f t="shared" si="122"/>
        <v/>
      </c>
      <c r="AY225" t="str">
        <f t="shared" si="123"/>
        <v/>
      </c>
    </row>
    <row r="226" spans="1:51" x14ac:dyDescent="0.2">
      <c r="A226" s="5" t="s">
        <v>1254</v>
      </c>
      <c r="B226" s="5" t="s">
        <v>1201</v>
      </c>
      <c r="C226" s="5" t="s">
        <v>275</v>
      </c>
      <c r="D226" s="5" t="s">
        <v>43</v>
      </c>
      <c r="E226" s="5" t="s">
        <v>1198</v>
      </c>
      <c r="F226" s="5" t="s">
        <v>44</v>
      </c>
      <c r="H226" t="s">
        <v>654</v>
      </c>
      <c r="I226" s="5" t="s">
        <v>344</v>
      </c>
      <c r="J226" s="5" t="s">
        <v>45</v>
      </c>
      <c r="K226" s="5"/>
      <c r="L226" t="str">
        <f t="shared" si="93"/>
        <v>BookingRequest</v>
      </c>
      <c r="M226" t="str">
        <f t="shared" si="94"/>
        <v>externalReferences</v>
      </c>
      <c r="N226" t="str">
        <f t="shared" si="95"/>
        <v>ExternalReference</v>
      </c>
      <c r="O226" t="str">
        <f t="shared" si="96"/>
        <v>referenceForObjects</v>
      </c>
      <c r="P226" t="str">
        <f t="shared" si="97"/>
        <v/>
      </c>
      <c r="Q226" t="str">
        <f t="shared" si="98"/>
        <v>Object</v>
      </c>
      <c r="R226" t="str">
        <f t="shared" si="99"/>
        <v>"Distribution"</v>
      </c>
      <c r="S226" t="str">
        <f t="shared" si="100"/>
        <v>"BookingRequest"</v>
      </c>
      <c r="T226" t="str">
        <f t="shared" si="101"/>
        <v>"externalReferences"</v>
      </c>
      <c r="U226" t="str">
        <f t="shared" si="102"/>
        <v>"Common"</v>
      </c>
      <c r="V226" t="str">
        <f t="shared" si="103"/>
        <v>"ExternalReference"</v>
      </c>
      <c r="W226">
        <f>IF($A226="Implicit","",COUNTIFS($C$8:C226,C226,$A$8:A226,"Explicit"))</f>
        <v>4</v>
      </c>
      <c r="X226" t="str">
        <f t="shared" si="104"/>
        <v>"A party; usually the freight forwarder; creates the BookingRequest in order to confirm the booking to the Carrier"</v>
      </c>
      <c r="Y226" t="str">
        <f t="shared" si="105"/>
        <v>"References to all associated ExternalReferences"</v>
      </c>
      <c r="Z226" t="str">
        <f t="shared" si="106"/>
        <v>"true"</v>
      </c>
      <c r="AA226" t="str">
        <f t="shared" si="107"/>
        <v>"false"</v>
      </c>
      <c r="AB226" t="str">
        <f t="shared" si="108"/>
        <v>""</v>
      </c>
      <c r="AC226" t="str">
        <f t="shared" si="109"/>
        <v>"https://onerecord.iata.org/ns/cargo#BookingRequest"</v>
      </c>
      <c r="AD226" t="str">
        <f t="shared" si="110"/>
        <v>"https://onerecord.iata.org/ns/cargo#externalReferences"</v>
      </c>
      <c r="AE226" t="str">
        <f t="shared" si="111"/>
        <v>"https://onerecord.iata.org/ns/cargo#ExternalReference"</v>
      </c>
      <c r="AF226" t="str">
        <f t="shared" si="112"/>
        <v>"Distribution","BookingRequest","externalReferences","Common","ExternalReference",4,"A party; usually the freight forwarder; creates the BookingRequest in order to confirm the booking to the Carrier","References to all associated ExternalReferences","true","false","","https://onerecord.iata.org/ns/cargo#BookingRequest","https://onerecord.iata.org/ns/cargo#externalReferences","https://onerecord.iata.org/ns/cargo#ExternalReference"</v>
      </c>
      <c r="AG226" t="str">
        <f t="shared" si="113"/>
        <v>"Distribution.BookingRequest"</v>
      </c>
      <c r="AH226" t="str">
        <f t="shared" si="114"/>
        <v>"externalReferences"</v>
      </c>
      <c r="AI226" t="str">
        <f t="shared" si="115"/>
        <v>"Common.ExternalReference"</v>
      </c>
      <c r="AJ226" t="str">
        <f t="shared" si="116"/>
        <v>"referenceForObjects"</v>
      </c>
      <c r="AK226" t="str">
        <f t="shared" si="117"/>
        <v>"hasMany"</v>
      </c>
      <c r="AL226" t="str">
        <f t="shared" si="118"/>
        <v>"Distribution.BookingRequest","externalReferences","Common.ExternalReference","referenceForObjects","hasMany"</v>
      </c>
      <c r="AN226">
        <f>COUNTIF(View_conceptual!G:G,L226)</f>
        <v>0</v>
      </c>
      <c r="AO226">
        <f>COUNTIF(View_conceptual!H:H,L226)+COUNTIF(View_conceptual!I:I,N226)</f>
        <v>0</v>
      </c>
      <c r="AQ226" t="str">
        <f t="shared" si="119"/>
        <v/>
      </c>
      <c r="AR226" t="str">
        <f t="shared" si="120"/>
        <v/>
      </c>
      <c r="AT226">
        <f>COUNTIF(View_full!G:G,L226)</f>
        <v>1</v>
      </c>
      <c r="AU226">
        <f>COUNTIF(View_full!H:H,L226)+COUNTIF(View_full!I:I,N226)</f>
        <v>1</v>
      </c>
      <c r="AV226">
        <f>COUNTIFS(Property_Manual!$A$2:$A$1206,Raw!L226,Property_Manual!$B$2:$B$1206,Raw!M226,Property_Manual!$C$2:$C$1206,Raw!N226,Property_Manual!$D$2:$D$1206,Raw!O226,Property_Manual!$F$2:$F$1206,"x")</f>
        <v>0</v>
      </c>
      <c r="AW226" t="str">
        <f t="shared" si="121"/>
        <v>"Distribution","BookingRequest","externalReferences","Common","ExternalReference",4,"A party; usually the freight forwarder; creates the BookingRequest in order to confirm the booking to the Carrier","References to all associated ExternalReferences","true","false","","https://onerecord.iata.org/ns/cargo#BookingRequest","https://onerecord.iata.org/ns/cargo#externalReferences","https://onerecord.iata.org/ns/cargo#ExternalReference"</v>
      </c>
      <c r="AX226" t="str">
        <f t="shared" si="122"/>
        <v/>
      </c>
      <c r="AY226" t="str">
        <f t="shared" si="123"/>
        <v/>
      </c>
    </row>
    <row r="227" spans="1:51" x14ac:dyDescent="0.2">
      <c r="A227" s="5" t="s">
        <v>1255</v>
      </c>
      <c r="B227" s="5" t="s">
        <v>1201</v>
      </c>
      <c r="C227" s="5" t="s">
        <v>275</v>
      </c>
      <c r="D227" s="5" t="s">
        <v>38</v>
      </c>
      <c r="E227" s="5" t="s">
        <v>1209</v>
      </c>
      <c r="F227" s="5" t="s">
        <v>23</v>
      </c>
      <c r="H227" t="s">
        <v>415</v>
      </c>
      <c r="I227" s="5" t="s">
        <v>344</v>
      </c>
      <c r="J227" s="5" t="s">
        <v>39</v>
      </c>
      <c r="K227" s="5"/>
      <c r="L227" t="str">
        <f t="shared" si="93"/>
        <v>BookingRequest</v>
      </c>
      <c r="M227" t="str">
        <f t="shared" si="94"/>
        <v>checks</v>
      </c>
      <c r="N227" t="str">
        <f t="shared" si="95"/>
        <v>Check</v>
      </c>
      <c r="O227" t="str">
        <f t="shared" si="96"/>
        <v>checkedObject</v>
      </c>
      <c r="P227" t="str">
        <f t="shared" si="97"/>
        <v/>
      </c>
      <c r="Q227" t="str">
        <f t="shared" si="98"/>
        <v>Object</v>
      </c>
      <c r="R227" t="str">
        <f t="shared" si="99"/>
        <v/>
      </c>
      <c r="S227" t="str">
        <f t="shared" si="100"/>
        <v/>
      </c>
      <c r="T227" t="str">
        <f t="shared" si="101"/>
        <v/>
      </c>
      <c r="U227" t="str">
        <f t="shared" si="102"/>
        <v/>
      </c>
      <c r="V227" t="str">
        <f t="shared" si="103"/>
        <v/>
      </c>
      <c r="W227" t="str">
        <f>IF($A227="Implicit","",COUNTIFS($C$8:C227,C227,$A$8:A227,"Explicit"))</f>
        <v/>
      </c>
      <c r="X227" t="str">
        <f t="shared" si="104"/>
        <v/>
      </c>
      <c r="Y227" t="str">
        <f t="shared" si="105"/>
        <v/>
      </c>
      <c r="Z227" t="str">
        <f t="shared" si="106"/>
        <v/>
      </c>
      <c r="AA227" t="str">
        <f t="shared" si="107"/>
        <v/>
      </c>
      <c r="AB227" t="str">
        <f t="shared" si="108"/>
        <v/>
      </c>
      <c r="AC227" t="str">
        <f t="shared" si="109"/>
        <v/>
      </c>
      <c r="AD227" t="str">
        <f t="shared" si="110"/>
        <v/>
      </c>
      <c r="AE227" t="str">
        <f t="shared" si="111"/>
        <v/>
      </c>
      <c r="AF227" t="str">
        <f t="shared" si="112"/>
        <v/>
      </c>
      <c r="AG227" t="str">
        <f t="shared" si="113"/>
        <v>"Distribution.BookingRequest"</v>
      </c>
      <c r="AH227" t="str">
        <f t="shared" si="114"/>
        <v>"checks"</v>
      </c>
      <c r="AI227" t="str">
        <f t="shared" si="115"/>
        <v>"Action.Check"</v>
      </c>
      <c r="AJ227" t="str">
        <f t="shared" si="116"/>
        <v>"checkedObject"</v>
      </c>
      <c r="AK227" t="str">
        <f t="shared" si="117"/>
        <v>"hasMany"</v>
      </c>
      <c r="AL227" t="str">
        <f t="shared" si="118"/>
        <v>"Distribution.BookingRequest","checks","Action.Check","checkedObject","hasMany"</v>
      </c>
      <c r="AN227">
        <f>COUNTIF(View_conceptual!G:G,L227)</f>
        <v>0</v>
      </c>
      <c r="AO227">
        <f>COUNTIF(View_conceptual!H:H,L227)+COUNTIF(View_conceptual!I:I,N227)</f>
        <v>0</v>
      </c>
      <c r="AQ227" t="str">
        <f t="shared" si="119"/>
        <v/>
      </c>
      <c r="AR227" t="str">
        <f t="shared" si="120"/>
        <v/>
      </c>
      <c r="AT227">
        <f>COUNTIF(View_full!G:G,L227)</f>
        <v>1</v>
      </c>
      <c r="AU227">
        <f>COUNTIF(View_full!H:H,L227)+COUNTIF(View_full!I:I,N227)</f>
        <v>1</v>
      </c>
      <c r="AV227">
        <f>COUNTIFS(Property_Manual!$A$2:$A$1206,Raw!L227,Property_Manual!$B$2:$B$1206,Raw!M227,Property_Manual!$C$2:$C$1206,Raw!N227,Property_Manual!$D$2:$D$1206,Raw!O227,Property_Manual!$F$2:$F$1206,"x")</f>
        <v>0</v>
      </c>
      <c r="AW227" t="str">
        <f t="shared" si="121"/>
        <v/>
      </c>
      <c r="AX227" t="str">
        <f t="shared" si="122"/>
        <v/>
      </c>
      <c r="AY227" t="str">
        <f t="shared" si="123"/>
        <v/>
      </c>
    </row>
    <row r="228" spans="1:51" x14ac:dyDescent="0.2">
      <c r="A228" s="5" t="s">
        <v>1255</v>
      </c>
      <c r="B228" s="5" t="s">
        <v>1201</v>
      </c>
      <c r="C228" s="5" t="s">
        <v>275</v>
      </c>
      <c r="D228" s="5" t="s">
        <v>43</v>
      </c>
      <c r="E228" s="5" t="s">
        <v>1198</v>
      </c>
      <c r="F228" s="5" t="s">
        <v>44</v>
      </c>
      <c r="H228" t="s">
        <v>654</v>
      </c>
      <c r="I228" s="5" t="s">
        <v>344</v>
      </c>
      <c r="J228" s="5" t="s">
        <v>45</v>
      </c>
      <c r="K228" s="5"/>
      <c r="L228" t="str">
        <f t="shared" si="93"/>
        <v>BookingRequest</v>
      </c>
      <c r="M228" t="str">
        <f t="shared" si="94"/>
        <v>externalReferences</v>
      </c>
      <c r="N228" t="str">
        <f t="shared" si="95"/>
        <v>ExternalReference</v>
      </c>
      <c r="O228" t="str">
        <f t="shared" si="96"/>
        <v>referenceForObjects</v>
      </c>
      <c r="P228" t="str">
        <f t="shared" si="97"/>
        <v/>
      </c>
      <c r="Q228" t="str">
        <f t="shared" si="98"/>
        <v>Object</v>
      </c>
      <c r="R228" t="str">
        <f t="shared" si="99"/>
        <v/>
      </c>
      <c r="S228" t="str">
        <f t="shared" si="100"/>
        <v/>
      </c>
      <c r="T228" t="str">
        <f t="shared" si="101"/>
        <v/>
      </c>
      <c r="U228" t="str">
        <f t="shared" si="102"/>
        <v/>
      </c>
      <c r="V228" t="str">
        <f t="shared" si="103"/>
        <v/>
      </c>
      <c r="W228" t="str">
        <f>IF($A228="Implicit","",COUNTIFS($C$8:C228,C228,$A$8:A228,"Explicit"))</f>
        <v/>
      </c>
      <c r="X228" t="str">
        <f t="shared" si="104"/>
        <v/>
      </c>
      <c r="Y228" t="str">
        <f t="shared" si="105"/>
        <v/>
      </c>
      <c r="Z228" t="str">
        <f t="shared" si="106"/>
        <v/>
      </c>
      <c r="AA228" t="str">
        <f t="shared" si="107"/>
        <v/>
      </c>
      <c r="AB228" t="str">
        <f t="shared" si="108"/>
        <v/>
      </c>
      <c r="AC228" t="str">
        <f t="shared" si="109"/>
        <v/>
      </c>
      <c r="AD228" t="str">
        <f t="shared" si="110"/>
        <v/>
      </c>
      <c r="AE228" t="str">
        <f t="shared" si="111"/>
        <v/>
      </c>
      <c r="AF228" t="str">
        <f t="shared" si="112"/>
        <v/>
      </c>
      <c r="AG228" t="str">
        <f t="shared" si="113"/>
        <v>"Distribution.BookingRequest"</v>
      </c>
      <c r="AH228" t="str">
        <f t="shared" si="114"/>
        <v>"externalReferences"</v>
      </c>
      <c r="AI228" t="str">
        <f t="shared" si="115"/>
        <v>"Common.ExternalReference"</v>
      </c>
      <c r="AJ228" t="str">
        <f t="shared" si="116"/>
        <v>"referenceForObjects"</v>
      </c>
      <c r="AK228" t="str">
        <f t="shared" si="117"/>
        <v>"hasMany"</v>
      </c>
      <c r="AL228" t="str">
        <f t="shared" si="118"/>
        <v>"Distribution.BookingRequest","externalReferences","Common.ExternalReference","referenceForObjects","hasMany"</v>
      </c>
      <c r="AN228">
        <f>COUNTIF(View_conceptual!G:G,L228)</f>
        <v>0</v>
      </c>
      <c r="AO228">
        <f>COUNTIF(View_conceptual!H:H,L228)+COUNTIF(View_conceptual!I:I,N228)</f>
        <v>0</v>
      </c>
      <c r="AQ228" t="str">
        <f t="shared" si="119"/>
        <v/>
      </c>
      <c r="AR228" t="str">
        <f t="shared" si="120"/>
        <v/>
      </c>
      <c r="AT228">
        <f>COUNTIF(View_full!G:G,L228)</f>
        <v>1</v>
      </c>
      <c r="AU228">
        <f>COUNTIF(View_full!H:H,L228)+COUNTIF(View_full!I:I,N228)</f>
        <v>1</v>
      </c>
      <c r="AV228">
        <f>COUNTIFS(Property_Manual!$A$2:$A$1206,Raw!L228,Property_Manual!$B$2:$B$1206,Raw!M228,Property_Manual!$C$2:$C$1206,Raw!N228,Property_Manual!$D$2:$D$1206,Raw!O228,Property_Manual!$F$2:$F$1206,"x")</f>
        <v>0</v>
      </c>
      <c r="AW228" t="str">
        <f t="shared" si="121"/>
        <v/>
      </c>
      <c r="AX228" t="str">
        <f t="shared" si="122"/>
        <v/>
      </c>
      <c r="AY228" t="str">
        <f t="shared" si="123"/>
        <v/>
      </c>
    </row>
    <row r="229" spans="1:51" x14ac:dyDescent="0.2">
      <c r="A229" s="5" t="s">
        <v>1254</v>
      </c>
      <c r="B229" s="5" t="s">
        <v>1201</v>
      </c>
      <c r="C229" s="5" t="s">
        <v>275</v>
      </c>
      <c r="D229" s="5" t="s">
        <v>286</v>
      </c>
      <c r="E229" s="5"/>
      <c r="F229" s="5" t="s">
        <v>6</v>
      </c>
      <c r="G229">
        <v>1</v>
      </c>
      <c r="I229" s="5" t="s">
        <v>344</v>
      </c>
      <c r="J229" s="5" t="s">
        <v>287</v>
      </c>
      <c r="K229" s="5"/>
      <c r="L229" t="str">
        <f t="shared" si="93"/>
        <v>BookingRequest</v>
      </c>
      <c r="M229" t="str">
        <f t="shared" si="94"/>
        <v>waybillNumber</v>
      </c>
      <c r="N229" t="str">
        <f t="shared" si="95"/>
        <v>string</v>
      </c>
      <c r="O229" t="str">
        <f t="shared" si="96"/>
        <v/>
      </c>
      <c r="P229" t="str">
        <f t="shared" si="97"/>
        <v/>
      </c>
      <c r="Q229" t="str">
        <f t="shared" si="98"/>
        <v>Object</v>
      </c>
      <c r="R229" t="str">
        <f t="shared" si="99"/>
        <v>"Distribution"</v>
      </c>
      <c r="S229" t="str">
        <f t="shared" si="100"/>
        <v>"BookingRequest"</v>
      </c>
      <c r="T229" t="str">
        <f t="shared" si="101"/>
        <v>"waybillNumber"</v>
      </c>
      <c r="U229" t="str">
        <f t="shared" si="102"/>
        <v>""</v>
      </c>
      <c r="V229" t="str">
        <f t="shared" si="103"/>
        <v>"string"</v>
      </c>
      <c r="W229">
        <f>IF($A229="Implicit","",COUNTIFS($C$8:C229,C229,$A$8:A229,"Explicit"))</f>
        <v>5</v>
      </c>
      <c r="X229" t="str">
        <f t="shared" si="104"/>
        <v>"A party; usually the freight forwarder; creates the BookingRequest in order to confirm the booking to the Carrier"</v>
      </c>
      <c r="Y229" t="str">
        <f t="shared" si="105"/>
        <v>"House or Master Waybill unique identifier"</v>
      </c>
      <c r="Z229" t="str">
        <f t="shared" si="106"/>
        <v>"false"</v>
      </c>
      <c r="AA229" t="str">
        <f t="shared" si="107"/>
        <v>"false"</v>
      </c>
      <c r="AB229" t="str">
        <f t="shared" si="108"/>
        <v>""</v>
      </c>
      <c r="AC229" t="str">
        <f t="shared" si="109"/>
        <v>"https://onerecord.iata.org/ns/cargo#BookingRequest"</v>
      </c>
      <c r="AD229" t="str">
        <f t="shared" si="110"/>
        <v>"https://onerecord.iata.org/ns/cargo#waybillNumber"</v>
      </c>
      <c r="AE229" t="str">
        <f t="shared" si="111"/>
        <v>"http://www.w3.org/2001/XMLSchema#string"</v>
      </c>
      <c r="AF229" t="str">
        <f t="shared" si="112"/>
        <v>"Distribution","BookingRequest","waybillNumber","","string",5,"A party; usually the freight forwarder; creates the BookingRequest in order to confirm the booking to the Carrier","House or Master Waybill unique identifier","false","false","","https://onerecord.iata.org/ns/cargo#BookingRequest","https://onerecord.iata.org/ns/cargo#waybillNumber","http://www.w3.org/2001/XMLSchema#string"</v>
      </c>
      <c r="AG229" t="str">
        <f t="shared" si="113"/>
        <v>"Distribution.BookingRequest"</v>
      </c>
      <c r="AH229" t="str">
        <f t="shared" si="114"/>
        <v>"waybillNumber"</v>
      </c>
      <c r="AI229" t="str">
        <f t="shared" si="115"/>
        <v>".string"</v>
      </c>
      <c r="AJ229" t="str">
        <f t="shared" si="116"/>
        <v>""</v>
      </c>
      <c r="AK229" t="str">
        <f t="shared" si="117"/>
        <v>"hasOne"</v>
      </c>
      <c r="AL229" t="str">
        <f t="shared" si="118"/>
        <v>"Distribution.BookingRequest","waybillNumber",".string","","hasOne"</v>
      </c>
      <c r="AN229">
        <f>COUNTIF(View_conceptual!G:G,L229)</f>
        <v>0</v>
      </c>
      <c r="AO229">
        <f>COUNTIF(View_conceptual!H:H,L229)+COUNTIF(View_conceptual!I:I,N229)</f>
        <v>0</v>
      </c>
      <c r="AQ229" t="str">
        <f t="shared" si="119"/>
        <v/>
      </c>
      <c r="AR229" t="str">
        <f t="shared" si="120"/>
        <v/>
      </c>
      <c r="AT229">
        <f>COUNTIF(View_full!G:G,L229)</f>
        <v>1</v>
      </c>
      <c r="AU229">
        <f>COUNTIF(View_full!H:H,L229)+COUNTIF(View_full!I:I,N229)</f>
        <v>1</v>
      </c>
      <c r="AV229">
        <f>COUNTIFS(Property_Manual!$A$2:$A$1206,Raw!L229,Property_Manual!$B$2:$B$1206,Raw!M229,Property_Manual!$C$2:$C$1206,Raw!N229,Property_Manual!$D$2:$D$1206,Raw!O229,Property_Manual!$F$2:$F$1206,"x")</f>
        <v>0</v>
      </c>
      <c r="AW229" t="str">
        <f t="shared" si="121"/>
        <v>"Distribution","BookingRequest","waybillNumber","","string",5,"A party; usually the freight forwarder; creates the BookingRequest in order to confirm the booking to the Carrier","House or Master Waybill unique identifier","false","false","","https://onerecord.iata.org/ns/cargo#BookingRequest","https://onerecord.iata.org/ns/cargo#waybillNumber","http://www.w3.org/2001/XMLSchema#string"</v>
      </c>
      <c r="AX229" t="str">
        <f t="shared" si="122"/>
        <v/>
      </c>
      <c r="AY229" t="str">
        <f t="shared" si="123"/>
        <v/>
      </c>
    </row>
    <row r="230" spans="1:51" x14ac:dyDescent="0.2">
      <c r="A230" s="5" t="s">
        <v>1254</v>
      </c>
      <c r="B230" s="5" t="s">
        <v>1201</v>
      </c>
      <c r="C230" s="5" t="s">
        <v>275</v>
      </c>
      <c r="D230" s="5" t="s">
        <v>288</v>
      </c>
      <c r="F230" s="5" t="s">
        <v>6</v>
      </c>
      <c r="G230">
        <v>1</v>
      </c>
      <c r="I230" s="5" t="s">
        <v>344</v>
      </c>
      <c r="J230" s="5" t="s">
        <v>289</v>
      </c>
      <c r="K230" s="5"/>
      <c r="L230" t="str">
        <f t="shared" si="93"/>
        <v>BookingRequest</v>
      </c>
      <c r="M230" t="str">
        <f t="shared" si="94"/>
        <v>waybillPrefix</v>
      </c>
      <c r="N230" t="str">
        <f t="shared" si="95"/>
        <v>string</v>
      </c>
      <c r="O230" t="str">
        <f t="shared" si="96"/>
        <v/>
      </c>
      <c r="P230" t="str">
        <f t="shared" si="97"/>
        <v/>
      </c>
      <c r="Q230" t="str">
        <f t="shared" si="98"/>
        <v>Object</v>
      </c>
      <c r="R230" t="str">
        <f t="shared" si="99"/>
        <v>"Distribution"</v>
      </c>
      <c r="S230" t="str">
        <f t="shared" si="100"/>
        <v>"BookingRequest"</v>
      </c>
      <c r="T230" t="str">
        <f t="shared" si="101"/>
        <v>"waybillPrefix"</v>
      </c>
      <c r="U230" t="str">
        <f t="shared" si="102"/>
        <v>""</v>
      </c>
      <c r="V230" t="str">
        <f t="shared" si="103"/>
        <v>"string"</v>
      </c>
      <c r="W230">
        <f>IF($A230="Implicit","",COUNTIFS($C$8:C230,C230,$A$8:A230,"Explicit"))</f>
        <v>6</v>
      </c>
      <c r="X230" t="str">
        <f t="shared" si="104"/>
        <v>"A party; usually the freight forwarder; creates the BookingRequest in order to confirm the booking to the Carrier"</v>
      </c>
      <c r="Y230" t="str">
        <f t="shared" si="105"/>
        <v>"Prefix used for the Waybill Number. Refer to IATA Airlines Codes"</v>
      </c>
      <c r="Z230" t="str">
        <f t="shared" si="106"/>
        <v>"false"</v>
      </c>
      <c r="AA230" t="str">
        <f t="shared" si="107"/>
        <v>"false"</v>
      </c>
      <c r="AB230" t="str">
        <f t="shared" si="108"/>
        <v>""</v>
      </c>
      <c r="AC230" t="str">
        <f t="shared" si="109"/>
        <v>"https://onerecord.iata.org/ns/cargo#BookingRequest"</v>
      </c>
      <c r="AD230" t="str">
        <f t="shared" si="110"/>
        <v>"https://onerecord.iata.org/ns/cargo#waybillPrefix"</v>
      </c>
      <c r="AE230" t="str">
        <f t="shared" si="111"/>
        <v>"http://www.w3.org/2001/XMLSchema#string"</v>
      </c>
      <c r="AF230" t="str">
        <f t="shared" si="112"/>
        <v>"Distribution","BookingRequest","waybillPrefix","","string",6,"A party; usually the freight forwarder; creates the BookingRequest in order to confirm the booking to the Carrier","Prefix used for the Waybill Number. Refer to IATA Airlines Codes","false","false","","https://onerecord.iata.org/ns/cargo#BookingRequest","https://onerecord.iata.org/ns/cargo#waybillPrefix","http://www.w3.org/2001/XMLSchema#string"</v>
      </c>
      <c r="AG230" t="str">
        <f t="shared" si="113"/>
        <v>"Distribution.BookingRequest"</v>
      </c>
      <c r="AH230" t="str">
        <f t="shared" si="114"/>
        <v>"waybillPrefix"</v>
      </c>
      <c r="AI230" t="str">
        <f t="shared" si="115"/>
        <v>".string"</v>
      </c>
      <c r="AJ230" t="str">
        <f t="shared" si="116"/>
        <v>""</v>
      </c>
      <c r="AK230" t="str">
        <f t="shared" si="117"/>
        <v>"hasOne"</v>
      </c>
      <c r="AL230" t="str">
        <f t="shared" si="118"/>
        <v>"Distribution.BookingRequest","waybillPrefix",".string","","hasOne"</v>
      </c>
      <c r="AN230">
        <f>COUNTIF(View_conceptual!G:G,L230)</f>
        <v>0</v>
      </c>
      <c r="AO230">
        <f>COUNTIF(View_conceptual!H:H,L230)+COUNTIF(View_conceptual!I:I,N230)</f>
        <v>0</v>
      </c>
      <c r="AQ230" t="str">
        <f t="shared" si="119"/>
        <v/>
      </c>
      <c r="AR230" t="str">
        <f t="shared" si="120"/>
        <v/>
      </c>
      <c r="AT230">
        <f>COUNTIF(View_full!G:G,L230)</f>
        <v>1</v>
      </c>
      <c r="AU230">
        <f>COUNTIF(View_full!H:H,L230)+COUNTIF(View_full!I:I,N230)</f>
        <v>1</v>
      </c>
      <c r="AV230">
        <f>COUNTIFS(Property_Manual!$A$2:$A$1206,Raw!L230,Property_Manual!$B$2:$B$1206,Raw!M230,Property_Manual!$C$2:$C$1206,Raw!N230,Property_Manual!$D$2:$D$1206,Raw!O230,Property_Manual!$F$2:$F$1206,"x")</f>
        <v>0</v>
      </c>
      <c r="AW230" t="str">
        <f t="shared" si="121"/>
        <v>"Distribution","BookingRequest","waybillPrefix","","string",6,"A party; usually the freight forwarder; creates the BookingRequest in order to confirm the booking to the Carrier","Prefix used for the Waybill Number. Refer to IATA Airlines Codes","false","false","","https://onerecord.iata.org/ns/cargo#BookingRequest","https://onerecord.iata.org/ns/cargo#waybillPrefix","http://www.w3.org/2001/XMLSchema#string"</v>
      </c>
      <c r="AX230" t="str">
        <f t="shared" si="122"/>
        <v/>
      </c>
      <c r="AY230" t="str">
        <f t="shared" si="123"/>
        <v/>
      </c>
    </row>
    <row r="231" spans="1:51" x14ac:dyDescent="0.2">
      <c r="A231" s="5" t="s">
        <v>1254</v>
      </c>
      <c r="B231" s="5" t="s">
        <v>1201</v>
      </c>
      <c r="C231" s="5" t="s">
        <v>275</v>
      </c>
      <c r="D231" s="5" t="s">
        <v>40</v>
      </c>
      <c r="E231" t="s">
        <v>1212</v>
      </c>
      <c r="F231" s="5" t="s">
        <v>41</v>
      </c>
      <c r="I231" s="5" t="s">
        <v>344</v>
      </c>
      <c r="J231" s="5" t="s">
        <v>42</v>
      </c>
      <c r="K231" s="5"/>
      <c r="L231" t="str">
        <f t="shared" si="93"/>
        <v>BookingRequest</v>
      </c>
      <c r="M231" t="str">
        <f t="shared" si="94"/>
        <v>events</v>
      </c>
      <c r="N231" t="str">
        <f t="shared" si="95"/>
        <v>LogisticsEvent</v>
      </c>
      <c r="O231" t="str">
        <f t="shared" si="96"/>
        <v/>
      </c>
      <c r="P231" t="str">
        <f t="shared" si="97"/>
        <v/>
      </c>
      <c r="Q231" t="str">
        <f t="shared" si="98"/>
        <v>Object</v>
      </c>
      <c r="R231" t="str">
        <f t="shared" si="99"/>
        <v>"Distribution"</v>
      </c>
      <c r="S231" t="str">
        <f t="shared" si="100"/>
        <v>"BookingRequest"</v>
      </c>
      <c r="T231" t="str">
        <f t="shared" si="101"/>
        <v>"events"</v>
      </c>
      <c r="U231" t="str">
        <f t="shared" si="102"/>
        <v>"Event"</v>
      </c>
      <c r="V231" t="str">
        <f t="shared" si="103"/>
        <v>"LogisticsEvent"</v>
      </c>
      <c r="W231">
        <f>IF($A231="Implicit","",COUNTIFS($C$8:C231,C231,$A$8:A231,"Explicit"))</f>
        <v>7</v>
      </c>
      <c r="X231" t="str">
        <f t="shared" si="104"/>
        <v>"A party; usually the freight forwarder; creates the BookingRequest in order to confirm the booking to the Carrier"</v>
      </c>
      <c r="Y231" t="str">
        <f t="shared" si="105"/>
        <v>"Events object"</v>
      </c>
      <c r="Z231" t="str">
        <f t="shared" si="106"/>
        <v>"true"</v>
      </c>
      <c r="AA231" t="str">
        <f t="shared" si="107"/>
        <v>"false"</v>
      </c>
      <c r="AB231" t="str">
        <f t="shared" si="108"/>
        <v>""</v>
      </c>
      <c r="AC231" t="str">
        <f t="shared" si="109"/>
        <v>"https://onerecord.iata.org/ns/cargo#BookingRequest"</v>
      </c>
      <c r="AD231" t="str">
        <f t="shared" si="110"/>
        <v>"https://onerecord.iata.org/ns/cargo#events"</v>
      </c>
      <c r="AE231" t="str">
        <f t="shared" si="111"/>
        <v>"https://onerecord.iata.org/ns/cargo#LogisticsEvent"</v>
      </c>
      <c r="AF231" t="str">
        <f t="shared" si="112"/>
        <v>"Distribution","BookingRequest","events","Event","LogisticsEvent",7,"A party; usually the freight forwarder; creates the BookingRequest in order to confirm the booking to the Carrier","Events object","true","false","","https://onerecord.iata.org/ns/cargo#BookingRequest","https://onerecord.iata.org/ns/cargo#events","https://onerecord.iata.org/ns/cargo#LogisticsEvent"</v>
      </c>
      <c r="AG231" t="str">
        <f t="shared" si="113"/>
        <v>"Distribution.BookingRequest"</v>
      </c>
      <c r="AH231" t="str">
        <f t="shared" si="114"/>
        <v>"events"</v>
      </c>
      <c r="AI231" t="str">
        <f t="shared" si="115"/>
        <v>"Event.LogisticsEvent"</v>
      </c>
      <c r="AJ231" t="str">
        <f t="shared" si="116"/>
        <v>""</v>
      </c>
      <c r="AK231" t="str">
        <f t="shared" si="117"/>
        <v>"hasMany"</v>
      </c>
      <c r="AL231" t="str">
        <f t="shared" si="118"/>
        <v>"Distribution.BookingRequest","events","Event.LogisticsEvent","","hasMany"</v>
      </c>
      <c r="AN231">
        <f>COUNTIF(View_conceptual!G:G,L231)</f>
        <v>0</v>
      </c>
      <c r="AO231">
        <f>COUNTIF(View_conceptual!H:H,L231)+COUNTIF(View_conceptual!I:I,N231)</f>
        <v>0</v>
      </c>
      <c r="AQ231" t="str">
        <f t="shared" si="119"/>
        <v/>
      </c>
      <c r="AR231" t="str">
        <f t="shared" si="120"/>
        <v/>
      </c>
      <c r="AT231">
        <f>COUNTIF(View_full!G:G,L231)</f>
        <v>1</v>
      </c>
      <c r="AU231">
        <f>COUNTIF(View_full!H:H,L231)+COUNTIF(View_full!I:I,N231)</f>
        <v>1</v>
      </c>
      <c r="AV231">
        <f>COUNTIFS(Property_Manual!$A$2:$A$1206,Raw!L231,Property_Manual!$B$2:$B$1206,Raw!M231,Property_Manual!$C$2:$C$1206,Raw!N231,Property_Manual!$D$2:$D$1206,Raw!O231,Property_Manual!$F$2:$F$1206,"x")</f>
        <v>0</v>
      </c>
      <c r="AW231" t="str">
        <f t="shared" si="121"/>
        <v>"Distribution","BookingRequest","events","Event","LogisticsEvent",7,"A party; usually the freight forwarder; creates the BookingRequest in order to confirm the booking to the Carrier","Events object","true","false","","https://onerecord.iata.org/ns/cargo#BookingRequest","https://onerecord.iata.org/ns/cargo#events","https://onerecord.iata.org/ns/cargo#LogisticsEvent"</v>
      </c>
      <c r="AX231" t="str">
        <f t="shared" si="122"/>
        <v/>
      </c>
      <c r="AY231" t="str">
        <f t="shared" si="123"/>
        <v/>
      </c>
    </row>
    <row r="232" spans="1:51" x14ac:dyDescent="0.2">
      <c r="A232" s="5" t="s">
        <v>1254</v>
      </c>
      <c r="B232" s="5" t="s">
        <v>1201</v>
      </c>
      <c r="C232" s="5" t="s">
        <v>275</v>
      </c>
      <c r="D232" s="5" t="s">
        <v>46</v>
      </c>
      <c r="E232" s="5"/>
      <c r="F232" s="5" t="s">
        <v>47</v>
      </c>
      <c r="G232">
        <v>1</v>
      </c>
      <c r="I232" s="5" t="s">
        <v>344</v>
      </c>
      <c r="J232" s="5" t="s">
        <v>48</v>
      </c>
      <c r="K232" s="5"/>
      <c r="L232" t="str">
        <f t="shared" si="93"/>
        <v>BookingRequest</v>
      </c>
      <c r="M232" t="str">
        <f t="shared" si="94"/>
        <v>skeletonIndicator</v>
      </c>
      <c r="N232" t="str">
        <f t="shared" si="95"/>
        <v>boolean</v>
      </c>
      <c r="O232" t="str">
        <f t="shared" si="96"/>
        <v/>
      </c>
      <c r="P232" t="str">
        <f t="shared" si="97"/>
        <v/>
      </c>
      <c r="Q232" t="str">
        <f t="shared" si="98"/>
        <v>Object</v>
      </c>
      <c r="R232" t="str">
        <f t="shared" si="99"/>
        <v>"Distribution"</v>
      </c>
      <c r="S232" t="str">
        <f t="shared" si="100"/>
        <v>"BookingRequest"</v>
      </c>
      <c r="T232" t="str">
        <f t="shared" si="101"/>
        <v>"skeletonIndicator"</v>
      </c>
      <c r="U232" t="str">
        <f t="shared" si="102"/>
        <v>""</v>
      </c>
      <c r="V232" t="str">
        <f t="shared" si="103"/>
        <v>"boolean"</v>
      </c>
      <c r="W232">
        <f>IF($A232="Implicit","",COUNTIFS($C$8:C232,C232,$A$8:A232,"Explicit"))</f>
        <v>8</v>
      </c>
      <c r="X232" t="str">
        <f t="shared" si="104"/>
        <v>"A party; usually the freight forwarder; creates the BookingRequest in order to confirm the booking to the Carrier"</v>
      </c>
      <c r="Y232" t="str">
        <f t="shared" si="105"/>
        <v>"Indicator whether a logistics object is a skeleton object"</v>
      </c>
      <c r="Z232" t="str">
        <f t="shared" si="106"/>
        <v>"false"</v>
      </c>
      <c r="AA232" t="str">
        <f t="shared" si="107"/>
        <v>"false"</v>
      </c>
      <c r="AB232" t="str">
        <f t="shared" si="108"/>
        <v>""</v>
      </c>
      <c r="AC232" t="str">
        <f t="shared" si="109"/>
        <v>"https://onerecord.iata.org/ns/cargo#BookingRequest"</v>
      </c>
      <c r="AD232" t="str">
        <f t="shared" si="110"/>
        <v>"https://onerecord.iata.org/ns/cargo#skeletonIndicator"</v>
      </c>
      <c r="AE232" t="str">
        <f t="shared" si="111"/>
        <v>"http://www.w3.org/2001/XMLSchema#boolean"</v>
      </c>
      <c r="AF232" t="str">
        <f t="shared" si="112"/>
        <v>"Distribution","BookingRequest","skeletonIndicator","","boolean",8,"A party; usually the freight forwarder; creates the BookingRequest in order to confirm the booking to the Carrier","Indicator whether a logistics object is a skeleton object","false","false","","https://onerecord.iata.org/ns/cargo#BookingRequest","https://onerecord.iata.org/ns/cargo#skeletonIndicator","http://www.w3.org/2001/XMLSchema#boolean"</v>
      </c>
      <c r="AG232" t="str">
        <f t="shared" si="113"/>
        <v>"Distribution.BookingRequest"</v>
      </c>
      <c r="AH232" t="str">
        <f t="shared" si="114"/>
        <v>"skeletonIndicator"</v>
      </c>
      <c r="AI232" t="str">
        <f t="shared" si="115"/>
        <v>".boolean"</v>
      </c>
      <c r="AJ232" t="str">
        <f t="shared" si="116"/>
        <v>""</v>
      </c>
      <c r="AK232" t="str">
        <f t="shared" si="117"/>
        <v>"hasOne"</v>
      </c>
      <c r="AL232" t="str">
        <f t="shared" si="118"/>
        <v>"Distribution.BookingRequest","skeletonIndicator",".boolean","","hasOne"</v>
      </c>
      <c r="AN232">
        <f>COUNTIF(View_conceptual!G:G,L232)</f>
        <v>0</v>
      </c>
      <c r="AO232">
        <f>COUNTIF(View_conceptual!H:H,L232)+COUNTIF(View_conceptual!I:I,N232)</f>
        <v>0</v>
      </c>
      <c r="AQ232" t="str">
        <f t="shared" si="119"/>
        <v/>
      </c>
      <c r="AR232" t="str">
        <f t="shared" si="120"/>
        <v/>
      </c>
      <c r="AT232">
        <f>COUNTIF(View_full!G:G,L232)</f>
        <v>1</v>
      </c>
      <c r="AU232">
        <f>COUNTIF(View_full!H:H,L232)+COUNTIF(View_full!I:I,N232)</f>
        <v>1</v>
      </c>
      <c r="AV232">
        <f>COUNTIFS(Property_Manual!$A$2:$A$1206,Raw!L232,Property_Manual!$B$2:$B$1206,Raw!M232,Property_Manual!$C$2:$C$1206,Raw!N232,Property_Manual!$D$2:$D$1206,Raw!O232,Property_Manual!$F$2:$F$1206,"x")</f>
        <v>0</v>
      </c>
      <c r="AW232" t="str">
        <f t="shared" si="121"/>
        <v>"Distribution","BookingRequest","skeletonIndicator","","boolean",8,"A party; usually the freight forwarder; creates the BookingRequest in order to confirm the booking to the Carrier","Indicator whether a logistics object is a skeleton object","false","false","","https://onerecord.iata.org/ns/cargo#BookingRequest","https://onerecord.iata.org/ns/cargo#skeletonIndicator","http://www.w3.org/2001/XMLSchema#boolean"</v>
      </c>
      <c r="AX232" t="str">
        <f t="shared" si="122"/>
        <v/>
      </c>
      <c r="AY232" t="str">
        <f t="shared" si="123"/>
        <v/>
      </c>
    </row>
    <row r="233" spans="1:51" x14ac:dyDescent="0.2">
      <c r="A233" s="5" t="s">
        <v>1255</v>
      </c>
      <c r="B233" s="5" t="s">
        <v>1201</v>
      </c>
      <c r="C233" s="5" t="s">
        <v>275</v>
      </c>
      <c r="D233" s="5" t="s">
        <v>40</v>
      </c>
      <c r="E233" t="s">
        <v>1212</v>
      </c>
      <c r="F233" s="5" t="s">
        <v>41</v>
      </c>
      <c r="I233" s="5" t="s">
        <v>344</v>
      </c>
      <c r="J233" s="5" t="s">
        <v>42</v>
      </c>
      <c r="K233" s="5"/>
      <c r="L233" t="str">
        <f t="shared" si="93"/>
        <v>BookingRequest</v>
      </c>
      <c r="M233" t="str">
        <f t="shared" si="94"/>
        <v>events</v>
      </c>
      <c r="N233" t="str">
        <f t="shared" si="95"/>
        <v>LogisticsEvent</v>
      </c>
      <c r="O233" t="str">
        <f t="shared" si="96"/>
        <v/>
      </c>
      <c r="P233" t="str">
        <f t="shared" si="97"/>
        <v/>
      </c>
      <c r="Q233" t="str">
        <f t="shared" si="98"/>
        <v>Object</v>
      </c>
      <c r="R233" t="str">
        <f t="shared" si="99"/>
        <v/>
      </c>
      <c r="S233" t="str">
        <f t="shared" si="100"/>
        <v/>
      </c>
      <c r="T233" t="str">
        <f t="shared" si="101"/>
        <v/>
      </c>
      <c r="U233" t="str">
        <f t="shared" si="102"/>
        <v/>
      </c>
      <c r="V233" t="str">
        <f t="shared" si="103"/>
        <v/>
      </c>
      <c r="W233" t="str">
        <f>IF($A233="Implicit","",COUNTIFS($C$8:C233,C233,$A$8:A233,"Explicit"))</f>
        <v/>
      </c>
      <c r="X233" t="str">
        <f t="shared" si="104"/>
        <v/>
      </c>
      <c r="Y233" t="str">
        <f t="shared" si="105"/>
        <v/>
      </c>
      <c r="Z233" t="str">
        <f t="shared" si="106"/>
        <v/>
      </c>
      <c r="AA233" t="str">
        <f t="shared" si="107"/>
        <v/>
      </c>
      <c r="AB233" t="str">
        <f t="shared" si="108"/>
        <v/>
      </c>
      <c r="AC233" t="str">
        <f t="shared" si="109"/>
        <v/>
      </c>
      <c r="AD233" t="str">
        <f t="shared" si="110"/>
        <v/>
      </c>
      <c r="AE233" t="str">
        <f t="shared" si="111"/>
        <v/>
      </c>
      <c r="AF233" t="str">
        <f t="shared" si="112"/>
        <v/>
      </c>
      <c r="AG233" t="str">
        <f t="shared" si="113"/>
        <v>"Distribution.BookingRequest"</v>
      </c>
      <c r="AH233" t="str">
        <f t="shared" si="114"/>
        <v>"events"</v>
      </c>
      <c r="AI233" t="str">
        <f t="shared" si="115"/>
        <v>"Event.LogisticsEvent"</v>
      </c>
      <c r="AJ233" t="str">
        <f t="shared" si="116"/>
        <v>""</v>
      </c>
      <c r="AK233" t="str">
        <f t="shared" si="117"/>
        <v>"hasMany"</v>
      </c>
      <c r="AL233" t="str">
        <f t="shared" si="118"/>
        <v>"Distribution.BookingRequest","events","Event.LogisticsEvent","","hasMany"</v>
      </c>
      <c r="AN233">
        <f>COUNTIF(View_conceptual!G:G,L233)</f>
        <v>0</v>
      </c>
      <c r="AO233">
        <f>COUNTIF(View_conceptual!H:H,L233)+COUNTIF(View_conceptual!I:I,N233)</f>
        <v>0</v>
      </c>
      <c r="AQ233" t="str">
        <f t="shared" si="119"/>
        <v/>
      </c>
      <c r="AR233" t="str">
        <f t="shared" si="120"/>
        <v/>
      </c>
      <c r="AT233">
        <f>COUNTIF(View_full!G:G,L233)</f>
        <v>1</v>
      </c>
      <c r="AU233">
        <f>COUNTIF(View_full!H:H,L233)+COUNTIF(View_full!I:I,N233)</f>
        <v>1</v>
      </c>
      <c r="AV233">
        <f>COUNTIFS(Property_Manual!$A$2:$A$1206,Raw!L233,Property_Manual!$B$2:$B$1206,Raw!M233,Property_Manual!$C$2:$C$1206,Raw!N233,Property_Manual!$D$2:$D$1206,Raw!O233,Property_Manual!$F$2:$F$1206,"x")</f>
        <v>0</v>
      </c>
      <c r="AW233" t="str">
        <f t="shared" si="121"/>
        <v/>
      </c>
      <c r="AX233" t="str">
        <f t="shared" si="122"/>
        <v/>
      </c>
      <c r="AY233" t="str">
        <f t="shared" si="123"/>
        <v/>
      </c>
    </row>
    <row r="234" spans="1:51" x14ac:dyDescent="0.2">
      <c r="A234" s="5" t="s">
        <v>1254</v>
      </c>
      <c r="B234" s="5" t="s">
        <v>49</v>
      </c>
      <c r="C234" s="5" t="s">
        <v>3141</v>
      </c>
      <c r="D234" s="5" t="s">
        <v>314</v>
      </c>
      <c r="E234" s="5" t="s">
        <v>1201</v>
      </c>
      <c r="F234" s="5" t="s">
        <v>315</v>
      </c>
      <c r="G234">
        <v>1</v>
      </c>
      <c r="H234" s="5"/>
      <c r="I234" s="5" t="s">
        <v>3143</v>
      </c>
      <c r="J234" s="5" t="s">
        <v>316</v>
      </c>
      <c r="K234" s="5"/>
      <c r="L234" t="str">
        <f t="shared" si="93"/>
        <v>BookingSegment</v>
      </c>
      <c r="M234" t="str">
        <f t="shared" si="94"/>
        <v>transportLegs</v>
      </c>
      <c r="N234" t="str">
        <f t="shared" si="95"/>
        <v>TransportLegs</v>
      </c>
      <c r="O234" t="str">
        <f t="shared" si="96"/>
        <v/>
      </c>
      <c r="P234" t="str">
        <f t="shared" si="97"/>
        <v/>
      </c>
      <c r="Q234" t="str">
        <f t="shared" si="98"/>
        <v>Object</v>
      </c>
      <c r="R234" t="str">
        <f t="shared" si="99"/>
        <v>"Embedded"</v>
      </c>
      <c r="S234" t="str">
        <f t="shared" si="100"/>
        <v>"BookingSegment"</v>
      </c>
      <c r="T234" t="str">
        <f t="shared" si="101"/>
        <v>"transportLegs"</v>
      </c>
      <c r="U234" t="str">
        <f t="shared" si="102"/>
        <v>"Distribution"</v>
      </c>
      <c r="V234" t="str">
        <f t="shared" si="103"/>
        <v>"TransportLegs"</v>
      </c>
      <c r="W234">
        <f>IF($A234="Implicit","",COUNTIFS($C$8:C234,C234,$A$8:A234,"Explicit"))</f>
        <v>1</v>
      </c>
      <c r="X234" t="str">
        <f t="shared" si="104"/>
        <v>"Information about the booking status on segment level; assigning pieces and ULDs to a TransportLeg with a Space Allocation Code"</v>
      </c>
      <c r="Y234" t="str">
        <f t="shared" si="105"/>
        <v>"Reference to the Transport Legs of the proposed routing"</v>
      </c>
      <c r="Z234" t="str">
        <f t="shared" si="106"/>
        <v>"false"</v>
      </c>
      <c r="AA234" t="str">
        <f t="shared" si="107"/>
        <v>"false"</v>
      </c>
      <c r="AB234" t="str">
        <f t="shared" si="108"/>
        <v>""</v>
      </c>
      <c r="AC234" t="str">
        <f t="shared" si="109"/>
        <v>"https://onerecord.iata.org/ns/cargo#BookingSegment"</v>
      </c>
      <c r="AD234" t="str">
        <f t="shared" si="110"/>
        <v>"https://onerecord.iata.org/ns/cargo#transportLegs"</v>
      </c>
      <c r="AE234" t="str">
        <f t="shared" si="111"/>
        <v>"https://onerecord.iata.org/ns/cargo#TransportLegs"</v>
      </c>
      <c r="AF234" t="str">
        <f t="shared" si="112"/>
        <v>"Embedded","BookingSegment","transportLegs","Distribution","TransportLegs",1,"Information about the booking status on segment level; assigning pieces and ULDs to a TransportLeg with a Space Allocation Code","Reference to the Transport Legs of the proposed routing","false","false","","https://onerecord.iata.org/ns/cargo#BookingSegment","https://onerecord.iata.org/ns/cargo#transportLegs","https://onerecord.iata.org/ns/cargo#TransportLegs"</v>
      </c>
      <c r="AG234" t="str">
        <f t="shared" si="113"/>
        <v>"Embedded.BookingSegment"</v>
      </c>
      <c r="AH234" t="str">
        <f t="shared" si="114"/>
        <v>"transportLegs"</v>
      </c>
      <c r="AI234" t="str">
        <f t="shared" si="115"/>
        <v>"Distribution.TransportLegs"</v>
      </c>
      <c r="AJ234" t="str">
        <f t="shared" si="116"/>
        <v>""</v>
      </c>
      <c r="AK234" t="str">
        <f t="shared" si="117"/>
        <v>"hasOne"</v>
      </c>
      <c r="AL234" t="str">
        <f t="shared" si="118"/>
        <v>"Embedded.BookingSegment","transportLegs","Distribution.TransportLegs","","hasOne"</v>
      </c>
      <c r="AN234">
        <f>COUNTIF(View_conceptual!G:G,L234)</f>
        <v>0</v>
      </c>
      <c r="AO234">
        <f>COUNTIF(View_conceptual!H:H,L234)+COUNTIF(View_conceptual!I:I,N234)</f>
        <v>0</v>
      </c>
      <c r="AQ234" t="str">
        <f t="shared" si="119"/>
        <v/>
      </c>
      <c r="AR234" t="str">
        <f t="shared" si="120"/>
        <v/>
      </c>
      <c r="AT234">
        <f>COUNTIF(View_full!G:G,L234)</f>
        <v>1</v>
      </c>
      <c r="AU234">
        <f>COUNTIF(View_full!H:H,L234)+COUNTIF(View_full!I:I,N234)</f>
        <v>2</v>
      </c>
      <c r="AV234">
        <f>COUNTIFS(Property_Manual!$A$2:$A$1206,Raw!L234,Property_Manual!$B$2:$B$1206,Raw!M234,Property_Manual!$C$2:$C$1206,Raw!N234,Property_Manual!$D$2:$D$1206,Raw!O234,Property_Manual!$F$2:$F$1206,"x")</f>
        <v>0</v>
      </c>
      <c r="AW234" t="str">
        <f t="shared" si="121"/>
        <v>"Embedded","BookingSegment","transportLegs","Distribution","TransportLegs",1,"Information about the booking status on segment level; assigning pieces and ULDs to a TransportLeg with a Space Allocation Code","Reference to the Transport Legs of the proposed routing","false","false","","https://onerecord.iata.org/ns/cargo#BookingSegment","https://onerecord.iata.org/ns/cargo#transportLegs","https://onerecord.iata.org/ns/cargo#TransportLegs"</v>
      </c>
      <c r="AX234" t="str">
        <f t="shared" si="122"/>
        <v>"Embedded.BookingSegment","transportLegs","Distribution.TransportLegs","","hasOne"</v>
      </c>
      <c r="AY234" t="str">
        <f t="shared" si="123"/>
        <v/>
      </c>
    </row>
    <row r="235" spans="1:51" x14ac:dyDescent="0.2">
      <c r="A235" s="5" t="s">
        <v>1255</v>
      </c>
      <c r="B235" s="5" t="s">
        <v>49</v>
      </c>
      <c r="C235" s="5" t="s">
        <v>3141</v>
      </c>
      <c r="D235" s="5" t="s">
        <v>314</v>
      </c>
      <c r="E235" s="5" t="s">
        <v>1201</v>
      </c>
      <c r="F235" s="5" t="s">
        <v>315</v>
      </c>
      <c r="G235">
        <v>1</v>
      </c>
      <c r="H235" s="5"/>
      <c r="I235" s="5" t="s">
        <v>3143</v>
      </c>
      <c r="J235" s="5" t="s">
        <v>316</v>
      </c>
      <c r="K235" s="5"/>
      <c r="L235" t="str">
        <f t="shared" si="93"/>
        <v>BookingSegment</v>
      </c>
      <c r="M235" t="str">
        <f t="shared" si="94"/>
        <v>transportLegs</v>
      </c>
      <c r="N235" t="str">
        <f t="shared" si="95"/>
        <v>TransportLegs</v>
      </c>
      <c r="O235" t="str">
        <f t="shared" si="96"/>
        <v/>
      </c>
      <c r="P235" t="str">
        <f t="shared" si="97"/>
        <v/>
      </c>
      <c r="Q235" t="str">
        <f t="shared" si="98"/>
        <v>Object</v>
      </c>
      <c r="R235" t="str">
        <f t="shared" si="99"/>
        <v/>
      </c>
      <c r="S235" t="str">
        <f t="shared" si="100"/>
        <v/>
      </c>
      <c r="T235" t="str">
        <f t="shared" si="101"/>
        <v/>
      </c>
      <c r="U235" t="str">
        <f t="shared" si="102"/>
        <v/>
      </c>
      <c r="V235" t="str">
        <f t="shared" si="103"/>
        <v/>
      </c>
      <c r="W235" t="str">
        <f>IF($A235="Implicit","",COUNTIFS($C$8:C235,C235,$A$8:A235,"Explicit"))</f>
        <v/>
      </c>
      <c r="X235" t="str">
        <f t="shared" si="104"/>
        <v/>
      </c>
      <c r="Y235" t="str">
        <f t="shared" si="105"/>
        <v/>
      </c>
      <c r="Z235" t="str">
        <f t="shared" si="106"/>
        <v/>
      </c>
      <c r="AA235" t="str">
        <f t="shared" si="107"/>
        <v/>
      </c>
      <c r="AB235" t="str">
        <f t="shared" si="108"/>
        <v/>
      </c>
      <c r="AC235" t="str">
        <f t="shared" si="109"/>
        <v/>
      </c>
      <c r="AD235" t="str">
        <f t="shared" si="110"/>
        <v/>
      </c>
      <c r="AE235" t="str">
        <f t="shared" si="111"/>
        <v/>
      </c>
      <c r="AF235" t="str">
        <f t="shared" si="112"/>
        <v/>
      </c>
      <c r="AG235" t="str">
        <f t="shared" si="113"/>
        <v>"Embedded.BookingSegment"</v>
      </c>
      <c r="AH235" t="str">
        <f t="shared" si="114"/>
        <v>"transportLegs"</v>
      </c>
      <c r="AI235" t="str">
        <f t="shared" si="115"/>
        <v>"Distribution.TransportLegs"</v>
      </c>
      <c r="AJ235" t="str">
        <f t="shared" si="116"/>
        <v>""</v>
      </c>
      <c r="AK235" t="str">
        <f t="shared" si="117"/>
        <v>"hasOne"</v>
      </c>
      <c r="AL235" t="str">
        <f t="shared" si="118"/>
        <v>"Embedded.BookingSegment","transportLegs","Distribution.TransportLegs","","hasOne"</v>
      </c>
      <c r="AN235">
        <f>COUNTIF(View_conceptual!G:G,L235)</f>
        <v>0</v>
      </c>
      <c r="AO235">
        <f>COUNTIF(View_conceptual!H:H,L235)+COUNTIF(View_conceptual!I:I,N235)</f>
        <v>0</v>
      </c>
      <c r="AQ235" t="str">
        <f t="shared" si="119"/>
        <v/>
      </c>
      <c r="AR235" t="str">
        <f t="shared" si="120"/>
        <v/>
      </c>
      <c r="AT235">
        <f>COUNTIF(View_full!G:G,L235)</f>
        <v>1</v>
      </c>
      <c r="AU235">
        <f>COUNTIF(View_full!H:H,L235)+COUNTIF(View_full!I:I,N235)</f>
        <v>2</v>
      </c>
      <c r="AV235">
        <f>COUNTIFS(Property_Manual!$A$2:$A$1206,Raw!L235,Property_Manual!$B$2:$B$1206,Raw!M235,Property_Manual!$C$2:$C$1206,Raw!N235,Property_Manual!$D$2:$D$1206,Raw!O235,Property_Manual!$F$2:$F$1206,"x")</f>
        <v>0</v>
      </c>
      <c r="AW235" t="str">
        <f t="shared" si="121"/>
        <v/>
      </c>
      <c r="AX235" t="str">
        <f t="shared" si="122"/>
        <v>"Embedded.BookingSegment","transportLegs","Distribution.TransportLegs","","hasOne"</v>
      </c>
      <c r="AY235" t="str">
        <f t="shared" si="123"/>
        <v/>
      </c>
    </row>
    <row r="236" spans="1:51" x14ac:dyDescent="0.2">
      <c r="A236" s="5" t="s">
        <v>1254</v>
      </c>
      <c r="B236" s="5" t="s">
        <v>49</v>
      </c>
      <c r="C236" s="5" t="s">
        <v>3141</v>
      </c>
      <c r="D236" s="5" t="s">
        <v>353</v>
      </c>
      <c r="E236" s="5" t="s">
        <v>49</v>
      </c>
      <c r="F236" s="5" t="s">
        <v>354</v>
      </c>
      <c r="H236" s="5"/>
      <c r="I236" s="5" t="s">
        <v>3143</v>
      </c>
      <c r="J236" s="5" t="s">
        <v>355</v>
      </c>
      <c r="K236" s="5" t="s">
        <v>1832</v>
      </c>
      <c r="L236" t="str">
        <f t="shared" si="93"/>
        <v>BookingSegment</v>
      </c>
      <c r="M236" t="str">
        <f t="shared" si="94"/>
        <v>pieceGroups</v>
      </c>
      <c r="N236" t="str">
        <f t="shared" si="95"/>
        <v>PieceGroup</v>
      </c>
      <c r="O236" t="str">
        <f t="shared" si="96"/>
        <v/>
      </c>
      <c r="P236" t="str">
        <f t="shared" si="97"/>
        <v>LoosePiece|ULDBasicPiece|ULDSpecificPiece|VolumePieceGroup</v>
      </c>
      <c r="Q236" t="str">
        <f t="shared" si="98"/>
        <v>Object</v>
      </c>
      <c r="R236" t="str">
        <f t="shared" si="99"/>
        <v>"Embedded"</v>
      </c>
      <c r="S236" t="str">
        <f t="shared" si="100"/>
        <v>"BookingSegment"</v>
      </c>
      <c r="T236" t="str">
        <f t="shared" si="101"/>
        <v>"pieceGroups"</v>
      </c>
      <c r="U236" t="str">
        <f t="shared" si="102"/>
        <v>"Embedded"</v>
      </c>
      <c r="V236" t="str">
        <f t="shared" si="103"/>
        <v>"PieceGroup"</v>
      </c>
      <c r="W236">
        <f>IF($A236="Implicit","",COUNTIFS($C$8:C236,C236,$A$8:A236,"Explicit"))</f>
        <v>2</v>
      </c>
      <c r="X236" t="str">
        <f t="shared" si="104"/>
        <v>"Information about the booking status on segment level; assigning pieces and ULDs to a TransportLeg with a Space Allocation Code"</v>
      </c>
      <c r="Y236" t="str">
        <f t="shared" si="105"/>
        <v>"Reference to the Piece groups of the shipment"</v>
      </c>
      <c r="Z236" t="str">
        <f t="shared" si="106"/>
        <v>"true"</v>
      </c>
      <c r="AA236" t="str">
        <f t="shared" si="107"/>
        <v>"false"</v>
      </c>
      <c r="AB236" t="str">
        <f t="shared" si="108"/>
        <v>"LoosePiece|ULDBasicPiece|ULDSpecificPiece|VolumePieceGroup"</v>
      </c>
      <c r="AC236" t="str">
        <f t="shared" si="109"/>
        <v>"https://onerecord.iata.org/ns/cargo#BookingSegment"</v>
      </c>
      <c r="AD236" t="str">
        <f t="shared" si="110"/>
        <v>"https://onerecord.iata.org/ns/cargo#pieceGroups"</v>
      </c>
      <c r="AE236" t="str">
        <f t="shared" si="111"/>
        <v>"https://onerecord.iata.org/ns/cargo#PieceGroup"</v>
      </c>
      <c r="AF236" t="str">
        <f t="shared" si="112"/>
        <v>"Embedded","BookingSegment","pieceGroups","Embedded","PieceGroup",2,"Information about the booking status on segment level; assigning pieces and ULDs to a TransportLeg with a Space Allocation Code","Reference to the Piece groups of the shipment","true","false","LoosePiece|ULDBasicPiece|ULDSpecificPiece|VolumePieceGroup","https://onerecord.iata.org/ns/cargo#BookingSegment","https://onerecord.iata.org/ns/cargo#pieceGroups","https://onerecord.iata.org/ns/cargo#PieceGroup"</v>
      </c>
      <c r="AG236" t="str">
        <f t="shared" si="113"/>
        <v>"Embedded.BookingSegment"</v>
      </c>
      <c r="AH236" t="str">
        <f t="shared" si="114"/>
        <v>"pieceGroups"</v>
      </c>
      <c r="AI236" t="str">
        <f t="shared" si="115"/>
        <v>"Embedded.PieceGroup"</v>
      </c>
      <c r="AJ236" t="str">
        <f t="shared" si="116"/>
        <v>""</v>
      </c>
      <c r="AK236" t="str">
        <f t="shared" si="117"/>
        <v>"hasMany"</v>
      </c>
      <c r="AL236" t="str">
        <f t="shared" si="118"/>
        <v>"Embedded.BookingSegment","pieceGroups","Embedded.PieceGroup","","hasMany"</v>
      </c>
      <c r="AN236">
        <f>COUNTIF(View_conceptual!G:G,L236)</f>
        <v>0</v>
      </c>
      <c r="AO236">
        <f>COUNTIF(View_conceptual!H:H,L236)+COUNTIF(View_conceptual!I:I,N236)</f>
        <v>0</v>
      </c>
      <c r="AQ236" t="str">
        <f t="shared" si="119"/>
        <v/>
      </c>
      <c r="AR236" t="str">
        <f t="shared" si="120"/>
        <v/>
      </c>
      <c r="AT236">
        <f>COUNTIF(View_full!G:G,L236)</f>
        <v>1</v>
      </c>
      <c r="AU236">
        <f>COUNTIF(View_full!H:H,L236)+COUNTIF(View_full!I:I,N236)</f>
        <v>1</v>
      </c>
      <c r="AV236">
        <f>COUNTIFS(Property_Manual!$A$2:$A$1206,Raw!L236,Property_Manual!$B$2:$B$1206,Raw!M236,Property_Manual!$C$2:$C$1206,Raw!N236,Property_Manual!$D$2:$D$1206,Raw!O236,Property_Manual!$F$2:$F$1206,"x")</f>
        <v>0</v>
      </c>
      <c r="AW236" t="str">
        <f t="shared" si="121"/>
        <v>"Embedded","BookingSegment","pieceGroups","Embedded","PieceGroup",2,"Information about the booking status on segment level; assigning pieces and ULDs to a TransportLeg with a Space Allocation Code","Reference to the Piece groups of the shipment","true","false","LoosePiece|ULDBasicPiece|ULDSpecificPiece|VolumePieceGroup","https://onerecord.iata.org/ns/cargo#BookingSegment","https://onerecord.iata.org/ns/cargo#pieceGroups","https://onerecord.iata.org/ns/cargo#PieceGroup"</v>
      </c>
      <c r="AX236" t="str">
        <f t="shared" si="122"/>
        <v/>
      </c>
      <c r="AY236" t="str">
        <f t="shared" si="123"/>
        <v/>
      </c>
    </row>
    <row r="237" spans="1:51" x14ac:dyDescent="0.2">
      <c r="A237" s="5" t="s">
        <v>1254</v>
      </c>
      <c r="B237" s="5" t="s">
        <v>49</v>
      </c>
      <c r="C237" s="5" t="s">
        <v>3141</v>
      </c>
      <c r="D237" s="5" t="s">
        <v>3144</v>
      </c>
      <c r="E237" s="5" t="s">
        <v>1197</v>
      </c>
      <c r="F237" s="5" t="s">
        <v>3145</v>
      </c>
      <c r="G237">
        <v>1</v>
      </c>
      <c r="H237" s="5"/>
      <c r="I237" s="5" t="s">
        <v>3143</v>
      </c>
      <c r="J237" s="5" t="s">
        <v>3146</v>
      </c>
      <c r="K237" s="5"/>
      <c r="L237" t="str">
        <f t="shared" si="93"/>
        <v>BookingSegment</v>
      </c>
      <c r="M237" t="str">
        <f t="shared" si="94"/>
        <v>spaceAllocationCode</v>
      </c>
      <c r="N237" t="str">
        <f t="shared" si="95"/>
        <v>SpaceAllocationCode</v>
      </c>
      <c r="O237" t="str">
        <f t="shared" si="96"/>
        <v/>
      </c>
      <c r="P237" t="str">
        <f t="shared" si="97"/>
        <v/>
      </c>
      <c r="Q237" t="str">
        <f t="shared" si="98"/>
        <v>Object</v>
      </c>
      <c r="R237" t="str">
        <f t="shared" si="99"/>
        <v>"Embedded"</v>
      </c>
      <c r="S237" t="str">
        <f t="shared" si="100"/>
        <v>"BookingSegment"</v>
      </c>
      <c r="T237" t="str">
        <f t="shared" si="101"/>
        <v>"spaceAllocationCode"</v>
      </c>
      <c r="U237" t="str">
        <f t="shared" si="102"/>
        <v>"CodeList"</v>
      </c>
      <c r="V237" t="str">
        <f t="shared" si="103"/>
        <v>"SpaceAllocationCode"</v>
      </c>
      <c r="W237">
        <f>IF($A237="Implicit","",COUNTIFS($C$8:C237,C237,$A$8:A237,"Explicit"))</f>
        <v>3</v>
      </c>
      <c r="X237" t="str">
        <f t="shared" si="104"/>
        <v>"Information about the booking status on segment level; assigning pieces and ULDs to a TransportLeg with a Space Allocation Code"</v>
      </c>
      <c r="Y237" t="str">
        <f t="shared" si="105"/>
        <v>"Current status of the space allocation of the booking segment"</v>
      </c>
      <c r="Z237" t="str">
        <f t="shared" si="106"/>
        <v>"false"</v>
      </c>
      <c r="AA237" t="str">
        <f t="shared" si="107"/>
        <v>"true"</v>
      </c>
      <c r="AB237" t="str">
        <f t="shared" si="108"/>
        <v>""</v>
      </c>
      <c r="AC237" t="str">
        <f t="shared" si="109"/>
        <v>"https://onerecord.iata.org/ns/cargo#BookingSegment"</v>
      </c>
      <c r="AD237" t="str">
        <f t="shared" si="110"/>
        <v>"https://onerecord.iata.org/ns/cargo#spaceAllocationCode"</v>
      </c>
      <c r="AE237" t="str">
        <f t="shared" si="111"/>
        <v>"https://onerecord.iata.org/ns/code-lists/SpaceAllocationCode"</v>
      </c>
      <c r="AF237" t="str">
        <f t="shared" si="112"/>
        <v>"Embedded","BookingSegment","spaceAllocationCode","CodeList","SpaceAllocationCode",3,"Information about the booking status on segment level; assigning pieces and ULDs to a TransportLeg with a Space Allocation Code","Current status of the space allocation of the booking segment","false","true","","https://onerecord.iata.org/ns/cargo#BookingSegment","https://onerecord.iata.org/ns/cargo#spaceAllocationCode","https://onerecord.iata.org/ns/code-lists/SpaceAllocationCode"</v>
      </c>
      <c r="AG237" t="str">
        <f t="shared" si="113"/>
        <v>"Embedded.BookingSegment"</v>
      </c>
      <c r="AH237" t="str">
        <f t="shared" si="114"/>
        <v>"spaceAllocationCode"</v>
      </c>
      <c r="AI237" t="str">
        <f t="shared" si="115"/>
        <v>"CodeList.SpaceAllocationCode"</v>
      </c>
      <c r="AJ237" t="str">
        <f t="shared" si="116"/>
        <v>""</v>
      </c>
      <c r="AK237" t="str">
        <f t="shared" si="117"/>
        <v>"hasOne"</v>
      </c>
      <c r="AL237" t="str">
        <f t="shared" si="118"/>
        <v>"Embedded.BookingSegment","spaceAllocationCode","CodeList.SpaceAllocationCode","","hasOne"</v>
      </c>
      <c r="AN237">
        <f>COUNTIF(View_conceptual!G:G,L237)</f>
        <v>0</v>
      </c>
      <c r="AO237">
        <f>COUNTIF(View_conceptual!H:H,L237)+COUNTIF(View_conceptual!I:I,N237)</f>
        <v>0</v>
      </c>
      <c r="AQ237" t="str">
        <f t="shared" si="119"/>
        <v/>
      </c>
      <c r="AR237" t="str">
        <f t="shared" si="120"/>
        <v/>
      </c>
      <c r="AT237">
        <f>COUNTIF(View_full!G:G,L237)</f>
        <v>1</v>
      </c>
      <c r="AU237">
        <f>COUNTIF(View_full!H:H,L237)+COUNTIF(View_full!I:I,N237)</f>
        <v>1</v>
      </c>
      <c r="AV237">
        <f>COUNTIFS(Property_Manual!$A$2:$A$1206,Raw!L237,Property_Manual!$B$2:$B$1206,Raw!M237,Property_Manual!$C$2:$C$1206,Raw!N237,Property_Manual!$D$2:$D$1206,Raw!O237,Property_Manual!$F$2:$F$1206,"x")</f>
        <v>0</v>
      </c>
      <c r="AW237" t="str">
        <f t="shared" si="121"/>
        <v>"Embedded","BookingSegment","spaceAllocationCode","CodeList","SpaceAllocationCode",3,"Information about the booking status on segment level; assigning pieces and ULDs to a TransportLeg with a Space Allocation Code","Current status of the space allocation of the booking segment","false","true","","https://onerecord.iata.org/ns/cargo#BookingSegment","https://onerecord.iata.org/ns/cargo#spaceAllocationCode","https://onerecord.iata.org/ns/code-lists/SpaceAllocationCode"</v>
      </c>
      <c r="AX237" t="str">
        <f t="shared" si="122"/>
        <v/>
      </c>
      <c r="AY237" t="str">
        <f t="shared" si="123"/>
        <v/>
      </c>
    </row>
    <row r="238" spans="1:51" x14ac:dyDescent="0.2">
      <c r="A238" s="5" t="s">
        <v>1254</v>
      </c>
      <c r="B238" s="5" t="s">
        <v>49</v>
      </c>
      <c r="C238" s="5" t="s">
        <v>3141</v>
      </c>
      <c r="D238" s="5" t="s">
        <v>3147</v>
      </c>
      <c r="E238" s="5"/>
      <c r="F238" s="5" t="s">
        <v>6</v>
      </c>
      <c r="G238">
        <v>1</v>
      </c>
      <c r="H238" s="5"/>
      <c r="I238" s="5" t="s">
        <v>3143</v>
      </c>
      <c r="J238" s="5" t="s">
        <v>3148</v>
      </c>
      <c r="K238" s="5"/>
      <c r="L238" t="str">
        <f t="shared" si="93"/>
        <v>BookingSegment</v>
      </c>
      <c r="M238" t="str">
        <f t="shared" si="94"/>
        <v>allotmentCode</v>
      </c>
      <c r="N238" t="str">
        <f t="shared" si="95"/>
        <v>string</v>
      </c>
      <c r="O238" t="str">
        <f t="shared" si="96"/>
        <v/>
      </c>
      <c r="P238" t="str">
        <f t="shared" si="97"/>
        <v/>
      </c>
      <c r="Q238" t="str">
        <f t="shared" si="98"/>
        <v>Object</v>
      </c>
      <c r="R238" t="str">
        <f t="shared" si="99"/>
        <v>"Embedded"</v>
      </c>
      <c r="S238" t="str">
        <f t="shared" si="100"/>
        <v>"BookingSegment"</v>
      </c>
      <c r="T238" t="str">
        <f t="shared" si="101"/>
        <v>"allotmentCode"</v>
      </c>
      <c r="U238" t="str">
        <f t="shared" si="102"/>
        <v>""</v>
      </c>
      <c r="V238" t="str">
        <f t="shared" si="103"/>
        <v>"string"</v>
      </c>
      <c r="W238">
        <f>IF($A238="Implicit","",COUNTIFS($C$8:C238,C238,$A$8:A238,"Explicit"))</f>
        <v>4</v>
      </c>
      <c r="X238" t="str">
        <f t="shared" si="104"/>
        <v>"Information about the booking status on segment level; assigning pieces and ULDs to a TransportLeg with a Space Allocation Code"</v>
      </c>
      <c r="Y238" t="str">
        <f t="shared" si="105"/>
        <v>"String holding an allotment code of a booking segment"</v>
      </c>
      <c r="Z238" t="str">
        <f t="shared" si="106"/>
        <v>"false"</v>
      </c>
      <c r="AA238" t="str">
        <f t="shared" si="107"/>
        <v>"false"</v>
      </c>
      <c r="AB238" t="str">
        <f t="shared" si="108"/>
        <v>""</v>
      </c>
      <c r="AC238" t="str">
        <f t="shared" si="109"/>
        <v>"https://onerecord.iata.org/ns/cargo#BookingSegment"</v>
      </c>
      <c r="AD238" t="str">
        <f t="shared" si="110"/>
        <v>"https://onerecord.iata.org/ns/cargo#allotmentCode"</v>
      </c>
      <c r="AE238" t="str">
        <f t="shared" si="111"/>
        <v>"http://www.w3.org/2001/XMLSchema#string"</v>
      </c>
      <c r="AF238" t="str">
        <f t="shared" si="112"/>
        <v>"Embedded","BookingSegment","allotmentCode","","string",4,"Information about the booking status on segment level; assigning pieces and ULDs to a TransportLeg with a Space Allocation Code","String holding an allotment code of a booking segment","false","false","","https://onerecord.iata.org/ns/cargo#BookingSegment","https://onerecord.iata.org/ns/cargo#allotmentCode","http://www.w3.org/2001/XMLSchema#string"</v>
      </c>
      <c r="AG238" t="str">
        <f t="shared" si="113"/>
        <v>"Embedded.BookingSegment"</v>
      </c>
      <c r="AH238" t="str">
        <f t="shared" si="114"/>
        <v>"allotmentCode"</v>
      </c>
      <c r="AI238" t="str">
        <f t="shared" si="115"/>
        <v>".string"</v>
      </c>
      <c r="AJ238" t="str">
        <f t="shared" si="116"/>
        <v>""</v>
      </c>
      <c r="AK238" t="str">
        <f t="shared" si="117"/>
        <v>"hasOne"</v>
      </c>
      <c r="AL238" t="str">
        <f t="shared" si="118"/>
        <v>"Embedded.BookingSegment","allotmentCode",".string","","hasOne"</v>
      </c>
      <c r="AN238">
        <f>COUNTIF(View_conceptual!G:G,L238)</f>
        <v>0</v>
      </c>
      <c r="AO238">
        <f>COUNTIF(View_conceptual!H:H,L238)+COUNTIF(View_conceptual!I:I,N238)</f>
        <v>0</v>
      </c>
      <c r="AQ238" t="str">
        <f t="shared" si="119"/>
        <v/>
      </c>
      <c r="AR238" t="str">
        <f t="shared" si="120"/>
        <v/>
      </c>
      <c r="AT238">
        <f>COUNTIF(View_full!G:G,L238)</f>
        <v>1</v>
      </c>
      <c r="AU238">
        <f>COUNTIF(View_full!H:H,L238)+COUNTIF(View_full!I:I,N238)</f>
        <v>1</v>
      </c>
      <c r="AV238">
        <f>COUNTIFS(Property_Manual!$A$2:$A$1206,Raw!L238,Property_Manual!$B$2:$B$1206,Raw!M238,Property_Manual!$C$2:$C$1206,Raw!N238,Property_Manual!$D$2:$D$1206,Raw!O238,Property_Manual!$F$2:$F$1206,"x")</f>
        <v>0</v>
      </c>
      <c r="AW238" t="str">
        <f t="shared" si="121"/>
        <v>"Embedded","BookingSegment","allotmentCode","","string",4,"Information about the booking status on segment level; assigning pieces and ULDs to a TransportLeg with a Space Allocation Code","String holding an allotment code of a booking segment","false","false","","https://onerecord.iata.org/ns/cargo#BookingSegment","https://onerecord.iata.org/ns/cargo#allotmentCode","http://www.w3.org/2001/XMLSchema#string"</v>
      </c>
      <c r="AX238" t="str">
        <f t="shared" si="122"/>
        <v/>
      </c>
      <c r="AY238" t="str">
        <f t="shared" si="123"/>
        <v/>
      </c>
    </row>
    <row r="239" spans="1:51" x14ac:dyDescent="0.2">
      <c r="A239" s="5" t="s">
        <v>1255</v>
      </c>
      <c r="B239" s="5" t="s">
        <v>49</v>
      </c>
      <c r="C239" s="5" t="s">
        <v>3141</v>
      </c>
      <c r="D239" s="5" t="s">
        <v>353</v>
      </c>
      <c r="E239" s="5" t="s">
        <v>49</v>
      </c>
      <c r="F239" s="5" t="s">
        <v>354</v>
      </c>
      <c r="H239" s="5"/>
      <c r="I239" s="5" t="s">
        <v>3143</v>
      </c>
      <c r="J239" s="5" t="s">
        <v>355</v>
      </c>
      <c r="K239" s="5" t="s">
        <v>1832</v>
      </c>
      <c r="L239" t="str">
        <f t="shared" si="93"/>
        <v>BookingSegment</v>
      </c>
      <c r="M239" t="str">
        <f t="shared" si="94"/>
        <v>pieceGroups</v>
      </c>
      <c r="N239" t="str">
        <f t="shared" si="95"/>
        <v>PieceGroup</v>
      </c>
      <c r="O239" t="str">
        <f t="shared" si="96"/>
        <v/>
      </c>
      <c r="P239" t="str">
        <f t="shared" si="97"/>
        <v>LoosePiece|ULDBasicPiece|ULDSpecificPiece|VolumePieceGroup</v>
      </c>
      <c r="Q239" t="str">
        <f t="shared" si="98"/>
        <v>Object</v>
      </c>
      <c r="R239" t="str">
        <f t="shared" si="99"/>
        <v/>
      </c>
      <c r="S239" t="str">
        <f t="shared" si="100"/>
        <v/>
      </c>
      <c r="T239" t="str">
        <f t="shared" si="101"/>
        <v/>
      </c>
      <c r="U239" t="str">
        <f t="shared" si="102"/>
        <v/>
      </c>
      <c r="V239" t="str">
        <f t="shared" si="103"/>
        <v/>
      </c>
      <c r="W239" t="str">
        <f>IF($A239="Implicit","",COUNTIFS($C$8:C239,C239,$A$8:A239,"Explicit"))</f>
        <v/>
      </c>
      <c r="X239" t="str">
        <f t="shared" si="104"/>
        <v/>
      </c>
      <c r="Y239" t="str">
        <f t="shared" si="105"/>
        <v/>
      </c>
      <c r="Z239" t="str">
        <f t="shared" si="106"/>
        <v/>
      </c>
      <c r="AA239" t="str">
        <f t="shared" si="107"/>
        <v/>
      </c>
      <c r="AB239" t="str">
        <f t="shared" si="108"/>
        <v/>
      </c>
      <c r="AC239" t="str">
        <f t="shared" si="109"/>
        <v/>
      </c>
      <c r="AD239" t="str">
        <f t="shared" si="110"/>
        <v/>
      </c>
      <c r="AE239" t="str">
        <f t="shared" si="111"/>
        <v/>
      </c>
      <c r="AF239" t="str">
        <f t="shared" si="112"/>
        <v/>
      </c>
      <c r="AG239" t="str">
        <f t="shared" si="113"/>
        <v>"Embedded.BookingSegment"</v>
      </c>
      <c r="AH239" t="str">
        <f t="shared" si="114"/>
        <v>"pieceGroups"</v>
      </c>
      <c r="AI239" t="str">
        <f t="shared" si="115"/>
        <v>"Embedded.PieceGroup"</v>
      </c>
      <c r="AJ239" t="str">
        <f t="shared" si="116"/>
        <v>""</v>
      </c>
      <c r="AK239" t="str">
        <f t="shared" si="117"/>
        <v>"hasMany"</v>
      </c>
      <c r="AL239" t="str">
        <f t="shared" si="118"/>
        <v>"Embedded.BookingSegment","pieceGroups","Embedded.PieceGroup","","hasMany"</v>
      </c>
      <c r="AN239">
        <f>COUNTIF(View_conceptual!G:G,L239)</f>
        <v>0</v>
      </c>
      <c r="AO239">
        <f>COUNTIF(View_conceptual!H:H,L239)+COUNTIF(View_conceptual!I:I,N239)</f>
        <v>0</v>
      </c>
      <c r="AQ239" t="str">
        <f t="shared" si="119"/>
        <v/>
      </c>
      <c r="AR239" t="str">
        <f t="shared" si="120"/>
        <v/>
      </c>
      <c r="AT239">
        <f>COUNTIF(View_full!G:G,L239)</f>
        <v>1</v>
      </c>
      <c r="AU239">
        <f>COUNTIF(View_full!H:H,L239)+COUNTIF(View_full!I:I,N239)</f>
        <v>1</v>
      </c>
      <c r="AV239">
        <f>COUNTIFS(Property_Manual!$A$2:$A$1206,Raw!L239,Property_Manual!$B$2:$B$1206,Raw!M239,Property_Manual!$C$2:$C$1206,Raw!N239,Property_Manual!$D$2:$D$1206,Raw!O239,Property_Manual!$F$2:$F$1206,"x")</f>
        <v>0</v>
      </c>
      <c r="AW239" t="str">
        <f t="shared" si="121"/>
        <v/>
      </c>
      <c r="AX239" t="str">
        <f t="shared" si="122"/>
        <v/>
      </c>
      <c r="AY239" t="str">
        <f t="shared" si="123"/>
        <v/>
      </c>
    </row>
    <row r="240" spans="1:51" x14ac:dyDescent="0.2">
      <c r="A240" s="5" t="s">
        <v>1255</v>
      </c>
      <c r="B240" s="5" t="s">
        <v>49</v>
      </c>
      <c r="C240" s="5" t="s">
        <v>3141</v>
      </c>
      <c r="D240" s="5" t="s">
        <v>353</v>
      </c>
      <c r="E240" s="5" t="s">
        <v>49</v>
      </c>
      <c r="F240" s="5" t="s">
        <v>1120</v>
      </c>
      <c r="I240" s="5" t="s">
        <v>3143</v>
      </c>
      <c r="J240" s="5" t="s">
        <v>355</v>
      </c>
      <c r="K240" s="5"/>
      <c r="L240" t="str">
        <f t="shared" si="93"/>
        <v>BookingSegment</v>
      </c>
      <c r="M240" t="str">
        <f t="shared" si="94"/>
        <v>pieceGroups</v>
      </c>
      <c r="N240" t="str">
        <f t="shared" si="95"/>
        <v>LoosePiece</v>
      </c>
      <c r="O240" t="str">
        <f t="shared" si="96"/>
        <v/>
      </c>
      <c r="P240" t="str">
        <f t="shared" si="97"/>
        <v/>
      </c>
      <c r="Q240" t="str">
        <f t="shared" si="98"/>
        <v>Object</v>
      </c>
      <c r="R240" t="str">
        <f t="shared" si="99"/>
        <v/>
      </c>
      <c r="S240" t="str">
        <f t="shared" si="100"/>
        <v/>
      </c>
      <c r="T240" t="str">
        <f t="shared" si="101"/>
        <v/>
      </c>
      <c r="U240" t="str">
        <f t="shared" si="102"/>
        <v/>
      </c>
      <c r="V240" t="str">
        <f t="shared" si="103"/>
        <v/>
      </c>
      <c r="W240" t="str">
        <f>IF($A240="Implicit","",COUNTIFS($C$8:C240,C240,$A$8:A240,"Explicit"))</f>
        <v/>
      </c>
      <c r="X240" t="str">
        <f t="shared" si="104"/>
        <v/>
      </c>
      <c r="Y240" t="str">
        <f t="shared" si="105"/>
        <v/>
      </c>
      <c r="Z240" t="str">
        <f t="shared" si="106"/>
        <v/>
      </c>
      <c r="AA240" t="str">
        <f t="shared" si="107"/>
        <v/>
      </c>
      <c r="AB240" t="str">
        <f t="shared" si="108"/>
        <v/>
      </c>
      <c r="AC240" t="str">
        <f t="shared" si="109"/>
        <v/>
      </c>
      <c r="AD240" t="str">
        <f t="shared" si="110"/>
        <v/>
      </c>
      <c r="AE240" t="str">
        <f t="shared" si="111"/>
        <v/>
      </c>
      <c r="AF240" t="str">
        <f t="shared" si="112"/>
        <v/>
      </c>
      <c r="AG240" t="str">
        <f t="shared" si="113"/>
        <v>"Embedded.BookingSegment"</v>
      </c>
      <c r="AH240" t="str">
        <f t="shared" si="114"/>
        <v>"pieceGroups"</v>
      </c>
      <c r="AI240" t="str">
        <f t="shared" si="115"/>
        <v>"Embedded.LoosePiece"</v>
      </c>
      <c r="AJ240" t="str">
        <f t="shared" si="116"/>
        <v>""</v>
      </c>
      <c r="AK240" t="str">
        <f t="shared" si="117"/>
        <v>"hasMany"</v>
      </c>
      <c r="AL240" t="str">
        <f t="shared" si="118"/>
        <v>"Embedded.BookingSegment","pieceGroups","Embedded.LoosePiece","","hasMany"</v>
      </c>
      <c r="AN240">
        <f>COUNTIF(View_conceptual!G:G,L240)</f>
        <v>0</v>
      </c>
      <c r="AO240">
        <f>COUNTIF(View_conceptual!H:H,L240)+COUNTIF(View_conceptual!I:I,N240)</f>
        <v>0</v>
      </c>
      <c r="AQ240" t="str">
        <f t="shared" si="119"/>
        <v/>
      </c>
      <c r="AR240" t="str">
        <f t="shared" si="120"/>
        <v/>
      </c>
      <c r="AT240">
        <f>COUNTIF(View_full!G:G,L240)</f>
        <v>1</v>
      </c>
      <c r="AU240">
        <f>COUNTIF(View_full!H:H,L240)+COUNTIF(View_full!I:I,N240)</f>
        <v>1</v>
      </c>
      <c r="AV240">
        <f>COUNTIFS(Property_Manual!$A$2:$A$1206,Raw!L240,Property_Manual!$B$2:$B$1206,Raw!M240,Property_Manual!$C$2:$C$1206,Raw!N240,Property_Manual!$D$2:$D$1206,Raw!O240,Property_Manual!$F$2:$F$1206,"x")</f>
        <v>0</v>
      </c>
      <c r="AW240" t="str">
        <f t="shared" si="121"/>
        <v/>
      </c>
      <c r="AX240" t="str">
        <f t="shared" si="122"/>
        <v/>
      </c>
      <c r="AY240" t="str">
        <f t="shared" si="123"/>
        <v/>
      </c>
    </row>
    <row r="241" spans="1:51" x14ac:dyDescent="0.2">
      <c r="A241" s="5" t="s">
        <v>1255</v>
      </c>
      <c r="B241" s="5" t="s">
        <v>49</v>
      </c>
      <c r="C241" s="5" t="s">
        <v>3141</v>
      </c>
      <c r="D241" s="5" t="s">
        <v>353</v>
      </c>
      <c r="E241" s="5" t="s">
        <v>49</v>
      </c>
      <c r="F241" s="5" t="s">
        <v>1166</v>
      </c>
      <c r="H241" s="5"/>
      <c r="I241" s="5" t="s">
        <v>3143</v>
      </c>
      <c r="J241" s="5" t="s">
        <v>355</v>
      </c>
      <c r="K241" s="5"/>
      <c r="L241" t="str">
        <f t="shared" si="93"/>
        <v>BookingSegment</v>
      </c>
      <c r="M241" t="str">
        <f t="shared" si="94"/>
        <v>pieceGroups</v>
      </c>
      <c r="N241" t="str">
        <f t="shared" si="95"/>
        <v>ULDBasicPiece</v>
      </c>
      <c r="O241" t="str">
        <f t="shared" si="96"/>
        <v/>
      </c>
      <c r="P241" t="str">
        <f t="shared" si="97"/>
        <v/>
      </c>
      <c r="Q241" t="str">
        <f t="shared" si="98"/>
        <v>Object</v>
      </c>
      <c r="R241" t="str">
        <f t="shared" si="99"/>
        <v/>
      </c>
      <c r="S241" t="str">
        <f t="shared" si="100"/>
        <v/>
      </c>
      <c r="T241" t="str">
        <f t="shared" si="101"/>
        <v/>
      </c>
      <c r="U241" t="str">
        <f t="shared" si="102"/>
        <v/>
      </c>
      <c r="V241" t="str">
        <f t="shared" si="103"/>
        <v/>
      </c>
      <c r="W241" t="str">
        <f>IF($A241="Implicit","",COUNTIFS($C$8:C241,C241,$A$8:A241,"Explicit"))</f>
        <v/>
      </c>
      <c r="X241" t="str">
        <f t="shared" si="104"/>
        <v/>
      </c>
      <c r="Y241" t="str">
        <f t="shared" si="105"/>
        <v/>
      </c>
      <c r="Z241" t="str">
        <f t="shared" si="106"/>
        <v/>
      </c>
      <c r="AA241" t="str">
        <f t="shared" si="107"/>
        <v/>
      </c>
      <c r="AB241" t="str">
        <f t="shared" si="108"/>
        <v/>
      </c>
      <c r="AC241" t="str">
        <f t="shared" si="109"/>
        <v/>
      </c>
      <c r="AD241" t="str">
        <f t="shared" si="110"/>
        <v/>
      </c>
      <c r="AE241" t="str">
        <f t="shared" si="111"/>
        <v/>
      </c>
      <c r="AF241" t="str">
        <f t="shared" si="112"/>
        <v/>
      </c>
      <c r="AG241" t="str">
        <f t="shared" si="113"/>
        <v>"Embedded.BookingSegment"</v>
      </c>
      <c r="AH241" t="str">
        <f t="shared" si="114"/>
        <v>"pieceGroups"</v>
      </c>
      <c r="AI241" t="str">
        <f t="shared" si="115"/>
        <v>"Embedded.ULDBasicPiece"</v>
      </c>
      <c r="AJ241" t="str">
        <f t="shared" si="116"/>
        <v>""</v>
      </c>
      <c r="AK241" t="str">
        <f t="shared" si="117"/>
        <v>"hasMany"</v>
      </c>
      <c r="AL241" t="str">
        <f t="shared" si="118"/>
        <v>"Embedded.BookingSegment","pieceGroups","Embedded.ULDBasicPiece","","hasMany"</v>
      </c>
      <c r="AN241">
        <f>COUNTIF(View_conceptual!G:G,L241)</f>
        <v>0</v>
      </c>
      <c r="AO241">
        <f>COUNTIF(View_conceptual!H:H,L241)+COUNTIF(View_conceptual!I:I,N241)</f>
        <v>0</v>
      </c>
      <c r="AQ241" t="str">
        <f t="shared" si="119"/>
        <v/>
      </c>
      <c r="AR241" t="str">
        <f t="shared" si="120"/>
        <v/>
      </c>
      <c r="AT241">
        <f>COUNTIF(View_full!G:G,L241)</f>
        <v>1</v>
      </c>
      <c r="AU241">
        <f>COUNTIF(View_full!H:H,L241)+COUNTIF(View_full!I:I,N241)</f>
        <v>2</v>
      </c>
      <c r="AV241">
        <f>COUNTIFS(Property_Manual!$A$2:$A$1206,Raw!L241,Property_Manual!$B$2:$B$1206,Raw!M241,Property_Manual!$C$2:$C$1206,Raw!N241,Property_Manual!$D$2:$D$1206,Raw!O241,Property_Manual!$F$2:$F$1206,"x")</f>
        <v>0</v>
      </c>
      <c r="AW241" t="str">
        <f t="shared" si="121"/>
        <v/>
      </c>
      <c r="AX241" t="str">
        <f t="shared" si="122"/>
        <v>"Embedded.BookingSegment","pieceGroups","Embedded.ULDBasicPiece","","hasMany"</v>
      </c>
      <c r="AY241" t="str">
        <f t="shared" si="123"/>
        <v/>
      </c>
    </row>
    <row r="242" spans="1:51" x14ac:dyDescent="0.2">
      <c r="A242" s="5" t="s">
        <v>1255</v>
      </c>
      <c r="B242" s="5" t="s">
        <v>49</v>
      </c>
      <c r="C242" s="5" t="s">
        <v>3141</v>
      </c>
      <c r="D242" s="5" t="s">
        <v>353</v>
      </c>
      <c r="E242" s="5" t="s">
        <v>49</v>
      </c>
      <c r="F242" s="5" t="s">
        <v>1170</v>
      </c>
      <c r="H242" s="5"/>
      <c r="I242" s="5" t="s">
        <v>3143</v>
      </c>
      <c r="J242" s="5" t="s">
        <v>355</v>
      </c>
      <c r="K242" s="5"/>
      <c r="L242" t="str">
        <f t="shared" si="93"/>
        <v>BookingSegment</v>
      </c>
      <c r="M242" t="str">
        <f t="shared" si="94"/>
        <v>pieceGroups</v>
      </c>
      <c r="N242" t="str">
        <f t="shared" si="95"/>
        <v>ULDSpecificPiece</v>
      </c>
      <c r="O242" t="str">
        <f t="shared" si="96"/>
        <v/>
      </c>
      <c r="P242" t="str">
        <f t="shared" si="97"/>
        <v/>
      </c>
      <c r="Q242" t="str">
        <f t="shared" si="98"/>
        <v>Object</v>
      </c>
      <c r="R242" t="str">
        <f t="shared" si="99"/>
        <v/>
      </c>
      <c r="S242" t="str">
        <f t="shared" si="100"/>
        <v/>
      </c>
      <c r="T242" t="str">
        <f t="shared" si="101"/>
        <v/>
      </c>
      <c r="U242" t="str">
        <f t="shared" si="102"/>
        <v/>
      </c>
      <c r="V242" t="str">
        <f t="shared" si="103"/>
        <v/>
      </c>
      <c r="W242" t="str">
        <f>IF($A242="Implicit","",COUNTIFS($C$8:C242,C242,$A$8:A242,"Explicit"))</f>
        <v/>
      </c>
      <c r="X242" t="str">
        <f t="shared" si="104"/>
        <v/>
      </c>
      <c r="Y242" t="str">
        <f t="shared" si="105"/>
        <v/>
      </c>
      <c r="Z242" t="str">
        <f t="shared" si="106"/>
        <v/>
      </c>
      <c r="AA242" t="str">
        <f t="shared" si="107"/>
        <v/>
      </c>
      <c r="AB242" t="str">
        <f t="shared" si="108"/>
        <v/>
      </c>
      <c r="AC242" t="str">
        <f t="shared" si="109"/>
        <v/>
      </c>
      <c r="AD242" t="str">
        <f t="shared" si="110"/>
        <v/>
      </c>
      <c r="AE242" t="str">
        <f t="shared" si="111"/>
        <v/>
      </c>
      <c r="AF242" t="str">
        <f t="shared" si="112"/>
        <v/>
      </c>
      <c r="AG242" t="str">
        <f t="shared" si="113"/>
        <v>"Embedded.BookingSegment"</v>
      </c>
      <c r="AH242" t="str">
        <f t="shared" si="114"/>
        <v>"pieceGroups"</v>
      </c>
      <c r="AI242" t="str">
        <f t="shared" si="115"/>
        <v>"Embedded.ULDSpecificPiece"</v>
      </c>
      <c r="AJ242" t="str">
        <f t="shared" si="116"/>
        <v>""</v>
      </c>
      <c r="AK242" t="str">
        <f t="shared" si="117"/>
        <v>"hasMany"</v>
      </c>
      <c r="AL242" t="str">
        <f t="shared" si="118"/>
        <v>"Embedded.BookingSegment","pieceGroups","Embedded.ULDSpecificPiece","","hasMany"</v>
      </c>
      <c r="AN242">
        <f>COUNTIF(View_conceptual!G:G,L242)</f>
        <v>0</v>
      </c>
      <c r="AO242">
        <f>COUNTIF(View_conceptual!H:H,L242)+COUNTIF(View_conceptual!I:I,N242)</f>
        <v>0</v>
      </c>
      <c r="AQ242" t="str">
        <f t="shared" si="119"/>
        <v/>
      </c>
      <c r="AR242" t="str">
        <f t="shared" si="120"/>
        <v/>
      </c>
      <c r="AT242">
        <f>COUNTIF(View_full!G:G,L242)</f>
        <v>1</v>
      </c>
      <c r="AU242">
        <f>COUNTIF(View_full!H:H,L242)+COUNTIF(View_full!I:I,N242)</f>
        <v>2</v>
      </c>
      <c r="AV242">
        <f>COUNTIFS(Property_Manual!$A$2:$A$1206,Raw!L242,Property_Manual!$B$2:$B$1206,Raw!M242,Property_Manual!$C$2:$C$1206,Raw!N242,Property_Manual!$D$2:$D$1206,Raw!O242,Property_Manual!$F$2:$F$1206,"x")</f>
        <v>0</v>
      </c>
      <c r="AW242" t="str">
        <f t="shared" si="121"/>
        <v/>
      </c>
      <c r="AX242" t="str">
        <f t="shared" si="122"/>
        <v>"Embedded.BookingSegment","pieceGroups","Embedded.ULDSpecificPiece","","hasMany"</v>
      </c>
      <c r="AY242" t="str">
        <f t="shared" si="123"/>
        <v/>
      </c>
    </row>
    <row r="243" spans="1:51" x14ac:dyDescent="0.2">
      <c r="A243" s="5" t="s">
        <v>1255</v>
      </c>
      <c r="B243" s="5" t="s">
        <v>49</v>
      </c>
      <c r="C243" s="5" t="s">
        <v>3141</v>
      </c>
      <c r="D243" s="5" t="s">
        <v>353</v>
      </c>
      <c r="E243" s="5" t="s">
        <v>49</v>
      </c>
      <c r="F243" s="5" t="s">
        <v>1174</v>
      </c>
      <c r="H243" s="5"/>
      <c r="I243" s="5" t="s">
        <v>3143</v>
      </c>
      <c r="J243" s="5" t="s">
        <v>355</v>
      </c>
      <c r="K243" s="5"/>
      <c r="L243" t="str">
        <f t="shared" si="93"/>
        <v>BookingSegment</v>
      </c>
      <c r="M243" t="str">
        <f t="shared" si="94"/>
        <v>pieceGroups</v>
      </c>
      <c r="N243" t="str">
        <f t="shared" si="95"/>
        <v>VolumePieceGroup</v>
      </c>
      <c r="O243" t="str">
        <f t="shared" si="96"/>
        <v/>
      </c>
      <c r="P243" t="str">
        <f t="shared" si="97"/>
        <v/>
      </c>
      <c r="Q243" t="str">
        <f t="shared" si="98"/>
        <v>Object</v>
      </c>
      <c r="R243" t="str">
        <f t="shared" si="99"/>
        <v/>
      </c>
      <c r="S243" t="str">
        <f t="shared" si="100"/>
        <v/>
      </c>
      <c r="T243" t="str">
        <f t="shared" si="101"/>
        <v/>
      </c>
      <c r="U243" t="str">
        <f t="shared" si="102"/>
        <v/>
      </c>
      <c r="V243" t="str">
        <f t="shared" si="103"/>
        <v/>
      </c>
      <c r="W243" t="str">
        <f>IF($A243="Implicit","",COUNTIFS($C$8:C243,C243,$A$8:A243,"Explicit"))</f>
        <v/>
      </c>
      <c r="X243" t="str">
        <f t="shared" si="104"/>
        <v/>
      </c>
      <c r="Y243" t="str">
        <f t="shared" si="105"/>
        <v/>
      </c>
      <c r="Z243" t="str">
        <f t="shared" si="106"/>
        <v/>
      </c>
      <c r="AA243" t="str">
        <f t="shared" si="107"/>
        <v/>
      </c>
      <c r="AB243" t="str">
        <f t="shared" si="108"/>
        <v/>
      </c>
      <c r="AC243" t="str">
        <f t="shared" si="109"/>
        <v/>
      </c>
      <c r="AD243" t="str">
        <f t="shared" si="110"/>
        <v/>
      </c>
      <c r="AE243" t="str">
        <f t="shared" si="111"/>
        <v/>
      </c>
      <c r="AF243" t="str">
        <f t="shared" si="112"/>
        <v/>
      </c>
      <c r="AG243" t="str">
        <f t="shared" si="113"/>
        <v>"Embedded.BookingSegment"</v>
      </c>
      <c r="AH243" t="str">
        <f t="shared" si="114"/>
        <v>"pieceGroups"</v>
      </c>
      <c r="AI243" t="str">
        <f t="shared" si="115"/>
        <v>"Embedded.VolumePieceGroup"</v>
      </c>
      <c r="AJ243" t="str">
        <f t="shared" si="116"/>
        <v>""</v>
      </c>
      <c r="AK243" t="str">
        <f t="shared" si="117"/>
        <v>"hasMany"</v>
      </c>
      <c r="AL243" t="str">
        <f t="shared" si="118"/>
        <v>"Embedded.BookingSegment","pieceGroups","Embedded.VolumePieceGroup","","hasMany"</v>
      </c>
      <c r="AN243">
        <f>COUNTIF(View_conceptual!G:G,L243)</f>
        <v>0</v>
      </c>
      <c r="AO243">
        <f>COUNTIF(View_conceptual!H:H,L243)+COUNTIF(View_conceptual!I:I,N243)</f>
        <v>0</v>
      </c>
      <c r="AQ243" t="str">
        <f t="shared" si="119"/>
        <v/>
      </c>
      <c r="AR243" t="str">
        <f t="shared" si="120"/>
        <v/>
      </c>
      <c r="AT243">
        <f>COUNTIF(View_full!G:G,L243)</f>
        <v>1</v>
      </c>
      <c r="AU243">
        <f>COUNTIF(View_full!H:H,L243)+COUNTIF(View_full!I:I,N243)</f>
        <v>2</v>
      </c>
      <c r="AV243">
        <f>COUNTIFS(Property_Manual!$A$2:$A$1206,Raw!L243,Property_Manual!$B$2:$B$1206,Raw!M243,Property_Manual!$C$2:$C$1206,Raw!N243,Property_Manual!$D$2:$D$1206,Raw!O243,Property_Manual!$F$2:$F$1206,"x")</f>
        <v>0</v>
      </c>
      <c r="AW243" t="str">
        <f t="shared" si="121"/>
        <v/>
      </c>
      <c r="AX243" t="str">
        <f t="shared" si="122"/>
        <v>"Embedded.BookingSegment","pieceGroups","Embedded.VolumePieceGroup","","hasMany"</v>
      </c>
      <c r="AY243" t="str">
        <f t="shared" si="123"/>
        <v/>
      </c>
    </row>
    <row r="244" spans="1:51" x14ac:dyDescent="0.2">
      <c r="A244" s="5" t="s">
        <v>1254</v>
      </c>
      <c r="B244" s="5" t="s">
        <v>1201</v>
      </c>
      <c r="C244" s="5" t="s">
        <v>347</v>
      </c>
      <c r="D244" s="5" t="s">
        <v>302</v>
      </c>
      <c r="E244" s="5" t="s">
        <v>1201</v>
      </c>
      <c r="F244" s="5" t="s">
        <v>284</v>
      </c>
      <c r="G244">
        <v>1</v>
      </c>
      <c r="H244" s="5" t="s">
        <v>726</v>
      </c>
      <c r="I244" s="5" t="s">
        <v>349</v>
      </c>
      <c r="J244" s="5" t="s">
        <v>2186</v>
      </c>
      <c r="K244" s="5"/>
      <c r="L244" t="str">
        <f t="shared" si="93"/>
        <v>BookingShipment</v>
      </c>
      <c r="M244" t="str">
        <f t="shared" si="94"/>
        <v>forBookingOptionRequest</v>
      </c>
      <c r="N244" t="str">
        <f t="shared" si="95"/>
        <v>BookingOptionRequest</v>
      </c>
      <c r="O244" t="str">
        <f t="shared" si="96"/>
        <v>bookingShipmentDetails</v>
      </c>
      <c r="P244" t="str">
        <f t="shared" si="97"/>
        <v/>
      </c>
      <c r="Q244" t="str">
        <f t="shared" si="98"/>
        <v>Object</v>
      </c>
      <c r="R244" t="str">
        <f t="shared" si="99"/>
        <v>"Distribution"</v>
      </c>
      <c r="S244" t="str">
        <f t="shared" si="100"/>
        <v>"BookingShipment"</v>
      </c>
      <c r="T244" t="str">
        <f t="shared" si="101"/>
        <v>"forBookingOptionRequest"</v>
      </c>
      <c r="U244" t="str">
        <f t="shared" si="102"/>
        <v>"Distribution"</v>
      </c>
      <c r="V244" t="str">
        <f t="shared" si="103"/>
        <v>"BookingOptionRequest"</v>
      </c>
      <c r="W244">
        <f>IF($A244="Implicit","",COUNTIFS($C$8:C244,C244,$A$8:A244,"Explicit"))</f>
        <v>1</v>
      </c>
      <c r="X244" t="str">
        <f t="shared" si="104"/>
        <v>"Simplified shipment object that is to be used only for the distribution scope where only a subset of data is known priori to operational phase."</v>
      </c>
      <c r="Y244" t="str">
        <f t="shared" si="105"/>
        <v>"Reference to the BookingOptionRequest the information of the LogisticsObject is detailing"</v>
      </c>
      <c r="Z244" t="str">
        <f t="shared" si="106"/>
        <v>"false"</v>
      </c>
      <c r="AA244" t="str">
        <f t="shared" si="107"/>
        <v>"false"</v>
      </c>
      <c r="AB244" t="str">
        <f t="shared" si="108"/>
        <v>""</v>
      </c>
      <c r="AC244" t="str">
        <f t="shared" si="109"/>
        <v>"https://onerecord.iata.org/ns/cargo#BookingShipment"</v>
      </c>
      <c r="AD244" t="str">
        <f t="shared" si="110"/>
        <v>"https://onerecord.iata.org/ns/cargo#forBookingOptionRequest"</v>
      </c>
      <c r="AE244" t="str">
        <f t="shared" si="111"/>
        <v>"https://onerecord.iata.org/ns/cargo#BookingOptionRequest"</v>
      </c>
      <c r="AF244" t="str">
        <f t="shared" si="112"/>
        <v>"Distribution","BookingShipment","forBookingOptionRequest","Distribution","BookingOptionRequest",1,"Simplified shipment object that is to be used only for the distribution scope where only a subset of data is known priori to operational phase.","Reference to the BookingOptionRequest the information of the LogisticsObject is detailing","false","false","","https://onerecord.iata.org/ns/cargo#BookingShipment","https://onerecord.iata.org/ns/cargo#forBookingOptionRequest","https://onerecord.iata.org/ns/cargo#BookingOptionRequest"</v>
      </c>
      <c r="AG244" t="str">
        <f t="shared" si="113"/>
        <v>"Distribution.BookingShipment"</v>
      </c>
      <c r="AH244" t="str">
        <f t="shared" si="114"/>
        <v>"forBookingOptionRequest"</v>
      </c>
      <c r="AI244" t="str">
        <f t="shared" si="115"/>
        <v>"Distribution.BookingOptionRequest"</v>
      </c>
      <c r="AJ244" t="str">
        <f t="shared" si="116"/>
        <v>"bookingShipmentDetails"</v>
      </c>
      <c r="AK244" t="str">
        <f t="shared" si="117"/>
        <v>"hasOne"</v>
      </c>
      <c r="AL244" t="str">
        <f t="shared" si="118"/>
        <v>"Distribution.BookingShipment","forBookingOptionRequest","Distribution.BookingOptionRequest","bookingShipmentDetails","hasOne"</v>
      </c>
      <c r="AN244">
        <f>COUNTIF(View_conceptual!G:G,L244)</f>
        <v>0</v>
      </c>
      <c r="AO244">
        <f>COUNTIF(View_conceptual!H:H,L244)+COUNTIF(View_conceptual!I:I,N244)</f>
        <v>0</v>
      </c>
      <c r="AQ244" t="str">
        <f t="shared" si="119"/>
        <v/>
      </c>
      <c r="AR244" t="str">
        <f t="shared" si="120"/>
        <v/>
      </c>
      <c r="AT244">
        <f>COUNTIF(View_full!G:G,L244)</f>
        <v>1</v>
      </c>
      <c r="AU244">
        <f>COUNTIF(View_full!H:H,L244)+COUNTIF(View_full!I:I,N244)</f>
        <v>2</v>
      </c>
      <c r="AV244">
        <f>COUNTIFS(Property_Manual!$A$2:$A$1206,Raw!L244,Property_Manual!$B$2:$B$1206,Raw!M244,Property_Manual!$C$2:$C$1206,Raw!N244,Property_Manual!$D$2:$D$1206,Raw!O244,Property_Manual!$F$2:$F$1206,"x")</f>
        <v>1</v>
      </c>
      <c r="AW244" t="str">
        <f t="shared" si="121"/>
        <v>"Distribution","BookingShipment","forBookingOptionRequest","Distribution","BookingOptionRequest",1,"Simplified shipment object that is to be used only for the distribution scope where only a subset of data is known priori to operational phase.","Reference to the BookingOptionRequest the information of the LogisticsObject is detailing","false","false","","https://onerecord.iata.org/ns/cargo#BookingShipment","https://onerecord.iata.org/ns/cargo#forBookingOptionRequest","https://onerecord.iata.org/ns/cargo#BookingOptionRequest"</v>
      </c>
      <c r="AX244" t="str">
        <f t="shared" si="122"/>
        <v>"Distribution.BookingShipment","forBookingOptionRequest","Distribution.BookingOptionRequest","bookingShipmentDetails","hasOne"</v>
      </c>
      <c r="AY244" t="str">
        <f t="shared" si="123"/>
        <v>"Distribution.BookingShipment","forBookingOptionRequest","Distribution.BookingOptionRequest","bookingShipmentDetails","hasOne"</v>
      </c>
    </row>
    <row r="245" spans="1:51" x14ac:dyDescent="0.2">
      <c r="A245" s="5" t="s">
        <v>1255</v>
      </c>
      <c r="B245" s="5" t="s">
        <v>1201</v>
      </c>
      <c r="C245" s="5" t="s">
        <v>347</v>
      </c>
      <c r="D245" s="5" t="s">
        <v>302</v>
      </c>
      <c r="E245" s="5" t="s">
        <v>1201</v>
      </c>
      <c r="F245" s="5" t="s">
        <v>284</v>
      </c>
      <c r="G245">
        <v>1</v>
      </c>
      <c r="H245" s="5" t="s">
        <v>726</v>
      </c>
      <c r="I245" s="5" t="s">
        <v>349</v>
      </c>
      <c r="J245" s="5" t="s">
        <v>2186</v>
      </c>
      <c r="K245" s="5"/>
      <c r="L245" t="str">
        <f t="shared" si="93"/>
        <v>BookingShipment</v>
      </c>
      <c r="M245" t="str">
        <f t="shared" si="94"/>
        <v>forBookingOptionRequest</v>
      </c>
      <c r="N245" t="str">
        <f t="shared" si="95"/>
        <v>BookingOptionRequest</v>
      </c>
      <c r="O245" t="str">
        <f t="shared" si="96"/>
        <v>bookingShipmentDetails</v>
      </c>
      <c r="P245" t="str">
        <f t="shared" si="97"/>
        <v/>
      </c>
      <c r="Q245" t="str">
        <f t="shared" si="98"/>
        <v>Object</v>
      </c>
      <c r="R245" t="str">
        <f t="shared" si="99"/>
        <v/>
      </c>
      <c r="S245" t="str">
        <f t="shared" si="100"/>
        <v/>
      </c>
      <c r="T245" t="str">
        <f t="shared" si="101"/>
        <v/>
      </c>
      <c r="U245" t="str">
        <f t="shared" si="102"/>
        <v/>
      </c>
      <c r="V245" t="str">
        <f t="shared" si="103"/>
        <v/>
      </c>
      <c r="W245" t="str">
        <f>IF($A245="Implicit","",COUNTIFS($C$8:C245,C245,$A$8:A245,"Explicit"))</f>
        <v/>
      </c>
      <c r="X245" t="str">
        <f t="shared" si="104"/>
        <v/>
      </c>
      <c r="Y245" t="str">
        <f t="shared" si="105"/>
        <v/>
      </c>
      <c r="Z245" t="str">
        <f t="shared" si="106"/>
        <v/>
      </c>
      <c r="AA245" t="str">
        <f t="shared" si="107"/>
        <v/>
      </c>
      <c r="AB245" t="str">
        <f t="shared" si="108"/>
        <v/>
      </c>
      <c r="AC245" t="str">
        <f t="shared" si="109"/>
        <v/>
      </c>
      <c r="AD245" t="str">
        <f t="shared" si="110"/>
        <v/>
      </c>
      <c r="AE245" t="str">
        <f t="shared" si="111"/>
        <v/>
      </c>
      <c r="AF245" t="str">
        <f t="shared" si="112"/>
        <v/>
      </c>
      <c r="AG245" t="str">
        <f t="shared" si="113"/>
        <v>"Distribution.BookingShipment"</v>
      </c>
      <c r="AH245" t="str">
        <f t="shared" si="114"/>
        <v>"forBookingOptionRequest"</v>
      </c>
      <c r="AI245" t="str">
        <f t="shared" si="115"/>
        <v>"Distribution.BookingOptionRequest"</v>
      </c>
      <c r="AJ245" t="str">
        <f t="shared" si="116"/>
        <v>"bookingShipmentDetails"</v>
      </c>
      <c r="AK245" t="str">
        <f t="shared" si="117"/>
        <v>"hasOne"</v>
      </c>
      <c r="AL245" t="str">
        <f t="shared" si="118"/>
        <v>"Distribution.BookingShipment","forBookingOptionRequest","Distribution.BookingOptionRequest","bookingShipmentDetails","hasOne"</v>
      </c>
      <c r="AN245">
        <f>COUNTIF(View_conceptual!G:G,L245)</f>
        <v>0</v>
      </c>
      <c r="AO245">
        <f>COUNTIF(View_conceptual!H:H,L245)+COUNTIF(View_conceptual!I:I,N245)</f>
        <v>0</v>
      </c>
      <c r="AQ245" t="str">
        <f t="shared" si="119"/>
        <v/>
      </c>
      <c r="AR245" t="str">
        <f t="shared" si="120"/>
        <v/>
      </c>
      <c r="AT245">
        <f>COUNTIF(View_full!G:G,L245)</f>
        <v>1</v>
      </c>
      <c r="AU245">
        <f>COUNTIF(View_full!H:H,L245)+COUNTIF(View_full!I:I,N245)</f>
        <v>2</v>
      </c>
      <c r="AV245">
        <f>COUNTIFS(Property_Manual!$A$2:$A$1206,Raw!L245,Property_Manual!$B$2:$B$1206,Raw!M245,Property_Manual!$C$2:$C$1206,Raw!N245,Property_Manual!$D$2:$D$1206,Raw!O245,Property_Manual!$F$2:$F$1206,"x")</f>
        <v>1</v>
      </c>
      <c r="AW245" t="str">
        <f t="shared" si="121"/>
        <v/>
      </c>
      <c r="AX245" t="str">
        <f t="shared" si="122"/>
        <v>"Distribution.BookingShipment","forBookingOptionRequest","Distribution.BookingOptionRequest","bookingShipmentDetails","hasOne"</v>
      </c>
      <c r="AY245" t="str">
        <f t="shared" si="123"/>
        <v>"Distribution.BookingShipment","forBookingOptionRequest","Distribution.BookingOptionRequest","bookingShipmentDetails","hasOne"</v>
      </c>
    </row>
    <row r="246" spans="1:51" x14ac:dyDescent="0.2">
      <c r="A246" s="5" t="s">
        <v>1254</v>
      </c>
      <c r="B246" s="5" t="s">
        <v>1201</v>
      </c>
      <c r="C246" s="5" t="s">
        <v>347</v>
      </c>
      <c r="D246" s="5" t="s">
        <v>1058</v>
      </c>
      <c r="E246" s="5" t="s">
        <v>49</v>
      </c>
      <c r="F246" s="5" t="s">
        <v>86</v>
      </c>
      <c r="G246">
        <v>1</v>
      </c>
      <c r="H246" s="5"/>
      <c r="I246" s="5" t="s">
        <v>349</v>
      </c>
      <c r="J246" s="5" t="s">
        <v>1059</v>
      </c>
      <c r="K246" s="5"/>
      <c r="L246" t="str">
        <f t="shared" si="93"/>
        <v>BookingShipment</v>
      </c>
      <c r="M246" t="str">
        <f t="shared" si="94"/>
        <v>chargeableWeight</v>
      </c>
      <c r="N246" t="str">
        <f t="shared" si="95"/>
        <v>Value</v>
      </c>
      <c r="O246" t="str">
        <f t="shared" si="96"/>
        <v/>
      </c>
      <c r="P246" t="str">
        <f t="shared" si="97"/>
        <v/>
      </c>
      <c r="Q246" t="str">
        <f t="shared" si="98"/>
        <v>Object</v>
      </c>
      <c r="R246" t="str">
        <f t="shared" si="99"/>
        <v>"Distribution"</v>
      </c>
      <c r="S246" t="str">
        <f t="shared" si="100"/>
        <v>"BookingShipment"</v>
      </c>
      <c r="T246" t="str">
        <f t="shared" si="101"/>
        <v>"chargeableWeight"</v>
      </c>
      <c r="U246" t="str">
        <f t="shared" si="102"/>
        <v>"Embedded"</v>
      </c>
      <c r="V246" t="str">
        <f t="shared" si="103"/>
        <v>"Value"</v>
      </c>
      <c r="W246">
        <f>IF($A246="Implicit","",COUNTIFS($C$8:C246,C246,$A$8:A246,"Explicit"))</f>
        <v>2</v>
      </c>
      <c r="X246" t="str">
        <f t="shared" si="104"/>
        <v>"Simplified shipment object that is to be used only for the distribution scope where only a subset of data is known priori to operational phase."</v>
      </c>
      <c r="Y246" t="str">
        <f t="shared" si="105"/>
        <v>"Chargeable weight"</v>
      </c>
      <c r="Z246" t="str">
        <f t="shared" si="106"/>
        <v>"false"</v>
      </c>
      <c r="AA246" t="str">
        <f t="shared" si="107"/>
        <v>"false"</v>
      </c>
      <c r="AB246" t="str">
        <f t="shared" si="108"/>
        <v>""</v>
      </c>
      <c r="AC246" t="str">
        <f t="shared" si="109"/>
        <v>"https://onerecord.iata.org/ns/cargo#BookingShipment"</v>
      </c>
      <c r="AD246" t="str">
        <f t="shared" si="110"/>
        <v>"https://onerecord.iata.org/ns/cargo#chargeableWeight"</v>
      </c>
      <c r="AE246" t="str">
        <f t="shared" si="111"/>
        <v>"https://onerecord.iata.org/ns/cargo#Value"</v>
      </c>
      <c r="AF246" t="str">
        <f t="shared" si="112"/>
        <v>"Distribution","BookingShipment","chargeableWeight","Embedded","Value",2,"Simplified shipment object that is to be used only for the distribution scope where only a subset of data is known priori to operational phase.","Chargeable weight","false","false","","https://onerecord.iata.org/ns/cargo#BookingShipment","https://onerecord.iata.org/ns/cargo#chargeableWeight","https://onerecord.iata.org/ns/cargo#Value"</v>
      </c>
      <c r="AG246" t="str">
        <f t="shared" si="113"/>
        <v>"Distribution.BookingShipment"</v>
      </c>
      <c r="AH246" t="str">
        <f t="shared" si="114"/>
        <v>"chargeableWeight"</v>
      </c>
      <c r="AI246" t="str">
        <f t="shared" si="115"/>
        <v>"Embedded.Value"</v>
      </c>
      <c r="AJ246" t="str">
        <f t="shared" si="116"/>
        <v>""</v>
      </c>
      <c r="AK246" t="str">
        <f t="shared" si="117"/>
        <v>"hasOne"</v>
      </c>
      <c r="AL246" t="str">
        <f t="shared" si="118"/>
        <v>"Distribution.BookingShipment","chargeableWeight","Embedded.Value","","hasOne"</v>
      </c>
      <c r="AN246">
        <f>COUNTIF(View_conceptual!G:G,L246)</f>
        <v>0</v>
      </c>
      <c r="AO246">
        <f>COUNTIF(View_conceptual!H:H,L246)+COUNTIF(View_conceptual!I:I,N246)</f>
        <v>0</v>
      </c>
      <c r="AQ246" t="str">
        <f t="shared" si="119"/>
        <v/>
      </c>
      <c r="AR246" t="str">
        <f t="shared" si="120"/>
        <v/>
      </c>
      <c r="AT246">
        <f>COUNTIF(View_full!G:G,L246)</f>
        <v>1</v>
      </c>
      <c r="AU246">
        <f>COUNTIF(View_full!H:H,L246)+COUNTIF(View_full!I:I,N246)</f>
        <v>1</v>
      </c>
      <c r="AV246">
        <f>COUNTIFS(Property_Manual!$A$2:$A$1206,Raw!L246,Property_Manual!$B$2:$B$1206,Raw!M246,Property_Manual!$C$2:$C$1206,Raw!N246,Property_Manual!$D$2:$D$1206,Raw!O246,Property_Manual!$F$2:$F$1206,"x")</f>
        <v>0</v>
      </c>
      <c r="AW246" t="str">
        <f t="shared" si="121"/>
        <v>"Distribution","BookingShipment","chargeableWeight","Embedded","Value",2,"Simplified shipment object that is to be used only for the distribution scope where only a subset of data is known priori to operational phase.","Chargeable weight","false","false","","https://onerecord.iata.org/ns/cargo#BookingShipment","https://onerecord.iata.org/ns/cargo#chargeableWeight","https://onerecord.iata.org/ns/cargo#Value"</v>
      </c>
      <c r="AX246" t="str">
        <f t="shared" si="122"/>
        <v/>
      </c>
      <c r="AY246" t="str">
        <f t="shared" si="123"/>
        <v/>
      </c>
    </row>
    <row r="247" spans="1:51" x14ac:dyDescent="0.2">
      <c r="A247" s="5" t="s">
        <v>1254</v>
      </c>
      <c r="B247" s="5" t="s">
        <v>1201</v>
      </c>
      <c r="C247" s="5" t="s">
        <v>347</v>
      </c>
      <c r="D247" s="5" t="s">
        <v>2191</v>
      </c>
      <c r="E247" s="5" t="s">
        <v>1197</v>
      </c>
      <c r="F247" s="5" t="s">
        <v>2192</v>
      </c>
      <c r="G247">
        <v>1</v>
      </c>
      <c r="H247" s="5"/>
      <c r="I247" s="5" t="s">
        <v>349</v>
      </c>
      <c r="J247" s="5" t="s">
        <v>2193</v>
      </c>
      <c r="K247" s="5"/>
      <c r="L247" t="str">
        <f t="shared" si="93"/>
        <v>BookingShipment</v>
      </c>
      <c r="M247" t="str">
        <f t="shared" si="94"/>
        <v>densityGroupCode</v>
      </c>
      <c r="N247" t="str">
        <f t="shared" si="95"/>
        <v>DensityGroupCode</v>
      </c>
      <c r="O247" t="str">
        <f t="shared" si="96"/>
        <v/>
      </c>
      <c r="P247" t="str">
        <f t="shared" si="97"/>
        <v/>
      </c>
      <c r="Q247" t="str">
        <f t="shared" si="98"/>
        <v>Object</v>
      </c>
      <c r="R247" t="str">
        <f t="shared" si="99"/>
        <v>"Distribution"</v>
      </c>
      <c r="S247" t="str">
        <f t="shared" si="100"/>
        <v>"BookingShipment"</v>
      </c>
      <c r="T247" t="str">
        <f t="shared" si="101"/>
        <v>"densityGroupCode"</v>
      </c>
      <c r="U247" t="str">
        <f t="shared" si="102"/>
        <v>"CodeList"</v>
      </c>
      <c r="V247" t="str">
        <f t="shared" si="103"/>
        <v>"DensityGroupCode"</v>
      </c>
      <c r="W247">
        <f>IF($A247="Implicit","",COUNTIFS($C$8:C247,C247,$A$8:A247,"Explicit"))</f>
        <v>3</v>
      </c>
      <c r="X247" t="str">
        <f t="shared" si="104"/>
        <v>"Simplified shipment object that is to be used only for the distribution scope where only a subset of data is known priori to operational phase."</v>
      </c>
      <c r="Y247" t="str">
        <f t="shared" si="105"/>
        <v>"Density Group Code as defined in cXML code list 2"</v>
      </c>
      <c r="Z247" t="str">
        <f t="shared" si="106"/>
        <v>"false"</v>
      </c>
      <c r="AA247" t="str">
        <f t="shared" si="107"/>
        <v>"true"</v>
      </c>
      <c r="AB247" t="str">
        <f t="shared" si="108"/>
        <v>""</v>
      </c>
      <c r="AC247" t="str">
        <f t="shared" si="109"/>
        <v>"https://onerecord.iata.org/ns/cargo#BookingShipment"</v>
      </c>
      <c r="AD247" t="str">
        <f t="shared" si="110"/>
        <v>"https://onerecord.iata.org/ns/cargo#densityGroupCode"</v>
      </c>
      <c r="AE247" t="str">
        <f t="shared" si="111"/>
        <v>"https://onerecord.iata.org/ns/code-lists/DensityGroupCode"</v>
      </c>
      <c r="AF247" t="str">
        <f t="shared" si="112"/>
        <v>"Distribution","BookingShipment","densityGroupCode","CodeList","DensityGroupCode",3,"Simplified shipment object that is to be used only for the distribution scope where only a subset of data is known priori to operational phase.","Density Group Code as defined in cXML code list 2","false","true","","https://onerecord.iata.org/ns/cargo#BookingShipment","https://onerecord.iata.org/ns/cargo#densityGroupCode","https://onerecord.iata.org/ns/code-lists/DensityGroupCode"</v>
      </c>
      <c r="AG247" t="str">
        <f t="shared" si="113"/>
        <v>"Distribution.BookingShipment"</v>
      </c>
      <c r="AH247" t="str">
        <f t="shared" si="114"/>
        <v>"densityGroupCode"</v>
      </c>
      <c r="AI247" t="str">
        <f t="shared" si="115"/>
        <v>"CodeList.DensityGroupCode"</v>
      </c>
      <c r="AJ247" t="str">
        <f t="shared" si="116"/>
        <v>""</v>
      </c>
      <c r="AK247" t="str">
        <f t="shared" si="117"/>
        <v>"hasOne"</v>
      </c>
      <c r="AL247" t="str">
        <f t="shared" si="118"/>
        <v>"Distribution.BookingShipment","densityGroupCode","CodeList.DensityGroupCode","","hasOne"</v>
      </c>
      <c r="AN247">
        <f>COUNTIF(View_conceptual!G:G,L247)</f>
        <v>0</v>
      </c>
      <c r="AO247">
        <f>COUNTIF(View_conceptual!H:H,L247)+COUNTIF(View_conceptual!I:I,N247)</f>
        <v>0</v>
      </c>
      <c r="AQ247" t="str">
        <f t="shared" si="119"/>
        <v/>
      </c>
      <c r="AR247" t="str">
        <f t="shared" si="120"/>
        <v/>
      </c>
      <c r="AT247">
        <f>COUNTIF(View_full!G:G,L247)</f>
        <v>1</v>
      </c>
      <c r="AU247">
        <f>COUNTIF(View_full!H:H,L247)+COUNTIF(View_full!I:I,N247)</f>
        <v>1</v>
      </c>
      <c r="AV247">
        <f>COUNTIFS(Property_Manual!$A$2:$A$1206,Raw!L247,Property_Manual!$B$2:$B$1206,Raw!M247,Property_Manual!$C$2:$C$1206,Raw!N247,Property_Manual!$D$2:$D$1206,Raw!O247,Property_Manual!$F$2:$F$1206,"x")</f>
        <v>0</v>
      </c>
      <c r="AW247" t="str">
        <f t="shared" si="121"/>
        <v>"Distribution","BookingShipment","densityGroupCode","CodeList","DensityGroupCode",3,"Simplified shipment object that is to be used only for the distribution scope where only a subset of data is known priori to operational phase.","Density Group Code as defined in cXML code list 2","false","true","","https://onerecord.iata.org/ns/cargo#BookingShipment","https://onerecord.iata.org/ns/cargo#densityGroupCode","https://onerecord.iata.org/ns/code-lists/DensityGroupCode"</v>
      </c>
      <c r="AX247" t="str">
        <f t="shared" si="122"/>
        <v/>
      </c>
      <c r="AY247" t="str">
        <f t="shared" si="123"/>
        <v/>
      </c>
    </row>
    <row r="248" spans="1:51" x14ac:dyDescent="0.2">
      <c r="A248" s="5" t="s">
        <v>1254</v>
      </c>
      <c r="B248" s="5" t="s">
        <v>1201</v>
      </c>
      <c r="C248" s="5" t="s">
        <v>347</v>
      </c>
      <c r="D248" s="5" t="s">
        <v>348</v>
      </c>
      <c r="E248" t="s">
        <v>1197</v>
      </c>
      <c r="F248" s="5" t="s">
        <v>2194</v>
      </c>
      <c r="G248">
        <v>1</v>
      </c>
      <c r="I248" s="5" t="s">
        <v>349</v>
      </c>
      <c r="J248" s="5" t="s">
        <v>350</v>
      </c>
      <c r="K248" s="5"/>
      <c r="L248" t="str">
        <f t="shared" si="93"/>
        <v>BookingShipment</v>
      </c>
      <c r="M248" t="str">
        <f t="shared" si="94"/>
        <v>expectedCommodity</v>
      </c>
      <c r="N248" t="str">
        <f t="shared" si="95"/>
        <v>CommodityCode</v>
      </c>
      <c r="O248" t="str">
        <f t="shared" si="96"/>
        <v/>
      </c>
      <c r="P248" t="str">
        <f t="shared" si="97"/>
        <v/>
      </c>
      <c r="Q248" t="str">
        <f t="shared" si="98"/>
        <v>Object</v>
      </c>
      <c r="R248" t="str">
        <f t="shared" si="99"/>
        <v>"Distribution"</v>
      </c>
      <c r="S248" t="str">
        <f t="shared" si="100"/>
        <v>"BookingShipment"</v>
      </c>
      <c r="T248" t="str">
        <f t="shared" si="101"/>
        <v>"expectedCommodity"</v>
      </c>
      <c r="U248" t="str">
        <f t="shared" si="102"/>
        <v>"CodeList"</v>
      </c>
      <c r="V248" t="str">
        <f t="shared" si="103"/>
        <v>"CommodityCode"</v>
      </c>
      <c r="W248">
        <f>IF($A248="Implicit","",COUNTIFS($C$8:C248,C248,$A$8:A248,"Explicit"))</f>
        <v>4</v>
      </c>
      <c r="X248" t="str">
        <f t="shared" si="104"/>
        <v>"Simplified shipment object that is to be used only for the distribution scope where only a subset of data is known priori to operational phase."</v>
      </c>
      <c r="Y248" t="str">
        <f t="shared" si="105"/>
        <v>"Expected commodity of the shipment as per Commodity Code list. Either this or expected HS code required"</v>
      </c>
      <c r="Z248" t="str">
        <f t="shared" si="106"/>
        <v>"false"</v>
      </c>
      <c r="AA248" t="str">
        <f t="shared" si="107"/>
        <v>"true"</v>
      </c>
      <c r="AB248" t="str">
        <f t="shared" si="108"/>
        <v>""</v>
      </c>
      <c r="AC248" t="str">
        <f t="shared" si="109"/>
        <v>"https://onerecord.iata.org/ns/cargo#BookingShipment"</v>
      </c>
      <c r="AD248" t="str">
        <f t="shared" si="110"/>
        <v>"https://onerecord.iata.org/ns/cargo#expectedCommodity"</v>
      </c>
      <c r="AE248" t="str">
        <f t="shared" si="111"/>
        <v>"https://onerecord.iata.org/ns/code-lists/CommodityCode"</v>
      </c>
      <c r="AF248" t="str">
        <f t="shared" si="112"/>
        <v>"Distribution","BookingShipment","expectedCommodity","CodeList","CommodityCode",4,"Simplified shipment object that is to be used only for the distribution scope where only a subset of data is known priori to operational phase.","Expected commodity of the shipment as per Commodity Code list. Either this or expected HS code required","false","true","","https://onerecord.iata.org/ns/cargo#BookingShipment","https://onerecord.iata.org/ns/cargo#expectedCommodity","https://onerecord.iata.org/ns/code-lists/CommodityCode"</v>
      </c>
      <c r="AG248" t="str">
        <f t="shared" si="113"/>
        <v>"Distribution.BookingShipment"</v>
      </c>
      <c r="AH248" t="str">
        <f t="shared" si="114"/>
        <v>"expectedCommodity"</v>
      </c>
      <c r="AI248" t="str">
        <f t="shared" si="115"/>
        <v>"CodeList.CommodityCode"</v>
      </c>
      <c r="AJ248" t="str">
        <f t="shared" si="116"/>
        <v>""</v>
      </c>
      <c r="AK248" t="str">
        <f t="shared" si="117"/>
        <v>"hasOne"</v>
      </c>
      <c r="AL248" t="str">
        <f t="shared" si="118"/>
        <v>"Distribution.BookingShipment","expectedCommodity","CodeList.CommodityCode","","hasOne"</v>
      </c>
      <c r="AN248">
        <f>COUNTIF(View_conceptual!G:G,L248)</f>
        <v>0</v>
      </c>
      <c r="AO248">
        <f>COUNTIF(View_conceptual!H:H,L248)+COUNTIF(View_conceptual!I:I,N248)</f>
        <v>0</v>
      </c>
      <c r="AQ248" t="str">
        <f t="shared" si="119"/>
        <v/>
      </c>
      <c r="AR248" t="str">
        <f t="shared" si="120"/>
        <v/>
      </c>
      <c r="AT248">
        <f>COUNTIF(View_full!G:G,L248)</f>
        <v>1</v>
      </c>
      <c r="AU248">
        <f>COUNTIF(View_full!H:H,L248)+COUNTIF(View_full!I:I,N248)</f>
        <v>1</v>
      </c>
      <c r="AV248">
        <f>COUNTIFS(Property_Manual!$A$2:$A$1206,Raw!L248,Property_Manual!$B$2:$B$1206,Raw!M248,Property_Manual!$C$2:$C$1206,Raw!N248,Property_Manual!$D$2:$D$1206,Raw!O248,Property_Manual!$F$2:$F$1206,"x")</f>
        <v>0</v>
      </c>
      <c r="AW248" t="str">
        <f t="shared" si="121"/>
        <v>"Distribution","BookingShipment","expectedCommodity","CodeList","CommodityCode",4,"Simplified shipment object that is to be used only for the distribution scope where only a subset of data is known priori to operational phase.","Expected commodity of the shipment as per Commodity Code list. Either this or expected HS code required","false","true","","https://onerecord.iata.org/ns/cargo#BookingShipment","https://onerecord.iata.org/ns/cargo#expectedCommodity","https://onerecord.iata.org/ns/code-lists/CommodityCode"</v>
      </c>
      <c r="AX248" t="str">
        <f t="shared" si="122"/>
        <v/>
      </c>
      <c r="AY248" t="str">
        <f t="shared" si="123"/>
        <v/>
      </c>
    </row>
    <row r="249" spans="1:51" x14ac:dyDescent="0.2">
      <c r="A249" s="5" t="s">
        <v>1254</v>
      </c>
      <c r="B249" s="5" t="s">
        <v>1201</v>
      </c>
      <c r="C249" s="5" t="s">
        <v>347</v>
      </c>
      <c r="D249" s="5" t="s">
        <v>351</v>
      </c>
      <c r="E249" t="s">
        <v>49</v>
      </c>
      <c r="F249" s="5" t="s">
        <v>58</v>
      </c>
      <c r="G249">
        <v>1</v>
      </c>
      <c r="I249" s="5" t="s">
        <v>349</v>
      </c>
      <c r="J249" s="5" t="s">
        <v>352</v>
      </c>
      <c r="K249" s="5"/>
      <c r="L249" t="str">
        <f t="shared" si="93"/>
        <v>BookingShipment</v>
      </c>
      <c r="M249" t="str">
        <f t="shared" si="94"/>
        <v>expectedHScode</v>
      </c>
      <c r="N249" t="str">
        <f t="shared" si="95"/>
        <v>CodeListElement</v>
      </c>
      <c r="O249" t="str">
        <f t="shared" si="96"/>
        <v/>
      </c>
      <c r="P249" t="str">
        <f t="shared" si="97"/>
        <v/>
      </c>
      <c r="Q249" t="str">
        <f t="shared" si="98"/>
        <v>Object</v>
      </c>
      <c r="R249" t="str">
        <f t="shared" si="99"/>
        <v>"Distribution"</v>
      </c>
      <c r="S249" t="str">
        <f t="shared" si="100"/>
        <v>"BookingShipment"</v>
      </c>
      <c r="T249" t="str">
        <f t="shared" si="101"/>
        <v>"expectedHScode"</v>
      </c>
      <c r="U249" t="str">
        <f t="shared" si="102"/>
        <v>"Embedded"</v>
      </c>
      <c r="V249" t="str">
        <f t="shared" si="103"/>
        <v>"CodeListElement"</v>
      </c>
      <c r="W249">
        <f>IF($A249="Implicit","",COUNTIFS($C$8:C249,C249,$A$8:A249,"Explicit"))</f>
        <v>5</v>
      </c>
      <c r="X249" t="str">
        <f t="shared" si="104"/>
        <v>"Simplified shipment object that is to be used only for the distribution scope where only a subset of data is known priori to operational phase."</v>
      </c>
      <c r="Y249" t="str">
        <f t="shared" si="105"/>
        <v>"Expected commodity of the shipment as per HS code (at least 6 digits). Either this or expectedCommodityCode required"</v>
      </c>
      <c r="Z249" t="str">
        <f t="shared" si="106"/>
        <v>"false"</v>
      </c>
      <c r="AA249" t="str">
        <f t="shared" si="107"/>
        <v>"false"</v>
      </c>
      <c r="AB249" t="str">
        <f t="shared" si="108"/>
        <v>""</v>
      </c>
      <c r="AC249" t="str">
        <f t="shared" si="109"/>
        <v>"https://onerecord.iata.org/ns/cargo#BookingShipment"</v>
      </c>
      <c r="AD249" t="str">
        <f t="shared" si="110"/>
        <v>"https://onerecord.iata.org/ns/cargo#expectedHScode"</v>
      </c>
      <c r="AE249" t="str">
        <f t="shared" si="111"/>
        <v>"https://onerecord.iata.org/ns/cargo#CodeListElement"</v>
      </c>
      <c r="AF249" t="str">
        <f t="shared" si="112"/>
        <v>"Distribution","BookingShipment","expectedHScode","Embedded","CodeListElement",5,"Simplified shipment object that is to be used only for the distribution scope where only a subset of data is known priori to operational phase.","Expected commodity of the shipment as per HS code (at least 6 digits). Either this or expectedCommodityCode required","false","false","","https://onerecord.iata.org/ns/cargo#BookingShipment","https://onerecord.iata.org/ns/cargo#expectedHScode","https://onerecord.iata.org/ns/cargo#CodeListElement"</v>
      </c>
      <c r="AG249" t="str">
        <f t="shared" si="113"/>
        <v>"Distribution.BookingShipment"</v>
      </c>
      <c r="AH249" t="str">
        <f t="shared" si="114"/>
        <v>"expectedHScode"</v>
      </c>
      <c r="AI249" t="str">
        <f t="shared" si="115"/>
        <v>"Embedded.CodeListElement"</v>
      </c>
      <c r="AJ249" t="str">
        <f t="shared" si="116"/>
        <v>""</v>
      </c>
      <c r="AK249" t="str">
        <f t="shared" si="117"/>
        <v>"hasOne"</v>
      </c>
      <c r="AL249" t="str">
        <f t="shared" si="118"/>
        <v>"Distribution.BookingShipment","expectedHScode","Embedded.CodeListElement","","hasOne"</v>
      </c>
      <c r="AN249">
        <f>COUNTIF(View_conceptual!G:G,L249)</f>
        <v>0</v>
      </c>
      <c r="AO249">
        <f>COUNTIF(View_conceptual!H:H,L249)+COUNTIF(View_conceptual!I:I,N249)</f>
        <v>0</v>
      </c>
      <c r="AQ249" t="str">
        <f t="shared" si="119"/>
        <v/>
      </c>
      <c r="AR249" t="str">
        <f t="shared" si="120"/>
        <v/>
      </c>
      <c r="AT249">
        <f>COUNTIF(View_full!G:G,L249)</f>
        <v>1</v>
      </c>
      <c r="AU249">
        <f>COUNTIF(View_full!H:H,L249)+COUNTIF(View_full!I:I,N249)</f>
        <v>1</v>
      </c>
      <c r="AV249">
        <f>COUNTIFS(Property_Manual!$A$2:$A$1206,Raw!L249,Property_Manual!$B$2:$B$1206,Raw!M249,Property_Manual!$C$2:$C$1206,Raw!N249,Property_Manual!$D$2:$D$1206,Raw!O249,Property_Manual!$F$2:$F$1206,"x")</f>
        <v>0</v>
      </c>
      <c r="AW249" t="str">
        <f t="shared" si="121"/>
        <v>"Distribution","BookingShipment","expectedHScode","Embedded","CodeListElement",5,"Simplified shipment object that is to be used only for the distribution scope where only a subset of data is known priori to operational phase.","Expected commodity of the shipment as per HS code (at least 6 digits). Either this or expectedCommodityCode required","false","false","","https://onerecord.iata.org/ns/cargo#BookingShipment","https://onerecord.iata.org/ns/cargo#expectedHScode","https://onerecord.iata.org/ns/cargo#CodeListElement"</v>
      </c>
      <c r="AX249" t="str">
        <f t="shared" si="122"/>
        <v/>
      </c>
      <c r="AY249" t="str">
        <f t="shared" si="123"/>
        <v/>
      </c>
    </row>
    <row r="250" spans="1:51" x14ac:dyDescent="0.2">
      <c r="A250" s="5" t="s">
        <v>1254</v>
      </c>
      <c r="B250" s="5" t="s">
        <v>1201</v>
      </c>
      <c r="C250" s="5" t="s">
        <v>347</v>
      </c>
      <c r="D250" s="5" t="s">
        <v>182</v>
      </c>
      <c r="E250" t="s">
        <v>49</v>
      </c>
      <c r="F250" s="5" t="s">
        <v>183</v>
      </c>
      <c r="G250">
        <v>1</v>
      </c>
      <c r="I250" s="5" t="s">
        <v>349</v>
      </c>
      <c r="J250" s="5" t="s">
        <v>184</v>
      </c>
      <c r="K250" s="5"/>
      <c r="L250" t="str">
        <f t="shared" si="93"/>
        <v>BookingShipment</v>
      </c>
      <c r="M250" t="str">
        <f t="shared" si="94"/>
        <v>temperatureInstructions</v>
      </c>
      <c r="N250" t="str">
        <f t="shared" si="95"/>
        <v>TemperatureInstructions</v>
      </c>
      <c r="O250" t="str">
        <f t="shared" si="96"/>
        <v/>
      </c>
      <c r="P250" t="str">
        <f t="shared" si="97"/>
        <v/>
      </c>
      <c r="Q250" t="str">
        <f t="shared" si="98"/>
        <v>Object</v>
      </c>
      <c r="R250" t="str">
        <f t="shared" si="99"/>
        <v>"Distribution"</v>
      </c>
      <c r="S250" t="str">
        <f t="shared" si="100"/>
        <v>"BookingShipment"</v>
      </c>
      <c r="T250" t="str">
        <f t="shared" si="101"/>
        <v>"temperatureInstructions"</v>
      </c>
      <c r="U250" t="str">
        <f t="shared" si="102"/>
        <v>"Embedded"</v>
      </c>
      <c r="V250" t="str">
        <f t="shared" si="103"/>
        <v>"TemperatureInstructions"</v>
      </c>
      <c r="W250">
        <f>IF($A250="Implicit","",COUNTIFS($C$8:C250,C250,$A$8:A250,"Explicit"))</f>
        <v>6</v>
      </c>
      <c r="X250" t="str">
        <f t="shared" si="104"/>
        <v>"Simplified shipment object that is to be used only for the distribution scope where only a subset of data is known priori to operational phase."</v>
      </c>
      <c r="Y250" t="str">
        <f t="shared" si="105"/>
        <v>"Temperature instructions if a specific range"</v>
      </c>
      <c r="Z250" t="str">
        <f t="shared" si="106"/>
        <v>"false"</v>
      </c>
      <c r="AA250" t="str">
        <f t="shared" si="107"/>
        <v>"false"</v>
      </c>
      <c r="AB250" t="str">
        <f t="shared" si="108"/>
        <v>""</v>
      </c>
      <c r="AC250" t="str">
        <f t="shared" si="109"/>
        <v>"https://onerecord.iata.org/ns/cargo#BookingShipment"</v>
      </c>
      <c r="AD250" t="str">
        <f t="shared" si="110"/>
        <v>"https://onerecord.iata.org/ns/cargo#temperatureInstructions"</v>
      </c>
      <c r="AE250" t="str">
        <f t="shared" si="111"/>
        <v>"https://onerecord.iata.org/ns/cargo#TemperatureInstructions"</v>
      </c>
      <c r="AF250" t="str">
        <f t="shared" si="112"/>
        <v>"Distribution","BookingShipment","temperatureInstructions","Embedded","TemperatureInstructions",6,"Simplified shipment object that is to be used only for the distribution scope where only a subset of data is known priori to operational phase.","Temperature instructions if a specific range","false","false","","https://onerecord.iata.org/ns/cargo#BookingShipment","https://onerecord.iata.org/ns/cargo#temperatureInstructions","https://onerecord.iata.org/ns/cargo#TemperatureInstructions"</v>
      </c>
      <c r="AG250" t="str">
        <f t="shared" si="113"/>
        <v>"Distribution.BookingShipment"</v>
      </c>
      <c r="AH250" t="str">
        <f t="shared" si="114"/>
        <v>"temperatureInstructions"</v>
      </c>
      <c r="AI250" t="str">
        <f t="shared" si="115"/>
        <v>"Embedded.TemperatureInstructions"</v>
      </c>
      <c r="AJ250" t="str">
        <f t="shared" si="116"/>
        <v>""</v>
      </c>
      <c r="AK250" t="str">
        <f t="shared" si="117"/>
        <v>"hasOne"</v>
      </c>
      <c r="AL250" t="str">
        <f t="shared" si="118"/>
        <v>"Distribution.BookingShipment","temperatureInstructions","Embedded.TemperatureInstructions","","hasOne"</v>
      </c>
      <c r="AN250">
        <f>COUNTIF(View_conceptual!G:G,L250)</f>
        <v>0</v>
      </c>
      <c r="AO250">
        <f>COUNTIF(View_conceptual!H:H,L250)+COUNTIF(View_conceptual!I:I,N250)</f>
        <v>0</v>
      </c>
      <c r="AQ250" t="str">
        <f t="shared" si="119"/>
        <v/>
      </c>
      <c r="AR250" t="str">
        <f t="shared" si="120"/>
        <v/>
      </c>
      <c r="AT250">
        <f>COUNTIF(View_full!G:G,L250)</f>
        <v>1</v>
      </c>
      <c r="AU250">
        <f>COUNTIF(View_full!H:H,L250)+COUNTIF(View_full!I:I,N250)</f>
        <v>1</v>
      </c>
      <c r="AV250">
        <f>COUNTIFS(Property_Manual!$A$2:$A$1206,Raw!L250,Property_Manual!$B$2:$B$1206,Raw!M250,Property_Manual!$C$2:$C$1206,Raw!N250,Property_Manual!$D$2:$D$1206,Raw!O250,Property_Manual!$F$2:$F$1206,"x")</f>
        <v>0</v>
      </c>
      <c r="AW250" t="str">
        <f t="shared" si="121"/>
        <v>"Distribution","BookingShipment","temperatureInstructions","Embedded","TemperatureInstructions",6,"Simplified shipment object that is to be used only for the distribution scope where only a subset of data is known priori to operational phase.","Temperature instructions if a specific range","false","false","","https://onerecord.iata.org/ns/cargo#BookingShipment","https://onerecord.iata.org/ns/cargo#temperatureInstructions","https://onerecord.iata.org/ns/cargo#TemperatureInstructions"</v>
      </c>
      <c r="AX250" t="str">
        <f t="shared" si="122"/>
        <v/>
      </c>
      <c r="AY250" t="str">
        <f t="shared" si="123"/>
        <v/>
      </c>
    </row>
    <row r="251" spans="1:51" x14ac:dyDescent="0.2">
      <c r="A251" s="5" t="s">
        <v>1254</v>
      </c>
      <c r="B251" s="5" t="s">
        <v>1201</v>
      </c>
      <c r="C251" s="5" t="s">
        <v>347</v>
      </c>
      <c r="D251" s="5" t="s">
        <v>792</v>
      </c>
      <c r="E251" t="s">
        <v>49</v>
      </c>
      <c r="F251" s="5" t="s">
        <v>131</v>
      </c>
      <c r="G251">
        <v>1</v>
      </c>
      <c r="I251" s="5" t="s">
        <v>349</v>
      </c>
      <c r="J251" s="5" t="s">
        <v>793</v>
      </c>
      <c r="K251" s="5"/>
      <c r="L251" t="str">
        <f t="shared" si="93"/>
        <v>BookingShipment</v>
      </c>
      <c r="M251" t="str">
        <f t="shared" si="94"/>
        <v>totalDimensions</v>
      </c>
      <c r="N251" t="str">
        <f t="shared" si="95"/>
        <v>Dimensions</v>
      </c>
      <c r="O251" t="str">
        <f t="shared" si="96"/>
        <v/>
      </c>
      <c r="P251" t="str">
        <f t="shared" si="97"/>
        <v/>
      </c>
      <c r="Q251" t="str">
        <f t="shared" si="98"/>
        <v>Object</v>
      </c>
      <c r="R251" t="str">
        <f t="shared" si="99"/>
        <v>"Distribution"</v>
      </c>
      <c r="S251" t="str">
        <f t="shared" si="100"/>
        <v>"BookingShipment"</v>
      </c>
      <c r="T251" t="str">
        <f t="shared" si="101"/>
        <v>"totalDimensions"</v>
      </c>
      <c r="U251" t="str">
        <f t="shared" si="102"/>
        <v>"Embedded"</v>
      </c>
      <c r="V251" t="str">
        <f t="shared" si="103"/>
        <v>"Dimensions"</v>
      </c>
      <c r="W251">
        <f>IF($A251="Implicit","",COUNTIFS($C$8:C251,C251,$A$8:A251,"Explicit"))</f>
        <v>7</v>
      </c>
      <c r="X251" t="str">
        <f t="shared" si="104"/>
        <v>"Simplified shipment object that is to be used only for the distribution scope where only a subset of data is known priori to operational phase."</v>
      </c>
      <c r="Y251" t="str">
        <f t="shared" si="105"/>
        <v>"Dimensions of the whole shipment"</v>
      </c>
      <c r="Z251" t="str">
        <f t="shared" si="106"/>
        <v>"false"</v>
      </c>
      <c r="AA251" t="str">
        <f t="shared" si="107"/>
        <v>"false"</v>
      </c>
      <c r="AB251" t="str">
        <f t="shared" si="108"/>
        <v>""</v>
      </c>
      <c r="AC251" t="str">
        <f t="shared" si="109"/>
        <v>"https://onerecord.iata.org/ns/cargo#BookingShipment"</v>
      </c>
      <c r="AD251" t="str">
        <f t="shared" si="110"/>
        <v>"https://onerecord.iata.org/ns/cargo#totalDimensions"</v>
      </c>
      <c r="AE251" t="str">
        <f t="shared" si="111"/>
        <v>"https://onerecord.iata.org/ns/cargo#Dimensions"</v>
      </c>
      <c r="AF251" t="str">
        <f t="shared" si="112"/>
        <v>"Distribution","BookingShipment","totalDimensions","Embedded","Dimensions",7,"Simplified shipment object that is to be used only for the distribution scope where only a subset of data is known priori to operational phase.","Dimensions of the whole shipment","false","false","","https://onerecord.iata.org/ns/cargo#BookingShipment","https://onerecord.iata.org/ns/cargo#totalDimensions","https://onerecord.iata.org/ns/cargo#Dimensions"</v>
      </c>
      <c r="AG251" t="str">
        <f t="shared" si="113"/>
        <v>"Distribution.BookingShipment"</v>
      </c>
      <c r="AH251" t="str">
        <f t="shared" si="114"/>
        <v>"totalDimensions"</v>
      </c>
      <c r="AI251" t="str">
        <f t="shared" si="115"/>
        <v>"Embedded.Dimensions"</v>
      </c>
      <c r="AJ251" t="str">
        <f t="shared" si="116"/>
        <v>""</v>
      </c>
      <c r="AK251" t="str">
        <f t="shared" si="117"/>
        <v>"hasOne"</v>
      </c>
      <c r="AL251" t="str">
        <f t="shared" si="118"/>
        <v>"Distribution.BookingShipment","totalDimensions","Embedded.Dimensions","","hasOne"</v>
      </c>
      <c r="AN251">
        <f>COUNTIF(View_conceptual!G:G,L251)</f>
        <v>0</v>
      </c>
      <c r="AO251">
        <f>COUNTIF(View_conceptual!H:H,L251)+COUNTIF(View_conceptual!I:I,N251)</f>
        <v>0</v>
      </c>
      <c r="AQ251" t="str">
        <f t="shared" si="119"/>
        <v/>
      </c>
      <c r="AR251" t="str">
        <f t="shared" si="120"/>
        <v/>
      </c>
      <c r="AT251">
        <f>COUNTIF(View_full!G:G,L251)</f>
        <v>1</v>
      </c>
      <c r="AU251">
        <f>COUNTIF(View_full!H:H,L251)+COUNTIF(View_full!I:I,N251)</f>
        <v>1</v>
      </c>
      <c r="AV251">
        <f>COUNTIFS(Property_Manual!$A$2:$A$1206,Raw!L251,Property_Manual!$B$2:$B$1206,Raw!M251,Property_Manual!$C$2:$C$1206,Raw!N251,Property_Manual!$D$2:$D$1206,Raw!O251,Property_Manual!$F$2:$F$1206,"x")</f>
        <v>0</v>
      </c>
      <c r="AW251" t="str">
        <f t="shared" si="121"/>
        <v>"Distribution","BookingShipment","totalDimensions","Embedded","Dimensions",7,"Simplified shipment object that is to be used only for the distribution scope where only a subset of data is known priori to operational phase.","Dimensions of the whole shipment","false","false","","https://onerecord.iata.org/ns/cargo#BookingShipment","https://onerecord.iata.org/ns/cargo#totalDimensions","https://onerecord.iata.org/ns/cargo#Dimensions"</v>
      </c>
      <c r="AX251" t="str">
        <f t="shared" si="122"/>
        <v/>
      </c>
      <c r="AY251" t="str">
        <f t="shared" si="123"/>
        <v/>
      </c>
    </row>
    <row r="252" spans="1:51" x14ac:dyDescent="0.2">
      <c r="A252" s="5" t="s">
        <v>1254</v>
      </c>
      <c r="B252" s="5" t="s">
        <v>1201</v>
      </c>
      <c r="C252" s="5" t="s">
        <v>347</v>
      </c>
      <c r="D252" s="5" t="s">
        <v>794</v>
      </c>
      <c r="E252" s="5" t="s">
        <v>49</v>
      </c>
      <c r="F252" s="5" t="s">
        <v>86</v>
      </c>
      <c r="G252">
        <v>1</v>
      </c>
      <c r="I252" s="5" t="s">
        <v>349</v>
      </c>
      <c r="J252" s="5" t="s">
        <v>795</v>
      </c>
      <c r="K252" s="5"/>
      <c r="L252" t="str">
        <f t="shared" si="93"/>
        <v>BookingShipment</v>
      </c>
      <c r="M252" t="str">
        <f t="shared" si="94"/>
        <v>totalGrossWeight</v>
      </c>
      <c r="N252" t="str">
        <f t="shared" si="95"/>
        <v>Value</v>
      </c>
      <c r="O252" t="str">
        <f t="shared" si="96"/>
        <v/>
      </c>
      <c r="P252" t="str">
        <f t="shared" si="97"/>
        <v/>
      </c>
      <c r="Q252" t="str">
        <f t="shared" si="98"/>
        <v>Object</v>
      </c>
      <c r="R252" t="str">
        <f t="shared" si="99"/>
        <v>"Distribution"</v>
      </c>
      <c r="S252" t="str">
        <f t="shared" si="100"/>
        <v>"BookingShipment"</v>
      </c>
      <c r="T252" t="str">
        <f t="shared" si="101"/>
        <v>"totalGrossWeight"</v>
      </c>
      <c r="U252" t="str">
        <f t="shared" si="102"/>
        <v>"Embedded"</v>
      </c>
      <c r="V252" t="str">
        <f t="shared" si="103"/>
        <v>"Value"</v>
      </c>
      <c r="W252">
        <f>IF($A252="Implicit","",COUNTIFS($C$8:C252,C252,$A$8:A252,"Explicit"))</f>
        <v>8</v>
      </c>
      <c r="X252" t="str">
        <f t="shared" si="104"/>
        <v>"Simplified shipment object that is to be used only for the distribution scope where only a subset of data is known priori to operational phase."</v>
      </c>
      <c r="Y252" t="str">
        <f t="shared" si="105"/>
        <v>"Total gross weight of the whole shipment"</v>
      </c>
      <c r="Z252" t="str">
        <f t="shared" si="106"/>
        <v>"false"</v>
      </c>
      <c r="AA252" t="str">
        <f t="shared" si="107"/>
        <v>"false"</v>
      </c>
      <c r="AB252" t="str">
        <f t="shared" si="108"/>
        <v>""</v>
      </c>
      <c r="AC252" t="str">
        <f t="shared" si="109"/>
        <v>"https://onerecord.iata.org/ns/cargo#BookingShipment"</v>
      </c>
      <c r="AD252" t="str">
        <f t="shared" si="110"/>
        <v>"https://onerecord.iata.org/ns/cargo#totalGrossWeight"</v>
      </c>
      <c r="AE252" t="str">
        <f t="shared" si="111"/>
        <v>"https://onerecord.iata.org/ns/cargo#Value"</v>
      </c>
      <c r="AF252" t="str">
        <f t="shared" si="112"/>
        <v>"Distribution","BookingShipment","totalGrossWeight","Embedded","Value",8,"Simplified shipment object that is to be used only for the distribution scope where only a subset of data is known priori to operational phase.","Total gross weight of the whole shipment","false","false","","https://onerecord.iata.org/ns/cargo#BookingShipment","https://onerecord.iata.org/ns/cargo#totalGrossWeight","https://onerecord.iata.org/ns/cargo#Value"</v>
      </c>
      <c r="AG252" t="str">
        <f t="shared" si="113"/>
        <v>"Distribution.BookingShipment"</v>
      </c>
      <c r="AH252" t="str">
        <f t="shared" si="114"/>
        <v>"totalGrossWeight"</v>
      </c>
      <c r="AI252" t="str">
        <f t="shared" si="115"/>
        <v>"Embedded.Value"</v>
      </c>
      <c r="AJ252" t="str">
        <f t="shared" si="116"/>
        <v>""</v>
      </c>
      <c r="AK252" t="str">
        <f t="shared" si="117"/>
        <v>"hasOne"</v>
      </c>
      <c r="AL252" t="str">
        <f t="shared" si="118"/>
        <v>"Distribution.BookingShipment","totalGrossWeight","Embedded.Value","","hasOne"</v>
      </c>
      <c r="AN252">
        <f>COUNTIF(View_conceptual!G:G,L252)</f>
        <v>0</v>
      </c>
      <c r="AO252">
        <f>COUNTIF(View_conceptual!H:H,L252)+COUNTIF(View_conceptual!I:I,N252)</f>
        <v>0</v>
      </c>
      <c r="AQ252" t="str">
        <f t="shared" si="119"/>
        <v/>
      </c>
      <c r="AR252" t="str">
        <f t="shared" si="120"/>
        <v/>
      </c>
      <c r="AT252">
        <f>COUNTIF(View_full!G:G,L252)</f>
        <v>1</v>
      </c>
      <c r="AU252">
        <f>COUNTIF(View_full!H:H,L252)+COUNTIF(View_full!I:I,N252)</f>
        <v>1</v>
      </c>
      <c r="AV252">
        <f>COUNTIFS(Property_Manual!$A$2:$A$1206,Raw!L252,Property_Manual!$B$2:$B$1206,Raw!M252,Property_Manual!$C$2:$C$1206,Raw!N252,Property_Manual!$D$2:$D$1206,Raw!O252,Property_Manual!$F$2:$F$1206,"x")</f>
        <v>0</v>
      </c>
      <c r="AW252" t="str">
        <f t="shared" si="121"/>
        <v>"Distribution","BookingShipment","totalGrossWeight","Embedded","Value",8,"Simplified shipment object that is to be used only for the distribution scope where only a subset of data is known priori to operational phase.","Total gross weight of the whole shipment","false","false","","https://onerecord.iata.org/ns/cargo#BookingShipment","https://onerecord.iata.org/ns/cargo#totalGrossWeight","https://onerecord.iata.org/ns/cargo#Value"</v>
      </c>
      <c r="AX252" t="str">
        <f t="shared" si="122"/>
        <v/>
      </c>
      <c r="AY252" t="str">
        <f t="shared" si="123"/>
        <v/>
      </c>
    </row>
    <row r="253" spans="1:51" x14ac:dyDescent="0.2">
      <c r="A253" s="5" t="s">
        <v>1254</v>
      </c>
      <c r="B253" s="5" t="s">
        <v>1201</v>
      </c>
      <c r="C253" s="5" t="s">
        <v>347</v>
      </c>
      <c r="D253" s="5" t="s">
        <v>38</v>
      </c>
      <c r="E253" t="s">
        <v>1209</v>
      </c>
      <c r="F253" s="5" t="s">
        <v>23</v>
      </c>
      <c r="H253" t="s">
        <v>415</v>
      </c>
      <c r="I253" s="5" t="s">
        <v>349</v>
      </c>
      <c r="J253" s="5" t="s">
        <v>39</v>
      </c>
      <c r="K253" s="5"/>
      <c r="L253" t="str">
        <f t="shared" si="93"/>
        <v>BookingShipment</v>
      </c>
      <c r="M253" t="str">
        <f t="shared" si="94"/>
        <v>checks</v>
      </c>
      <c r="N253" t="str">
        <f t="shared" si="95"/>
        <v>Check</v>
      </c>
      <c r="O253" t="str">
        <f t="shared" si="96"/>
        <v>checkedObject</v>
      </c>
      <c r="P253" t="str">
        <f t="shared" si="97"/>
        <v/>
      </c>
      <c r="Q253" t="str">
        <f t="shared" si="98"/>
        <v>Object</v>
      </c>
      <c r="R253" t="str">
        <f t="shared" si="99"/>
        <v>"Distribution"</v>
      </c>
      <c r="S253" t="str">
        <f t="shared" si="100"/>
        <v>"BookingShipment"</v>
      </c>
      <c r="T253" t="str">
        <f t="shared" si="101"/>
        <v>"checks"</v>
      </c>
      <c r="U253" t="str">
        <f t="shared" si="102"/>
        <v>"Action"</v>
      </c>
      <c r="V253" t="str">
        <f t="shared" si="103"/>
        <v>"Check"</v>
      </c>
      <c r="W253">
        <f>IF($A253="Implicit","",COUNTIFS($C$8:C253,C253,$A$8:A253,"Explicit"))</f>
        <v>9</v>
      </c>
      <c r="X253" t="str">
        <f t="shared" si="104"/>
        <v>"Simplified shipment object that is to be used only for the distribution scope where only a subset of data is known priori to operational phase."</v>
      </c>
      <c r="Y253" t="str">
        <f t="shared" si="105"/>
        <v>"References to the CheckActions performed on the object"</v>
      </c>
      <c r="Z253" t="str">
        <f t="shared" si="106"/>
        <v>"true"</v>
      </c>
      <c r="AA253" t="str">
        <f t="shared" si="107"/>
        <v>"false"</v>
      </c>
      <c r="AB253" t="str">
        <f t="shared" si="108"/>
        <v>""</v>
      </c>
      <c r="AC253" t="str">
        <f t="shared" si="109"/>
        <v>"https://onerecord.iata.org/ns/cargo#BookingShipment"</v>
      </c>
      <c r="AD253" t="str">
        <f t="shared" si="110"/>
        <v>"https://onerecord.iata.org/ns/cargo#checks"</v>
      </c>
      <c r="AE253" t="str">
        <f t="shared" si="111"/>
        <v>"https://onerecord.iata.org/ns/cargo#Check"</v>
      </c>
      <c r="AF253" t="str">
        <f t="shared" si="112"/>
        <v>"Distribution","BookingShipment","checks","Action","Check",9,"Simplified shipment object that is to be used only for the distribution scope where only a subset of data is known priori to operational phase.","References to the CheckActions performed on the object","true","false","","https://onerecord.iata.org/ns/cargo#BookingShipment","https://onerecord.iata.org/ns/cargo#checks","https://onerecord.iata.org/ns/cargo#Check"</v>
      </c>
      <c r="AG253" t="str">
        <f t="shared" si="113"/>
        <v>"Distribution.BookingShipment"</v>
      </c>
      <c r="AH253" t="str">
        <f t="shared" si="114"/>
        <v>"checks"</v>
      </c>
      <c r="AI253" t="str">
        <f t="shared" si="115"/>
        <v>"Action.Check"</v>
      </c>
      <c r="AJ253" t="str">
        <f t="shared" si="116"/>
        <v>"checkedObject"</v>
      </c>
      <c r="AK253" t="str">
        <f t="shared" si="117"/>
        <v>"hasMany"</v>
      </c>
      <c r="AL253" t="str">
        <f t="shared" si="118"/>
        <v>"Distribution.BookingShipment","checks","Action.Check","checkedObject","hasMany"</v>
      </c>
      <c r="AN253">
        <f>COUNTIF(View_conceptual!G:G,L253)</f>
        <v>0</v>
      </c>
      <c r="AO253">
        <f>COUNTIF(View_conceptual!H:H,L253)+COUNTIF(View_conceptual!I:I,N253)</f>
        <v>0</v>
      </c>
      <c r="AQ253" t="str">
        <f t="shared" si="119"/>
        <v/>
      </c>
      <c r="AR253" t="str">
        <f t="shared" si="120"/>
        <v/>
      </c>
      <c r="AT253">
        <f>COUNTIF(View_full!G:G,L253)</f>
        <v>1</v>
      </c>
      <c r="AU253">
        <f>COUNTIF(View_full!H:H,L253)+COUNTIF(View_full!I:I,N253)</f>
        <v>1</v>
      </c>
      <c r="AV253">
        <f>COUNTIFS(Property_Manual!$A$2:$A$1206,Raw!L253,Property_Manual!$B$2:$B$1206,Raw!M253,Property_Manual!$C$2:$C$1206,Raw!N253,Property_Manual!$D$2:$D$1206,Raw!O253,Property_Manual!$F$2:$F$1206,"x")</f>
        <v>0</v>
      </c>
      <c r="AW253" t="str">
        <f t="shared" si="121"/>
        <v>"Distribution","BookingShipment","checks","Action","Check",9,"Simplified shipment object that is to be used only for the distribution scope where only a subset of data is known priori to operational phase.","References to the CheckActions performed on the object","true","false","","https://onerecord.iata.org/ns/cargo#BookingShipment","https://onerecord.iata.org/ns/cargo#checks","https://onerecord.iata.org/ns/cargo#Check"</v>
      </c>
      <c r="AX253" t="str">
        <f t="shared" si="122"/>
        <v/>
      </c>
      <c r="AY253" t="str">
        <f t="shared" si="123"/>
        <v/>
      </c>
    </row>
    <row r="254" spans="1:51" x14ac:dyDescent="0.2">
      <c r="A254" s="5" t="s">
        <v>1254</v>
      </c>
      <c r="B254" s="5" t="s">
        <v>1201</v>
      </c>
      <c r="C254" s="5" t="s">
        <v>347</v>
      </c>
      <c r="D254" s="5" t="s">
        <v>43</v>
      </c>
      <c r="E254" s="5" t="s">
        <v>1198</v>
      </c>
      <c r="F254" s="5" t="s">
        <v>44</v>
      </c>
      <c r="H254" t="s">
        <v>654</v>
      </c>
      <c r="I254" s="5" t="s">
        <v>349</v>
      </c>
      <c r="J254" s="5" t="s">
        <v>45</v>
      </c>
      <c r="K254" s="5"/>
      <c r="L254" t="str">
        <f t="shared" si="93"/>
        <v>BookingShipment</v>
      </c>
      <c r="M254" t="str">
        <f t="shared" si="94"/>
        <v>externalReferences</v>
      </c>
      <c r="N254" t="str">
        <f t="shared" si="95"/>
        <v>ExternalReference</v>
      </c>
      <c r="O254" t="str">
        <f t="shared" si="96"/>
        <v>referenceForObjects</v>
      </c>
      <c r="P254" t="str">
        <f t="shared" si="97"/>
        <v/>
      </c>
      <c r="Q254" t="str">
        <f t="shared" si="98"/>
        <v>Object</v>
      </c>
      <c r="R254" t="str">
        <f t="shared" si="99"/>
        <v>"Distribution"</v>
      </c>
      <c r="S254" t="str">
        <f t="shared" si="100"/>
        <v>"BookingShipment"</v>
      </c>
      <c r="T254" t="str">
        <f t="shared" si="101"/>
        <v>"externalReferences"</v>
      </c>
      <c r="U254" t="str">
        <f t="shared" si="102"/>
        <v>"Common"</v>
      </c>
      <c r="V254" t="str">
        <f t="shared" si="103"/>
        <v>"ExternalReference"</v>
      </c>
      <c r="W254">
        <f>IF($A254="Implicit","",COUNTIFS($C$8:C254,C254,$A$8:A254,"Explicit"))</f>
        <v>10</v>
      </c>
      <c r="X254" t="str">
        <f t="shared" si="104"/>
        <v>"Simplified shipment object that is to be used only for the distribution scope where only a subset of data is known priori to operational phase."</v>
      </c>
      <c r="Y254" t="str">
        <f t="shared" si="105"/>
        <v>"References to all associated ExternalReferences"</v>
      </c>
      <c r="Z254" t="str">
        <f t="shared" si="106"/>
        <v>"true"</v>
      </c>
      <c r="AA254" t="str">
        <f t="shared" si="107"/>
        <v>"false"</v>
      </c>
      <c r="AB254" t="str">
        <f t="shared" si="108"/>
        <v>""</v>
      </c>
      <c r="AC254" t="str">
        <f t="shared" si="109"/>
        <v>"https://onerecord.iata.org/ns/cargo#BookingShipment"</v>
      </c>
      <c r="AD254" t="str">
        <f t="shared" si="110"/>
        <v>"https://onerecord.iata.org/ns/cargo#externalReferences"</v>
      </c>
      <c r="AE254" t="str">
        <f t="shared" si="111"/>
        <v>"https://onerecord.iata.org/ns/cargo#ExternalReference"</v>
      </c>
      <c r="AF254" t="str">
        <f t="shared" si="112"/>
        <v>"Distribution","BookingShipment","externalReferences","Common","ExternalReference",10,"Simplified shipment object that is to be used only for the distribution scope where only a subset of data is known priori to operational phase.","References to all associated ExternalReferences","true","false","","https://onerecord.iata.org/ns/cargo#BookingShipment","https://onerecord.iata.org/ns/cargo#externalReferences","https://onerecord.iata.org/ns/cargo#ExternalReference"</v>
      </c>
      <c r="AG254" t="str">
        <f t="shared" si="113"/>
        <v>"Distribution.BookingShipment"</v>
      </c>
      <c r="AH254" t="str">
        <f t="shared" si="114"/>
        <v>"externalReferences"</v>
      </c>
      <c r="AI254" t="str">
        <f t="shared" si="115"/>
        <v>"Common.ExternalReference"</v>
      </c>
      <c r="AJ254" t="str">
        <f t="shared" si="116"/>
        <v>"referenceForObjects"</v>
      </c>
      <c r="AK254" t="str">
        <f t="shared" si="117"/>
        <v>"hasMany"</v>
      </c>
      <c r="AL254" t="str">
        <f t="shared" si="118"/>
        <v>"Distribution.BookingShipment","externalReferences","Common.ExternalReference","referenceForObjects","hasMany"</v>
      </c>
      <c r="AN254">
        <f>COUNTIF(View_conceptual!G:G,L254)</f>
        <v>0</v>
      </c>
      <c r="AO254">
        <f>COUNTIF(View_conceptual!H:H,L254)+COUNTIF(View_conceptual!I:I,N254)</f>
        <v>0</v>
      </c>
      <c r="AQ254" t="str">
        <f t="shared" si="119"/>
        <v/>
      </c>
      <c r="AR254" t="str">
        <f t="shared" si="120"/>
        <v/>
      </c>
      <c r="AT254">
        <f>COUNTIF(View_full!G:G,L254)</f>
        <v>1</v>
      </c>
      <c r="AU254">
        <f>COUNTIF(View_full!H:H,L254)+COUNTIF(View_full!I:I,N254)</f>
        <v>1</v>
      </c>
      <c r="AV254">
        <f>COUNTIFS(Property_Manual!$A$2:$A$1206,Raw!L254,Property_Manual!$B$2:$B$1206,Raw!M254,Property_Manual!$C$2:$C$1206,Raw!N254,Property_Manual!$D$2:$D$1206,Raw!O254,Property_Manual!$F$2:$F$1206,"x")</f>
        <v>0</v>
      </c>
      <c r="AW254" t="str">
        <f t="shared" si="121"/>
        <v>"Distribution","BookingShipment","externalReferences","Common","ExternalReference",10,"Simplified shipment object that is to be used only for the distribution scope where only a subset of data is known priori to operational phase.","References to all associated ExternalReferences","true","false","","https://onerecord.iata.org/ns/cargo#BookingShipment","https://onerecord.iata.org/ns/cargo#externalReferences","https://onerecord.iata.org/ns/cargo#ExternalReference"</v>
      </c>
      <c r="AX254" t="str">
        <f t="shared" si="122"/>
        <v/>
      </c>
      <c r="AY254" t="str">
        <f t="shared" si="123"/>
        <v/>
      </c>
    </row>
    <row r="255" spans="1:51" x14ac:dyDescent="0.2">
      <c r="A255" s="5" t="s">
        <v>1255</v>
      </c>
      <c r="B255" s="5" t="s">
        <v>1201</v>
      </c>
      <c r="C255" s="5" t="s">
        <v>347</v>
      </c>
      <c r="D255" s="5" t="s">
        <v>1058</v>
      </c>
      <c r="E255" t="s">
        <v>49</v>
      </c>
      <c r="F255" s="5" t="s">
        <v>86</v>
      </c>
      <c r="G255">
        <v>1</v>
      </c>
      <c r="I255" s="5" t="s">
        <v>349</v>
      </c>
      <c r="J255" s="5" t="s">
        <v>1059</v>
      </c>
      <c r="K255" s="5"/>
      <c r="L255" t="str">
        <f t="shared" si="93"/>
        <v>BookingShipment</v>
      </c>
      <c r="M255" t="str">
        <f t="shared" si="94"/>
        <v>chargeableWeight</v>
      </c>
      <c r="N255" t="str">
        <f t="shared" si="95"/>
        <v>Value</v>
      </c>
      <c r="O255" t="str">
        <f t="shared" si="96"/>
        <v/>
      </c>
      <c r="P255" t="str">
        <f t="shared" si="97"/>
        <v/>
      </c>
      <c r="Q255" t="str">
        <f t="shared" si="98"/>
        <v>Object</v>
      </c>
      <c r="R255" t="str">
        <f t="shared" si="99"/>
        <v/>
      </c>
      <c r="S255" t="str">
        <f t="shared" si="100"/>
        <v/>
      </c>
      <c r="T255" t="str">
        <f t="shared" si="101"/>
        <v/>
      </c>
      <c r="U255" t="str">
        <f t="shared" si="102"/>
        <v/>
      </c>
      <c r="V255" t="str">
        <f t="shared" si="103"/>
        <v/>
      </c>
      <c r="W255" t="str">
        <f>IF($A255="Implicit","",COUNTIFS($C$8:C255,C255,$A$8:A255,"Explicit"))</f>
        <v/>
      </c>
      <c r="X255" t="str">
        <f t="shared" si="104"/>
        <v/>
      </c>
      <c r="Y255" t="str">
        <f t="shared" si="105"/>
        <v/>
      </c>
      <c r="Z255" t="str">
        <f t="shared" si="106"/>
        <v/>
      </c>
      <c r="AA255" t="str">
        <f t="shared" si="107"/>
        <v/>
      </c>
      <c r="AB255" t="str">
        <f t="shared" si="108"/>
        <v/>
      </c>
      <c r="AC255" t="str">
        <f t="shared" si="109"/>
        <v/>
      </c>
      <c r="AD255" t="str">
        <f t="shared" si="110"/>
        <v/>
      </c>
      <c r="AE255" t="str">
        <f t="shared" si="111"/>
        <v/>
      </c>
      <c r="AF255" t="str">
        <f t="shared" si="112"/>
        <v/>
      </c>
      <c r="AG255" t="str">
        <f t="shared" si="113"/>
        <v>"Distribution.BookingShipment"</v>
      </c>
      <c r="AH255" t="str">
        <f t="shared" si="114"/>
        <v>"chargeableWeight"</v>
      </c>
      <c r="AI255" t="str">
        <f t="shared" si="115"/>
        <v>"Embedded.Value"</v>
      </c>
      <c r="AJ255" t="str">
        <f t="shared" si="116"/>
        <v>""</v>
      </c>
      <c r="AK255" t="str">
        <f t="shared" si="117"/>
        <v>"hasOne"</v>
      </c>
      <c r="AL255" t="str">
        <f t="shared" si="118"/>
        <v>"Distribution.BookingShipment","chargeableWeight","Embedded.Value","","hasOne"</v>
      </c>
      <c r="AN255">
        <f>COUNTIF(View_conceptual!G:G,L255)</f>
        <v>0</v>
      </c>
      <c r="AO255">
        <f>COUNTIF(View_conceptual!H:H,L255)+COUNTIF(View_conceptual!I:I,N255)</f>
        <v>0</v>
      </c>
      <c r="AQ255" t="str">
        <f t="shared" si="119"/>
        <v/>
      </c>
      <c r="AR255" t="str">
        <f t="shared" si="120"/>
        <v/>
      </c>
      <c r="AT255">
        <f>COUNTIF(View_full!G:G,L255)</f>
        <v>1</v>
      </c>
      <c r="AU255">
        <f>COUNTIF(View_full!H:H,L255)+COUNTIF(View_full!I:I,N255)</f>
        <v>1</v>
      </c>
      <c r="AV255">
        <f>COUNTIFS(Property_Manual!$A$2:$A$1206,Raw!L255,Property_Manual!$B$2:$B$1206,Raw!M255,Property_Manual!$C$2:$C$1206,Raw!N255,Property_Manual!$D$2:$D$1206,Raw!O255,Property_Manual!$F$2:$F$1206,"x")</f>
        <v>0</v>
      </c>
      <c r="AW255" t="str">
        <f t="shared" si="121"/>
        <v/>
      </c>
      <c r="AX255" t="str">
        <f t="shared" si="122"/>
        <v/>
      </c>
      <c r="AY255" t="str">
        <f t="shared" si="123"/>
        <v/>
      </c>
    </row>
    <row r="256" spans="1:51" x14ac:dyDescent="0.2">
      <c r="A256" s="5" t="s">
        <v>1255</v>
      </c>
      <c r="B256" s="5" t="s">
        <v>1201</v>
      </c>
      <c r="C256" s="5" t="s">
        <v>347</v>
      </c>
      <c r="D256" s="5" t="s">
        <v>2191</v>
      </c>
      <c r="E256" t="s">
        <v>1197</v>
      </c>
      <c r="F256" s="5" t="s">
        <v>2192</v>
      </c>
      <c r="G256">
        <v>1</v>
      </c>
      <c r="I256" s="5" t="s">
        <v>349</v>
      </c>
      <c r="J256" s="5" t="s">
        <v>2193</v>
      </c>
      <c r="K256" s="5"/>
      <c r="L256" t="str">
        <f t="shared" si="93"/>
        <v>BookingShipment</v>
      </c>
      <c r="M256" t="str">
        <f t="shared" si="94"/>
        <v>densityGroupCode</v>
      </c>
      <c r="N256" t="str">
        <f t="shared" si="95"/>
        <v>DensityGroupCode</v>
      </c>
      <c r="O256" t="str">
        <f t="shared" si="96"/>
        <v/>
      </c>
      <c r="P256" t="str">
        <f t="shared" si="97"/>
        <v/>
      </c>
      <c r="Q256" t="str">
        <f t="shared" si="98"/>
        <v>Object</v>
      </c>
      <c r="R256" t="str">
        <f t="shared" si="99"/>
        <v/>
      </c>
      <c r="S256" t="str">
        <f t="shared" si="100"/>
        <v/>
      </c>
      <c r="T256" t="str">
        <f t="shared" si="101"/>
        <v/>
      </c>
      <c r="U256" t="str">
        <f t="shared" si="102"/>
        <v/>
      </c>
      <c r="V256" t="str">
        <f t="shared" si="103"/>
        <v/>
      </c>
      <c r="W256" t="str">
        <f>IF($A256="Implicit","",COUNTIFS($C$8:C256,C256,$A$8:A256,"Explicit"))</f>
        <v/>
      </c>
      <c r="X256" t="str">
        <f t="shared" si="104"/>
        <v/>
      </c>
      <c r="Y256" t="str">
        <f t="shared" si="105"/>
        <v/>
      </c>
      <c r="Z256" t="str">
        <f t="shared" si="106"/>
        <v/>
      </c>
      <c r="AA256" t="str">
        <f t="shared" si="107"/>
        <v/>
      </c>
      <c r="AB256" t="str">
        <f t="shared" si="108"/>
        <v/>
      </c>
      <c r="AC256" t="str">
        <f t="shared" si="109"/>
        <v/>
      </c>
      <c r="AD256" t="str">
        <f t="shared" si="110"/>
        <v/>
      </c>
      <c r="AE256" t="str">
        <f t="shared" si="111"/>
        <v/>
      </c>
      <c r="AF256" t="str">
        <f t="shared" si="112"/>
        <v/>
      </c>
      <c r="AG256" t="str">
        <f t="shared" si="113"/>
        <v>"Distribution.BookingShipment"</v>
      </c>
      <c r="AH256" t="str">
        <f t="shared" si="114"/>
        <v>"densityGroupCode"</v>
      </c>
      <c r="AI256" t="str">
        <f t="shared" si="115"/>
        <v>"CodeList.DensityGroupCode"</v>
      </c>
      <c r="AJ256" t="str">
        <f t="shared" si="116"/>
        <v>""</v>
      </c>
      <c r="AK256" t="str">
        <f t="shared" si="117"/>
        <v>"hasOne"</v>
      </c>
      <c r="AL256" t="str">
        <f t="shared" si="118"/>
        <v>"Distribution.BookingShipment","densityGroupCode","CodeList.DensityGroupCode","","hasOne"</v>
      </c>
      <c r="AN256">
        <f>COUNTIF(View_conceptual!G:G,L256)</f>
        <v>0</v>
      </c>
      <c r="AO256">
        <f>COUNTIF(View_conceptual!H:H,L256)+COUNTIF(View_conceptual!I:I,N256)</f>
        <v>0</v>
      </c>
      <c r="AQ256" t="str">
        <f t="shared" si="119"/>
        <v/>
      </c>
      <c r="AR256" t="str">
        <f t="shared" si="120"/>
        <v/>
      </c>
      <c r="AT256">
        <f>COUNTIF(View_full!G:G,L256)</f>
        <v>1</v>
      </c>
      <c r="AU256">
        <f>COUNTIF(View_full!H:H,L256)+COUNTIF(View_full!I:I,N256)</f>
        <v>1</v>
      </c>
      <c r="AV256">
        <f>COUNTIFS(Property_Manual!$A$2:$A$1206,Raw!L256,Property_Manual!$B$2:$B$1206,Raw!M256,Property_Manual!$C$2:$C$1206,Raw!N256,Property_Manual!$D$2:$D$1206,Raw!O256,Property_Manual!$F$2:$F$1206,"x")</f>
        <v>0</v>
      </c>
      <c r="AW256" t="str">
        <f t="shared" si="121"/>
        <v/>
      </c>
      <c r="AX256" t="str">
        <f t="shared" si="122"/>
        <v/>
      </c>
      <c r="AY256" t="str">
        <f t="shared" si="123"/>
        <v/>
      </c>
    </row>
    <row r="257" spans="1:51" x14ac:dyDescent="0.2">
      <c r="A257" s="5" t="s">
        <v>1255</v>
      </c>
      <c r="B257" s="5" t="s">
        <v>1201</v>
      </c>
      <c r="C257" s="5" t="s">
        <v>347</v>
      </c>
      <c r="D257" s="5" t="s">
        <v>348</v>
      </c>
      <c r="E257" s="5" t="s">
        <v>1197</v>
      </c>
      <c r="F257" s="5" t="s">
        <v>2194</v>
      </c>
      <c r="G257">
        <v>1</v>
      </c>
      <c r="I257" s="5" t="s">
        <v>349</v>
      </c>
      <c r="J257" s="5" t="s">
        <v>350</v>
      </c>
      <c r="K257" s="5"/>
      <c r="L257" t="str">
        <f t="shared" si="93"/>
        <v>BookingShipment</v>
      </c>
      <c r="M257" t="str">
        <f t="shared" si="94"/>
        <v>expectedCommodity</v>
      </c>
      <c r="N257" t="str">
        <f t="shared" si="95"/>
        <v>CommodityCode</v>
      </c>
      <c r="O257" t="str">
        <f t="shared" si="96"/>
        <v/>
      </c>
      <c r="P257" t="str">
        <f t="shared" si="97"/>
        <v/>
      </c>
      <c r="Q257" t="str">
        <f t="shared" si="98"/>
        <v>Object</v>
      </c>
      <c r="R257" t="str">
        <f t="shared" si="99"/>
        <v/>
      </c>
      <c r="S257" t="str">
        <f t="shared" si="100"/>
        <v/>
      </c>
      <c r="T257" t="str">
        <f t="shared" si="101"/>
        <v/>
      </c>
      <c r="U257" t="str">
        <f t="shared" si="102"/>
        <v/>
      </c>
      <c r="V257" t="str">
        <f t="shared" si="103"/>
        <v/>
      </c>
      <c r="W257" t="str">
        <f>IF($A257="Implicit","",COUNTIFS($C$8:C257,C257,$A$8:A257,"Explicit"))</f>
        <v/>
      </c>
      <c r="X257" t="str">
        <f t="shared" si="104"/>
        <v/>
      </c>
      <c r="Y257" t="str">
        <f t="shared" si="105"/>
        <v/>
      </c>
      <c r="Z257" t="str">
        <f t="shared" si="106"/>
        <v/>
      </c>
      <c r="AA257" t="str">
        <f t="shared" si="107"/>
        <v/>
      </c>
      <c r="AB257" t="str">
        <f t="shared" si="108"/>
        <v/>
      </c>
      <c r="AC257" t="str">
        <f t="shared" si="109"/>
        <v/>
      </c>
      <c r="AD257" t="str">
        <f t="shared" si="110"/>
        <v/>
      </c>
      <c r="AE257" t="str">
        <f t="shared" si="111"/>
        <v/>
      </c>
      <c r="AF257" t="str">
        <f t="shared" si="112"/>
        <v/>
      </c>
      <c r="AG257" t="str">
        <f t="shared" si="113"/>
        <v>"Distribution.BookingShipment"</v>
      </c>
      <c r="AH257" t="str">
        <f t="shared" si="114"/>
        <v>"expectedCommodity"</v>
      </c>
      <c r="AI257" t="str">
        <f t="shared" si="115"/>
        <v>"CodeList.CommodityCode"</v>
      </c>
      <c r="AJ257" t="str">
        <f t="shared" si="116"/>
        <v>""</v>
      </c>
      <c r="AK257" t="str">
        <f t="shared" si="117"/>
        <v>"hasOne"</v>
      </c>
      <c r="AL257" t="str">
        <f t="shared" si="118"/>
        <v>"Distribution.BookingShipment","expectedCommodity","CodeList.CommodityCode","","hasOne"</v>
      </c>
      <c r="AN257">
        <f>COUNTIF(View_conceptual!G:G,L257)</f>
        <v>0</v>
      </c>
      <c r="AO257">
        <f>COUNTIF(View_conceptual!H:H,L257)+COUNTIF(View_conceptual!I:I,N257)</f>
        <v>0</v>
      </c>
      <c r="AQ257" t="str">
        <f t="shared" si="119"/>
        <v/>
      </c>
      <c r="AR257" t="str">
        <f t="shared" si="120"/>
        <v/>
      </c>
      <c r="AT257">
        <f>COUNTIF(View_full!G:G,L257)</f>
        <v>1</v>
      </c>
      <c r="AU257">
        <f>COUNTIF(View_full!H:H,L257)+COUNTIF(View_full!I:I,N257)</f>
        <v>1</v>
      </c>
      <c r="AV257">
        <f>COUNTIFS(Property_Manual!$A$2:$A$1206,Raw!L257,Property_Manual!$B$2:$B$1206,Raw!M257,Property_Manual!$C$2:$C$1206,Raw!N257,Property_Manual!$D$2:$D$1206,Raw!O257,Property_Manual!$F$2:$F$1206,"x")</f>
        <v>0</v>
      </c>
      <c r="AW257" t="str">
        <f t="shared" si="121"/>
        <v/>
      </c>
      <c r="AX257" t="str">
        <f t="shared" si="122"/>
        <v/>
      </c>
      <c r="AY257" t="str">
        <f t="shared" si="123"/>
        <v/>
      </c>
    </row>
    <row r="258" spans="1:51" x14ac:dyDescent="0.2">
      <c r="A258" s="5" t="s">
        <v>1255</v>
      </c>
      <c r="B258" s="5" t="s">
        <v>1201</v>
      </c>
      <c r="C258" s="5" t="s">
        <v>347</v>
      </c>
      <c r="D258" s="5" t="s">
        <v>182</v>
      </c>
      <c r="E258" s="5" t="s">
        <v>49</v>
      </c>
      <c r="F258" s="5" t="s">
        <v>183</v>
      </c>
      <c r="G258">
        <v>1</v>
      </c>
      <c r="I258" s="5" t="s">
        <v>349</v>
      </c>
      <c r="J258" s="5" t="s">
        <v>184</v>
      </c>
      <c r="K258" s="5"/>
      <c r="L258" t="str">
        <f t="shared" si="93"/>
        <v>BookingShipment</v>
      </c>
      <c r="M258" t="str">
        <f t="shared" si="94"/>
        <v>temperatureInstructions</v>
      </c>
      <c r="N258" t="str">
        <f t="shared" si="95"/>
        <v>TemperatureInstructions</v>
      </c>
      <c r="O258" t="str">
        <f t="shared" si="96"/>
        <v/>
      </c>
      <c r="P258" t="str">
        <f t="shared" si="97"/>
        <v/>
      </c>
      <c r="Q258" t="str">
        <f t="shared" si="98"/>
        <v>Object</v>
      </c>
      <c r="R258" t="str">
        <f t="shared" si="99"/>
        <v/>
      </c>
      <c r="S258" t="str">
        <f t="shared" si="100"/>
        <v/>
      </c>
      <c r="T258" t="str">
        <f t="shared" si="101"/>
        <v/>
      </c>
      <c r="U258" t="str">
        <f t="shared" si="102"/>
        <v/>
      </c>
      <c r="V258" t="str">
        <f t="shared" si="103"/>
        <v/>
      </c>
      <c r="W258" t="str">
        <f>IF($A258="Implicit","",COUNTIFS($C$8:C258,C258,$A$8:A258,"Explicit"))</f>
        <v/>
      </c>
      <c r="X258" t="str">
        <f t="shared" si="104"/>
        <v/>
      </c>
      <c r="Y258" t="str">
        <f t="shared" si="105"/>
        <v/>
      </c>
      <c r="Z258" t="str">
        <f t="shared" si="106"/>
        <v/>
      </c>
      <c r="AA258" t="str">
        <f t="shared" si="107"/>
        <v/>
      </c>
      <c r="AB258" t="str">
        <f t="shared" si="108"/>
        <v/>
      </c>
      <c r="AC258" t="str">
        <f t="shared" si="109"/>
        <v/>
      </c>
      <c r="AD258" t="str">
        <f t="shared" si="110"/>
        <v/>
      </c>
      <c r="AE258" t="str">
        <f t="shared" si="111"/>
        <v/>
      </c>
      <c r="AF258" t="str">
        <f t="shared" si="112"/>
        <v/>
      </c>
      <c r="AG258" t="str">
        <f t="shared" si="113"/>
        <v>"Distribution.BookingShipment"</v>
      </c>
      <c r="AH258" t="str">
        <f t="shared" si="114"/>
        <v>"temperatureInstructions"</v>
      </c>
      <c r="AI258" t="str">
        <f t="shared" si="115"/>
        <v>"Embedded.TemperatureInstructions"</v>
      </c>
      <c r="AJ258" t="str">
        <f t="shared" si="116"/>
        <v>""</v>
      </c>
      <c r="AK258" t="str">
        <f t="shared" si="117"/>
        <v>"hasOne"</v>
      </c>
      <c r="AL258" t="str">
        <f t="shared" si="118"/>
        <v>"Distribution.BookingShipment","temperatureInstructions","Embedded.TemperatureInstructions","","hasOne"</v>
      </c>
      <c r="AN258">
        <f>COUNTIF(View_conceptual!G:G,L258)</f>
        <v>0</v>
      </c>
      <c r="AO258">
        <f>COUNTIF(View_conceptual!H:H,L258)+COUNTIF(View_conceptual!I:I,N258)</f>
        <v>0</v>
      </c>
      <c r="AQ258" t="str">
        <f t="shared" si="119"/>
        <v/>
      </c>
      <c r="AR258" t="str">
        <f t="shared" si="120"/>
        <v/>
      </c>
      <c r="AT258">
        <f>COUNTIF(View_full!G:G,L258)</f>
        <v>1</v>
      </c>
      <c r="AU258">
        <f>COUNTIF(View_full!H:H,L258)+COUNTIF(View_full!I:I,N258)</f>
        <v>1</v>
      </c>
      <c r="AV258">
        <f>COUNTIFS(Property_Manual!$A$2:$A$1206,Raw!L258,Property_Manual!$B$2:$B$1206,Raw!M258,Property_Manual!$C$2:$C$1206,Raw!N258,Property_Manual!$D$2:$D$1206,Raw!O258,Property_Manual!$F$2:$F$1206,"x")</f>
        <v>0</v>
      </c>
      <c r="AW258" t="str">
        <f t="shared" si="121"/>
        <v/>
      </c>
      <c r="AX258" t="str">
        <f t="shared" si="122"/>
        <v/>
      </c>
      <c r="AY258" t="str">
        <f t="shared" si="123"/>
        <v/>
      </c>
    </row>
    <row r="259" spans="1:51" x14ac:dyDescent="0.2">
      <c r="A259" s="5" t="s">
        <v>1255</v>
      </c>
      <c r="B259" s="5" t="s">
        <v>1201</v>
      </c>
      <c r="C259" s="5" t="s">
        <v>347</v>
      </c>
      <c r="D259" s="5" t="s">
        <v>792</v>
      </c>
      <c r="E259" t="s">
        <v>49</v>
      </c>
      <c r="F259" s="5" t="s">
        <v>131</v>
      </c>
      <c r="G259">
        <v>1</v>
      </c>
      <c r="I259" s="5" t="s">
        <v>349</v>
      </c>
      <c r="J259" s="5" t="s">
        <v>793</v>
      </c>
      <c r="K259" s="5"/>
      <c r="L259" t="str">
        <f t="shared" si="93"/>
        <v>BookingShipment</v>
      </c>
      <c r="M259" t="str">
        <f t="shared" si="94"/>
        <v>totalDimensions</v>
      </c>
      <c r="N259" t="str">
        <f t="shared" si="95"/>
        <v>Dimensions</v>
      </c>
      <c r="O259" t="str">
        <f t="shared" si="96"/>
        <v/>
      </c>
      <c r="P259" t="str">
        <f t="shared" si="97"/>
        <v/>
      </c>
      <c r="Q259" t="str">
        <f t="shared" si="98"/>
        <v>Object</v>
      </c>
      <c r="R259" t="str">
        <f t="shared" si="99"/>
        <v/>
      </c>
      <c r="S259" t="str">
        <f t="shared" si="100"/>
        <v/>
      </c>
      <c r="T259" t="str">
        <f t="shared" si="101"/>
        <v/>
      </c>
      <c r="U259" t="str">
        <f t="shared" si="102"/>
        <v/>
      </c>
      <c r="V259" t="str">
        <f t="shared" si="103"/>
        <v/>
      </c>
      <c r="W259" t="str">
        <f>IF($A259="Implicit","",COUNTIFS($C$8:C259,C259,$A$8:A259,"Explicit"))</f>
        <v/>
      </c>
      <c r="X259" t="str">
        <f t="shared" si="104"/>
        <v/>
      </c>
      <c r="Y259" t="str">
        <f t="shared" si="105"/>
        <v/>
      </c>
      <c r="Z259" t="str">
        <f t="shared" si="106"/>
        <v/>
      </c>
      <c r="AA259" t="str">
        <f t="shared" si="107"/>
        <v/>
      </c>
      <c r="AB259" t="str">
        <f t="shared" si="108"/>
        <v/>
      </c>
      <c r="AC259" t="str">
        <f t="shared" si="109"/>
        <v/>
      </c>
      <c r="AD259" t="str">
        <f t="shared" si="110"/>
        <v/>
      </c>
      <c r="AE259" t="str">
        <f t="shared" si="111"/>
        <v/>
      </c>
      <c r="AF259" t="str">
        <f t="shared" si="112"/>
        <v/>
      </c>
      <c r="AG259" t="str">
        <f t="shared" si="113"/>
        <v>"Distribution.BookingShipment"</v>
      </c>
      <c r="AH259" t="str">
        <f t="shared" si="114"/>
        <v>"totalDimensions"</v>
      </c>
      <c r="AI259" t="str">
        <f t="shared" si="115"/>
        <v>"Embedded.Dimensions"</v>
      </c>
      <c r="AJ259" t="str">
        <f t="shared" si="116"/>
        <v>""</v>
      </c>
      <c r="AK259" t="str">
        <f t="shared" si="117"/>
        <v>"hasOne"</v>
      </c>
      <c r="AL259" t="str">
        <f t="shared" si="118"/>
        <v>"Distribution.BookingShipment","totalDimensions","Embedded.Dimensions","","hasOne"</v>
      </c>
      <c r="AN259">
        <f>COUNTIF(View_conceptual!G:G,L259)</f>
        <v>0</v>
      </c>
      <c r="AO259">
        <f>COUNTIF(View_conceptual!H:H,L259)+COUNTIF(View_conceptual!I:I,N259)</f>
        <v>0</v>
      </c>
      <c r="AQ259" t="str">
        <f t="shared" si="119"/>
        <v/>
      </c>
      <c r="AR259" t="str">
        <f t="shared" si="120"/>
        <v/>
      </c>
      <c r="AT259">
        <f>COUNTIF(View_full!G:G,L259)</f>
        <v>1</v>
      </c>
      <c r="AU259">
        <f>COUNTIF(View_full!H:H,L259)+COUNTIF(View_full!I:I,N259)</f>
        <v>1</v>
      </c>
      <c r="AV259">
        <f>COUNTIFS(Property_Manual!$A$2:$A$1206,Raw!L259,Property_Manual!$B$2:$B$1206,Raw!M259,Property_Manual!$C$2:$C$1206,Raw!N259,Property_Manual!$D$2:$D$1206,Raw!O259,Property_Manual!$F$2:$F$1206,"x")</f>
        <v>0</v>
      </c>
      <c r="AW259" t="str">
        <f t="shared" si="121"/>
        <v/>
      </c>
      <c r="AX259" t="str">
        <f t="shared" si="122"/>
        <v/>
      </c>
      <c r="AY259" t="str">
        <f t="shared" si="123"/>
        <v/>
      </c>
    </row>
    <row r="260" spans="1:51" x14ac:dyDescent="0.2">
      <c r="A260" s="5" t="s">
        <v>1255</v>
      </c>
      <c r="B260" s="5" t="s">
        <v>1201</v>
      </c>
      <c r="C260" s="5" t="s">
        <v>347</v>
      </c>
      <c r="D260" s="5" t="s">
        <v>794</v>
      </c>
      <c r="E260" t="s">
        <v>49</v>
      </c>
      <c r="F260" s="5" t="s">
        <v>86</v>
      </c>
      <c r="G260">
        <v>1</v>
      </c>
      <c r="I260" s="5" t="s">
        <v>349</v>
      </c>
      <c r="J260" s="5" t="s">
        <v>795</v>
      </c>
      <c r="K260" s="5"/>
      <c r="L260" t="str">
        <f t="shared" si="93"/>
        <v>BookingShipment</v>
      </c>
      <c r="M260" t="str">
        <f t="shared" si="94"/>
        <v>totalGrossWeight</v>
      </c>
      <c r="N260" t="str">
        <f t="shared" si="95"/>
        <v>Value</v>
      </c>
      <c r="O260" t="str">
        <f t="shared" si="96"/>
        <v/>
      </c>
      <c r="P260" t="str">
        <f t="shared" si="97"/>
        <v/>
      </c>
      <c r="Q260" t="str">
        <f t="shared" si="98"/>
        <v>Object</v>
      </c>
      <c r="R260" t="str">
        <f t="shared" si="99"/>
        <v/>
      </c>
      <c r="S260" t="str">
        <f t="shared" si="100"/>
        <v/>
      </c>
      <c r="T260" t="str">
        <f t="shared" si="101"/>
        <v/>
      </c>
      <c r="U260" t="str">
        <f t="shared" si="102"/>
        <v/>
      </c>
      <c r="V260" t="str">
        <f t="shared" si="103"/>
        <v/>
      </c>
      <c r="W260" t="str">
        <f>IF($A260="Implicit","",COUNTIFS($C$8:C260,C260,$A$8:A260,"Explicit"))</f>
        <v/>
      </c>
      <c r="X260" t="str">
        <f t="shared" si="104"/>
        <v/>
      </c>
      <c r="Y260" t="str">
        <f t="shared" si="105"/>
        <v/>
      </c>
      <c r="Z260" t="str">
        <f t="shared" si="106"/>
        <v/>
      </c>
      <c r="AA260" t="str">
        <f t="shared" si="107"/>
        <v/>
      </c>
      <c r="AB260" t="str">
        <f t="shared" si="108"/>
        <v/>
      </c>
      <c r="AC260" t="str">
        <f t="shared" si="109"/>
        <v/>
      </c>
      <c r="AD260" t="str">
        <f t="shared" si="110"/>
        <v/>
      </c>
      <c r="AE260" t="str">
        <f t="shared" si="111"/>
        <v/>
      </c>
      <c r="AF260" t="str">
        <f t="shared" si="112"/>
        <v/>
      </c>
      <c r="AG260" t="str">
        <f t="shared" si="113"/>
        <v>"Distribution.BookingShipment"</v>
      </c>
      <c r="AH260" t="str">
        <f t="shared" si="114"/>
        <v>"totalGrossWeight"</v>
      </c>
      <c r="AI260" t="str">
        <f t="shared" si="115"/>
        <v>"Embedded.Value"</v>
      </c>
      <c r="AJ260" t="str">
        <f t="shared" si="116"/>
        <v>""</v>
      </c>
      <c r="AK260" t="str">
        <f t="shared" si="117"/>
        <v>"hasOne"</v>
      </c>
      <c r="AL260" t="str">
        <f t="shared" si="118"/>
        <v>"Distribution.BookingShipment","totalGrossWeight","Embedded.Value","","hasOne"</v>
      </c>
      <c r="AN260">
        <f>COUNTIF(View_conceptual!G:G,L260)</f>
        <v>0</v>
      </c>
      <c r="AO260">
        <f>COUNTIF(View_conceptual!H:H,L260)+COUNTIF(View_conceptual!I:I,N260)</f>
        <v>0</v>
      </c>
      <c r="AQ260" t="str">
        <f t="shared" si="119"/>
        <v/>
      </c>
      <c r="AR260" t="str">
        <f t="shared" si="120"/>
        <v/>
      </c>
      <c r="AT260">
        <f>COUNTIF(View_full!G:G,L260)</f>
        <v>1</v>
      </c>
      <c r="AU260">
        <f>COUNTIF(View_full!H:H,L260)+COUNTIF(View_full!I:I,N260)</f>
        <v>1</v>
      </c>
      <c r="AV260">
        <f>COUNTIFS(Property_Manual!$A$2:$A$1206,Raw!L260,Property_Manual!$B$2:$B$1206,Raw!M260,Property_Manual!$C$2:$C$1206,Raw!N260,Property_Manual!$D$2:$D$1206,Raw!O260,Property_Manual!$F$2:$F$1206,"x")</f>
        <v>0</v>
      </c>
      <c r="AW260" t="str">
        <f t="shared" si="121"/>
        <v/>
      </c>
      <c r="AX260" t="str">
        <f t="shared" si="122"/>
        <v/>
      </c>
      <c r="AY260" t="str">
        <f t="shared" si="123"/>
        <v/>
      </c>
    </row>
    <row r="261" spans="1:51" x14ac:dyDescent="0.2">
      <c r="A261" s="5" t="s">
        <v>1255</v>
      </c>
      <c r="B261" s="5" t="s">
        <v>1201</v>
      </c>
      <c r="C261" s="5" t="s">
        <v>347</v>
      </c>
      <c r="D261" s="5" t="s">
        <v>38</v>
      </c>
      <c r="E261" t="s">
        <v>1209</v>
      </c>
      <c r="F261" s="5" t="s">
        <v>23</v>
      </c>
      <c r="H261" t="s">
        <v>415</v>
      </c>
      <c r="I261" s="5" t="s">
        <v>349</v>
      </c>
      <c r="J261" s="5" t="s">
        <v>39</v>
      </c>
      <c r="K261" s="5"/>
      <c r="L261" t="str">
        <f t="shared" si="93"/>
        <v>BookingShipment</v>
      </c>
      <c r="M261" t="str">
        <f t="shared" si="94"/>
        <v>checks</v>
      </c>
      <c r="N261" t="str">
        <f t="shared" si="95"/>
        <v>Check</v>
      </c>
      <c r="O261" t="str">
        <f t="shared" si="96"/>
        <v>checkedObject</v>
      </c>
      <c r="P261" t="str">
        <f t="shared" si="97"/>
        <v/>
      </c>
      <c r="Q261" t="str">
        <f t="shared" si="98"/>
        <v>Object</v>
      </c>
      <c r="R261" t="str">
        <f t="shared" si="99"/>
        <v/>
      </c>
      <c r="S261" t="str">
        <f t="shared" si="100"/>
        <v/>
      </c>
      <c r="T261" t="str">
        <f t="shared" si="101"/>
        <v/>
      </c>
      <c r="U261" t="str">
        <f t="shared" si="102"/>
        <v/>
      </c>
      <c r="V261" t="str">
        <f t="shared" si="103"/>
        <v/>
      </c>
      <c r="W261" t="str">
        <f>IF($A261="Implicit","",COUNTIFS($C$8:C261,C261,$A$8:A261,"Explicit"))</f>
        <v/>
      </c>
      <c r="X261" t="str">
        <f t="shared" si="104"/>
        <v/>
      </c>
      <c r="Y261" t="str">
        <f t="shared" si="105"/>
        <v/>
      </c>
      <c r="Z261" t="str">
        <f t="shared" si="106"/>
        <v/>
      </c>
      <c r="AA261" t="str">
        <f t="shared" si="107"/>
        <v/>
      </c>
      <c r="AB261" t="str">
        <f t="shared" si="108"/>
        <v/>
      </c>
      <c r="AC261" t="str">
        <f t="shared" si="109"/>
        <v/>
      </c>
      <c r="AD261" t="str">
        <f t="shared" si="110"/>
        <v/>
      </c>
      <c r="AE261" t="str">
        <f t="shared" si="111"/>
        <v/>
      </c>
      <c r="AF261" t="str">
        <f t="shared" si="112"/>
        <v/>
      </c>
      <c r="AG261" t="str">
        <f t="shared" si="113"/>
        <v>"Distribution.BookingShipment"</v>
      </c>
      <c r="AH261" t="str">
        <f t="shared" si="114"/>
        <v>"checks"</v>
      </c>
      <c r="AI261" t="str">
        <f t="shared" si="115"/>
        <v>"Action.Check"</v>
      </c>
      <c r="AJ261" t="str">
        <f t="shared" si="116"/>
        <v>"checkedObject"</v>
      </c>
      <c r="AK261" t="str">
        <f t="shared" si="117"/>
        <v>"hasMany"</v>
      </c>
      <c r="AL261" t="str">
        <f t="shared" si="118"/>
        <v>"Distribution.BookingShipment","checks","Action.Check","checkedObject","hasMany"</v>
      </c>
      <c r="AN261">
        <f>COUNTIF(View_conceptual!G:G,L261)</f>
        <v>0</v>
      </c>
      <c r="AO261">
        <f>COUNTIF(View_conceptual!H:H,L261)+COUNTIF(View_conceptual!I:I,N261)</f>
        <v>0</v>
      </c>
      <c r="AQ261" t="str">
        <f t="shared" si="119"/>
        <v/>
      </c>
      <c r="AR261" t="str">
        <f t="shared" si="120"/>
        <v/>
      </c>
      <c r="AT261">
        <f>COUNTIF(View_full!G:G,L261)</f>
        <v>1</v>
      </c>
      <c r="AU261">
        <f>COUNTIF(View_full!H:H,L261)+COUNTIF(View_full!I:I,N261)</f>
        <v>1</v>
      </c>
      <c r="AV261">
        <f>COUNTIFS(Property_Manual!$A$2:$A$1206,Raw!L261,Property_Manual!$B$2:$B$1206,Raw!M261,Property_Manual!$C$2:$C$1206,Raw!N261,Property_Manual!$D$2:$D$1206,Raw!O261,Property_Manual!$F$2:$F$1206,"x")</f>
        <v>0</v>
      </c>
      <c r="AW261" t="str">
        <f t="shared" si="121"/>
        <v/>
      </c>
      <c r="AX261" t="str">
        <f t="shared" si="122"/>
        <v/>
      </c>
      <c r="AY261" t="str">
        <f t="shared" si="123"/>
        <v/>
      </c>
    </row>
    <row r="262" spans="1:51" x14ac:dyDescent="0.2">
      <c r="A262" s="5" t="s">
        <v>1255</v>
      </c>
      <c r="B262" s="5" t="s">
        <v>1201</v>
      </c>
      <c r="C262" s="5" t="s">
        <v>347</v>
      </c>
      <c r="D262" s="5" t="s">
        <v>43</v>
      </c>
      <c r="E262" s="5" t="s">
        <v>1198</v>
      </c>
      <c r="F262" s="5" t="s">
        <v>44</v>
      </c>
      <c r="H262" s="5" t="s">
        <v>654</v>
      </c>
      <c r="I262" s="5" t="s">
        <v>349</v>
      </c>
      <c r="J262" s="5" t="s">
        <v>45</v>
      </c>
      <c r="K262" s="5"/>
      <c r="L262" t="str">
        <f t="shared" si="93"/>
        <v>BookingShipment</v>
      </c>
      <c r="M262" t="str">
        <f t="shared" si="94"/>
        <v>externalReferences</v>
      </c>
      <c r="N262" t="str">
        <f t="shared" si="95"/>
        <v>ExternalReference</v>
      </c>
      <c r="O262" t="str">
        <f t="shared" si="96"/>
        <v>referenceForObjects</v>
      </c>
      <c r="P262" t="str">
        <f t="shared" si="97"/>
        <v/>
      </c>
      <c r="Q262" t="str">
        <f t="shared" si="98"/>
        <v>Object</v>
      </c>
      <c r="R262" t="str">
        <f t="shared" si="99"/>
        <v/>
      </c>
      <c r="S262" t="str">
        <f t="shared" si="100"/>
        <v/>
      </c>
      <c r="T262" t="str">
        <f t="shared" si="101"/>
        <v/>
      </c>
      <c r="U262" t="str">
        <f t="shared" si="102"/>
        <v/>
      </c>
      <c r="V262" t="str">
        <f t="shared" si="103"/>
        <v/>
      </c>
      <c r="W262" t="str">
        <f>IF($A262="Implicit","",COUNTIFS($C$8:C262,C262,$A$8:A262,"Explicit"))</f>
        <v/>
      </c>
      <c r="X262" t="str">
        <f t="shared" si="104"/>
        <v/>
      </c>
      <c r="Y262" t="str">
        <f t="shared" si="105"/>
        <v/>
      </c>
      <c r="Z262" t="str">
        <f t="shared" si="106"/>
        <v/>
      </c>
      <c r="AA262" t="str">
        <f t="shared" si="107"/>
        <v/>
      </c>
      <c r="AB262" t="str">
        <f t="shared" si="108"/>
        <v/>
      </c>
      <c r="AC262" t="str">
        <f t="shared" si="109"/>
        <v/>
      </c>
      <c r="AD262" t="str">
        <f t="shared" si="110"/>
        <v/>
      </c>
      <c r="AE262" t="str">
        <f t="shared" si="111"/>
        <v/>
      </c>
      <c r="AF262" t="str">
        <f t="shared" si="112"/>
        <v/>
      </c>
      <c r="AG262" t="str">
        <f t="shared" si="113"/>
        <v>"Distribution.BookingShipment"</v>
      </c>
      <c r="AH262" t="str">
        <f t="shared" si="114"/>
        <v>"externalReferences"</v>
      </c>
      <c r="AI262" t="str">
        <f t="shared" si="115"/>
        <v>"Common.ExternalReference"</v>
      </c>
      <c r="AJ262" t="str">
        <f t="shared" si="116"/>
        <v>"referenceForObjects"</v>
      </c>
      <c r="AK262" t="str">
        <f t="shared" si="117"/>
        <v>"hasMany"</v>
      </c>
      <c r="AL262" t="str">
        <f t="shared" si="118"/>
        <v>"Distribution.BookingShipment","externalReferences","Common.ExternalReference","referenceForObjects","hasMany"</v>
      </c>
      <c r="AN262">
        <f>COUNTIF(View_conceptual!G:G,L262)</f>
        <v>0</v>
      </c>
      <c r="AO262">
        <f>COUNTIF(View_conceptual!H:H,L262)+COUNTIF(View_conceptual!I:I,N262)</f>
        <v>0</v>
      </c>
      <c r="AQ262" t="str">
        <f t="shared" si="119"/>
        <v/>
      </c>
      <c r="AR262" t="str">
        <f t="shared" si="120"/>
        <v/>
      </c>
      <c r="AT262">
        <f>COUNTIF(View_full!G:G,L262)</f>
        <v>1</v>
      </c>
      <c r="AU262">
        <f>COUNTIF(View_full!H:H,L262)+COUNTIF(View_full!I:I,N262)</f>
        <v>1</v>
      </c>
      <c r="AV262">
        <f>COUNTIFS(Property_Manual!$A$2:$A$1206,Raw!L262,Property_Manual!$B$2:$B$1206,Raw!M262,Property_Manual!$C$2:$C$1206,Raw!N262,Property_Manual!$D$2:$D$1206,Raw!O262,Property_Manual!$F$2:$F$1206,"x")</f>
        <v>0</v>
      </c>
      <c r="AW262" t="str">
        <f t="shared" si="121"/>
        <v/>
      </c>
      <c r="AX262" t="str">
        <f t="shared" si="122"/>
        <v/>
      </c>
      <c r="AY262" t="str">
        <f t="shared" si="123"/>
        <v/>
      </c>
    </row>
    <row r="263" spans="1:51" x14ac:dyDescent="0.2">
      <c r="A263" s="5" t="s">
        <v>1254</v>
      </c>
      <c r="B263" s="5" t="s">
        <v>1201</v>
      </c>
      <c r="C263" s="5" t="s">
        <v>347</v>
      </c>
      <c r="D263" s="5" t="s">
        <v>127</v>
      </c>
      <c r="E263" s="5" t="s">
        <v>20</v>
      </c>
      <c r="F263" s="5" t="s">
        <v>128</v>
      </c>
      <c r="H263" s="5"/>
      <c r="I263" s="5" t="s">
        <v>349</v>
      </c>
      <c r="J263" s="5" t="s">
        <v>129</v>
      </c>
      <c r="K263" s="5"/>
      <c r="L263" t="str">
        <f t="shared" si="93"/>
        <v>BookingShipment</v>
      </c>
      <c r="M263" t="str">
        <f t="shared" si="94"/>
        <v>customsInformation</v>
      </c>
      <c r="N263" t="str">
        <f t="shared" si="95"/>
        <v>CustomsInformation</v>
      </c>
      <c r="O263" t="str">
        <f t="shared" si="96"/>
        <v/>
      </c>
      <c r="P263" t="str">
        <f t="shared" si="97"/>
        <v/>
      </c>
      <c r="Q263" t="str">
        <f t="shared" si="98"/>
        <v>Object</v>
      </c>
      <c r="R263" t="str">
        <f t="shared" si="99"/>
        <v>"Distribution"</v>
      </c>
      <c r="S263" t="str">
        <f t="shared" si="100"/>
        <v>"BookingShipment"</v>
      </c>
      <c r="T263" t="str">
        <f t="shared" si="101"/>
        <v>"customsInformation"</v>
      </c>
      <c r="U263" t="str">
        <f t="shared" si="102"/>
        <v>"Core"</v>
      </c>
      <c r="V263" t="str">
        <f t="shared" si="103"/>
        <v>"CustomsInformation"</v>
      </c>
      <c r="W263">
        <f>IF($A263="Implicit","",COUNTIFS($C$8:C263,C263,$A$8:A263,"Explicit"))</f>
        <v>11</v>
      </c>
      <c r="X263" t="str">
        <f t="shared" si="104"/>
        <v>"Simplified shipment object that is to be used only for the distribution scope where only a subset of data is known priori to operational phase."</v>
      </c>
      <c r="Y263" t="str">
        <f t="shared" si="105"/>
        <v>"Customs details"</v>
      </c>
      <c r="Z263" t="str">
        <f t="shared" si="106"/>
        <v>"true"</v>
      </c>
      <c r="AA263" t="str">
        <f t="shared" si="107"/>
        <v>"false"</v>
      </c>
      <c r="AB263" t="str">
        <f t="shared" si="108"/>
        <v>""</v>
      </c>
      <c r="AC263" t="str">
        <f t="shared" si="109"/>
        <v>"https://onerecord.iata.org/ns/cargo#BookingShipment"</v>
      </c>
      <c r="AD263" t="str">
        <f t="shared" si="110"/>
        <v>"https://onerecord.iata.org/ns/cargo#customsInformation"</v>
      </c>
      <c r="AE263" t="str">
        <f t="shared" si="111"/>
        <v>"https://onerecord.iata.org/ns/cargo#CustomsInformation"</v>
      </c>
      <c r="AF263" t="str">
        <f t="shared" si="112"/>
        <v>"Distribution","BookingShipment","customsInformation","Core","CustomsInformation",11,"Simplified shipment object that is to be used only for the distribution scope where only a subset of data is known priori to operational phase.","Customs details","true","false","","https://onerecord.iata.org/ns/cargo#BookingShipment","https://onerecord.iata.org/ns/cargo#customsInformation","https://onerecord.iata.org/ns/cargo#CustomsInformation"</v>
      </c>
      <c r="AG263" t="str">
        <f t="shared" si="113"/>
        <v>"Distribution.BookingShipment"</v>
      </c>
      <c r="AH263" t="str">
        <f t="shared" si="114"/>
        <v>"customsInformation"</v>
      </c>
      <c r="AI263" t="str">
        <f t="shared" si="115"/>
        <v>"Core.CustomsInformation"</v>
      </c>
      <c r="AJ263" t="str">
        <f t="shared" si="116"/>
        <v>""</v>
      </c>
      <c r="AK263" t="str">
        <f t="shared" si="117"/>
        <v>"hasMany"</v>
      </c>
      <c r="AL263" t="str">
        <f t="shared" si="118"/>
        <v>"Distribution.BookingShipment","customsInformation","Core.CustomsInformation","","hasMany"</v>
      </c>
      <c r="AN263">
        <f>COUNTIF(View_conceptual!G:G,L263)</f>
        <v>0</v>
      </c>
      <c r="AO263">
        <f>COUNTIF(View_conceptual!H:H,L263)+COUNTIF(View_conceptual!I:I,N263)</f>
        <v>0</v>
      </c>
      <c r="AQ263" t="str">
        <f t="shared" si="119"/>
        <v/>
      </c>
      <c r="AR263" t="str">
        <f t="shared" si="120"/>
        <v/>
      </c>
      <c r="AT263">
        <f>COUNTIF(View_full!G:G,L263)</f>
        <v>1</v>
      </c>
      <c r="AU263">
        <f>COUNTIF(View_full!H:H,L263)+COUNTIF(View_full!I:I,N263)</f>
        <v>2</v>
      </c>
      <c r="AV263">
        <f>COUNTIFS(Property_Manual!$A$2:$A$1206,Raw!L263,Property_Manual!$B$2:$B$1206,Raw!M263,Property_Manual!$C$2:$C$1206,Raw!N263,Property_Manual!$D$2:$D$1206,Raw!O263,Property_Manual!$F$2:$F$1206,"x")</f>
        <v>0</v>
      </c>
      <c r="AW263" t="str">
        <f t="shared" si="121"/>
        <v>"Distribution","BookingShipment","customsInformation","Core","CustomsInformation",11,"Simplified shipment object that is to be used only for the distribution scope where only a subset of data is known priori to operational phase.","Customs details","true","false","","https://onerecord.iata.org/ns/cargo#BookingShipment","https://onerecord.iata.org/ns/cargo#customsInformation","https://onerecord.iata.org/ns/cargo#CustomsInformation"</v>
      </c>
      <c r="AX263" t="str">
        <f t="shared" si="122"/>
        <v>"Distribution.BookingShipment","customsInformation","Core.CustomsInformation","","hasMany"</v>
      </c>
      <c r="AY263" t="str">
        <f t="shared" si="123"/>
        <v/>
      </c>
    </row>
    <row r="264" spans="1:51" x14ac:dyDescent="0.2">
      <c r="A264" s="5" t="s">
        <v>1254</v>
      </c>
      <c r="B264" s="5" t="s">
        <v>1201</v>
      </c>
      <c r="C264" s="5" t="s">
        <v>347</v>
      </c>
      <c r="D264" s="5" t="s">
        <v>353</v>
      </c>
      <c r="E264" s="5" t="s">
        <v>49</v>
      </c>
      <c r="F264" s="5" t="s">
        <v>354</v>
      </c>
      <c r="H264" s="5"/>
      <c r="I264" s="5" t="s">
        <v>349</v>
      </c>
      <c r="J264" s="5" t="s">
        <v>355</v>
      </c>
      <c r="K264" s="5" t="s">
        <v>1832</v>
      </c>
      <c r="L264" t="str">
        <f t="shared" si="93"/>
        <v>BookingShipment</v>
      </c>
      <c r="M264" t="str">
        <f t="shared" si="94"/>
        <v>pieceGroups</v>
      </c>
      <c r="N264" t="str">
        <f t="shared" si="95"/>
        <v>PieceGroup</v>
      </c>
      <c r="O264" t="str">
        <f t="shared" si="96"/>
        <v/>
      </c>
      <c r="P264" t="str">
        <f t="shared" si="97"/>
        <v>LoosePiece|ULDBasicPiece|ULDSpecificPiece|VolumePieceGroup</v>
      </c>
      <c r="Q264" t="str">
        <f t="shared" si="98"/>
        <v>Object</v>
      </c>
      <c r="R264" t="str">
        <f t="shared" si="99"/>
        <v>"Distribution"</v>
      </c>
      <c r="S264" t="str">
        <f t="shared" si="100"/>
        <v>"BookingShipment"</v>
      </c>
      <c r="T264" t="str">
        <f t="shared" si="101"/>
        <v>"pieceGroups"</v>
      </c>
      <c r="U264" t="str">
        <f t="shared" si="102"/>
        <v>"Embedded"</v>
      </c>
      <c r="V264" t="str">
        <f t="shared" si="103"/>
        <v>"PieceGroup"</v>
      </c>
      <c r="W264">
        <f>IF($A264="Implicit","",COUNTIFS($C$8:C264,C264,$A$8:A264,"Explicit"))</f>
        <v>12</v>
      </c>
      <c r="X264" t="str">
        <f t="shared" si="104"/>
        <v>"Simplified shipment object that is to be used only for the distribution scope where only a subset of data is known priori to operational phase."</v>
      </c>
      <c r="Y264" t="str">
        <f t="shared" si="105"/>
        <v>"Reference to the Piece groups of the shipment"</v>
      </c>
      <c r="Z264" t="str">
        <f t="shared" si="106"/>
        <v>"true"</v>
      </c>
      <c r="AA264" t="str">
        <f t="shared" si="107"/>
        <v>"false"</v>
      </c>
      <c r="AB264" t="str">
        <f t="shared" si="108"/>
        <v>"LoosePiece|ULDBasicPiece|ULDSpecificPiece|VolumePieceGroup"</v>
      </c>
      <c r="AC264" t="str">
        <f t="shared" si="109"/>
        <v>"https://onerecord.iata.org/ns/cargo#BookingShipment"</v>
      </c>
      <c r="AD264" t="str">
        <f t="shared" si="110"/>
        <v>"https://onerecord.iata.org/ns/cargo#pieceGroups"</v>
      </c>
      <c r="AE264" t="str">
        <f t="shared" si="111"/>
        <v>"https://onerecord.iata.org/ns/cargo#PieceGroup"</v>
      </c>
      <c r="AF264" t="str">
        <f t="shared" si="112"/>
        <v>"Distribution","BookingShipment","pieceGroups","Embedded","PieceGroup",12,"Simplified shipment object that is to be used only for the distribution scope where only a subset of data is known priori to operational phase.","Reference to the Piece groups of the shipment","true","false","LoosePiece|ULDBasicPiece|ULDSpecificPiece|VolumePieceGroup","https://onerecord.iata.org/ns/cargo#BookingShipment","https://onerecord.iata.org/ns/cargo#pieceGroups","https://onerecord.iata.org/ns/cargo#PieceGroup"</v>
      </c>
      <c r="AG264" t="str">
        <f t="shared" si="113"/>
        <v>"Distribution.BookingShipment"</v>
      </c>
      <c r="AH264" t="str">
        <f t="shared" si="114"/>
        <v>"pieceGroups"</v>
      </c>
      <c r="AI264" t="str">
        <f t="shared" si="115"/>
        <v>"Embedded.PieceGroup"</v>
      </c>
      <c r="AJ264" t="str">
        <f t="shared" si="116"/>
        <v>""</v>
      </c>
      <c r="AK264" t="str">
        <f t="shared" si="117"/>
        <v>"hasMany"</v>
      </c>
      <c r="AL264" t="str">
        <f t="shared" si="118"/>
        <v>"Distribution.BookingShipment","pieceGroups","Embedded.PieceGroup","","hasMany"</v>
      </c>
      <c r="AN264">
        <f>COUNTIF(View_conceptual!G:G,L264)</f>
        <v>0</v>
      </c>
      <c r="AO264">
        <f>COUNTIF(View_conceptual!H:H,L264)+COUNTIF(View_conceptual!I:I,N264)</f>
        <v>0</v>
      </c>
      <c r="AQ264" t="str">
        <f t="shared" si="119"/>
        <v/>
      </c>
      <c r="AR264" t="str">
        <f t="shared" si="120"/>
        <v/>
      </c>
      <c r="AT264">
        <f>COUNTIF(View_full!G:G,L264)</f>
        <v>1</v>
      </c>
      <c r="AU264">
        <f>COUNTIF(View_full!H:H,L264)+COUNTIF(View_full!I:I,N264)</f>
        <v>1</v>
      </c>
      <c r="AV264">
        <f>COUNTIFS(Property_Manual!$A$2:$A$1206,Raw!L264,Property_Manual!$B$2:$B$1206,Raw!M264,Property_Manual!$C$2:$C$1206,Raw!N264,Property_Manual!$D$2:$D$1206,Raw!O264,Property_Manual!$F$2:$F$1206,"x")</f>
        <v>1</v>
      </c>
      <c r="AW264" t="str">
        <f t="shared" si="121"/>
        <v>"Distribution","BookingShipment","pieceGroups","Embedded","PieceGroup",12,"Simplified shipment object that is to be used only for the distribution scope where only a subset of data is known priori to operational phase.","Reference to the Piece groups of the shipment","true","false","LoosePiece|ULDBasicPiece|ULDSpecificPiece|VolumePieceGroup","https://onerecord.iata.org/ns/cargo#BookingShipment","https://onerecord.iata.org/ns/cargo#pieceGroups","https://onerecord.iata.org/ns/cargo#PieceGroup"</v>
      </c>
      <c r="AX264" t="str">
        <f t="shared" si="122"/>
        <v/>
      </c>
      <c r="AY264" t="str">
        <f t="shared" si="123"/>
        <v>"Distribution.BookingShipment","pieceGroups","Embedded.PieceGroup","","hasMany"</v>
      </c>
    </row>
    <row r="265" spans="1:51" x14ac:dyDescent="0.2">
      <c r="A265" s="5" t="s">
        <v>1254</v>
      </c>
      <c r="B265" s="5" t="s">
        <v>1201</v>
      </c>
      <c r="C265" s="5" t="s">
        <v>347</v>
      </c>
      <c r="D265" s="5" t="s">
        <v>156</v>
      </c>
      <c r="E265" s="5" t="s">
        <v>1197</v>
      </c>
      <c r="F265" s="5" t="s">
        <v>2195</v>
      </c>
      <c r="H265" s="5"/>
      <c r="I265" s="5" t="s">
        <v>349</v>
      </c>
      <c r="J265" s="5" t="s">
        <v>157</v>
      </c>
      <c r="K265" s="5"/>
      <c r="L265" t="str">
        <f t="shared" ref="L265:L328" si="124">SUBSTITUTE(SUBSTITUTE(SUBSTITUTE(C265,$B$2,$A$2),$B$3,$A$3),$B$4,$A$4)</f>
        <v>BookingShipment</v>
      </c>
      <c r="M265" t="str">
        <f t="shared" ref="M265:M328" si="125">SUBSTITUTE(SUBSTITUTE(SUBSTITUTE(D265,$B$2,$A$2),$B$3,$A$3),$A$4,$B$4)</f>
        <v>specialHandlingCodes</v>
      </c>
      <c r="N265" t="str">
        <f t="shared" ref="N265:N328" si="126">SUBSTITUTE(SUBSTITUTE(SUBSTITUTE(F265,$B$2,$A$2),$B$3,$A$3),$B$4,$A$4)</f>
        <v>SpecialHandlingCode</v>
      </c>
      <c r="O265" t="str">
        <f t="shared" ref="O265:O328" si="127">SUBSTITUTE(SUBSTITUTE(SUBSTITUTE(H265,$B$2,$A$2),$B$3,$A$3),$B$4,$A$4)</f>
        <v/>
      </c>
      <c r="P265" t="str">
        <f t="shared" ref="P265:P328" si="128">SUBSTITUTE(SUBSTITUTE(SUBSTITUTE(K265,$B$2,$A$2),$B$3,$A$3),$B$4,$A$4)</f>
        <v/>
      </c>
      <c r="Q265" t="str">
        <f t="shared" ref="Q265:Q328" si="129">IF(LEFT(N265,3)="xsd","Data","Object")</f>
        <v>Object</v>
      </c>
      <c r="R265" t="str">
        <f t="shared" ref="R265:R328" si="130">IF($A265="Implicit","",$F$1&amp;B265&amp;$F$1)</f>
        <v>"Distribution"</v>
      </c>
      <c r="S265" t="str">
        <f t="shared" ref="S265:S328" si="131">IF($A265="Implicit","",$F$1&amp;L265&amp;$F$1)</f>
        <v>"BookingShipment"</v>
      </c>
      <c r="T265" t="str">
        <f t="shared" ref="T265:T328" si="132">IF($A265="Implicit","",$F$1&amp;M265&amp;$F$1)</f>
        <v>"specialHandlingCodes"</v>
      </c>
      <c r="U265" t="str">
        <f t="shared" ref="U265:U328" si="133">IF($A265="Implicit","",$F$1&amp;E265&amp;$F$1)</f>
        <v>"CodeList"</v>
      </c>
      <c r="V265" t="str">
        <f t="shared" ref="V265:V328" si="134">IF($A265="Implicit","",$F$1&amp;N265&amp;$F$1)</f>
        <v>"SpecialHandlingCode"</v>
      </c>
      <c r="W265">
        <f>IF($A265="Implicit","",COUNTIFS($C$8:C265,C265,$A$8:A265,"Explicit"))</f>
        <v>13</v>
      </c>
      <c r="X265" t="str">
        <f t="shared" ref="X265:X328" si="135">IF($A265="Implicit","",$F$1&amp;SUBSTITUTE(IF(I265=0,"",I265),",",";")&amp;$F$1)</f>
        <v>"Simplified shipment object that is to be used only for the distribution scope where only a subset of data is known priori to operational phase."</v>
      </c>
      <c r="Y265" t="str">
        <f t="shared" ref="Y265:Y328" si="136">IF($A265="Implicit","",$F$1&amp;SUBSTITUTE(IF(J265=0,"",J265),",",";")&amp;$F$1)</f>
        <v>"Three-letter special handling code (SPH)"</v>
      </c>
      <c r="Z265" t="str">
        <f t="shared" ref="Z265:Z328" si="137">IF($A265="Implicit","",$F$1&amp;IF(G265=1,"false","true")&amp;$F$1)</f>
        <v>"true"</v>
      </c>
      <c r="AA265" t="str">
        <f t="shared" ref="AA265:AA328" si="138">IF($A265="Implicit","",$F$1&amp;IF(OR(E265="Enum",E265="CodeList"),"true","false")&amp;$F$1)</f>
        <v>"true"</v>
      </c>
      <c r="AB265" t="str">
        <f t="shared" ref="AB265:AB328" si="139">IF($A265="Implicit","",$F$1&amp;P265&amp;$F$1)</f>
        <v>""</v>
      </c>
      <c r="AC265" t="str">
        <f t="shared" ref="AC265:AC328" si="140">IF($A265="Implicit","",$F$1&amp;C265&amp;$F$1)</f>
        <v>"https://onerecord.iata.org/ns/cargo#BookingShipment"</v>
      </c>
      <c r="AD265" t="str">
        <f t="shared" ref="AD265:AD328" si="141">IF($A265="Implicit","",$F$1&amp;D265&amp;$F$1)</f>
        <v>"https://onerecord.iata.org/ns/cargo#specialHandlingCodes"</v>
      </c>
      <c r="AE265" t="str">
        <f t="shared" ref="AE265:AE328" si="142">IF($A265="Implicit","",$F$1&amp;F265&amp;$F$1)</f>
        <v>"https://onerecord.iata.org/ns/code-lists/SpecialHandlingCode"</v>
      </c>
      <c r="AF265" t="str">
        <f t="shared" ref="AF265:AF328" si="143">IF(A265="Implicit","",R265&amp;","&amp;S265&amp;","&amp;T265&amp;","&amp;U265&amp;","&amp;V265&amp;","&amp;W265&amp;","&amp;X265&amp;","&amp;Y265&amp;","&amp;Z265&amp;","&amp;AA265&amp;","&amp;AB265&amp;","&amp;AC265&amp;","&amp;AD265&amp;","&amp;AE265)</f>
        <v>"Distribution","BookingShipment","specialHandlingCodes","CodeList","SpecialHandlingCode",13,"Simplified shipment object that is to be used only for the distribution scope where only a subset of data is known priori to operational phase.","Three-letter special handling code (SPH)","true","true","","https://onerecord.iata.org/ns/cargo#BookingShipment","https://onerecord.iata.org/ns/cargo#specialHandlingCodes","https://onerecord.iata.org/ns/code-lists/SpecialHandlingCode"</v>
      </c>
      <c r="AG265" t="str">
        <f t="shared" ref="AG265:AG328" si="144">IF(Q265="Data","",$F$1&amp;B265&amp;"."&amp;L265&amp;$F$1)</f>
        <v>"Distribution.BookingShipment"</v>
      </c>
      <c r="AH265" t="str">
        <f t="shared" ref="AH265:AH328" si="145">IF(Q265="Data","",$F$1&amp;M265&amp;$F$1)</f>
        <v>"specialHandlingCodes"</v>
      </c>
      <c r="AI265" t="str">
        <f t="shared" ref="AI265:AI328" si="146">IF(Q265="Data","",$F$1&amp;E265&amp;"."&amp;N265&amp;$F$1)</f>
        <v>"CodeList.SpecialHandlingCode"</v>
      </c>
      <c r="AJ265" t="str">
        <f t="shared" ref="AJ265:AJ328" si="147">IF(Q265="Data","",$F$1&amp;O265&amp;$F$1)</f>
        <v>""</v>
      </c>
      <c r="AK265" t="str">
        <f t="shared" ref="AK265:AK328" si="148">IF(Q265="Data","",$F$1&amp;IF(G265=1,"hasOne","hasMany")&amp;$F$1)</f>
        <v>"hasMany"</v>
      </c>
      <c r="AL265" t="str">
        <f t="shared" ref="AL265:AL328" si="149">IF(Q265="Data","",AG265&amp;","&amp;AH265&amp;","&amp;AI265&amp;","&amp;AJ265&amp;","&amp;AK265)</f>
        <v>"Distribution.BookingShipment","specialHandlingCodes","CodeList.SpecialHandlingCode","","hasMany"</v>
      </c>
      <c r="AN265">
        <f>COUNTIF(View_conceptual!G:G,L265)</f>
        <v>0</v>
      </c>
      <c r="AO265">
        <f>COUNTIF(View_conceptual!H:H,L265)+COUNTIF(View_conceptual!I:I,N265)</f>
        <v>0</v>
      </c>
      <c r="AQ265" t="str">
        <f t="shared" ref="AQ265:AQ328" si="150">IF(AN265=1,AF265,"")</f>
        <v/>
      </c>
      <c r="AR265" t="str">
        <f t="shared" ref="AR265:AR328" si="151">IF(AO265=2,AL265,"")</f>
        <v/>
      </c>
      <c r="AT265">
        <f>COUNTIF(View_full!G:G,L265)</f>
        <v>1</v>
      </c>
      <c r="AU265">
        <f>COUNTIF(View_full!H:H,L265)+COUNTIF(View_full!I:I,N265)</f>
        <v>1</v>
      </c>
      <c r="AV265">
        <f>COUNTIFS(Property_Manual!$A$2:$A$1206,Raw!L265,Property_Manual!$B$2:$B$1206,Raw!M265,Property_Manual!$C$2:$C$1206,Raw!N265,Property_Manual!$D$2:$D$1206,Raw!O265,Property_Manual!$F$2:$F$1206,"x")</f>
        <v>0</v>
      </c>
      <c r="AW265" t="str">
        <f t="shared" ref="AW265:AW328" si="152">IF(AT265=1,AF265,"")</f>
        <v>"Distribution","BookingShipment","specialHandlingCodes","CodeList","SpecialHandlingCode",13,"Simplified shipment object that is to be used only for the distribution scope where only a subset of data is known priori to operational phase.","Three-letter special handling code (SPH)","true","true","","https://onerecord.iata.org/ns/cargo#BookingShipment","https://onerecord.iata.org/ns/cargo#specialHandlingCodes","https://onerecord.iata.org/ns/code-lists/SpecialHandlingCode"</v>
      </c>
      <c r="AX265" t="str">
        <f t="shared" ref="AX265:AX328" si="153">IF(AU265=2,AL265,"")</f>
        <v/>
      </c>
      <c r="AY265" t="str">
        <f t="shared" ref="AY265:AY328" si="154">IF(AV265=1,AL265,"")</f>
        <v/>
      </c>
    </row>
    <row r="266" spans="1:51" x14ac:dyDescent="0.2">
      <c r="A266" s="5" t="s">
        <v>1254</v>
      </c>
      <c r="B266" s="5" t="s">
        <v>1201</v>
      </c>
      <c r="C266" s="5" t="s">
        <v>347</v>
      </c>
      <c r="D266" s="5" t="s">
        <v>356</v>
      </c>
      <c r="E266" s="5"/>
      <c r="F266" s="5" t="s">
        <v>47</v>
      </c>
      <c r="G266">
        <v>1</v>
      </c>
      <c r="H266" s="5"/>
      <c r="I266" s="5" t="s">
        <v>349</v>
      </c>
      <c r="J266" s="5" t="s">
        <v>357</v>
      </c>
      <c r="K266" s="5"/>
      <c r="L266" t="str">
        <f t="shared" si="124"/>
        <v>BookingShipment</v>
      </c>
      <c r="M266" t="str">
        <f t="shared" si="125"/>
        <v>consolidationIndicator</v>
      </c>
      <c r="N266" t="str">
        <f t="shared" si="126"/>
        <v>boolean</v>
      </c>
      <c r="O266" t="str">
        <f t="shared" si="127"/>
        <v/>
      </c>
      <c r="P266" t="str">
        <f t="shared" si="128"/>
        <v/>
      </c>
      <c r="Q266" t="str">
        <f t="shared" si="129"/>
        <v>Object</v>
      </c>
      <c r="R266" t="str">
        <f t="shared" si="130"/>
        <v>"Distribution"</v>
      </c>
      <c r="S266" t="str">
        <f t="shared" si="131"/>
        <v>"BookingShipment"</v>
      </c>
      <c r="T266" t="str">
        <f t="shared" si="132"/>
        <v>"consolidationIndicator"</v>
      </c>
      <c r="U266" t="str">
        <f t="shared" si="133"/>
        <v>""</v>
      </c>
      <c r="V266" t="str">
        <f t="shared" si="134"/>
        <v>"boolean"</v>
      </c>
      <c r="W266">
        <f>IF($A266="Implicit","",COUNTIFS($C$8:C266,C266,$A$8:A266,"Explicit"))</f>
        <v>14</v>
      </c>
      <c r="X266" t="str">
        <f t="shared" si="135"/>
        <v>"Simplified shipment object that is to be used only for the distribution scope where only a subset of data is known priori to operational phase."</v>
      </c>
      <c r="Y266" t="str">
        <f t="shared" si="136"/>
        <v>"Indication if the shipment is a consolidation"</v>
      </c>
      <c r="Z266" t="str">
        <f t="shared" si="137"/>
        <v>"false"</v>
      </c>
      <c r="AA266" t="str">
        <f t="shared" si="138"/>
        <v>"false"</v>
      </c>
      <c r="AB266" t="str">
        <f t="shared" si="139"/>
        <v>""</v>
      </c>
      <c r="AC266" t="str">
        <f t="shared" si="140"/>
        <v>"https://onerecord.iata.org/ns/cargo#BookingShipment"</v>
      </c>
      <c r="AD266" t="str">
        <f t="shared" si="141"/>
        <v>"https://onerecord.iata.org/ns/cargo#consolidationIndicator"</v>
      </c>
      <c r="AE266" t="str">
        <f t="shared" si="142"/>
        <v>"http://www.w3.org/2001/XMLSchema#boolean"</v>
      </c>
      <c r="AF266" t="str">
        <f t="shared" si="143"/>
        <v>"Distribution","BookingShipment","consolidationIndicator","","boolean",14,"Simplified shipment object that is to be used only for the distribution scope where only a subset of data is known priori to operational phase.","Indication if the shipment is a consolidation","false","false","","https://onerecord.iata.org/ns/cargo#BookingShipment","https://onerecord.iata.org/ns/cargo#consolidationIndicator","http://www.w3.org/2001/XMLSchema#boolean"</v>
      </c>
      <c r="AG266" t="str">
        <f t="shared" si="144"/>
        <v>"Distribution.BookingShipment"</v>
      </c>
      <c r="AH266" t="str">
        <f t="shared" si="145"/>
        <v>"consolidationIndicator"</v>
      </c>
      <c r="AI266" t="str">
        <f t="shared" si="146"/>
        <v>".boolean"</v>
      </c>
      <c r="AJ266" t="str">
        <f t="shared" si="147"/>
        <v>""</v>
      </c>
      <c r="AK266" t="str">
        <f t="shared" si="148"/>
        <v>"hasOne"</v>
      </c>
      <c r="AL266" t="str">
        <f t="shared" si="149"/>
        <v>"Distribution.BookingShipment","consolidationIndicator",".boolean","","hasOne"</v>
      </c>
      <c r="AN266">
        <f>COUNTIF(View_conceptual!G:G,L266)</f>
        <v>0</v>
      </c>
      <c r="AO266">
        <f>COUNTIF(View_conceptual!H:H,L266)+COUNTIF(View_conceptual!I:I,N266)</f>
        <v>0</v>
      </c>
      <c r="AQ266" t="str">
        <f t="shared" si="150"/>
        <v/>
      </c>
      <c r="AR266" t="str">
        <f t="shared" si="151"/>
        <v/>
      </c>
      <c r="AT266">
        <f>COUNTIF(View_full!G:G,L266)</f>
        <v>1</v>
      </c>
      <c r="AU266">
        <f>COUNTIF(View_full!H:H,L266)+COUNTIF(View_full!I:I,N266)</f>
        <v>1</v>
      </c>
      <c r="AV266">
        <f>COUNTIFS(Property_Manual!$A$2:$A$1206,Raw!L266,Property_Manual!$B$2:$B$1206,Raw!M266,Property_Manual!$C$2:$C$1206,Raw!N266,Property_Manual!$D$2:$D$1206,Raw!O266,Property_Manual!$F$2:$F$1206,"x")</f>
        <v>0</v>
      </c>
      <c r="AW266" t="str">
        <f t="shared" si="152"/>
        <v>"Distribution","BookingShipment","consolidationIndicator","","boolean",14,"Simplified shipment object that is to be used only for the distribution scope where only a subset of data is known priori to operational phase.","Indication if the shipment is a consolidation","false","false","","https://onerecord.iata.org/ns/cargo#BookingShipment","https://onerecord.iata.org/ns/cargo#consolidationIndicator","http://www.w3.org/2001/XMLSchema#boolean"</v>
      </c>
      <c r="AX266" t="str">
        <f t="shared" si="153"/>
        <v/>
      </c>
      <c r="AY266" t="str">
        <f t="shared" si="154"/>
        <v/>
      </c>
    </row>
    <row r="267" spans="1:51" x14ac:dyDescent="0.2">
      <c r="A267" s="5" t="s">
        <v>1254</v>
      </c>
      <c r="B267" s="5" t="s">
        <v>1201</v>
      </c>
      <c r="C267" s="5" t="s">
        <v>347</v>
      </c>
      <c r="D267" s="5" t="s">
        <v>40</v>
      </c>
      <c r="E267" s="5" t="s">
        <v>1212</v>
      </c>
      <c r="F267" s="5" t="s">
        <v>41</v>
      </c>
      <c r="H267" s="5"/>
      <c r="I267" s="5" t="s">
        <v>349</v>
      </c>
      <c r="J267" s="5" t="s">
        <v>42</v>
      </c>
      <c r="K267" s="5"/>
      <c r="L267" t="str">
        <f t="shared" si="124"/>
        <v>BookingShipment</v>
      </c>
      <c r="M267" t="str">
        <f t="shared" si="125"/>
        <v>events</v>
      </c>
      <c r="N267" t="str">
        <f t="shared" si="126"/>
        <v>LogisticsEvent</v>
      </c>
      <c r="O267" t="str">
        <f t="shared" si="127"/>
        <v/>
      </c>
      <c r="P267" t="str">
        <f t="shared" si="128"/>
        <v/>
      </c>
      <c r="Q267" t="str">
        <f t="shared" si="129"/>
        <v>Object</v>
      </c>
      <c r="R267" t="str">
        <f t="shared" si="130"/>
        <v>"Distribution"</v>
      </c>
      <c r="S267" t="str">
        <f t="shared" si="131"/>
        <v>"BookingShipment"</v>
      </c>
      <c r="T267" t="str">
        <f t="shared" si="132"/>
        <v>"events"</v>
      </c>
      <c r="U267" t="str">
        <f t="shared" si="133"/>
        <v>"Event"</v>
      </c>
      <c r="V267" t="str">
        <f t="shared" si="134"/>
        <v>"LogisticsEvent"</v>
      </c>
      <c r="W267">
        <f>IF($A267="Implicit","",COUNTIFS($C$8:C267,C267,$A$8:A267,"Explicit"))</f>
        <v>15</v>
      </c>
      <c r="X267" t="str">
        <f t="shared" si="135"/>
        <v>"Simplified shipment object that is to be used only for the distribution scope where only a subset of data is known priori to operational phase."</v>
      </c>
      <c r="Y267" t="str">
        <f t="shared" si="136"/>
        <v>"Events object"</v>
      </c>
      <c r="Z267" t="str">
        <f t="shared" si="137"/>
        <v>"true"</v>
      </c>
      <c r="AA267" t="str">
        <f t="shared" si="138"/>
        <v>"false"</v>
      </c>
      <c r="AB267" t="str">
        <f t="shared" si="139"/>
        <v>""</v>
      </c>
      <c r="AC267" t="str">
        <f t="shared" si="140"/>
        <v>"https://onerecord.iata.org/ns/cargo#BookingShipment"</v>
      </c>
      <c r="AD267" t="str">
        <f t="shared" si="141"/>
        <v>"https://onerecord.iata.org/ns/cargo#events"</v>
      </c>
      <c r="AE267" t="str">
        <f t="shared" si="142"/>
        <v>"https://onerecord.iata.org/ns/cargo#LogisticsEvent"</v>
      </c>
      <c r="AF267" t="str">
        <f t="shared" si="143"/>
        <v>"Distribution","BookingShipment","events","Event","LogisticsEvent",15,"Simplified shipment object that is to be used only for the distribution scope where only a subset of data is known priori to operational phase.","Events object","true","false","","https://onerecord.iata.org/ns/cargo#BookingShipment","https://onerecord.iata.org/ns/cargo#events","https://onerecord.iata.org/ns/cargo#LogisticsEvent"</v>
      </c>
      <c r="AG267" t="str">
        <f t="shared" si="144"/>
        <v>"Distribution.BookingShipment"</v>
      </c>
      <c r="AH267" t="str">
        <f t="shared" si="145"/>
        <v>"events"</v>
      </c>
      <c r="AI267" t="str">
        <f t="shared" si="146"/>
        <v>"Event.LogisticsEvent"</v>
      </c>
      <c r="AJ267" t="str">
        <f t="shared" si="147"/>
        <v>""</v>
      </c>
      <c r="AK267" t="str">
        <f t="shared" si="148"/>
        <v>"hasMany"</v>
      </c>
      <c r="AL267" t="str">
        <f t="shared" si="149"/>
        <v>"Distribution.BookingShipment","events","Event.LogisticsEvent","","hasMany"</v>
      </c>
      <c r="AN267">
        <f>COUNTIF(View_conceptual!G:G,L267)</f>
        <v>0</v>
      </c>
      <c r="AO267">
        <f>COUNTIF(View_conceptual!H:H,L267)+COUNTIF(View_conceptual!I:I,N267)</f>
        <v>0</v>
      </c>
      <c r="AQ267" t="str">
        <f t="shared" si="150"/>
        <v/>
      </c>
      <c r="AR267" t="str">
        <f t="shared" si="151"/>
        <v/>
      </c>
      <c r="AT267">
        <f>COUNTIF(View_full!G:G,L267)</f>
        <v>1</v>
      </c>
      <c r="AU267">
        <f>COUNTIF(View_full!H:H,L267)+COUNTIF(View_full!I:I,N267)</f>
        <v>1</v>
      </c>
      <c r="AV267">
        <f>COUNTIFS(Property_Manual!$A$2:$A$1206,Raw!L267,Property_Manual!$B$2:$B$1206,Raw!M267,Property_Manual!$C$2:$C$1206,Raw!N267,Property_Manual!$D$2:$D$1206,Raw!O267,Property_Manual!$F$2:$F$1206,"x")</f>
        <v>0</v>
      </c>
      <c r="AW267" t="str">
        <f t="shared" si="152"/>
        <v>"Distribution","BookingShipment","events","Event","LogisticsEvent",15,"Simplified shipment object that is to be used only for the distribution scope where only a subset of data is known priori to operational phase.","Events object","true","false","","https://onerecord.iata.org/ns/cargo#BookingShipment","https://onerecord.iata.org/ns/cargo#events","https://onerecord.iata.org/ns/cargo#LogisticsEvent"</v>
      </c>
      <c r="AX267" t="str">
        <f t="shared" si="153"/>
        <v/>
      </c>
      <c r="AY267" t="str">
        <f t="shared" si="154"/>
        <v/>
      </c>
    </row>
    <row r="268" spans="1:51" x14ac:dyDescent="0.2">
      <c r="A268" s="5" t="s">
        <v>1254</v>
      </c>
      <c r="B268" s="5" t="s">
        <v>1201</v>
      </c>
      <c r="C268" s="5" t="s">
        <v>347</v>
      </c>
      <c r="D268" s="5" t="s">
        <v>46</v>
      </c>
      <c r="E268" s="5"/>
      <c r="F268" s="5" t="s">
        <v>47</v>
      </c>
      <c r="G268">
        <v>1</v>
      </c>
      <c r="H268" s="5"/>
      <c r="I268" s="5" t="s">
        <v>349</v>
      </c>
      <c r="J268" s="5" t="s">
        <v>48</v>
      </c>
      <c r="K268" s="5"/>
      <c r="L268" t="str">
        <f t="shared" si="124"/>
        <v>BookingShipment</v>
      </c>
      <c r="M268" t="str">
        <f t="shared" si="125"/>
        <v>skeletonIndicator</v>
      </c>
      <c r="N268" t="str">
        <f t="shared" si="126"/>
        <v>boolean</v>
      </c>
      <c r="O268" t="str">
        <f t="shared" si="127"/>
        <v/>
      </c>
      <c r="P268" t="str">
        <f t="shared" si="128"/>
        <v/>
      </c>
      <c r="Q268" t="str">
        <f t="shared" si="129"/>
        <v>Object</v>
      </c>
      <c r="R268" t="str">
        <f t="shared" si="130"/>
        <v>"Distribution"</v>
      </c>
      <c r="S268" t="str">
        <f t="shared" si="131"/>
        <v>"BookingShipment"</v>
      </c>
      <c r="T268" t="str">
        <f t="shared" si="132"/>
        <v>"skeletonIndicator"</v>
      </c>
      <c r="U268" t="str">
        <f t="shared" si="133"/>
        <v>""</v>
      </c>
      <c r="V268" t="str">
        <f t="shared" si="134"/>
        <v>"boolean"</v>
      </c>
      <c r="W268">
        <f>IF($A268="Implicit","",COUNTIFS($C$8:C268,C268,$A$8:A268,"Explicit"))</f>
        <v>16</v>
      </c>
      <c r="X268" t="str">
        <f t="shared" si="135"/>
        <v>"Simplified shipment object that is to be used only for the distribution scope where only a subset of data is known priori to operational phase."</v>
      </c>
      <c r="Y268" t="str">
        <f t="shared" si="136"/>
        <v>"Indicator whether a logistics object is a skeleton object"</v>
      </c>
      <c r="Z268" t="str">
        <f t="shared" si="137"/>
        <v>"false"</v>
      </c>
      <c r="AA268" t="str">
        <f t="shared" si="138"/>
        <v>"false"</v>
      </c>
      <c r="AB268" t="str">
        <f t="shared" si="139"/>
        <v>""</v>
      </c>
      <c r="AC268" t="str">
        <f t="shared" si="140"/>
        <v>"https://onerecord.iata.org/ns/cargo#BookingShipment"</v>
      </c>
      <c r="AD268" t="str">
        <f t="shared" si="141"/>
        <v>"https://onerecord.iata.org/ns/cargo#skeletonIndicator"</v>
      </c>
      <c r="AE268" t="str">
        <f t="shared" si="142"/>
        <v>"http://www.w3.org/2001/XMLSchema#boolean"</v>
      </c>
      <c r="AF268" t="str">
        <f t="shared" si="143"/>
        <v>"Distribution","BookingShipment","skeletonIndicator","","boolean",16,"Simplified shipment object that is to be used only for the distribution scope where only a subset of data is known priori to operational phase.","Indicator whether a logistics object is a skeleton object","false","false","","https://onerecord.iata.org/ns/cargo#BookingShipment","https://onerecord.iata.org/ns/cargo#skeletonIndicator","http://www.w3.org/2001/XMLSchema#boolean"</v>
      </c>
      <c r="AG268" t="str">
        <f t="shared" si="144"/>
        <v>"Distribution.BookingShipment"</v>
      </c>
      <c r="AH268" t="str">
        <f t="shared" si="145"/>
        <v>"skeletonIndicator"</v>
      </c>
      <c r="AI268" t="str">
        <f t="shared" si="146"/>
        <v>".boolean"</v>
      </c>
      <c r="AJ268" t="str">
        <f t="shared" si="147"/>
        <v>""</v>
      </c>
      <c r="AK268" t="str">
        <f t="shared" si="148"/>
        <v>"hasOne"</v>
      </c>
      <c r="AL268" t="str">
        <f t="shared" si="149"/>
        <v>"Distribution.BookingShipment","skeletonIndicator",".boolean","","hasOne"</v>
      </c>
      <c r="AN268">
        <f>COUNTIF(View_conceptual!G:G,L268)</f>
        <v>0</v>
      </c>
      <c r="AO268">
        <f>COUNTIF(View_conceptual!H:H,L268)+COUNTIF(View_conceptual!I:I,N268)</f>
        <v>0</v>
      </c>
      <c r="AQ268" t="str">
        <f t="shared" si="150"/>
        <v/>
      </c>
      <c r="AR268" t="str">
        <f t="shared" si="151"/>
        <v/>
      </c>
      <c r="AT268">
        <f>COUNTIF(View_full!G:G,L268)</f>
        <v>1</v>
      </c>
      <c r="AU268">
        <f>COUNTIF(View_full!H:H,L268)+COUNTIF(View_full!I:I,N268)</f>
        <v>1</v>
      </c>
      <c r="AV268">
        <f>COUNTIFS(Property_Manual!$A$2:$A$1206,Raw!L268,Property_Manual!$B$2:$B$1206,Raw!M268,Property_Manual!$C$2:$C$1206,Raw!N268,Property_Manual!$D$2:$D$1206,Raw!O268,Property_Manual!$F$2:$F$1206,"x")</f>
        <v>0</v>
      </c>
      <c r="AW268" t="str">
        <f t="shared" si="152"/>
        <v>"Distribution","BookingShipment","skeletonIndicator","","boolean",16,"Simplified shipment object that is to be used only for the distribution scope where only a subset of data is known priori to operational phase.","Indicator whether a logistics object is a skeleton object","false","false","","https://onerecord.iata.org/ns/cargo#BookingShipment","https://onerecord.iata.org/ns/cargo#skeletonIndicator","http://www.w3.org/2001/XMLSchema#boolean"</v>
      </c>
      <c r="AX268" t="str">
        <f t="shared" si="153"/>
        <v/>
      </c>
      <c r="AY268" t="str">
        <f t="shared" si="154"/>
        <v/>
      </c>
    </row>
    <row r="269" spans="1:51" x14ac:dyDescent="0.2">
      <c r="A269" s="5" t="s">
        <v>1255</v>
      </c>
      <c r="B269" s="5" t="s">
        <v>1201</v>
      </c>
      <c r="C269" s="5" t="s">
        <v>347</v>
      </c>
      <c r="D269" s="5" t="s">
        <v>127</v>
      </c>
      <c r="E269" s="5" t="s">
        <v>20</v>
      </c>
      <c r="F269" s="5" t="s">
        <v>128</v>
      </c>
      <c r="H269" s="5"/>
      <c r="I269" s="5" t="s">
        <v>349</v>
      </c>
      <c r="J269" s="5" t="s">
        <v>129</v>
      </c>
      <c r="K269" s="5"/>
      <c r="L269" t="str">
        <f t="shared" si="124"/>
        <v>BookingShipment</v>
      </c>
      <c r="M269" t="str">
        <f t="shared" si="125"/>
        <v>customsInformation</v>
      </c>
      <c r="N269" t="str">
        <f t="shared" si="126"/>
        <v>CustomsInformation</v>
      </c>
      <c r="O269" t="str">
        <f t="shared" si="127"/>
        <v/>
      </c>
      <c r="P269" t="str">
        <f t="shared" si="128"/>
        <v/>
      </c>
      <c r="Q269" t="str">
        <f t="shared" si="129"/>
        <v>Object</v>
      </c>
      <c r="R269" t="str">
        <f t="shared" si="130"/>
        <v/>
      </c>
      <c r="S269" t="str">
        <f t="shared" si="131"/>
        <v/>
      </c>
      <c r="T269" t="str">
        <f t="shared" si="132"/>
        <v/>
      </c>
      <c r="U269" t="str">
        <f t="shared" si="133"/>
        <v/>
      </c>
      <c r="V269" t="str">
        <f t="shared" si="134"/>
        <v/>
      </c>
      <c r="W269" t="str">
        <f>IF($A269="Implicit","",COUNTIFS($C$8:C269,C269,$A$8:A269,"Explicit"))</f>
        <v/>
      </c>
      <c r="X269" t="str">
        <f t="shared" si="135"/>
        <v/>
      </c>
      <c r="Y269" t="str">
        <f t="shared" si="136"/>
        <v/>
      </c>
      <c r="Z269" t="str">
        <f t="shared" si="137"/>
        <v/>
      </c>
      <c r="AA269" t="str">
        <f t="shared" si="138"/>
        <v/>
      </c>
      <c r="AB269" t="str">
        <f t="shared" si="139"/>
        <v/>
      </c>
      <c r="AC269" t="str">
        <f t="shared" si="140"/>
        <v/>
      </c>
      <c r="AD269" t="str">
        <f t="shared" si="141"/>
        <v/>
      </c>
      <c r="AE269" t="str">
        <f t="shared" si="142"/>
        <v/>
      </c>
      <c r="AF269" t="str">
        <f t="shared" si="143"/>
        <v/>
      </c>
      <c r="AG269" t="str">
        <f t="shared" si="144"/>
        <v>"Distribution.BookingShipment"</v>
      </c>
      <c r="AH269" t="str">
        <f t="shared" si="145"/>
        <v>"customsInformation"</v>
      </c>
      <c r="AI269" t="str">
        <f t="shared" si="146"/>
        <v>"Core.CustomsInformation"</v>
      </c>
      <c r="AJ269" t="str">
        <f t="shared" si="147"/>
        <v>""</v>
      </c>
      <c r="AK269" t="str">
        <f t="shared" si="148"/>
        <v>"hasMany"</v>
      </c>
      <c r="AL269" t="str">
        <f t="shared" si="149"/>
        <v>"Distribution.BookingShipment","customsInformation","Core.CustomsInformation","","hasMany"</v>
      </c>
      <c r="AN269">
        <f>COUNTIF(View_conceptual!G:G,L269)</f>
        <v>0</v>
      </c>
      <c r="AO269">
        <f>COUNTIF(View_conceptual!H:H,L269)+COUNTIF(View_conceptual!I:I,N269)</f>
        <v>0</v>
      </c>
      <c r="AQ269" t="str">
        <f t="shared" si="150"/>
        <v/>
      </c>
      <c r="AR269" t="str">
        <f t="shared" si="151"/>
        <v/>
      </c>
      <c r="AT269">
        <f>COUNTIF(View_full!G:G,L269)</f>
        <v>1</v>
      </c>
      <c r="AU269">
        <f>COUNTIF(View_full!H:H,L269)+COUNTIF(View_full!I:I,N269)</f>
        <v>2</v>
      </c>
      <c r="AV269">
        <f>COUNTIFS(Property_Manual!$A$2:$A$1206,Raw!L269,Property_Manual!$B$2:$B$1206,Raw!M269,Property_Manual!$C$2:$C$1206,Raw!N269,Property_Manual!$D$2:$D$1206,Raw!O269,Property_Manual!$F$2:$F$1206,"x")</f>
        <v>0</v>
      </c>
      <c r="AW269" t="str">
        <f t="shared" si="152"/>
        <v/>
      </c>
      <c r="AX269" t="str">
        <f t="shared" si="153"/>
        <v>"Distribution.BookingShipment","customsInformation","Core.CustomsInformation","","hasMany"</v>
      </c>
      <c r="AY269" t="str">
        <f t="shared" si="154"/>
        <v/>
      </c>
    </row>
    <row r="270" spans="1:51" x14ac:dyDescent="0.2">
      <c r="A270" s="5" t="s">
        <v>1255</v>
      </c>
      <c r="B270" s="5" t="s">
        <v>1201</v>
      </c>
      <c r="C270" s="5" t="s">
        <v>347</v>
      </c>
      <c r="D270" s="5" t="s">
        <v>353</v>
      </c>
      <c r="E270" s="5" t="s">
        <v>49</v>
      </c>
      <c r="F270" s="5" t="s">
        <v>354</v>
      </c>
      <c r="H270" s="5"/>
      <c r="I270" s="5" t="s">
        <v>349</v>
      </c>
      <c r="J270" s="5" t="s">
        <v>355</v>
      </c>
      <c r="K270" s="5" t="s">
        <v>1832</v>
      </c>
      <c r="L270" t="str">
        <f t="shared" si="124"/>
        <v>BookingShipment</v>
      </c>
      <c r="M270" t="str">
        <f t="shared" si="125"/>
        <v>pieceGroups</v>
      </c>
      <c r="N270" t="str">
        <f t="shared" si="126"/>
        <v>PieceGroup</v>
      </c>
      <c r="O270" t="str">
        <f t="shared" si="127"/>
        <v/>
      </c>
      <c r="P270" t="str">
        <f t="shared" si="128"/>
        <v>LoosePiece|ULDBasicPiece|ULDSpecificPiece|VolumePieceGroup</v>
      </c>
      <c r="Q270" t="str">
        <f t="shared" si="129"/>
        <v>Object</v>
      </c>
      <c r="R270" t="str">
        <f t="shared" si="130"/>
        <v/>
      </c>
      <c r="S270" t="str">
        <f t="shared" si="131"/>
        <v/>
      </c>
      <c r="T270" t="str">
        <f t="shared" si="132"/>
        <v/>
      </c>
      <c r="U270" t="str">
        <f t="shared" si="133"/>
        <v/>
      </c>
      <c r="V270" t="str">
        <f t="shared" si="134"/>
        <v/>
      </c>
      <c r="W270" t="str">
        <f>IF($A270="Implicit","",COUNTIFS($C$8:C270,C270,$A$8:A270,"Explicit"))</f>
        <v/>
      </c>
      <c r="X270" t="str">
        <f t="shared" si="135"/>
        <v/>
      </c>
      <c r="Y270" t="str">
        <f t="shared" si="136"/>
        <v/>
      </c>
      <c r="Z270" t="str">
        <f t="shared" si="137"/>
        <v/>
      </c>
      <c r="AA270" t="str">
        <f t="shared" si="138"/>
        <v/>
      </c>
      <c r="AB270" t="str">
        <f t="shared" si="139"/>
        <v/>
      </c>
      <c r="AC270" t="str">
        <f t="shared" si="140"/>
        <v/>
      </c>
      <c r="AD270" t="str">
        <f t="shared" si="141"/>
        <v/>
      </c>
      <c r="AE270" t="str">
        <f t="shared" si="142"/>
        <v/>
      </c>
      <c r="AF270" t="str">
        <f t="shared" si="143"/>
        <v/>
      </c>
      <c r="AG270" t="str">
        <f t="shared" si="144"/>
        <v>"Distribution.BookingShipment"</v>
      </c>
      <c r="AH270" t="str">
        <f t="shared" si="145"/>
        <v>"pieceGroups"</v>
      </c>
      <c r="AI270" t="str">
        <f t="shared" si="146"/>
        <v>"Embedded.PieceGroup"</v>
      </c>
      <c r="AJ270" t="str">
        <f t="shared" si="147"/>
        <v>""</v>
      </c>
      <c r="AK270" t="str">
        <f t="shared" si="148"/>
        <v>"hasMany"</v>
      </c>
      <c r="AL270" t="str">
        <f t="shared" si="149"/>
        <v>"Distribution.BookingShipment","pieceGroups","Embedded.PieceGroup","","hasMany"</v>
      </c>
      <c r="AN270">
        <f>COUNTIF(View_conceptual!G:G,L270)</f>
        <v>0</v>
      </c>
      <c r="AO270">
        <f>COUNTIF(View_conceptual!H:H,L270)+COUNTIF(View_conceptual!I:I,N270)</f>
        <v>0</v>
      </c>
      <c r="AQ270" t="str">
        <f t="shared" si="150"/>
        <v/>
      </c>
      <c r="AR270" t="str">
        <f t="shared" si="151"/>
        <v/>
      </c>
      <c r="AT270">
        <f>COUNTIF(View_full!G:G,L270)</f>
        <v>1</v>
      </c>
      <c r="AU270">
        <f>COUNTIF(View_full!H:H,L270)+COUNTIF(View_full!I:I,N270)</f>
        <v>1</v>
      </c>
      <c r="AV270">
        <f>COUNTIFS(Property_Manual!$A$2:$A$1206,Raw!L270,Property_Manual!$B$2:$B$1206,Raw!M270,Property_Manual!$C$2:$C$1206,Raw!N270,Property_Manual!$D$2:$D$1206,Raw!O270,Property_Manual!$F$2:$F$1206,"x")</f>
        <v>1</v>
      </c>
      <c r="AW270" t="str">
        <f t="shared" si="152"/>
        <v/>
      </c>
      <c r="AX270" t="str">
        <f t="shared" si="153"/>
        <v/>
      </c>
      <c r="AY270" t="str">
        <f t="shared" si="154"/>
        <v>"Distribution.BookingShipment","pieceGroups","Embedded.PieceGroup","","hasMany"</v>
      </c>
    </row>
    <row r="271" spans="1:51" x14ac:dyDescent="0.2">
      <c r="A271" s="5" t="s">
        <v>1255</v>
      </c>
      <c r="B271" s="5" t="s">
        <v>1201</v>
      </c>
      <c r="C271" s="5" t="s">
        <v>347</v>
      </c>
      <c r="D271" s="5" t="s">
        <v>353</v>
      </c>
      <c r="E271" s="5" t="s">
        <v>49</v>
      </c>
      <c r="F271" s="5" t="s">
        <v>1120</v>
      </c>
      <c r="H271" s="5"/>
      <c r="I271" s="5" t="s">
        <v>349</v>
      </c>
      <c r="J271" s="5" t="s">
        <v>355</v>
      </c>
      <c r="K271" s="5"/>
      <c r="L271" t="str">
        <f t="shared" si="124"/>
        <v>BookingShipment</v>
      </c>
      <c r="M271" t="str">
        <f t="shared" si="125"/>
        <v>pieceGroups</v>
      </c>
      <c r="N271" t="str">
        <f t="shared" si="126"/>
        <v>LoosePiece</v>
      </c>
      <c r="O271" t="str">
        <f t="shared" si="127"/>
        <v/>
      </c>
      <c r="P271" t="str">
        <f t="shared" si="128"/>
        <v/>
      </c>
      <c r="Q271" t="str">
        <f t="shared" si="129"/>
        <v>Object</v>
      </c>
      <c r="R271" t="str">
        <f t="shared" si="130"/>
        <v/>
      </c>
      <c r="S271" t="str">
        <f t="shared" si="131"/>
        <v/>
      </c>
      <c r="T271" t="str">
        <f t="shared" si="132"/>
        <v/>
      </c>
      <c r="U271" t="str">
        <f t="shared" si="133"/>
        <v/>
      </c>
      <c r="V271" t="str">
        <f t="shared" si="134"/>
        <v/>
      </c>
      <c r="W271" t="str">
        <f>IF($A271="Implicit","",COUNTIFS($C$8:C271,C271,$A$8:A271,"Explicit"))</f>
        <v/>
      </c>
      <c r="X271" t="str">
        <f t="shared" si="135"/>
        <v/>
      </c>
      <c r="Y271" t="str">
        <f t="shared" si="136"/>
        <v/>
      </c>
      <c r="Z271" t="str">
        <f t="shared" si="137"/>
        <v/>
      </c>
      <c r="AA271" t="str">
        <f t="shared" si="138"/>
        <v/>
      </c>
      <c r="AB271" t="str">
        <f t="shared" si="139"/>
        <v/>
      </c>
      <c r="AC271" t="str">
        <f t="shared" si="140"/>
        <v/>
      </c>
      <c r="AD271" t="str">
        <f t="shared" si="141"/>
        <v/>
      </c>
      <c r="AE271" t="str">
        <f t="shared" si="142"/>
        <v/>
      </c>
      <c r="AF271" t="str">
        <f t="shared" si="143"/>
        <v/>
      </c>
      <c r="AG271" t="str">
        <f t="shared" si="144"/>
        <v>"Distribution.BookingShipment"</v>
      </c>
      <c r="AH271" t="str">
        <f t="shared" si="145"/>
        <v>"pieceGroups"</v>
      </c>
      <c r="AI271" t="str">
        <f t="shared" si="146"/>
        <v>"Embedded.LoosePiece"</v>
      </c>
      <c r="AJ271" t="str">
        <f t="shared" si="147"/>
        <v>""</v>
      </c>
      <c r="AK271" t="str">
        <f t="shared" si="148"/>
        <v>"hasMany"</v>
      </c>
      <c r="AL271" t="str">
        <f t="shared" si="149"/>
        <v>"Distribution.BookingShipment","pieceGroups","Embedded.LoosePiece","","hasMany"</v>
      </c>
      <c r="AN271">
        <f>COUNTIF(View_conceptual!G:G,L271)</f>
        <v>0</v>
      </c>
      <c r="AO271">
        <f>COUNTIF(View_conceptual!H:H,L271)+COUNTIF(View_conceptual!I:I,N271)</f>
        <v>0</v>
      </c>
      <c r="AQ271" t="str">
        <f t="shared" si="150"/>
        <v/>
      </c>
      <c r="AR271" t="str">
        <f t="shared" si="151"/>
        <v/>
      </c>
      <c r="AT271">
        <f>COUNTIF(View_full!G:G,L271)</f>
        <v>1</v>
      </c>
      <c r="AU271">
        <f>COUNTIF(View_full!H:H,L271)+COUNTIF(View_full!I:I,N271)</f>
        <v>1</v>
      </c>
      <c r="AV271">
        <f>COUNTIFS(Property_Manual!$A$2:$A$1206,Raw!L271,Property_Manual!$B$2:$B$1206,Raw!M271,Property_Manual!$C$2:$C$1206,Raw!N271,Property_Manual!$D$2:$D$1206,Raw!O271,Property_Manual!$F$2:$F$1206,"x")</f>
        <v>1</v>
      </c>
      <c r="AW271" t="str">
        <f t="shared" si="152"/>
        <v/>
      </c>
      <c r="AX271" t="str">
        <f t="shared" si="153"/>
        <v/>
      </c>
      <c r="AY271" t="str">
        <f t="shared" si="154"/>
        <v>"Distribution.BookingShipment","pieceGroups","Embedded.LoosePiece","","hasMany"</v>
      </c>
    </row>
    <row r="272" spans="1:51" x14ac:dyDescent="0.2">
      <c r="A272" s="5" t="s">
        <v>1255</v>
      </c>
      <c r="B272" s="5" t="s">
        <v>1201</v>
      </c>
      <c r="C272" s="5" t="s">
        <v>347</v>
      </c>
      <c r="D272" s="5" t="s">
        <v>353</v>
      </c>
      <c r="E272" s="5" t="s">
        <v>49</v>
      </c>
      <c r="F272" s="5" t="s">
        <v>1166</v>
      </c>
      <c r="H272" s="5"/>
      <c r="I272" s="5" t="s">
        <v>349</v>
      </c>
      <c r="J272" s="5" t="s">
        <v>355</v>
      </c>
      <c r="K272" s="5"/>
      <c r="L272" t="str">
        <f t="shared" si="124"/>
        <v>BookingShipment</v>
      </c>
      <c r="M272" t="str">
        <f t="shared" si="125"/>
        <v>pieceGroups</v>
      </c>
      <c r="N272" t="str">
        <f t="shared" si="126"/>
        <v>ULDBasicPiece</v>
      </c>
      <c r="O272" t="str">
        <f t="shared" si="127"/>
        <v/>
      </c>
      <c r="P272" t="str">
        <f t="shared" si="128"/>
        <v/>
      </c>
      <c r="Q272" t="str">
        <f t="shared" si="129"/>
        <v>Object</v>
      </c>
      <c r="R272" t="str">
        <f t="shared" si="130"/>
        <v/>
      </c>
      <c r="S272" t="str">
        <f t="shared" si="131"/>
        <v/>
      </c>
      <c r="T272" t="str">
        <f t="shared" si="132"/>
        <v/>
      </c>
      <c r="U272" t="str">
        <f t="shared" si="133"/>
        <v/>
      </c>
      <c r="V272" t="str">
        <f t="shared" si="134"/>
        <v/>
      </c>
      <c r="W272" t="str">
        <f>IF($A272="Implicit","",COUNTIFS($C$8:C272,C272,$A$8:A272,"Explicit"))</f>
        <v/>
      </c>
      <c r="X272" t="str">
        <f t="shared" si="135"/>
        <v/>
      </c>
      <c r="Y272" t="str">
        <f t="shared" si="136"/>
        <v/>
      </c>
      <c r="Z272" t="str">
        <f t="shared" si="137"/>
        <v/>
      </c>
      <c r="AA272" t="str">
        <f t="shared" si="138"/>
        <v/>
      </c>
      <c r="AB272" t="str">
        <f t="shared" si="139"/>
        <v/>
      </c>
      <c r="AC272" t="str">
        <f t="shared" si="140"/>
        <v/>
      </c>
      <c r="AD272" t="str">
        <f t="shared" si="141"/>
        <v/>
      </c>
      <c r="AE272" t="str">
        <f t="shared" si="142"/>
        <v/>
      </c>
      <c r="AF272" t="str">
        <f t="shared" si="143"/>
        <v/>
      </c>
      <c r="AG272" t="str">
        <f t="shared" si="144"/>
        <v>"Distribution.BookingShipment"</v>
      </c>
      <c r="AH272" t="str">
        <f t="shared" si="145"/>
        <v>"pieceGroups"</v>
      </c>
      <c r="AI272" t="str">
        <f t="shared" si="146"/>
        <v>"Embedded.ULDBasicPiece"</v>
      </c>
      <c r="AJ272" t="str">
        <f t="shared" si="147"/>
        <v>""</v>
      </c>
      <c r="AK272" t="str">
        <f t="shared" si="148"/>
        <v>"hasMany"</v>
      </c>
      <c r="AL272" t="str">
        <f t="shared" si="149"/>
        <v>"Distribution.BookingShipment","pieceGroups","Embedded.ULDBasicPiece","","hasMany"</v>
      </c>
      <c r="AN272">
        <f>COUNTIF(View_conceptual!G:G,L272)</f>
        <v>0</v>
      </c>
      <c r="AO272">
        <f>COUNTIF(View_conceptual!H:H,L272)+COUNTIF(View_conceptual!I:I,N272)</f>
        <v>0</v>
      </c>
      <c r="AQ272" t="str">
        <f t="shared" si="150"/>
        <v/>
      </c>
      <c r="AR272" t="str">
        <f t="shared" si="151"/>
        <v/>
      </c>
      <c r="AT272">
        <f>COUNTIF(View_full!G:G,L272)</f>
        <v>1</v>
      </c>
      <c r="AU272">
        <f>COUNTIF(View_full!H:H,L272)+COUNTIF(View_full!I:I,N272)</f>
        <v>2</v>
      </c>
      <c r="AV272">
        <f>COUNTIFS(Property_Manual!$A$2:$A$1206,Raw!L272,Property_Manual!$B$2:$B$1206,Raw!M272,Property_Manual!$C$2:$C$1206,Raw!N272,Property_Manual!$D$2:$D$1206,Raw!O272,Property_Manual!$F$2:$F$1206,"x")</f>
        <v>1</v>
      </c>
      <c r="AW272" t="str">
        <f t="shared" si="152"/>
        <v/>
      </c>
      <c r="AX272" t="str">
        <f t="shared" si="153"/>
        <v>"Distribution.BookingShipment","pieceGroups","Embedded.ULDBasicPiece","","hasMany"</v>
      </c>
      <c r="AY272" t="str">
        <f t="shared" si="154"/>
        <v>"Distribution.BookingShipment","pieceGroups","Embedded.ULDBasicPiece","","hasMany"</v>
      </c>
    </row>
    <row r="273" spans="1:51" x14ac:dyDescent="0.2">
      <c r="A273" s="5" t="s">
        <v>1255</v>
      </c>
      <c r="B273" s="5" t="s">
        <v>1201</v>
      </c>
      <c r="C273" s="5" t="s">
        <v>347</v>
      </c>
      <c r="D273" s="5" t="s">
        <v>353</v>
      </c>
      <c r="E273" s="5" t="s">
        <v>49</v>
      </c>
      <c r="F273" s="5" t="s">
        <v>1170</v>
      </c>
      <c r="H273" s="5"/>
      <c r="I273" s="5" t="s">
        <v>349</v>
      </c>
      <c r="J273" s="5" t="s">
        <v>355</v>
      </c>
      <c r="K273" s="5"/>
      <c r="L273" t="str">
        <f t="shared" si="124"/>
        <v>BookingShipment</v>
      </c>
      <c r="M273" t="str">
        <f t="shared" si="125"/>
        <v>pieceGroups</v>
      </c>
      <c r="N273" t="str">
        <f t="shared" si="126"/>
        <v>ULDSpecificPiece</v>
      </c>
      <c r="O273" t="str">
        <f t="shared" si="127"/>
        <v/>
      </c>
      <c r="P273" t="str">
        <f t="shared" si="128"/>
        <v/>
      </c>
      <c r="Q273" t="str">
        <f t="shared" si="129"/>
        <v>Object</v>
      </c>
      <c r="R273" t="str">
        <f t="shared" si="130"/>
        <v/>
      </c>
      <c r="S273" t="str">
        <f t="shared" si="131"/>
        <v/>
      </c>
      <c r="T273" t="str">
        <f t="shared" si="132"/>
        <v/>
      </c>
      <c r="U273" t="str">
        <f t="shared" si="133"/>
        <v/>
      </c>
      <c r="V273" t="str">
        <f t="shared" si="134"/>
        <v/>
      </c>
      <c r="W273" t="str">
        <f>IF($A273="Implicit","",COUNTIFS($C$8:C273,C273,$A$8:A273,"Explicit"))</f>
        <v/>
      </c>
      <c r="X273" t="str">
        <f t="shared" si="135"/>
        <v/>
      </c>
      <c r="Y273" t="str">
        <f t="shared" si="136"/>
        <v/>
      </c>
      <c r="Z273" t="str">
        <f t="shared" si="137"/>
        <v/>
      </c>
      <c r="AA273" t="str">
        <f t="shared" si="138"/>
        <v/>
      </c>
      <c r="AB273" t="str">
        <f t="shared" si="139"/>
        <v/>
      </c>
      <c r="AC273" t="str">
        <f t="shared" si="140"/>
        <v/>
      </c>
      <c r="AD273" t="str">
        <f t="shared" si="141"/>
        <v/>
      </c>
      <c r="AE273" t="str">
        <f t="shared" si="142"/>
        <v/>
      </c>
      <c r="AF273" t="str">
        <f t="shared" si="143"/>
        <v/>
      </c>
      <c r="AG273" t="str">
        <f t="shared" si="144"/>
        <v>"Distribution.BookingShipment"</v>
      </c>
      <c r="AH273" t="str">
        <f t="shared" si="145"/>
        <v>"pieceGroups"</v>
      </c>
      <c r="AI273" t="str">
        <f t="shared" si="146"/>
        <v>"Embedded.ULDSpecificPiece"</v>
      </c>
      <c r="AJ273" t="str">
        <f t="shared" si="147"/>
        <v>""</v>
      </c>
      <c r="AK273" t="str">
        <f t="shared" si="148"/>
        <v>"hasMany"</v>
      </c>
      <c r="AL273" t="str">
        <f t="shared" si="149"/>
        <v>"Distribution.BookingShipment","pieceGroups","Embedded.ULDSpecificPiece","","hasMany"</v>
      </c>
      <c r="AN273">
        <f>COUNTIF(View_conceptual!G:G,L273)</f>
        <v>0</v>
      </c>
      <c r="AO273">
        <f>COUNTIF(View_conceptual!H:H,L273)+COUNTIF(View_conceptual!I:I,N273)</f>
        <v>0</v>
      </c>
      <c r="AQ273" t="str">
        <f t="shared" si="150"/>
        <v/>
      </c>
      <c r="AR273" t="str">
        <f t="shared" si="151"/>
        <v/>
      </c>
      <c r="AT273">
        <f>COUNTIF(View_full!G:G,L273)</f>
        <v>1</v>
      </c>
      <c r="AU273">
        <f>COUNTIF(View_full!H:H,L273)+COUNTIF(View_full!I:I,N273)</f>
        <v>2</v>
      </c>
      <c r="AV273">
        <f>COUNTIFS(Property_Manual!$A$2:$A$1206,Raw!L273,Property_Manual!$B$2:$B$1206,Raw!M273,Property_Manual!$C$2:$C$1206,Raw!N273,Property_Manual!$D$2:$D$1206,Raw!O273,Property_Manual!$F$2:$F$1206,"x")</f>
        <v>1</v>
      </c>
      <c r="AW273" t="str">
        <f t="shared" si="152"/>
        <v/>
      </c>
      <c r="AX273" t="str">
        <f t="shared" si="153"/>
        <v>"Distribution.BookingShipment","pieceGroups","Embedded.ULDSpecificPiece","","hasMany"</v>
      </c>
      <c r="AY273" t="str">
        <f t="shared" si="154"/>
        <v>"Distribution.BookingShipment","pieceGroups","Embedded.ULDSpecificPiece","","hasMany"</v>
      </c>
    </row>
    <row r="274" spans="1:51" x14ac:dyDescent="0.2">
      <c r="A274" s="5" t="s">
        <v>1255</v>
      </c>
      <c r="B274" s="5" t="s">
        <v>1201</v>
      </c>
      <c r="C274" s="5" t="s">
        <v>347</v>
      </c>
      <c r="D274" s="5" t="s">
        <v>353</v>
      </c>
      <c r="E274" s="5" t="s">
        <v>49</v>
      </c>
      <c r="F274" s="5" t="s">
        <v>1174</v>
      </c>
      <c r="H274" s="5"/>
      <c r="I274" s="5" t="s">
        <v>349</v>
      </c>
      <c r="J274" s="5" t="s">
        <v>355</v>
      </c>
      <c r="K274" s="5"/>
      <c r="L274" t="str">
        <f t="shared" si="124"/>
        <v>BookingShipment</v>
      </c>
      <c r="M274" t="str">
        <f t="shared" si="125"/>
        <v>pieceGroups</v>
      </c>
      <c r="N274" t="str">
        <f t="shared" si="126"/>
        <v>VolumePieceGroup</v>
      </c>
      <c r="O274" t="str">
        <f t="shared" si="127"/>
        <v/>
      </c>
      <c r="P274" t="str">
        <f t="shared" si="128"/>
        <v/>
      </c>
      <c r="Q274" t="str">
        <f t="shared" si="129"/>
        <v>Object</v>
      </c>
      <c r="R274" t="str">
        <f t="shared" si="130"/>
        <v/>
      </c>
      <c r="S274" t="str">
        <f t="shared" si="131"/>
        <v/>
      </c>
      <c r="T274" t="str">
        <f t="shared" si="132"/>
        <v/>
      </c>
      <c r="U274" t="str">
        <f t="shared" si="133"/>
        <v/>
      </c>
      <c r="V274" t="str">
        <f t="shared" si="134"/>
        <v/>
      </c>
      <c r="W274" t="str">
        <f>IF($A274="Implicit","",COUNTIFS($C$8:C274,C274,$A$8:A274,"Explicit"))</f>
        <v/>
      </c>
      <c r="X274" t="str">
        <f t="shared" si="135"/>
        <v/>
      </c>
      <c r="Y274" t="str">
        <f t="shared" si="136"/>
        <v/>
      </c>
      <c r="Z274" t="str">
        <f t="shared" si="137"/>
        <v/>
      </c>
      <c r="AA274" t="str">
        <f t="shared" si="138"/>
        <v/>
      </c>
      <c r="AB274" t="str">
        <f t="shared" si="139"/>
        <v/>
      </c>
      <c r="AC274" t="str">
        <f t="shared" si="140"/>
        <v/>
      </c>
      <c r="AD274" t="str">
        <f t="shared" si="141"/>
        <v/>
      </c>
      <c r="AE274" t="str">
        <f t="shared" si="142"/>
        <v/>
      </c>
      <c r="AF274" t="str">
        <f t="shared" si="143"/>
        <v/>
      </c>
      <c r="AG274" t="str">
        <f t="shared" si="144"/>
        <v>"Distribution.BookingShipment"</v>
      </c>
      <c r="AH274" t="str">
        <f t="shared" si="145"/>
        <v>"pieceGroups"</v>
      </c>
      <c r="AI274" t="str">
        <f t="shared" si="146"/>
        <v>"Embedded.VolumePieceGroup"</v>
      </c>
      <c r="AJ274" t="str">
        <f t="shared" si="147"/>
        <v>""</v>
      </c>
      <c r="AK274" t="str">
        <f t="shared" si="148"/>
        <v>"hasMany"</v>
      </c>
      <c r="AL274" t="str">
        <f t="shared" si="149"/>
        <v>"Distribution.BookingShipment","pieceGroups","Embedded.VolumePieceGroup","","hasMany"</v>
      </c>
      <c r="AN274">
        <f>COUNTIF(View_conceptual!G:G,L274)</f>
        <v>0</v>
      </c>
      <c r="AO274">
        <f>COUNTIF(View_conceptual!H:H,L274)+COUNTIF(View_conceptual!I:I,N274)</f>
        <v>0</v>
      </c>
      <c r="AQ274" t="str">
        <f t="shared" si="150"/>
        <v/>
      </c>
      <c r="AR274" t="str">
        <f t="shared" si="151"/>
        <v/>
      </c>
      <c r="AT274">
        <f>COUNTIF(View_full!G:G,L274)</f>
        <v>1</v>
      </c>
      <c r="AU274">
        <f>COUNTIF(View_full!H:H,L274)+COUNTIF(View_full!I:I,N274)</f>
        <v>2</v>
      </c>
      <c r="AV274">
        <f>COUNTIFS(Property_Manual!$A$2:$A$1206,Raw!L274,Property_Manual!$B$2:$B$1206,Raw!M274,Property_Manual!$C$2:$C$1206,Raw!N274,Property_Manual!$D$2:$D$1206,Raw!O274,Property_Manual!$F$2:$F$1206,"x")</f>
        <v>1</v>
      </c>
      <c r="AW274" t="str">
        <f t="shared" si="152"/>
        <v/>
      </c>
      <c r="AX274" t="str">
        <f t="shared" si="153"/>
        <v>"Distribution.BookingShipment","pieceGroups","Embedded.VolumePieceGroup","","hasMany"</v>
      </c>
      <c r="AY274" t="str">
        <f t="shared" si="154"/>
        <v>"Distribution.BookingShipment","pieceGroups","Embedded.VolumePieceGroup","","hasMany"</v>
      </c>
    </row>
    <row r="275" spans="1:51" x14ac:dyDescent="0.2">
      <c r="A275" s="5" t="s">
        <v>1255</v>
      </c>
      <c r="B275" s="5" t="s">
        <v>1201</v>
      </c>
      <c r="C275" s="5" t="s">
        <v>347</v>
      </c>
      <c r="D275" s="5" t="s">
        <v>156</v>
      </c>
      <c r="E275" s="5" t="s">
        <v>1197</v>
      </c>
      <c r="F275" s="5" t="s">
        <v>2195</v>
      </c>
      <c r="H275" s="5"/>
      <c r="I275" s="5" t="s">
        <v>349</v>
      </c>
      <c r="J275" s="5" t="s">
        <v>157</v>
      </c>
      <c r="K275" s="5"/>
      <c r="L275" t="str">
        <f t="shared" si="124"/>
        <v>BookingShipment</v>
      </c>
      <c r="M275" t="str">
        <f t="shared" si="125"/>
        <v>specialHandlingCodes</v>
      </c>
      <c r="N275" t="str">
        <f t="shared" si="126"/>
        <v>SpecialHandlingCode</v>
      </c>
      <c r="O275" t="str">
        <f t="shared" si="127"/>
        <v/>
      </c>
      <c r="P275" t="str">
        <f t="shared" si="128"/>
        <v/>
      </c>
      <c r="Q275" t="str">
        <f t="shared" si="129"/>
        <v>Object</v>
      </c>
      <c r="R275" t="str">
        <f t="shared" si="130"/>
        <v/>
      </c>
      <c r="S275" t="str">
        <f t="shared" si="131"/>
        <v/>
      </c>
      <c r="T275" t="str">
        <f t="shared" si="132"/>
        <v/>
      </c>
      <c r="U275" t="str">
        <f t="shared" si="133"/>
        <v/>
      </c>
      <c r="V275" t="str">
        <f t="shared" si="134"/>
        <v/>
      </c>
      <c r="W275" t="str">
        <f>IF($A275="Implicit","",COUNTIFS($C$8:C275,C275,$A$8:A275,"Explicit"))</f>
        <v/>
      </c>
      <c r="X275" t="str">
        <f t="shared" si="135"/>
        <v/>
      </c>
      <c r="Y275" t="str">
        <f t="shared" si="136"/>
        <v/>
      </c>
      <c r="Z275" t="str">
        <f t="shared" si="137"/>
        <v/>
      </c>
      <c r="AA275" t="str">
        <f t="shared" si="138"/>
        <v/>
      </c>
      <c r="AB275" t="str">
        <f t="shared" si="139"/>
        <v/>
      </c>
      <c r="AC275" t="str">
        <f t="shared" si="140"/>
        <v/>
      </c>
      <c r="AD275" t="str">
        <f t="shared" si="141"/>
        <v/>
      </c>
      <c r="AE275" t="str">
        <f t="shared" si="142"/>
        <v/>
      </c>
      <c r="AF275" t="str">
        <f t="shared" si="143"/>
        <v/>
      </c>
      <c r="AG275" t="str">
        <f t="shared" si="144"/>
        <v>"Distribution.BookingShipment"</v>
      </c>
      <c r="AH275" t="str">
        <f t="shared" si="145"/>
        <v>"specialHandlingCodes"</v>
      </c>
      <c r="AI275" t="str">
        <f t="shared" si="146"/>
        <v>"CodeList.SpecialHandlingCode"</v>
      </c>
      <c r="AJ275" t="str">
        <f t="shared" si="147"/>
        <v>""</v>
      </c>
      <c r="AK275" t="str">
        <f t="shared" si="148"/>
        <v>"hasMany"</v>
      </c>
      <c r="AL275" t="str">
        <f t="shared" si="149"/>
        <v>"Distribution.BookingShipment","specialHandlingCodes","CodeList.SpecialHandlingCode","","hasMany"</v>
      </c>
      <c r="AN275">
        <f>COUNTIF(View_conceptual!G:G,L275)</f>
        <v>0</v>
      </c>
      <c r="AO275">
        <f>COUNTIF(View_conceptual!H:H,L275)+COUNTIF(View_conceptual!I:I,N275)</f>
        <v>0</v>
      </c>
      <c r="AQ275" t="str">
        <f t="shared" si="150"/>
        <v/>
      </c>
      <c r="AR275" t="str">
        <f t="shared" si="151"/>
        <v/>
      </c>
      <c r="AT275">
        <f>COUNTIF(View_full!G:G,L275)</f>
        <v>1</v>
      </c>
      <c r="AU275">
        <f>COUNTIF(View_full!H:H,L275)+COUNTIF(View_full!I:I,N275)</f>
        <v>1</v>
      </c>
      <c r="AV275">
        <f>COUNTIFS(Property_Manual!$A$2:$A$1206,Raw!L275,Property_Manual!$B$2:$B$1206,Raw!M275,Property_Manual!$C$2:$C$1206,Raw!N275,Property_Manual!$D$2:$D$1206,Raw!O275,Property_Manual!$F$2:$F$1206,"x")</f>
        <v>0</v>
      </c>
      <c r="AW275" t="str">
        <f t="shared" si="152"/>
        <v/>
      </c>
      <c r="AX275" t="str">
        <f t="shared" si="153"/>
        <v/>
      </c>
      <c r="AY275" t="str">
        <f t="shared" si="154"/>
        <v/>
      </c>
    </row>
    <row r="276" spans="1:51" x14ac:dyDescent="0.2">
      <c r="A276" s="5" t="s">
        <v>1255</v>
      </c>
      <c r="B276" s="5" t="s">
        <v>1201</v>
      </c>
      <c r="C276" s="5" t="s">
        <v>347</v>
      </c>
      <c r="D276" s="5" t="s">
        <v>40</v>
      </c>
      <c r="E276" s="5" t="s">
        <v>1212</v>
      </c>
      <c r="F276" s="5" t="s">
        <v>41</v>
      </c>
      <c r="H276" s="5"/>
      <c r="I276" s="5" t="s">
        <v>349</v>
      </c>
      <c r="J276" s="5" t="s">
        <v>42</v>
      </c>
      <c r="K276" s="5"/>
      <c r="L276" t="str">
        <f t="shared" si="124"/>
        <v>BookingShipment</v>
      </c>
      <c r="M276" t="str">
        <f t="shared" si="125"/>
        <v>events</v>
      </c>
      <c r="N276" t="str">
        <f t="shared" si="126"/>
        <v>LogisticsEvent</v>
      </c>
      <c r="O276" t="str">
        <f t="shared" si="127"/>
        <v/>
      </c>
      <c r="P276" t="str">
        <f t="shared" si="128"/>
        <v/>
      </c>
      <c r="Q276" t="str">
        <f t="shared" si="129"/>
        <v>Object</v>
      </c>
      <c r="R276" t="str">
        <f t="shared" si="130"/>
        <v/>
      </c>
      <c r="S276" t="str">
        <f t="shared" si="131"/>
        <v/>
      </c>
      <c r="T276" t="str">
        <f t="shared" si="132"/>
        <v/>
      </c>
      <c r="U276" t="str">
        <f t="shared" si="133"/>
        <v/>
      </c>
      <c r="V276" t="str">
        <f t="shared" si="134"/>
        <v/>
      </c>
      <c r="W276" t="str">
        <f>IF($A276="Implicit","",COUNTIFS($C$8:C276,C276,$A$8:A276,"Explicit"))</f>
        <v/>
      </c>
      <c r="X276" t="str">
        <f t="shared" si="135"/>
        <v/>
      </c>
      <c r="Y276" t="str">
        <f t="shared" si="136"/>
        <v/>
      </c>
      <c r="Z276" t="str">
        <f t="shared" si="137"/>
        <v/>
      </c>
      <c r="AA276" t="str">
        <f t="shared" si="138"/>
        <v/>
      </c>
      <c r="AB276" t="str">
        <f t="shared" si="139"/>
        <v/>
      </c>
      <c r="AC276" t="str">
        <f t="shared" si="140"/>
        <v/>
      </c>
      <c r="AD276" t="str">
        <f t="shared" si="141"/>
        <v/>
      </c>
      <c r="AE276" t="str">
        <f t="shared" si="142"/>
        <v/>
      </c>
      <c r="AF276" t="str">
        <f t="shared" si="143"/>
        <v/>
      </c>
      <c r="AG276" t="str">
        <f t="shared" si="144"/>
        <v>"Distribution.BookingShipment"</v>
      </c>
      <c r="AH276" t="str">
        <f t="shared" si="145"/>
        <v>"events"</v>
      </c>
      <c r="AI276" t="str">
        <f t="shared" si="146"/>
        <v>"Event.LogisticsEvent"</v>
      </c>
      <c r="AJ276" t="str">
        <f t="shared" si="147"/>
        <v>""</v>
      </c>
      <c r="AK276" t="str">
        <f t="shared" si="148"/>
        <v>"hasMany"</v>
      </c>
      <c r="AL276" t="str">
        <f t="shared" si="149"/>
        <v>"Distribution.BookingShipment","events","Event.LogisticsEvent","","hasMany"</v>
      </c>
      <c r="AN276">
        <f>COUNTIF(View_conceptual!G:G,L276)</f>
        <v>0</v>
      </c>
      <c r="AO276">
        <f>COUNTIF(View_conceptual!H:H,L276)+COUNTIF(View_conceptual!I:I,N276)</f>
        <v>0</v>
      </c>
      <c r="AQ276" t="str">
        <f t="shared" si="150"/>
        <v/>
      </c>
      <c r="AR276" t="str">
        <f t="shared" si="151"/>
        <v/>
      </c>
      <c r="AT276">
        <f>COUNTIF(View_full!G:G,L276)</f>
        <v>1</v>
      </c>
      <c r="AU276">
        <f>COUNTIF(View_full!H:H,L276)+COUNTIF(View_full!I:I,N276)</f>
        <v>1</v>
      </c>
      <c r="AV276">
        <f>COUNTIFS(Property_Manual!$A$2:$A$1206,Raw!L276,Property_Manual!$B$2:$B$1206,Raw!M276,Property_Manual!$C$2:$C$1206,Raw!N276,Property_Manual!$D$2:$D$1206,Raw!O276,Property_Manual!$F$2:$F$1206,"x")</f>
        <v>0</v>
      </c>
      <c r="AW276" t="str">
        <f t="shared" si="152"/>
        <v/>
      </c>
      <c r="AX276" t="str">
        <f t="shared" si="153"/>
        <v/>
      </c>
      <c r="AY276" t="str">
        <f t="shared" si="154"/>
        <v/>
      </c>
    </row>
    <row r="277" spans="1:51" x14ac:dyDescent="0.2">
      <c r="A277" s="5" t="s">
        <v>1254</v>
      </c>
      <c r="B277" s="5" t="s">
        <v>1201</v>
      </c>
      <c r="C277" s="5" t="s">
        <v>347</v>
      </c>
      <c r="D277" s="5" t="s">
        <v>358</v>
      </c>
      <c r="E277" s="5"/>
      <c r="F277" s="5" t="s">
        <v>6</v>
      </c>
      <c r="H277" s="5"/>
      <c r="I277" s="5" t="s">
        <v>349</v>
      </c>
      <c r="J277" s="5" t="s">
        <v>359</v>
      </c>
      <c r="K277" s="5"/>
      <c r="L277" t="str">
        <f t="shared" si="124"/>
        <v>BookingShipment</v>
      </c>
      <c r="M277" t="str">
        <f t="shared" si="125"/>
        <v>specialServiceRequests</v>
      </c>
      <c r="N277" t="str">
        <f t="shared" si="126"/>
        <v>string</v>
      </c>
      <c r="O277" t="str">
        <f t="shared" si="127"/>
        <v/>
      </c>
      <c r="P277" t="str">
        <f t="shared" si="128"/>
        <v/>
      </c>
      <c r="Q277" t="str">
        <f t="shared" si="129"/>
        <v>Object</v>
      </c>
      <c r="R277" t="str">
        <f t="shared" si="130"/>
        <v>"Distribution"</v>
      </c>
      <c r="S277" t="str">
        <f t="shared" si="131"/>
        <v>"BookingShipment"</v>
      </c>
      <c r="T277" t="str">
        <f t="shared" si="132"/>
        <v>"specialServiceRequests"</v>
      </c>
      <c r="U277" t="str">
        <f t="shared" si="133"/>
        <v>""</v>
      </c>
      <c r="V277" t="str">
        <f t="shared" si="134"/>
        <v>"string"</v>
      </c>
      <c r="W277">
        <f>IF($A277="Implicit","",COUNTIFS($C$8:C277,C277,$A$8:A277,"Explicit"))</f>
        <v>17</v>
      </c>
      <c r="X277" t="str">
        <f t="shared" si="135"/>
        <v>"Simplified shipment object that is to be used only for the distribution scope where only a subset of data is known priori to operational phase."</v>
      </c>
      <c r="Y277" t="str">
        <f t="shared" si="136"/>
        <v>"Special service requests"</v>
      </c>
      <c r="Z277" t="str">
        <f t="shared" si="137"/>
        <v>"true"</v>
      </c>
      <c r="AA277" t="str">
        <f t="shared" si="138"/>
        <v>"false"</v>
      </c>
      <c r="AB277" t="str">
        <f t="shared" si="139"/>
        <v>""</v>
      </c>
      <c r="AC277" t="str">
        <f t="shared" si="140"/>
        <v>"https://onerecord.iata.org/ns/cargo#BookingShipment"</v>
      </c>
      <c r="AD277" t="str">
        <f t="shared" si="141"/>
        <v>"https://onerecord.iata.org/ns/cargo#specialServiceRequests"</v>
      </c>
      <c r="AE277" t="str">
        <f t="shared" si="142"/>
        <v>"http://www.w3.org/2001/XMLSchema#string"</v>
      </c>
      <c r="AF277" t="str">
        <f t="shared" si="143"/>
        <v>"Distribution","BookingShipment","specialServiceRequests","","string",17,"Simplified shipment object that is to be used only for the distribution scope where only a subset of data is known priori to operational phase.","Special service requests","true","false","","https://onerecord.iata.org/ns/cargo#BookingShipment","https://onerecord.iata.org/ns/cargo#specialServiceRequests","http://www.w3.org/2001/XMLSchema#string"</v>
      </c>
      <c r="AG277" t="str">
        <f t="shared" si="144"/>
        <v>"Distribution.BookingShipment"</v>
      </c>
      <c r="AH277" t="str">
        <f t="shared" si="145"/>
        <v>"specialServiceRequests"</v>
      </c>
      <c r="AI277" t="str">
        <f t="shared" si="146"/>
        <v>".string"</v>
      </c>
      <c r="AJ277" t="str">
        <f t="shared" si="147"/>
        <v>""</v>
      </c>
      <c r="AK277" t="str">
        <f t="shared" si="148"/>
        <v>"hasMany"</v>
      </c>
      <c r="AL277" t="str">
        <f t="shared" si="149"/>
        <v>"Distribution.BookingShipment","specialServiceRequests",".string","","hasMany"</v>
      </c>
      <c r="AN277">
        <f>COUNTIF(View_conceptual!G:G,L277)</f>
        <v>0</v>
      </c>
      <c r="AO277">
        <f>COUNTIF(View_conceptual!H:H,L277)+COUNTIF(View_conceptual!I:I,N277)</f>
        <v>0</v>
      </c>
      <c r="AQ277" t="str">
        <f t="shared" si="150"/>
        <v/>
      </c>
      <c r="AR277" t="str">
        <f t="shared" si="151"/>
        <v/>
      </c>
      <c r="AT277">
        <f>COUNTIF(View_full!G:G,L277)</f>
        <v>1</v>
      </c>
      <c r="AU277">
        <f>COUNTIF(View_full!H:H,L277)+COUNTIF(View_full!I:I,N277)</f>
        <v>1</v>
      </c>
      <c r="AV277">
        <f>COUNTIFS(Property_Manual!$A$2:$A$1206,Raw!L277,Property_Manual!$B$2:$B$1206,Raw!M277,Property_Manual!$C$2:$C$1206,Raw!N277,Property_Manual!$D$2:$D$1206,Raw!O277,Property_Manual!$F$2:$F$1206,"x")</f>
        <v>0</v>
      </c>
      <c r="AW277" t="str">
        <f t="shared" si="152"/>
        <v>"Distribution","BookingShipment","specialServiceRequests","","string",17,"Simplified shipment object that is to be used only for the distribution scope where only a subset of data is known priori to operational phase.","Special service requests","true","false","","https://onerecord.iata.org/ns/cargo#BookingShipment","https://onerecord.iata.org/ns/cargo#specialServiceRequests","http://www.w3.org/2001/XMLSchema#string"</v>
      </c>
      <c r="AX277" t="str">
        <f t="shared" si="153"/>
        <v/>
      </c>
      <c r="AY277" t="str">
        <f t="shared" si="154"/>
        <v/>
      </c>
    </row>
    <row r="278" spans="1:51" x14ac:dyDescent="0.2">
      <c r="A278" s="5" t="s">
        <v>1254</v>
      </c>
      <c r="B278" s="5" t="s">
        <v>1201</v>
      </c>
      <c r="C278" s="5" t="s">
        <v>347</v>
      </c>
      <c r="D278" s="5" t="s">
        <v>176</v>
      </c>
      <c r="E278" s="5"/>
      <c r="F278" s="5" t="s">
        <v>6</v>
      </c>
      <c r="H278" s="5"/>
      <c r="I278" s="5" t="s">
        <v>349</v>
      </c>
      <c r="J278" s="5" t="s">
        <v>177</v>
      </c>
      <c r="K278" s="5"/>
      <c r="L278" t="str">
        <f t="shared" si="124"/>
        <v>BookingShipment</v>
      </c>
      <c r="M278" t="str">
        <f t="shared" si="125"/>
        <v>textualHandlingInstructions</v>
      </c>
      <c r="N278" t="str">
        <f t="shared" si="126"/>
        <v>string</v>
      </c>
      <c r="O278" t="str">
        <f t="shared" si="127"/>
        <v/>
      </c>
      <c r="P278" t="str">
        <f t="shared" si="128"/>
        <v/>
      </c>
      <c r="Q278" t="str">
        <f t="shared" si="129"/>
        <v>Object</v>
      </c>
      <c r="R278" t="str">
        <f t="shared" si="130"/>
        <v>"Distribution"</v>
      </c>
      <c r="S278" t="str">
        <f t="shared" si="131"/>
        <v>"BookingShipment"</v>
      </c>
      <c r="T278" t="str">
        <f t="shared" si="132"/>
        <v>"textualHandlingInstructions"</v>
      </c>
      <c r="U278" t="str">
        <f t="shared" si="133"/>
        <v>""</v>
      </c>
      <c r="V278" t="str">
        <f t="shared" si="134"/>
        <v>"string"</v>
      </c>
      <c r="W278">
        <f>IF($A278="Implicit","",COUNTIFS($C$8:C278,C278,$A$8:A278,"Explicit"))</f>
        <v>18</v>
      </c>
      <c r="X278" t="str">
        <f t="shared" si="135"/>
        <v>"Simplified shipment object that is to be used only for the distribution scope where only a subset of data is known priori to operational phase."</v>
      </c>
      <c r="Y278" t="str">
        <f t="shared" si="136"/>
        <v>"Strings to provide free text handling instructions such as SSR and OSI"</v>
      </c>
      <c r="Z278" t="str">
        <f t="shared" si="137"/>
        <v>"true"</v>
      </c>
      <c r="AA278" t="str">
        <f t="shared" si="138"/>
        <v>"false"</v>
      </c>
      <c r="AB278" t="str">
        <f t="shared" si="139"/>
        <v>""</v>
      </c>
      <c r="AC278" t="str">
        <f t="shared" si="140"/>
        <v>"https://onerecord.iata.org/ns/cargo#BookingShipment"</v>
      </c>
      <c r="AD278" t="str">
        <f t="shared" si="141"/>
        <v>"https://onerecord.iata.org/ns/cargo#textualHandlingInstructions"</v>
      </c>
      <c r="AE278" t="str">
        <f t="shared" si="142"/>
        <v>"http://www.w3.org/2001/XMLSchema#string"</v>
      </c>
      <c r="AF278" t="str">
        <f t="shared" si="143"/>
        <v>"Distribution","BookingShipment","textualHandlingInstructions","","string",18,"Simplified shipment object that is to be used only for the distribution scope where only a subset of data is known priori to operational phase.","Strings to provide free text handling instructions such as SSR and OSI","true","false","","https://onerecord.iata.org/ns/cargo#BookingShipment","https://onerecord.iata.org/ns/cargo#textualHandlingInstructions","http://www.w3.org/2001/XMLSchema#string"</v>
      </c>
      <c r="AG278" t="str">
        <f t="shared" si="144"/>
        <v>"Distribution.BookingShipment"</v>
      </c>
      <c r="AH278" t="str">
        <f t="shared" si="145"/>
        <v>"textualHandlingInstructions"</v>
      </c>
      <c r="AI278" t="str">
        <f t="shared" si="146"/>
        <v>".string"</v>
      </c>
      <c r="AJ278" t="str">
        <f t="shared" si="147"/>
        <v>""</v>
      </c>
      <c r="AK278" t="str">
        <f t="shared" si="148"/>
        <v>"hasMany"</v>
      </c>
      <c r="AL278" t="str">
        <f t="shared" si="149"/>
        <v>"Distribution.BookingShipment","textualHandlingInstructions",".string","","hasMany"</v>
      </c>
      <c r="AN278">
        <f>COUNTIF(View_conceptual!G:G,L278)</f>
        <v>0</v>
      </c>
      <c r="AO278">
        <f>COUNTIF(View_conceptual!H:H,L278)+COUNTIF(View_conceptual!I:I,N278)</f>
        <v>0</v>
      </c>
      <c r="AQ278" t="str">
        <f t="shared" si="150"/>
        <v/>
      </c>
      <c r="AR278" t="str">
        <f t="shared" si="151"/>
        <v/>
      </c>
      <c r="AT278">
        <f>COUNTIF(View_full!G:G,L278)</f>
        <v>1</v>
      </c>
      <c r="AU278">
        <f>COUNTIF(View_full!H:H,L278)+COUNTIF(View_full!I:I,N278)</f>
        <v>1</v>
      </c>
      <c r="AV278">
        <f>COUNTIFS(Property_Manual!$A$2:$A$1206,Raw!L278,Property_Manual!$B$2:$B$1206,Raw!M278,Property_Manual!$C$2:$C$1206,Raw!N278,Property_Manual!$D$2:$D$1206,Raw!O278,Property_Manual!$F$2:$F$1206,"x")</f>
        <v>0</v>
      </c>
      <c r="AW278" t="str">
        <f t="shared" si="152"/>
        <v>"Distribution","BookingShipment","textualHandlingInstructions","","string",18,"Simplified shipment object that is to be used only for the distribution scope where only a subset of data is known priori to operational phase.","Strings to provide free text handling instructions such as SSR and OSI","true","false","","https://onerecord.iata.org/ns/cargo#BookingShipment","https://onerecord.iata.org/ns/cargo#textualHandlingInstructions","http://www.w3.org/2001/XMLSchema#string"</v>
      </c>
      <c r="AX278" t="str">
        <f t="shared" si="153"/>
        <v/>
      </c>
      <c r="AY278" t="str">
        <f t="shared" si="154"/>
        <v/>
      </c>
    </row>
    <row r="279" spans="1:51" x14ac:dyDescent="0.2">
      <c r="A279" s="5" t="s">
        <v>1254</v>
      </c>
      <c r="B279" s="5" t="s">
        <v>3</v>
      </c>
      <c r="C279" s="5" t="s">
        <v>279</v>
      </c>
      <c r="D279" s="5" t="s">
        <v>5</v>
      </c>
      <c r="E279" s="5"/>
      <c r="F279" s="5" t="s">
        <v>6</v>
      </c>
      <c r="G279">
        <v>1</v>
      </c>
      <c r="H279" s="5"/>
      <c r="I279" s="5" t="s">
        <v>360</v>
      </c>
      <c r="J279" s="5" t="s">
        <v>8</v>
      </c>
      <c r="K279" s="5"/>
      <c r="L279" t="str">
        <f t="shared" si="124"/>
        <v>BookingStatus</v>
      </c>
      <c r="M279" t="str">
        <f t="shared" si="125"/>
        <v>code</v>
      </c>
      <c r="N279" t="str">
        <f t="shared" si="126"/>
        <v>string</v>
      </c>
      <c r="O279" t="str">
        <f t="shared" si="127"/>
        <v/>
      </c>
      <c r="P279" t="str">
        <f t="shared" si="128"/>
        <v/>
      </c>
      <c r="Q279" t="str">
        <f t="shared" si="129"/>
        <v>Object</v>
      </c>
      <c r="R279" t="str">
        <f t="shared" si="130"/>
        <v>"Enum"</v>
      </c>
      <c r="S279" t="str">
        <f t="shared" si="131"/>
        <v>"BookingStatus"</v>
      </c>
      <c r="T279" t="str">
        <f t="shared" si="132"/>
        <v>"code"</v>
      </c>
      <c r="U279" t="str">
        <f t="shared" si="133"/>
        <v>""</v>
      </c>
      <c r="V279" t="str">
        <f t="shared" si="134"/>
        <v>"string"</v>
      </c>
      <c r="W279">
        <f>IF($A279="Implicit","",COUNTIFS($C$8:C279,C279,$A$8:A279,"Explicit"))</f>
        <v>1</v>
      </c>
      <c r="X279" t="str">
        <f t="shared" si="135"/>
        <v>"Restricted code list containing the possible statuses of a booking"</v>
      </c>
      <c r="Y279" t="str">
        <f t="shared" si="136"/>
        <v>"Code or short version of a code; for example "CH" for Switzerland when referring to the UN/LOCODE code list"</v>
      </c>
      <c r="Z279" t="str">
        <f t="shared" si="137"/>
        <v>"false"</v>
      </c>
      <c r="AA279" t="str">
        <f t="shared" si="138"/>
        <v>"false"</v>
      </c>
      <c r="AB279" t="str">
        <f t="shared" si="139"/>
        <v>""</v>
      </c>
      <c r="AC279" t="str">
        <f t="shared" si="140"/>
        <v>"https://onerecord.iata.org/ns/cargo#BookingStatus"</v>
      </c>
      <c r="AD279" t="str">
        <f t="shared" si="141"/>
        <v>"https://onerecord.iata.org/ns/cargo#code"</v>
      </c>
      <c r="AE279" t="str">
        <f t="shared" si="142"/>
        <v>"http://www.w3.org/2001/XMLSchema#string"</v>
      </c>
      <c r="AF279" t="str">
        <f t="shared" si="143"/>
        <v>"Enum","BookingStatus","code","","string",1,"Restricted code list containing the possible statuses of a booking","Code or short version of a code; for example "CH" for Switzerland when referring to the UN/LOCODE code list","false","false","","https://onerecord.iata.org/ns/cargo#BookingStatus","https://onerecord.iata.org/ns/cargo#code","http://www.w3.org/2001/XMLSchema#string"</v>
      </c>
      <c r="AG279" t="str">
        <f t="shared" si="144"/>
        <v>"Enum.BookingStatus"</v>
      </c>
      <c r="AH279" t="str">
        <f t="shared" si="145"/>
        <v>"code"</v>
      </c>
      <c r="AI279" t="str">
        <f t="shared" si="146"/>
        <v>".string"</v>
      </c>
      <c r="AJ279" t="str">
        <f t="shared" si="147"/>
        <v>""</v>
      </c>
      <c r="AK279" t="str">
        <f t="shared" si="148"/>
        <v>"hasOne"</v>
      </c>
      <c r="AL279" t="str">
        <f t="shared" si="149"/>
        <v>"Enum.BookingStatus","code",".string","","hasOne"</v>
      </c>
      <c r="AN279">
        <f>COUNTIF(View_conceptual!G:G,L279)</f>
        <v>0</v>
      </c>
      <c r="AO279">
        <f>COUNTIF(View_conceptual!H:H,L279)+COUNTIF(View_conceptual!I:I,N279)</f>
        <v>0</v>
      </c>
      <c r="AQ279" t="str">
        <f t="shared" si="150"/>
        <v/>
      </c>
      <c r="AR279" t="str">
        <f t="shared" si="151"/>
        <v/>
      </c>
      <c r="AT279">
        <f>COUNTIF(View_full!G:G,L279)</f>
        <v>0</v>
      </c>
      <c r="AU279">
        <f>COUNTIF(View_full!H:H,L279)+COUNTIF(View_full!I:I,N279)</f>
        <v>0</v>
      </c>
      <c r="AV279">
        <f>COUNTIFS(Property_Manual!$A$2:$A$1206,Raw!L279,Property_Manual!$B$2:$B$1206,Raw!M279,Property_Manual!$C$2:$C$1206,Raw!N279,Property_Manual!$D$2:$D$1206,Raw!O279,Property_Manual!$F$2:$F$1206,"x")</f>
        <v>0</v>
      </c>
      <c r="AW279" t="str">
        <f t="shared" si="152"/>
        <v/>
      </c>
      <c r="AX279" t="str">
        <f t="shared" si="153"/>
        <v/>
      </c>
      <c r="AY279" t="str">
        <f t="shared" si="154"/>
        <v/>
      </c>
    </row>
    <row r="280" spans="1:51" x14ac:dyDescent="0.2">
      <c r="A280" s="5" t="s">
        <v>1254</v>
      </c>
      <c r="B280" s="5" t="s">
        <v>3</v>
      </c>
      <c r="C280" s="5" t="s">
        <v>279</v>
      </c>
      <c r="D280" s="5" t="s">
        <v>9</v>
      </c>
      <c r="E280" s="5"/>
      <c r="F280" s="5" t="s">
        <v>6</v>
      </c>
      <c r="G280">
        <v>1</v>
      </c>
      <c r="H280" s="5"/>
      <c r="I280" s="5" t="s">
        <v>360</v>
      </c>
      <c r="J280" s="5" t="s">
        <v>10</v>
      </c>
      <c r="K280" s="5"/>
      <c r="L280" t="str">
        <f t="shared" si="124"/>
        <v>BookingStatus</v>
      </c>
      <c r="M280" t="str">
        <f t="shared" si="125"/>
        <v>codeDescription</v>
      </c>
      <c r="N280" t="str">
        <f t="shared" si="126"/>
        <v>string</v>
      </c>
      <c r="O280" t="str">
        <f t="shared" si="127"/>
        <v/>
      </c>
      <c r="P280" t="str">
        <f t="shared" si="128"/>
        <v/>
      </c>
      <c r="Q280" t="str">
        <f t="shared" si="129"/>
        <v>Object</v>
      </c>
      <c r="R280" t="str">
        <f t="shared" si="130"/>
        <v>"Enum"</v>
      </c>
      <c r="S280" t="str">
        <f t="shared" si="131"/>
        <v>"BookingStatus"</v>
      </c>
      <c r="T280" t="str">
        <f t="shared" si="132"/>
        <v>"codeDescription"</v>
      </c>
      <c r="U280" t="str">
        <f t="shared" si="133"/>
        <v>""</v>
      </c>
      <c r="V280" t="str">
        <f t="shared" si="134"/>
        <v>"string"</v>
      </c>
      <c r="W280">
        <f>IF($A280="Implicit","",COUNTIFS($C$8:C280,C280,$A$8:A280,"Explicit"))</f>
        <v>2</v>
      </c>
      <c r="X280" t="str">
        <f t="shared" si="135"/>
        <v>"Restricted code list containing the possible statuses of a booking"</v>
      </c>
      <c r="Y280" t="str">
        <f t="shared" si="136"/>
        <v>"Description or long version of the code; for example "Switzerland" for Switzerland when referring to the UN/LOCODE code list"</v>
      </c>
      <c r="Z280" t="str">
        <f t="shared" si="137"/>
        <v>"false"</v>
      </c>
      <c r="AA280" t="str">
        <f t="shared" si="138"/>
        <v>"false"</v>
      </c>
      <c r="AB280" t="str">
        <f t="shared" si="139"/>
        <v>""</v>
      </c>
      <c r="AC280" t="str">
        <f t="shared" si="140"/>
        <v>"https://onerecord.iata.org/ns/cargo#BookingStatus"</v>
      </c>
      <c r="AD280" t="str">
        <f t="shared" si="141"/>
        <v>"https://onerecord.iata.org/ns/cargo#codeDescription"</v>
      </c>
      <c r="AE280" t="str">
        <f t="shared" si="142"/>
        <v>"http://www.w3.org/2001/XMLSchema#string"</v>
      </c>
      <c r="AF280" t="str">
        <f t="shared" si="143"/>
        <v>"Enum","BookingStatus","codeDescription","","string",2,"Restricted code list containing the possible statuses of a booking","Description or long version of the code; for example "Switzerland" for Switzerland when referring to the UN/LOCODE code list","false","false","","https://onerecord.iata.org/ns/cargo#BookingStatus","https://onerecord.iata.org/ns/cargo#codeDescription","http://www.w3.org/2001/XMLSchema#string"</v>
      </c>
      <c r="AG280" t="str">
        <f t="shared" si="144"/>
        <v>"Enum.BookingStatus"</v>
      </c>
      <c r="AH280" t="str">
        <f t="shared" si="145"/>
        <v>"codeDescription"</v>
      </c>
      <c r="AI280" t="str">
        <f t="shared" si="146"/>
        <v>".string"</v>
      </c>
      <c r="AJ280" t="str">
        <f t="shared" si="147"/>
        <v>""</v>
      </c>
      <c r="AK280" t="str">
        <f t="shared" si="148"/>
        <v>"hasOne"</v>
      </c>
      <c r="AL280" t="str">
        <f t="shared" si="149"/>
        <v>"Enum.BookingStatus","codeDescription",".string","","hasOne"</v>
      </c>
      <c r="AN280">
        <f>COUNTIF(View_conceptual!G:G,L280)</f>
        <v>0</v>
      </c>
      <c r="AO280">
        <f>COUNTIF(View_conceptual!H:H,L280)+COUNTIF(View_conceptual!I:I,N280)</f>
        <v>0</v>
      </c>
      <c r="AQ280" t="str">
        <f t="shared" si="150"/>
        <v/>
      </c>
      <c r="AR280" t="str">
        <f t="shared" si="151"/>
        <v/>
      </c>
      <c r="AT280">
        <f>COUNTIF(View_full!G:G,L280)</f>
        <v>0</v>
      </c>
      <c r="AU280">
        <f>COUNTIF(View_full!H:H,L280)+COUNTIF(View_full!I:I,N280)</f>
        <v>0</v>
      </c>
      <c r="AV280">
        <f>COUNTIFS(Property_Manual!$A$2:$A$1206,Raw!L280,Property_Manual!$B$2:$B$1206,Raw!M280,Property_Manual!$C$2:$C$1206,Raw!N280,Property_Manual!$D$2:$D$1206,Raw!O280,Property_Manual!$F$2:$F$1206,"x")</f>
        <v>0</v>
      </c>
      <c r="AW280" t="str">
        <f t="shared" si="152"/>
        <v/>
      </c>
      <c r="AX280" t="str">
        <f t="shared" si="153"/>
        <v/>
      </c>
      <c r="AY280" t="str">
        <f t="shared" si="154"/>
        <v/>
      </c>
    </row>
    <row r="281" spans="1:51" x14ac:dyDescent="0.2">
      <c r="A281" s="5" t="s">
        <v>1254</v>
      </c>
      <c r="B281" s="5" t="s">
        <v>3</v>
      </c>
      <c r="C281" s="5" t="s">
        <v>279</v>
      </c>
      <c r="D281" s="5" t="s">
        <v>11</v>
      </c>
      <c r="E281" s="5"/>
      <c r="F281" s="5" t="s">
        <v>12</v>
      </c>
      <c r="G281">
        <v>1</v>
      </c>
      <c r="H281" s="5"/>
      <c r="I281" s="5" t="s">
        <v>360</v>
      </c>
      <c r="J281" s="5" t="s">
        <v>13</v>
      </c>
      <c r="K281" s="5"/>
      <c r="L281" t="str">
        <f t="shared" si="124"/>
        <v>BookingStatus</v>
      </c>
      <c r="M281" t="str">
        <f t="shared" si="125"/>
        <v>codeLevel</v>
      </c>
      <c r="N281" t="str">
        <f t="shared" si="126"/>
        <v>integer</v>
      </c>
      <c r="O281" t="str">
        <f t="shared" si="127"/>
        <v/>
      </c>
      <c r="P281" t="str">
        <f t="shared" si="128"/>
        <v/>
      </c>
      <c r="Q281" t="str">
        <f t="shared" si="129"/>
        <v>Object</v>
      </c>
      <c r="R281" t="str">
        <f t="shared" si="130"/>
        <v>"Enum"</v>
      </c>
      <c r="S281" t="str">
        <f t="shared" si="131"/>
        <v>"BookingStatus"</v>
      </c>
      <c r="T281" t="str">
        <f t="shared" si="132"/>
        <v>"codeLevel"</v>
      </c>
      <c r="U281" t="str">
        <f t="shared" si="133"/>
        <v>""</v>
      </c>
      <c r="V281" t="str">
        <f t="shared" si="134"/>
        <v>"integer"</v>
      </c>
      <c r="W281">
        <f>IF($A281="Implicit","",COUNTIFS($C$8:C281,C281,$A$8:A281,"Explicit"))</f>
        <v>3</v>
      </c>
      <c r="X281" t="str">
        <f t="shared" si="135"/>
        <v>"Restricted code list containing the possible statuses of a booking"</v>
      </c>
      <c r="Y281" t="str">
        <f t="shared" si="136"/>
        <v>"Integer indicating the level of a code if a codelists is hierarchical; for example HS-Codes"</v>
      </c>
      <c r="Z281" t="str">
        <f t="shared" si="137"/>
        <v>"false"</v>
      </c>
      <c r="AA281" t="str">
        <f t="shared" si="138"/>
        <v>"false"</v>
      </c>
      <c r="AB281" t="str">
        <f t="shared" si="139"/>
        <v>""</v>
      </c>
      <c r="AC281" t="str">
        <f t="shared" si="140"/>
        <v>"https://onerecord.iata.org/ns/cargo#BookingStatus"</v>
      </c>
      <c r="AD281" t="str">
        <f t="shared" si="141"/>
        <v>"https://onerecord.iata.org/ns/cargo#codeLevel"</v>
      </c>
      <c r="AE281" t="str">
        <f t="shared" si="142"/>
        <v>"http://www.w3.org/2001/XMLSchema#integer"</v>
      </c>
      <c r="AF281" t="str">
        <f t="shared" si="143"/>
        <v>"Enum","BookingStatus","codeLevel","","integer",3,"Restricted code list containing the possible statuses of a booking","Integer indicating the level of a code if a codelists is hierarchical; for example HS-Codes","false","false","","https://onerecord.iata.org/ns/cargo#BookingStatus","https://onerecord.iata.org/ns/cargo#codeLevel","http://www.w3.org/2001/XMLSchema#integer"</v>
      </c>
      <c r="AG281" t="str">
        <f t="shared" si="144"/>
        <v>"Enum.BookingStatus"</v>
      </c>
      <c r="AH281" t="str">
        <f t="shared" si="145"/>
        <v>"codeLevel"</v>
      </c>
      <c r="AI281" t="str">
        <f t="shared" si="146"/>
        <v>".integer"</v>
      </c>
      <c r="AJ281" t="str">
        <f t="shared" si="147"/>
        <v>""</v>
      </c>
      <c r="AK281" t="str">
        <f t="shared" si="148"/>
        <v>"hasOne"</v>
      </c>
      <c r="AL281" t="str">
        <f t="shared" si="149"/>
        <v>"Enum.BookingStatus","codeLevel",".integer","","hasOne"</v>
      </c>
      <c r="AN281">
        <f>COUNTIF(View_conceptual!G:G,L281)</f>
        <v>0</v>
      </c>
      <c r="AO281">
        <f>COUNTIF(View_conceptual!H:H,L281)+COUNTIF(View_conceptual!I:I,N281)</f>
        <v>0</v>
      </c>
      <c r="AQ281" t="str">
        <f t="shared" si="150"/>
        <v/>
      </c>
      <c r="AR281" t="str">
        <f t="shared" si="151"/>
        <v/>
      </c>
      <c r="AT281">
        <f>COUNTIF(View_full!G:G,L281)</f>
        <v>0</v>
      </c>
      <c r="AU281">
        <f>COUNTIF(View_full!H:H,L281)+COUNTIF(View_full!I:I,N281)</f>
        <v>0</v>
      </c>
      <c r="AV281">
        <f>COUNTIFS(Property_Manual!$A$2:$A$1206,Raw!L281,Property_Manual!$B$2:$B$1206,Raw!M281,Property_Manual!$C$2:$C$1206,Raw!N281,Property_Manual!$D$2:$D$1206,Raw!O281,Property_Manual!$F$2:$F$1206,"x")</f>
        <v>0</v>
      </c>
      <c r="AW281" t="str">
        <f t="shared" si="152"/>
        <v/>
      </c>
      <c r="AX281" t="str">
        <f t="shared" si="153"/>
        <v/>
      </c>
      <c r="AY281" t="str">
        <f t="shared" si="154"/>
        <v/>
      </c>
    </row>
    <row r="282" spans="1:51" x14ac:dyDescent="0.2">
      <c r="A282" s="5" t="s">
        <v>1254</v>
      </c>
      <c r="B282" s="5" t="s">
        <v>3</v>
      </c>
      <c r="C282" s="5" t="s">
        <v>279</v>
      </c>
      <c r="D282" s="5" t="s">
        <v>14</v>
      </c>
      <c r="E282" s="5"/>
      <c r="F282" s="5" t="s">
        <v>6</v>
      </c>
      <c r="G282">
        <v>1</v>
      </c>
      <c r="H282" s="5"/>
      <c r="I282" s="5" t="s">
        <v>360</v>
      </c>
      <c r="J282" s="5" t="s">
        <v>15</v>
      </c>
      <c r="K282" s="5"/>
      <c r="L282" t="str">
        <f t="shared" si="124"/>
        <v>BookingStatus</v>
      </c>
      <c r="M282" t="str">
        <f t="shared" si="125"/>
        <v>codeListName</v>
      </c>
      <c r="N282" t="str">
        <f t="shared" si="126"/>
        <v>string</v>
      </c>
      <c r="O282" t="str">
        <f t="shared" si="127"/>
        <v/>
      </c>
      <c r="P282" t="str">
        <f t="shared" si="128"/>
        <v/>
      </c>
      <c r="Q282" t="str">
        <f t="shared" si="129"/>
        <v>Object</v>
      </c>
      <c r="R282" t="str">
        <f t="shared" si="130"/>
        <v>"Enum"</v>
      </c>
      <c r="S282" t="str">
        <f t="shared" si="131"/>
        <v>"BookingStatus"</v>
      </c>
      <c r="T282" t="str">
        <f t="shared" si="132"/>
        <v>"codeListName"</v>
      </c>
      <c r="U282" t="str">
        <f t="shared" si="133"/>
        <v>""</v>
      </c>
      <c r="V282" t="str">
        <f t="shared" si="134"/>
        <v>"string"</v>
      </c>
      <c r="W282">
        <f>IF($A282="Implicit","",COUNTIFS($C$8:C282,C282,$A$8:A282,"Explicit"))</f>
        <v>4</v>
      </c>
      <c r="X282" t="str">
        <f t="shared" si="135"/>
        <v>"Restricted code list containing the possible statuses of a booking"</v>
      </c>
      <c r="Y282" t="str">
        <f t="shared" si="136"/>
        <v>"Official name of the code list without version number when direct reference is not possible; for example "UN/LOCODE" when referring to the UN/LOCODE code list"</v>
      </c>
      <c r="Z282" t="str">
        <f t="shared" si="137"/>
        <v>"false"</v>
      </c>
      <c r="AA282" t="str">
        <f t="shared" si="138"/>
        <v>"false"</v>
      </c>
      <c r="AB282" t="str">
        <f t="shared" si="139"/>
        <v>""</v>
      </c>
      <c r="AC282" t="str">
        <f t="shared" si="140"/>
        <v>"https://onerecord.iata.org/ns/cargo#BookingStatus"</v>
      </c>
      <c r="AD282" t="str">
        <f t="shared" si="141"/>
        <v>"https://onerecord.iata.org/ns/cargo#codeListName"</v>
      </c>
      <c r="AE282" t="str">
        <f t="shared" si="142"/>
        <v>"http://www.w3.org/2001/XMLSchema#string"</v>
      </c>
      <c r="AF282" t="str">
        <f t="shared" si="143"/>
        <v>"Enum","BookingStatus","codeListName","","string",4,"Restricted code list containing the possible statuses of a booking","Official name of the code list without version number when direct reference is not possible; for example "UN/LOCODE" when referring to the UN/LOCODE code list","false","false","","https://onerecord.iata.org/ns/cargo#BookingStatus","https://onerecord.iata.org/ns/cargo#codeListName","http://www.w3.org/2001/XMLSchema#string"</v>
      </c>
      <c r="AG282" t="str">
        <f t="shared" si="144"/>
        <v>"Enum.BookingStatus"</v>
      </c>
      <c r="AH282" t="str">
        <f t="shared" si="145"/>
        <v>"codeListName"</v>
      </c>
      <c r="AI282" t="str">
        <f t="shared" si="146"/>
        <v>".string"</v>
      </c>
      <c r="AJ282" t="str">
        <f t="shared" si="147"/>
        <v>""</v>
      </c>
      <c r="AK282" t="str">
        <f t="shared" si="148"/>
        <v>"hasOne"</v>
      </c>
      <c r="AL282" t="str">
        <f t="shared" si="149"/>
        <v>"Enum.BookingStatus","codeListName",".string","","hasOne"</v>
      </c>
      <c r="AN282">
        <f>COUNTIF(View_conceptual!G:G,L282)</f>
        <v>0</v>
      </c>
      <c r="AO282">
        <f>COUNTIF(View_conceptual!H:H,L282)+COUNTIF(View_conceptual!I:I,N282)</f>
        <v>0</v>
      </c>
      <c r="AQ282" t="str">
        <f t="shared" si="150"/>
        <v/>
      </c>
      <c r="AR282" t="str">
        <f t="shared" si="151"/>
        <v/>
      </c>
      <c r="AT282">
        <f>COUNTIF(View_full!G:G,L282)</f>
        <v>0</v>
      </c>
      <c r="AU282">
        <f>COUNTIF(View_full!H:H,L282)+COUNTIF(View_full!I:I,N282)</f>
        <v>0</v>
      </c>
      <c r="AV282">
        <f>COUNTIFS(Property_Manual!$A$2:$A$1206,Raw!L282,Property_Manual!$B$2:$B$1206,Raw!M282,Property_Manual!$C$2:$C$1206,Raw!N282,Property_Manual!$D$2:$D$1206,Raw!O282,Property_Manual!$F$2:$F$1206,"x")</f>
        <v>0</v>
      </c>
      <c r="AW282" t="str">
        <f t="shared" si="152"/>
        <v/>
      </c>
      <c r="AX282" t="str">
        <f t="shared" si="153"/>
        <v/>
      </c>
      <c r="AY282" t="str">
        <f t="shared" si="154"/>
        <v/>
      </c>
    </row>
    <row r="283" spans="1:51" x14ac:dyDescent="0.2">
      <c r="A283" s="5" t="s">
        <v>1254</v>
      </c>
      <c r="B283" s="5" t="s">
        <v>3</v>
      </c>
      <c r="C283" s="5" t="s">
        <v>279</v>
      </c>
      <c r="D283" s="5" t="s">
        <v>16</v>
      </c>
      <c r="E283" s="5"/>
      <c r="F283" s="5" t="s">
        <v>6</v>
      </c>
      <c r="G283">
        <v>1</v>
      </c>
      <c r="H283" s="5"/>
      <c r="I283" s="5" t="s">
        <v>360</v>
      </c>
      <c r="J283" s="5" t="s">
        <v>17</v>
      </c>
      <c r="K283" s="5"/>
      <c r="L283" t="str">
        <f t="shared" si="124"/>
        <v>BookingStatus</v>
      </c>
      <c r="M283" t="str">
        <f t="shared" si="125"/>
        <v>codeListReference</v>
      </c>
      <c r="N283" t="str">
        <f t="shared" si="126"/>
        <v>string</v>
      </c>
      <c r="O283" t="str">
        <f t="shared" si="127"/>
        <v/>
      </c>
      <c r="P283" t="str">
        <f t="shared" si="128"/>
        <v/>
      </c>
      <c r="Q283" t="str">
        <f t="shared" si="129"/>
        <v>Object</v>
      </c>
      <c r="R283" t="str">
        <f t="shared" si="130"/>
        <v>"Enum"</v>
      </c>
      <c r="S283" t="str">
        <f t="shared" si="131"/>
        <v>"BookingStatus"</v>
      </c>
      <c r="T283" t="str">
        <f t="shared" si="132"/>
        <v>"codeListReference"</v>
      </c>
      <c r="U283" t="str">
        <f t="shared" si="133"/>
        <v>""</v>
      </c>
      <c r="V283" t="str">
        <f t="shared" si="134"/>
        <v>"string"</v>
      </c>
      <c r="W283">
        <f>IF($A283="Implicit","",COUNTIFS($C$8:C283,C283,$A$8:A283,"Explicit"))</f>
        <v>5</v>
      </c>
      <c r="X283" t="str">
        <f t="shared" si="135"/>
        <v>"Restricted code list containing the possible statuses of a booking"</v>
      </c>
      <c r="Y283" t="str">
        <f t="shared" si="136"/>
        <v>"URL to access the code list the code is taken from; for example "https://unece.org/trade/cefact/unlocode-code-list-country-and-territory" for UN/LOCODE."</v>
      </c>
      <c r="Z283" t="str">
        <f t="shared" si="137"/>
        <v>"false"</v>
      </c>
      <c r="AA283" t="str">
        <f t="shared" si="138"/>
        <v>"false"</v>
      </c>
      <c r="AB283" t="str">
        <f t="shared" si="139"/>
        <v>""</v>
      </c>
      <c r="AC283" t="str">
        <f t="shared" si="140"/>
        <v>"https://onerecord.iata.org/ns/cargo#BookingStatus"</v>
      </c>
      <c r="AD283" t="str">
        <f t="shared" si="141"/>
        <v>"https://onerecord.iata.org/ns/cargo#codeListReference"</v>
      </c>
      <c r="AE283" t="str">
        <f t="shared" si="142"/>
        <v>"http://www.w3.org/2001/XMLSchema#string"</v>
      </c>
      <c r="AF283" t="str">
        <f t="shared" si="143"/>
        <v>"Enum","BookingStatus","codeListReference","","string",5,"Restricted code list containing the possible statuses of a booking","URL to access the code list the code is taken from; for example "https://unece.org/trade/cefact/unlocode-code-list-country-and-territory" for UN/LOCODE.","false","false","","https://onerecord.iata.org/ns/cargo#BookingStatus","https://onerecord.iata.org/ns/cargo#codeListReference","http://www.w3.org/2001/XMLSchema#string"</v>
      </c>
      <c r="AG283" t="str">
        <f t="shared" si="144"/>
        <v>"Enum.BookingStatus"</v>
      </c>
      <c r="AH283" t="str">
        <f t="shared" si="145"/>
        <v>"codeListReference"</v>
      </c>
      <c r="AI283" t="str">
        <f t="shared" si="146"/>
        <v>".string"</v>
      </c>
      <c r="AJ283" t="str">
        <f t="shared" si="147"/>
        <v>""</v>
      </c>
      <c r="AK283" t="str">
        <f t="shared" si="148"/>
        <v>"hasOne"</v>
      </c>
      <c r="AL283" t="str">
        <f t="shared" si="149"/>
        <v>"Enum.BookingStatus","codeListReference",".string","","hasOne"</v>
      </c>
      <c r="AN283">
        <f>COUNTIF(View_conceptual!G:G,L283)</f>
        <v>0</v>
      </c>
      <c r="AO283">
        <f>COUNTIF(View_conceptual!H:H,L283)+COUNTIF(View_conceptual!I:I,N283)</f>
        <v>0</v>
      </c>
      <c r="AQ283" t="str">
        <f t="shared" si="150"/>
        <v/>
      </c>
      <c r="AR283" t="str">
        <f t="shared" si="151"/>
        <v/>
      </c>
      <c r="AT283">
        <f>COUNTIF(View_full!G:G,L283)</f>
        <v>0</v>
      </c>
      <c r="AU283">
        <f>COUNTIF(View_full!H:H,L283)+COUNTIF(View_full!I:I,N283)</f>
        <v>0</v>
      </c>
      <c r="AV283">
        <f>COUNTIFS(Property_Manual!$A$2:$A$1206,Raw!L283,Property_Manual!$B$2:$B$1206,Raw!M283,Property_Manual!$C$2:$C$1206,Raw!N283,Property_Manual!$D$2:$D$1206,Raw!O283,Property_Manual!$F$2:$F$1206,"x")</f>
        <v>0</v>
      </c>
      <c r="AW283" t="str">
        <f t="shared" si="152"/>
        <v/>
      </c>
      <c r="AX283" t="str">
        <f t="shared" si="153"/>
        <v/>
      </c>
      <c r="AY283" t="str">
        <f t="shared" si="154"/>
        <v/>
      </c>
    </row>
    <row r="284" spans="1:51" x14ac:dyDescent="0.2">
      <c r="A284" s="5" t="s">
        <v>1254</v>
      </c>
      <c r="B284" s="5" t="s">
        <v>3</v>
      </c>
      <c r="C284" s="5" t="s">
        <v>279</v>
      </c>
      <c r="D284" s="5" t="s">
        <v>18</v>
      </c>
      <c r="E284" s="5"/>
      <c r="F284" s="5" t="s">
        <v>6</v>
      </c>
      <c r="G284">
        <v>1</v>
      </c>
      <c r="H284" s="5"/>
      <c r="I284" s="5" t="s">
        <v>360</v>
      </c>
      <c r="J284" s="5" t="s">
        <v>19</v>
      </c>
      <c r="K284" s="5"/>
      <c r="L284" t="str">
        <f t="shared" si="124"/>
        <v>BookingStatus</v>
      </c>
      <c r="M284" t="str">
        <f t="shared" si="125"/>
        <v>codeListVersion</v>
      </c>
      <c r="N284" t="str">
        <f t="shared" si="126"/>
        <v>string</v>
      </c>
      <c r="O284" t="str">
        <f t="shared" si="127"/>
        <v/>
      </c>
      <c r="P284" t="str">
        <f t="shared" si="128"/>
        <v/>
      </c>
      <c r="Q284" t="str">
        <f t="shared" si="129"/>
        <v>Object</v>
      </c>
      <c r="R284" t="str">
        <f t="shared" si="130"/>
        <v>"Enum"</v>
      </c>
      <c r="S284" t="str">
        <f t="shared" si="131"/>
        <v>"BookingStatus"</v>
      </c>
      <c r="T284" t="str">
        <f t="shared" si="132"/>
        <v>"codeListVersion"</v>
      </c>
      <c r="U284" t="str">
        <f t="shared" si="133"/>
        <v>""</v>
      </c>
      <c r="V284" t="str">
        <f t="shared" si="134"/>
        <v>"string"</v>
      </c>
      <c r="W284">
        <f>IF($A284="Implicit","",COUNTIFS($C$8:C284,C284,$A$8:A284,"Explicit"))</f>
        <v>6</v>
      </c>
      <c r="X284" t="str">
        <f t="shared" si="135"/>
        <v>"Restricted code list containing the possible statuses of a booking"</v>
      </c>
      <c r="Y284" t="str">
        <f t="shared" si="136"/>
        <v>"Version of the code list; for example "223-1" for UN/LOCODE. Used if the property codeListName is used or the version is not apparent from the resource referred to in property codeListReference."</v>
      </c>
      <c r="Z284" t="str">
        <f t="shared" si="137"/>
        <v>"false"</v>
      </c>
      <c r="AA284" t="str">
        <f t="shared" si="138"/>
        <v>"false"</v>
      </c>
      <c r="AB284" t="str">
        <f t="shared" si="139"/>
        <v>""</v>
      </c>
      <c r="AC284" t="str">
        <f t="shared" si="140"/>
        <v>"https://onerecord.iata.org/ns/cargo#BookingStatus"</v>
      </c>
      <c r="AD284" t="str">
        <f t="shared" si="141"/>
        <v>"https://onerecord.iata.org/ns/cargo#codeListVersion"</v>
      </c>
      <c r="AE284" t="str">
        <f t="shared" si="142"/>
        <v>"http://www.w3.org/2001/XMLSchema#string"</v>
      </c>
      <c r="AF284" t="str">
        <f t="shared" si="143"/>
        <v>"Enum","BookingStatus","codeListVersion","","string",6,"Restricted code list containing the possible statuses of a booking","Version of the code list; for example "223-1" for UN/LOCODE. Used if the property codeListName is used or the version is not apparent from the resource referred to in property codeListReference.","false","false","","https://onerecord.iata.org/ns/cargo#BookingStatus","https://onerecord.iata.org/ns/cargo#codeListVersion","http://www.w3.org/2001/XMLSchema#string"</v>
      </c>
      <c r="AG284" t="str">
        <f t="shared" si="144"/>
        <v>"Enum.BookingStatus"</v>
      </c>
      <c r="AH284" t="str">
        <f t="shared" si="145"/>
        <v>"codeListVersion"</v>
      </c>
      <c r="AI284" t="str">
        <f t="shared" si="146"/>
        <v>".string"</v>
      </c>
      <c r="AJ284" t="str">
        <f t="shared" si="147"/>
        <v>""</v>
      </c>
      <c r="AK284" t="str">
        <f t="shared" si="148"/>
        <v>"hasOne"</v>
      </c>
      <c r="AL284" t="str">
        <f t="shared" si="149"/>
        <v>"Enum.BookingStatus","codeListVersion",".string","","hasOne"</v>
      </c>
      <c r="AN284">
        <f>COUNTIF(View_conceptual!G:G,L284)</f>
        <v>0</v>
      </c>
      <c r="AO284">
        <f>COUNTIF(View_conceptual!H:H,L284)+COUNTIF(View_conceptual!I:I,N284)</f>
        <v>0</v>
      </c>
      <c r="AQ284" t="str">
        <f t="shared" si="150"/>
        <v/>
      </c>
      <c r="AR284" t="str">
        <f t="shared" si="151"/>
        <v/>
      </c>
      <c r="AT284">
        <f>COUNTIF(View_full!G:G,L284)</f>
        <v>0</v>
      </c>
      <c r="AU284">
        <f>COUNTIF(View_full!H:H,L284)+COUNTIF(View_full!I:I,N284)</f>
        <v>0</v>
      </c>
      <c r="AV284">
        <f>COUNTIFS(Property_Manual!$A$2:$A$1206,Raw!L284,Property_Manual!$B$2:$B$1206,Raw!M284,Property_Manual!$C$2:$C$1206,Raw!N284,Property_Manual!$D$2:$D$1206,Raw!O284,Property_Manual!$F$2:$F$1206,"x")</f>
        <v>0</v>
      </c>
      <c r="AW284" t="str">
        <f t="shared" si="152"/>
        <v/>
      </c>
      <c r="AX284" t="str">
        <f t="shared" si="153"/>
        <v/>
      </c>
      <c r="AY284" t="str">
        <f t="shared" si="154"/>
        <v/>
      </c>
    </row>
    <row r="285" spans="1:51" x14ac:dyDescent="0.2">
      <c r="A285" s="5" t="s">
        <v>1254</v>
      </c>
      <c r="B285" s="5" t="s">
        <v>49</v>
      </c>
      <c r="C285" s="5" t="s">
        <v>294</v>
      </c>
      <c r="D285" s="5" t="s">
        <v>361</v>
      </c>
      <c r="E285" s="5"/>
      <c r="F285" s="5" t="s">
        <v>253</v>
      </c>
      <c r="G285">
        <v>1</v>
      </c>
      <c r="H285" s="5"/>
      <c r="I285" s="5" t="s">
        <v>2196</v>
      </c>
      <c r="J285" s="5" t="s">
        <v>362</v>
      </c>
      <c r="K285" s="5"/>
      <c r="L285" t="str">
        <f t="shared" si="124"/>
        <v>BookingTimes</v>
      </c>
      <c r="M285" t="str">
        <f t="shared" si="125"/>
        <v>earliestAcceptanceTime</v>
      </c>
      <c r="N285" t="str">
        <f t="shared" si="126"/>
        <v>dateTime</v>
      </c>
      <c r="O285" t="str">
        <f t="shared" si="127"/>
        <v/>
      </c>
      <c r="P285" t="str">
        <f t="shared" si="128"/>
        <v/>
      </c>
      <c r="Q285" t="str">
        <f t="shared" si="129"/>
        <v>Object</v>
      </c>
      <c r="R285" t="str">
        <f t="shared" si="130"/>
        <v>"Embedded"</v>
      </c>
      <c r="S285" t="str">
        <f t="shared" si="131"/>
        <v>"BookingTimes"</v>
      </c>
      <c r="T285" t="str">
        <f t="shared" si="132"/>
        <v>"earliestAcceptanceTime"</v>
      </c>
      <c r="U285" t="str">
        <f t="shared" si="133"/>
        <v>""</v>
      </c>
      <c r="V285" t="str">
        <f t="shared" si="134"/>
        <v>"dateTime"</v>
      </c>
      <c r="W285">
        <f>IF($A285="Implicit","",COUNTIFS($C$8:C285,C285,$A$8:A285,"Explicit"))</f>
        <v>1</v>
      </c>
      <c r="X285" t="str">
        <f t="shared" si="135"/>
        <v>"Previously called Schedule. This object refers to times used for the Booking Option Request (preferences part of the request) or the Booking Option (times sur as LAT where there is a commitment from the carrier)"</v>
      </c>
      <c r="Y285" t="str">
        <f t="shared" si="136"/>
        <v>"Earliest acceptance date time (requested or proposed)"</v>
      </c>
      <c r="Z285" t="str">
        <f t="shared" si="137"/>
        <v>"false"</v>
      </c>
      <c r="AA285" t="str">
        <f t="shared" si="138"/>
        <v>"false"</v>
      </c>
      <c r="AB285" t="str">
        <f t="shared" si="139"/>
        <v>""</v>
      </c>
      <c r="AC285" t="str">
        <f t="shared" si="140"/>
        <v>"https://onerecord.iata.org/ns/cargo#BookingTimes"</v>
      </c>
      <c r="AD285" t="str">
        <f t="shared" si="141"/>
        <v>"https://onerecord.iata.org/ns/cargo#earliestAcceptanceTime"</v>
      </c>
      <c r="AE285" t="str">
        <f t="shared" si="142"/>
        <v>"http://www.w3.org/2001/XMLSchema#dateTime"</v>
      </c>
      <c r="AF285" t="str">
        <f t="shared" si="143"/>
        <v>"Embedded","BookingTimes","earliestAcceptanceTime","","dateTime",1,"Previously called Schedule. This object refers to times used for the Booking Option Request (preferences part of the request) or the Booking Option (times sur as LAT where there is a commitment from the carrier)","Earliest acceptance date time (requested or proposed)","false","false","","https://onerecord.iata.org/ns/cargo#BookingTimes","https://onerecord.iata.org/ns/cargo#earliestAcceptanceTime","http://www.w3.org/2001/XMLSchema#dateTime"</v>
      </c>
      <c r="AG285" t="str">
        <f t="shared" si="144"/>
        <v>"Embedded.BookingTimes"</v>
      </c>
      <c r="AH285" t="str">
        <f t="shared" si="145"/>
        <v>"earliestAcceptanceTime"</v>
      </c>
      <c r="AI285" t="str">
        <f t="shared" si="146"/>
        <v>".dateTime"</v>
      </c>
      <c r="AJ285" t="str">
        <f t="shared" si="147"/>
        <v>""</v>
      </c>
      <c r="AK285" t="str">
        <f t="shared" si="148"/>
        <v>"hasOne"</v>
      </c>
      <c r="AL285" t="str">
        <f t="shared" si="149"/>
        <v>"Embedded.BookingTimes","earliestAcceptanceTime",".dateTime","","hasOne"</v>
      </c>
      <c r="AN285">
        <f>COUNTIF(View_conceptual!G:G,L285)</f>
        <v>0</v>
      </c>
      <c r="AO285">
        <f>COUNTIF(View_conceptual!H:H,L285)+COUNTIF(View_conceptual!I:I,N285)</f>
        <v>0</v>
      </c>
      <c r="AQ285" t="str">
        <f t="shared" si="150"/>
        <v/>
      </c>
      <c r="AR285" t="str">
        <f t="shared" si="151"/>
        <v/>
      </c>
      <c r="AT285">
        <f>COUNTIF(View_full!G:G,L285)</f>
        <v>1</v>
      </c>
      <c r="AU285">
        <f>COUNTIF(View_full!H:H,L285)+COUNTIF(View_full!I:I,N285)</f>
        <v>1</v>
      </c>
      <c r="AV285">
        <f>COUNTIFS(Property_Manual!$A$2:$A$1206,Raw!L285,Property_Manual!$B$2:$B$1206,Raw!M285,Property_Manual!$C$2:$C$1206,Raw!N285,Property_Manual!$D$2:$D$1206,Raw!O285,Property_Manual!$F$2:$F$1206,"x")</f>
        <v>0</v>
      </c>
      <c r="AW285" t="str">
        <f t="shared" si="152"/>
        <v>"Embedded","BookingTimes","earliestAcceptanceTime","","dateTime",1,"Previously called Schedule. This object refers to times used for the Booking Option Request (preferences part of the request) or the Booking Option (times sur as LAT where there is a commitment from the carrier)","Earliest acceptance date time (requested or proposed)","false","false","","https://onerecord.iata.org/ns/cargo#BookingTimes","https://onerecord.iata.org/ns/cargo#earliestAcceptanceTime","http://www.w3.org/2001/XMLSchema#dateTime"</v>
      </c>
      <c r="AX285" t="str">
        <f t="shared" si="153"/>
        <v/>
      </c>
      <c r="AY285" t="str">
        <f t="shared" si="154"/>
        <v/>
      </c>
    </row>
    <row r="286" spans="1:51" x14ac:dyDescent="0.2">
      <c r="A286" s="5" t="s">
        <v>1254</v>
      </c>
      <c r="B286" s="5" t="s">
        <v>49</v>
      </c>
      <c r="C286" s="5" t="s">
        <v>294</v>
      </c>
      <c r="D286" s="5" t="s">
        <v>363</v>
      </c>
      <c r="E286" s="5"/>
      <c r="F286" s="5" t="s">
        <v>253</v>
      </c>
      <c r="G286">
        <v>1</v>
      </c>
      <c r="H286" s="5"/>
      <c r="I286" s="5" t="s">
        <v>2196</v>
      </c>
      <c r="J286" s="5" t="s">
        <v>364</v>
      </c>
      <c r="K286" s="5"/>
      <c r="L286" t="str">
        <f t="shared" si="124"/>
        <v>BookingTimes</v>
      </c>
      <c r="M286" t="str">
        <f t="shared" si="125"/>
        <v>latestAcceptanceTime</v>
      </c>
      <c r="N286" t="str">
        <f t="shared" si="126"/>
        <v>dateTime</v>
      </c>
      <c r="O286" t="str">
        <f t="shared" si="127"/>
        <v/>
      </c>
      <c r="P286" t="str">
        <f t="shared" si="128"/>
        <v/>
      </c>
      <c r="Q286" t="str">
        <f t="shared" si="129"/>
        <v>Object</v>
      </c>
      <c r="R286" t="str">
        <f t="shared" si="130"/>
        <v>"Embedded"</v>
      </c>
      <c r="S286" t="str">
        <f t="shared" si="131"/>
        <v>"BookingTimes"</v>
      </c>
      <c r="T286" t="str">
        <f t="shared" si="132"/>
        <v>"latestAcceptanceTime"</v>
      </c>
      <c r="U286" t="str">
        <f t="shared" si="133"/>
        <v>""</v>
      </c>
      <c r="V286" t="str">
        <f t="shared" si="134"/>
        <v>"dateTime"</v>
      </c>
      <c r="W286">
        <f>IF($A286="Implicit","",COUNTIFS($C$8:C286,C286,$A$8:A286,"Explicit"))</f>
        <v>2</v>
      </c>
      <c r="X286" t="str">
        <f t="shared" si="135"/>
        <v>"Previously called Schedule. This object refers to times used for the Booking Option Request (preferences part of the request) or the Booking Option (times sur as LAT where there is a commitment from the carrier)"</v>
      </c>
      <c r="Y286" t="str">
        <f t="shared" si="136"/>
        <v>"Latest Acceptance time as per CargoIQ definition (requested; proposed or actual)"</v>
      </c>
      <c r="Z286" t="str">
        <f t="shared" si="137"/>
        <v>"false"</v>
      </c>
      <c r="AA286" t="str">
        <f t="shared" si="138"/>
        <v>"false"</v>
      </c>
      <c r="AB286" t="str">
        <f t="shared" si="139"/>
        <v>""</v>
      </c>
      <c r="AC286" t="str">
        <f t="shared" si="140"/>
        <v>"https://onerecord.iata.org/ns/cargo#BookingTimes"</v>
      </c>
      <c r="AD286" t="str">
        <f t="shared" si="141"/>
        <v>"https://onerecord.iata.org/ns/cargo#latestAcceptanceTime"</v>
      </c>
      <c r="AE286" t="str">
        <f t="shared" si="142"/>
        <v>"http://www.w3.org/2001/XMLSchema#dateTime"</v>
      </c>
      <c r="AF286" t="str">
        <f t="shared" si="143"/>
        <v>"Embedded","BookingTimes","latestAcceptanceTime","","dateTime",2,"Previously called Schedule. This object refers to times used for the Booking Option Request (preferences part of the request) or the Booking Option (times sur as LAT where there is a commitment from the carrier)","Latest Acceptance time as per CargoIQ definition (requested; proposed or actual)","false","false","","https://onerecord.iata.org/ns/cargo#BookingTimes","https://onerecord.iata.org/ns/cargo#latestAcceptanceTime","http://www.w3.org/2001/XMLSchema#dateTime"</v>
      </c>
      <c r="AG286" t="str">
        <f t="shared" si="144"/>
        <v>"Embedded.BookingTimes"</v>
      </c>
      <c r="AH286" t="str">
        <f t="shared" si="145"/>
        <v>"latestAcceptanceTime"</v>
      </c>
      <c r="AI286" t="str">
        <f t="shared" si="146"/>
        <v>".dateTime"</v>
      </c>
      <c r="AJ286" t="str">
        <f t="shared" si="147"/>
        <v>""</v>
      </c>
      <c r="AK286" t="str">
        <f t="shared" si="148"/>
        <v>"hasOne"</v>
      </c>
      <c r="AL286" t="str">
        <f t="shared" si="149"/>
        <v>"Embedded.BookingTimes","latestAcceptanceTime",".dateTime","","hasOne"</v>
      </c>
      <c r="AN286">
        <f>COUNTIF(View_conceptual!G:G,L286)</f>
        <v>0</v>
      </c>
      <c r="AO286">
        <f>COUNTIF(View_conceptual!H:H,L286)+COUNTIF(View_conceptual!I:I,N286)</f>
        <v>0</v>
      </c>
      <c r="AQ286" t="str">
        <f t="shared" si="150"/>
        <v/>
      </c>
      <c r="AR286" t="str">
        <f t="shared" si="151"/>
        <v/>
      </c>
      <c r="AT286">
        <f>COUNTIF(View_full!G:G,L286)</f>
        <v>1</v>
      </c>
      <c r="AU286">
        <f>COUNTIF(View_full!H:H,L286)+COUNTIF(View_full!I:I,N286)</f>
        <v>1</v>
      </c>
      <c r="AV286">
        <f>COUNTIFS(Property_Manual!$A$2:$A$1206,Raw!L286,Property_Manual!$B$2:$B$1206,Raw!M286,Property_Manual!$C$2:$C$1206,Raw!N286,Property_Manual!$D$2:$D$1206,Raw!O286,Property_Manual!$F$2:$F$1206,"x")</f>
        <v>0</v>
      </c>
      <c r="AW286" t="str">
        <f t="shared" si="152"/>
        <v>"Embedded","BookingTimes","latestAcceptanceTime","","dateTime",2,"Previously called Schedule. This object refers to times used for the Booking Option Request (preferences part of the request) or the Booking Option (times sur as LAT where there is a commitment from the carrier)","Latest Acceptance time as per CargoIQ definition (requested; proposed or actual)","false","false","","https://onerecord.iata.org/ns/cargo#BookingTimes","https://onerecord.iata.org/ns/cargo#latestAcceptanceTime","http://www.w3.org/2001/XMLSchema#dateTime"</v>
      </c>
      <c r="AX286" t="str">
        <f t="shared" si="153"/>
        <v/>
      </c>
      <c r="AY286" t="str">
        <f t="shared" si="154"/>
        <v/>
      </c>
    </row>
    <row r="287" spans="1:51" x14ac:dyDescent="0.2">
      <c r="A287" s="5" t="s">
        <v>1254</v>
      </c>
      <c r="B287" s="5" t="s">
        <v>49</v>
      </c>
      <c r="C287" s="5" t="s">
        <v>294</v>
      </c>
      <c r="D287" s="5" t="s">
        <v>365</v>
      </c>
      <c r="E287" s="5"/>
      <c r="F287" s="5" t="s">
        <v>253</v>
      </c>
      <c r="G287">
        <v>1</v>
      </c>
      <c r="H287" s="5"/>
      <c r="I287" s="5" t="s">
        <v>2196</v>
      </c>
      <c r="J287" s="5" t="s">
        <v>366</v>
      </c>
      <c r="K287" s="5"/>
      <c r="L287" t="str">
        <f t="shared" si="124"/>
        <v>BookingTimes</v>
      </c>
      <c r="M287" t="str">
        <f t="shared" si="125"/>
        <v>latestArrivalTime</v>
      </c>
      <c r="N287" t="str">
        <f t="shared" si="126"/>
        <v>dateTime</v>
      </c>
      <c r="O287" t="str">
        <f t="shared" si="127"/>
        <v/>
      </c>
      <c r="P287" t="str">
        <f t="shared" si="128"/>
        <v/>
      </c>
      <c r="Q287" t="str">
        <f t="shared" si="129"/>
        <v>Object</v>
      </c>
      <c r="R287" t="str">
        <f t="shared" si="130"/>
        <v>"Embedded"</v>
      </c>
      <c r="S287" t="str">
        <f t="shared" si="131"/>
        <v>"BookingTimes"</v>
      </c>
      <c r="T287" t="str">
        <f t="shared" si="132"/>
        <v>"latestArrivalTime"</v>
      </c>
      <c r="U287" t="str">
        <f t="shared" si="133"/>
        <v>""</v>
      </c>
      <c r="V287" t="str">
        <f t="shared" si="134"/>
        <v>"dateTime"</v>
      </c>
      <c r="W287">
        <f>IF($A287="Implicit","",COUNTIFS($C$8:C287,C287,$A$8:A287,"Explicit"))</f>
        <v>3</v>
      </c>
      <c r="X287" t="str">
        <f t="shared" si="135"/>
        <v>"Previously called Schedule. This object refers to times used for the Booking Option Request (preferences part of the request) or the Booking Option (times sur as LAT where there is a commitment from the carrier)"</v>
      </c>
      <c r="Y287" t="str">
        <f t="shared" si="136"/>
        <v>"Latest arrival time at destination"</v>
      </c>
      <c r="Z287" t="str">
        <f t="shared" si="137"/>
        <v>"false"</v>
      </c>
      <c r="AA287" t="str">
        <f t="shared" si="138"/>
        <v>"false"</v>
      </c>
      <c r="AB287" t="str">
        <f t="shared" si="139"/>
        <v>""</v>
      </c>
      <c r="AC287" t="str">
        <f t="shared" si="140"/>
        <v>"https://onerecord.iata.org/ns/cargo#BookingTimes"</v>
      </c>
      <c r="AD287" t="str">
        <f t="shared" si="141"/>
        <v>"https://onerecord.iata.org/ns/cargo#latestArrivalTime"</v>
      </c>
      <c r="AE287" t="str">
        <f t="shared" si="142"/>
        <v>"http://www.w3.org/2001/XMLSchema#dateTime"</v>
      </c>
      <c r="AF287" t="str">
        <f t="shared" si="143"/>
        <v>"Embedded","BookingTimes","latestArrivalTime","","dateTime",3,"Previously called Schedule. This object refers to times used for the Booking Option Request (preferences part of the request) or the Booking Option (times sur as LAT where there is a commitment from the carrier)","Latest arrival time at destination","false","false","","https://onerecord.iata.org/ns/cargo#BookingTimes","https://onerecord.iata.org/ns/cargo#latestArrivalTime","http://www.w3.org/2001/XMLSchema#dateTime"</v>
      </c>
      <c r="AG287" t="str">
        <f t="shared" si="144"/>
        <v>"Embedded.BookingTimes"</v>
      </c>
      <c r="AH287" t="str">
        <f t="shared" si="145"/>
        <v>"latestArrivalTime"</v>
      </c>
      <c r="AI287" t="str">
        <f t="shared" si="146"/>
        <v>".dateTime"</v>
      </c>
      <c r="AJ287" t="str">
        <f t="shared" si="147"/>
        <v>""</v>
      </c>
      <c r="AK287" t="str">
        <f t="shared" si="148"/>
        <v>"hasOne"</v>
      </c>
      <c r="AL287" t="str">
        <f t="shared" si="149"/>
        <v>"Embedded.BookingTimes","latestArrivalTime",".dateTime","","hasOne"</v>
      </c>
      <c r="AN287">
        <f>COUNTIF(View_conceptual!G:G,L287)</f>
        <v>0</v>
      </c>
      <c r="AO287">
        <f>COUNTIF(View_conceptual!H:H,L287)+COUNTIF(View_conceptual!I:I,N287)</f>
        <v>0</v>
      </c>
      <c r="AQ287" t="str">
        <f t="shared" si="150"/>
        <v/>
      </c>
      <c r="AR287" t="str">
        <f t="shared" si="151"/>
        <v/>
      </c>
      <c r="AT287">
        <f>COUNTIF(View_full!G:G,L287)</f>
        <v>1</v>
      </c>
      <c r="AU287">
        <f>COUNTIF(View_full!H:H,L287)+COUNTIF(View_full!I:I,N287)</f>
        <v>1</v>
      </c>
      <c r="AV287">
        <f>COUNTIFS(Property_Manual!$A$2:$A$1206,Raw!L287,Property_Manual!$B$2:$B$1206,Raw!M287,Property_Manual!$C$2:$C$1206,Raw!N287,Property_Manual!$D$2:$D$1206,Raw!O287,Property_Manual!$F$2:$F$1206,"x")</f>
        <v>0</v>
      </c>
      <c r="AW287" t="str">
        <f t="shared" si="152"/>
        <v>"Embedded","BookingTimes","latestArrivalTime","","dateTime",3,"Previously called Schedule. This object refers to times used for the Booking Option Request (preferences part of the request) or the Booking Option (times sur as LAT where there is a commitment from the carrier)","Latest arrival time at destination","false","false","","https://onerecord.iata.org/ns/cargo#BookingTimes","https://onerecord.iata.org/ns/cargo#latestArrivalTime","http://www.w3.org/2001/XMLSchema#dateTime"</v>
      </c>
      <c r="AX287" t="str">
        <f t="shared" si="153"/>
        <v/>
      </c>
      <c r="AY287" t="str">
        <f t="shared" si="154"/>
        <v/>
      </c>
    </row>
    <row r="288" spans="1:51" x14ac:dyDescent="0.2">
      <c r="A288" s="5" t="s">
        <v>1254</v>
      </c>
      <c r="B288" s="5" t="s">
        <v>49</v>
      </c>
      <c r="C288" s="5" t="s">
        <v>294</v>
      </c>
      <c r="D288" s="5" t="s">
        <v>367</v>
      </c>
      <c r="E288" s="5"/>
      <c r="F288" s="5" t="s">
        <v>253</v>
      </c>
      <c r="G288">
        <v>1</v>
      </c>
      <c r="H288" s="5"/>
      <c r="I288" s="5" t="s">
        <v>2196</v>
      </c>
      <c r="J288" s="5" t="s">
        <v>368</v>
      </c>
      <c r="K288" s="5"/>
      <c r="L288" t="str">
        <f t="shared" si="124"/>
        <v>BookingTimes</v>
      </c>
      <c r="M288" t="str">
        <f t="shared" si="125"/>
        <v>timeOfAvailability</v>
      </c>
      <c r="N288" t="str">
        <f t="shared" si="126"/>
        <v>dateTime</v>
      </c>
      <c r="O288" t="str">
        <f t="shared" si="127"/>
        <v/>
      </c>
      <c r="P288" t="str">
        <f t="shared" si="128"/>
        <v/>
      </c>
      <c r="Q288" t="str">
        <f t="shared" si="129"/>
        <v>Object</v>
      </c>
      <c r="R288" t="str">
        <f t="shared" si="130"/>
        <v>"Embedded"</v>
      </c>
      <c r="S288" t="str">
        <f t="shared" si="131"/>
        <v>"BookingTimes"</v>
      </c>
      <c r="T288" t="str">
        <f t="shared" si="132"/>
        <v>"timeOfAvailability"</v>
      </c>
      <c r="U288" t="str">
        <f t="shared" si="133"/>
        <v>""</v>
      </c>
      <c r="V288" t="str">
        <f t="shared" si="134"/>
        <v>"dateTime"</v>
      </c>
      <c r="W288">
        <f>IF($A288="Implicit","",COUNTIFS($C$8:C288,C288,$A$8:A288,"Explicit"))</f>
        <v>4</v>
      </c>
      <c r="X288" t="str">
        <f t="shared" si="135"/>
        <v>"Previously called Schedule. This object refers to times used for the Booking Option Request (preferences part of the request) or the Booking Option (times sur as LAT where there is a commitment from the carrier)"</v>
      </c>
      <c r="Y288" t="str">
        <f t="shared" si="136"/>
        <v>"Time of availability of the shipment as per CargoIQ definition"</v>
      </c>
      <c r="Z288" t="str">
        <f t="shared" si="137"/>
        <v>"false"</v>
      </c>
      <c r="AA288" t="str">
        <f t="shared" si="138"/>
        <v>"false"</v>
      </c>
      <c r="AB288" t="str">
        <f t="shared" si="139"/>
        <v>""</v>
      </c>
      <c r="AC288" t="str">
        <f t="shared" si="140"/>
        <v>"https://onerecord.iata.org/ns/cargo#BookingTimes"</v>
      </c>
      <c r="AD288" t="str">
        <f t="shared" si="141"/>
        <v>"https://onerecord.iata.org/ns/cargo#timeOfAvailability"</v>
      </c>
      <c r="AE288" t="str">
        <f t="shared" si="142"/>
        <v>"http://www.w3.org/2001/XMLSchema#dateTime"</v>
      </c>
      <c r="AF288" t="str">
        <f t="shared" si="143"/>
        <v>"Embedded","BookingTimes","timeOfAvailability","","dateTime",4,"Previously called Schedule. This object refers to times used for the Booking Option Request (preferences part of the request) or the Booking Option (times sur as LAT where there is a commitment from the carrier)","Time of availability of the shipment as per CargoIQ definition","false","false","","https://onerecord.iata.org/ns/cargo#BookingTimes","https://onerecord.iata.org/ns/cargo#timeOfAvailability","http://www.w3.org/2001/XMLSchema#dateTime"</v>
      </c>
      <c r="AG288" t="str">
        <f t="shared" si="144"/>
        <v>"Embedded.BookingTimes"</v>
      </c>
      <c r="AH288" t="str">
        <f t="shared" si="145"/>
        <v>"timeOfAvailability"</v>
      </c>
      <c r="AI288" t="str">
        <f t="shared" si="146"/>
        <v>".dateTime"</v>
      </c>
      <c r="AJ288" t="str">
        <f t="shared" si="147"/>
        <v>""</v>
      </c>
      <c r="AK288" t="str">
        <f t="shared" si="148"/>
        <v>"hasOne"</v>
      </c>
      <c r="AL288" t="str">
        <f t="shared" si="149"/>
        <v>"Embedded.BookingTimes","timeOfAvailability",".dateTime","","hasOne"</v>
      </c>
      <c r="AN288">
        <f>COUNTIF(View_conceptual!G:G,L288)</f>
        <v>0</v>
      </c>
      <c r="AO288">
        <f>COUNTIF(View_conceptual!H:H,L288)+COUNTIF(View_conceptual!I:I,N288)</f>
        <v>0</v>
      </c>
      <c r="AQ288" t="str">
        <f t="shared" si="150"/>
        <v/>
      </c>
      <c r="AR288" t="str">
        <f t="shared" si="151"/>
        <v/>
      </c>
      <c r="AT288">
        <f>COUNTIF(View_full!G:G,L288)</f>
        <v>1</v>
      </c>
      <c r="AU288">
        <f>COUNTIF(View_full!H:H,L288)+COUNTIF(View_full!I:I,N288)</f>
        <v>1</v>
      </c>
      <c r="AV288">
        <f>COUNTIFS(Property_Manual!$A$2:$A$1206,Raw!L288,Property_Manual!$B$2:$B$1206,Raw!M288,Property_Manual!$C$2:$C$1206,Raw!N288,Property_Manual!$D$2:$D$1206,Raw!O288,Property_Manual!$F$2:$F$1206,"x")</f>
        <v>0</v>
      </c>
      <c r="AW288" t="str">
        <f t="shared" si="152"/>
        <v>"Embedded","BookingTimes","timeOfAvailability","","dateTime",4,"Previously called Schedule. This object refers to times used for the Booking Option Request (preferences part of the request) or the Booking Option (times sur as LAT where there is a commitment from the carrier)","Time of availability of the shipment as per CargoIQ definition","false","false","","https://onerecord.iata.org/ns/cargo#BookingTimes","https://onerecord.iata.org/ns/cargo#timeOfAvailability","http://www.w3.org/2001/XMLSchema#dateTime"</v>
      </c>
      <c r="AX288" t="str">
        <f t="shared" si="153"/>
        <v/>
      </c>
      <c r="AY288" t="str">
        <f t="shared" si="154"/>
        <v/>
      </c>
    </row>
    <row r="289" spans="1:51" x14ac:dyDescent="0.2">
      <c r="A289" s="5" t="s">
        <v>1254</v>
      </c>
      <c r="B289" s="5" t="s">
        <v>49</v>
      </c>
      <c r="C289" s="5" t="s">
        <v>294</v>
      </c>
      <c r="D289" s="5" t="s">
        <v>369</v>
      </c>
      <c r="E289" s="5"/>
      <c r="F289" s="5" t="s">
        <v>370</v>
      </c>
      <c r="G289">
        <v>1</v>
      </c>
      <c r="H289" s="5"/>
      <c r="I289" s="5" t="s">
        <v>2196</v>
      </c>
      <c r="J289" s="5" t="s">
        <v>371</v>
      </c>
      <c r="K289" s="5"/>
      <c r="L289" t="str">
        <f t="shared" si="124"/>
        <v>BookingTimes</v>
      </c>
      <c r="M289" t="str">
        <f t="shared" si="125"/>
        <v>totalTransitTime</v>
      </c>
      <c r="N289" t="str">
        <f t="shared" si="126"/>
        <v>duration</v>
      </c>
      <c r="O289" t="str">
        <f t="shared" si="127"/>
        <v/>
      </c>
      <c r="P289" t="str">
        <f t="shared" si="128"/>
        <v/>
      </c>
      <c r="Q289" t="str">
        <f t="shared" si="129"/>
        <v>Object</v>
      </c>
      <c r="R289" t="str">
        <f t="shared" si="130"/>
        <v>"Embedded"</v>
      </c>
      <c r="S289" t="str">
        <f t="shared" si="131"/>
        <v>"BookingTimes"</v>
      </c>
      <c r="T289" t="str">
        <f t="shared" si="132"/>
        <v>"totalTransitTime"</v>
      </c>
      <c r="U289" t="str">
        <f t="shared" si="133"/>
        <v>""</v>
      </c>
      <c r="V289" t="str">
        <f t="shared" si="134"/>
        <v>"duration"</v>
      </c>
      <c r="W289">
        <f>IF($A289="Implicit","",COUNTIFS($C$8:C289,C289,$A$8:A289,"Explicit"))</f>
        <v>5</v>
      </c>
      <c r="X289" t="str">
        <f t="shared" si="135"/>
        <v>"Previously called Schedule. This object refers to times used for the Booking Option Request (preferences part of the request) or the Booking Option (times sur as LAT where there is a commitment from the carrier)"</v>
      </c>
      <c r="Y289" t="str">
        <f t="shared" si="136"/>
        <v>"Total transit time as per CargoIQ definition; expressed as a duration"</v>
      </c>
      <c r="Z289" t="str">
        <f t="shared" si="137"/>
        <v>"false"</v>
      </c>
      <c r="AA289" t="str">
        <f t="shared" si="138"/>
        <v>"false"</v>
      </c>
      <c r="AB289" t="str">
        <f t="shared" si="139"/>
        <v>""</v>
      </c>
      <c r="AC289" t="str">
        <f t="shared" si="140"/>
        <v>"https://onerecord.iata.org/ns/cargo#BookingTimes"</v>
      </c>
      <c r="AD289" t="str">
        <f t="shared" si="141"/>
        <v>"https://onerecord.iata.org/ns/cargo#totalTransitTime"</v>
      </c>
      <c r="AE289" t="str">
        <f t="shared" si="142"/>
        <v>"http://www.w3.org/2001/XMLSchema#duration"</v>
      </c>
      <c r="AF289" t="str">
        <f t="shared" si="143"/>
        <v>"Embedded","BookingTimes","totalTransitTime","","duration",5,"Previously called Schedule. This object refers to times used for the Booking Option Request (preferences part of the request) or the Booking Option (times sur as LAT where there is a commitment from the carrier)","Total transit time as per CargoIQ definition; expressed as a duration","false","false","","https://onerecord.iata.org/ns/cargo#BookingTimes","https://onerecord.iata.org/ns/cargo#totalTransitTime","http://www.w3.org/2001/XMLSchema#duration"</v>
      </c>
      <c r="AG289" t="str">
        <f t="shared" si="144"/>
        <v>"Embedded.BookingTimes"</v>
      </c>
      <c r="AH289" t="str">
        <f t="shared" si="145"/>
        <v>"totalTransitTime"</v>
      </c>
      <c r="AI289" t="str">
        <f t="shared" si="146"/>
        <v>".duration"</v>
      </c>
      <c r="AJ289" t="str">
        <f t="shared" si="147"/>
        <v>""</v>
      </c>
      <c r="AK289" t="str">
        <f t="shared" si="148"/>
        <v>"hasOne"</v>
      </c>
      <c r="AL289" t="str">
        <f t="shared" si="149"/>
        <v>"Embedded.BookingTimes","totalTransitTime",".duration","","hasOne"</v>
      </c>
      <c r="AN289">
        <f>COUNTIF(View_conceptual!G:G,L289)</f>
        <v>0</v>
      </c>
      <c r="AO289">
        <f>COUNTIF(View_conceptual!H:H,L289)+COUNTIF(View_conceptual!I:I,N289)</f>
        <v>0</v>
      </c>
      <c r="AQ289" t="str">
        <f t="shared" si="150"/>
        <v/>
      </c>
      <c r="AR289" t="str">
        <f t="shared" si="151"/>
        <v/>
      </c>
      <c r="AT289">
        <f>COUNTIF(View_full!G:G,L289)</f>
        <v>1</v>
      </c>
      <c r="AU289">
        <f>COUNTIF(View_full!H:H,L289)+COUNTIF(View_full!I:I,N289)</f>
        <v>1</v>
      </c>
      <c r="AV289">
        <f>COUNTIFS(Property_Manual!$A$2:$A$1206,Raw!L289,Property_Manual!$B$2:$B$1206,Raw!M289,Property_Manual!$C$2:$C$1206,Raw!N289,Property_Manual!$D$2:$D$1206,Raw!O289,Property_Manual!$F$2:$F$1206,"x")</f>
        <v>0</v>
      </c>
      <c r="AW289" t="str">
        <f t="shared" si="152"/>
        <v>"Embedded","BookingTimes","totalTransitTime","","duration",5,"Previously called Schedule. This object refers to times used for the Booking Option Request (preferences part of the request) or the Booking Option (times sur as LAT where there is a commitment from the carrier)","Total transit time as per CargoIQ definition; expressed as a duration","false","false","","https://onerecord.iata.org/ns/cargo#BookingTimes","https://onerecord.iata.org/ns/cargo#totalTransitTime","http://www.w3.org/2001/XMLSchema#duration"</v>
      </c>
      <c r="AX289" t="str">
        <f t="shared" si="153"/>
        <v/>
      </c>
      <c r="AY289" t="str">
        <f t="shared" si="154"/>
        <v/>
      </c>
    </row>
    <row r="290" spans="1:51" x14ac:dyDescent="0.2">
      <c r="A290" s="5" t="s">
        <v>1255</v>
      </c>
      <c r="B290" s="5" t="s">
        <v>20</v>
      </c>
      <c r="C290" s="5" t="s">
        <v>884</v>
      </c>
      <c r="D290" s="5" t="s">
        <v>1181</v>
      </c>
      <c r="E290" s="5" t="s">
        <v>1210</v>
      </c>
      <c r="F290" s="5" t="s">
        <v>868</v>
      </c>
      <c r="G290">
        <v>1</v>
      </c>
      <c r="H290" s="5" t="s">
        <v>883</v>
      </c>
      <c r="I290" s="5" t="s">
        <v>1220</v>
      </c>
      <c r="J290" s="5" t="s">
        <v>1222</v>
      </c>
      <c r="K290" s="5"/>
      <c r="L290" t="str">
        <f t="shared" si="124"/>
        <v>CO2Emissions</v>
      </c>
      <c r="M290" t="str">
        <f t="shared" si="125"/>
        <v>calculationFor</v>
      </c>
      <c r="N290" t="str">
        <f t="shared" si="126"/>
        <v>TransportMovement</v>
      </c>
      <c r="O290" t="str">
        <f t="shared" si="127"/>
        <v>co2Emissions</v>
      </c>
      <c r="P290" t="str">
        <f t="shared" si="128"/>
        <v/>
      </c>
      <c r="Q290" t="str">
        <f t="shared" si="129"/>
        <v>Object</v>
      </c>
      <c r="R290" t="str">
        <f t="shared" si="130"/>
        <v/>
      </c>
      <c r="S290" t="str">
        <f t="shared" si="131"/>
        <v/>
      </c>
      <c r="T290" t="str">
        <f t="shared" si="132"/>
        <v/>
      </c>
      <c r="U290" t="str">
        <f t="shared" si="133"/>
        <v/>
      </c>
      <c r="V290" t="str">
        <f t="shared" si="134"/>
        <v/>
      </c>
      <c r="W290" t="str">
        <f>IF($A290="Implicit","",COUNTIFS($C$8:C290,C290,$A$8:A290,"Explicit"))</f>
        <v/>
      </c>
      <c r="X290" t="str">
        <f t="shared" si="135"/>
        <v/>
      </c>
      <c r="Y290" t="str">
        <f t="shared" si="136"/>
        <v/>
      </c>
      <c r="Z290" t="str">
        <f t="shared" si="137"/>
        <v/>
      </c>
      <c r="AA290" t="str">
        <f t="shared" si="138"/>
        <v/>
      </c>
      <c r="AB290" t="str">
        <f t="shared" si="139"/>
        <v/>
      </c>
      <c r="AC290" t="str">
        <f t="shared" si="140"/>
        <v/>
      </c>
      <c r="AD290" t="str">
        <f t="shared" si="141"/>
        <v/>
      </c>
      <c r="AE290" t="str">
        <f t="shared" si="142"/>
        <v/>
      </c>
      <c r="AF290" t="str">
        <f t="shared" si="143"/>
        <v/>
      </c>
      <c r="AG290" t="str">
        <f t="shared" si="144"/>
        <v>"Core.CO2Emissions"</v>
      </c>
      <c r="AH290" t="str">
        <f t="shared" si="145"/>
        <v>"calculationFor"</v>
      </c>
      <c r="AI290" t="str">
        <f t="shared" si="146"/>
        <v>"Activity.TransportMovement"</v>
      </c>
      <c r="AJ290" t="str">
        <f t="shared" si="147"/>
        <v>"co2Emissions"</v>
      </c>
      <c r="AK290" t="str">
        <f t="shared" si="148"/>
        <v>"hasOne"</v>
      </c>
      <c r="AL290" t="str">
        <f t="shared" si="149"/>
        <v>"Core.CO2Emissions","calculationFor","Activity.TransportMovement","co2Emissions","hasOne"</v>
      </c>
      <c r="AN290">
        <f>COUNTIF(View_conceptual!G:G,L290)</f>
        <v>0</v>
      </c>
      <c r="AO290">
        <f>COUNTIF(View_conceptual!H:H,L290)+COUNTIF(View_conceptual!I:I,N290)</f>
        <v>1</v>
      </c>
      <c r="AQ290" t="str">
        <f t="shared" si="150"/>
        <v/>
      </c>
      <c r="AR290" t="str">
        <f t="shared" si="151"/>
        <v/>
      </c>
      <c r="AT290">
        <f>COUNTIF(View_full!G:G,L290)</f>
        <v>1</v>
      </c>
      <c r="AU290">
        <f>COUNTIF(View_full!H:H,L290)+COUNTIF(View_full!I:I,N290)</f>
        <v>2</v>
      </c>
      <c r="AV290">
        <f>COUNTIFS(Property_Manual!$A$2:$A$1206,Raw!L290,Property_Manual!$B$2:$B$1206,Raw!M290,Property_Manual!$C$2:$C$1206,Raw!N290,Property_Manual!$D$2:$D$1206,Raw!O290,Property_Manual!$F$2:$F$1206,"x")</f>
        <v>1</v>
      </c>
      <c r="AW290" t="str">
        <f t="shared" si="152"/>
        <v/>
      </c>
      <c r="AX290" t="str">
        <f t="shared" si="153"/>
        <v>"Core.CO2Emissions","calculationFor","Activity.TransportMovement","co2Emissions","hasOne"</v>
      </c>
      <c r="AY290" t="str">
        <f t="shared" si="154"/>
        <v>"Core.CO2Emissions","calculationFor","Activity.TransportMovement","co2Emissions","hasOne"</v>
      </c>
    </row>
    <row r="291" spans="1:51" x14ac:dyDescent="0.2">
      <c r="A291" s="5" t="s">
        <v>1255</v>
      </c>
      <c r="B291" s="5" t="s">
        <v>20</v>
      </c>
      <c r="C291" s="5" t="s">
        <v>884</v>
      </c>
      <c r="D291" s="5" t="s">
        <v>1181</v>
      </c>
      <c r="E291" s="5" t="s">
        <v>1201</v>
      </c>
      <c r="F291" s="5" t="s">
        <v>315</v>
      </c>
      <c r="G291">
        <v>1</v>
      </c>
      <c r="H291" s="5" t="s">
        <v>883</v>
      </c>
      <c r="I291" s="5" t="s">
        <v>1220</v>
      </c>
      <c r="J291" s="5" t="s">
        <v>1222</v>
      </c>
      <c r="K291" s="5"/>
      <c r="L291" t="str">
        <f t="shared" si="124"/>
        <v>CO2Emissions</v>
      </c>
      <c r="M291" t="str">
        <f t="shared" si="125"/>
        <v>calculationFor</v>
      </c>
      <c r="N291" t="str">
        <f t="shared" si="126"/>
        <v>TransportLegs</v>
      </c>
      <c r="O291" t="str">
        <f t="shared" si="127"/>
        <v>co2Emissions</v>
      </c>
      <c r="P291" t="str">
        <f t="shared" si="128"/>
        <v/>
      </c>
      <c r="Q291" t="str">
        <f t="shared" si="129"/>
        <v>Object</v>
      </c>
      <c r="R291" t="str">
        <f t="shared" si="130"/>
        <v/>
      </c>
      <c r="S291" t="str">
        <f t="shared" si="131"/>
        <v/>
      </c>
      <c r="T291" t="str">
        <f t="shared" si="132"/>
        <v/>
      </c>
      <c r="U291" t="str">
        <f t="shared" si="133"/>
        <v/>
      </c>
      <c r="V291" t="str">
        <f t="shared" si="134"/>
        <v/>
      </c>
      <c r="W291" t="str">
        <f>IF($A291="Implicit","",COUNTIFS($C$8:C291,C291,$A$8:A291,"Explicit"))</f>
        <v/>
      </c>
      <c r="X291" t="str">
        <f t="shared" si="135"/>
        <v/>
      </c>
      <c r="Y291" t="str">
        <f t="shared" si="136"/>
        <v/>
      </c>
      <c r="Z291" t="str">
        <f t="shared" si="137"/>
        <v/>
      </c>
      <c r="AA291" t="str">
        <f t="shared" si="138"/>
        <v/>
      </c>
      <c r="AB291" t="str">
        <f t="shared" si="139"/>
        <v/>
      </c>
      <c r="AC291" t="str">
        <f t="shared" si="140"/>
        <v/>
      </c>
      <c r="AD291" t="str">
        <f t="shared" si="141"/>
        <v/>
      </c>
      <c r="AE291" t="str">
        <f t="shared" si="142"/>
        <v/>
      </c>
      <c r="AF291" t="str">
        <f t="shared" si="143"/>
        <v/>
      </c>
      <c r="AG291" t="str">
        <f t="shared" si="144"/>
        <v>"Core.CO2Emissions"</v>
      </c>
      <c r="AH291" t="str">
        <f t="shared" si="145"/>
        <v>"calculationFor"</v>
      </c>
      <c r="AI291" t="str">
        <f t="shared" si="146"/>
        <v>"Distribution.TransportLegs"</v>
      </c>
      <c r="AJ291" t="str">
        <f t="shared" si="147"/>
        <v>"co2Emissions"</v>
      </c>
      <c r="AK291" t="str">
        <f t="shared" si="148"/>
        <v>"hasOne"</v>
      </c>
      <c r="AL291" t="str">
        <f t="shared" si="149"/>
        <v>"Core.CO2Emissions","calculationFor","Distribution.TransportLegs","co2Emissions","hasOne"</v>
      </c>
      <c r="AN291">
        <f>COUNTIF(View_conceptual!G:G,L291)</f>
        <v>0</v>
      </c>
      <c r="AO291">
        <f>COUNTIF(View_conceptual!H:H,L291)+COUNTIF(View_conceptual!I:I,N291)</f>
        <v>0</v>
      </c>
      <c r="AQ291" t="str">
        <f t="shared" si="150"/>
        <v/>
      </c>
      <c r="AR291" t="str">
        <f t="shared" si="151"/>
        <v/>
      </c>
      <c r="AT291">
        <f>COUNTIF(View_full!G:G,L291)</f>
        <v>1</v>
      </c>
      <c r="AU291">
        <f>COUNTIF(View_full!H:H,L291)+COUNTIF(View_full!I:I,N291)</f>
        <v>2</v>
      </c>
      <c r="AV291">
        <f>COUNTIFS(Property_Manual!$A$2:$A$1206,Raw!L291,Property_Manual!$B$2:$B$1206,Raw!M291,Property_Manual!$C$2:$C$1206,Raw!N291,Property_Manual!$D$2:$D$1206,Raw!O291,Property_Manual!$F$2:$F$1206,"x")</f>
        <v>0</v>
      </c>
      <c r="AW291" t="str">
        <f t="shared" si="152"/>
        <v/>
      </c>
      <c r="AX291" t="str">
        <f t="shared" si="153"/>
        <v>"Core.CO2Emissions","calculationFor","Distribution.TransportLegs","co2Emissions","hasOne"</v>
      </c>
      <c r="AY291" t="str">
        <f t="shared" si="154"/>
        <v/>
      </c>
    </row>
    <row r="292" spans="1:51" x14ac:dyDescent="0.2">
      <c r="A292" s="5" t="s">
        <v>1254</v>
      </c>
      <c r="B292" s="5" t="s">
        <v>20</v>
      </c>
      <c r="C292" s="5" t="s">
        <v>884</v>
      </c>
      <c r="D292" s="5" t="s">
        <v>1182</v>
      </c>
      <c r="E292" s="5" t="s">
        <v>49</v>
      </c>
      <c r="F292" s="5" t="s">
        <v>86</v>
      </c>
      <c r="G292">
        <v>1</v>
      </c>
      <c r="H292" s="5"/>
      <c r="I292" s="5" t="s">
        <v>1220</v>
      </c>
      <c r="J292" s="5" t="s">
        <v>1221</v>
      </c>
      <c r="K292" s="5"/>
      <c r="L292" t="str">
        <f t="shared" si="124"/>
        <v>CO2Emissions</v>
      </c>
      <c r="M292" t="str">
        <f t="shared" si="125"/>
        <v>calculatedEmissions</v>
      </c>
      <c r="N292" t="str">
        <f t="shared" si="126"/>
        <v>Value</v>
      </c>
      <c r="O292" t="str">
        <f t="shared" si="127"/>
        <v/>
      </c>
      <c r="P292" t="str">
        <f t="shared" si="128"/>
        <v/>
      </c>
      <c r="Q292" t="str">
        <f t="shared" si="129"/>
        <v>Object</v>
      </c>
      <c r="R292" t="str">
        <f t="shared" si="130"/>
        <v>"Core"</v>
      </c>
      <c r="S292" t="str">
        <f t="shared" si="131"/>
        <v>"CO2Emissions"</v>
      </c>
      <c r="T292" t="str">
        <f t="shared" si="132"/>
        <v>"calculatedEmissions"</v>
      </c>
      <c r="U292" t="str">
        <f t="shared" si="133"/>
        <v>"Embedded"</v>
      </c>
      <c r="V292" t="str">
        <f t="shared" si="134"/>
        <v>"Value"</v>
      </c>
      <c r="W292">
        <f>IF($A292="Implicit","",COUNTIFS($C$8:C292,C292,$A$8:A292,"Explicit"))</f>
        <v>1</v>
      </c>
      <c r="X292" t="str">
        <f t="shared" si="135"/>
        <v>"CO2 Calculation"</v>
      </c>
      <c r="Y292" t="str">
        <f t="shared" si="136"/>
        <v>"CO2 emissions calculated"</v>
      </c>
      <c r="Z292" t="str">
        <f t="shared" si="137"/>
        <v>"false"</v>
      </c>
      <c r="AA292" t="str">
        <f t="shared" si="138"/>
        <v>"false"</v>
      </c>
      <c r="AB292" t="str">
        <f t="shared" si="139"/>
        <v>""</v>
      </c>
      <c r="AC292" t="str">
        <f t="shared" si="140"/>
        <v>"https://onerecord.iata.org/ns/cargo#CO2Emissions"</v>
      </c>
      <c r="AD292" t="str">
        <f t="shared" si="141"/>
        <v>"https://onerecord.iata.org/ns/cargo#calculatedEmissions"</v>
      </c>
      <c r="AE292" t="str">
        <f t="shared" si="142"/>
        <v>"https://onerecord.iata.org/ns/cargo#Value"</v>
      </c>
      <c r="AF292" t="str">
        <f t="shared" si="143"/>
        <v>"Core","CO2Emissions","calculatedEmissions","Embedded","Value",1,"CO2 Calculation","CO2 emissions calculated","false","false","","https://onerecord.iata.org/ns/cargo#CO2Emissions","https://onerecord.iata.org/ns/cargo#calculatedEmissions","https://onerecord.iata.org/ns/cargo#Value"</v>
      </c>
      <c r="AG292" t="str">
        <f t="shared" si="144"/>
        <v>"Core.CO2Emissions"</v>
      </c>
      <c r="AH292" t="str">
        <f t="shared" si="145"/>
        <v>"calculatedEmissions"</v>
      </c>
      <c r="AI292" t="str">
        <f t="shared" si="146"/>
        <v>"Embedded.Value"</v>
      </c>
      <c r="AJ292" t="str">
        <f t="shared" si="147"/>
        <v>""</v>
      </c>
      <c r="AK292" t="str">
        <f t="shared" si="148"/>
        <v>"hasOne"</v>
      </c>
      <c r="AL292" t="str">
        <f t="shared" si="149"/>
        <v>"Core.CO2Emissions","calculatedEmissions","Embedded.Value","","hasOne"</v>
      </c>
      <c r="AN292">
        <f>COUNTIF(View_conceptual!G:G,L292)</f>
        <v>0</v>
      </c>
      <c r="AO292">
        <f>COUNTIF(View_conceptual!H:H,L292)+COUNTIF(View_conceptual!I:I,N292)</f>
        <v>0</v>
      </c>
      <c r="AQ292" t="str">
        <f t="shared" si="150"/>
        <v/>
      </c>
      <c r="AR292" t="str">
        <f t="shared" si="151"/>
        <v/>
      </c>
      <c r="AT292">
        <f>COUNTIF(View_full!G:G,L292)</f>
        <v>1</v>
      </c>
      <c r="AU292">
        <f>COUNTIF(View_full!H:H,L292)+COUNTIF(View_full!I:I,N292)</f>
        <v>1</v>
      </c>
      <c r="AV292">
        <f>COUNTIFS(Property_Manual!$A$2:$A$1206,Raw!L292,Property_Manual!$B$2:$B$1206,Raw!M292,Property_Manual!$C$2:$C$1206,Raw!N292,Property_Manual!$D$2:$D$1206,Raw!O292,Property_Manual!$F$2:$F$1206,"x")</f>
        <v>0</v>
      </c>
      <c r="AW292" t="str">
        <f t="shared" si="152"/>
        <v>"Core","CO2Emissions","calculatedEmissions","Embedded","Value",1,"CO2 Calculation","CO2 emissions calculated","false","false","","https://onerecord.iata.org/ns/cargo#CO2Emissions","https://onerecord.iata.org/ns/cargo#calculatedEmissions","https://onerecord.iata.org/ns/cargo#Value"</v>
      </c>
      <c r="AX292" t="str">
        <f t="shared" si="153"/>
        <v/>
      </c>
      <c r="AY292" t="str">
        <f t="shared" si="154"/>
        <v/>
      </c>
    </row>
    <row r="293" spans="1:51" x14ac:dyDescent="0.2">
      <c r="A293" s="5" t="s">
        <v>1254</v>
      </c>
      <c r="B293" s="5" t="s">
        <v>20</v>
      </c>
      <c r="C293" s="5" t="s">
        <v>884</v>
      </c>
      <c r="D293" s="5" t="s">
        <v>1181</v>
      </c>
      <c r="E293" s="5" t="s">
        <v>1196</v>
      </c>
      <c r="F293" s="5" t="s">
        <v>372</v>
      </c>
      <c r="G293">
        <v>1</v>
      </c>
      <c r="H293" s="5"/>
      <c r="I293" s="5" t="s">
        <v>1220</v>
      </c>
      <c r="J293" s="5" t="s">
        <v>1222</v>
      </c>
      <c r="K293" s="5" t="s">
        <v>3149</v>
      </c>
      <c r="L293" t="str">
        <f t="shared" si="124"/>
        <v>CO2Emissions</v>
      </c>
      <c r="M293" t="str">
        <f t="shared" si="125"/>
        <v>calculationFor</v>
      </c>
      <c r="N293" t="str">
        <f t="shared" si="126"/>
        <v>LogisticsObject</v>
      </c>
      <c r="O293" t="str">
        <f t="shared" si="127"/>
        <v/>
      </c>
      <c r="P293" t="str">
        <f t="shared" si="128"/>
        <v>LogisticsActivity|Answer|Actor|Piece|Location|EpermitConsignment|Organization|IotDevice|PhysicalLogisticsObject|BillingDetails|Booking|BookingOption|BookingRequest|BookingShipment|Carrier|Person|Check|CheckTemplate|CheckTotalResult|CO2Emissions|LoadingMaterial|Composing|Sensor|PieceLiveAnimals|Item|DgProductRadioactive|Product|CustomsInformation|Waybill|DgDeclaration|ExternalReference|LiveAnimalsEpermit|BookingOptionRequest|Price|ProductDg|UnitComposition|Insurance|Shipment|LogisticsAction|DgRadioactiveIsotope|LoadingUnit|Loading|TransportMeans|TransportMovement|Company|PackagingType|LogisticsAgent|Question|Ratings|SecurityDeclaration|LogisticsService|EpermitSignature|Storing|TransportLegs|ULD|PieceDg|HandlingService|ItemDg|NonHumanActor|PublicAuthority|Storage</v>
      </c>
      <c r="Q293" t="str">
        <f t="shared" si="129"/>
        <v>Object</v>
      </c>
      <c r="R293" t="str">
        <f t="shared" si="130"/>
        <v>"Core"</v>
      </c>
      <c r="S293" t="str">
        <f t="shared" si="131"/>
        <v>"CO2Emissions"</v>
      </c>
      <c r="T293" t="str">
        <f t="shared" si="132"/>
        <v>"calculationFor"</v>
      </c>
      <c r="U293" t="str">
        <f t="shared" si="133"/>
        <v>"Abstract"</v>
      </c>
      <c r="V293" t="str">
        <f t="shared" si="134"/>
        <v>"LogisticsObject"</v>
      </c>
      <c r="W293">
        <f>IF($A293="Implicit","",COUNTIFS($C$8:C293,C293,$A$8:A293,"Explicit"))</f>
        <v>2</v>
      </c>
      <c r="X293" t="str">
        <f t="shared" si="135"/>
        <v>"CO2 Calculation"</v>
      </c>
      <c r="Y293" t="str">
        <f t="shared" si="136"/>
        <v>"Reference to the TransportMovement or TransportLegs the CO2Emissions have been calculated for"</v>
      </c>
      <c r="Z293" t="str">
        <f t="shared" si="137"/>
        <v>"false"</v>
      </c>
      <c r="AA293" t="str">
        <f t="shared" si="138"/>
        <v>"false"</v>
      </c>
      <c r="AB293" t="str">
        <f t="shared" si="139"/>
        <v>"LogisticsActivity|Answer|Actor|Piece|Location|EpermitConsignment|Organization|IotDevice|PhysicalLogisticsObject|BillingDetails|Booking|BookingOption|BookingRequest|BookingShipment|Carrier|Person|Check|CheckTemplate|CheckTotalResult|CO2Emissions|LoadingMaterial|Composing|Sensor|PieceLiveAnimals|Item|DgProductRadioactive|Product|CustomsInformation|Waybill|DgDeclaration|ExternalReference|LiveAnimalsEpermit|BookingOptionRequest|Price|ProductDg|UnitComposition|Insurance|Shipment|LogisticsAction|DgRadioactiveIsotope|LoadingUnit|Loading|TransportMeans|TransportMovement|Company|PackagingType|LogisticsAgent|Question|Ratings|SecurityDeclaration|LogisticsService|EpermitSignature|Storing|TransportLegs|ULD|PieceDg|HandlingService|ItemDg|NonHumanActor|PublicAuthority|Storage"</v>
      </c>
      <c r="AC293" t="str">
        <f t="shared" si="140"/>
        <v>"https://onerecord.iata.org/ns/cargo#CO2Emissions"</v>
      </c>
      <c r="AD293" t="str">
        <f t="shared" si="141"/>
        <v>"https://onerecord.iata.org/ns/cargo#calculationFor"</v>
      </c>
      <c r="AE293" t="str">
        <f t="shared" si="142"/>
        <v>"https://onerecord.iata.org/ns/cargo#LogisticsObject"</v>
      </c>
      <c r="AF293" t="str">
        <f t="shared" si="143"/>
        <v>"Core","CO2Emissions","calculationFor","Abstract","LogisticsObject",2,"CO2 Calculation","Reference to the TransportMovement or TransportLegs the CO2Emissions have been calculated for","false","false","LogisticsActivity|Answer|Actor|Piece|Location|EpermitConsignment|Organization|IotDevice|PhysicalLogisticsObject|BillingDetails|Booking|BookingOption|BookingRequest|BookingShipment|Carrier|Person|Check|CheckTemplate|CheckTotalResult|CO2Emissions|LoadingMaterial|Composing|Sensor|PieceLiveAnimals|Item|DgProductRadioactive|Product|CustomsInformation|Waybill|DgDeclaration|ExternalReference|LiveAnimalsEpermit|BookingOptionRequest|Price|ProductDg|UnitComposition|Insurance|Shipment|LogisticsAction|DgRadioactiveIsotope|LoadingUnit|Loading|TransportMeans|TransportMovement|Company|PackagingType|LogisticsAgent|Question|Ratings|SecurityDeclaration|LogisticsService|EpermitSignature|Storing|TransportLegs|ULD|PieceDg|HandlingService|ItemDg|NonHumanActor|PublicAuthority|Storage","https://onerecord.iata.org/ns/cargo#CO2Emissions","https://onerecord.iata.org/ns/cargo#calculationFor","https://onerecord.iata.org/ns/cargo#LogisticsObject"</v>
      </c>
      <c r="AG293" t="str">
        <f t="shared" si="144"/>
        <v>"Core.CO2Emissions"</v>
      </c>
      <c r="AH293" t="str">
        <f t="shared" si="145"/>
        <v>"calculationFor"</v>
      </c>
      <c r="AI293" t="str">
        <f t="shared" si="146"/>
        <v>"Abstract.LogisticsObject"</v>
      </c>
      <c r="AJ293" t="str">
        <f t="shared" si="147"/>
        <v>""</v>
      </c>
      <c r="AK293" t="str">
        <f t="shared" si="148"/>
        <v>"hasOne"</v>
      </c>
      <c r="AL293" t="str">
        <f t="shared" si="149"/>
        <v>"Core.CO2Emissions","calculationFor","Abstract.LogisticsObject","","hasOne"</v>
      </c>
      <c r="AN293">
        <f>COUNTIF(View_conceptual!G:G,L293)</f>
        <v>0</v>
      </c>
      <c r="AO293">
        <f>COUNTIF(View_conceptual!H:H,L293)+COUNTIF(View_conceptual!I:I,N293)</f>
        <v>0</v>
      </c>
      <c r="AQ293" t="str">
        <f t="shared" si="150"/>
        <v/>
      </c>
      <c r="AR293" t="str">
        <f t="shared" si="151"/>
        <v/>
      </c>
      <c r="AT293">
        <f>COUNTIF(View_full!G:G,L293)</f>
        <v>1</v>
      </c>
      <c r="AU293">
        <f>COUNTIF(View_full!H:H,L293)+COUNTIF(View_full!I:I,N293)</f>
        <v>1</v>
      </c>
      <c r="AV293">
        <f>COUNTIFS(Property_Manual!$A$2:$A$1206,Raw!L293,Property_Manual!$B$2:$B$1206,Raw!M293,Property_Manual!$C$2:$C$1206,Raw!N293,Property_Manual!$D$2:$D$1206,Raw!O293,Property_Manual!$F$2:$F$1206,"x")</f>
        <v>0</v>
      </c>
      <c r="AW293" t="str">
        <f t="shared" si="152"/>
        <v>"Core","CO2Emissions","calculationFor","Abstract","LogisticsObject",2,"CO2 Calculation","Reference to the TransportMovement or TransportLegs the CO2Emissions have been calculated for","false","false","LogisticsActivity|Answer|Actor|Piece|Location|EpermitConsignment|Organization|IotDevice|PhysicalLogisticsObject|BillingDetails|Booking|BookingOption|BookingRequest|BookingShipment|Carrier|Person|Check|CheckTemplate|CheckTotalResult|CO2Emissions|LoadingMaterial|Composing|Sensor|PieceLiveAnimals|Item|DgProductRadioactive|Product|CustomsInformation|Waybill|DgDeclaration|ExternalReference|LiveAnimalsEpermit|BookingOptionRequest|Price|ProductDg|UnitComposition|Insurance|Shipment|LogisticsAction|DgRadioactiveIsotope|LoadingUnit|Loading|TransportMeans|TransportMovement|Company|PackagingType|LogisticsAgent|Question|Ratings|SecurityDeclaration|LogisticsService|EpermitSignature|Storing|TransportLegs|ULD|PieceDg|HandlingService|ItemDg|NonHumanActor|PublicAuthority|Storage","https://onerecord.iata.org/ns/cargo#CO2Emissions","https://onerecord.iata.org/ns/cargo#calculationFor","https://onerecord.iata.org/ns/cargo#LogisticsObject"</v>
      </c>
      <c r="AX293" t="str">
        <f t="shared" si="153"/>
        <v/>
      </c>
      <c r="AY293" t="str">
        <f t="shared" si="154"/>
        <v/>
      </c>
    </row>
    <row r="294" spans="1:51" x14ac:dyDescent="0.2">
      <c r="A294" s="5" t="s">
        <v>1254</v>
      </c>
      <c r="B294" s="5" t="s">
        <v>20</v>
      </c>
      <c r="C294" s="5" t="s">
        <v>884</v>
      </c>
      <c r="D294" s="5" t="s">
        <v>38</v>
      </c>
      <c r="E294" s="5" t="s">
        <v>1209</v>
      </c>
      <c r="F294" s="5" t="s">
        <v>23</v>
      </c>
      <c r="H294" s="5" t="s">
        <v>415</v>
      </c>
      <c r="I294" s="5" t="s">
        <v>1220</v>
      </c>
      <c r="J294" s="5" t="s">
        <v>39</v>
      </c>
      <c r="K294" s="5"/>
      <c r="L294" t="str">
        <f t="shared" si="124"/>
        <v>CO2Emissions</v>
      </c>
      <c r="M294" t="str">
        <f t="shared" si="125"/>
        <v>checks</v>
      </c>
      <c r="N294" t="str">
        <f t="shared" si="126"/>
        <v>Check</v>
      </c>
      <c r="O294" t="str">
        <f t="shared" si="127"/>
        <v>checkedObject</v>
      </c>
      <c r="P294" t="str">
        <f t="shared" si="128"/>
        <v/>
      </c>
      <c r="Q294" t="str">
        <f t="shared" si="129"/>
        <v>Object</v>
      </c>
      <c r="R294" t="str">
        <f t="shared" si="130"/>
        <v>"Core"</v>
      </c>
      <c r="S294" t="str">
        <f t="shared" si="131"/>
        <v>"CO2Emissions"</v>
      </c>
      <c r="T294" t="str">
        <f t="shared" si="132"/>
        <v>"checks"</v>
      </c>
      <c r="U294" t="str">
        <f t="shared" si="133"/>
        <v>"Action"</v>
      </c>
      <c r="V294" t="str">
        <f t="shared" si="134"/>
        <v>"Check"</v>
      </c>
      <c r="W294">
        <f>IF($A294="Implicit","",COUNTIFS($C$8:C294,C294,$A$8:A294,"Explicit"))</f>
        <v>3</v>
      </c>
      <c r="X294" t="str">
        <f t="shared" si="135"/>
        <v>"CO2 Calculation"</v>
      </c>
      <c r="Y294" t="str">
        <f t="shared" si="136"/>
        <v>"References to the CheckActions performed on the object"</v>
      </c>
      <c r="Z294" t="str">
        <f t="shared" si="137"/>
        <v>"true"</v>
      </c>
      <c r="AA294" t="str">
        <f t="shared" si="138"/>
        <v>"false"</v>
      </c>
      <c r="AB294" t="str">
        <f t="shared" si="139"/>
        <v>""</v>
      </c>
      <c r="AC294" t="str">
        <f t="shared" si="140"/>
        <v>"https://onerecord.iata.org/ns/cargo#CO2Emissions"</v>
      </c>
      <c r="AD294" t="str">
        <f t="shared" si="141"/>
        <v>"https://onerecord.iata.org/ns/cargo#checks"</v>
      </c>
      <c r="AE294" t="str">
        <f t="shared" si="142"/>
        <v>"https://onerecord.iata.org/ns/cargo#Check"</v>
      </c>
      <c r="AF294" t="str">
        <f t="shared" si="143"/>
        <v>"Core","CO2Emissions","checks","Action","Check",3,"CO2 Calculation","References to the CheckActions performed on the object","true","false","","https://onerecord.iata.org/ns/cargo#CO2Emissions","https://onerecord.iata.org/ns/cargo#checks","https://onerecord.iata.org/ns/cargo#Check"</v>
      </c>
      <c r="AG294" t="str">
        <f t="shared" si="144"/>
        <v>"Core.CO2Emissions"</v>
      </c>
      <c r="AH294" t="str">
        <f t="shared" si="145"/>
        <v>"checks"</v>
      </c>
      <c r="AI294" t="str">
        <f t="shared" si="146"/>
        <v>"Action.Check"</v>
      </c>
      <c r="AJ294" t="str">
        <f t="shared" si="147"/>
        <v>"checkedObject"</v>
      </c>
      <c r="AK294" t="str">
        <f t="shared" si="148"/>
        <v>"hasMany"</v>
      </c>
      <c r="AL294" t="str">
        <f t="shared" si="149"/>
        <v>"Core.CO2Emissions","checks","Action.Check","checkedObject","hasMany"</v>
      </c>
      <c r="AN294">
        <f>COUNTIF(View_conceptual!G:G,L294)</f>
        <v>0</v>
      </c>
      <c r="AO294">
        <f>COUNTIF(View_conceptual!H:H,L294)+COUNTIF(View_conceptual!I:I,N294)</f>
        <v>0</v>
      </c>
      <c r="AQ294" t="str">
        <f t="shared" si="150"/>
        <v/>
      </c>
      <c r="AR294" t="str">
        <f t="shared" si="151"/>
        <v/>
      </c>
      <c r="AT294">
        <f>COUNTIF(View_full!G:G,L294)</f>
        <v>1</v>
      </c>
      <c r="AU294">
        <f>COUNTIF(View_full!H:H,L294)+COUNTIF(View_full!I:I,N294)</f>
        <v>1</v>
      </c>
      <c r="AV294">
        <f>COUNTIFS(Property_Manual!$A$2:$A$1206,Raw!L294,Property_Manual!$B$2:$B$1206,Raw!M294,Property_Manual!$C$2:$C$1206,Raw!N294,Property_Manual!$D$2:$D$1206,Raw!O294,Property_Manual!$F$2:$F$1206,"x")</f>
        <v>0</v>
      </c>
      <c r="AW294" t="str">
        <f t="shared" si="152"/>
        <v>"Core","CO2Emissions","checks","Action","Check",3,"CO2 Calculation","References to the CheckActions performed on the object","true","false","","https://onerecord.iata.org/ns/cargo#CO2Emissions","https://onerecord.iata.org/ns/cargo#checks","https://onerecord.iata.org/ns/cargo#Check"</v>
      </c>
      <c r="AX294" t="str">
        <f t="shared" si="153"/>
        <v/>
      </c>
      <c r="AY294" t="str">
        <f t="shared" si="154"/>
        <v/>
      </c>
    </row>
    <row r="295" spans="1:51" x14ac:dyDescent="0.2">
      <c r="A295" s="5" t="s">
        <v>1254</v>
      </c>
      <c r="B295" s="5" t="s">
        <v>20</v>
      </c>
      <c r="C295" s="5" t="s">
        <v>884</v>
      </c>
      <c r="D295" s="5" t="s">
        <v>43</v>
      </c>
      <c r="E295" s="5" t="s">
        <v>1198</v>
      </c>
      <c r="F295" s="5" t="s">
        <v>44</v>
      </c>
      <c r="H295" s="5" t="s">
        <v>654</v>
      </c>
      <c r="I295" s="5" t="s">
        <v>1220</v>
      </c>
      <c r="J295" s="5" t="s">
        <v>45</v>
      </c>
      <c r="K295" s="5"/>
      <c r="L295" t="str">
        <f t="shared" si="124"/>
        <v>CO2Emissions</v>
      </c>
      <c r="M295" t="str">
        <f t="shared" si="125"/>
        <v>externalReferences</v>
      </c>
      <c r="N295" t="str">
        <f t="shared" si="126"/>
        <v>ExternalReference</v>
      </c>
      <c r="O295" t="str">
        <f t="shared" si="127"/>
        <v>referenceForObjects</v>
      </c>
      <c r="P295" t="str">
        <f t="shared" si="128"/>
        <v/>
      </c>
      <c r="Q295" t="str">
        <f t="shared" si="129"/>
        <v>Object</v>
      </c>
      <c r="R295" t="str">
        <f t="shared" si="130"/>
        <v>"Core"</v>
      </c>
      <c r="S295" t="str">
        <f t="shared" si="131"/>
        <v>"CO2Emissions"</v>
      </c>
      <c r="T295" t="str">
        <f t="shared" si="132"/>
        <v>"externalReferences"</v>
      </c>
      <c r="U295" t="str">
        <f t="shared" si="133"/>
        <v>"Common"</v>
      </c>
      <c r="V295" t="str">
        <f t="shared" si="134"/>
        <v>"ExternalReference"</v>
      </c>
      <c r="W295">
        <f>IF($A295="Implicit","",COUNTIFS($C$8:C295,C295,$A$8:A295,"Explicit"))</f>
        <v>4</v>
      </c>
      <c r="X295" t="str">
        <f t="shared" si="135"/>
        <v>"CO2 Calculation"</v>
      </c>
      <c r="Y295" t="str">
        <f t="shared" si="136"/>
        <v>"References to all associated ExternalReferences"</v>
      </c>
      <c r="Z295" t="str">
        <f t="shared" si="137"/>
        <v>"true"</v>
      </c>
      <c r="AA295" t="str">
        <f t="shared" si="138"/>
        <v>"false"</v>
      </c>
      <c r="AB295" t="str">
        <f t="shared" si="139"/>
        <v>""</v>
      </c>
      <c r="AC295" t="str">
        <f t="shared" si="140"/>
        <v>"https://onerecord.iata.org/ns/cargo#CO2Emissions"</v>
      </c>
      <c r="AD295" t="str">
        <f t="shared" si="141"/>
        <v>"https://onerecord.iata.org/ns/cargo#externalReferences"</v>
      </c>
      <c r="AE295" t="str">
        <f t="shared" si="142"/>
        <v>"https://onerecord.iata.org/ns/cargo#ExternalReference"</v>
      </c>
      <c r="AF295" t="str">
        <f t="shared" si="143"/>
        <v>"Core","CO2Emissions","externalReferences","Common","ExternalReference",4,"CO2 Calculation","References to all associated ExternalReferences","true","false","","https://onerecord.iata.org/ns/cargo#CO2Emissions","https://onerecord.iata.org/ns/cargo#externalReferences","https://onerecord.iata.org/ns/cargo#ExternalReference"</v>
      </c>
      <c r="AG295" t="str">
        <f t="shared" si="144"/>
        <v>"Core.CO2Emissions"</v>
      </c>
      <c r="AH295" t="str">
        <f t="shared" si="145"/>
        <v>"externalReferences"</v>
      </c>
      <c r="AI295" t="str">
        <f t="shared" si="146"/>
        <v>"Common.ExternalReference"</v>
      </c>
      <c r="AJ295" t="str">
        <f t="shared" si="147"/>
        <v>"referenceForObjects"</v>
      </c>
      <c r="AK295" t="str">
        <f t="shared" si="148"/>
        <v>"hasMany"</v>
      </c>
      <c r="AL295" t="str">
        <f t="shared" si="149"/>
        <v>"Core.CO2Emissions","externalReferences","Common.ExternalReference","referenceForObjects","hasMany"</v>
      </c>
      <c r="AN295">
        <f>COUNTIF(View_conceptual!G:G,L295)</f>
        <v>0</v>
      </c>
      <c r="AO295">
        <f>COUNTIF(View_conceptual!H:H,L295)+COUNTIF(View_conceptual!I:I,N295)</f>
        <v>0</v>
      </c>
      <c r="AQ295" t="str">
        <f t="shared" si="150"/>
        <v/>
      </c>
      <c r="AR295" t="str">
        <f t="shared" si="151"/>
        <v/>
      </c>
      <c r="AT295">
        <f>COUNTIF(View_full!G:G,L295)</f>
        <v>1</v>
      </c>
      <c r="AU295">
        <f>COUNTIF(View_full!H:H,L295)+COUNTIF(View_full!I:I,N295)</f>
        <v>1</v>
      </c>
      <c r="AV295">
        <f>COUNTIFS(Property_Manual!$A$2:$A$1206,Raw!L295,Property_Manual!$B$2:$B$1206,Raw!M295,Property_Manual!$C$2:$C$1206,Raw!N295,Property_Manual!$D$2:$D$1206,Raw!O295,Property_Manual!$F$2:$F$1206,"x")</f>
        <v>0</v>
      </c>
      <c r="AW295" t="str">
        <f t="shared" si="152"/>
        <v>"Core","CO2Emissions","externalReferences","Common","ExternalReference",4,"CO2 Calculation","References to all associated ExternalReferences","true","false","","https://onerecord.iata.org/ns/cargo#CO2Emissions","https://onerecord.iata.org/ns/cargo#externalReferences","https://onerecord.iata.org/ns/cargo#ExternalReference"</v>
      </c>
      <c r="AX295" t="str">
        <f t="shared" si="153"/>
        <v/>
      </c>
      <c r="AY295" t="str">
        <f t="shared" si="154"/>
        <v/>
      </c>
    </row>
    <row r="296" spans="1:51" x14ac:dyDescent="0.2">
      <c r="A296" s="5" t="s">
        <v>1255</v>
      </c>
      <c r="B296" s="5" t="s">
        <v>20</v>
      </c>
      <c r="C296" s="5" t="s">
        <v>884</v>
      </c>
      <c r="D296" s="5" t="s">
        <v>1182</v>
      </c>
      <c r="E296" s="5" t="s">
        <v>49</v>
      </c>
      <c r="F296" s="5" t="s">
        <v>86</v>
      </c>
      <c r="G296">
        <v>1</v>
      </c>
      <c r="H296" s="5"/>
      <c r="I296" s="5" t="s">
        <v>1220</v>
      </c>
      <c r="J296" s="5" t="s">
        <v>1221</v>
      </c>
      <c r="K296" s="5"/>
      <c r="L296" t="str">
        <f t="shared" si="124"/>
        <v>CO2Emissions</v>
      </c>
      <c r="M296" t="str">
        <f t="shared" si="125"/>
        <v>calculatedEmissions</v>
      </c>
      <c r="N296" t="str">
        <f t="shared" si="126"/>
        <v>Value</v>
      </c>
      <c r="O296" t="str">
        <f t="shared" si="127"/>
        <v/>
      </c>
      <c r="P296" t="str">
        <f t="shared" si="128"/>
        <v/>
      </c>
      <c r="Q296" t="str">
        <f t="shared" si="129"/>
        <v>Object</v>
      </c>
      <c r="R296" t="str">
        <f t="shared" si="130"/>
        <v/>
      </c>
      <c r="S296" t="str">
        <f t="shared" si="131"/>
        <v/>
      </c>
      <c r="T296" t="str">
        <f t="shared" si="132"/>
        <v/>
      </c>
      <c r="U296" t="str">
        <f t="shared" si="133"/>
        <v/>
      </c>
      <c r="V296" t="str">
        <f t="shared" si="134"/>
        <v/>
      </c>
      <c r="W296" t="str">
        <f>IF($A296="Implicit","",COUNTIFS($C$8:C296,C296,$A$8:A296,"Explicit"))</f>
        <v/>
      </c>
      <c r="X296" t="str">
        <f t="shared" si="135"/>
        <v/>
      </c>
      <c r="Y296" t="str">
        <f t="shared" si="136"/>
        <v/>
      </c>
      <c r="Z296" t="str">
        <f t="shared" si="137"/>
        <v/>
      </c>
      <c r="AA296" t="str">
        <f t="shared" si="138"/>
        <v/>
      </c>
      <c r="AB296" t="str">
        <f t="shared" si="139"/>
        <v/>
      </c>
      <c r="AC296" t="str">
        <f t="shared" si="140"/>
        <v/>
      </c>
      <c r="AD296" t="str">
        <f t="shared" si="141"/>
        <v/>
      </c>
      <c r="AE296" t="str">
        <f t="shared" si="142"/>
        <v/>
      </c>
      <c r="AF296" t="str">
        <f t="shared" si="143"/>
        <v/>
      </c>
      <c r="AG296" t="str">
        <f t="shared" si="144"/>
        <v>"Core.CO2Emissions"</v>
      </c>
      <c r="AH296" t="str">
        <f t="shared" si="145"/>
        <v>"calculatedEmissions"</v>
      </c>
      <c r="AI296" t="str">
        <f t="shared" si="146"/>
        <v>"Embedded.Value"</v>
      </c>
      <c r="AJ296" t="str">
        <f t="shared" si="147"/>
        <v>""</v>
      </c>
      <c r="AK296" t="str">
        <f t="shared" si="148"/>
        <v>"hasOne"</v>
      </c>
      <c r="AL296" t="str">
        <f t="shared" si="149"/>
        <v>"Core.CO2Emissions","calculatedEmissions","Embedded.Value","","hasOne"</v>
      </c>
      <c r="AN296">
        <f>COUNTIF(View_conceptual!G:G,L296)</f>
        <v>0</v>
      </c>
      <c r="AO296">
        <f>COUNTIF(View_conceptual!H:H,L296)+COUNTIF(View_conceptual!I:I,N296)</f>
        <v>0</v>
      </c>
      <c r="AQ296" t="str">
        <f t="shared" si="150"/>
        <v/>
      </c>
      <c r="AR296" t="str">
        <f t="shared" si="151"/>
        <v/>
      </c>
      <c r="AT296">
        <f>COUNTIF(View_full!G:G,L296)</f>
        <v>1</v>
      </c>
      <c r="AU296">
        <f>COUNTIF(View_full!H:H,L296)+COUNTIF(View_full!I:I,N296)</f>
        <v>1</v>
      </c>
      <c r="AV296">
        <f>COUNTIFS(Property_Manual!$A$2:$A$1206,Raw!L296,Property_Manual!$B$2:$B$1206,Raw!M296,Property_Manual!$C$2:$C$1206,Raw!N296,Property_Manual!$D$2:$D$1206,Raw!O296,Property_Manual!$F$2:$F$1206,"x")</f>
        <v>0</v>
      </c>
      <c r="AW296" t="str">
        <f t="shared" si="152"/>
        <v/>
      </c>
      <c r="AX296" t="str">
        <f t="shared" si="153"/>
        <v/>
      </c>
      <c r="AY296" t="str">
        <f t="shared" si="154"/>
        <v/>
      </c>
    </row>
    <row r="297" spans="1:51" x14ac:dyDescent="0.2">
      <c r="A297" s="5" t="s">
        <v>1255</v>
      </c>
      <c r="B297" s="5" t="s">
        <v>20</v>
      </c>
      <c r="C297" s="5" t="s">
        <v>884</v>
      </c>
      <c r="D297" s="5" t="s">
        <v>1181</v>
      </c>
      <c r="E297" s="5" t="s">
        <v>1196</v>
      </c>
      <c r="F297" s="5" t="s">
        <v>21</v>
      </c>
      <c r="G297">
        <v>1</v>
      </c>
      <c r="H297" s="5"/>
      <c r="I297" s="5" t="s">
        <v>1220</v>
      </c>
      <c r="J297" s="5" t="s">
        <v>1222</v>
      </c>
      <c r="K297" s="5" t="s">
        <v>1829</v>
      </c>
      <c r="L297" t="str">
        <f t="shared" si="124"/>
        <v>CO2Emissions</v>
      </c>
      <c r="M297" t="str">
        <f t="shared" si="125"/>
        <v>calculationFor</v>
      </c>
      <c r="N297" t="str">
        <f t="shared" si="126"/>
        <v>LogisticsActivity</v>
      </c>
      <c r="O297" t="str">
        <f t="shared" si="127"/>
        <v/>
      </c>
      <c r="P297" t="str">
        <f t="shared" si="128"/>
        <v>UnitComposition|TransportMovement|Storage</v>
      </c>
      <c r="Q297" t="str">
        <f t="shared" si="129"/>
        <v>Object</v>
      </c>
      <c r="R297" t="str">
        <f t="shared" si="130"/>
        <v/>
      </c>
      <c r="S297" t="str">
        <f t="shared" si="131"/>
        <v/>
      </c>
      <c r="T297" t="str">
        <f t="shared" si="132"/>
        <v/>
      </c>
      <c r="U297" t="str">
        <f t="shared" si="133"/>
        <v/>
      </c>
      <c r="V297" t="str">
        <f t="shared" si="134"/>
        <v/>
      </c>
      <c r="W297" t="str">
        <f>IF($A297="Implicit","",COUNTIFS($C$8:C297,C297,$A$8:A297,"Explicit"))</f>
        <v/>
      </c>
      <c r="X297" t="str">
        <f t="shared" si="135"/>
        <v/>
      </c>
      <c r="Y297" t="str">
        <f t="shared" si="136"/>
        <v/>
      </c>
      <c r="Z297" t="str">
        <f t="shared" si="137"/>
        <v/>
      </c>
      <c r="AA297" t="str">
        <f t="shared" si="138"/>
        <v/>
      </c>
      <c r="AB297" t="str">
        <f t="shared" si="139"/>
        <v/>
      </c>
      <c r="AC297" t="str">
        <f t="shared" si="140"/>
        <v/>
      </c>
      <c r="AD297" t="str">
        <f t="shared" si="141"/>
        <v/>
      </c>
      <c r="AE297" t="str">
        <f t="shared" si="142"/>
        <v/>
      </c>
      <c r="AF297" t="str">
        <f t="shared" si="143"/>
        <v/>
      </c>
      <c r="AG297" t="str">
        <f t="shared" si="144"/>
        <v>"Core.CO2Emissions"</v>
      </c>
      <c r="AH297" t="str">
        <f t="shared" si="145"/>
        <v>"calculationFor"</v>
      </c>
      <c r="AI297" t="str">
        <f t="shared" si="146"/>
        <v>"Abstract.LogisticsActivity"</v>
      </c>
      <c r="AJ297" t="str">
        <f t="shared" si="147"/>
        <v>""</v>
      </c>
      <c r="AK297" t="str">
        <f t="shared" si="148"/>
        <v>"hasOne"</v>
      </c>
      <c r="AL297" t="str">
        <f t="shared" si="149"/>
        <v>"Core.CO2Emissions","calculationFor","Abstract.LogisticsActivity","","hasOne"</v>
      </c>
      <c r="AN297">
        <f>COUNTIF(View_conceptual!G:G,L297)</f>
        <v>0</v>
      </c>
      <c r="AO297">
        <f>COUNTIF(View_conceptual!H:H,L297)+COUNTIF(View_conceptual!I:I,N297)</f>
        <v>0</v>
      </c>
      <c r="AQ297" t="str">
        <f t="shared" si="150"/>
        <v/>
      </c>
      <c r="AR297" t="str">
        <f t="shared" si="151"/>
        <v/>
      </c>
      <c r="AT297">
        <f>COUNTIF(View_full!G:G,L297)</f>
        <v>1</v>
      </c>
      <c r="AU297">
        <f>COUNTIF(View_full!H:H,L297)+COUNTIF(View_full!I:I,N297)</f>
        <v>1</v>
      </c>
      <c r="AV297">
        <f>COUNTIFS(Property_Manual!$A$2:$A$1206,Raw!L297,Property_Manual!$B$2:$B$1206,Raw!M297,Property_Manual!$C$2:$C$1206,Raw!N297,Property_Manual!$D$2:$D$1206,Raw!O297,Property_Manual!$F$2:$F$1206,"x")</f>
        <v>0</v>
      </c>
      <c r="AW297" t="str">
        <f t="shared" si="152"/>
        <v/>
      </c>
      <c r="AX297" t="str">
        <f t="shared" si="153"/>
        <v/>
      </c>
      <c r="AY297" t="str">
        <f t="shared" si="154"/>
        <v/>
      </c>
    </row>
    <row r="298" spans="1:51" x14ac:dyDescent="0.2">
      <c r="A298" s="5" t="s">
        <v>1255</v>
      </c>
      <c r="B298" s="5" t="s">
        <v>20</v>
      </c>
      <c r="C298" s="5" t="s">
        <v>884</v>
      </c>
      <c r="D298" s="5" t="s">
        <v>1181</v>
      </c>
      <c r="E298" s="5" t="s">
        <v>1198</v>
      </c>
      <c r="F298" s="5" t="s">
        <v>82</v>
      </c>
      <c r="G298">
        <v>1</v>
      </c>
      <c r="H298" s="5"/>
      <c r="I298" s="5" t="s">
        <v>1220</v>
      </c>
      <c r="J298" s="5" t="s">
        <v>1222</v>
      </c>
      <c r="K298" s="5"/>
      <c r="L298" t="str">
        <f t="shared" si="124"/>
        <v>CO2Emissions</v>
      </c>
      <c r="M298" t="str">
        <f t="shared" si="125"/>
        <v>calculationFor</v>
      </c>
      <c r="N298" t="str">
        <f t="shared" si="126"/>
        <v>Answer</v>
      </c>
      <c r="O298" t="str">
        <f t="shared" si="127"/>
        <v/>
      </c>
      <c r="P298" t="str">
        <f t="shared" si="128"/>
        <v/>
      </c>
      <c r="Q298" t="str">
        <f t="shared" si="129"/>
        <v>Object</v>
      </c>
      <c r="R298" t="str">
        <f t="shared" si="130"/>
        <v/>
      </c>
      <c r="S298" t="str">
        <f t="shared" si="131"/>
        <v/>
      </c>
      <c r="T298" t="str">
        <f t="shared" si="132"/>
        <v/>
      </c>
      <c r="U298" t="str">
        <f t="shared" si="133"/>
        <v/>
      </c>
      <c r="V298" t="str">
        <f t="shared" si="134"/>
        <v/>
      </c>
      <c r="W298" t="str">
        <f>IF($A298="Implicit","",COUNTIFS($C$8:C298,C298,$A$8:A298,"Explicit"))</f>
        <v/>
      </c>
      <c r="X298" t="str">
        <f t="shared" si="135"/>
        <v/>
      </c>
      <c r="Y298" t="str">
        <f t="shared" si="136"/>
        <v/>
      </c>
      <c r="Z298" t="str">
        <f t="shared" si="137"/>
        <v/>
      </c>
      <c r="AA298" t="str">
        <f t="shared" si="138"/>
        <v/>
      </c>
      <c r="AB298" t="str">
        <f t="shared" si="139"/>
        <v/>
      </c>
      <c r="AC298" t="str">
        <f t="shared" si="140"/>
        <v/>
      </c>
      <c r="AD298" t="str">
        <f t="shared" si="141"/>
        <v/>
      </c>
      <c r="AE298" t="str">
        <f t="shared" si="142"/>
        <v/>
      </c>
      <c r="AF298" t="str">
        <f t="shared" si="143"/>
        <v/>
      </c>
      <c r="AG298" t="str">
        <f t="shared" si="144"/>
        <v>"Core.CO2Emissions"</v>
      </c>
      <c r="AH298" t="str">
        <f t="shared" si="145"/>
        <v>"calculationFor"</v>
      </c>
      <c r="AI298" t="str">
        <f t="shared" si="146"/>
        <v>"Common.Answer"</v>
      </c>
      <c r="AJ298" t="str">
        <f t="shared" si="147"/>
        <v>""</v>
      </c>
      <c r="AK298" t="str">
        <f t="shared" si="148"/>
        <v>"hasOne"</v>
      </c>
      <c r="AL298" t="str">
        <f t="shared" si="149"/>
        <v>"Core.CO2Emissions","calculationFor","Common.Answer","","hasOne"</v>
      </c>
      <c r="AN298">
        <f>COUNTIF(View_conceptual!G:G,L298)</f>
        <v>0</v>
      </c>
      <c r="AO298">
        <f>COUNTIF(View_conceptual!H:H,L298)+COUNTIF(View_conceptual!I:I,N298)</f>
        <v>0</v>
      </c>
      <c r="AQ298" t="str">
        <f t="shared" si="150"/>
        <v/>
      </c>
      <c r="AR298" t="str">
        <f t="shared" si="151"/>
        <v/>
      </c>
      <c r="AT298">
        <f>COUNTIF(View_full!G:G,L298)</f>
        <v>1</v>
      </c>
      <c r="AU298">
        <f>COUNTIF(View_full!H:H,L298)+COUNTIF(View_full!I:I,N298)</f>
        <v>2</v>
      </c>
      <c r="AV298">
        <f>COUNTIFS(Property_Manual!$A$2:$A$1206,Raw!L298,Property_Manual!$B$2:$B$1206,Raw!M298,Property_Manual!$C$2:$C$1206,Raw!N298,Property_Manual!$D$2:$D$1206,Raw!O298,Property_Manual!$F$2:$F$1206,"x")</f>
        <v>0</v>
      </c>
      <c r="AW298" t="str">
        <f t="shared" si="152"/>
        <v/>
      </c>
      <c r="AX298" t="str">
        <f t="shared" si="153"/>
        <v>"Core.CO2Emissions","calculationFor","Common.Answer","","hasOne"</v>
      </c>
      <c r="AY298" t="str">
        <f t="shared" si="154"/>
        <v/>
      </c>
    </row>
    <row r="299" spans="1:51" x14ac:dyDescent="0.2">
      <c r="A299" s="5" t="s">
        <v>1255</v>
      </c>
      <c r="B299" s="5" t="s">
        <v>20</v>
      </c>
      <c r="C299" s="5" t="s">
        <v>884</v>
      </c>
      <c r="D299" s="5" t="s">
        <v>1181</v>
      </c>
      <c r="E299" s="5" t="s">
        <v>1836</v>
      </c>
      <c r="F299" s="5" t="s">
        <v>30</v>
      </c>
      <c r="G299">
        <v>1</v>
      </c>
      <c r="H299" s="5"/>
      <c r="I299" s="5" t="s">
        <v>1220</v>
      </c>
      <c r="J299" s="5" t="s">
        <v>1222</v>
      </c>
      <c r="K299" s="5" t="s">
        <v>1831</v>
      </c>
      <c r="L299" t="str">
        <f t="shared" si="124"/>
        <v>CO2Emissions</v>
      </c>
      <c r="M299" t="str">
        <f t="shared" si="125"/>
        <v>calculationFor</v>
      </c>
      <c r="N299" t="str">
        <f t="shared" si="126"/>
        <v>Actor</v>
      </c>
      <c r="O299" t="str">
        <f t="shared" si="127"/>
        <v/>
      </c>
      <c r="P299" t="str">
        <f t="shared" si="128"/>
        <v>Person|NonHumanActor</v>
      </c>
      <c r="Q299" t="str">
        <f t="shared" si="129"/>
        <v>Object</v>
      </c>
      <c r="R299" t="str">
        <f t="shared" si="130"/>
        <v/>
      </c>
      <c r="S299" t="str">
        <f t="shared" si="131"/>
        <v/>
      </c>
      <c r="T299" t="str">
        <f t="shared" si="132"/>
        <v/>
      </c>
      <c r="U299" t="str">
        <f t="shared" si="133"/>
        <v/>
      </c>
      <c r="V299" t="str">
        <f t="shared" si="134"/>
        <v/>
      </c>
      <c r="W299" t="str">
        <f>IF($A299="Implicit","",COUNTIFS($C$8:C299,C299,$A$8:A299,"Explicit"))</f>
        <v/>
      </c>
      <c r="X299" t="str">
        <f t="shared" si="135"/>
        <v/>
      </c>
      <c r="Y299" t="str">
        <f t="shared" si="136"/>
        <v/>
      </c>
      <c r="Z299" t="str">
        <f t="shared" si="137"/>
        <v/>
      </c>
      <c r="AA299" t="str">
        <f t="shared" si="138"/>
        <v/>
      </c>
      <c r="AB299" t="str">
        <f t="shared" si="139"/>
        <v/>
      </c>
      <c r="AC299" t="str">
        <f t="shared" si="140"/>
        <v/>
      </c>
      <c r="AD299" t="str">
        <f t="shared" si="141"/>
        <v/>
      </c>
      <c r="AE299" t="str">
        <f t="shared" si="142"/>
        <v/>
      </c>
      <c r="AF299" t="str">
        <f t="shared" si="143"/>
        <v/>
      </c>
      <c r="AG299" t="str">
        <f t="shared" si="144"/>
        <v>"Core.CO2Emissions"</v>
      </c>
      <c r="AH299" t="str">
        <f t="shared" si="145"/>
        <v>"calculationFor"</v>
      </c>
      <c r="AI299" t="str">
        <f t="shared" si="146"/>
        <v>"Agent.Actor"</v>
      </c>
      <c r="AJ299" t="str">
        <f t="shared" si="147"/>
        <v>""</v>
      </c>
      <c r="AK299" t="str">
        <f t="shared" si="148"/>
        <v>"hasOne"</v>
      </c>
      <c r="AL299" t="str">
        <f t="shared" si="149"/>
        <v>"Core.CO2Emissions","calculationFor","Agent.Actor","","hasOne"</v>
      </c>
      <c r="AN299">
        <f>COUNTIF(View_conceptual!G:G,L299)</f>
        <v>0</v>
      </c>
      <c r="AO299">
        <f>COUNTIF(View_conceptual!H:H,L299)+COUNTIF(View_conceptual!I:I,N299)</f>
        <v>0</v>
      </c>
      <c r="AQ299" t="str">
        <f t="shared" si="150"/>
        <v/>
      </c>
      <c r="AR299" t="str">
        <f t="shared" si="151"/>
        <v/>
      </c>
      <c r="AT299">
        <f>COUNTIF(View_full!G:G,L299)</f>
        <v>1</v>
      </c>
      <c r="AU299">
        <f>COUNTIF(View_full!H:H,L299)+COUNTIF(View_full!I:I,N299)</f>
        <v>1</v>
      </c>
      <c r="AV299">
        <f>COUNTIFS(Property_Manual!$A$2:$A$1206,Raw!L299,Property_Manual!$B$2:$B$1206,Raw!M299,Property_Manual!$C$2:$C$1206,Raw!N299,Property_Manual!$D$2:$D$1206,Raw!O299,Property_Manual!$F$2:$F$1206,"x")</f>
        <v>0</v>
      </c>
      <c r="AW299" t="str">
        <f t="shared" si="152"/>
        <v/>
      </c>
      <c r="AX299" t="str">
        <f t="shared" si="153"/>
        <v/>
      </c>
      <c r="AY299" t="str">
        <f t="shared" si="154"/>
        <v/>
      </c>
    </row>
    <row r="300" spans="1:51" x14ac:dyDescent="0.2">
      <c r="A300" s="5" t="s">
        <v>1255</v>
      </c>
      <c r="B300" s="5" t="s">
        <v>20</v>
      </c>
      <c r="C300" s="5" t="s">
        <v>884</v>
      </c>
      <c r="D300" s="5" t="s">
        <v>1181</v>
      </c>
      <c r="E300" s="5" t="s">
        <v>20</v>
      </c>
      <c r="F300" s="5" t="s">
        <v>109</v>
      </c>
      <c r="G300">
        <v>1</v>
      </c>
      <c r="H300" s="5"/>
      <c r="I300" s="5" t="s">
        <v>1220</v>
      </c>
      <c r="J300" s="5" t="s">
        <v>1222</v>
      </c>
      <c r="K300" s="5" t="s">
        <v>1833</v>
      </c>
      <c r="L300" t="str">
        <f t="shared" si="124"/>
        <v>CO2Emissions</v>
      </c>
      <c r="M300" t="str">
        <f t="shared" si="125"/>
        <v>calculationFor</v>
      </c>
      <c r="N300" t="str">
        <f t="shared" si="126"/>
        <v>Piece</v>
      </c>
      <c r="O300" t="str">
        <f t="shared" si="127"/>
        <v/>
      </c>
      <c r="P300" t="str">
        <f t="shared" si="128"/>
        <v>PieceLiveAnimals|PieceDg</v>
      </c>
      <c r="Q300" t="str">
        <f t="shared" si="129"/>
        <v>Object</v>
      </c>
      <c r="R300" t="str">
        <f t="shared" si="130"/>
        <v/>
      </c>
      <c r="S300" t="str">
        <f t="shared" si="131"/>
        <v/>
      </c>
      <c r="T300" t="str">
        <f t="shared" si="132"/>
        <v/>
      </c>
      <c r="U300" t="str">
        <f t="shared" si="133"/>
        <v/>
      </c>
      <c r="V300" t="str">
        <f t="shared" si="134"/>
        <v/>
      </c>
      <c r="W300" t="str">
        <f>IF($A300="Implicit","",COUNTIFS($C$8:C300,C300,$A$8:A300,"Explicit"))</f>
        <v/>
      </c>
      <c r="X300" t="str">
        <f t="shared" si="135"/>
        <v/>
      </c>
      <c r="Y300" t="str">
        <f t="shared" si="136"/>
        <v/>
      </c>
      <c r="Z300" t="str">
        <f t="shared" si="137"/>
        <v/>
      </c>
      <c r="AA300" t="str">
        <f t="shared" si="138"/>
        <v/>
      </c>
      <c r="AB300" t="str">
        <f t="shared" si="139"/>
        <v/>
      </c>
      <c r="AC300" t="str">
        <f t="shared" si="140"/>
        <v/>
      </c>
      <c r="AD300" t="str">
        <f t="shared" si="141"/>
        <v/>
      </c>
      <c r="AE300" t="str">
        <f t="shared" si="142"/>
        <v/>
      </c>
      <c r="AF300" t="str">
        <f t="shared" si="143"/>
        <v/>
      </c>
      <c r="AG300" t="str">
        <f t="shared" si="144"/>
        <v>"Core.CO2Emissions"</v>
      </c>
      <c r="AH300" t="str">
        <f t="shared" si="145"/>
        <v>"calculationFor"</v>
      </c>
      <c r="AI300" t="str">
        <f t="shared" si="146"/>
        <v>"Core.Piece"</v>
      </c>
      <c r="AJ300" t="str">
        <f t="shared" si="147"/>
        <v>""</v>
      </c>
      <c r="AK300" t="str">
        <f t="shared" si="148"/>
        <v>"hasOne"</v>
      </c>
      <c r="AL300" t="str">
        <f t="shared" si="149"/>
        <v>"Core.CO2Emissions","calculationFor","Core.Piece","","hasOne"</v>
      </c>
      <c r="AN300">
        <f>COUNTIF(View_conceptual!G:G,L300)</f>
        <v>0</v>
      </c>
      <c r="AO300">
        <f>COUNTIF(View_conceptual!H:H,L300)+COUNTIF(View_conceptual!I:I,N300)</f>
        <v>1</v>
      </c>
      <c r="AQ300" t="str">
        <f t="shared" si="150"/>
        <v/>
      </c>
      <c r="AR300" t="str">
        <f t="shared" si="151"/>
        <v/>
      </c>
      <c r="AT300">
        <f>COUNTIF(View_full!G:G,L300)</f>
        <v>1</v>
      </c>
      <c r="AU300">
        <f>COUNTIF(View_full!H:H,L300)+COUNTIF(View_full!I:I,N300)</f>
        <v>2</v>
      </c>
      <c r="AV300">
        <f>COUNTIFS(Property_Manual!$A$2:$A$1206,Raw!L300,Property_Manual!$B$2:$B$1206,Raw!M300,Property_Manual!$C$2:$C$1206,Raw!N300,Property_Manual!$D$2:$D$1206,Raw!O300,Property_Manual!$F$2:$F$1206,"x")</f>
        <v>0</v>
      </c>
      <c r="AW300" t="str">
        <f t="shared" si="152"/>
        <v/>
      </c>
      <c r="AX300" t="str">
        <f t="shared" si="153"/>
        <v>"Core.CO2Emissions","calculationFor","Core.Piece","","hasOne"</v>
      </c>
      <c r="AY300" t="str">
        <f t="shared" si="154"/>
        <v/>
      </c>
    </row>
    <row r="301" spans="1:51" x14ac:dyDescent="0.2">
      <c r="A301" s="5" t="s">
        <v>1255</v>
      </c>
      <c r="B301" s="5" t="s">
        <v>20</v>
      </c>
      <c r="C301" s="5" t="s">
        <v>884</v>
      </c>
      <c r="D301" s="5" t="s">
        <v>1181</v>
      </c>
      <c r="E301" s="5" t="s">
        <v>1198</v>
      </c>
      <c r="F301" s="5" t="s">
        <v>89</v>
      </c>
      <c r="G301">
        <v>1</v>
      </c>
      <c r="H301" s="5"/>
      <c r="I301" s="5" t="s">
        <v>1220</v>
      </c>
      <c r="J301" s="5" t="s">
        <v>1222</v>
      </c>
      <c r="K301" s="5"/>
      <c r="L301" t="str">
        <f t="shared" si="124"/>
        <v>CO2Emissions</v>
      </c>
      <c r="M301" t="str">
        <f t="shared" si="125"/>
        <v>calculationFor</v>
      </c>
      <c r="N301" t="str">
        <f t="shared" si="126"/>
        <v>Location</v>
      </c>
      <c r="O301" t="str">
        <f t="shared" si="127"/>
        <v/>
      </c>
      <c r="P301" t="str">
        <f t="shared" si="128"/>
        <v/>
      </c>
      <c r="Q301" t="str">
        <f t="shared" si="129"/>
        <v>Object</v>
      </c>
      <c r="R301" t="str">
        <f t="shared" si="130"/>
        <v/>
      </c>
      <c r="S301" t="str">
        <f t="shared" si="131"/>
        <v/>
      </c>
      <c r="T301" t="str">
        <f t="shared" si="132"/>
        <v/>
      </c>
      <c r="U301" t="str">
        <f t="shared" si="133"/>
        <v/>
      </c>
      <c r="V301" t="str">
        <f t="shared" si="134"/>
        <v/>
      </c>
      <c r="W301" t="str">
        <f>IF($A301="Implicit","",COUNTIFS($C$8:C301,C301,$A$8:A301,"Explicit"))</f>
        <v/>
      </c>
      <c r="X301" t="str">
        <f t="shared" si="135"/>
        <v/>
      </c>
      <c r="Y301" t="str">
        <f t="shared" si="136"/>
        <v/>
      </c>
      <c r="Z301" t="str">
        <f t="shared" si="137"/>
        <v/>
      </c>
      <c r="AA301" t="str">
        <f t="shared" si="138"/>
        <v/>
      </c>
      <c r="AB301" t="str">
        <f t="shared" si="139"/>
        <v/>
      </c>
      <c r="AC301" t="str">
        <f t="shared" si="140"/>
        <v/>
      </c>
      <c r="AD301" t="str">
        <f t="shared" si="141"/>
        <v/>
      </c>
      <c r="AE301" t="str">
        <f t="shared" si="142"/>
        <v/>
      </c>
      <c r="AF301" t="str">
        <f t="shared" si="143"/>
        <v/>
      </c>
      <c r="AG301" t="str">
        <f t="shared" si="144"/>
        <v>"Core.CO2Emissions"</v>
      </c>
      <c r="AH301" t="str">
        <f t="shared" si="145"/>
        <v>"calculationFor"</v>
      </c>
      <c r="AI301" t="str">
        <f t="shared" si="146"/>
        <v>"Common.Location"</v>
      </c>
      <c r="AJ301" t="str">
        <f t="shared" si="147"/>
        <v>""</v>
      </c>
      <c r="AK301" t="str">
        <f t="shared" si="148"/>
        <v>"hasOne"</v>
      </c>
      <c r="AL301" t="str">
        <f t="shared" si="149"/>
        <v>"Core.CO2Emissions","calculationFor","Common.Location","","hasOne"</v>
      </c>
      <c r="AN301">
        <f>COUNTIF(View_conceptual!G:G,L301)</f>
        <v>0</v>
      </c>
      <c r="AO301">
        <f>COUNTIF(View_conceptual!H:H,L301)+COUNTIF(View_conceptual!I:I,N301)</f>
        <v>0</v>
      </c>
      <c r="AQ301" t="str">
        <f t="shared" si="150"/>
        <v/>
      </c>
      <c r="AR301" t="str">
        <f t="shared" si="151"/>
        <v/>
      </c>
      <c r="AT301">
        <f>COUNTIF(View_full!G:G,L301)</f>
        <v>1</v>
      </c>
      <c r="AU301">
        <f>COUNTIF(View_full!H:H,L301)+COUNTIF(View_full!I:I,N301)</f>
        <v>1</v>
      </c>
      <c r="AV301">
        <f>COUNTIFS(Property_Manual!$A$2:$A$1206,Raw!L301,Property_Manual!$B$2:$B$1206,Raw!M301,Property_Manual!$C$2:$C$1206,Raw!N301,Property_Manual!$D$2:$D$1206,Raw!O301,Property_Manual!$F$2:$F$1206,"x")</f>
        <v>0</v>
      </c>
      <c r="AW301" t="str">
        <f t="shared" si="152"/>
        <v/>
      </c>
      <c r="AX301" t="str">
        <f t="shared" si="153"/>
        <v/>
      </c>
      <c r="AY301" t="str">
        <f t="shared" si="154"/>
        <v/>
      </c>
    </row>
    <row r="302" spans="1:51" x14ac:dyDescent="0.2">
      <c r="A302" s="5" t="s">
        <v>1255</v>
      </c>
      <c r="B302" s="5" t="s">
        <v>20</v>
      </c>
      <c r="C302" s="5" t="s">
        <v>884</v>
      </c>
      <c r="D302" s="5" t="s">
        <v>1181</v>
      </c>
      <c r="E302" s="5" t="s">
        <v>1199</v>
      </c>
      <c r="F302" s="5" t="s">
        <v>202</v>
      </c>
      <c r="G302">
        <v>1</v>
      </c>
      <c r="H302" s="5"/>
      <c r="I302" s="5" t="s">
        <v>1220</v>
      </c>
      <c r="J302" s="5" t="s">
        <v>1222</v>
      </c>
      <c r="K302" s="5"/>
      <c r="L302" t="str">
        <f t="shared" si="124"/>
        <v>CO2Emissions</v>
      </c>
      <c r="M302" t="str">
        <f t="shared" si="125"/>
        <v>calculationFor</v>
      </c>
      <c r="N302" t="str">
        <f t="shared" si="126"/>
        <v>EpermitConsignment</v>
      </c>
      <c r="O302" t="str">
        <f t="shared" si="127"/>
        <v/>
      </c>
      <c r="P302" t="str">
        <f t="shared" si="128"/>
        <v/>
      </c>
      <c r="Q302" t="str">
        <f t="shared" si="129"/>
        <v>Object</v>
      </c>
      <c r="R302" t="str">
        <f t="shared" si="130"/>
        <v/>
      </c>
      <c r="S302" t="str">
        <f t="shared" si="131"/>
        <v/>
      </c>
      <c r="T302" t="str">
        <f t="shared" si="132"/>
        <v/>
      </c>
      <c r="U302" t="str">
        <f t="shared" si="133"/>
        <v/>
      </c>
      <c r="V302" t="str">
        <f t="shared" si="134"/>
        <v/>
      </c>
      <c r="W302" t="str">
        <f>IF($A302="Implicit","",COUNTIFS($C$8:C302,C302,$A$8:A302,"Explicit"))</f>
        <v/>
      </c>
      <c r="X302" t="str">
        <f t="shared" si="135"/>
        <v/>
      </c>
      <c r="Y302" t="str">
        <f t="shared" si="136"/>
        <v/>
      </c>
      <c r="Z302" t="str">
        <f t="shared" si="137"/>
        <v/>
      </c>
      <c r="AA302" t="str">
        <f t="shared" si="138"/>
        <v/>
      </c>
      <c r="AB302" t="str">
        <f t="shared" si="139"/>
        <v/>
      </c>
      <c r="AC302" t="str">
        <f t="shared" si="140"/>
        <v/>
      </c>
      <c r="AD302" t="str">
        <f t="shared" si="141"/>
        <v/>
      </c>
      <c r="AE302" t="str">
        <f t="shared" si="142"/>
        <v/>
      </c>
      <c r="AF302" t="str">
        <f t="shared" si="143"/>
        <v/>
      </c>
      <c r="AG302" t="str">
        <f t="shared" si="144"/>
        <v>"Core.CO2Emissions"</v>
      </c>
      <c r="AH302" t="str">
        <f t="shared" si="145"/>
        <v>"calculationFor"</v>
      </c>
      <c r="AI302" t="str">
        <f t="shared" si="146"/>
        <v>"LiveAnimals.EpermitConsignment"</v>
      </c>
      <c r="AJ302" t="str">
        <f t="shared" si="147"/>
        <v>""</v>
      </c>
      <c r="AK302" t="str">
        <f t="shared" si="148"/>
        <v>"hasOne"</v>
      </c>
      <c r="AL302" t="str">
        <f t="shared" si="149"/>
        <v>"Core.CO2Emissions","calculationFor","LiveAnimals.EpermitConsignment","","hasOne"</v>
      </c>
      <c r="AN302">
        <f>COUNTIF(View_conceptual!G:G,L302)</f>
        <v>0</v>
      </c>
      <c r="AO302">
        <f>COUNTIF(View_conceptual!H:H,L302)+COUNTIF(View_conceptual!I:I,N302)</f>
        <v>0</v>
      </c>
      <c r="AQ302" t="str">
        <f t="shared" si="150"/>
        <v/>
      </c>
      <c r="AR302" t="str">
        <f t="shared" si="151"/>
        <v/>
      </c>
      <c r="AT302">
        <f>COUNTIF(View_full!G:G,L302)</f>
        <v>1</v>
      </c>
      <c r="AU302">
        <f>COUNTIF(View_full!H:H,L302)+COUNTIF(View_full!I:I,N302)</f>
        <v>1</v>
      </c>
      <c r="AV302">
        <f>COUNTIFS(Property_Manual!$A$2:$A$1206,Raw!L302,Property_Manual!$B$2:$B$1206,Raw!M302,Property_Manual!$C$2:$C$1206,Raw!N302,Property_Manual!$D$2:$D$1206,Raw!O302,Property_Manual!$F$2:$F$1206,"x")</f>
        <v>0</v>
      </c>
      <c r="AW302" t="str">
        <f t="shared" si="152"/>
        <v/>
      </c>
      <c r="AX302" t="str">
        <f t="shared" si="153"/>
        <v/>
      </c>
      <c r="AY302" t="str">
        <f t="shared" si="154"/>
        <v/>
      </c>
    </row>
    <row r="303" spans="1:51" x14ac:dyDescent="0.2">
      <c r="A303" s="5" t="s">
        <v>1255</v>
      </c>
      <c r="B303" s="5" t="s">
        <v>20</v>
      </c>
      <c r="C303" s="5" t="s">
        <v>884</v>
      </c>
      <c r="D303" s="5" t="s">
        <v>1181</v>
      </c>
      <c r="E303" s="5" t="s">
        <v>1836</v>
      </c>
      <c r="F303" s="5" t="s">
        <v>100</v>
      </c>
      <c r="G303">
        <v>1</v>
      </c>
      <c r="H303" s="5"/>
      <c r="I303" s="5" t="s">
        <v>1220</v>
      </c>
      <c r="J303" s="5" t="s">
        <v>1222</v>
      </c>
      <c r="K303" s="5" t="s">
        <v>1830</v>
      </c>
      <c r="L303" t="str">
        <f t="shared" si="124"/>
        <v>CO2Emissions</v>
      </c>
      <c r="M303" t="str">
        <f t="shared" si="125"/>
        <v>calculationFor</v>
      </c>
      <c r="N303" t="str">
        <f t="shared" si="126"/>
        <v>Organization</v>
      </c>
      <c r="O303" t="str">
        <f t="shared" si="127"/>
        <v/>
      </c>
      <c r="P303" t="str">
        <f t="shared" si="128"/>
        <v>Carrier|Company|PublicAuthority</v>
      </c>
      <c r="Q303" t="str">
        <f t="shared" si="129"/>
        <v>Object</v>
      </c>
      <c r="R303" t="str">
        <f t="shared" si="130"/>
        <v/>
      </c>
      <c r="S303" t="str">
        <f t="shared" si="131"/>
        <v/>
      </c>
      <c r="T303" t="str">
        <f t="shared" si="132"/>
        <v/>
      </c>
      <c r="U303" t="str">
        <f t="shared" si="133"/>
        <v/>
      </c>
      <c r="V303" t="str">
        <f t="shared" si="134"/>
        <v/>
      </c>
      <c r="W303" t="str">
        <f>IF($A303="Implicit","",COUNTIFS($C$8:C303,C303,$A$8:A303,"Explicit"))</f>
        <v/>
      </c>
      <c r="X303" t="str">
        <f t="shared" si="135"/>
        <v/>
      </c>
      <c r="Y303" t="str">
        <f t="shared" si="136"/>
        <v/>
      </c>
      <c r="Z303" t="str">
        <f t="shared" si="137"/>
        <v/>
      </c>
      <c r="AA303" t="str">
        <f t="shared" si="138"/>
        <v/>
      </c>
      <c r="AB303" t="str">
        <f t="shared" si="139"/>
        <v/>
      </c>
      <c r="AC303" t="str">
        <f t="shared" si="140"/>
        <v/>
      </c>
      <c r="AD303" t="str">
        <f t="shared" si="141"/>
        <v/>
      </c>
      <c r="AE303" t="str">
        <f t="shared" si="142"/>
        <v/>
      </c>
      <c r="AF303" t="str">
        <f t="shared" si="143"/>
        <v/>
      </c>
      <c r="AG303" t="str">
        <f t="shared" si="144"/>
        <v>"Core.CO2Emissions"</v>
      </c>
      <c r="AH303" t="str">
        <f t="shared" si="145"/>
        <v>"calculationFor"</v>
      </c>
      <c r="AI303" t="str">
        <f t="shared" si="146"/>
        <v>"Agent.Organization"</v>
      </c>
      <c r="AJ303" t="str">
        <f t="shared" si="147"/>
        <v>""</v>
      </c>
      <c r="AK303" t="str">
        <f t="shared" si="148"/>
        <v>"hasOne"</v>
      </c>
      <c r="AL303" t="str">
        <f t="shared" si="149"/>
        <v>"Core.CO2Emissions","calculationFor","Agent.Organization","","hasOne"</v>
      </c>
      <c r="AN303">
        <f>COUNTIF(View_conceptual!G:G,L303)</f>
        <v>0</v>
      </c>
      <c r="AO303">
        <f>COUNTIF(View_conceptual!H:H,L303)+COUNTIF(View_conceptual!I:I,N303)</f>
        <v>0</v>
      </c>
      <c r="AQ303" t="str">
        <f t="shared" si="150"/>
        <v/>
      </c>
      <c r="AR303" t="str">
        <f t="shared" si="151"/>
        <v/>
      </c>
      <c r="AT303">
        <f>COUNTIF(View_full!G:G,L303)</f>
        <v>1</v>
      </c>
      <c r="AU303">
        <f>COUNTIF(View_full!H:H,L303)+COUNTIF(View_full!I:I,N303)</f>
        <v>1</v>
      </c>
      <c r="AV303">
        <f>COUNTIFS(Property_Manual!$A$2:$A$1206,Raw!L303,Property_Manual!$B$2:$B$1206,Raw!M303,Property_Manual!$C$2:$C$1206,Raw!N303,Property_Manual!$D$2:$D$1206,Raw!O303,Property_Manual!$F$2:$F$1206,"x")</f>
        <v>0</v>
      </c>
      <c r="AW303" t="str">
        <f t="shared" si="152"/>
        <v/>
      </c>
      <c r="AX303" t="str">
        <f t="shared" si="153"/>
        <v/>
      </c>
      <c r="AY303" t="str">
        <f t="shared" si="154"/>
        <v/>
      </c>
    </row>
    <row r="304" spans="1:51" x14ac:dyDescent="0.2">
      <c r="A304" s="5" t="s">
        <v>1255</v>
      </c>
      <c r="B304" s="5" t="s">
        <v>20</v>
      </c>
      <c r="C304" s="5" t="s">
        <v>884</v>
      </c>
      <c r="D304" s="5" t="s">
        <v>1181</v>
      </c>
      <c r="E304" s="5" t="s">
        <v>1198</v>
      </c>
      <c r="F304" s="5" t="s">
        <v>112</v>
      </c>
      <c r="G304">
        <v>1</v>
      </c>
      <c r="H304" s="5"/>
      <c r="I304" s="5" t="s">
        <v>1220</v>
      </c>
      <c r="J304" s="5" t="s">
        <v>1222</v>
      </c>
      <c r="K304" s="5"/>
      <c r="L304" t="str">
        <f t="shared" si="124"/>
        <v>CO2Emissions</v>
      </c>
      <c r="M304" t="str">
        <f t="shared" si="125"/>
        <v>calculationFor</v>
      </c>
      <c r="N304" t="str">
        <f t="shared" si="126"/>
        <v>IotDevice</v>
      </c>
      <c r="O304" t="str">
        <f t="shared" si="127"/>
        <v/>
      </c>
      <c r="P304" t="str">
        <f t="shared" si="128"/>
        <v/>
      </c>
      <c r="Q304" t="str">
        <f t="shared" si="129"/>
        <v>Object</v>
      </c>
      <c r="R304" t="str">
        <f t="shared" si="130"/>
        <v/>
      </c>
      <c r="S304" t="str">
        <f t="shared" si="131"/>
        <v/>
      </c>
      <c r="T304" t="str">
        <f t="shared" si="132"/>
        <v/>
      </c>
      <c r="U304" t="str">
        <f t="shared" si="133"/>
        <v/>
      </c>
      <c r="V304" t="str">
        <f t="shared" si="134"/>
        <v/>
      </c>
      <c r="W304" t="str">
        <f>IF($A304="Implicit","",COUNTIFS($C$8:C304,C304,$A$8:A304,"Explicit"))</f>
        <v/>
      </c>
      <c r="X304" t="str">
        <f t="shared" si="135"/>
        <v/>
      </c>
      <c r="Y304" t="str">
        <f t="shared" si="136"/>
        <v/>
      </c>
      <c r="Z304" t="str">
        <f t="shared" si="137"/>
        <v/>
      </c>
      <c r="AA304" t="str">
        <f t="shared" si="138"/>
        <v/>
      </c>
      <c r="AB304" t="str">
        <f t="shared" si="139"/>
        <v/>
      </c>
      <c r="AC304" t="str">
        <f t="shared" si="140"/>
        <v/>
      </c>
      <c r="AD304" t="str">
        <f t="shared" si="141"/>
        <v/>
      </c>
      <c r="AE304" t="str">
        <f t="shared" si="142"/>
        <v/>
      </c>
      <c r="AF304" t="str">
        <f t="shared" si="143"/>
        <v/>
      </c>
      <c r="AG304" t="str">
        <f t="shared" si="144"/>
        <v>"Core.CO2Emissions"</v>
      </c>
      <c r="AH304" t="str">
        <f t="shared" si="145"/>
        <v>"calculationFor"</v>
      </c>
      <c r="AI304" t="str">
        <f t="shared" si="146"/>
        <v>"Common.IotDevice"</v>
      </c>
      <c r="AJ304" t="str">
        <f t="shared" si="147"/>
        <v>""</v>
      </c>
      <c r="AK304" t="str">
        <f t="shared" si="148"/>
        <v>"hasOne"</v>
      </c>
      <c r="AL304" t="str">
        <f t="shared" si="149"/>
        <v>"Core.CO2Emissions","calculationFor","Common.IotDevice","","hasOne"</v>
      </c>
      <c r="AN304">
        <f>COUNTIF(View_conceptual!G:G,L304)</f>
        <v>0</v>
      </c>
      <c r="AO304">
        <f>COUNTIF(View_conceptual!H:H,L304)+COUNTIF(View_conceptual!I:I,N304)</f>
        <v>0</v>
      </c>
      <c r="AQ304" t="str">
        <f t="shared" si="150"/>
        <v/>
      </c>
      <c r="AR304" t="str">
        <f t="shared" si="151"/>
        <v/>
      </c>
      <c r="AT304">
        <f>COUNTIF(View_full!G:G,L304)</f>
        <v>1</v>
      </c>
      <c r="AU304">
        <f>COUNTIF(View_full!H:H,L304)+COUNTIF(View_full!I:I,N304)</f>
        <v>1</v>
      </c>
      <c r="AV304">
        <f>COUNTIFS(Property_Manual!$A$2:$A$1206,Raw!L304,Property_Manual!$B$2:$B$1206,Raw!M304,Property_Manual!$C$2:$C$1206,Raw!N304,Property_Manual!$D$2:$D$1206,Raw!O304,Property_Manual!$F$2:$F$1206,"x")</f>
        <v>0</v>
      </c>
      <c r="AW304" t="str">
        <f t="shared" si="152"/>
        <v/>
      </c>
      <c r="AX304" t="str">
        <f t="shared" si="153"/>
        <v/>
      </c>
      <c r="AY304" t="str">
        <f t="shared" si="154"/>
        <v/>
      </c>
    </row>
    <row r="305" spans="1:51" x14ac:dyDescent="0.2">
      <c r="A305" s="5" t="s">
        <v>1255</v>
      </c>
      <c r="B305" s="5" t="s">
        <v>20</v>
      </c>
      <c r="C305" s="5" t="s">
        <v>884</v>
      </c>
      <c r="D305" s="5" t="s">
        <v>1181</v>
      </c>
      <c r="E305" s="5" t="s">
        <v>1196</v>
      </c>
      <c r="F305" s="5" t="s">
        <v>223</v>
      </c>
      <c r="G305">
        <v>1</v>
      </c>
      <c r="H305" s="5"/>
      <c r="I305" s="5" t="s">
        <v>1220</v>
      </c>
      <c r="J305" s="5" t="s">
        <v>1222</v>
      </c>
      <c r="K305" s="5" t="s">
        <v>3150</v>
      </c>
      <c r="L305" t="str">
        <f t="shared" si="124"/>
        <v>CO2Emissions</v>
      </c>
      <c r="M305" t="str">
        <f t="shared" si="125"/>
        <v>calculationFor</v>
      </c>
      <c r="N305" t="str">
        <f t="shared" si="126"/>
        <v>PhysicalLogisticsObject</v>
      </c>
      <c r="O305" t="str">
        <f t="shared" si="127"/>
        <v/>
      </c>
      <c r="P305" t="str">
        <f t="shared" si="128"/>
        <v>Piece|Location|IotDevice|LoadingMaterial|Sensor|PieceLiveAnimals|Item|LoadingUnit|TransportMeans|ULD|PieceDg|ItemDg</v>
      </c>
      <c r="Q305" t="str">
        <f t="shared" si="129"/>
        <v>Object</v>
      </c>
      <c r="R305" t="str">
        <f t="shared" si="130"/>
        <v/>
      </c>
      <c r="S305" t="str">
        <f t="shared" si="131"/>
        <v/>
      </c>
      <c r="T305" t="str">
        <f t="shared" si="132"/>
        <v/>
      </c>
      <c r="U305" t="str">
        <f t="shared" si="133"/>
        <v/>
      </c>
      <c r="V305" t="str">
        <f t="shared" si="134"/>
        <v/>
      </c>
      <c r="W305" t="str">
        <f>IF($A305="Implicit","",COUNTIFS($C$8:C305,C305,$A$8:A305,"Explicit"))</f>
        <v/>
      </c>
      <c r="X305" t="str">
        <f t="shared" si="135"/>
        <v/>
      </c>
      <c r="Y305" t="str">
        <f t="shared" si="136"/>
        <v/>
      </c>
      <c r="Z305" t="str">
        <f t="shared" si="137"/>
        <v/>
      </c>
      <c r="AA305" t="str">
        <f t="shared" si="138"/>
        <v/>
      </c>
      <c r="AB305" t="str">
        <f t="shared" si="139"/>
        <v/>
      </c>
      <c r="AC305" t="str">
        <f t="shared" si="140"/>
        <v/>
      </c>
      <c r="AD305" t="str">
        <f t="shared" si="141"/>
        <v/>
      </c>
      <c r="AE305" t="str">
        <f t="shared" si="142"/>
        <v/>
      </c>
      <c r="AF305" t="str">
        <f t="shared" si="143"/>
        <v/>
      </c>
      <c r="AG305" t="str">
        <f t="shared" si="144"/>
        <v>"Core.CO2Emissions"</v>
      </c>
      <c r="AH305" t="str">
        <f t="shared" si="145"/>
        <v>"calculationFor"</v>
      </c>
      <c r="AI305" t="str">
        <f t="shared" si="146"/>
        <v>"Abstract.PhysicalLogisticsObject"</v>
      </c>
      <c r="AJ305" t="str">
        <f t="shared" si="147"/>
        <v>""</v>
      </c>
      <c r="AK305" t="str">
        <f t="shared" si="148"/>
        <v>"hasOne"</v>
      </c>
      <c r="AL305" t="str">
        <f t="shared" si="149"/>
        <v>"Core.CO2Emissions","calculationFor","Abstract.PhysicalLogisticsObject","","hasOne"</v>
      </c>
      <c r="AN305">
        <f>COUNTIF(View_conceptual!G:G,L305)</f>
        <v>0</v>
      </c>
      <c r="AO305">
        <f>COUNTIF(View_conceptual!H:H,L305)+COUNTIF(View_conceptual!I:I,N305)</f>
        <v>0</v>
      </c>
      <c r="AQ305" t="str">
        <f t="shared" si="150"/>
        <v/>
      </c>
      <c r="AR305" t="str">
        <f t="shared" si="151"/>
        <v/>
      </c>
      <c r="AT305">
        <f>COUNTIF(View_full!G:G,L305)</f>
        <v>1</v>
      </c>
      <c r="AU305">
        <f>COUNTIF(View_full!H:H,L305)+COUNTIF(View_full!I:I,N305)</f>
        <v>1</v>
      </c>
      <c r="AV305">
        <f>COUNTIFS(Property_Manual!$A$2:$A$1206,Raw!L305,Property_Manual!$B$2:$B$1206,Raw!M305,Property_Manual!$C$2:$C$1206,Raw!N305,Property_Manual!$D$2:$D$1206,Raw!O305,Property_Manual!$F$2:$F$1206,"x")</f>
        <v>0</v>
      </c>
      <c r="AW305" t="str">
        <f t="shared" si="152"/>
        <v/>
      </c>
      <c r="AX305" t="str">
        <f t="shared" si="153"/>
        <v/>
      </c>
      <c r="AY305" t="str">
        <f t="shared" si="154"/>
        <v/>
      </c>
    </row>
    <row r="306" spans="1:51" x14ac:dyDescent="0.2">
      <c r="A306" s="5" t="s">
        <v>1255</v>
      </c>
      <c r="B306" s="5" t="s">
        <v>20</v>
      </c>
      <c r="C306" s="5" t="s">
        <v>884</v>
      </c>
      <c r="D306" s="5" t="s">
        <v>1181</v>
      </c>
      <c r="E306" s="5" t="s">
        <v>1200</v>
      </c>
      <c r="F306" s="5" t="s">
        <v>238</v>
      </c>
      <c r="G306">
        <v>1</v>
      </c>
      <c r="H306" s="5"/>
      <c r="I306" s="5" t="s">
        <v>1220</v>
      </c>
      <c r="J306" s="5" t="s">
        <v>1222</v>
      </c>
      <c r="K306" s="5"/>
      <c r="L306" t="str">
        <f t="shared" si="124"/>
        <v>CO2Emissions</v>
      </c>
      <c r="M306" t="str">
        <f t="shared" si="125"/>
        <v>calculationFor</v>
      </c>
      <c r="N306" t="str">
        <f t="shared" si="126"/>
        <v>BillingDetails</v>
      </c>
      <c r="O306" t="str">
        <f t="shared" si="127"/>
        <v/>
      </c>
      <c r="P306" t="str">
        <f t="shared" si="128"/>
        <v/>
      </c>
      <c r="Q306" t="str">
        <f t="shared" si="129"/>
        <v>Object</v>
      </c>
      <c r="R306" t="str">
        <f t="shared" si="130"/>
        <v/>
      </c>
      <c r="S306" t="str">
        <f t="shared" si="131"/>
        <v/>
      </c>
      <c r="T306" t="str">
        <f t="shared" si="132"/>
        <v/>
      </c>
      <c r="U306" t="str">
        <f t="shared" si="133"/>
        <v/>
      </c>
      <c r="V306" t="str">
        <f t="shared" si="134"/>
        <v/>
      </c>
      <c r="W306" t="str">
        <f>IF($A306="Implicit","",COUNTIFS($C$8:C306,C306,$A$8:A306,"Explicit"))</f>
        <v/>
      </c>
      <c r="X306" t="str">
        <f t="shared" si="135"/>
        <v/>
      </c>
      <c r="Y306" t="str">
        <f t="shared" si="136"/>
        <v/>
      </c>
      <c r="Z306" t="str">
        <f t="shared" si="137"/>
        <v/>
      </c>
      <c r="AA306" t="str">
        <f t="shared" si="138"/>
        <v/>
      </c>
      <c r="AB306" t="str">
        <f t="shared" si="139"/>
        <v/>
      </c>
      <c r="AC306" t="str">
        <f t="shared" si="140"/>
        <v/>
      </c>
      <c r="AD306" t="str">
        <f t="shared" si="141"/>
        <v/>
      </c>
      <c r="AE306" t="str">
        <f t="shared" si="142"/>
        <v/>
      </c>
      <c r="AF306" t="str">
        <f t="shared" si="143"/>
        <v/>
      </c>
      <c r="AG306" t="str">
        <f t="shared" si="144"/>
        <v>"Core.CO2Emissions"</v>
      </c>
      <c r="AH306" t="str">
        <f t="shared" si="145"/>
        <v>"calculationFor"</v>
      </c>
      <c r="AI306" t="str">
        <f t="shared" si="146"/>
        <v>"BillingSettlement.BillingDetails"</v>
      </c>
      <c r="AJ306" t="str">
        <f t="shared" si="147"/>
        <v>""</v>
      </c>
      <c r="AK306" t="str">
        <f t="shared" si="148"/>
        <v>"hasOne"</v>
      </c>
      <c r="AL306" t="str">
        <f t="shared" si="149"/>
        <v>"Core.CO2Emissions","calculationFor","BillingSettlement.BillingDetails","","hasOne"</v>
      </c>
      <c r="AN306">
        <f>COUNTIF(View_conceptual!G:G,L306)</f>
        <v>0</v>
      </c>
      <c r="AO306">
        <f>COUNTIF(View_conceptual!H:H,L306)+COUNTIF(View_conceptual!I:I,N306)</f>
        <v>0</v>
      </c>
      <c r="AQ306" t="str">
        <f t="shared" si="150"/>
        <v/>
      </c>
      <c r="AR306" t="str">
        <f t="shared" si="151"/>
        <v/>
      </c>
      <c r="AT306">
        <f>COUNTIF(View_full!G:G,L306)</f>
        <v>1</v>
      </c>
      <c r="AU306">
        <f>COUNTIF(View_full!H:H,L306)+COUNTIF(View_full!I:I,N306)</f>
        <v>2</v>
      </c>
      <c r="AV306">
        <f>COUNTIFS(Property_Manual!$A$2:$A$1206,Raw!L306,Property_Manual!$B$2:$B$1206,Raw!M306,Property_Manual!$C$2:$C$1206,Raw!N306,Property_Manual!$D$2:$D$1206,Raw!O306,Property_Manual!$F$2:$F$1206,"x")</f>
        <v>0</v>
      </c>
      <c r="AW306" t="str">
        <f t="shared" si="152"/>
        <v/>
      </c>
      <c r="AX306" t="str">
        <f t="shared" si="153"/>
        <v>"Core.CO2Emissions","calculationFor","BillingSettlement.BillingDetails","","hasOne"</v>
      </c>
      <c r="AY306" t="str">
        <f t="shared" si="154"/>
        <v/>
      </c>
    </row>
    <row r="307" spans="1:51" x14ac:dyDescent="0.2">
      <c r="A307" s="5" t="s">
        <v>1255</v>
      </c>
      <c r="B307" s="5" t="s">
        <v>20</v>
      </c>
      <c r="C307" s="5" t="s">
        <v>884</v>
      </c>
      <c r="D307" s="5" t="s">
        <v>1181</v>
      </c>
      <c r="E307" s="5" t="s">
        <v>1211</v>
      </c>
      <c r="F307" s="5" t="s">
        <v>273</v>
      </c>
      <c r="G307">
        <v>1</v>
      </c>
      <c r="H307" s="5"/>
      <c r="I307" s="5" t="s">
        <v>1220</v>
      </c>
      <c r="J307" s="5" t="s">
        <v>1222</v>
      </c>
      <c r="K307" s="5"/>
      <c r="L307" t="str">
        <f t="shared" si="124"/>
        <v>CO2Emissions</v>
      </c>
      <c r="M307" t="str">
        <f t="shared" si="125"/>
        <v>calculationFor</v>
      </c>
      <c r="N307" t="str">
        <f t="shared" si="126"/>
        <v>Booking</v>
      </c>
      <c r="O307" t="str">
        <f t="shared" si="127"/>
        <v/>
      </c>
      <c r="P307" t="str">
        <f t="shared" si="128"/>
        <v/>
      </c>
      <c r="Q307" t="str">
        <f t="shared" si="129"/>
        <v>Object</v>
      </c>
      <c r="R307" t="str">
        <f t="shared" si="130"/>
        <v/>
      </c>
      <c r="S307" t="str">
        <f t="shared" si="131"/>
        <v/>
      </c>
      <c r="T307" t="str">
        <f t="shared" si="132"/>
        <v/>
      </c>
      <c r="U307" t="str">
        <f t="shared" si="133"/>
        <v/>
      </c>
      <c r="V307" t="str">
        <f t="shared" si="134"/>
        <v/>
      </c>
      <c r="W307" t="str">
        <f>IF($A307="Implicit","",COUNTIFS($C$8:C307,C307,$A$8:A307,"Explicit"))</f>
        <v/>
      </c>
      <c r="X307" t="str">
        <f t="shared" si="135"/>
        <v/>
      </c>
      <c r="Y307" t="str">
        <f t="shared" si="136"/>
        <v/>
      </c>
      <c r="Z307" t="str">
        <f t="shared" si="137"/>
        <v/>
      </c>
      <c r="AA307" t="str">
        <f t="shared" si="138"/>
        <v/>
      </c>
      <c r="AB307" t="str">
        <f t="shared" si="139"/>
        <v/>
      </c>
      <c r="AC307" t="str">
        <f t="shared" si="140"/>
        <v/>
      </c>
      <c r="AD307" t="str">
        <f t="shared" si="141"/>
        <v/>
      </c>
      <c r="AE307" t="str">
        <f t="shared" si="142"/>
        <v/>
      </c>
      <c r="AF307" t="str">
        <f t="shared" si="143"/>
        <v/>
      </c>
      <c r="AG307" t="str">
        <f t="shared" si="144"/>
        <v>"Core.CO2Emissions"</v>
      </c>
      <c r="AH307" t="str">
        <f t="shared" si="145"/>
        <v>"calculationFor"</v>
      </c>
      <c r="AI307" t="str">
        <f t="shared" si="146"/>
        <v>"Service.Booking"</v>
      </c>
      <c r="AJ307" t="str">
        <f t="shared" si="147"/>
        <v>""</v>
      </c>
      <c r="AK307" t="str">
        <f t="shared" si="148"/>
        <v>"hasOne"</v>
      </c>
      <c r="AL307" t="str">
        <f t="shared" si="149"/>
        <v>"Core.CO2Emissions","calculationFor","Service.Booking","","hasOne"</v>
      </c>
      <c r="AN307">
        <f>COUNTIF(View_conceptual!G:G,L307)</f>
        <v>0</v>
      </c>
      <c r="AO307">
        <f>COUNTIF(View_conceptual!H:H,L307)+COUNTIF(View_conceptual!I:I,N307)</f>
        <v>1</v>
      </c>
      <c r="AQ307" t="str">
        <f t="shared" si="150"/>
        <v/>
      </c>
      <c r="AR307" t="str">
        <f t="shared" si="151"/>
        <v/>
      </c>
      <c r="AT307">
        <f>COUNTIF(View_full!G:G,L307)</f>
        <v>1</v>
      </c>
      <c r="AU307">
        <f>COUNTIF(View_full!H:H,L307)+COUNTIF(View_full!I:I,N307)</f>
        <v>2</v>
      </c>
      <c r="AV307">
        <f>COUNTIFS(Property_Manual!$A$2:$A$1206,Raw!L307,Property_Manual!$B$2:$B$1206,Raw!M307,Property_Manual!$C$2:$C$1206,Raw!N307,Property_Manual!$D$2:$D$1206,Raw!O307,Property_Manual!$F$2:$F$1206,"x")</f>
        <v>0</v>
      </c>
      <c r="AW307" t="str">
        <f t="shared" si="152"/>
        <v/>
      </c>
      <c r="AX307" t="str">
        <f t="shared" si="153"/>
        <v>"Core.CO2Emissions","calculationFor","Service.Booking","","hasOne"</v>
      </c>
      <c r="AY307" t="str">
        <f t="shared" si="154"/>
        <v/>
      </c>
    </row>
    <row r="308" spans="1:51" x14ac:dyDescent="0.2">
      <c r="A308" s="5" t="s">
        <v>1255</v>
      </c>
      <c r="B308" s="5" t="s">
        <v>20</v>
      </c>
      <c r="C308" s="5" t="s">
        <v>884</v>
      </c>
      <c r="D308" s="5" t="s">
        <v>1181</v>
      </c>
      <c r="E308" s="5" t="s">
        <v>1201</v>
      </c>
      <c r="F308" s="5" t="s">
        <v>292</v>
      </c>
      <c r="G308">
        <v>1</v>
      </c>
      <c r="H308" s="5"/>
      <c r="I308" s="5" t="s">
        <v>1220</v>
      </c>
      <c r="J308" s="5" t="s">
        <v>1222</v>
      </c>
      <c r="K308" s="5"/>
      <c r="L308" t="str">
        <f t="shared" si="124"/>
        <v>CO2Emissions</v>
      </c>
      <c r="M308" t="str">
        <f t="shared" si="125"/>
        <v>calculationFor</v>
      </c>
      <c r="N308" t="str">
        <f t="shared" si="126"/>
        <v>BookingOption</v>
      </c>
      <c r="O308" t="str">
        <f t="shared" si="127"/>
        <v/>
      </c>
      <c r="P308" t="str">
        <f t="shared" si="128"/>
        <v/>
      </c>
      <c r="Q308" t="str">
        <f t="shared" si="129"/>
        <v>Object</v>
      </c>
      <c r="R308" t="str">
        <f t="shared" si="130"/>
        <v/>
      </c>
      <c r="S308" t="str">
        <f t="shared" si="131"/>
        <v/>
      </c>
      <c r="T308" t="str">
        <f t="shared" si="132"/>
        <v/>
      </c>
      <c r="U308" t="str">
        <f t="shared" si="133"/>
        <v/>
      </c>
      <c r="V308" t="str">
        <f t="shared" si="134"/>
        <v/>
      </c>
      <c r="W308" t="str">
        <f>IF($A308="Implicit","",COUNTIFS($C$8:C308,C308,$A$8:A308,"Explicit"))</f>
        <v/>
      </c>
      <c r="X308" t="str">
        <f t="shared" si="135"/>
        <v/>
      </c>
      <c r="Y308" t="str">
        <f t="shared" si="136"/>
        <v/>
      </c>
      <c r="Z308" t="str">
        <f t="shared" si="137"/>
        <v/>
      </c>
      <c r="AA308" t="str">
        <f t="shared" si="138"/>
        <v/>
      </c>
      <c r="AB308" t="str">
        <f t="shared" si="139"/>
        <v/>
      </c>
      <c r="AC308" t="str">
        <f t="shared" si="140"/>
        <v/>
      </c>
      <c r="AD308" t="str">
        <f t="shared" si="141"/>
        <v/>
      </c>
      <c r="AE308" t="str">
        <f t="shared" si="142"/>
        <v/>
      </c>
      <c r="AF308" t="str">
        <f t="shared" si="143"/>
        <v/>
      </c>
      <c r="AG308" t="str">
        <f t="shared" si="144"/>
        <v>"Core.CO2Emissions"</v>
      </c>
      <c r="AH308" t="str">
        <f t="shared" si="145"/>
        <v>"calculationFor"</v>
      </c>
      <c r="AI308" t="str">
        <f t="shared" si="146"/>
        <v>"Distribution.BookingOption"</v>
      </c>
      <c r="AJ308" t="str">
        <f t="shared" si="147"/>
        <v>""</v>
      </c>
      <c r="AK308" t="str">
        <f t="shared" si="148"/>
        <v>"hasOne"</v>
      </c>
      <c r="AL308" t="str">
        <f t="shared" si="149"/>
        <v>"Core.CO2Emissions","calculationFor","Distribution.BookingOption","","hasOne"</v>
      </c>
      <c r="AN308">
        <f>COUNTIF(View_conceptual!G:G,L308)</f>
        <v>0</v>
      </c>
      <c r="AO308">
        <f>COUNTIF(View_conceptual!H:H,L308)+COUNTIF(View_conceptual!I:I,N308)</f>
        <v>0</v>
      </c>
      <c r="AQ308" t="str">
        <f t="shared" si="150"/>
        <v/>
      </c>
      <c r="AR308" t="str">
        <f t="shared" si="151"/>
        <v/>
      </c>
      <c r="AT308">
        <f>COUNTIF(View_full!G:G,L308)</f>
        <v>1</v>
      </c>
      <c r="AU308">
        <f>COUNTIF(View_full!H:H,L308)+COUNTIF(View_full!I:I,N308)</f>
        <v>2</v>
      </c>
      <c r="AV308">
        <f>COUNTIFS(Property_Manual!$A$2:$A$1206,Raw!L308,Property_Manual!$B$2:$B$1206,Raw!M308,Property_Manual!$C$2:$C$1206,Raw!N308,Property_Manual!$D$2:$D$1206,Raw!O308,Property_Manual!$F$2:$F$1206,"x")</f>
        <v>0</v>
      </c>
      <c r="AW308" t="str">
        <f t="shared" si="152"/>
        <v/>
      </c>
      <c r="AX308" t="str">
        <f t="shared" si="153"/>
        <v>"Core.CO2Emissions","calculationFor","Distribution.BookingOption","","hasOne"</v>
      </c>
      <c r="AY308" t="str">
        <f t="shared" si="154"/>
        <v/>
      </c>
    </row>
    <row r="309" spans="1:51" x14ac:dyDescent="0.2">
      <c r="A309" s="5" t="s">
        <v>1255</v>
      </c>
      <c r="B309" s="5" t="s">
        <v>20</v>
      </c>
      <c r="C309" s="5" t="s">
        <v>884</v>
      </c>
      <c r="D309" s="5" t="s">
        <v>1181</v>
      </c>
      <c r="E309" s="5" t="s">
        <v>1201</v>
      </c>
      <c r="F309" s="5" t="s">
        <v>275</v>
      </c>
      <c r="G309">
        <v>1</v>
      </c>
      <c r="H309" s="5"/>
      <c r="I309" s="5" t="s">
        <v>1220</v>
      </c>
      <c r="J309" s="5" t="s">
        <v>1222</v>
      </c>
      <c r="K309" s="5"/>
      <c r="L309" t="str">
        <f t="shared" si="124"/>
        <v>CO2Emissions</v>
      </c>
      <c r="M309" t="str">
        <f t="shared" si="125"/>
        <v>calculationFor</v>
      </c>
      <c r="N309" t="str">
        <f t="shared" si="126"/>
        <v>BookingRequest</v>
      </c>
      <c r="O309" t="str">
        <f t="shared" si="127"/>
        <v/>
      </c>
      <c r="P309" t="str">
        <f t="shared" si="128"/>
        <v/>
      </c>
      <c r="Q309" t="str">
        <f t="shared" si="129"/>
        <v>Object</v>
      </c>
      <c r="R309" t="str">
        <f t="shared" si="130"/>
        <v/>
      </c>
      <c r="S309" t="str">
        <f t="shared" si="131"/>
        <v/>
      </c>
      <c r="T309" t="str">
        <f t="shared" si="132"/>
        <v/>
      </c>
      <c r="U309" t="str">
        <f t="shared" si="133"/>
        <v/>
      </c>
      <c r="V309" t="str">
        <f t="shared" si="134"/>
        <v/>
      </c>
      <c r="W309" t="str">
        <f>IF($A309="Implicit","",COUNTIFS($C$8:C309,C309,$A$8:A309,"Explicit"))</f>
        <v/>
      </c>
      <c r="X309" t="str">
        <f t="shared" si="135"/>
        <v/>
      </c>
      <c r="Y309" t="str">
        <f t="shared" si="136"/>
        <v/>
      </c>
      <c r="Z309" t="str">
        <f t="shared" si="137"/>
        <v/>
      </c>
      <c r="AA309" t="str">
        <f t="shared" si="138"/>
        <v/>
      </c>
      <c r="AB309" t="str">
        <f t="shared" si="139"/>
        <v/>
      </c>
      <c r="AC309" t="str">
        <f t="shared" si="140"/>
        <v/>
      </c>
      <c r="AD309" t="str">
        <f t="shared" si="141"/>
        <v/>
      </c>
      <c r="AE309" t="str">
        <f t="shared" si="142"/>
        <v/>
      </c>
      <c r="AF309" t="str">
        <f t="shared" si="143"/>
        <v/>
      </c>
      <c r="AG309" t="str">
        <f t="shared" si="144"/>
        <v>"Core.CO2Emissions"</v>
      </c>
      <c r="AH309" t="str">
        <f t="shared" si="145"/>
        <v>"calculationFor"</v>
      </c>
      <c r="AI309" t="str">
        <f t="shared" si="146"/>
        <v>"Distribution.BookingRequest"</v>
      </c>
      <c r="AJ309" t="str">
        <f t="shared" si="147"/>
        <v>""</v>
      </c>
      <c r="AK309" t="str">
        <f t="shared" si="148"/>
        <v>"hasOne"</v>
      </c>
      <c r="AL309" t="str">
        <f t="shared" si="149"/>
        <v>"Core.CO2Emissions","calculationFor","Distribution.BookingRequest","","hasOne"</v>
      </c>
      <c r="AN309">
        <f>COUNTIF(View_conceptual!G:G,L309)</f>
        <v>0</v>
      </c>
      <c r="AO309">
        <f>COUNTIF(View_conceptual!H:H,L309)+COUNTIF(View_conceptual!I:I,N309)</f>
        <v>0</v>
      </c>
      <c r="AQ309" t="str">
        <f t="shared" si="150"/>
        <v/>
      </c>
      <c r="AR309" t="str">
        <f t="shared" si="151"/>
        <v/>
      </c>
      <c r="AT309">
        <f>COUNTIF(View_full!G:G,L309)</f>
        <v>1</v>
      </c>
      <c r="AU309">
        <f>COUNTIF(View_full!H:H,L309)+COUNTIF(View_full!I:I,N309)</f>
        <v>2</v>
      </c>
      <c r="AV309">
        <f>COUNTIFS(Property_Manual!$A$2:$A$1206,Raw!L309,Property_Manual!$B$2:$B$1206,Raw!M309,Property_Manual!$C$2:$C$1206,Raw!N309,Property_Manual!$D$2:$D$1206,Raw!O309,Property_Manual!$F$2:$F$1206,"x")</f>
        <v>0</v>
      </c>
      <c r="AW309" t="str">
        <f t="shared" si="152"/>
        <v/>
      </c>
      <c r="AX309" t="str">
        <f t="shared" si="153"/>
        <v>"Core.CO2Emissions","calculationFor","Distribution.BookingRequest","","hasOne"</v>
      </c>
      <c r="AY309" t="str">
        <f t="shared" si="154"/>
        <v/>
      </c>
    </row>
    <row r="310" spans="1:51" x14ac:dyDescent="0.2">
      <c r="A310" s="5" t="s">
        <v>1255</v>
      </c>
      <c r="B310" s="5" t="s">
        <v>20</v>
      </c>
      <c r="C310" s="5" t="s">
        <v>884</v>
      </c>
      <c r="D310" s="5" t="s">
        <v>1181</v>
      </c>
      <c r="E310" s="5" t="s">
        <v>1201</v>
      </c>
      <c r="F310" s="5" t="s">
        <v>347</v>
      </c>
      <c r="G310">
        <v>1</v>
      </c>
      <c r="H310" s="5"/>
      <c r="I310" s="5" t="s">
        <v>1220</v>
      </c>
      <c r="J310" s="5" t="s">
        <v>1222</v>
      </c>
      <c r="K310" s="5"/>
      <c r="L310" t="str">
        <f t="shared" si="124"/>
        <v>CO2Emissions</v>
      </c>
      <c r="M310" t="str">
        <f t="shared" si="125"/>
        <v>calculationFor</v>
      </c>
      <c r="N310" t="str">
        <f t="shared" si="126"/>
        <v>BookingShipment</v>
      </c>
      <c r="O310" t="str">
        <f t="shared" si="127"/>
        <v/>
      </c>
      <c r="P310" t="str">
        <f t="shared" si="128"/>
        <v/>
      </c>
      <c r="Q310" t="str">
        <f t="shared" si="129"/>
        <v>Object</v>
      </c>
      <c r="R310" t="str">
        <f t="shared" si="130"/>
        <v/>
      </c>
      <c r="S310" t="str">
        <f t="shared" si="131"/>
        <v/>
      </c>
      <c r="T310" t="str">
        <f t="shared" si="132"/>
        <v/>
      </c>
      <c r="U310" t="str">
        <f t="shared" si="133"/>
        <v/>
      </c>
      <c r="V310" t="str">
        <f t="shared" si="134"/>
        <v/>
      </c>
      <c r="W310" t="str">
        <f>IF($A310="Implicit","",COUNTIFS($C$8:C310,C310,$A$8:A310,"Explicit"))</f>
        <v/>
      </c>
      <c r="X310" t="str">
        <f t="shared" si="135"/>
        <v/>
      </c>
      <c r="Y310" t="str">
        <f t="shared" si="136"/>
        <v/>
      </c>
      <c r="Z310" t="str">
        <f t="shared" si="137"/>
        <v/>
      </c>
      <c r="AA310" t="str">
        <f t="shared" si="138"/>
        <v/>
      </c>
      <c r="AB310" t="str">
        <f t="shared" si="139"/>
        <v/>
      </c>
      <c r="AC310" t="str">
        <f t="shared" si="140"/>
        <v/>
      </c>
      <c r="AD310" t="str">
        <f t="shared" si="141"/>
        <v/>
      </c>
      <c r="AE310" t="str">
        <f t="shared" si="142"/>
        <v/>
      </c>
      <c r="AF310" t="str">
        <f t="shared" si="143"/>
        <v/>
      </c>
      <c r="AG310" t="str">
        <f t="shared" si="144"/>
        <v>"Core.CO2Emissions"</v>
      </c>
      <c r="AH310" t="str">
        <f t="shared" si="145"/>
        <v>"calculationFor"</v>
      </c>
      <c r="AI310" t="str">
        <f t="shared" si="146"/>
        <v>"Distribution.BookingShipment"</v>
      </c>
      <c r="AJ310" t="str">
        <f t="shared" si="147"/>
        <v>""</v>
      </c>
      <c r="AK310" t="str">
        <f t="shared" si="148"/>
        <v>"hasOne"</v>
      </c>
      <c r="AL310" t="str">
        <f t="shared" si="149"/>
        <v>"Core.CO2Emissions","calculationFor","Distribution.BookingShipment","","hasOne"</v>
      </c>
      <c r="AN310">
        <f>COUNTIF(View_conceptual!G:G,L310)</f>
        <v>0</v>
      </c>
      <c r="AO310">
        <f>COUNTIF(View_conceptual!H:H,L310)+COUNTIF(View_conceptual!I:I,N310)</f>
        <v>0</v>
      </c>
      <c r="AQ310" t="str">
        <f t="shared" si="150"/>
        <v/>
      </c>
      <c r="AR310" t="str">
        <f t="shared" si="151"/>
        <v/>
      </c>
      <c r="AT310">
        <f>COUNTIF(View_full!G:G,L310)</f>
        <v>1</v>
      </c>
      <c r="AU310">
        <f>COUNTIF(View_full!H:H,L310)+COUNTIF(View_full!I:I,N310)</f>
        <v>2</v>
      </c>
      <c r="AV310">
        <f>COUNTIFS(Property_Manual!$A$2:$A$1206,Raw!L310,Property_Manual!$B$2:$B$1206,Raw!M310,Property_Manual!$C$2:$C$1206,Raw!N310,Property_Manual!$D$2:$D$1206,Raw!O310,Property_Manual!$F$2:$F$1206,"x")</f>
        <v>0</v>
      </c>
      <c r="AW310" t="str">
        <f t="shared" si="152"/>
        <v/>
      </c>
      <c r="AX310" t="str">
        <f t="shared" si="153"/>
        <v>"Core.CO2Emissions","calculationFor","Distribution.BookingShipment","","hasOne"</v>
      </c>
      <c r="AY310" t="str">
        <f t="shared" si="154"/>
        <v/>
      </c>
    </row>
    <row r="311" spans="1:51" x14ac:dyDescent="0.2">
      <c r="A311" s="5" t="s">
        <v>1255</v>
      </c>
      <c r="B311" s="5" t="s">
        <v>20</v>
      </c>
      <c r="C311" s="5" t="s">
        <v>884</v>
      </c>
      <c r="D311" s="5" t="s">
        <v>1181</v>
      </c>
      <c r="E311" s="5" t="s">
        <v>1196</v>
      </c>
      <c r="F311" s="5" t="s">
        <v>372</v>
      </c>
      <c r="G311">
        <v>1</v>
      </c>
      <c r="H311" s="5"/>
      <c r="I311" s="5" t="s">
        <v>1220</v>
      </c>
      <c r="J311" s="5" t="s">
        <v>1222</v>
      </c>
      <c r="K311" s="5" t="s">
        <v>3149</v>
      </c>
      <c r="L311" t="str">
        <f t="shared" si="124"/>
        <v>CO2Emissions</v>
      </c>
      <c r="M311" t="str">
        <f t="shared" si="125"/>
        <v>calculationFor</v>
      </c>
      <c r="N311" t="str">
        <f t="shared" si="126"/>
        <v>LogisticsObject</v>
      </c>
      <c r="O311" t="str">
        <f t="shared" si="127"/>
        <v/>
      </c>
      <c r="P311" t="str">
        <f t="shared" si="128"/>
        <v>LogisticsActivity|Answer|Actor|Piece|Location|EpermitConsignment|Organization|IotDevice|PhysicalLogisticsObject|BillingDetails|Booking|BookingOption|BookingRequest|BookingShipment|Carrier|Person|Check|CheckTemplate|CheckTotalResult|CO2Emissions|LoadingMaterial|Composing|Sensor|PieceLiveAnimals|Item|DgProductRadioactive|Product|CustomsInformation|Waybill|DgDeclaration|ExternalReference|LiveAnimalsEpermit|BookingOptionRequest|Price|ProductDg|UnitComposition|Insurance|Shipment|LogisticsAction|DgRadioactiveIsotope|LoadingUnit|Loading|TransportMeans|TransportMovement|Company|PackagingType|LogisticsAgent|Question|Ratings|SecurityDeclaration|LogisticsService|EpermitSignature|Storing|TransportLegs|ULD|PieceDg|HandlingService|ItemDg|NonHumanActor|PublicAuthority|Storage</v>
      </c>
      <c r="Q311" t="str">
        <f t="shared" si="129"/>
        <v>Object</v>
      </c>
      <c r="R311" t="str">
        <f t="shared" si="130"/>
        <v/>
      </c>
      <c r="S311" t="str">
        <f t="shared" si="131"/>
        <v/>
      </c>
      <c r="T311" t="str">
        <f t="shared" si="132"/>
        <v/>
      </c>
      <c r="U311" t="str">
        <f t="shared" si="133"/>
        <v/>
      </c>
      <c r="V311" t="str">
        <f t="shared" si="134"/>
        <v/>
      </c>
      <c r="W311" t="str">
        <f>IF($A311="Implicit","",COUNTIFS($C$8:C311,C311,$A$8:A311,"Explicit"))</f>
        <v/>
      </c>
      <c r="X311" t="str">
        <f t="shared" si="135"/>
        <v/>
      </c>
      <c r="Y311" t="str">
        <f t="shared" si="136"/>
        <v/>
      </c>
      <c r="Z311" t="str">
        <f t="shared" si="137"/>
        <v/>
      </c>
      <c r="AA311" t="str">
        <f t="shared" si="138"/>
        <v/>
      </c>
      <c r="AB311" t="str">
        <f t="shared" si="139"/>
        <v/>
      </c>
      <c r="AC311" t="str">
        <f t="shared" si="140"/>
        <v/>
      </c>
      <c r="AD311" t="str">
        <f t="shared" si="141"/>
        <v/>
      </c>
      <c r="AE311" t="str">
        <f t="shared" si="142"/>
        <v/>
      </c>
      <c r="AF311" t="str">
        <f t="shared" si="143"/>
        <v/>
      </c>
      <c r="AG311" t="str">
        <f t="shared" si="144"/>
        <v>"Core.CO2Emissions"</v>
      </c>
      <c r="AH311" t="str">
        <f t="shared" si="145"/>
        <v>"calculationFor"</v>
      </c>
      <c r="AI311" t="str">
        <f t="shared" si="146"/>
        <v>"Abstract.LogisticsObject"</v>
      </c>
      <c r="AJ311" t="str">
        <f t="shared" si="147"/>
        <v>""</v>
      </c>
      <c r="AK311" t="str">
        <f t="shared" si="148"/>
        <v>"hasOne"</v>
      </c>
      <c r="AL311" t="str">
        <f t="shared" si="149"/>
        <v>"Core.CO2Emissions","calculationFor","Abstract.LogisticsObject","","hasOne"</v>
      </c>
      <c r="AN311">
        <f>COUNTIF(View_conceptual!G:G,L311)</f>
        <v>0</v>
      </c>
      <c r="AO311">
        <f>COUNTIF(View_conceptual!H:H,L311)+COUNTIF(View_conceptual!I:I,N311)</f>
        <v>0</v>
      </c>
      <c r="AQ311" t="str">
        <f t="shared" si="150"/>
        <v/>
      </c>
      <c r="AR311" t="str">
        <f t="shared" si="151"/>
        <v/>
      </c>
      <c r="AT311">
        <f>COUNTIF(View_full!G:G,L311)</f>
        <v>1</v>
      </c>
      <c r="AU311">
        <f>COUNTIF(View_full!H:H,L311)+COUNTIF(View_full!I:I,N311)</f>
        <v>1</v>
      </c>
      <c r="AV311">
        <f>COUNTIFS(Property_Manual!$A$2:$A$1206,Raw!L311,Property_Manual!$B$2:$B$1206,Raw!M311,Property_Manual!$C$2:$C$1206,Raw!N311,Property_Manual!$D$2:$D$1206,Raw!O311,Property_Manual!$F$2:$F$1206,"x")</f>
        <v>0</v>
      </c>
      <c r="AW311" t="str">
        <f t="shared" si="152"/>
        <v/>
      </c>
      <c r="AX311" t="str">
        <f t="shared" si="153"/>
        <v/>
      </c>
      <c r="AY311" t="str">
        <f t="shared" si="154"/>
        <v/>
      </c>
    </row>
    <row r="312" spans="1:51" x14ac:dyDescent="0.2">
      <c r="A312" s="5" t="s">
        <v>1255</v>
      </c>
      <c r="B312" s="5" t="s">
        <v>20</v>
      </c>
      <c r="C312" s="5" t="s">
        <v>884</v>
      </c>
      <c r="D312" s="5" t="s">
        <v>1181</v>
      </c>
      <c r="E312" s="5" t="s">
        <v>1836</v>
      </c>
      <c r="F312" s="5" t="s">
        <v>297</v>
      </c>
      <c r="G312">
        <v>1</v>
      </c>
      <c r="H312" s="5"/>
      <c r="I312" s="5" t="s">
        <v>1220</v>
      </c>
      <c r="J312" s="5" t="s">
        <v>1222</v>
      </c>
      <c r="K312" s="5"/>
      <c r="L312" t="str">
        <f t="shared" si="124"/>
        <v>CO2Emissions</v>
      </c>
      <c r="M312" t="str">
        <f t="shared" si="125"/>
        <v>calculationFor</v>
      </c>
      <c r="N312" t="str">
        <f t="shared" si="126"/>
        <v>Carrier</v>
      </c>
      <c r="O312" t="str">
        <f t="shared" si="127"/>
        <v/>
      </c>
      <c r="P312" t="str">
        <f t="shared" si="128"/>
        <v/>
      </c>
      <c r="Q312" t="str">
        <f t="shared" si="129"/>
        <v>Object</v>
      </c>
      <c r="R312" t="str">
        <f t="shared" si="130"/>
        <v/>
      </c>
      <c r="S312" t="str">
        <f t="shared" si="131"/>
        <v/>
      </c>
      <c r="T312" t="str">
        <f t="shared" si="132"/>
        <v/>
      </c>
      <c r="U312" t="str">
        <f t="shared" si="133"/>
        <v/>
      </c>
      <c r="V312" t="str">
        <f t="shared" si="134"/>
        <v/>
      </c>
      <c r="W312" t="str">
        <f>IF($A312="Implicit","",COUNTIFS($C$8:C312,C312,$A$8:A312,"Explicit"))</f>
        <v/>
      </c>
      <c r="X312" t="str">
        <f t="shared" si="135"/>
        <v/>
      </c>
      <c r="Y312" t="str">
        <f t="shared" si="136"/>
        <v/>
      </c>
      <c r="Z312" t="str">
        <f t="shared" si="137"/>
        <v/>
      </c>
      <c r="AA312" t="str">
        <f t="shared" si="138"/>
        <v/>
      </c>
      <c r="AB312" t="str">
        <f t="shared" si="139"/>
        <v/>
      </c>
      <c r="AC312" t="str">
        <f t="shared" si="140"/>
        <v/>
      </c>
      <c r="AD312" t="str">
        <f t="shared" si="141"/>
        <v/>
      </c>
      <c r="AE312" t="str">
        <f t="shared" si="142"/>
        <v/>
      </c>
      <c r="AF312" t="str">
        <f t="shared" si="143"/>
        <v/>
      </c>
      <c r="AG312" t="str">
        <f t="shared" si="144"/>
        <v>"Core.CO2Emissions"</v>
      </c>
      <c r="AH312" t="str">
        <f t="shared" si="145"/>
        <v>"calculationFor"</v>
      </c>
      <c r="AI312" t="str">
        <f t="shared" si="146"/>
        <v>"Agent.Carrier"</v>
      </c>
      <c r="AJ312" t="str">
        <f t="shared" si="147"/>
        <v>""</v>
      </c>
      <c r="AK312" t="str">
        <f t="shared" si="148"/>
        <v>"hasOne"</v>
      </c>
      <c r="AL312" t="str">
        <f t="shared" si="149"/>
        <v>"Core.CO2Emissions","calculationFor","Agent.Carrier","","hasOne"</v>
      </c>
      <c r="AN312">
        <f>COUNTIF(View_conceptual!G:G,L312)</f>
        <v>0</v>
      </c>
      <c r="AO312">
        <f>COUNTIF(View_conceptual!H:H,L312)+COUNTIF(View_conceptual!I:I,N312)</f>
        <v>0</v>
      </c>
      <c r="AQ312" t="str">
        <f t="shared" si="150"/>
        <v/>
      </c>
      <c r="AR312" t="str">
        <f t="shared" si="151"/>
        <v/>
      </c>
      <c r="AT312">
        <f>COUNTIF(View_full!G:G,L312)</f>
        <v>1</v>
      </c>
      <c r="AU312">
        <f>COUNTIF(View_full!H:H,L312)+COUNTIF(View_full!I:I,N312)</f>
        <v>1</v>
      </c>
      <c r="AV312">
        <f>COUNTIFS(Property_Manual!$A$2:$A$1206,Raw!L312,Property_Manual!$B$2:$B$1206,Raw!M312,Property_Manual!$C$2:$C$1206,Raw!N312,Property_Manual!$D$2:$D$1206,Raw!O312,Property_Manual!$F$2:$F$1206,"x")</f>
        <v>0</v>
      </c>
      <c r="AW312" t="str">
        <f t="shared" si="152"/>
        <v/>
      </c>
      <c r="AX312" t="str">
        <f t="shared" si="153"/>
        <v/>
      </c>
      <c r="AY312" t="str">
        <f t="shared" si="154"/>
        <v/>
      </c>
    </row>
    <row r="313" spans="1:51" x14ac:dyDescent="0.2">
      <c r="A313" s="5" t="s">
        <v>1255</v>
      </c>
      <c r="B313" s="5" t="s">
        <v>20</v>
      </c>
      <c r="C313" s="5" t="s">
        <v>884</v>
      </c>
      <c r="D313" s="5" t="s">
        <v>1181</v>
      </c>
      <c r="E313" s="5" t="s">
        <v>1836</v>
      </c>
      <c r="F313" s="5" t="s">
        <v>390</v>
      </c>
      <c r="G313">
        <v>1</v>
      </c>
      <c r="H313" s="5"/>
      <c r="I313" s="5" t="s">
        <v>1220</v>
      </c>
      <c r="J313" s="5" t="s">
        <v>1222</v>
      </c>
      <c r="K313" s="5"/>
      <c r="L313" t="str">
        <f t="shared" si="124"/>
        <v>CO2Emissions</v>
      </c>
      <c r="M313" t="str">
        <f t="shared" si="125"/>
        <v>calculationFor</v>
      </c>
      <c r="N313" t="str">
        <f t="shared" si="126"/>
        <v>Person</v>
      </c>
      <c r="O313" t="str">
        <f t="shared" si="127"/>
        <v/>
      </c>
      <c r="P313" t="str">
        <f t="shared" si="128"/>
        <v/>
      </c>
      <c r="Q313" t="str">
        <f t="shared" si="129"/>
        <v>Object</v>
      </c>
      <c r="R313" t="str">
        <f t="shared" si="130"/>
        <v/>
      </c>
      <c r="S313" t="str">
        <f t="shared" si="131"/>
        <v/>
      </c>
      <c r="T313" t="str">
        <f t="shared" si="132"/>
        <v/>
      </c>
      <c r="U313" t="str">
        <f t="shared" si="133"/>
        <v/>
      </c>
      <c r="V313" t="str">
        <f t="shared" si="134"/>
        <v/>
      </c>
      <c r="W313" t="str">
        <f>IF($A313="Implicit","",COUNTIFS($C$8:C313,C313,$A$8:A313,"Explicit"))</f>
        <v/>
      </c>
      <c r="X313" t="str">
        <f t="shared" si="135"/>
        <v/>
      </c>
      <c r="Y313" t="str">
        <f t="shared" si="136"/>
        <v/>
      </c>
      <c r="Z313" t="str">
        <f t="shared" si="137"/>
        <v/>
      </c>
      <c r="AA313" t="str">
        <f t="shared" si="138"/>
        <v/>
      </c>
      <c r="AB313" t="str">
        <f t="shared" si="139"/>
        <v/>
      </c>
      <c r="AC313" t="str">
        <f t="shared" si="140"/>
        <v/>
      </c>
      <c r="AD313" t="str">
        <f t="shared" si="141"/>
        <v/>
      </c>
      <c r="AE313" t="str">
        <f t="shared" si="142"/>
        <v/>
      </c>
      <c r="AF313" t="str">
        <f t="shared" si="143"/>
        <v/>
      </c>
      <c r="AG313" t="str">
        <f t="shared" si="144"/>
        <v>"Core.CO2Emissions"</v>
      </c>
      <c r="AH313" t="str">
        <f t="shared" si="145"/>
        <v>"calculationFor"</v>
      </c>
      <c r="AI313" t="str">
        <f t="shared" si="146"/>
        <v>"Agent.Person"</v>
      </c>
      <c r="AJ313" t="str">
        <f t="shared" si="147"/>
        <v>""</v>
      </c>
      <c r="AK313" t="str">
        <f t="shared" si="148"/>
        <v>"hasOne"</v>
      </c>
      <c r="AL313" t="str">
        <f t="shared" si="149"/>
        <v>"Core.CO2Emissions","calculationFor","Agent.Person","","hasOne"</v>
      </c>
      <c r="AN313">
        <f>COUNTIF(View_conceptual!G:G,L313)</f>
        <v>0</v>
      </c>
      <c r="AO313">
        <f>COUNTIF(View_conceptual!H:H,L313)+COUNTIF(View_conceptual!I:I,N313)</f>
        <v>0</v>
      </c>
      <c r="AQ313" t="str">
        <f t="shared" si="150"/>
        <v/>
      </c>
      <c r="AR313" t="str">
        <f t="shared" si="151"/>
        <v/>
      </c>
      <c r="AT313">
        <f>COUNTIF(View_full!G:G,L313)</f>
        <v>1</v>
      </c>
      <c r="AU313">
        <f>COUNTIF(View_full!H:H,L313)+COUNTIF(View_full!I:I,N313)</f>
        <v>1</v>
      </c>
      <c r="AV313">
        <f>COUNTIFS(Property_Manual!$A$2:$A$1206,Raw!L313,Property_Manual!$B$2:$B$1206,Raw!M313,Property_Manual!$C$2:$C$1206,Raw!N313,Property_Manual!$D$2:$D$1206,Raw!O313,Property_Manual!$F$2:$F$1206,"x")</f>
        <v>0</v>
      </c>
      <c r="AW313" t="str">
        <f t="shared" si="152"/>
        <v/>
      </c>
      <c r="AX313" t="str">
        <f t="shared" si="153"/>
        <v/>
      </c>
      <c r="AY313" t="str">
        <f t="shared" si="154"/>
        <v/>
      </c>
    </row>
    <row r="314" spans="1:51" x14ac:dyDescent="0.2">
      <c r="A314" s="5" t="s">
        <v>1255</v>
      </c>
      <c r="B314" s="5" t="s">
        <v>20</v>
      </c>
      <c r="C314" s="5" t="s">
        <v>884</v>
      </c>
      <c r="D314" s="5" t="s">
        <v>1181</v>
      </c>
      <c r="E314" s="5" t="s">
        <v>1209</v>
      </c>
      <c r="F314" s="5" t="s">
        <v>23</v>
      </c>
      <c r="G314">
        <v>1</v>
      </c>
      <c r="H314" s="5"/>
      <c r="I314" s="5" t="s">
        <v>1220</v>
      </c>
      <c r="J314" s="5" t="s">
        <v>1222</v>
      </c>
      <c r="K314" s="5"/>
      <c r="L314" t="str">
        <f t="shared" si="124"/>
        <v>CO2Emissions</v>
      </c>
      <c r="M314" t="str">
        <f t="shared" si="125"/>
        <v>calculationFor</v>
      </c>
      <c r="N314" t="str">
        <f t="shared" si="126"/>
        <v>Check</v>
      </c>
      <c r="O314" t="str">
        <f t="shared" si="127"/>
        <v/>
      </c>
      <c r="P314" t="str">
        <f t="shared" si="128"/>
        <v/>
      </c>
      <c r="Q314" t="str">
        <f t="shared" si="129"/>
        <v>Object</v>
      </c>
      <c r="R314" t="str">
        <f t="shared" si="130"/>
        <v/>
      </c>
      <c r="S314" t="str">
        <f t="shared" si="131"/>
        <v/>
      </c>
      <c r="T314" t="str">
        <f t="shared" si="132"/>
        <v/>
      </c>
      <c r="U314" t="str">
        <f t="shared" si="133"/>
        <v/>
      </c>
      <c r="V314" t="str">
        <f t="shared" si="134"/>
        <v/>
      </c>
      <c r="W314" t="str">
        <f>IF($A314="Implicit","",COUNTIFS($C$8:C314,C314,$A$8:A314,"Explicit"))</f>
        <v/>
      </c>
      <c r="X314" t="str">
        <f t="shared" si="135"/>
        <v/>
      </c>
      <c r="Y314" t="str">
        <f t="shared" si="136"/>
        <v/>
      </c>
      <c r="Z314" t="str">
        <f t="shared" si="137"/>
        <v/>
      </c>
      <c r="AA314" t="str">
        <f t="shared" si="138"/>
        <v/>
      </c>
      <c r="AB314" t="str">
        <f t="shared" si="139"/>
        <v/>
      </c>
      <c r="AC314" t="str">
        <f t="shared" si="140"/>
        <v/>
      </c>
      <c r="AD314" t="str">
        <f t="shared" si="141"/>
        <v/>
      </c>
      <c r="AE314" t="str">
        <f t="shared" si="142"/>
        <v/>
      </c>
      <c r="AF314" t="str">
        <f t="shared" si="143"/>
        <v/>
      </c>
      <c r="AG314" t="str">
        <f t="shared" si="144"/>
        <v>"Core.CO2Emissions"</v>
      </c>
      <c r="AH314" t="str">
        <f t="shared" si="145"/>
        <v>"calculationFor"</v>
      </c>
      <c r="AI314" t="str">
        <f t="shared" si="146"/>
        <v>"Action.Check"</v>
      </c>
      <c r="AJ314" t="str">
        <f t="shared" si="147"/>
        <v>""</v>
      </c>
      <c r="AK314" t="str">
        <f t="shared" si="148"/>
        <v>"hasOne"</v>
      </c>
      <c r="AL314" t="str">
        <f t="shared" si="149"/>
        <v>"Core.CO2Emissions","calculationFor","Action.Check","","hasOne"</v>
      </c>
      <c r="AN314">
        <f>COUNTIF(View_conceptual!G:G,L314)</f>
        <v>0</v>
      </c>
      <c r="AO314">
        <f>COUNTIF(View_conceptual!H:H,L314)+COUNTIF(View_conceptual!I:I,N314)</f>
        <v>0</v>
      </c>
      <c r="AQ314" t="str">
        <f t="shared" si="150"/>
        <v/>
      </c>
      <c r="AR314" t="str">
        <f t="shared" si="151"/>
        <v/>
      </c>
      <c r="AT314">
        <f>COUNTIF(View_full!G:G,L314)</f>
        <v>1</v>
      </c>
      <c r="AU314">
        <f>COUNTIF(View_full!H:H,L314)+COUNTIF(View_full!I:I,N314)</f>
        <v>1</v>
      </c>
      <c r="AV314">
        <f>COUNTIFS(Property_Manual!$A$2:$A$1206,Raw!L314,Property_Manual!$B$2:$B$1206,Raw!M314,Property_Manual!$C$2:$C$1206,Raw!N314,Property_Manual!$D$2:$D$1206,Raw!O314,Property_Manual!$F$2:$F$1206,"x")</f>
        <v>0</v>
      </c>
      <c r="AW314" t="str">
        <f t="shared" si="152"/>
        <v/>
      </c>
      <c r="AX314" t="str">
        <f t="shared" si="153"/>
        <v/>
      </c>
      <c r="AY314" t="str">
        <f t="shared" si="154"/>
        <v/>
      </c>
    </row>
    <row r="315" spans="1:51" x14ac:dyDescent="0.2">
      <c r="A315" s="5" t="s">
        <v>1255</v>
      </c>
      <c r="B315" s="5" t="s">
        <v>20</v>
      </c>
      <c r="C315" s="5" t="s">
        <v>884</v>
      </c>
      <c r="D315" s="5" t="s">
        <v>1181</v>
      </c>
      <c r="E315" s="5" t="s">
        <v>1198</v>
      </c>
      <c r="F315" s="5" t="s">
        <v>420</v>
      </c>
      <c r="G315">
        <v>1</v>
      </c>
      <c r="H315" s="5"/>
      <c r="I315" s="5" t="s">
        <v>1220</v>
      </c>
      <c r="J315" s="5" t="s">
        <v>1222</v>
      </c>
      <c r="K315" s="5"/>
      <c r="L315" t="str">
        <f t="shared" si="124"/>
        <v>CO2Emissions</v>
      </c>
      <c r="M315" t="str">
        <f t="shared" si="125"/>
        <v>calculationFor</v>
      </c>
      <c r="N315" t="str">
        <f t="shared" si="126"/>
        <v>CheckTemplate</v>
      </c>
      <c r="O315" t="str">
        <f t="shared" si="127"/>
        <v/>
      </c>
      <c r="P315" t="str">
        <f t="shared" si="128"/>
        <v/>
      </c>
      <c r="Q315" t="str">
        <f t="shared" si="129"/>
        <v>Object</v>
      </c>
      <c r="R315" t="str">
        <f t="shared" si="130"/>
        <v/>
      </c>
      <c r="S315" t="str">
        <f t="shared" si="131"/>
        <v/>
      </c>
      <c r="T315" t="str">
        <f t="shared" si="132"/>
        <v/>
      </c>
      <c r="U315" t="str">
        <f t="shared" si="133"/>
        <v/>
      </c>
      <c r="V315" t="str">
        <f t="shared" si="134"/>
        <v/>
      </c>
      <c r="W315" t="str">
        <f>IF($A315="Implicit","",COUNTIFS($C$8:C315,C315,$A$8:A315,"Explicit"))</f>
        <v/>
      </c>
      <c r="X315" t="str">
        <f t="shared" si="135"/>
        <v/>
      </c>
      <c r="Y315" t="str">
        <f t="shared" si="136"/>
        <v/>
      </c>
      <c r="Z315" t="str">
        <f t="shared" si="137"/>
        <v/>
      </c>
      <c r="AA315" t="str">
        <f t="shared" si="138"/>
        <v/>
      </c>
      <c r="AB315" t="str">
        <f t="shared" si="139"/>
        <v/>
      </c>
      <c r="AC315" t="str">
        <f t="shared" si="140"/>
        <v/>
      </c>
      <c r="AD315" t="str">
        <f t="shared" si="141"/>
        <v/>
      </c>
      <c r="AE315" t="str">
        <f t="shared" si="142"/>
        <v/>
      </c>
      <c r="AF315" t="str">
        <f t="shared" si="143"/>
        <v/>
      </c>
      <c r="AG315" t="str">
        <f t="shared" si="144"/>
        <v>"Core.CO2Emissions"</v>
      </c>
      <c r="AH315" t="str">
        <f t="shared" si="145"/>
        <v>"calculationFor"</v>
      </c>
      <c r="AI315" t="str">
        <f t="shared" si="146"/>
        <v>"Common.CheckTemplate"</v>
      </c>
      <c r="AJ315" t="str">
        <f t="shared" si="147"/>
        <v>""</v>
      </c>
      <c r="AK315" t="str">
        <f t="shared" si="148"/>
        <v>"hasOne"</v>
      </c>
      <c r="AL315" t="str">
        <f t="shared" si="149"/>
        <v>"Core.CO2Emissions","calculationFor","Common.CheckTemplate","","hasOne"</v>
      </c>
      <c r="AN315">
        <f>COUNTIF(View_conceptual!G:G,L315)</f>
        <v>0</v>
      </c>
      <c r="AO315">
        <f>COUNTIF(View_conceptual!H:H,L315)+COUNTIF(View_conceptual!I:I,N315)</f>
        <v>0</v>
      </c>
      <c r="AQ315" t="str">
        <f t="shared" si="150"/>
        <v/>
      </c>
      <c r="AR315" t="str">
        <f t="shared" si="151"/>
        <v/>
      </c>
      <c r="AT315">
        <f>COUNTIF(View_full!G:G,L315)</f>
        <v>1</v>
      </c>
      <c r="AU315">
        <f>COUNTIF(View_full!H:H,L315)+COUNTIF(View_full!I:I,N315)</f>
        <v>2</v>
      </c>
      <c r="AV315">
        <f>COUNTIFS(Property_Manual!$A$2:$A$1206,Raw!L315,Property_Manual!$B$2:$B$1206,Raw!M315,Property_Manual!$C$2:$C$1206,Raw!N315,Property_Manual!$D$2:$D$1206,Raw!O315,Property_Manual!$F$2:$F$1206,"x")</f>
        <v>0</v>
      </c>
      <c r="AW315" t="str">
        <f t="shared" si="152"/>
        <v/>
      </c>
      <c r="AX315" t="str">
        <f t="shared" si="153"/>
        <v>"Core.CO2Emissions","calculationFor","Common.CheckTemplate","","hasOne"</v>
      </c>
      <c r="AY315" t="str">
        <f t="shared" si="154"/>
        <v/>
      </c>
    </row>
    <row r="316" spans="1:51" x14ac:dyDescent="0.2">
      <c r="A316" s="5" t="s">
        <v>1255</v>
      </c>
      <c r="B316" s="5" t="s">
        <v>20</v>
      </c>
      <c r="C316" s="5" t="s">
        <v>884</v>
      </c>
      <c r="D316" s="5" t="s">
        <v>1181</v>
      </c>
      <c r="E316" s="5" t="s">
        <v>1198</v>
      </c>
      <c r="F316" s="5" t="s">
        <v>412</v>
      </c>
      <c r="G316">
        <v>1</v>
      </c>
      <c r="H316" s="5"/>
      <c r="I316" s="5" t="s">
        <v>1220</v>
      </c>
      <c r="J316" s="5" t="s">
        <v>1222</v>
      </c>
      <c r="K316" s="5"/>
      <c r="L316" t="str">
        <f t="shared" si="124"/>
        <v>CO2Emissions</v>
      </c>
      <c r="M316" t="str">
        <f t="shared" si="125"/>
        <v>calculationFor</v>
      </c>
      <c r="N316" t="str">
        <f t="shared" si="126"/>
        <v>CheckTotalResult</v>
      </c>
      <c r="O316" t="str">
        <f t="shared" si="127"/>
        <v/>
      </c>
      <c r="P316" t="str">
        <f t="shared" si="128"/>
        <v/>
      </c>
      <c r="Q316" t="str">
        <f t="shared" si="129"/>
        <v>Object</v>
      </c>
      <c r="R316" t="str">
        <f t="shared" si="130"/>
        <v/>
      </c>
      <c r="S316" t="str">
        <f t="shared" si="131"/>
        <v/>
      </c>
      <c r="T316" t="str">
        <f t="shared" si="132"/>
        <v/>
      </c>
      <c r="U316" t="str">
        <f t="shared" si="133"/>
        <v/>
      </c>
      <c r="V316" t="str">
        <f t="shared" si="134"/>
        <v/>
      </c>
      <c r="W316" t="str">
        <f>IF($A316="Implicit","",COUNTIFS($C$8:C316,C316,$A$8:A316,"Explicit"))</f>
        <v/>
      </c>
      <c r="X316" t="str">
        <f t="shared" si="135"/>
        <v/>
      </c>
      <c r="Y316" t="str">
        <f t="shared" si="136"/>
        <v/>
      </c>
      <c r="Z316" t="str">
        <f t="shared" si="137"/>
        <v/>
      </c>
      <c r="AA316" t="str">
        <f t="shared" si="138"/>
        <v/>
      </c>
      <c r="AB316" t="str">
        <f t="shared" si="139"/>
        <v/>
      </c>
      <c r="AC316" t="str">
        <f t="shared" si="140"/>
        <v/>
      </c>
      <c r="AD316" t="str">
        <f t="shared" si="141"/>
        <v/>
      </c>
      <c r="AE316" t="str">
        <f t="shared" si="142"/>
        <v/>
      </c>
      <c r="AF316" t="str">
        <f t="shared" si="143"/>
        <v/>
      </c>
      <c r="AG316" t="str">
        <f t="shared" si="144"/>
        <v>"Core.CO2Emissions"</v>
      </c>
      <c r="AH316" t="str">
        <f t="shared" si="145"/>
        <v>"calculationFor"</v>
      </c>
      <c r="AI316" t="str">
        <f t="shared" si="146"/>
        <v>"Common.CheckTotalResult"</v>
      </c>
      <c r="AJ316" t="str">
        <f t="shared" si="147"/>
        <v>""</v>
      </c>
      <c r="AK316" t="str">
        <f t="shared" si="148"/>
        <v>"hasOne"</v>
      </c>
      <c r="AL316" t="str">
        <f t="shared" si="149"/>
        <v>"Core.CO2Emissions","calculationFor","Common.CheckTotalResult","","hasOne"</v>
      </c>
      <c r="AN316">
        <f>COUNTIF(View_conceptual!G:G,L316)</f>
        <v>0</v>
      </c>
      <c r="AO316">
        <f>COUNTIF(View_conceptual!H:H,L316)+COUNTIF(View_conceptual!I:I,N316)</f>
        <v>0</v>
      </c>
      <c r="AQ316" t="str">
        <f t="shared" si="150"/>
        <v/>
      </c>
      <c r="AR316" t="str">
        <f t="shared" si="151"/>
        <v/>
      </c>
      <c r="AT316">
        <f>COUNTIF(View_full!G:G,L316)</f>
        <v>1</v>
      </c>
      <c r="AU316">
        <f>COUNTIF(View_full!H:H,L316)+COUNTIF(View_full!I:I,N316)</f>
        <v>2</v>
      </c>
      <c r="AV316">
        <f>COUNTIFS(Property_Manual!$A$2:$A$1206,Raw!L316,Property_Manual!$B$2:$B$1206,Raw!M316,Property_Manual!$C$2:$C$1206,Raw!N316,Property_Manual!$D$2:$D$1206,Raw!O316,Property_Manual!$F$2:$F$1206,"x")</f>
        <v>0</v>
      </c>
      <c r="AW316" t="str">
        <f t="shared" si="152"/>
        <v/>
      </c>
      <c r="AX316" t="str">
        <f t="shared" si="153"/>
        <v>"Core.CO2Emissions","calculationFor","Common.CheckTotalResult","","hasOne"</v>
      </c>
      <c r="AY316" t="str">
        <f t="shared" si="154"/>
        <v/>
      </c>
    </row>
    <row r="317" spans="1:51" x14ac:dyDescent="0.2">
      <c r="A317" s="5" t="s">
        <v>1255</v>
      </c>
      <c r="B317" s="5" t="s">
        <v>20</v>
      </c>
      <c r="C317" s="5" t="s">
        <v>884</v>
      </c>
      <c r="D317" s="5" t="s">
        <v>1181</v>
      </c>
      <c r="E317" s="5" t="s">
        <v>20</v>
      </c>
      <c r="F317" s="5" t="s">
        <v>884</v>
      </c>
      <c r="G317">
        <v>1</v>
      </c>
      <c r="H317" s="5"/>
      <c r="I317" s="5" t="s">
        <v>1220</v>
      </c>
      <c r="J317" s="5" t="s">
        <v>1222</v>
      </c>
      <c r="K317" s="5"/>
      <c r="L317" t="str">
        <f t="shared" si="124"/>
        <v>CO2Emissions</v>
      </c>
      <c r="M317" t="str">
        <f t="shared" si="125"/>
        <v>calculationFor</v>
      </c>
      <c r="N317" t="str">
        <f t="shared" si="126"/>
        <v>CO2Emissions</v>
      </c>
      <c r="O317" t="str">
        <f t="shared" si="127"/>
        <v/>
      </c>
      <c r="P317" t="str">
        <f t="shared" si="128"/>
        <v/>
      </c>
      <c r="Q317" t="str">
        <f t="shared" si="129"/>
        <v>Object</v>
      </c>
      <c r="R317" t="str">
        <f t="shared" si="130"/>
        <v/>
      </c>
      <c r="S317" t="str">
        <f t="shared" si="131"/>
        <v/>
      </c>
      <c r="T317" t="str">
        <f t="shared" si="132"/>
        <v/>
      </c>
      <c r="U317" t="str">
        <f t="shared" si="133"/>
        <v/>
      </c>
      <c r="V317" t="str">
        <f t="shared" si="134"/>
        <v/>
      </c>
      <c r="W317" t="str">
        <f>IF($A317="Implicit","",COUNTIFS($C$8:C317,C317,$A$8:A317,"Explicit"))</f>
        <v/>
      </c>
      <c r="X317" t="str">
        <f t="shared" si="135"/>
        <v/>
      </c>
      <c r="Y317" t="str">
        <f t="shared" si="136"/>
        <v/>
      </c>
      <c r="Z317" t="str">
        <f t="shared" si="137"/>
        <v/>
      </c>
      <c r="AA317" t="str">
        <f t="shared" si="138"/>
        <v/>
      </c>
      <c r="AB317" t="str">
        <f t="shared" si="139"/>
        <v/>
      </c>
      <c r="AC317" t="str">
        <f t="shared" si="140"/>
        <v/>
      </c>
      <c r="AD317" t="str">
        <f t="shared" si="141"/>
        <v/>
      </c>
      <c r="AE317" t="str">
        <f t="shared" si="142"/>
        <v/>
      </c>
      <c r="AF317" t="str">
        <f t="shared" si="143"/>
        <v/>
      </c>
      <c r="AG317" t="str">
        <f t="shared" si="144"/>
        <v>"Core.CO2Emissions"</v>
      </c>
      <c r="AH317" t="str">
        <f t="shared" si="145"/>
        <v>"calculationFor"</v>
      </c>
      <c r="AI317" t="str">
        <f t="shared" si="146"/>
        <v>"Core.CO2Emissions"</v>
      </c>
      <c r="AJ317" t="str">
        <f t="shared" si="147"/>
        <v>""</v>
      </c>
      <c r="AK317" t="str">
        <f t="shared" si="148"/>
        <v>"hasOne"</v>
      </c>
      <c r="AL317" t="str">
        <f t="shared" si="149"/>
        <v>"Core.CO2Emissions","calculationFor","Core.CO2Emissions","","hasOne"</v>
      </c>
      <c r="AN317">
        <f>COUNTIF(View_conceptual!G:G,L317)</f>
        <v>0</v>
      </c>
      <c r="AO317">
        <f>COUNTIF(View_conceptual!H:H,L317)+COUNTIF(View_conceptual!I:I,N317)</f>
        <v>0</v>
      </c>
      <c r="AQ317" t="str">
        <f t="shared" si="150"/>
        <v/>
      </c>
      <c r="AR317" t="str">
        <f t="shared" si="151"/>
        <v/>
      </c>
      <c r="AT317">
        <f>COUNTIF(View_full!G:G,L317)</f>
        <v>1</v>
      </c>
      <c r="AU317">
        <f>COUNTIF(View_full!H:H,L317)+COUNTIF(View_full!I:I,N317)</f>
        <v>1</v>
      </c>
      <c r="AV317">
        <f>COUNTIFS(Property_Manual!$A$2:$A$1206,Raw!L317,Property_Manual!$B$2:$B$1206,Raw!M317,Property_Manual!$C$2:$C$1206,Raw!N317,Property_Manual!$D$2:$D$1206,Raw!O317,Property_Manual!$F$2:$F$1206,"x")</f>
        <v>0</v>
      </c>
      <c r="AW317" t="str">
        <f t="shared" si="152"/>
        <v/>
      </c>
      <c r="AX317" t="str">
        <f t="shared" si="153"/>
        <v/>
      </c>
      <c r="AY317" t="str">
        <f t="shared" si="154"/>
        <v/>
      </c>
    </row>
    <row r="318" spans="1:51" x14ac:dyDescent="0.2">
      <c r="A318" s="5" t="s">
        <v>1255</v>
      </c>
      <c r="B318" s="5" t="s">
        <v>20</v>
      </c>
      <c r="C318" s="5" t="s">
        <v>884</v>
      </c>
      <c r="D318" s="5" t="s">
        <v>1181</v>
      </c>
      <c r="E318" s="5" t="s">
        <v>1198</v>
      </c>
      <c r="F318" s="5" t="s">
        <v>433</v>
      </c>
      <c r="G318">
        <v>1</v>
      </c>
      <c r="H318" s="5"/>
      <c r="I318" s="5" t="s">
        <v>1220</v>
      </c>
      <c r="J318" s="5" t="s">
        <v>1222</v>
      </c>
      <c r="K318" s="5"/>
      <c r="L318" t="str">
        <f t="shared" si="124"/>
        <v>CO2Emissions</v>
      </c>
      <c r="M318" t="str">
        <f t="shared" si="125"/>
        <v>calculationFor</v>
      </c>
      <c r="N318" t="str">
        <f t="shared" si="126"/>
        <v>LoadingMaterial</v>
      </c>
      <c r="O318" t="str">
        <f t="shared" si="127"/>
        <v/>
      </c>
      <c r="P318" t="str">
        <f t="shared" si="128"/>
        <v/>
      </c>
      <c r="Q318" t="str">
        <f t="shared" si="129"/>
        <v>Object</v>
      </c>
      <c r="R318" t="str">
        <f t="shared" si="130"/>
        <v/>
      </c>
      <c r="S318" t="str">
        <f t="shared" si="131"/>
        <v/>
      </c>
      <c r="T318" t="str">
        <f t="shared" si="132"/>
        <v/>
      </c>
      <c r="U318" t="str">
        <f t="shared" si="133"/>
        <v/>
      </c>
      <c r="V318" t="str">
        <f t="shared" si="134"/>
        <v/>
      </c>
      <c r="W318" t="str">
        <f>IF($A318="Implicit","",COUNTIFS($C$8:C318,C318,$A$8:A318,"Explicit"))</f>
        <v/>
      </c>
      <c r="X318" t="str">
        <f t="shared" si="135"/>
        <v/>
      </c>
      <c r="Y318" t="str">
        <f t="shared" si="136"/>
        <v/>
      </c>
      <c r="Z318" t="str">
        <f t="shared" si="137"/>
        <v/>
      </c>
      <c r="AA318" t="str">
        <f t="shared" si="138"/>
        <v/>
      </c>
      <c r="AB318" t="str">
        <f t="shared" si="139"/>
        <v/>
      </c>
      <c r="AC318" t="str">
        <f t="shared" si="140"/>
        <v/>
      </c>
      <c r="AD318" t="str">
        <f t="shared" si="141"/>
        <v/>
      </c>
      <c r="AE318" t="str">
        <f t="shared" si="142"/>
        <v/>
      </c>
      <c r="AF318" t="str">
        <f t="shared" si="143"/>
        <v/>
      </c>
      <c r="AG318" t="str">
        <f t="shared" si="144"/>
        <v>"Core.CO2Emissions"</v>
      </c>
      <c r="AH318" t="str">
        <f t="shared" si="145"/>
        <v>"calculationFor"</v>
      </c>
      <c r="AI318" t="str">
        <f t="shared" si="146"/>
        <v>"Common.LoadingMaterial"</v>
      </c>
      <c r="AJ318" t="str">
        <f t="shared" si="147"/>
        <v>""</v>
      </c>
      <c r="AK318" t="str">
        <f t="shared" si="148"/>
        <v>"hasOne"</v>
      </c>
      <c r="AL318" t="str">
        <f t="shared" si="149"/>
        <v>"Core.CO2Emissions","calculationFor","Common.LoadingMaterial","","hasOne"</v>
      </c>
      <c r="AN318">
        <f>COUNTIF(View_conceptual!G:G,L318)</f>
        <v>0</v>
      </c>
      <c r="AO318">
        <f>COUNTIF(View_conceptual!H:H,L318)+COUNTIF(View_conceptual!I:I,N318)</f>
        <v>0</v>
      </c>
      <c r="AQ318" t="str">
        <f t="shared" si="150"/>
        <v/>
      </c>
      <c r="AR318" t="str">
        <f t="shared" si="151"/>
        <v/>
      </c>
      <c r="AT318">
        <f>COUNTIF(View_full!G:G,L318)</f>
        <v>1</v>
      </c>
      <c r="AU318">
        <f>COUNTIF(View_full!H:H,L318)+COUNTIF(View_full!I:I,N318)</f>
        <v>1</v>
      </c>
      <c r="AV318">
        <f>COUNTIFS(Property_Manual!$A$2:$A$1206,Raw!L318,Property_Manual!$B$2:$B$1206,Raw!M318,Property_Manual!$C$2:$C$1206,Raw!N318,Property_Manual!$D$2:$D$1206,Raw!O318,Property_Manual!$F$2:$F$1206,"x")</f>
        <v>0</v>
      </c>
      <c r="AW318" t="str">
        <f t="shared" si="152"/>
        <v/>
      </c>
      <c r="AX318" t="str">
        <f t="shared" si="153"/>
        <v/>
      </c>
      <c r="AY318" t="str">
        <f t="shared" si="154"/>
        <v/>
      </c>
    </row>
    <row r="319" spans="1:51" x14ac:dyDescent="0.2">
      <c r="A319" s="5" t="s">
        <v>1255</v>
      </c>
      <c r="B319" s="5" t="s">
        <v>20</v>
      </c>
      <c r="C319" s="5" t="s">
        <v>884</v>
      </c>
      <c r="D319" s="5" t="s">
        <v>1181</v>
      </c>
      <c r="E319" s="5" t="s">
        <v>1209</v>
      </c>
      <c r="F319" s="5" t="s">
        <v>439</v>
      </c>
      <c r="G319">
        <v>1</v>
      </c>
      <c r="H319" s="5"/>
      <c r="I319" s="5" t="s">
        <v>1220</v>
      </c>
      <c r="J319" s="5" t="s">
        <v>1222</v>
      </c>
      <c r="K319" s="5"/>
      <c r="L319" t="str">
        <f t="shared" si="124"/>
        <v>CO2Emissions</v>
      </c>
      <c r="M319" t="str">
        <f t="shared" si="125"/>
        <v>calculationFor</v>
      </c>
      <c r="N319" t="str">
        <f t="shared" si="126"/>
        <v>Composing</v>
      </c>
      <c r="O319" t="str">
        <f t="shared" si="127"/>
        <v/>
      </c>
      <c r="P319" t="str">
        <f t="shared" si="128"/>
        <v/>
      </c>
      <c r="Q319" t="str">
        <f t="shared" si="129"/>
        <v>Object</v>
      </c>
      <c r="R319" t="str">
        <f t="shared" si="130"/>
        <v/>
      </c>
      <c r="S319" t="str">
        <f t="shared" si="131"/>
        <v/>
      </c>
      <c r="T319" t="str">
        <f t="shared" si="132"/>
        <v/>
      </c>
      <c r="U319" t="str">
        <f t="shared" si="133"/>
        <v/>
      </c>
      <c r="V319" t="str">
        <f t="shared" si="134"/>
        <v/>
      </c>
      <c r="W319" t="str">
        <f>IF($A319="Implicit","",COUNTIFS($C$8:C319,C319,$A$8:A319,"Explicit"))</f>
        <v/>
      </c>
      <c r="X319" t="str">
        <f t="shared" si="135"/>
        <v/>
      </c>
      <c r="Y319" t="str">
        <f t="shared" si="136"/>
        <v/>
      </c>
      <c r="Z319" t="str">
        <f t="shared" si="137"/>
        <v/>
      </c>
      <c r="AA319" t="str">
        <f t="shared" si="138"/>
        <v/>
      </c>
      <c r="AB319" t="str">
        <f t="shared" si="139"/>
        <v/>
      </c>
      <c r="AC319" t="str">
        <f t="shared" si="140"/>
        <v/>
      </c>
      <c r="AD319" t="str">
        <f t="shared" si="141"/>
        <v/>
      </c>
      <c r="AE319" t="str">
        <f t="shared" si="142"/>
        <v/>
      </c>
      <c r="AF319" t="str">
        <f t="shared" si="143"/>
        <v/>
      </c>
      <c r="AG319" t="str">
        <f t="shared" si="144"/>
        <v>"Core.CO2Emissions"</v>
      </c>
      <c r="AH319" t="str">
        <f t="shared" si="145"/>
        <v>"calculationFor"</v>
      </c>
      <c r="AI319" t="str">
        <f t="shared" si="146"/>
        <v>"Action.Composing"</v>
      </c>
      <c r="AJ319" t="str">
        <f t="shared" si="147"/>
        <v>""</v>
      </c>
      <c r="AK319" t="str">
        <f t="shared" si="148"/>
        <v>"hasOne"</v>
      </c>
      <c r="AL319" t="str">
        <f t="shared" si="149"/>
        <v>"Core.CO2Emissions","calculationFor","Action.Composing","","hasOne"</v>
      </c>
      <c r="AN319">
        <f>COUNTIF(View_conceptual!G:G,L319)</f>
        <v>0</v>
      </c>
      <c r="AO319">
        <f>COUNTIF(View_conceptual!H:H,L319)+COUNTIF(View_conceptual!I:I,N319)</f>
        <v>1</v>
      </c>
      <c r="AQ319" t="str">
        <f t="shared" si="150"/>
        <v/>
      </c>
      <c r="AR319" t="str">
        <f t="shared" si="151"/>
        <v/>
      </c>
      <c r="AT319">
        <f>COUNTIF(View_full!G:G,L319)</f>
        <v>1</v>
      </c>
      <c r="AU319">
        <f>COUNTIF(View_full!H:H,L319)+COUNTIF(View_full!I:I,N319)</f>
        <v>2</v>
      </c>
      <c r="AV319">
        <f>COUNTIFS(Property_Manual!$A$2:$A$1206,Raw!L319,Property_Manual!$B$2:$B$1206,Raw!M319,Property_Manual!$C$2:$C$1206,Raw!N319,Property_Manual!$D$2:$D$1206,Raw!O319,Property_Manual!$F$2:$F$1206,"x")</f>
        <v>0</v>
      </c>
      <c r="AW319" t="str">
        <f t="shared" si="152"/>
        <v/>
      </c>
      <c r="AX319" t="str">
        <f t="shared" si="153"/>
        <v>"Core.CO2Emissions","calculationFor","Action.Composing","","hasOne"</v>
      </c>
      <c r="AY319" t="str">
        <f t="shared" si="154"/>
        <v/>
      </c>
    </row>
    <row r="320" spans="1:51" x14ac:dyDescent="0.2">
      <c r="A320" s="5" t="s">
        <v>1255</v>
      </c>
      <c r="B320" s="5" t="s">
        <v>20</v>
      </c>
      <c r="C320" s="5" t="s">
        <v>884</v>
      </c>
      <c r="D320" s="5" t="s">
        <v>1181</v>
      </c>
      <c r="E320" s="5" t="s">
        <v>1198</v>
      </c>
      <c r="F320" s="5" t="s">
        <v>227</v>
      </c>
      <c r="G320">
        <v>1</v>
      </c>
      <c r="H320" s="5"/>
      <c r="I320" s="5" t="s">
        <v>1220</v>
      </c>
      <c r="J320" s="5" t="s">
        <v>1222</v>
      </c>
      <c r="K320" s="5"/>
      <c r="L320" t="str">
        <f t="shared" si="124"/>
        <v>CO2Emissions</v>
      </c>
      <c r="M320" t="str">
        <f t="shared" si="125"/>
        <v>calculationFor</v>
      </c>
      <c r="N320" t="str">
        <f t="shared" si="126"/>
        <v>Sensor</v>
      </c>
      <c r="O320" t="str">
        <f t="shared" si="127"/>
        <v/>
      </c>
      <c r="P320" t="str">
        <f t="shared" si="128"/>
        <v/>
      </c>
      <c r="Q320" t="str">
        <f t="shared" si="129"/>
        <v>Object</v>
      </c>
      <c r="R320" t="str">
        <f t="shared" si="130"/>
        <v/>
      </c>
      <c r="S320" t="str">
        <f t="shared" si="131"/>
        <v/>
      </c>
      <c r="T320" t="str">
        <f t="shared" si="132"/>
        <v/>
      </c>
      <c r="U320" t="str">
        <f t="shared" si="133"/>
        <v/>
      </c>
      <c r="V320" t="str">
        <f t="shared" si="134"/>
        <v/>
      </c>
      <c r="W320" t="str">
        <f>IF($A320="Implicit","",COUNTIFS($C$8:C320,C320,$A$8:A320,"Explicit"))</f>
        <v/>
      </c>
      <c r="X320" t="str">
        <f t="shared" si="135"/>
        <v/>
      </c>
      <c r="Y320" t="str">
        <f t="shared" si="136"/>
        <v/>
      </c>
      <c r="Z320" t="str">
        <f t="shared" si="137"/>
        <v/>
      </c>
      <c r="AA320" t="str">
        <f t="shared" si="138"/>
        <v/>
      </c>
      <c r="AB320" t="str">
        <f t="shared" si="139"/>
        <v/>
      </c>
      <c r="AC320" t="str">
        <f t="shared" si="140"/>
        <v/>
      </c>
      <c r="AD320" t="str">
        <f t="shared" si="141"/>
        <v/>
      </c>
      <c r="AE320" t="str">
        <f t="shared" si="142"/>
        <v/>
      </c>
      <c r="AF320" t="str">
        <f t="shared" si="143"/>
        <v/>
      </c>
      <c r="AG320" t="str">
        <f t="shared" si="144"/>
        <v>"Core.CO2Emissions"</v>
      </c>
      <c r="AH320" t="str">
        <f t="shared" si="145"/>
        <v>"calculationFor"</v>
      </c>
      <c r="AI320" t="str">
        <f t="shared" si="146"/>
        <v>"Common.Sensor"</v>
      </c>
      <c r="AJ320" t="str">
        <f t="shared" si="147"/>
        <v>""</v>
      </c>
      <c r="AK320" t="str">
        <f t="shared" si="148"/>
        <v>"hasOne"</v>
      </c>
      <c r="AL320" t="str">
        <f t="shared" si="149"/>
        <v>"Core.CO2Emissions","calculationFor","Common.Sensor","","hasOne"</v>
      </c>
      <c r="AN320">
        <f>COUNTIF(View_conceptual!G:G,L320)</f>
        <v>0</v>
      </c>
      <c r="AO320">
        <f>COUNTIF(View_conceptual!H:H,L320)+COUNTIF(View_conceptual!I:I,N320)</f>
        <v>0</v>
      </c>
      <c r="AQ320" t="str">
        <f t="shared" si="150"/>
        <v/>
      </c>
      <c r="AR320" t="str">
        <f t="shared" si="151"/>
        <v/>
      </c>
      <c r="AT320">
        <f>COUNTIF(View_full!G:G,L320)</f>
        <v>1</v>
      </c>
      <c r="AU320">
        <f>COUNTIF(View_full!H:H,L320)+COUNTIF(View_full!I:I,N320)</f>
        <v>2</v>
      </c>
      <c r="AV320">
        <f>COUNTIFS(Property_Manual!$A$2:$A$1206,Raw!L320,Property_Manual!$B$2:$B$1206,Raw!M320,Property_Manual!$C$2:$C$1206,Raw!N320,Property_Manual!$D$2:$D$1206,Raw!O320,Property_Manual!$F$2:$F$1206,"x")</f>
        <v>0</v>
      </c>
      <c r="AW320" t="str">
        <f t="shared" si="152"/>
        <v/>
      </c>
      <c r="AX320" t="str">
        <f t="shared" si="153"/>
        <v>"Core.CO2Emissions","calculationFor","Common.Sensor","","hasOne"</v>
      </c>
      <c r="AY320" t="str">
        <f t="shared" si="154"/>
        <v/>
      </c>
    </row>
    <row r="321" spans="1:51" x14ac:dyDescent="0.2">
      <c r="A321" s="5" t="s">
        <v>1255</v>
      </c>
      <c r="B321" s="5" t="s">
        <v>20</v>
      </c>
      <c r="C321" s="5" t="s">
        <v>884</v>
      </c>
      <c r="D321" s="5" t="s">
        <v>1181</v>
      </c>
      <c r="E321" s="5" t="s">
        <v>1199</v>
      </c>
      <c r="F321" s="5" t="s">
        <v>204</v>
      </c>
      <c r="G321">
        <v>1</v>
      </c>
      <c r="H321" s="5"/>
      <c r="I321" s="5" t="s">
        <v>1220</v>
      </c>
      <c r="J321" s="5" t="s">
        <v>1222</v>
      </c>
      <c r="K321" s="5"/>
      <c r="L321" t="str">
        <f t="shared" si="124"/>
        <v>CO2Emissions</v>
      </c>
      <c r="M321" t="str">
        <f t="shared" si="125"/>
        <v>calculationFor</v>
      </c>
      <c r="N321" t="str">
        <f t="shared" si="126"/>
        <v>PieceLiveAnimals</v>
      </c>
      <c r="O321" t="str">
        <f t="shared" si="127"/>
        <v/>
      </c>
      <c r="P321" t="str">
        <f t="shared" si="128"/>
        <v/>
      </c>
      <c r="Q321" t="str">
        <f t="shared" si="129"/>
        <v>Object</v>
      </c>
      <c r="R321" t="str">
        <f t="shared" si="130"/>
        <v/>
      </c>
      <c r="S321" t="str">
        <f t="shared" si="131"/>
        <v/>
      </c>
      <c r="T321" t="str">
        <f t="shared" si="132"/>
        <v/>
      </c>
      <c r="U321" t="str">
        <f t="shared" si="133"/>
        <v/>
      </c>
      <c r="V321" t="str">
        <f t="shared" si="134"/>
        <v/>
      </c>
      <c r="W321" t="str">
        <f>IF($A321="Implicit","",COUNTIFS($C$8:C321,C321,$A$8:A321,"Explicit"))</f>
        <v/>
      </c>
      <c r="X321" t="str">
        <f t="shared" si="135"/>
        <v/>
      </c>
      <c r="Y321" t="str">
        <f t="shared" si="136"/>
        <v/>
      </c>
      <c r="Z321" t="str">
        <f t="shared" si="137"/>
        <v/>
      </c>
      <c r="AA321" t="str">
        <f t="shared" si="138"/>
        <v/>
      </c>
      <c r="AB321" t="str">
        <f t="shared" si="139"/>
        <v/>
      </c>
      <c r="AC321" t="str">
        <f t="shared" si="140"/>
        <v/>
      </c>
      <c r="AD321" t="str">
        <f t="shared" si="141"/>
        <v/>
      </c>
      <c r="AE321" t="str">
        <f t="shared" si="142"/>
        <v/>
      </c>
      <c r="AF321" t="str">
        <f t="shared" si="143"/>
        <v/>
      </c>
      <c r="AG321" t="str">
        <f t="shared" si="144"/>
        <v>"Core.CO2Emissions"</v>
      </c>
      <c r="AH321" t="str">
        <f t="shared" si="145"/>
        <v>"calculationFor"</v>
      </c>
      <c r="AI321" t="str">
        <f t="shared" si="146"/>
        <v>"LiveAnimals.PieceLiveAnimals"</v>
      </c>
      <c r="AJ321" t="str">
        <f t="shared" si="147"/>
        <v>""</v>
      </c>
      <c r="AK321" t="str">
        <f t="shared" si="148"/>
        <v>"hasOne"</v>
      </c>
      <c r="AL321" t="str">
        <f t="shared" si="149"/>
        <v>"Core.CO2Emissions","calculationFor","LiveAnimals.PieceLiveAnimals","","hasOne"</v>
      </c>
      <c r="AN321">
        <f>COUNTIF(View_conceptual!G:G,L321)</f>
        <v>0</v>
      </c>
      <c r="AO321">
        <f>COUNTIF(View_conceptual!H:H,L321)+COUNTIF(View_conceptual!I:I,N321)</f>
        <v>0</v>
      </c>
      <c r="AQ321" t="str">
        <f t="shared" si="150"/>
        <v/>
      </c>
      <c r="AR321" t="str">
        <f t="shared" si="151"/>
        <v/>
      </c>
      <c r="AT321">
        <f>COUNTIF(View_full!G:G,L321)</f>
        <v>1</v>
      </c>
      <c r="AU321">
        <f>COUNTIF(View_full!H:H,L321)+COUNTIF(View_full!I:I,N321)</f>
        <v>1</v>
      </c>
      <c r="AV321">
        <f>COUNTIFS(Property_Manual!$A$2:$A$1206,Raw!L321,Property_Manual!$B$2:$B$1206,Raw!M321,Property_Manual!$C$2:$C$1206,Raw!N321,Property_Manual!$D$2:$D$1206,Raw!O321,Property_Manual!$F$2:$F$1206,"x")</f>
        <v>0</v>
      </c>
      <c r="AW321" t="str">
        <f t="shared" si="152"/>
        <v/>
      </c>
      <c r="AX321" t="str">
        <f t="shared" si="153"/>
        <v/>
      </c>
      <c r="AY321" t="str">
        <f t="shared" si="154"/>
        <v/>
      </c>
    </row>
    <row r="322" spans="1:51" x14ac:dyDescent="0.2">
      <c r="A322" s="5" t="s">
        <v>1255</v>
      </c>
      <c r="B322" s="5" t="s">
        <v>20</v>
      </c>
      <c r="C322" s="5" t="s">
        <v>884</v>
      </c>
      <c r="D322" s="5" t="s">
        <v>1181</v>
      </c>
      <c r="E322" s="5" t="s">
        <v>20</v>
      </c>
      <c r="F322" s="5" t="s">
        <v>118</v>
      </c>
      <c r="G322">
        <v>1</v>
      </c>
      <c r="H322" s="5"/>
      <c r="I322" s="5" t="s">
        <v>1220</v>
      </c>
      <c r="J322" s="5" t="s">
        <v>1222</v>
      </c>
      <c r="K322" s="5" t="s">
        <v>1108</v>
      </c>
      <c r="L322" t="str">
        <f t="shared" si="124"/>
        <v>CO2Emissions</v>
      </c>
      <c r="M322" t="str">
        <f t="shared" si="125"/>
        <v>calculationFor</v>
      </c>
      <c r="N322" t="str">
        <f t="shared" si="126"/>
        <v>Item</v>
      </c>
      <c r="O322" t="str">
        <f t="shared" si="127"/>
        <v/>
      </c>
      <c r="P322" t="str">
        <f t="shared" si="128"/>
        <v>ItemDg</v>
      </c>
      <c r="Q322" t="str">
        <f t="shared" si="129"/>
        <v>Object</v>
      </c>
      <c r="R322" t="str">
        <f t="shared" si="130"/>
        <v/>
      </c>
      <c r="S322" t="str">
        <f t="shared" si="131"/>
        <v/>
      </c>
      <c r="T322" t="str">
        <f t="shared" si="132"/>
        <v/>
      </c>
      <c r="U322" t="str">
        <f t="shared" si="133"/>
        <v/>
      </c>
      <c r="V322" t="str">
        <f t="shared" si="134"/>
        <v/>
      </c>
      <c r="W322" t="str">
        <f>IF($A322="Implicit","",COUNTIFS($C$8:C322,C322,$A$8:A322,"Explicit"))</f>
        <v/>
      </c>
      <c r="X322" t="str">
        <f t="shared" si="135"/>
        <v/>
      </c>
      <c r="Y322" t="str">
        <f t="shared" si="136"/>
        <v/>
      </c>
      <c r="Z322" t="str">
        <f t="shared" si="137"/>
        <v/>
      </c>
      <c r="AA322" t="str">
        <f t="shared" si="138"/>
        <v/>
      </c>
      <c r="AB322" t="str">
        <f t="shared" si="139"/>
        <v/>
      </c>
      <c r="AC322" t="str">
        <f t="shared" si="140"/>
        <v/>
      </c>
      <c r="AD322" t="str">
        <f t="shared" si="141"/>
        <v/>
      </c>
      <c r="AE322" t="str">
        <f t="shared" si="142"/>
        <v/>
      </c>
      <c r="AF322" t="str">
        <f t="shared" si="143"/>
        <v/>
      </c>
      <c r="AG322" t="str">
        <f t="shared" si="144"/>
        <v>"Core.CO2Emissions"</v>
      </c>
      <c r="AH322" t="str">
        <f t="shared" si="145"/>
        <v>"calculationFor"</v>
      </c>
      <c r="AI322" t="str">
        <f t="shared" si="146"/>
        <v>"Core.Item"</v>
      </c>
      <c r="AJ322" t="str">
        <f t="shared" si="147"/>
        <v>""</v>
      </c>
      <c r="AK322" t="str">
        <f t="shared" si="148"/>
        <v>"hasOne"</v>
      </c>
      <c r="AL322" t="str">
        <f t="shared" si="149"/>
        <v>"Core.CO2Emissions","calculationFor","Core.Item","","hasOne"</v>
      </c>
      <c r="AN322">
        <f>COUNTIF(View_conceptual!G:G,L322)</f>
        <v>0</v>
      </c>
      <c r="AO322">
        <f>COUNTIF(View_conceptual!H:H,L322)+COUNTIF(View_conceptual!I:I,N322)</f>
        <v>1</v>
      </c>
      <c r="AQ322" t="str">
        <f t="shared" si="150"/>
        <v/>
      </c>
      <c r="AR322" t="str">
        <f t="shared" si="151"/>
        <v/>
      </c>
      <c r="AT322">
        <f>COUNTIF(View_full!G:G,L322)</f>
        <v>1</v>
      </c>
      <c r="AU322">
        <f>COUNTIF(View_full!H:H,L322)+COUNTIF(View_full!I:I,N322)</f>
        <v>2</v>
      </c>
      <c r="AV322">
        <f>COUNTIFS(Property_Manual!$A$2:$A$1206,Raw!L322,Property_Manual!$B$2:$B$1206,Raw!M322,Property_Manual!$C$2:$C$1206,Raw!N322,Property_Manual!$D$2:$D$1206,Raw!O322,Property_Manual!$F$2:$F$1206,"x")</f>
        <v>0</v>
      </c>
      <c r="AW322" t="str">
        <f t="shared" si="152"/>
        <v/>
      </c>
      <c r="AX322" t="str">
        <f t="shared" si="153"/>
        <v>"Core.CO2Emissions","calculationFor","Core.Item","","hasOne"</v>
      </c>
      <c r="AY322" t="str">
        <f t="shared" si="154"/>
        <v/>
      </c>
    </row>
    <row r="323" spans="1:51" x14ac:dyDescent="0.2">
      <c r="A323" s="5" t="s">
        <v>1255</v>
      </c>
      <c r="B323" s="5" t="s">
        <v>20</v>
      </c>
      <c r="C323" s="5" t="s">
        <v>884</v>
      </c>
      <c r="D323" s="5" t="s">
        <v>1181</v>
      </c>
      <c r="E323" s="5" t="s">
        <v>1207</v>
      </c>
      <c r="F323" s="5" t="s">
        <v>521</v>
      </c>
      <c r="G323">
        <v>1</v>
      </c>
      <c r="H323" s="5"/>
      <c r="I323" s="5" t="s">
        <v>1220</v>
      </c>
      <c r="J323" s="5" t="s">
        <v>1222</v>
      </c>
      <c r="K323" s="5"/>
      <c r="L323" t="str">
        <f t="shared" si="124"/>
        <v>CO2Emissions</v>
      </c>
      <c r="M323" t="str">
        <f t="shared" si="125"/>
        <v>calculationFor</v>
      </c>
      <c r="N323" t="str">
        <f t="shared" si="126"/>
        <v>DgProductRadioactive</v>
      </c>
      <c r="O323" t="str">
        <f t="shared" si="127"/>
        <v/>
      </c>
      <c r="P323" t="str">
        <f t="shared" si="128"/>
        <v/>
      </c>
      <c r="Q323" t="str">
        <f t="shared" si="129"/>
        <v>Object</v>
      </c>
      <c r="R323" t="str">
        <f t="shared" si="130"/>
        <v/>
      </c>
      <c r="S323" t="str">
        <f t="shared" si="131"/>
        <v/>
      </c>
      <c r="T323" t="str">
        <f t="shared" si="132"/>
        <v/>
      </c>
      <c r="U323" t="str">
        <f t="shared" si="133"/>
        <v/>
      </c>
      <c r="V323" t="str">
        <f t="shared" si="134"/>
        <v/>
      </c>
      <c r="W323" t="str">
        <f>IF($A323="Implicit","",COUNTIFS($C$8:C323,C323,$A$8:A323,"Explicit"))</f>
        <v/>
      </c>
      <c r="X323" t="str">
        <f t="shared" si="135"/>
        <v/>
      </c>
      <c r="Y323" t="str">
        <f t="shared" si="136"/>
        <v/>
      </c>
      <c r="Z323" t="str">
        <f t="shared" si="137"/>
        <v/>
      </c>
      <c r="AA323" t="str">
        <f t="shared" si="138"/>
        <v/>
      </c>
      <c r="AB323" t="str">
        <f t="shared" si="139"/>
        <v/>
      </c>
      <c r="AC323" t="str">
        <f t="shared" si="140"/>
        <v/>
      </c>
      <c r="AD323" t="str">
        <f t="shared" si="141"/>
        <v/>
      </c>
      <c r="AE323" t="str">
        <f t="shared" si="142"/>
        <v/>
      </c>
      <c r="AF323" t="str">
        <f t="shared" si="143"/>
        <v/>
      </c>
      <c r="AG323" t="str">
        <f t="shared" si="144"/>
        <v>"Core.CO2Emissions"</v>
      </c>
      <c r="AH323" t="str">
        <f t="shared" si="145"/>
        <v>"calculationFor"</v>
      </c>
      <c r="AI323" t="str">
        <f t="shared" si="146"/>
        <v>"DG.DgProductRadioactive"</v>
      </c>
      <c r="AJ323" t="str">
        <f t="shared" si="147"/>
        <v>""</v>
      </c>
      <c r="AK323" t="str">
        <f t="shared" si="148"/>
        <v>"hasOne"</v>
      </c>
      <c r="AL323" t="str">
        <f t="shared" si="149"/>
        <v>"Core.CO2Emissions","calculationFor","DG.DgProductRadioactive","","hasOne"</v>
      </c>
      <c r="AN323">
        <f>COUNTIF(View_conceptual!G:G,L323)</f>
        <v>0</v>
      </c>
      <c r="AO323">
        <f>COUNTIF(View_conceptual!H:H,L323)+COUNTIF(View_conceptual!I:I,N323)</f>
        <v>0</v>
      </c>
      <c r="AQ323" t="str">
        <f t="shared" si="150"/>
        <v/>
      </c>
      <c r="AR323" t="str">
        <f t="shared" si="151"/>
        <v/>
      </c>
      <c r="AT323">
        <f>COUNTIF(View_full!G:G,L323)</f>
        <v>1</v>
      </c>
      <c r="AU323">
        <f>COUNTIF(View_full!H:H,L323)+COUNTIF(View_full!I:I,N323)</f>
        <v>1</v>
      </c>
      <c r="AV323">
        <f>COUNTIFS(Property_Manual!$A$2:$A$1206,Raw!L323,Property_Manual!$B$2:$B$1206,Raw!M323,Property_Manual!$C$2:$C$1206,Raw!N323,Property_Manual!$D$2:$D$1206,Raw!O323,Property_Manual!$F$2:$F$1206,"x")</f>
        <v>0</v>
      </c>
      <c r="AW323" t="str">
        <f t="shared" si="152"/>
        <v/>
      </c>
      <c r="AX323" t="str">
        <f t="shared" si="153"/>
        <v/>
      </c>
      <c r="AY323" t="str">
        <f t="shared" si="154"/>
        <v/>
      </c>
    </row>
    <row r="324" spans="1:51" x14ac:dyDescent="0.2">
      <c r="A324" s="5" t="s">
        <v>1255</v>
      </c>
      <c r="B324" s="5" t="s">
        <v>20</v>
      </c>
      <c r="C324" s="5" t="s">
        <v>884</v>
      </c>
      <c r="D324" s="5" t="s">
        <v>1181</v>
      </c>
      <c r="E324" s="5" t="s">
        <v>20</v>
      </c>
      <c r="F324" s="5" t="s">
        <v>125</v>
      </c>
      <c r="G324">
        <v>1</v>
      </c>
      <c r="H324" s="5"/>
      <c r="I324" s="5" t="s">
        <v>1220</v>
      </c>
      <c r="J324" s="5" t="s">
        <v>1222</v>
      </c>
      <c r="K324" s="5" t="s">
        <v>526</v>
      </c>
      <c r="L324" t="str">
        <f t="shared" si="124"/>
        <v>CO2Emissions</v>
      </c>
      <c r="M324" t="str">
        <f t="shared" si="125"/>
        <v>calculationFor</v>
      </c>
      <c r="N324" t="str">
        <f t="shared" si="126"/>
        <v>Product</v>
      </c>
      <c r="O324" t="str">
        <f t="shared" si="127"/>
        <v/>
      </c>
      <c r="P324" t="str">
        <f t="shared" si="128"/>
        <v>ProductDg</v>
      </c>
      <c r="Q324" t="str">
        <f t="shared" si="129"/>
        <v>Object</v>
      </c>
      <c r="R324" t="str">
        <f t="shared" si="130"/>
        <v/>
      </c>
      <c r="S324" t="str">
        <f t="shared" si="131"/>
        <v/>
      </c>
      <c r="T324" t="str">
        <f t="shared" si="132"/>
        <v/>
      </c>
      <c r="U324" t="str">
        <f t="shared" si="133"/>
        <v/>
      </c>
      <c r="V324" t="str">
        <f t="shared" si="134"/>
        <v/>
      </c>
      <c r="W324" t="str">
        <f>IF($A324="Implicit","",COUNTIFS($C$8:C324,C324,$A$8:A324,"Explicit"))</f>
        <v/>
      </c>
      <c r="X324" t="str">
        <f t="shared" si="135"/>
        <v/>
      </c>
      <c r="Y324" t="str">
        <f t="shared" si="136"/>
        <v/>
      </c>
      <c r="Z324" t="str">
        <f t="shared" si="137"/>
        <v/>
      </c>
      <c r="AA324" t="str">
        <f t="shared" si="138"/>
        <v/>
      </c>
      <c r="AB324" t="str">
        <f t="shared" si="139"/>
        <v/>
      </c>
      <c r="AC324" t="str">
        <f t="shared" si="140"/>
        <v/>
      </c>
      <c r="AD324" t="str">
        <f t="shared" si="141"/>
        <v/>
      </c>
      <c r="AE324" t="str">
        <f t="shared" si="142"/>
        <v/>
      </c>
      <c r="AF324" t="str">
        <f t="shared" si="143"/>
        <v/>
      </c>
      <c r="AG324" t="str">
        <f t="shared" si="144"/>
        <v>"Core.CO2Emissions"</v>
      </c>
      <c r="AH324" t="str">
        <f t="shared" si="145"/>
        <v>"calculationFor"</v>
      </c>
      <c r="AI324" t="str">
        <f t="shared" si="146"/>
        <v>"Core.Product"</v>
      </c>
      <c r="AJ324" t="str">
        <f t="shared" si="147"/>
        <v>""</v>
      </c>
      <c r="AK324" t="str">
        <f t="shared" si="148"/>
        <v>"hasOne"</v>
      </c>
      <c r="AL324" t="str">
        <f t="shared" si="149"/>
        <v>"Core.CO2Emissions","calculationFor","Core.Product","","hasOne"</v>
      </c>
      <c r="AN324">
        <f>COUNTIF(View_conceptual!G:G,L324)</f>
        <v>0</v>
      </c>
      <c r="AO324">
        <f>COUNTIF(View_conceptual!H:H,L324)+COUNTIF(View_conceptual!I:I,N324)</f>
        <v>1</v>
      </c>
      <c r="AQ324" t="str">
        <f t="shared" si="150"/>
        <v/>
      </c>
      <c r="AR324" t="str">
        <f t="shared" si="151"/>
        <v/>
      </c>
      <c r="AT324">
        <f>COUNTIF(View_full!G:G,L324)</f>
        <v>1</v>
      </c>
      <c r="AU324">
        <f>COUNTIF(View_full!H:H,L324)+COUNTIF(View_full!I:I,N324)</f>
        <v>2</v>
      </c>
      <c r="AV324">
        <f>COUNTIFS(Property_Manual!$A$2:$A$1206,Raw!L324,Property_Manual!$B$2:$B$1206,Raw!M324,Property_Manual!$C$2:$C$1206,Raw!N324,Property_Manual!$D$2:$D$1206,Raw!O324,Property_Manual!$F$2:$F$1206,"x")</f>
        <v>0</v>
      </c>
      <c r="AW324" t="str">
        <f t="shared" si="152"/>
        <v/>
      </c>
      <c r="AX324" t="str">
        <f t="shared" si="153"/>
        <v>"Core.CO2Emissions","calculationFor","Core.Product","","hasOne"</v>
      </c>
      <c r="AY324" t="str">
        <f t="shared" si="154"/>
        <v/>
      </c>
    </row>
    <row r="325" spans="1:51" x14ac:dyDescent="0.2">
      <c r="A325" s="5" t="s">
        <v>1255</v>
      </c>
      <c r="B325" s="5" t="s">
        <v>20</v>
      </c>
      <c r="C325" s="5" t="s">
        <v>884</v>
      </c>
      <c r="D325" s="5" t="s">
        <v>1181</v>
      </c>
      <c r="E325" s="5" t="s">
        <v>20</v>
      </c>
      <c r="F325" s="5" t="s">
        <v>128</v>
      </c>
      <c r="G325">
        <v>1</v>
      </c>
      <c r="H325" s="5"/>
      <c r="I325" s="5" t="s">
        <v>1220</v>
      </c>
      <c r="J325" s="5" t="s">
        <v>1222</v>
      </c>
      <c r="K325" s="5"/>
      <c r="L325" t="str">
        <f t="shared" si="124"/>
        <v>CO2Emissions</v>
      </c>
      <c r="M325" t="str">
        <f t="shared" si="125"/>
        <v>calculationFor</v>
      </c>
      <c r="N325" t="str">
        <f t="shared" si="126"/>
        <v>CustomsInformation</v>
      </c>
      <c r="O325" t="str">
        <f t="shared" si="127"/>
        <v/>
      </c>
      <c r="P325" t="str">
        <f t="shared" si="128"/>
        <v/>
      </c>
      <c r="Q325" t="str">
        <f t="shared" si="129"/>
        <v>Object</v>
      </c>
      <c r="R325" t="str">
        <f t="shared" si="130"/>
        <v/>
      </c>
      <c r="S325" t="str">
        <f t="shared" si="131"/>
        <v/>
      </c>
      <c r="T325" t="str">
        <f t="shared" si="132"/>
        <v/>
      </c>
      <c r="U325" t="str">
        <f t="shared" si="133"/>
        <v/>
      </c>
      <c r="V325" t="str">
        <f t="shared" si="134"/>
        <v/>
      </c>
      <c r="W325" t="str">
        <f>IF($A325="Implicit","",COUNTIFS($C$8:C325,C325,$A$8:A325,"Explicit"))</f>
        <v/>
      </c>
      <c r="X325" t="str">
        <f t="shared" si="135"/>
        <v/>
      </c>
      <c r="Y325" t="str">
        <f t="shared" si="136"/>
        <v/>
      </c>
      <c r="Z325" t="str">
        <f t="shared" si="137"/>
        <v/>
      </c>
      <c r="AA325" t="str">
        <f t="shared" si="138"/>
        <v/>
      </c>
      <c r="AB325" t="str">
        <f t="shared" si="139"/>
        <v/>
      </c>
      <c r="AC325" t="str">
        <f t="shared" si="140"/>
        <v/>
      </c>
      <c r="AD325" t="str">
        <f t="shared" si="141"/>
        <v/>
      </c>
      <c r="AE325" t="str">
        <f t="shared" si="142"/>
        <v/>
      </c>
      <c r="AF325" t="str">
        <f t="shared" si="143"/>
        <v/>
      </c>
      <c r="AG325" t="str">
        <f t="shared" si="144"/>
        <v>"Core.CO2Emissions"</v>
      </c>
      <c r="AH325" t="str">
        <f t="shared" si="145"/>
        <v>"calculationFor"</v>
      </c>
      <c r="AI325" t="str">
        <f t="shared" si="146"/>
        <v>"Core.CustomsInformation"</v>
      </c>
      <c r="AJ325" t="str">
        <f t="shared" si="147"/>
        <v>""</v>
      </c>
      <c r="AK325" t="str">
        <f t="shared" si="148"/>
        <v>"hasOne"</v>
      </c>
      <c r="AL325" t="str">
        <f t="shared" si="149"/>
        <v>"Core.CO2Emissions","calculationFor","Core.CustomsInformation","","hasOne"</v>
      </c>
      <c r="AN325">
        <f>COUNTIF(View_conceptual!G:G,L325)</f>
        <v>0</v>
      </c>
      <c r="AO325">
        <f>COUNTIF(View_conceptual!H:H,L325)+COUNTIF(View_conceptual!I:I,N325)</f>
        <v>0</v>
      </c>
      <c r="AQ325" t="str">
        <f t="shared" si="150"/>
        <v/>
      </c>
      <c r="AR325" t="str">
        <f t="shared" si="151"/>
        <v/>
      </c>
      <c r="AT325">
        <f>COUNTIF(View_full!G:G,L325)</f>
        <v>1</v>
      </c>
      <c r="AU325">
        <f>COUNTIF(View_full!H:H,L325)+COUNTIF(View_full!I:I,N325)</f>
        <v>2</v>
      </c>
      <c r="AV325">
        <f>COUNTIFS(Property_Manual!$A$2:$A$1206,Raw!L325,Property_Manual!$B$2:$B$1206,Raw!M325,Property_Manual!$C$2:$C$1206,Raw!N325,Property_Manual!$D$2:$D$1206,Raw!O325,Property_Manual!$F$2:$F$1206,"x")</f>
        <v>0</v>
      </c>
      <c r="AW325" t="str">
        <f t="shared" si="152"/>
        <v/>
      </c>
      <c r="AX325" t="str">
        <f t="shared" si="153"/>
        <v>"Core.CO2Emissions","calculationFor","Core.CustomsInformation","","hasOne"</v>
      </c>
      <c r="AY325" t="str">
        <f t="shared" si="154"/>
        <v/>
      </c>
    </row>
    <row r="326" spans="1:51" x14ac:dyDescent="0.2">
      <c r="A326" s="5" t="s">
        <v>1255</v>
      </c>
      <c r="B326" s="5" t="s">
        <v>20</v>
      </c>
      <c r="C326" s="5" t="s">
        <v>884</v>
      </c>
      <c r="D326" s="5" t="s">
        <v>1181</v>
      </c>
      <c r="E326" s="5" t="s">
        <v>20</v>
      </c>
      <c r="F326" s="5" t="s">
        <v>245</v>
      </c>
      <c r="G326">
        <v>1</v>
      </c>
      <c r="H326" s="5"/>
      <c r="I326" s="5" t="s">
        <v>1220</v>
      </c>
      <c r="J326" s="5" t="s">
        <v>1222</v>
      </c>
      <c r="K326" s="5"/>
      <c r="L326" t="str">
        <f t="shared" si="124"/>
        <v>CO2Emissions</v>
      </c>
      <c r="M326" t="str">
        <f t="shared" si="125"/>
        <v>calculationFor</v>
      </c>
      <c r="N326" t="str">
        <f t="shared" si="126"/>
        <v>Waybill</v>
      </c>
      <c r="O326" t="str">
        <f t="shared" si="127"/>
        <v/>
      </c>
      <c r="P326" t="str">
        <f t="shared" si="128"/>
        <v/>
      </c>
      <c r="Q326" t="str">
        <f t="shared" si="129"/>
        <v>Object</v>
      </c>
      <c r="R326" t="str">
        <f t="shared" si="130"/>
        <v/>
      </c>
      <c r="S326" t="str">
        <f t="shared" si="131"/>
        <v/>
      </c>
      <c r="T326" t="str">
        <f t="shared" si="132"/>
        <v/>
      </c>
      <c r="U326" t="str">
        <f t="shared" si="133"/>
        <v/>
      </c>
      <c r="V326" t="str">
        <f t="shared" si="134"/>
        <v/>
      </c>
      <c r="W326" t="str">
        <f>IF($A326="Implicit","",COUNTIFS($C$8:C326,C326,$A$8:A326,"Explicit"))</f>
        <v/>
      </c>
      <c r="X326" t="str">
        <f t="shared" si="135"/>
        <v/>
      </c>
      <c r="Y326" t="str">
        <f t="shared" si="136"/>
        <v/>
      </c>
      <c r="Z326" t="str">
        <f t="shared" si="137"/>
        <v/>
      </c>
      <c r="AA326" t="str">
        <f t="shared" si="138"/>
        <v/>
      </c>
      <c r="AB326" t="str">
        <f t="shared" si="139"/>
        <v/>
      </c>
      <c r="AC326" t="str">
        <f t="shared" si="140"/>
        <v/>
      </c>
      <c r="AD326" t="str">
        <f t="shared" si="141"/>
        <v/>
      </c>
      <c r="AE326" t="str">
        <f t="shared" si="142"/>
        <v/>
      </c>
      <c r="AF326" t="str">
        <f t="shared" si="143"/>
        <v/>
      </c>
      <c r="AG326" t="str">
        <f t="shared" si="144"/>
        <v>"Core.CO2Emissions"</v>
      </c>
      <c r="AH326" t="str">
        <f t="shared" si="145"/>
        <v>"calculationFor"</v>
      </c>
      <c r="AI326" t="str">
        <f t="shared" si="146"/>
        <v>"Core.Waybill"</v>
      </c>
      <c r="AJ326" t="str">
        <f t="shared" si="147"/>
        <v>""</v>
      </c>
      <c r="AK326" t="str">
        <f t="shared" si="148"/>
        <v>"hasOne"</v>
      </c>
      <c r="AL326" t="str">
        <f t="shared" si="149"/>
        <v>"Core.CO2Emissions","calculationFor","Core.Waybill","","hasOne"</v>
      </c>
      <c r="AN326">
        <f>COUNTIF(View_conceptual!G:G,L326)</f>
        <v>0</v>
      </c>
      <c r="AO326">
        <f>COUNTIF(View_conceptual!H:H,L326)+COUNTIF(View_conceptual!I:I,N326)</f>
        <v>1</v>
      </c>
      <c r="AQ326" t="str">
        <f t="shared" si="150"/>
        <v/>
      </c>
      <c r="AR326" t="str">
        <f t="shared" si="151"/>
        <v/>
      </c>
      <c r="AT326">
        <f>COUNTIF(View_full!G:G,L326)</f>
        <v>1</v>
      </c>
      <c r="AU326">
        <f>COUNTIF(View_full!H:H,L326)+COUNTIF(View_full!I:I,N326)</f>
        <v>2</v>
      </c>
      <c r="AV326">
        <f>COUNTIFS(Property_Manual!$A$2:$A$1206,Raw!L326,Property_Manual!$B$2:$B$1206,Raw!M326,Property_Manual!$C$2:$C$1206,Raw!N326,Property_Manual!$D$2:$D$1206,Raw!O326,Property_Manual!$F$2:$F$1206,"x")</f>
        <v>0</v>
      </c>
      <c r="AW326" t="str">
        <f t="shared" si="152"/>
        <v/>
      </c>
      <c r="AX326" t="str">
        <f t="shared" si="153"/>
        <v>"Core.CO2Emissions","calculationFor","Core.Waybill","","hasOne"</v>
      </c>
      <c r="AY326" t="str">
        <f t="shared" si="154"/>
        <v/>
      </c>
    </row>
    <row r="327" spans="1:51" x14ac:dyDescent="0.2">
      <c r="A327" s="5" t="s">
        <v>1255</v>
      </c>
      <c r="B327" s="5" t="s">
        <v>20</v>
      </c>
      <c r="C327" s="5" t="s">
        <v>884</v>
      </c>
      <c r="D327" s="5" t="s">
        <v>1181</v>
      </c>
      <c r="E327" s="5" t="s">
        <v>1207</v>
      </c>
      <c r="F327" s="5" t="s">
        <v>625</v>
      </c>
      <c r="G327">
        <v>1</v>
      </c>
      <c r="H327" s="5"/>
      <c r="I327" s="5" t="s">
        <v>1220</v>
      </c>
      <c r="J327" s="5" t="s">
        <v>1222</v>
      </c>
      <c r="K327" s="5"/>
      <c r="L327" t="str">
        <f t="shared" si="124"/>
        <v>CO2Emissions</v>
      </c>
      <c r="M327" t="str">
        <f t="shared" si="125"/>
        <v>calculationFor</v>
      </c>
      <c r="N327" t="str">
        <f t="shared" si="126"/>
        <v>DgDeclaration</v>
      </c>
      <c r="O327" t="str">
        <f t="shared" si="127"/>
        <v/>
      </c>
      <c r="P327" t="str">
        <f t="shared" si="128"/>
        <v/>
      </c>
      <c r="Q327" t="str">
        <f t="shared" si="129"/>
        <v>Object</v>
      </c>
      <c r="R327" t="str">
        <f t="shared" si="130"/>
        <v/>
      </c>
      <c r="S327" t="str">
        <f t="shared" si="131"/>
        <v/>
      </c>
      <c r="T327" t="str">
        <f t="shared" si="132"/>
        <v/>
      </c>
      <c r="U327" t="str">
        <f t="shared" si="133"/>
        <v/>
      </c>
      <c r="V327" t="str">
        <f t="shared" si="134"/>
        <v/>
      </c>
      <c r="W327" t="str">
        <f>IF($A327="Implicit","",COUNTIFS($C$8:C327,C327,$A$8:A327,"Explicit"))</f>
        <v/>
      </c>
      <c r="X327" t="str">
        <f t="shared" si="135"/>
        <v/>
      </c>
      <c r="Y327" t="str">
        <f t="shared" si="136"/>
        <v/>
      </c>
      <c r="Z327" t="str">
        <f t="shared" si="137"/>
        <v/>
      </c>
      <c r="AA327" t="str">
        <f t="shared" si="138"/>
        <v/>
      </c>
      <c r="AB327" t="str">
        <f t="shared" si="139"/>
        <v/>
      </c>
      <c r="AC327" t="str">
        <f t="shared" si="140"/>
        <v/>
      </c>
      <c r="AD327" t="str">
        <f t="shared" si="141"/>
        <v/>
      </c>
      <c r="AE327" t="str">
        <f t="shared" si="142"/>
        <v/>
      </c>
      <c r="AF327" t="str">
        <f t="shared" si="143"/>
        <v/>
      </c>
      <c r="AG327" t="str">
        <f t="shared" si="144"/>
        <v>"Core.CO2Emissions"</v>
      </c>
      <c r="AH327" t="str">
        <f t="shared" si="145"/>
        <v>"calculationFor"</v>
      </c>
      <c r="AI327" t="str">
        <f t="shared" si="146"/>
        <v>"DG.DgDeclaration"</v>
      </c>
      <c r="AJ327" t="str">
        <f t="shared" si="147"/>
        <v>""</v>
      </c>
      <c r="AK327" t="str">
        <f t="shared" si="148"/>
        <v>"hasOne"</v>
      </c>
      <c r="AL327" t="str">
        <f t="shared" si="149"/>
        <v>"Core.CO2Emissions","calculationFor","DG.DgDeclaration","","hasOne"</v>
      </c>
      <c r="AN327">
        <f>COUNTIF(View_conceptual!G:G,L327)</f>
        <v>0</v>
      </c>
      <c r="AO327">
        <f>COUNTIF(View_conceptual!H:H,L327)+COUNTIF(View_conceptual!I:I,N327)</f>
        <v>0</v>
      </c>
      <c r="AQ327" t="str">
        <f t="shared" si="150"/>
        <v/>
      </c>
      <c r="AR327" t="str">
        <f t="shared" si="151"/>
        <v/>
      </c>
      <c r="AT327">
        <f>COUNTIF(View_full!G:G,L327)</f>
        <v>1</v>
      </c>
      <c r="AU327">
        <f>COUNTIF(View_full!H:H,L327)+COUNTIF(View_full!I:I,N327)</f>
        <v>1</v>
      </c>
      <c r="AV327">
        <f>COUNTIFS(Property_Manual!$A$2:$A$1206,Raw!L327,Property_Manual!$B$2:$B$1206,Raw!M327,Property_Manual!$C$2:$C$1206,Raw!N327,Property_Manual!$D$2:$D$1206,Raw!O327,Property_Manual!$F$2:$F$1206,"x")</f>
        <v>0</v>
      </c>
      <c r="AW327" t="str">
        <f t="shared" si="152"/>
        <v/>
      </c>
      <c r="AX327" t="str">
        <f t="shared" si="153"/>
        <v/>
      </c>
      <c r="AY327" t="str">
        <f t="shared" si="154"/>
        <v/>
      </c>
    </row>
    <row r="328" spans="1:51" x14ac:dyDescent="0.2">
      <c r="A328" s="5" t="s">
        <v>1255</v>
      </c>
      <c r="B328" s="5" t="s">
        <v>20</v>
      </c>
      <c r="C328" s="5" t="s">
        <v>884</v>
      </c>
      <c r="D328" s="5" t="s">
        <v>1181</v>
      </c>
      <c r="E328" s="5" t="s">
        <v>1198</v>
      </c>
      <c r="F328" s="5" t="s">
        <v>44</v>
      </c>
      <c r="G328">
        <v>1</v>
      </c>
      <c r="H328" s="5"/>
      <c r="I328" s="5" t="s">
        <v>1220</v>
      </c>
      <c r="J328" s="5" t="s">
        <v>1222</v>
      </c>
      <c r="K328" s="5"/>
      <c r="L328" t="str">
        <f t="shared" si="124"/>
        <v>CO2Emissions</v>
      </c>
      <c r="M328" t="str">
        <f t="shared" si="125"/>
        <v>calculationFor</v>
      </c>
      <c r="N328" t="str">
        <f t="shared" si="126"/>
        <v>ExternalReference</v>
      </c>
      <c r="O328" t="str">
        <f t="shared" si="127"/>
        <v/>
      </c>
      <c r="P328" t="str">
        <f t="shared" si="128"/>
        <v/>
      </c>
      <c r="Q328" t="str">
        <f t="shared" si="129"/>
        <v>Object</v>
      </c>
      <c r="R328" t="str">
        <f t="shared" si="130"/>
        <v/>
      </c>
      <c r="S328" t="str">
        <f t="shared" si="131"/>
        <v/>
      </c>
      <c r="T328" t="str">
        <f t="shared" si="132"/>
        <v/>
      </c>
      <c r="U328" t="str">
        <f t="shared" si="133"/>
        <v/>
      </c>
      <c r="V328" t="str">
        <f t="shared" si="134"/>
        <v/>
      </c>
      <c r="W328" t="str">
        <f>IF($A328="Implicit","",COUNTIFS($C$8:C328,C328,$A$8:A328,"Explicit"))</f>
        <v/>
      </c>
      <c r="X328" t="str">
        <f t="shared" si="135"/>
        <v/>
      </c>
      <c r="Y328" t="str">
        <f t="shared" si="136"/>
        <v/>
      </c>
      <c r="Z328" t="str">
        <f t="shared" si="137"/>
        <v/>
      </c>
      <c r="AA328" t="str">
        <f t="shared" si="138"/>
        <v/>
      </c>
      <c r="AB328" t="str">
        <f t="shared" si="139"/>
        <v/>
      </c>
      <c r="AC328" t="str">
        <f t="shared" si="140"/>
        <v/>
      </c>
      <c r="AD328" t="str">
        <f t="shared" si="141"/>
        <v/>
      </c>
      <c r="AE328" t="str">
        <f t="shared" si="142"/>
        <v/>
      </c>
      <c r="AF328" t="str">
        <f t="shared" si="143"/>
        <v/>
      </c>
      <c r="AG328" t="str">
        <f t="shared" si="144"/>
        <v>"Core.CO2Emissions"</v>
      </c>
      <c r="AH328" t="str">
        <f t="shared" si="145"/>
        <v>"calculationFor"</v>
      </c>
      <c r="AI328" t="str">
        <f t="shared" si="146"/>
        <v>"Common.ExternalReference"</v>
      </c>
      <c r="AJ328" t="str">
        <f t="shared" si="147"/>
        <v>""</v>
      </c>
      <c r="AK328" t="str">
        <f t="shared" si="148"/>
        <v>"hasOne"</v>
      </c>
      <c r="AL328" t="str">
        <f t="shared" si="149"/>
        <v>"Core.CO2Emissions","calculationFor","Common.ExternalReference","","hasOne"</v>
      </c>
      <c r="AN328">
        <f>COUNTIF(View_conceptual!G:G,L328)</f>
        <v>0</v>
      </c>
      <c r="AO328">
        <f>COUNTIF(View_conceptual!H:H,L328)+COUNTIF(View_conceptual!I:I,N328)</f>
        <v>0</v>
      </c>
      <c r="AQ328" t="str">
        <f t="shared" si="150"/>
        <v/>
      </c>
      <c r="AR328" t="str">
        <f t="shared" si="151"/>
        <v/>
      </c>
      <c r="AT328">
        <f>COUNTIF(View_full!G:G,L328)</f>
        <v>1</v>
      </c>
      <c r="AU328">
        <f>COUNTIF(View_full!H:H,L328)+COUNTIF(View_full!I:I,N328)</f>
        <v>1</v>
      </c>
      <c r="AV328">
        <f>COUNTIFS(Property_Manual!$A$2:$A$1206,Raw!L328,Property_Manual!$B$2:$B$1206,Raw!M328,Property_Manual!$C$2:$C$1206,Raw!N328,Property_Manual!$D$2:$D$1206,Raw!O328,Property_Manual!$F$2:$F$1206,"x")</f>
        <v>0</v>
      </c>
      <c r="AW328" t="str">
        <f t="shared" si="152"/>
        <v/>
      </c>
      <c r="AX328" t="str">
        <f t="shared" si="153"/>
        <v/>
      </c>
      <c r="AY328" t="str">
        <f t="shared" si="154"/>
        <v/>
      </c>
    </row>
    <row r="329" spans="1:51" x14ac:dyDescent="0.2">
      <c r="A329" s="5" t="s">
        <v>1255</v>
      </c>
      <c r="B329" s="5" t="s">
        <v>20</v>
      </c>
      <c r="C329" s="5" t="s">
        <v>884</v>
      </c>
      <c r="D329" s="5" t="s">
        <v>1181</v>
      </c>
      <c r="E329" s="5" t="s">
        <v>1199</v>
      </c>
      <c r="F329" s="5" t="s">
        <v>208</v>
      </c>
      <c r="G329">
        <v>1</v>
      </c>
      <c r="H329" s="5"/>
      <c r="I329" s="5" t="s">
        <v>1220</v>
      </c>
      <c r="J329" s="5" t="s">
        <v>1222</v>
      </c>
      <c r="K329" s="5"/>
      <c r="L329" t="str">
        <f t="shared" ref="L329:L392" si="155">SUBSTITUTE(SUBSTITUTE(SUBSTITUTE(C329,$B$2,$A$2),$B$3,$A$3),$B$4,$A$4)</f>
        <v>CO2Emissions</v>
      </c>
      <c r="M329" t="str">
        <f t="shared" ref="M329:M392" si="156">SUBSTITUTE(SUBSTITUTE(SUBSTITUTE(D329,$B$2,$A$2),$B$3,$A$3),$A$4,$B$4)</f>
        <v>calculationFor</v>
      </c>
      <c r="N329" t="str">
        <f t="shared" ref="N329:N392" si="157">SUBSTITUTE(SUBSTITUTE(SUBSTITUTE(F329,$B$2,$A$2),$B$3,$A$3),$B$4,$A$4)</f>
        <v>LiveAnimalsEpermit</v>
      </c>
      <c r="O329" t="str">
        <f t="shared" ref="O329:O392" si="158">SUBSTITUTE(SUBSTITUTE(SUBSTITUTE(H329,$B$2,$A$2),$B$3,$A$3),$B$4,$A$4)</f>
        <v/>
      </c>
      <c r="P329" t="str">
        <f t="shared" ref="P329:P392" si="159">SUBSTITUTE(SUBSTITUTE(SUBSTITUTE(K329,$B$2,$A$2),$B$3,$A$3),$B$4,$A$4)</f>
        <v/>
      </c>
      <c r="Q329" t="str">
        <f t="shared" ref="Q329:Q392" si="160">IF(LEFT(N329,3)="xsd","Data","Object")</f>
        <v>Object</v>
      </c>
      <c r="R329" t="str">
        <f t="shared" ref="R329:R392" si="161">IF($A329="Implicit","",$F$1&amp;B329&amp;$F$1)</f>
        <v/>
      </c>
      <c r="S329" t="str">
        <f t="shared" ref="S329:S392" si="162">IF($A329="Implicit","",$F$1&amp;L329&amp;$F$1)</f>
        <v/>
      </c>
      <c r="T329" t="str">
        <f t="shared" ref="T329:T392" si="163">IF($A329="Implicit","",$F$1&amp;M329&amp;$F$1)</f>
        <v/>
      </c>
      <c r="U329" t="str">
        <f t="shared" ref="U329:U392" si="164">IF($A329="Implicit","",$F$1&amp;E329&amp;$F$1)</f>
        <v/>
      </c>
      <c r="V329" t="str">
        <f t="shared" ref="V329:V392" si="165">IF($A329="Implicit","",$F$1&amp;N329&amp;$F$1)</f>
        <v/>
      </c>
      <c r="W329" t="str">
        <f>IF($A329="Implicit","",COUNTIFS($C$8:C329,C329,$A$8:A329,"Explicit"))</f>
        <v/>
      </c>
      <c r="X329" t="str">
        <f t="shared" ref="X329:X392" si="166">IF($A329="Implicit","",$F$1&amp;SUBSTITUTE(IF(I329=0,"",I329),",",";")&amp;$F$1)</f>
        <v/>
      </c>
      <c r="Y329" t="str">
        <f t="shared" ref="Y329:Y392" si="167">IF($A329="Implicit","",$F$1&amp;SUBSTITUTE(IF(J329=0,"",J329),",",";")&amp;$F$1)</f>
        <v/>
      </c>
      <c r="Z329" t="str">
        <f t="shared" ref="Z329:Z392" si="168">IF($A329="Implicit","",$F$1&amp;IF(G329=1,"false","true")&amp;$F$1)</f>
        <v/>
      </c>
      <c r="AA329" t="str">
        <f t="shared" ref="AA329:AA392" si="169">IF($A329="Implicit","",$F$1&amp;IF(OR(E329="Enum",E329="CodeList"),"true","false")&amp;$F$1)</f>
        <v/>
      </c>
      <c r="AB329" t="str">
        <f t="shared" ref="AB329:AB392" si="170">IF($A329="Implicit","",$F$1&amp;P329&amp;$F$1)</f>
        <v/>
      </c>
      <c r="AC329" t="str">
        <f t="shared" ref="AC329:AC392" si="171">IF($A329="Implicit","",$F$1&amp;C329&amp;$F$1)</f>
        <v/>
      </c>
      <c r="AD329" t="str">
        <f t="shared" ref="AD329:AD392" si="172">IF($A329="Implicit","",$F$1&amp;D329&amp;$F$1)</f>
        <v/>
      </c>
      <c r="AE329" t="str">
        <f t="shared" ref="AE329:AE392" si="173">IF($A329="Implicit","",$F$1&amp;F329&amp;$F$1)</f>
        <v/>
      </c>
      <c r="AF329" t="str">
        <f t="shared" ref="AF329:AF392" si="174">IF(A329="Implicit","",R329&amp;","&amp;S329&amp;","&amp;T329&amp;","&amp;U329&amp;","&amp;V329&amp;","&amp;W329&amp;","&amp;X329&amp;","&amp;Y329&amp;","&amp;Z329&amp;","&amp;AA329&amp;","&amp;AB329&amp;","&amp;AC329&amp;","&amp;AD329&amp;","&amp;AE329)</f>
        <v/>
      </c>
      <c r="AG329" t="str">
        <f t="shared" ref="AG329:AG392" si="175">IF(Q329="Data","",$F$1&amp;B329&amp;"."&amp;L329&amp;$F$1)</f>
        <v>"Core.CO2Emissions"</v>
      </c>
      <c r="AH329" t="str">
        <f t="shared" ref="AH329:AH392" si="176">IF(Q329="Data","",$F$1&amp;M329&amp;$F$1)</f>
        <v>"calculationFor"</v>
      </c>
      <c r="AI329" t="str">
        <f t="shared" ref="AI329:AI392" si="177">IF(Q329="Data","",$F$1&amp;E329&amp;"."&amp;N329&amp;$F$1)</f>
        <v>"LiveAnimals.LiveAnimalsEpermit"</v>
      </c>
      <c r="AJ329" t="str">
        <f t="shared" ref="AJ329:AJ392" si="178">IF(Q329="Data","",$F$1&amp;O329&amp;$F$1)</f>
        <v>""</v>
      </c>
      <c r="AK329" t="str">
        <f t="shared" ref="AK329:AK392" si="179">IF(Q329="Data","",$F$1&amp;IF(G329=1,"hasOne","hasMany")&amp;$F$1)</f>
        <v>"hasOne"</v>
      </c>
      <c r="AL329" t="str">
        <f t="shared" ref="AL329:AL392" si="180">IF(Q329="Data","",AG329&amp;","&amp;AH329&amp;","&amp;AI329&amp;","&amp;AJ329&amp;","&amp;AK329)</f>
        <v>"Core.CO2Emissions","calculationFor","LiveAnimals.LiveAnimalsEpermit","","hasOne"</v>
      </c>
      <c r="AN329">
        <f>COUNTIF(View_conceptual!G:G,L329)</f>
        <v>0</v>
      </c>
      <c r="AO329">
        <f>COUNTIF(View_conceptual!H:H,L329)+COUNTIF(View_conceptual!I:I,N329)</f>
        <v>0</v>
      </c>
      <c r="AQ329" t="str">
        <f t="shared" ref="AQ329:AQ392" si="181">IF(AN329=1,AF329,"")</f>
        <v/>
      </c>
      <c r="AR329" t="str">
        <f t="shared" ref="AR329:AR392" si="182">IF(AO329=2,AL329,"")</f>
        <v/>
      </c>
      <c r="AT329">
        <f>COUNTIF(View_full!G:G,L329)</f>
        <v>1</v>
      </c>
      <c r="AU329">
        <f>COUNTIF(View_full!H:H,L329)+COUNTIF(View_full!I:I,N329)</f>
        <v>1</v>
      </c>
      <c r="AV329">
        <f>COUNTIFS(Property_Manual!$A$2:$A$1206,Raw!L329,Property_Manual!$B$2:$B$1206,Raw!M329,Property_Manual!$C$2:$C$1206,Raw!N329,Property_Manual!$D$2:$D$1206,Raw!O329,Property_Manual!$F$2:$F$1206,"x")</f>
        <v>0</v>
      </c>
      <c r="AW329" t="str">
        <f t="shared" ref="AW329:AW392" si="183">IF(AT329=1,AF329,"")</f>
        <v/>
      </c>
      <c r="AX329" t="str">
        <f t="shared" ref="AX329:AX392" si="184">IF(AU329=2,AL329,"")</f>
        <v/>
      </c>
      <c r="AY329" t="str">
        <f t="shared" ref="AY329:AY392" si="185">IF(AV329=1,AL329,"")</f>
        <v/>
      </c>
    </row>
    <row r="330" spans="1:51" x14ac:dyDescent="0.2">
      <c r="A330" s="5" t="s">
        <v>1255</v>
      </c>
      <c r="B330" s="5" t="s">
        <v>20</v>
      </c>
      <c r="C330" s="5" t="s">
        <v>884</v>
      </c>
      <c r="D330" s="5" t="s">
        <v>1181</v>
      </c>
      <c r="E330" s="5" t="s">
        <v>1201</v>
      </c>
      <c r="F330" s="5" t="s">
        <v>284</v>
      </c>
      <c r="G330">
        <v>1</v>
      </c>
      <c r="I330" s="5" t="s">
        <v>1220</v>
      </c>
      <c r="J330" s="5" t="s">
        <v>1222</v>
      </c>
      <c r="K330" s="5"/>
      <c r="L330" t="str">
        <f t="shared" si="155"/>
        <v>CO2Emissions</v>
      </c>
      <c r="M330" t="str">
        <f t="shared" si="156"/>
        <v>calculationFor</v>
      </c>
      <c r="N330" t="str">
        <f t="shared" si="157"/>
        <v>BookingOptionRequest</v>
      </c>
      <c r="O330" t="str">
        <f t="shared" si="158"/>
        <v/>
      </c>
      <c r="P330" t="str">
        <f t="shared" si="159"/>
        <v/>
      </c>
      <c r="Q330" t="str">
        <f t="shared" si="160"/>
        <v>Object</v>
      </c>
      <c r="R330" t="str">
        <f t="shared" si="161"/>
        <v/>
      </c>
      <c r="S330" t="str">
        <f t="shared" si="162"/>
        <v/>
      </c>
      <c r="T330" t="str">
        <f t="shared" si="163"/>
        <v/>
      </c>
      <c r="U330" t="str">
        <f t="shared" si="164"/>
        <v/>
      </c>
      <c r="V330" t="str">
        <f t="shared" si="165"/>
        <v/>
      </c>
      <c r="W330" t="str">
        <f>IF($A330="Implicit","",COUNTIFS($C$8:C330,C330,$A$8:A330,"Explicit"))</f>
        <v/>
      </c>
      <c r="X330" t="str">
        <f t="shared" si="166"/>
        <v/>
      </c>
      <c r="Y330" t="str">
        <f t="shared" si="167"/>
        <v/>
      </c>
      <c r="Z330" t="str">
        <f t="shared" si="168"/>
        <v/>
      </c>
      <c r="AA330" t="str">
        <f t="shared" si="169"/>
        <v/>
      </c>
      <c r="AB330" t="str">
        <f t="shared" si="170"/>
        <v/>
      </c>
      <c r="AC330" t="str">
        <f t="shared" si="171"/>
        <v/>
      </c>
      <c r="AD330" t="str">
        <f t="shared" si="172"/>
        <v/>
      </c>
      <c r="AE330" t="str">
        <f t="shared" si="173"/>
        <v/>
      </c>
      <c r="AF330" t="str">
        <f t="shared" si="174"/>
        <v/>
      </c>
      <c r="AG330" t="str">
        <f t="shared" si="175"/>
        <v>"Core.CO2Emissions"</v>
      </c>
      <c r="AH330" t="str">
        <f t="shared" si="176"/>
        <v>"calculationFor"</v>
      </c>
      <c r="AI330" t="str">
        <f t="shared" si="177"/>
        <v>"Distribution.BookingOptionRequest"</v>
      </c>
      <c r="AJ330" t="str">
        <f t="shared" si="178"/>
        <v>""</v>
      </c>
      <c r="AK330" t="str">
        <f t="shared" si="179"/>
        <v>"hasOne"</v>
      </c>
      <c r="AL330" t="str">
        <f t="shared" si="180"/>
        <v>"Core.CO2Emissions","calculationFor","Distribution.BookingOptionRequest","","hasOne"</v>
      </c>
      <c r="AN330">
        <f>COUNTIF(View_conceptual!G:G,L330)</f>
        <v>0</v>
      </c>
      <c r="AO330">
        <f>COUNTIF(View_conceptual!H:H,L330)+COUNTIF(View_conceptual!I:I,N330)</f>
        <v>0</v>
      </c>
      <c r="AQ330" t="str">
        <f t="shared" si="181"/>
        <v/>
      </c>
      <c r="AR330" t="str">
        <f t="shared" si="182"/>
        <v/>
      </c>
      <c r="AT330">
        <f>COUNTIF(View_full!G:G,L330)</f>
        <v>1</v>
      </c>
      <c r="AU330">
        <f>COUNTIF(View_full!H:H,L330)+COUNTIF(View_full!I:I,N330)</f>
        <v>2</v>
      </c>
      <c r="AV330">
        <f>COUNTIFS(Property_Manual!$A$2:$A$1206,Raw!L330,Property_Manual!$B$2:$B$1206,Raw!M330,Property_Manual!$C$2:$C$1206,Raw!N330,Property_Manual!$D$2:$D$1206,Raw!O330,Property_Manual!$F$2:$F$1206,"x")</f>
        <v>0</v>
      </c>
      <c r="AW330" t="str">
        <f t="shared" si="183"/>
        <v/>
      </c>
      <c r="AX330" t="str">
        <f t="shared" si="184"/>
        <v>"Core.CO2Emissions","calculationFor","Distribution.BookingOptionRequest","","hasOne"</v>
      </c>
      <c r="AY330" t="str">
        <f t="shared" si="185"/>
        <v/>
      </c>
    </row>
    <row r="331" spans="1:51" x14ac:dyDescent="0.2">
      <c r="A331" s="5" t="s">
        <v>1255</v>
      </c>
      <c r="B331" s="5" t="s">
        <v>20</v>
      </c>
      <c r="C331" s="5" t="s">
        <v>884</v>
      </c>
      <c r="D331" s="5" t="s">
        <v>1181</v>
      </c>
      <c r="E331" s="5" t="s">
        <v>1201</v>
      </c>
      <c r="F331" s="5" t="s">
        <v>306</v>
      </c>
      <c r="G331">
        <v>1</v>
      </c>
      <c r="I331" s="5" t="s">
        <v>1220</v>
      </c>
      <c r="J331" s="5" t="s">
        <v>1222</v>
      </c>
      <c r="K331" s="5"/>
      <c r="L331" t="str">
        <f t="shared" si="155"/>
        <v>CO2Emissions</v>
      </c>
      <c r="M331" t="str">
        <f t="shared" si="156"/>
        <v>calculationFor</v>
      </c>
      <c r="N331" t="str">
        <f t="shared" si="157"/>
        <v>Price</v>
      </c>
      <c r="O331" t="str">
        <f t="shared" si="158"/>
        <v/>
      </c>
      <c r="P331" t="str">
        <f t="shared" si="159"/>
        <v/>
      </c>
      <c r="Q331" t="str">
        <f t="shared" si="160"/>
        <v>Object</v>
      </c>
      <c r="R331" t="str">
        <f t="shared" si="161"/>
        <v/>
      </c>
      <c r="S331" t="str">
        <f t="shared" si="162"/>
        <v/>
      </c>
      <c r="T331" t="str">
        <f t="shared" si="163"/>
        <v/>
      </c>
      <c r="U331" t="str">
        <f t="shared" si="164"/>
        <v/>
      </c>
      <c r="V331" t="str">
        <f t="shared" si="165"/>
        <v/>
      </c>
      <c r="W331" t="str">
        <f>IF($A331="Implicit","",COUNTIFS($C$8:C331,C331,$A$8:A331,"Explicit"))</f>
        <v/>
      </c>
      <c r="X331" t="str">
        <f t="shared" si="166"/>
        <v/>
      </c>
      <c r="Y331" t="str">
        <f t="shared" si="167"/>
        <v/>
      </c>
      <c r="Z331" t="str">
        <f t="shared" si="168"/>
        <v/>
      </c>
      <c r="AA331" t="str">
        <f t="shared" si="169"/>
        <v/>
      </c>
      <c r="AB331" t="str">
        <f t="shared" si="170"/>
        <v/>
      </c>
      <c r="AC331" t="str">
        <f t="shared" si="171"/>
        <v/>
      </c>
      <c r="AD331" t="str">
        <f t="shared" si="172"/>
        <v/>
      </c>
      <c r="AE331" t="str">
        <f t="shared" si="173"/>
        <v/>
      </c>
      <c r="AF331" t="str">
        <f t="shared" si="174"/>
        <v/>
      </c>
      <c r="AG331" t="str">
        <f t="shared" si="175"/>
        <v>"Core.CO2Emissions"</v>
      </c>
      <c r="AH331" t="str">
        <f t="shared" si="176"/>
        <v>"calculationFor"</v>
      </c>
      <c r="AI331" t="str">
        <f t="shared" si="177"/>
        <v>"Distribution.Price"</v>
      </c>
      <c r="AJ331" t="str">
        <f t="shared" si="178"/>
        <v>""</v>
      </c>
      <c r="AK331" t="str">
        <f t="shared" si="179"/>
        <v>"hasOne"</v>
      </c>
      <c r="AL331" t="str">
        <f t="shared" si="180"/>
        <v>"Core.CO2Emissions","calculationFor","Distribution.Price","","hasOne"</v>
      </c>
      <c r="AN331">
        <f>COUNTIF(View_conceptual!G:G,L331)</f>
        <v>0</v>
      </c>
      <c r="AO331">
        <f>COUNTIF(View_conceptual!H:H,L331)+COUNTIF(View_conceptual!I:I,N331)</f>
        <v>0</v>
      </c>
      <c r="AQ331" t="str">
        <f t="shared" si="181"/>
        <v/>
      </c>
      <c r="AR331" t="str">
        <f t="shared" si="182"/>
        <v/>
      </c>
      <c r="AT331">
        <f>COUNTIF(View_full!G:G,L331)</f>
        <v>1</v>
      </c>
      <c r="AU331">
        <f>COUNTIF(View_full!H:H,L331)+COUNTIF(View_full!I:I,N331)</f>
        <v>2</v>
      </c>
      <c r="AV331">
        <f>COUNTIFS(Property_Manual!$A$2:$A$1206,Raw!L331,Property_Manual!$B$2:$B$1206,Raw!M331,Property_Manual!$C$2:$C$1206,Raw!N331,Property_Manual!$D$2:$D$1206,Raw!O331,Property_Manual!$F$2:$F$1206,"x")</f>
        <v>0</v>
      </c>
      <c r="AW331" t="str">
        <f t="shared" si="183"/>
        <v/>
      </c>
      <c r="AX331" t="str">
        <f t="shared" si="184"/>
        <v>"Core.CO2Emissions","calculationFor","Distribution.Price","","hasOne"</v>
      </c>
      <c r="AY331" t="str">
        <f t="shared" si="185"/>
        <v/>
      </c>
    </row>
    <row r="332" spans="1:51" x14ac:dyDescent="0.2">
      <c r="A332" s="5" t="s">
        <v>1255</v>
      </c>
      <c r="B332" s="5" t="s">
        <v>20</v>
      </c>
      <c r="C332" s="5" t="s">
        <v>884</v>
      </c>
      <c r="D332" s="5" t="s">
        <v>1181</v>
      </c>
      <c r="E332" s="5" t="s">
        <v>1207</v>
      </c>
      <c r="F332" s="5" t="s">
        <v>526</v>
      </c>
      <c r="G332">
        <v>1</v>
      </c>
      <c r="H332" s="5"/>
      <c r="I332" s="5" t="s">
        <v>1220</v>
      </c>
      <c r="J332" s="5" t="s">
        <v>1222</v>
      </c>
      <c r="K332" s="5"/>
      <c r="L332" t="str">
        <f t="shared" si="155"/>
        <v>CO2Emissions</v>
      </c>
      <c r="M332" t="str">
        <f t="shared" si="156"/>
        <v>calculationFor</v>
      </c>
      <c r="N332" t="str">
        <f t="shared" si="157"/>
        <v>ProductDg</v>
      </c>
      <c r="O332" t="str">
        <f t="shared" si="158"/>
        <v/>
      </c>
      <c r="P332" t="str">
        <f t="shared" si="159"/>
        <v/>
      </c>
      <c r="Q332" t="str">
        <f t="shared" si="160"/>
        <v>Object</v>
      </c>
      <c r="R332" t="str">
        <f t="shared" si="161"/>
        <v/>
      </c>
      <c r="S332" t="str">
        <f t="shared" si="162"/>
        <v/>
      </c>
      <c r="T332" t="str">
        <f t="shared" si="163"/>
        <v/>
      </c>
      <c r="U332" t="str">
        <f t="shared" si="164"/>
        <v/>
      </c>
      <c r="V332" t="str">
        <f t="shared" si="165"/>
        <v/>
      </c>
      <c r="W332" t="str">
        <f>IF($A332="Implicit","",COUNTIFS($C$8:C332,C332,$A$8:A332,"Explicit"))</f>
        <v/>
      </c>
      <c r="X332" t="str">
        <f t="shared" si="166"/>
        <v/>
      </c>
      <c r="Y332" t="str">
        <f t="shared" si="167"/>
        <v/>
      </c>
      <c r="Z332" t="str">
        <f t="shared" si="168"/>
        <v/>
      </c>
      <c r="AA332" t="str">
        <f t="shared" si="169"/>
        <v/>
      </c>
      <c r="AB332" t="str">
        <f t="shared" si="170"/>
        <v/>
      </c>
      <c r="AC332" t="str">
        <f t="shared" si="171"/>
        <v/>
      </c>
      <c r="AD332" t="str">
        <f t="shared" si="172"/>
        <v/>
      </c>
      <c r="AE332" t="str">
        <f t="shared" si="173"/>
        <v/>
      </c>
      <c r="AF332" t="str">
        <f t="shared" si="174"/>
        <v/>
      </c>
      <c r="AG332" t="str">
        <f t="shared" si="175"/>
        <v>"Core.CO2Emissions"</v>
      </c>
      <c r="AH332" t="str">
        <f t="shared" si="176"/>
        <v>"calculationFor"</v>
      </c>
      <c r="AI332" t="str">
        <f t="shared" si="177"/>
        <v>"DG.ProductDg"</v>
      </c>
      <c r="AJ332" t="str">
        <f t="shared" si="178"/>
        <v>""</v>
      </c>
      <c r="AK332" t="str">
        <f t="shared" si="179"/>
        <v>"hasOne"</v>
      </c>
      <c r="AL332" t="str">
        <f t="shared" si="180"/>
        <v>"Core.CO2Emissions","calculationFor","DG.ProductDg","","hasOne"</v>
      </c>
      <c r="AN332">
        <f>COUNTIF(View_conceptual!G:G,L332)</f>
        <v>0</v>
      </c>
      <c r="AO332">
        <f>COUNTIF(View_conceptual!H:H,L332)+COUNTIF(View_conceptual!I:I,N332)</f>
        <v>0</v>
      </c>
      <c r="AQ332" t="str">
        <f t="shared" si="181"/>
        <v/>
      </c>
      <c r="AR332" t="str">
        <f t="shared" si="182"/>
        <v/>
      </c>
      <c r="AT332">
        <f>COUNTIF(View_full!G:G,L332)</f>
        <v>1</v>
      </c>
      <c r="AU332">
        <f>COUNTIF(View_full!H:H,L332)+COUNTIF(View_full!I:I,N332)</f>
        <v>1</v>
      </c>
      <c r="AV332">
        <f>COUNTIFS(Property_Manual!$A$2:$A$1206,Raw!L332,Property_Manual!$B$2:$B$1206,Raw!M332,Property_Manual!$C$2:$C$1206,Raw!N332,Property_Manual!$D$2:$D$1206,Raw!O332,Property_Manual!$F$2:$F$1206,"x")</f>
        <v>0</v>
      </c>
      <c r="AW332" t="str">
        <f t="shared" si="183"/>
        <v/>
      </c>
      <c r="AX332" t="str">
        <f t="shared" si="184"/>
        <v/>
      </c>
      <c r="AY332" t="str">
        <f t="shared" si="185"/>
        <v/>
      </c>
    </row>
    <row r="333" spans="1:51" x14ac:dyDescent="0.2">
      <c r="A333" s="5" t="s">
        <v>1255</v>
      </c>
      <c r="B333" s="5" t="s">
        <v>20</v>
      </c>
      <c r="C333" s="5" t="s">
        <v>884</v>
      </c>
      <c r="D333" s="5" t="s">
        <v>1181</v>
      </c>
      <c r="E333" s="5" t="s">
        <v>1210</v>
      </c>
      <c r="F333" s="5" t="s">
        <v>772</v>
      </c>
      <c r="G333">
        <v>1</v>
      </c>
      <c r="H333" s="5"/>
      <c r="I333" s="5" t="s">
        <v>1220</v>
      </c>
      <c r="J333" s="5" t="s">
        <v>1222</v>
      </c>
      <c r="K333" s="5"/>
      <c r="L333" t="str">
        <f t="shared" si="155"/>
        <v>CO2Emissions</v>
      </c>
      <c r="M333" t="str">
        <f t="shared" si="156"/>
        <v>calculationFor</v>
      </c>
      <c r="N333" t="str">
        <f t="shared" si="157"/>
        <v>UnitComposition</v>
      </c>
      <c r="O333" t="str">
        <f t="shared" si="158"/>
        <v/>
      </c>
      <c r="P333" t="str">
        <f t="shared" si="159"/>
        <v/>
      </c>
      <c r="Q333" t="str">
        <f t="shared" si="160"/>
        <v>Object</v>
      </c>
      <c r="R333" t="str">
        <f t="shared" si="161"/>
        <v/>
      </c>
      <c r="S333" t="str">
        <f t="shared" si="162"/>
        <v/>
      </c>
      <c r="T333" t="str">
        <f t="shared" si="163"/>
        <v/>
      </c>
      <c r="U333" t="str">
        <f t="shared" si="164"/>
        <v/>
      </c>
      <c r="V333" t="str">
        <f t="shared" si="165"/>
        <v/>
      </c>
      <c r="W333" t="str">
        <f>IF($A333="Implicit","",COUNTIFS($C$8:C333,C333,$A$8:A333,"Explicit"))</f>
        <v/>
      </c>
      <c r="X333" t="str">
        <f t="shared" si="166"/>
        <v/>
      </c>
      <c r="Y333" t="str">
        <f t="shared" si="167"/>
        <v/>
      </c>
      <c r="Z333" t="str">
        <f t="shared" si="168"/>
        <v/>
      </c>
      <c r="AA333" t="str">
        <f t="shared" si="169"/>
        <v/>
      </c>
      <c r="AB333" t="str">
        <f t="shared" si="170"/>
        <v/>
      </c>
      <c r="AC333" t="str">
        <f t="shared" si="171"/>
        <v/>
      </c>
      <c r="AD333" t="str">
        <f t="shared" si="172"/>
        <v/>
      </c>
      <c r="AE333" t="str">
        <f t="shared" si="173"/>
        <v/>
      </c>
      <c r="AF333" t="str">
        <f t="shared" si="174"/>
        <v/>
      </c>
      <c r="AG333" t="str">
        <f t="shared" si="175"/>
        <v>"Core.CO2Emissions"</v>
      </c>
      <c r="AH333" t="str">
        <f t="shared" si="176"/>
        <v>"calculationFor"</v>
      </c>
      <c r="AI333" t="str">
        <f t="shared" si="177"/>
        <v>"Activity.UnitComposition"</v>
      </c>
      <c r="AJ333" t="str">
        <f t="shared" si="178"/>
        <v>""</v>
      </c>
      <c r="AK333" t="str">
        <f t="shared" si="179"/>
        <v>"hasOne"</v>
      </c>
      <c r="AL333" t="str">
        <f t="shared" si="180"/>
        <v>"Core.CO2Emissions","calculationFor","Activity.UnitComposition","","hasOne"</v>
      </c>
      <c r="AN333">
        <f>COUNTIF(View_conceptual!G:G,L333)</f>
        <v>0</v>
      </c>
      <c r="AO333">
        <f>COUNTIF(View_conceptual!H:H,L333)+COUNTIF(View_conceptual!I:I,N333)</f>
        <v>1</v>
      </c>
      <c r="AQ333" t="str">
        <f t="shared" si="181"/>
        <v/>
      </c>
      <c r="AR333" t="str">
        <f t="shared" si="182"/>
        <v/>
      </c>
      <c r="AT333">
        <f>COUNTIF(View_full!G:G,L333)</f>
        <v>1</v>
      </c>
      <c r="AU333">
        <f>COUNTIF(View_full!H:H,L333)+COUNTIF(View_full!I:I,N333)</f>
        <v>2</v>
      </c>
      <c r="AV333">
        <f>COUNTIFS(Property_Manual!$A$2:$A$1206,Raw!L333,Property_Manual!$B$2:$B$1206,Raw!M333,Property_Manual!$C$2:$C$1206,Raw!N333,Property_Manual!$D$2:$D$1206,Raw!O333,Property_Manual!$F$2:$F$1206,"x")</f>
        <v>0</v>
      </c>
      <c r="AW333" t="str">
        <f t="shared" si="183"/>
        <v/>
      </c>
      <c r="AX333" t="str">
        <f t="shared" si="184"/>
        <v>"Core.CO2Emissions","calculationFor","Activity.UnitComposition","","hasOne"</v>
      </c>
      <c r="AY333" t="str">
        <f t="shared" si="185"/>
        <v/>
      </c>
    </row>
    <row r="334" spans="1:51" x14ac:dyDescent="0.2">
      <c r="A334" s="5" t="s">
        <v>1255</v>
      </c>
      <c r="B334" s="5" t="s">
        <v>20</v>
      </c>
      <c r="C334" s="5" t="s">
        <v>884</v>
      </c>
      <c r="D334" s="5" t="s">
        <v>1181</v>
      </c>
      <c r="E334" s="5" t="s">
        <v>20</v>
      </c>
      <c r="F334" s="5" t="s">
        <v>778</v>
      </c>
      <c r="G334">
        <v>1</v>
      </c>
      <c r="I334" s="5" t="s">
        <v>1220</v>
      </c>
      <c r="J334" s="5" t="s">
        <v>1222</v>
      </c>
      <c r="K334" s="5"/>
      <c r="L334" t="str">
        <f t="shared" si="155"/>
        <v>CO2Emissions</v>
      </c>
      <c r="M334" t="str">
        <f t="shared" si="156"/>
        <v>calculationFor</v>
      </c>
      <c r="N334" t="str">
        <f t="shared" si="157"/>
        <v>Insurance</v>
      </c>
      <c r="O334" t="str">
        <f t="shared" si="158"/>
        <v/>
      </c>
      <c r="P334" t="str">
        <f t="shared" si="159"/>
        <v/>
      </c>
      <c r="Q334" t="str">
        <f t="shared" si="160"/>
        <v>Object</v>
      </c>
      <c r="R334" t="str">
        <f t="shared" si="161"/>
        <v/>
      </c>
      <c r="S334" t="str">
        <f t="shared" si="162"/>
        <v/>
      </c>
      <c r="T334" t="str">
        <f t="shared" si="163"/>
        <v/>
      </c>
      <c r="U334" t="str">
        <f t="shared" si="164"/>
        <v/>
      </c>
      <c r="V334" t="str">
        <f t="shared" si="165"/>
        <v/>
      </c>
      <c r="W334" t="str">
        <f>IF($A334="Implicit","",COUNTIFS($C$8:C334,C334,$A$8:A334,"Explicit"))</f>
        <v/>
      </c>
      <c r="X334" t="str">
        <f t="shared" si="166"/>
        <v/>
      </c>
      <c r="Y334" t="str">
        <f t="shared" si="167"/>
        <v/>
      </c>
      <c r="Z334" t="str">
        <f t="shared" si="168"/>
        <v/>
      </c>
      <c r="AA334" t="str">
        <f t="shared" si="169"/>
        <v/>
      </c>
      <c r="AB334" t="str">
        <f t="shared" si="170"/>
        <v/>
      </c>
      <c r="AC334" t="str">
        <f t="shared" si="171"/>
        <v/>
      </c>
      <c r="AD334" t="str">
        <f t="shared" si="172"/>
        <v/>
      </c>
      <c r="AE334" t="str">
        <f t="shared" si="173"/>
        <v/>
      </c>
      <c r="AF334" t="str">
        <f t="shared" si="174"/>
        <v/>
      </c>
      <c r="AG334" t="str">
        <f t="shared" si="175"/>
        <v>"Core.CO2Emissions"</v>
      </c>
      <c r="AH334" t="str">
        <f t="shared" si="176"/>
        <v>"calculationFor"</v>
      </c>
      <c r="AI334" t="str">
        <f t="shared" si="177"/>
        <v>"Core.Insurance"</v>
      </c>
      <c r="AJ334" t="str">
        <f t="shared" si="178"/>
        <v>""</v>
      </c>
      <c r="AK334" t="str">
        <f t="shared" si="179"/>
        <v>"hasOne"</v>
      </c>
      <c r="AL334" t="str">
        <f t="shared" si="180"/>
        <v>"Core.CO2Emissions","calculationFor","Core.Insurance","","hasOne"</v>
      </c>
      <c r="AN334">
        <f>COUNTIF(View_conceptual!G:G,L334)</f>
        <v>0</v>
      </c>
      <c r="AO334">
        <f>COUNTIF(View_conceptual!H:H,L334)+COUNTIF(View_conceptual!I:I,N334)</f>
        <v>0</v>
      </c>
      <c r="AQ334" t="str">
        <f t="shared" si="181"/>
        <v/>
      </c>
      <c r="AR334" t="str">
        <f t="shared" si="182"/>
        <v/>
      </c>
      <c r="AT334">
        <f>COUNTIF(View_full!G:G,L334)</f>
        <v>1</v>
      </c>
      <c r="AU334">
        <f>COUNTIF(View_full!H:H,L334)+COUNTIF(View_full!I:I,N334)</f>
        <v>2</v>
      </c>
      <c r="AV334">
        <f>COUNTIFS(Property_Manual!$A$2:$A$1206,Raw!L334,Property_Manual!$B$2:$B$1206,Raw!M334,Property_Manual!$C$2:$C$1206,Raw!N334,Property_Manual!$D$2:$D$1206,Raw!O334,Property_Manual!$F$2:$F$1206,"x")</f>
        <v>0</v>
      </c>
      <c r="AW334" t="str">
        <f t="shared" si="183"/>
        <v/>
      </c>
      <c r="AX334" t="str">
        <f t="shared" si="184"/>
        <v>"Core.CO2Emissions","calculationFor","Core.Insurance","","hasOne"</v>
      </c>
      <c r="AY334" t="str">
        <f t="shared" si="185"/>
        <v/>
      </c>
    </row>
    <row r="335" spans="1:51" x14ac:dyDescent="0.2">
      <c r="A335" s="5" t="s">
        <v>1255</v>
      </c>
      <c r="B335" s="5" t="s">
        <v>20</v>
      </c>
      <c r="C335" s="5" t="s">
        <v>884</v>
      </c>
      <c r="D335" s="5" t="s">
        <v>1181</v>
      </c>
      <c r="E335" s="5" t="s">
        <v>20</v>
      </c>
      <c r="F335" s="5" t="s">
        <v>143</v>
      </c>
      <c r="G335">
        <v>1</v>
      </c>
      <c r="I335" s="5" t="s">
        <v>1220</v>
      </c>
      <c r="J335" s="5" t="s">
        <v>1222</v>
      </c>
      <c r="K335" s="5"/>
      <c r="L335" t="str">
        <f t="shared" si="155"/>
        <v>CO2Emissions</v>
      </c>
      <c r="M335" t="str">
        <f t="shared" si="156"/>
        <v>calculationFor</v>
      </c>
      <c r="N335" t="str">
        <f t="shared" si="157"/>
        <v>Shipment</v>
      </c>
      <c r="O335" t="str">
        <f t="shared" si="158"/>
        <v/>
      </c>
      <c r="P335" t="str">
        <f t="shared" si="159"/>
        <v/>
      </c>
      <c r="Q335" t="str">
        <f t="shared" si="160"/>
        <v>Object</v>
      </c>
      <c r="R335" t="str">
        <f t="shared" si="161"/>
        <v/>
      </c>
      <c r="S335" t="str">
        <f t="shared" si="162"/>
        <v/>
      </c>
      <c r="T335" t="str">
        <f t="shared" si="163"/>
        <v/>
      </c>
      <c r="U335" t="str">
        <f t="shared" si="164"/>
        <v/>
      </c>
      <c r="V335" t="str">
        <f t="shared" si="165"/>
        <v/>
      </c>
      <c r="W335" t="str">
        <f>IF($A335="Implicit","",COUNTIFS($C$8:C335,C335,$A$8:A335,"Explicit"))</f>
        <v/>
      </c>
      <c r="X335" t="str">
        <f t="shared" si="166"/>
        <v/>
      </c>
      <c r="Y335" t="str">
        <f t="shared" si="167"/>
        <v/>
      </c>
      <c r="Z335" t="str">
        <f t="shared" si="168"/>
        <v/>
      </c>
      <c r="AA335" t="str">
        <f t="shared" si="169"/>
        <v/>
      </c>
      <c r="AB335" t="str">
        <f t="shared" si="170"/>
        <v/>
      </c>
      <c r="AC335" t="str">
        <f t="shared" si="171"/>
        <v/>
      </c>
      <c r="AD335" t="str">
        <f t="shared" si="172"/>
        <v/>
      </c>
      <c r="AE335" t="str">
        <f t="shared" si="173"/>
        <v/>
      </c>
      <c r="AF335" t="str">
        <f t="shared" si="174"/>
        <v/>
      </c>
      <c r="AG335" t="str">
        <f t="shared" si="175"/>
        <v>"Core.CO2Emissions"</v>
      </c>
      <c r="AH335" t="str">
        <f t="shared" si="176"/>
        <v>"calculationFor"</v>
      </c>
      <c r="AI335" t="str">
        <f t="shared" si="177"/>
        <v>"Core.Shipment"</v>
      </c>
      <c r="AJ335" t="str">
        <f t="shared" si="178"/>
        <v>""</v>
      </c>
      <c r="AK335" t="str">
        <f t="shared" si="179"/>
        <v>"hasOne"</v>
      </c>
      <c r="AL335" t="str">
        <f t="shared" si="180"/>
        <v>"Core.CO2Emissions","calculationFor","Core.Shipment","","hasOne"</v>
      </c>
      <c r="AN335">
        <f>COUNTIF(View_conceptual!G:G,L335)</f>
        <v>0</v>
      </c>
      <c r="AO335">
        <f>COUNTIF(View_conceptual!H:H,L335)+COUNTIF(View_conceptual!I:I,N335)</f>
        <v>1</v>
      </c>
      <c r="AQ335" t="str">
        <f t="shared" si="181"/>
        <v/>
      </c>
      <c r="AR335" t="str">
        <f t="shared" si="182"/>
        <v/>
      </c>
      <c r="AT335">
        <f>COUNTIF(View_full!G:G,L335)</f>
        <v>1</v>
      </c>
      <c r="AU335">
        <f>COUNTIF(View_full!H:H,L335)+COUNTIF(View_full!I:I,N335)</f>
        <v>2</v>
      </c>
      <c r="AV335">
        <f>COUNTIFS(Property_Manual!$A$2:$A$1206,Raw!L335,Property_Manual!$B$2:$B$1206,Raw!M335,Property_Manual!$C$2:$C$1206,Raw!N335,Property_Manual!$D$2:$D$1206,Raw!O335,Property_Manual!$F$2:$F$1206,"x")</f>
        <v>0</v>
      </c>
      <c r="AW335" t="str">
        <f t="shared" si="183"/>
        <v/>
      </c>
      <c r="AX335" t="str">
        <f t="shared" si="184"/>
        <v>"Core.CO2Emissions","calculationFor","Core.Shipment","","hasOne"</v>
      </c>
      <c r="AY335" t="str">
        <f t="shared" si="185"/>
        <v/>
      </c>
    </row>
    <row r="336" spans="1:51" x14ac:dyDescent="0.2">
      <c r="A336" s="5" t="s">
        <v>1255</v>
      </c>
      <c r="B336" s="5" t="s">
        <v>20</v>
      </c>
      <c r="C336" s="5" t="s">
        <v>884</v>
      </c>
      <c r="D336" s="5" t="s">
        <v>1181</v>
      </c>
      <c r="E336" s="5" t="s">
        <v>1196</v>
      </c>
      <c r="F336" s="5" t="s">
        <v>115</v>
      </c>
      <c r="G336">
        <v>1</v>
      </c>
      <c r="I336" s="5" t="s">
        <v>1220</v>
      </c>
      <c r="J336" s="5" t="s">
        <v>1222</v>
      </c>
      <c r="K336" s="5" t="s">
        <v>1834</v>
      </c>
      <c r="L336" t="str">
        <f t="shared" si="155"/>
        <v>CO2Emissions</v>
      </c>
      <c r="M336" t="str">
        <f t="shared" si="156"/>
        <v>calculationFor</v>
      </c>
      <c r="N336" t="str">
        <f t="shared" si="157"/>
        <v>LogisticsAction</v>
      </c>
      <c r="O336" t="str">
        <f t="shared" si="158"/>
        <v/>
      </c>
      <c r="P336" t="str">
        <f t="shared" si="159"/>
        <v>Check|Composing|Loading|Storing</v>
      </c>
      <c r="Q336" t="str">
        <f t="shared" si="160"/>
        <v>Object</v>
      </c>
      <c r="R336" t="str">
        <f t="shared" si="161"/>
        <v/>
      </c>
      <c r="S336" t="str">
        <f t="shared" si="162"/>
        <v/>
      </c>
      <c r="T336" t="str">
        <f t="shared" si="163"/>
        <v/>
      </c>
      <c r="U336" t="str">
        <f t="shared" si="164"/>
        <v/>
      </c>
      <c r="V336" t="str">
        <f t="shared" si="165"/>
        <v/>
      </c>
      <c r="W336" t="str">
        <f>IF($A336="Implicit","",COUNTIFS($C$8:C336,C336,$A$8:A336,"Explicit"))</f>
        <v/>
      </c>
      <c r="X336" t="str">
        <f t="shared" si="166"/>
        <v/>
      </c>
      <c r="Y336" t="str">
        <f t="shared" si="167"/>
        <v/>
      </c>
      <c r="Z336" t="str">
        <f t="shared" si="168"/>
        <v/>
      </c>
      <c r="AA336" t="str">
        <f t="shared" si="169"/>
        <v/>
      </c>
      <c r="AB336" t="str">
        <f t="shared" si="170"/>
        <v/>
      </c>
      <c r="AC336" t="str">
        <f t="shared" si="171"/>
        <v/>
      </c>
      <c r="AD336" t="str">
        <f t="shared" si="172"/>
        <v/>
      </c>
      <c r="AE336" t="str">
        <f t="shared" si="173"/>
        <v/>
      </c>
      <c r="AF336" t="str">
        <f t="shared" si="174"/>
        <v/>
      </c>
      <c r="AG336" t="str">
        <f t="shared" si="175"/>
        <v>"Core.CO2Emissions"</v>
      </c>
      <c r="AH336" t="str">
        <f t="shared" si="176"/>
        <v>"calculationFor"</v>
      </c>
      <c r="AI336" t="str">
        <f t="shared" si="177"/>
        <v>"Abstract.LogisticsAction"</v>
      </c>
      <c r="AJ336" t="str">
        <f t="shared" si="178"/>
        <v>""</v>
      </c>
      <c r="AK336" t="str">
        <f t="shared" si="179"/>
        <v>"hasOne"</v>
      </c>
      <c r="AL336" t="str">
        <f t="shared" si="180"/>
        <v>"Core.CO2Emissions","calculationFor","Abstract.LogisticsAction","","hasOne"</v>
      </c>
      <c r="AN336">
        <f>COUNTIF(View_conceptual!G:G,L336)</f>
        <v>0</v>
      </c>
      <c r="AO336">
        <f>COUNTIF(View_conceptual!H:H,L336)+COUNTIF(View_conceptual!I:I,N336)</f>
        <v>0</v>
      </c>
      <c r="AQ336" t="str">
        <f t="shared" si="181"/>
        <v/>
      </c>
      <c r="AR336" t="str">
        <f t="shared" si="182"/>
        <v/>
      </c>
      <c r="AT336">
        <f>COUNTIF(View_full!G:G,L336)</f>
        <v>1</v>
      </c>
      <c r="AU336">
        <f>COUNTIF(View_full!H:H,L336)+COUNTIF(View_full!I:I,N336)</f>
        <v>1</v>
      </c>
      <c r="AV336">
        <f>COUNTIFS(Property_Manual!$A$2:$A$1206,Raw!L336,Property_Manual!$B$2:$B$1206,Raw!M336,Property_Manual!$C$2:$C$1206,Raw!N336,Property_Manual!$D$2:$D$1206,Raw!O336,Property_Manual!$F$2:$F$1206,"x")</f>
        <v>0</v>
      </c>
      <c r="AW336" t="str">
        <f t="shared" si="183"/>
        <v/>
      </c>
      <c r="AX336" t="str">
        <f t="shared" si="184"/>
        <v/>
      </c>
      <c r="AY336" t="str">
        <f t="shared" si="185"/>
        <v/>
      </c>
    </row>
    <row r="337" spans="1:51" x14ac:dyDescent="0.2">
      <c r="A337" s="5" t="s">
        <v>1255</v>
      </c>
      <c r="B337" s="5" t="s">
        <v>20</v>
      </c>
      <c r="C337" s="5" t="s">
        <v>884</v>
      </c>
      <c r="D337" s="5" t="s">
        <v>1181</v>
      </c>
      <c r="E337" s="5" t="s">
        <v>1207</v>
      </c>
      <c r="F337" s="5" t="s">
        <v>528</v>
      </c>
      <c r="G337">
        <v>1</v>
      </c>
      <c r="I337" s="5" t="s">
        <v>1220</v>
      </c>
      <c r="J337" s="5" t="s">
        <v>1222</v>
      </c>
      <c r="K337" s="5"/>
      <c r="L337" t="str">
        <f t="shared" si="155"/>
        <v>CO2Emissions</v>
      </c>
      <c r="M337" t="str">
        <f t="shared" si="156"/>
        <v>calculationFor</v>
      </c>
      <c r="N337" t="str">
        <f t="shared" si="157"/>
        <v>DgRadioactiveIsotope</v>
      </c>
      <c r="O337" t="str">
        <f t="shared" si="158"/>
        <v/>
      </c>
      <c r="P337" t="str">
        <f t="shared" si="159"/>
        <v/>
      </c>
      <c r="Q337" t="str">
        <f t="shared" si="160"/>
        <v>Object</v>
      </c>
      <c r="R337" t="str">
        <f t="shared" si="161"/>
        <v/>
      </c>
      <c r="S337" t="str">
        <f t="shared" si="162"/>
        <v/>
      </c>
      <c r="T337" t="str">
        <f t="shared" si="163"/>
        <v/>
      </c>
      <c r="U337" t="str">
        <f t="shared" si="164"/>
        <v/>
      </c>
      <c r="V337" t="str">
        <f t="shared" si="165"/>
        <v/>
      </c>
      <c r="W337" t="str">
        <f>IF($A337="Implicit","",COUNTIFS($C$8:C337,C337,$A$8:A337,"Explicit"))</f>
        <v/>
      </c>
      <c r="X337" t="str">
        <f t="shared" si="166"/>
        <v/>
      </c>
      <c r="Y337" t="str">
        <f t="shared" si="167"/>
        <v/>
      </c>
      <c r="Z337" t="str">
        <f t="shared" si="168"/>
        <v/>
      </c>
      <c r="AA337" t="str">
        <f t="shared" si="169"/>
        <v/>
      </c>
      <c r="AB337" t="str">
        <f t="shared" si="170"/>
        <v/>
      </c>
      <c r="AC337" t="str">
        <f t="shared" si="171"/>
        <v/>
      </c>
      <c r="AD337" t="str">
        <f t="shared" si="172"/>
        <v/>
      </c>
      <c r="AE337" t="str">
        <f t="shared" si="173"/>
        <v/>
      </c>
      <c r="AF337" t="str">
        <f t="shared" si="174"/>
        <v/>
      </c>
      <c r="AG337" t="str">
        <f t="shared" si="175"/>
        <v>"Core.CO2Emissions"</v>
      </c>
      <c r="AH337" t="str">
        <f t="shared" si="176"/>
        <v>"calculationFor"</v>
      </c>
      <c r="AI337" t="str">
        <f t="shared" si="177"/>
        <v>"DG.DgRadioactiveIsotope"</v>
      </c>
      <c r="AJ337" t="str">
        <f t="shared" si="178"/>
        <v>""</v>
      </c>
      <c r="AK337" t="str">
        <f t="shared" si="179"/>
        <v>"hasOne"</v>
      </c>
      <c r="AL337" t="str">
        <f t="shared" si="180"/>
        <v>"Core.CO2Emissions","calculationFor","DG.DgRadioactiveIsotope","","hasOne"</v>
      </c>
      <c r="AN337">
        <f>COUNTIF(View_conceptual!G:G,L337)</f>
        <v>0</v>
      </c>
      <c r="AO337">
        <f>COUNTIF(View_conceptual!H:H,L337)+COUNTIF(View_conceptual!I:I,N337)</f>
        <v>0</v>
      </c>
      <c r="AQ337" t="str">
        <f t="shared" si="181"/>
        <v/>
      </c>
      <c r="AR337" t="str">
        <f t="shared" si="182"/>
        <v/>
      </c>
      <c r="AT337">
        <f>COUNTIF(View_full!G:G,L337)</f>
        <v>1</v>
      </c>
      <c r="AU337">
        <f>COUNTIF(View_full!H:H,L337)+COUNTIF(View_full!I:I,N337)</f>
        <v>1</v>
      </c>
      <c r="AV337">
        <f>COUNTIFS(Property_Manual!$A$2:$A$1206,Raw!L337,Property_Manual!$B$2:$B$1206,Raw!M337,Property_Manual!$C$2:$C$1206,Raw!N337,Property_Manual!$D$2:$D$1206,Raw!O337,Property_Manual!$F$2:$F$1206,"x")</f>
        <v>0</v>
      </c>
      <c r="AW337" t="str">
        <f t="shared" si="183"/>
        <v/>
      </c>
      <c r="AX337" t="str">
        <f t="shared" si="184"/>
        <v/>
      </c>
      <c r="AY337" t="str">
        <f t="shared" si="185"/>
        <v/>
      </c>
    </row>
    <row r="338" spans="1:51" x14ac:dyDescent="0.2">
      <c r="A338" s="5" t="s">
        <v>1255</v>
      </c>
      <c r="B338" s="5" t="s">
        <v>20</v>
      </c>
      <c r="C338" s="5" t="s">
        <v>884</v>
      </c>
      <c r="D338" s="5" t="s">
        <v>1181</v>
      </c>
      <c r="E338" s="5" t="s">
        <v>1198</v>
      </c>
      <c r="F338" s="5" t="s">
        <v>449</v>
      </c>
      <c r="G338">
        <v>1</v>
      </c>
      <c r="I338" s="5" t="s">
        <v>1220</v>
      </c>
      <c r="J338" s="5" t="s">
        <v>1222</v>
      </c>
      <c r="K338" s="5" t="s">
        <v>1139</v>
      </c>
      <c r="L338" t="str">
        <f t="shared" si="155"/>
        <v>CO2Emissions</v>
      </c>
      <c r="M338" t="str">
        <f t="shared" si="156"/>
        <v>calculationFor</v>
      </c>
      <c r="N338" t="str">
        <f t="shared" si="157"/>
        <v>LoadingUnit</v>
      </c>
      <c r="O338" t="str">
        <f t="shared" si="158"/>
        <v/>
      </c>
      <c r="P338" t="str">
        <f t="shared" si="159"/>
        <v>ULD</v>
      </c>
      <c r="Q338" t="str">
        <f t="shared" si="160"/>
        <v>Object</v>
      </c>
      <c r="R338" t="str">
        <f t="shared" si="161"/>
        <v/>
      </c>
      <c r="S338" t="str">
        <f t="shared" si="162"/>
        <v/>
      </c>
      <c r="T338" t="str">
        <f t="shared" si="163"/>
        <v/>
      </c>
      <c r="U338" t="str">
        <f t="shared" si="164"/>
        <v/>
      </c>
      <c r="V338" t="str">
        <f t="shared" si="165"/>
        <v/>
      </c>
      <c r="W338" t="str">
        <f>IF($A338="Implicit","",COUNTIFS($C$8:C338,C338,$A$8:A338,"Explicit"))</f>
        <v/>
      </c>
      <c r="X338" t="str">
        <f t="shared" si="166"/>
        <v/>
      </c>
      <c r="Y338" t="str">
        <f t="shared" si="167"/>
        <v/>
      </c>
      <c r="Z338" t="str">
        <f t="shared" si="168"/>
        <v/>
      </c>
      <c r="AA338" t="str">
        <f t="shared" si="169"/>
        <v/>
      </c>
      <c r="AB338" t="str">
        <f t="shared" si="170"/>
        <v/>
      </c>
      <c r="AC338" t="str">
        <f t="shared" si="171"/>
        <v/>
      </c>
      <c r="AD338" t="str">
        <f t="shared" si="172"/>
        <v/>
      </c>
      <c r="AE338" t="str">
        <f t="shared" si="173"/>
        <v/>
      </c>
      <c r="AF338" t="str">
        <f t="shared" si="174"/>
        <v/>
      </c>
      <c r="AG338" t="str">
        <f t="shared" si="175"/>
        <v>"Core.CO2Emissions"</v>
      </c>
      <c r="AH338" t="str">
        <f t="shared" si="176"/>
        <v>"calculationFor"</v>
      </c>
      <c r="AI338" t="str">
        <f t="shared" si="177"/>
        <v>"Common.LoadingUnit"</v>
      </c>
      <c r="AJ338" t="str">
        <f t="shared" si="178"/>
        <v>""</v>
      </c>
      <c r="AK338" t="str">
        <f t="shared" si="179"/>
        <v>"hasOne"</v>
      </c>
      <c r="AL338" t="str">
        <f t="shared" si="180"/>
        <v>"Core.CO2Emissions","calculationFor","Common.LoadingUnit","","hasOne"</v>
      </c>
      <c r="AN338">
        <f>COUNTIF(View_conceptual!G:G,L338)</f>
        <v>0</v>
      </c>
      <c r="AO338">
        <f>COUNTIF(View_conceptual!H:H,L338)+COUNTIF(View_conceptual!I:I,N338)</f>
        <v>0</v>
      </c>
      <c r="AQ338" t="str">
        <f t="shared" si="181"/>
        <v/>
      </c>
      <c r="AR338" t="str">
        <f t="shared" si="182"/>
        <v/>
      </c>
      <c r="AT338">
        <f>COUNTIF(View_full!G:G,L338)</f>
        <v>1</v>
      </c>
      <c r="AU338">
        <f>COUNTIF(View_full!H:H,L338)+COUNTIF(View_full!I:I,N338)</f>
        <v>1</v>
      </c>
      <c r="AV338">
        <f>COUNTIFS(Property_Manual!$A$2:$A$1206,Raw!L338,Property_Manual!$B$2:$B$1206,Raw!M338,Property_Manual!$C$2:$C$1206,Raw!N338,Property_Manual!$D$2:$D$1206,Raw!O338,Property_Manual!$F$2:$F$1206,"x")</f>
        <v>0</v>
      </c>
      <c r="AW338" t="str">
        <f t="shared" si="183"/>
        <v/>
      </c>
      <c r="AX338" t="str">
        <f t="shared" si="184"/>
        <v/>
      </c>
      <c r="AY338" t="str">
        <f t="shared" si="185"/>
        <v/>
      </c>
    </row>
    <row r="339" spans="1:51" x14ac:dyDescent="0.2">
      <c r="A339" s="5" t="s">
        <v>1255</v>
      </c>
      <c r="B339" s="5" t="s">
        <v>20</v>
      </c>
      <c r="C339" s="5" t="s">
        <v>884</v>
      </c>
      <c r="D339" s="5" t="s">
        <v>1181</v>
      </c>
      <c r="E339" s="5" t="s">
        <v>1209</v>
      </c>
      <c r="F339" s="5" t="s">
        <v>829</v>
      </c>
      <c r="G339">
        <v>1</v>
      </c>
      <c r="I339" s="5" t="s">
        <v>1220</v>
      </c>
      <c r="J339" s="5" t="s">
        <v>1222</v>
      </c>
      <c r="K339" s="5"/>
      <c r="L339" t="str">
        <f t="shared" si="155"/>
        <v>CO2Emissions</v>
      </c>
      <c r="M339" t="str">
        <f t="shared" si="156"/>
        <v>calculationFor</v>
      </c>
      <c r="N339" t="str">
        <f t="shared" si="157"/>
        <v>Loading</v>
      </c>
      <c r="O339" t="str">
        <f t="shared" si="158"/>
        <v/>
      </c>
      <c r="P339" t="str">
        <f t="shared" si="159"/>
        <v/>
      </c>
      <c r="Q339" t="str">
        <f t="shared" si="160"/>
        <v>Object</v>
      </c>
      <c r="R339" t="str">
        <f t="shared" si="161"/>
        <v/>
      </c>
      <c r="S339" t="str">
        <f t="shared" si="162"/>
        <v/>
      </c>
      <c r="T339" t="str">
        <f t="shared" si="163"/>
        <v/>
      </c>
      <c r="U339" t="str">
        <f t="shared" si="164"/>
        <v/>
      </c>
      <c r="V339" t="str">
        <f t="shared" si="165"/>
        <v/>
      </c>
      <c r="W339" t="str">
        <f>IF($A339="Implicit","",COUNTIFS($C$8:C339,C339,$A$8:A339,"Explicit"))</f>
        <v/>
      </c>
      <c r="X339" t="str">
        <f t="shared" si="166"/>
        <v/>
      </c>
      <c r="Y339" t="str">
        <f t="shared" si="167"/>
        <v/>
      </c>
      <c r="Z339" t="str">
        <f t="shared" si="168"/>
        <v/>
      </c>
      <c r="AA339" t="str">
        <f t="shared" si="169"/>
        <v/>
      </c>
      <c r="AB339" t="str">
        <f t="shared" si="170"/>
        <v/>
      </c>
      <c r="AC339" t="str">
        <f t="shared" si="171"/>
        <v/>
      </c>
      <c r="AD339" t="str">
        <f t="shared" si="172"/>
        <v/>
      </c>
      <c r="AE339" t="str">
        <f t="shared" si="173"/>
        <v/>
      </c>
      <c r="AF339" t="str">
        <f t="shared" si="174"/>
        <v/>
      </c>
      <c r="AG339" t="str">
        <f t="shared" si="175"/>
        <v>"Core.CO2Emissions"</v>
      </c>
      <c r="AH339" t="str">
        <f t="shared" si="176"/>
        <v>"calculationFor"</v>
      </c>
      <c r="AI339" t="str">
        <f t="shared" si="177"/>
        <v>"Action.Loading"</v>
      </c>
      <c r="AJ339" t="str">
        <f t="shared" si="178"/>
        <v>""</v>
      </c>
      <c r="AK339" t="str">
        <f t="shared" si="179"/>
        <v>"hasOne"</v>
      </c>
      <c r="AL339" t="str">
        <f t="shared" si="180"/>
        <v>"Core.CO2Emissions","calculationFor","Action.Loading","","hasOne"</v>
      </c>
      <c r="AN339">
        <f>COUNTIF(View_conceptual!G:G,L339)</f>
        <v>0</v>
      </c>
      <c r="AO339">
        <f>COUNTIF(View_conceptual!H:H,L339)+COUNTIF(View_conceptual!I:I,N339)</f>
        <v>1</v>
      </c>
      <c r="AQ339" t="str">
        <f t="shared" si="181"/>
        <v/>
      </c>
      <c r="AR339" t="str">
        <f t="shared" si="182"/>
        <v/>
      </c>
      <c r="AT339">
        <f>COUNTIF(View_full!G:G,L339)</f>
        <v>1</v>
      </c>
      <c r="AU339">
        <f>COUNTIF(View_full!H:H,L339)+COUNTIF(View_full!I:I,N339)</f>
        <v>2</v>
      </c>
      <c r="AV339">
        <f>COUNTIFS(Property_Manual!$A$2:$A$1206,Raw!L339,Property_Manual!$B$2:$B$1206,Raw!M339,Property_Manual!$C$2:$C$1206,Raw!N339,Property_Manual!$D$2:$D$1206,Raw!O339,Property_Manual!$F$2:$F$1206,"x")</f>
        <v>0</v>
      </c>
      <c r="AW339" t="str">
        <f t="shared" si="183"/>
        <v/>
      </c>
      <c r="AX339" t="str">
        <f t="shared" si="184"/>
        <v>"Core.CO2Emissions","calculationFor","Action.Loading","","hasOne"</v>
      </c>
      <c r="AY339" t="str">
        <f t="shared" si="185"/>
        <v/>
      </c>
    </row>
    <row r="340" spans="1:51" x14ac:dyDescent="0.2">
      <c r="A340" s="5" t="s">
        <v>1255</v>
      </c>
      <c r="B340" s="5" t="s">
        <v>20</v>
      </c>
      <c r="C340" s="5" t="s">
        <v>884</v>
      </c>
      <c r="D340" s="5" t="s">
        <v>1181</v>
      </c>
      <c r="E340" t="s">
        <v>20</v>
      </c>
      <c r="F340" s="5" t="s">
        <v>841</v>
      </c>
      <c r="G340">
        <v>1</v>
      </c>
      <c r="I340" s="5" t="s">
        <v>1220</v>
      </c>
      <c r="J340" s="5" t="s">
        <v>1222</v>
      </c>
      <c r="K340" s="5"/>
      <c r="L340" t="str">
        <f t="shared" si="155"/>
        <v>CO2Emissions</v>
      </c>
      <c r="M340" t="str">
        <f t="shared" si="156"/>
        <v>calculationFor</v>
      </c>
      <c r="N340" t="str">
        <f t="shared" si="157"/>
        <v>TransportMeans</v>
      </c>
      <c r="O340" t="str">
        <f t="shared" si="158"/>
        <v/>
      </c>
      <c r="P340" t="str">
        <f t="shared" si="159"/>
        <v/>
      </c>
      <c r="Q340" t="str">
        <f t="shared" si="160"/>
        <v>Object</v>
      </c>
      <c r="R340" t="str">
        <f t="shared" si="161"/>
        <v/>
      </c>
      <c r="S340" t="str">
        <f t="shared" si="162"/>
        <v/>
      </c>
      <c r="T340" t="str">
        <f t="shared" si="163"/>
        <v/>
      </c>
      <c r="U340" t="str">
        <f t="shared" si="164"/>
        <v/>
      </c>
      <c r="V340" t="str">
        <f t="shared" si="165"/>
        <v/>
      </c>
      <c r="W340" t="str">
        <f>IF($A340="Implicit","",COUNTIFS($C$8:C340,C340,$A$8:A340,"Explicit"))</f>
        <v/>
      </c>
      <c r="X340" t="str">
        <f t="shared" si="166"/>
        <v/>
      </c>
      <c r="Y340" t="str">
        <f t="shared" si="167"/>
        <v/>
      </c>
      <c r="Z340" t="str">
        <f t="shared" si="168"/>
        <v/>
      </c>
      <c r="AA340" t="str">
        <f t="shared" si="169"/>
        <v/>
      </c>
      <c r="AB340" t="str">
        <f t="shared" si="170"/>
        <v/>
      </c>
      <c r="AC340" t="str">
        <f t="shared" si="171"/>
        <v/>
      </c>
      <c r="AD340" t="str">
        <f t="shared" si="172"/>
        <v/>
      </c>
      <c r="AE340" t="str">
        <f t="shared" si="173"/>
        <v/>
      </c>
      <c r="AF340" t="str">
        <f t="shared" si="174"/>
        <v/>
      </c>
      <c r="AG340" t="str">
        <f t="shared" si="175"/>
        <v>"Core.CO2Emissions"</v>
      </c>
      <c r="AH340" t="str">
        <f t="shared" si="176"/>
        <v>"calculationFor"</v>
      </c>
      <c r="AI340" t="str">
        <f t="shared" si="177"/>
        <v>"Core.TransportMeans"</v>
      </c>
      <c r="AJ340" t="str">
        <f t="shared" si="178"/>
        <v>""</v>
      </c>
      <c r="AK340" t="str">
        <f t="shared" si="179"/>
        <v>"hasOne"</v>
      </c>
      <c r="AL340" t="str">
        <f t="shared" si="180"/>
        <v>"Core.CO2Emissions","calculationFor","Core.TransportMeans","","hasOne"</v>
      </c>
      <c r="AN340">
        <f>COUNTIF(View_conceptual!G:G,L340)</f>
        <v>0</v>
      </c>
      <c r="AO340">
        <f>COUNTIF(View_conceptual!H:H,L340)+COUNTIF(View_conceptual!I:I,N340)</f>
        <v>1</v>
      </c>
      <c r="AQ340" t="str">
        <f t="shared" si="181"/>
        <v/>
      </c>
      <c r="AR340" t="str">
        <f t="shared" si="182"/>
        <v/>
      </c>
      <c r="AT340">
        <f>COUNTIF(View_full!G:G,L340)</f>
        <v>1</v>
      </c>
      <c r="AU340">
        <f>COUNTIF(View_full!H:H,L340)+COUNTIF(View_full!I:I,N340)</f>
        <v>2</v>
      </c>
      <c r="AV340">
        <f>COUNTIFS(Property_Manual!$A$2:$A$1206,Raw!L340,Property_Manual!$B$2:$B$1206,Raw!M340,Property_Manual!$C$2:$C$1206,Raw!N340,Property_Manual!$D$2:$D$1206,Raw!O340,Property_Manual!$F$2:$F$1206,"x")</f>
        <v>0</v>
      </c>
      <c r="AW340" t="str">
        <f t="shared" si="183"/>
        <v/>
      </c>
      <c r="AX340" t="str">
        <f t="shared" si="184"/>
        <v>"Core.CO2Emissions","calculationFor","Core.TransportMeans","","hasOne"</v>
      </c>
      <c r="AY340" t="str">
        <f t="shared" si="185"/>
        <v/>
      </c>
    </row>
    <row r="341" spans="1:51" x14ac:dyDescent="0.2">
      <c r="A341" s="5" t="s">
        <v>1255</v>
      </c>
      <c r="B341" s="5" t="s">
        <v>20</v>
      </c>
      <c r="C341" s="5" t="s">
        <v>884</v>
      </c>
      <c r="D341" s="5" t="s">
        <v>1181</v>
      </c>
      <c r="E341" t="s">
        <v>1836</v>
      </c>
      <c r="F341" s="5" t="s">
        <v>230</v>
      </c>
      <c r="G341">
        <v>1</v>
      </c>
      <c r="I341" s="5" t="s">
        <v>1220</v>
      </c>
      <c r="J341" s="5" t="s">
        <v>1222</v>
      </c>
      <c r="K341" s="5" t="s">
        <v>297</v>
      </c>
      <c r="L341" t="str">
        <f t="shared" si="155"/>
        <v>CO2Emissions</v>
      </c>
      <c r="M341" t="str">
        <f t="shared" si="156"/>
        <v>calculationFor</v>
      </c>
      <c r="N341" t="str">
        <f t="shared" si="157"/>
        <v>Company</v>
      </c>
      <c r="O341" t="str">
        <f t="shared" si="158"/>
        <v/>
      </c>
      <c r="P341" t="str">
        <f t="shared" si="159"/>
        <v>Carrier</v>
      </c>
      <c r="Q341" t="str">
        <f t="shared" si="160"/>
        <v>Object</v>
      </c>
      <c r="R341" t="str">
        <f t="shared" si="161"/>
        <v/>
      </c>
      <c r="S341" t="str">
        <f t="shared" si="162"/>
        <v/>
      </c>
      <c r="T341" t="str">
        <f t="shared" si="163"/>
        <v/>
      </c>
      <c r="U341" t="str">
        <f t="shared" si="164"/>
        <v/>
      </c>
      <c r="V341" t="str">
        <f t="shared" si="165"/>
        <v/>
      </c>
      <c r="W341" t="str">
        <f>IF($A341="Implicit","",COUNTIFS($C$8:C341,C341,$A$8:A341,"Explicit"))</f>
        <v/>
      </c>
      <c r="X341" t="str">
        <f t="shared" si="166"/>
        <v/>
      </c>
      <c r="Y341" t="str">
        <f t="shared" si="167"/>
        <v/>
      </c>
      <c r="Z341" t="str">
        <f t="shared" si="168"/>
        <v/>
      </c>
      <c r="AA341" t="str">
        <f t="shared" si="169"/>
        <v/>
      </c>
      <c r="AB341" t="str">
        <f t="shared" si="170"/>
        <v/>
      </c>
      <c r="AC341" t="str">
        <f t="shared" si="171"/>
        <v/>
      </c>
      <c r="AD341" t="str">
        <f t="shared" si="172"/>
        <v/>
      </c>
      <c r="AE341" t="str">
        <f t="shared" si="173"/>
        <v/>
      </c>
      <c r="AF341" t="str">
        <f t="shared" si="174"/>
        <v/>
      </c>
      <c r="AG341" t="str">
        <f t="shared" si="175"/>
        <v>"Core.CO2Emissions"</v>
      </c>
      <c r="AH341" t="str">
        <f t="shared" si="176"/>
        <v>"calculationFor"</v>
      </c>
      <c r="AI341" t="str">
        <f t="shared" si="177"/>
        <v>"Agent.Company"</v>
      </c>
      <c r="AJ341" t="str">
        <f t="shared" si="178"/>
        <v>""</v>
      </c>
      <c r="AK341" t="str">
        <f t="shared" si="179"/>
        <v>"hasOne"</v>
      </c>
      <c r="AL341" t="str">
        <f t="shared" si="180"/>
        <v>"Core.CO2Emissions","calculationFor","Agent.Company","","hasOne"</v>
      </c>
      <c r="AN341">
        <f>COUNTIF(View_conceptual!G:G,L341)</f>
        <v>0</v>
      </c>
      <c r="AO341">
        <f>COUNTIF(View_conceptual!H:H,L341)+COUNTIF(View_conceptual!I:I,N341)</f>
        <v>0</v>
      </c>
      <c r="AQ341" t="str">
        <f t="shared" si="181"/>
        <v/>
      </c>
      <c r="AR341" t="str">
        <f t="shared" si="182"/>
        <v/>
      </c>
      <c r="AT341">
        <f>COUNTIF(View_full!G:G,L341)</f>
        <v>1</v>
      </c>
      <c r="AU341">
        <f>COUNTIF(View_full!H:H,L341)+COUNTIF(View_full!I:I,N341)</f>
        <v>1</v>
      </c>
      <c r="AV341">
        <f>COUNTIFS(Property_Manual!$A$2:$A$1206,Raw!L341,Property_Manual!$B$2:$B$1206,Raw!M341,Property_Manual!$C$2:$C$1206,Raw!N341,Property_Manual!$D$2:$D$1206,Raw!O341,Property_Manual!$F$2:$F$1206,"x")</f>
        <v>0</v>
      </c>
      <c r="AW341" t="str">
        <f t="shared" si="183"/>
        <v/>
      </c>
      <c r="AX341" t="str">
        <f t="shared" si="184"/>
        <v/>
      </c>
      <c r="AY341" t="str">
        <f t="shared" si="185"/>
        <v/>
      </c>
    </row>
    <row r="342" spans="1:51" x14ac:dyDescent="0.2">
      <c r="A342" s="5" t="s">
        <v>1255</v>
      </c>
      <c r="B342" s="5" t="s">
        <v>20</v>
      </c>
      <c r="C342" s="5" t="s">
        <v>884</v>
      </c>
      <c r="D342" s="5" t="s">
        <v>1181</v>
      </c>
      <c r="E342" s="5" t="s">
        <v>20</v>
      </c>
      <c r="F342" s="5" t="s">
        <v>151</v>
      </c>
      <c r="G342">
        <v>1</v>
      </c>
      <c r="I342" s="5" t="s">
        <v>1220</v>
      </c>
      <c r="J342" s="5" t="s">
        <v>1222</v>
      </c>
      <c r="K342" s="5"/>
      <c r="L342" t="str">
        <f t="shared" si="155"/>
        <v>CO2Emissions</v>
      </c>
      <c r="M342" t="str">
        <f t="shared" si="156"/>
        <v>calculationFor</v>
      </c>
      <c r="N342" t="str">
        <f t="shared" si="157"/>
        <v>PackagingType</v>
      </c>
      <c r="O342" t="str">
        <f t="shared" si="158"/>
        <v/>
      </c>
      <c r="P342" t="str">
        <f t="shared" si="159"/>
        <v/>
      </c>
      <c r="Q342" t="str">
        <f t="shared" si="160"/>
        <v>Object</v>
      </c>
      <c r="R342" t="str">
        <f t="shared" si="161"/>
        <v/>
      </c>
      <c r="S342" t="str">
        <f t="shared" si="162"/>
        <v/>
      </c>
      <c r="T342" t="str">
        <f t="shared" si="163"/>
        <v/>
      </c>
      <c r="U342" t="str">
        <f t="shared" si="164"/>
        <v/>
      </c>
      <c r="V342" t="str">
        <f t="shared" si="165"/>
        <v/>
      </c>
      <c r="W342" t="str">
        <f>IF($A342="Implicit","",COUNTIFS($C$8:C342,C342,$A$8:A342,"Explicit"))</f>
        <v/>
      </c>
      <c r="X342" t="str">
        <f t="shared" si="166"/>
        <v/>
      </c>
      <c r="Y342" t="str">
        <f t="shared" si="167"/>
        <v/>
      </c>
      <c r="Z342" t="str">
        <f t="shared" si="168"/>
        <v/>
      </c>
      <c r="AA342" t="str">
        <f t="shared" si="169"/>
        <v/>
      </c>
      <c r="AB342" t="str">
        <f t="shared" si="170"/>
        <v/>
      </c>
      <c r="AC342" t="str">
        <f t="shared" si="171"/>
        <v/>
      </c>
      <c r="AD342" t="str">
        <f t="shared" si="172"/>
        <v/>
      </c>
      <c r="AE342" t="str">
        <f t="shared" si="173"/>
        <v/>
      </c>
      <c r="AF342" t="str">
        <f t="shared" si="174"/>
        <v/>
      </c>
      <c r="AG342" t="str">
        <f t="shared" si="175"/>
        <v>"Core.CO2Emissions"</v>
      </c>
      <c r="AH342" t="str">
        <f t="shared" si="176"/>
        <v>"calculationFor"</v>
      </c>
      <c r="AI342" t="str">
        <f t="shared" si="177"/>
        <v>"Core.PackagingType"</v>
      </c>
      <c r="AJ342" t="str">
        <f t="shared" si="178"/>
        <v>""</v>
      </c>
      <c r="AK342" t="str">
        <f t="shared" si="179"/>
        <v>"hasOne"</v>
      </c>
      <c r="AL342" t="str">
        <f t="shared" si="180"/>
        <v>"Core.CO2Emissions","calculationFor","Core.PackagingType","","hasOne"</v>
      </c>
      <c r="AN342">
        <f>COUNTIF(View_conceptual!G:G,L342)</f>
        <v>0</v>
      </c>
      <c r="AO342">
        <f>COUNTIF(View_conceptual!H:H,L342)+COUNTIF(View_conceptual!I:I,N342)</f>
        <v>0</v>
      </c>
      <c r="AQ342" t="str">
        <f t="shared" si="181"/>
        <v/>
      </c>
      <c r="AR342" t="str">
        <f t="shared" si="182"/>
        <v/>
      </c>
      <c r="AT342">
        <f>COUNTIF(View_full!G:G,L342)</f>
        <v>1</v>
      </c>
      <c r="AU342">
        <f>COUNTIF(View_full!H:H,L342)+COUNTIF(View_full!I:I,N342)</f>
        <v>2</v>
      </c>
      <c r="AV342">
        <f>COUNTIFS(Property_Manual!$A$2:$A$1206,Raw!L342,Property_Manual!$B$2:$B$1206,Raw!M342,Property_Manual!$C$2:$C$1206,Raw!N342,Property_Manual!$D$2:$D$1206,Raw!O342,Property_Manual!$F$2:$F$1206,"x")</f>
        <v>0</v>
      </c>
      <c r="AW342" t="str">
        <f t="shared" si="183"/>
        <v/>
      </c>
      <c r="AX342" t="str">
        <f t="shared" si="184"/>
        <v>"Core.CO2Emissions","calculationFor","Core.PackagingType","","hasOne"</v>
      </c>
      <c r="AY342" t="str">
        <f t="shared" si="185"/>
        <v/>
      </c>
    </row>
    <row r="343" spans="1:51" x14ac:dyDescent="0.2">
      <c r="A343" s="5" t="s">
        <v>1255</v>
      </c>
      <c r="B343" s="5" t="s">
        <v>20</v>
      </c>
      <c r="C343" s="5" t="s">
        <v>884</v>
      </c>
      <c r="D343" s="5" t="s">
        <v>1181</v>
      </c>
      <c r="E343" t="s">
        <v>1196</v>
      </c>
      <c r="F343" s="5" t="s">
        <v>801</v>
      </c>
      <c r="G343">
        <v>1</v>
      </c>
      <c r="I343" s="5" t="s">
        <v>1220</v>
      </c>
      <c r="J343" s="5" t="s">
        <v>1222</v>
      </c>
      <c r="K343" s="5" t="s">
        <v>1835</v>
      </c>
      <c r="L343" t="str">
        <f t="shared" si="155"/>
        <v>CO2Emissions</v>
      </c>
      <c r="M343" t="str">
        <f t="shared" si="156"/>
        <v>calculationFor</v>
      </c>
      <c r="N343" t="str">
        <f t="shared" si="157"/>
        <v>LogisticsAgent</v>
      </c>
      <c r="O343" t="str">
        <f t="shared" si="158"/>
        <v/>
      </c>
      <c r="P343" t="str">
        <f t="shared" si="159"/>
        <v>Actor|Organization|Carrier|Person|Company|NonHumanActor|PublicAuthority</v>
      </c>
      <c r="Q343" t="str">
        <f t="shared" si="160"/>
        <v>Object</v>
      </c>
      <c r="R343" t="str">
        <f t="shared" si="161"/>
        <v/>
      </c>
      <c r="S343" t="str">
        <f t="shared" si="162"/>
        <v/>
      </c>
      <c r="T343" t="str">
        <f t="shared" si="163"/>
        <v/>
      </c>
      <c r="U343" t="str">
        <f t="shared" si="164"/>
        <v/>
      </c>
      <c r="V343" t="str">
        <f t="shared" si="165"/>
        <v/>
      </c>
      <c r="W343" t="str">
        <f>IF($A343="Implicit","",COUNTIFS($C$8:C343,C343,$A$8:A343,"Explicit"))</f>
        <v/>
      </c>
      <c r="X343" t="str">
        <f t="shared" si="166"/>
        <v/>
      </c>
      <c r="Y343" t="str">
        <f t="shared" si="167"/>
        <v/>
      </c>
      <c r="Z343" t="str">
        <f t="shared" si="168"/>
        <v/>
      </c>
      <c r="AA343" t="str">
        <f t="shared" si="169"/>
        <v/>
      </c>
      <c r="AB343" t="str">
        <f t="shared" si="170"/>
        <v/>
      </c>
      <c r="AC343" t="str">
        <f t="shared" si="171"/>
        <v/>
      </c>
      <c r="AD343" t="str">
        <f t="shared" si="172"/>
        <v/>
      </c>
      <c r="AE343" t="str">
        <f t="shared" si="173"/>
        <v/>
      </c>
      <c r="AF343" t="str">
        <f t="shared" si="174"/>
        <v/>
      </c>
      <c r="AG343" t="str">
        <f t="shared" si="175"/>
        <v>"Core.CO2Emissions"</v>
      </c>
      <c r="AH343" t="str">
        <f t="shared" si="176"/>
        <v>"calculationFor"</v>
      </c>
      <c r="AI343" t="str">
        <f t="shared" si="177"/>
        <v>"Abstract.LogisticsAgent"</v>
      </c>
      <c r="AJ343" t="str">
        <f t="shared" si="178"/>
        <v>""</v>
      </c>
      <c r="AK343" t="str">
        <f t="shared" si="179"/>
        <v>"hasOne"</v>
      </c>
      <c r="AL343" t="str">
        <f t="shared" si="180"/>
        <v>"Core.CO2Emissions","calculationFor","Abstract.LogisticsAgent","","hasOne"</v>
      </c>
      <c r="AN343">
        <f>COUNTIF(View_conceptual!G:G,L343)</f>
        <v>0</v>
      </c>
      <c r="AO343">
        <f>COUNTIF(View_conceptual!H:H,L343)+COUNTIF(View_conceptual!I:I,N343)</f>
        <v>0</v>
      </c>
      <c r="AQ343" t="str">
        <f t="shared" si="181"/>
        <v/>
      </c>
      <c r="AR343" t="str">
        <f t="shared" si="182"/>
        <v/>
      </c>
      <c r="AT343">
        <f>COUNTIF(View_full!G:G,L343)</f>
        <v>1</v>
      </c>
      <c r="AU343">
        <f>COUNTIF(View_full!H:H,L343)+COUNTIF(View_full!I:I,N343)</f>
        <v>1</v>
      </c>
      <c r="AV343">
        <f>COUNTIFS(Property_Manual!$A$2:$A$1206,Raw!L343,Property_Manual!$B$2:$B$1206,Raw!M343,Property_Manual!$C$2:$C$1206,Raw!N343,Property_Manual!$D$2:$D$1206,Raw!O343,Property_Manual!$F$2:$F$1206,"x")</f>
        <v>0</v>
      </c>
      <c r="AW343" t="str">
        <f t="shared" si="183"/>
        <v/>
      </c>
      <c r="AX343" t="str">
        <f t="shared" si="184"/>
        <v/>
      </c>
      <c r="AY343" t="str">
        <f t="shared" si="185"/>
        <v/>
      </c>
    </row>
    <row r="344" spans="1:51" x14ac:dyDescent="0.2">
      <c r="A344" s="5" t="s">
        <v>1255</v>
      </c>
      <c r="B344" s="5" t="s">
        <v>20</v>
      </c>
      <c r="C344" s="5" t="s">
        <v>884</v>
      </c>
      <c r="D344" s="5" t="s">
        <v>1181</v>
      </c>
      <c r="E344" s="5" t="s">
        <v>1198</v>
      </c>
      <c r="F344" s="5" t="s">
        <v>95</v>
      </c>
      <c r="G344">
        <v>1</v>
      </c>
      <c r="I344" s="5" t="s">
        <v>1220</v>
      </c>
      <c r="J344" s="5" t="s">
        <v>1222</v>
      </c>
      <c r="K344" s="5"/>
      <c r="L344" t="str">
        <f t="shared" si="155"/>
        <v>CO2Emissions</v>
      </c>
      <c r="M344" t="str">
        <f t="shared" si="156"/>
        <v>calculationFor</v>
      </c>
      <c r="N344" t="str">
        <f t="shared" si="157"/>
        <v>Question</v>
      </c>
      <c r="O344" t="str">
        <f t="shared" si="158"/>
        <v/>
      </c>
      <c r="P344" t="str">
        <f t="shared" si="159"/>
        <v/>
      </c>
      <c r="Q344" t="str">
        <f t="shared" si="160"/>
        <v>Object</v>
      </c>
      <c r="R344" t="str">
        <f t="shared" si="161"/>
        <v/>
      </c>
      <c r="S344" t="str">
        <f t="shared" si="162"/>
        <v/>
      </c>
      <c r="T344" t="str">
        <f t="shared" si="163"/>
        <v/>
      </c>
      <c r="U344" t="str">
        <f t="shared" si="164"/>
        <v/>
      </c>
      <c r="V344" t="str">
        <f t="shared" si="165"/>
        <v/>
      </c>
      <c r="W344" t="str">
        <f>IF($A344="Implicit","",COUNTIFS($C$8:C344,C344,$A$8:A344,"Explicit"))</f>
        <v/>
      </c>
      <c r="X344" t="str">
        <f t="shared" si="166"/>
        <v/>
      </c>
      <c r="Y344" t="str">
        <f t="shared" si="167"/>
        <v/>
      </c>
      <c r="Z344" t="str">
        <f t="shared" si="168"/>
        <v/>
      </c>
      <c r="AA344" t="str">
        <f t="shared" si="169"/>
        <v/>
      </c>
      <c r="AB344" t="str">
        <f t="shared" si="170"/>
        <v/>
      </c>
      <c r="AC344" t="str">
        <f t="shared" si="171"/>
        <v/>
      </c>
      <c r="AD344" t="str">
        <f t="shared" si="172"/>
        <v/>
      </c>
      <c r="AE344" t="str">
        <f t="shared" si="173"/>
        <v/>
      </c>
      <c r="AF344" t="str">
        <f t="shared" si="174"/>
        <v/>
      </c>
      <c r="AG344" t="str">
        <f t="shared" si="175"/>
        <v>"Core.CO2Emissions"</v>
      </c>
      <c r="AH344" t="str">
        <f t="shared" si="176"/>
        <v>"calculationFor"</v>
      </c>
      <c r="AI344" t="str">
        <f t="shared" si="177"/>
        <v>"Common.Question"</v>
      </c>
      <c r="AJ344" t="str">
        <f t="shared" si="178"/>
        <v>""</v>
      </c>
      <c r="AK344" t="str">
        <f t="shared" si="179"/>
        <v>"hasOne"</v>
      </c>
      <c r="AL344" t="str">
        <f t="shared" si="180"/>
        <v>"Core.CO2Emissions","calculationFor","Common.Question","","hasOne"</v>
      </c>
      <c r="AN344">
        <f>COUNTIF(View_conceptual!G:G,L344)</f>
        <v>0</v>
      </c>
      <c r="AO344">
        <f>COUNTIF(View_conceptual!H:H,L344)+COUNTIF(View_conceptual!I:I,N344)</f>
        <v>0</v>
      </c>
      <c r="AQ344" t="str">
        <f t="shared" si="181"/>
        <v/>
      </c>
      <c r="AR344" t="str">
        <f t="shared" si="182"/>
        <v/>
      </c>
      <c r="AT344">
        <f>COUNTIF(View_full!G:G,L344)</f>
        <v>1</v>
      </c>
      <c r="AU344">
        <f>COUNTIF(View_full!H:H,L344)+COUNTIF(View_full!I:I,N344)</f>
        <v>2</v>
      </c>
      <c r="AV344">
        <f>COUNTIFS(Property_Manual!$A$2:$A$1206,Raw!L344,Property_Manual!$B$2:$B$1206,Raw!M344,Property_Manual!$C$2:$C$1206,Raw!N344,Property_Manual!$D$2:$D$1206,Raw!O344,Property_Manual!$F$2:$F$1206,"x")</f>
        <v>0</v>
      </c>
      <c r="AW344" t="str">
        <f t="shared" si="183"/>
        <v/>
      </c>
      <c r="AX344" t="str">
        <f t="shared" si="184"/>
        <v>"Core.CO2Emissions","calculationFor","Common.Question","","hasOne"</v>
      </c>
      <c r="AY344" t="str">
        <f t="shared" si="185"/>
        <v/>
      </c>
    </row>
    <row r="345" spans="1:51" x14ac:dyDescent="0.2">
      <c r="A345" s="5" t="s">
        <v>1255</v>
      </c>
      <c r="B345" s="5" t="s">
        <v>20</v>
      </c>
      <c r="C345" s="5" t="s">
        <v>884</v>
      </c>
      <c r="D345" s="5" t="s">
        <v>1181</v>
      </c>
      <c r="E345" s="5" t="s">
        <v>1201</v>
      </c>
      <c r="F345" s="5" t="s">
        <v>738</v>
      </c>
      <c r="G345">
        <v>1</v>
      </c>
      <c r="I345" s="5" t="s">
        <v>1220</v>
      </c>
      <c r="J345" s="5" t="s">
        <v>1222</v>
      </c>
      <c r="K345" s="5"/>
      <c r="L345" t="str">
        <f t="shared" si="155"/>
        <v>CO2Emissions</v>
      </c>
      <c r="M345" t="str">
        <f t="shared" si="156"/>
        <v>calculationFor</v>
      </c>
      <c r="N345" t="str">
        <f t="shared" si="157"/>
        <v>Ratings</v>
      </c>
      <c r="O345" t="str">
        <f t="shared" si="158"/>
        <v/>
      </c>
      <c r="P345" t="str">
        <f t="shared" si="159"/>
        <v/>
      </c>
      <c r="Q345" t="str">
        <f t="shared" si="160"/>
        <v>Object</v>
      </c>
      <c r="R345" t="str">
        <f t="shared" si="161"/>
        <v/>
      </c>
      <c r="S345" t="str">
        <f t="shared" si="162"/>
        <v/>
      </c>
      <c r="T345" t="str">
        <f t="shared" si="163"/>
        <v/>
      </c>
      <c r="U345" t="str">
        <f t="shared" si="164"/>
        <v/>
      </c>
      <c r="V345" t="str">
        <f t="shared" si="165"/>
        <v/>
      </c>
      <c r="W345" t="str">
        <f>IF($A345="Implicit","",COUNTIFS($C$8:C345,C345,$A$8:A345,"Explicit"))</f>
        <v/>
      </c>
      <c r="X345" t="str">
        <f t="shared" si="166"/>
        <v/>
      </c>
      <c r="Y345" t="str">
        <f t="shared" si="167"/>
        <v/>
      </c>
      <c r="Z345" t="str">
        <f t="shared" si="168"/>
        <v/>
      </c>
      <c r="AA345" t="str">
        <f t="shared" si="169"/>
        <v/>
      </c>
      <c r="AB345" t="str">
        <f t="shared" si="170"/>
        <v/>
      </c>
      <c r="AC345" t="str">
        <f t="shared" si="171"/>
        <v/>
      </c>
      <c r="AD345" t="str">
        <f t="shared" si="172"/>
        <v/>
      </c>
      <c r="AE345" t="str">
        <f t="shared" si="173"/>
        <v/>
      </c>
      <c r="AF345" t="str">
        <f t="shared" si="174"/>
        <v/>
      </c>
      <c r="AG345" t="str">
        <f t="shared" si="175"/>
        <v>"Core.CO2Emissions"</v>
      </c>
      <c r="AH345" t="str">
        <f t="shared" si="176"/>
        <v>"calculationFor"</v>
      </c>
      <c r="AI345" t="str">
        <f t="shared" si="177"/>
        <v>"Distribution.Ratings"</v>
      </c>
      <c r="AJ345" t="str">
        <f t="shared" si="178"/>
        <v>""</v>
      </c>
      <c r="AK345" t="str">
        <f t="shared" si="179"/>
        <v>"hasOne"</v>
      </c>
      <c r="AL345" t="str">
        <f t="shared" si="180"/>
        <v>"Core.CO2Emissions","calculationFor","Distribution.Ratings","","hasOne"</v>
      </c>
      <c r="AN345">
        <f>COUNTIF(View_conceptual!G:G,L345)</f>
        <v>0</v>
      </c>
      <c r="AO345">
        <f>COUNTIF(View_conceptual!H:H,L345)+COUNTIF(View_conceptual!I:I,N345)</f>
        <v>0</v>
      </c>
      <c r="AQ345" t="str">
        <f t="shared" si="181"/>
        <v/>
      </c>
      <c r="AR345" t="str">
        <f t="shared" si="182"/>
        <v/>
      </c>
      <c r="AT345">
        <f>COUNTIF(View_full!G:G,L345)</f>
        <v>1</v>
      </c>
      <c r="AU345">
        <f>COUNTIF(View_full!H:H,L345)+COUNTIF(View_full!I:I,N345)</f>
        <v>2</v>
      </c>
      <c r="AV345">
        <f>COUNTIFS(Property_Manual!$A$2:$A$1206,Raw!L345,Property_Manual!$B$2:$B$1206,Raw!M345,Property_Manual!$C$2:$C$1206,Raw!N345,Property_Manual!$D$2:$D$1206,Raw!O345,Property_Manual!$F$2:$F$1206,"x")</f>
        <v>0</v>
      </c>
      <c r="AW345" t="str">
        <f t="shared" si="183"/>
        <v/>
      </c>
      <c r="AX345" t="str">
        <f t="shared" si="184"/>
        <v>"Core.CO2Emissions","calculationFor","Distribution.Ratings","","hasOne"</v>
      </c>
      <c r="AY345" t="str">
        <f t="shared" si="185"/>
        <v/>
      </c>
    </row>
    <row r="346" spans="1:51" x14ac:dyDescent="0.2">
      <c r="A346" s="5" t="s">
        <v>1255</v>
      </c>
      <c r="B346" s="5" t="s">
        <v>20</v>
      </c>
      <c r="C346" s="5" t="s">
        <v>884</v>
      </c>
      <c r="D346" s="5" t="s">
        <v>1181</v>
      </c>
      <c r="E346" s="5" t="s">
        <v>20</v>
      </c>
      <c r="F346" s="5" t="s">
        <v>154</v>
      </c>
      <c r="G346">
        <v>1</v>
      </c>
      <c r="H346" s="5"/>
      <c r="I346" s="5" t="s">
        <v>1220</v>
      </c>
      <c r="J346" s="5" t="s">
        <v>1222</v>
      </c>
      <c r="K346" s="5"/>
      <c r="L346" t="str">
        <f t="shared" si="155"/>
        <v>CO2Emissions</v>
      </c>
      <c r="M346" t="str">
        <f t="shared" si="156"/>
        <v>calculationFor</v>
      </c>
      <c r="N346" t="str">
        <f t="shared" si="157"/>
        <v>SecurityDeclaration</v>
      </c>
      <c r="O346" t="str">
        <f t="shared" si="158"/>
        <v/>
      </c>
      <c r="P346" t="str">
        <f t="shared" si="159"/>
        <v/>
      </c>
      <c r="Q346" t="str">
        <f t="shared" si="160"/>
        <v>Object</v>
      </c>
      <c r="R346" t="str">
        <f t="shared" si="161"/>
        <v/>
      </c>
      <c r="S346" t="str">
        <f t="shared" si="162"/>
        <v/>
      </c>
      <c r="T346" t="str">
        <f t="shared" si="163"/>
        <v/>
      </c>
      <c r="U346" t="str">
        <f t="shared" si="164"/>
        <v/>
      </c>
      <c r="V346" t="str">
        <f t="shared" si="165"/>
        <v/>
      </c>
      <c r="W346" t="str">
        <f>IF($A346="Implicit","",COUNTIFS($C$8:C346,C346,$A$8:A346,"Explicit"))</f>
        <v/>
      </c>
      <c r="X346" t="str">
        <f t="shared" si="166"/>
        <v/>
      </c>
      <c r="Y346" t="str">
        <f t="shared" si="167"/>
        <v/>
      </c>
      <c r="Z346" t="str">
        <f t="shared" si="168"/>
        <v/>
      </c>
      <c r="AA346" t="str">
        <f t="shared" si="169"/>
        <v/>
      </c>
      <c r="AB346" t="str">
        <f t="shared" si="170"/>
        <v/>
      </c>
      <c r="AC346" t="str">
        <f t="shared" si="171"/>
        <v/>
      </c>
      <c r="AD346" t="str">
        <f t="shared" si="172"/>
        <v/>
      </c>
      <c r="AE346" t="str">
        <f t="shared" si="173"/>
        <v/>
      </c>
      <c r="AF346" t="str">
        <f t="shared" si="174"/>
        <v/>
      </c>
      <c r="AG346" t="str">
        <f t="shared" si="175"/>
        <v>"Core.CO2Emissions"</v>
      </c>
      <c r="AH346" t="str">
        <f t="shared" si="176"/>
        <v>"calculationFor"</v>
      </c>
      <c r="AI346" t="str">
        <f t="shared" si="177"/>
        <v>"Core.SecurityDeclaration"</v>
      </c>
      <c r="AJ346" t="str">
        <f t="shared" si="178"/>
        <v>""</v>
      </c>
      <c r="AK346" t="str">
        <f t="shared" si="179"/>
        <v>"hasOne"</v>
      </c>
      <c r="AL346" t="str">
        <f t="shared" si="180"/>
        <v>"Core.CO2Emissions","calculationFor","Core.SecurityDeclaration","","hasOne"</v>
      </c>
      <c r="AN346">
        <f>COUNTIF(View_conceptual!G:G,L346)</f>
        <v>0</v>
      </c>
      <c r="AO346">
        <f>COUNTIF(View_conceptual!H:H,L346)+COUNTIF(View_conceptual!I:I,N346)</f>
        <v>0</v>
      </c>
      <c r="AQ346" t="str">
        <f t="shared" si="181"/>
        <v/>
      </c>
      <c r="AR346" t="str">
        <f t="shared" si="182"/>
        <v/>
      </c>
      <c r="AT346">
        <f>COUNTIF(View_full!G:G,L346)</f>
        <v>1</v>
      </c>
      <c r="AU346">
        <f>COUNTIF(View_full!H:H,L346)+COUNTIF(View_full!I:I,N346)</f>
        <v>2</v>
      </c>
      <c r="AV346">
        <f>COUNTIFS(Property_Manual!$A$2:$A$1206,Raw!L346,Property_Manual!$B$2:$B$1206,Raw!M346,Property_Manual!$C$2:$C$1206,Raw!N346,Property_Manual!$D$2:$D$1206,Raw!O346,Property_Manual!$F$2:$F$1206,"x")</f>
        <v>0</v>
      </c>
      <c r="AW346" t="str">
        <f t="shared" si="183"/>
        <v/>
      </c>
      <c r="AX346" t="str">
        <f t="shared" si="184"/>
        <v>"Core.CO2Emissions","calculationFor","Core.SecurityDeclaration","","hasOne"</v>
      </c>
      <c r="AY346" t="str">
        <f t="shared" si="185"/>
        <v/>
      </c>
    </row>
    <row r="347" spans="1:51" x14ac:dyDescent="0.2">
      <c r="A347" s="5" t="s">
        <v>1255</v>
      </c>
      <c r="B347" s="5" t="s">
        <v>20</v>
      </c>
      <c r="C347" s="5" t="s">
        <v>884</v>
      </c>
      <c r="D347" s="5" t="s">
        <v>1181</v>
      </c>
      <c r="E347" s="5" t="s">
        <v>1196</v>
      </c>
      <c r="F347" s="5" t="s">
        <v>36</v>
      </c>
      <c r="G347">
        <v>1</v>
      </c>
      <c r="H347" s="5"/>
      <c r="I347" s="5" t="s">
        <v>1220</v>
      </c>
      <c r="J347" s="5" t="s">
        <v>1222</v>
      </c>
      <c r="K347" s="5" t="s">
        <v>3151</v>
      </c>
      <c r="L347" t="str">
        <f t="shared" si="155"/>
        <v>CO2Emissions</v>
      </c>
      <c r="M347" t="str">
        <f t="shared" si="156"/>
        <v>calculationFor</v>
      </c>
      <c r="N347" t="str">
        <f t="shared" si="157"/>
        <v>LogisticsService</v>
      </c>
      <c r="O347" t="str">
        <f t="shared" si="158"/>
        <v/>
      </c>
      <c r="P347" t="str">
        <f t="shared" si="159"/>
        <v>Booking|HandlingService</v>
      </c>
      <c r="Q347" t="str">
        <f t="shared" si="160"/>
        <v>Object</v>
      </c>
      <c r="R347" t="str">
        <f t="shared" si="161"/>
        <v/>
      </c>
      <c r="S347" t="str">
        <f t="shared" si="162"/>
        <v/>
      </c>
      <c r="T347" t="str">
        <f t="shared" si="163"/>
        <v/>
      </c>
      <c r="U347" t="str">
        <f t="shared" si="164"/>
        <v/>
      </c>
      <c r="V347" t="str">
        <f t="shared" si="165"/>
        <v/>
      </c>
      <c r="W347" t="str">
        <f>IF($A347="Implicit","",COUNTIFS($C$8:C347,C347,$A$8:A347,"Explicit"))</f>
        <v/>
      </c>
      <c r="X347" t="str">
        <f t="shared" si="166"/>
        <v/>
      </c>
      <c r="Y347" t="str">
        <f t="shared" si="167"/>
        <v/>
      </c>
      <c r="Z347" t="str">
        <f t="shared" si="168"/>
        <v/>
      </c>
      <c r="AA347" t="str">
        <f t="shared" si="169"/>
        <v/>
      </c>
      <c r="AB347" t="str">
        <f t="shared" si="170"/>
        <v/>
      </c>
      <c r="AC347" t="str">
        <f t="shared" si="171"/>
        <v/>
      </c>
      <c r="AD347" t="str">
        <f t="shared" si="172"/>
        <v/>
      </c>
      <c r="AE347" t="str">
        <f t="shared" si="173"/>
        <v/>
      </c>
      <c r="AF347" t="str">
        <f t="shared" si="174"/>
        <v/>
      </c>
      <c r="AG347" t="str">
        <f t="shared" si="175"/>
        <v>"Core.CO2Emissions"</v>
      </c>
      <c r="AH347" t="str">
        <f t="shared" si="176"/>
        <v>"calculationFor"</v>
      </c>
      <c r="AI347" t="str">
        <f t="shared" si="177"/>
        <v>"Abstract.LogisticsService"</v>
      </c>
      <c r="AJ347" t="str">
        <f t="shared" si="178"/>
        <v>""</v>
      </c>
      <c r="AK347" t="str">
        <f t="shared" si="179"/>
        <v>"hasOne"</v>
      </c>
      <c r="AL347" t="str">
        <f t="shared" si="180"/>
        <v>"Core.CO2Emissions","calculationFor","Abstract.LogisticsService","","hasOne"</v>
      </c>
      <c r="AN347">
        <f>COUNTIF(View_conceptual!G:G,L347)</f>
        <v>0</v>
      </c>
      <c r="AO347">
        <f>COUNTIF(View_conceptual!H:H,L347)+COUNTIF(View_conceptual!I:I,N347)</f>
        <v>0</v>
      </c>
      <c r="AQ347" t="str">
        <f t="shared" si="181"/>
        <v/>
      </c>
      <c r="AR347" t="str">
        <f t="shared" si="182"/>
        <v/>
      </c>
      <c r="AT347">
        <f>COUNTIF(View_full!G:G,L347)</f>
        <v>1</v>
      </c>
      <c r="AU347">
        <f>COUNTIF(View_full!H:H,L347)+COUNTIF(View_full!I:I,N347)</f>
        <v>1</v>
      </c>
      <c r="AV347">
        <f>COUNTIFS(Property_Manual!$A$2:$A$1206,Raw!L347,Property_Manual!$B$2:$B$1206,Raw!M347,Property_Manual!$C$2:$C$1206,Raw!N347,Property_Manual!$D$2:$D$1206,Raw!O347,Property_Manual!$F$2:$F$1206,"x")</f>
        <v>0</v>
      </c>
      <c r="AW347" t="str">
        <f t="shared" si="183"/>
        <v/>
      </c>
      <c r="AX347" t="str">
        <f t="shared" si="184"/>
        <v/>
      </c>
      <c r="AY347" t="str">
        <f t="shared" si="185"/>
        <v/>
      </c>
    </row>
    <row r="348" spans="1:51" x14ac:dyDescent="0.2">
      <c r="A348" s="5" t="s">
        <v>1255</v>
      </c>
      <c r="B348" s="5" t="s">
        <v>20</v>
      </c>
      <c r="C348" s="5" t="s">
        <v>884</v>
      </c>
      <c r="D348" s="5" t="s">
        <v>1181</v>
      </c>
      <c r="E348" s="5" t="s">
        <v>1199</v>
      </c>
      <c r="F348" s="5" t="s">
        <v>679</v>
      </c>
      <c r="G348">
        <v>1</v>
      </c>
      <c r="H348" s="5"/>
      <c r="I348" s="5" t="s">
        <v>1220</v>
      </c>
      <c r="J348" s="5" t="s">
        <v>1222</v>
      </c>
      <c r="K348" s="5"/>
      <c r="L348" t="str">
        <f t="shared" si="155"/>
        <v>CO2Emissions</v>
      </c>
      <c r="M348" t="str">
        <f t="shared" si="156"/>
        <v>calculationFor</v>
      </c>
      <c r="N348" t="str">
        <f t="shared" si="157"/>
        <v>EpermitSignature</v>
      </c>
      <c r="O348" t="str">
        <f t="shared" si="158"/>
        <v/>
      </c>
      <c r="P348" t="str">
        <f t="shared" si="159"/>
        <v/>
      </c>
      <c r="Q348" t="str">
        <f t="shared" si="160"/>
        <v>Object</v>
      </c>
      <c r="R348" t="str">
        <f t="shared" si="161"/>
        <v/>
      </c>
      <c r="S348" t="str">
        <f t="shared" si="162"/>
        <v/>
      </c>
      <c r="T348" t="str">
        <f t="shared" si="163"/>
        <v/>
      </c>
      <c r="U348" t="str">
        <f t="shared" si="164"/>
        <v/>
      </c>
      <c r="V348" t="str">
        <f t="shared" si="165"/>
        <v/>
      </c>
      <c r="W348" t="str">
        <f>IF($A348="Implicit","",COUNTIFS($C$8:C348,C348,$A$8:A348,"Explicit"))</f>
        <v/>
      </c>
      <c r="X348" t="str">
        <f t="shared" si="166"/>
        <v/>
      </c>
      <c r="Y348" t="str">
        <f t="shared" si="167"/>
        <v/>
      </c>
      <c r="Z348" t="str">
        <f t="shared" si="168"/>
        <v/>
      </c>
      <c r="AA348" t="str">
        <f t="shared" si="169"/>
        <v/>
      </c>
      <c r="AB348" t="str">
        <f t="shared" si="170"/>
        <v/>
      </c>
      <c r="AC348" t="str">
        <f t="shared" si="171"/>
        <v/>
      </c>
      <c r="AD348" t="str">
        <f t="shared" si="172"/>
        <v/>
      </c>
      <c r="AE348" t="str">
        <f t="shared" si="173"/>
        <v/>
      </c>
      <c r="AF348" t="str">
        <f t="shared" si="174"/>
        <v/>
      </c>
      <c r="AG348" t="str">
        <f t="shared" si="175"/>
        <v>"Core.CO2Emissions"</v>
      </c>
      <c r="AH348" t="str">
        <f t="shared" si="176"/>
        <v>"calculationFor"</v>
      </c>
      <c r="AI348" t="str">
        <f t="shared" si="177"/>
        <v>"LiveAnimals.EpermitSignature"</v>
      </c>
      <c r="AJ348" t="str">
        <f t="shared" si="178"/>
        <v>""</v>
      </c>
      <c r="AK348" t="str">
        <f t="shared" si="179"/>
        <v>"hasOne"</v>
      </c>
      <c r="AL348" t="str">
        <f t="shared" si="180"/>
        <v>"Core.CO2Emissions","calculationFor","LiveAnimals.EpermitSignature","","hasOne"</v>
      </c>
      <c r="AN348">
        <f>COUNTIF(View_conceptual!G:G,L348)</f>
        <v>0</v>
      </c>
      <c r="AO348">
        <f>COUNTIF(View_conceptual!H:H,L348)+COUNTIF(View_conceptual!I:I,N348)</f>
        <v>0</v>
      </c>
      <c r="AQ348" t="str">
        <f t="shared" si="181"/>
        <v/>
      </c>
      <c r="AR348" t="str">
        <f t="shared" si="182"/>
        <v/>
      </c>
      <c r="AT348">
        <f>COUNTIF(View_full!G:G,L348)</f>
        <v>1</v>
      </c>
      <c r="AU348">
        <f>COUNTIF(View_full!H:H,L348)+COUNTIF(View_full!I:I,N348)</f>
        <v>1</v>
      </c>
      <c r="AV348">
        <f>COUNTIFS(Property_Manual!$A$2:$A$1206,Raw!L348,Property_Manual!$B$2:$B$1206,Raw!M348,Property_Manual!$C$2:$C$1206,Raw!N348,Property_Manual!$D$2:$D$1206,Raw!O348,Property_Manual!$F$2:$F$1206,"x")</f>
        <v>0</v>
      </c>
      <c r="AW348" t="str">
        <f t="shared" si="183"/>
        <v/>
      </c>
      <c r="AX348" t="str">
        <f t="shared" si="184"/>
        <v/>
      </c>
      <c r="AY348" t="str">
        <f t="shared" si="185"/>
        <v/>
      </c>
    </row>
    <row r="349" spans="1:51" x14ac:dyDescent="0.2">
      <c r="A349" s="5" t="s">
        <v>1255</v>
      </c>
      <c r="B349" s="5" t="s">
        <v>20</v>
      </c>
      <c r="C349" s="5" t="s">
        <v>884</v>
      </c>
      <c r="D349" s="5" t="s">
        <v>1181</v>
      </c>
      <c r="E349" s="5" t="s">
        <v>1209</v>
      </c>
      <c r="F349" s="5" t="s">
        <v>1043</v>
      </c>
      <c r="G349">
        <v>1</v>
      </c>
      <c r="H349" s="5"/>
      <c r="I349" s="5" t="s">
        <v>1220</v>
      </c>
      <c r="J349" s="5" t="s">
        <v>1222</v>
      </c>
      <c r="K349" s="5"/>
      <c r="L349" t="str">
        <f t="shared" si="155"/>
        <v>CO2Emissions</v>
      </c>
      <c r="M349" t="str">
        <f t="shared" si="156"/>
        <v>calculationFor</v>
      </c>
      <c r="N349" t="str">
        <f t="shared" si="157"/>
        <v>Storing</v>
      </c>
      <c r="O349" t="str">
        <f t="shared" si="158"/>
        <v/>
      </c>
      <c r="P349" t="str">
        <f t="shared" si="159"/>
        <v/>
      </c>
      <c r="Q349" t="str">
        <f t="shared" si="160"/>
        <v>Object</v>
      </c>
      <c r="R349" t="str">
        <f t="shared" si="161"/>
        <v/>
      </c>
      <c r="S349" t="str">
        <f t="shared" si="162"/>
        <v/>
      </c>
      <c r="T349" t="str">
        <f t="shared" si="163"/>
        <v/>
      </c>
      <c r="U349" t="str">
        <f t="shared" si="164"/>
        <v/>
      </c>
      <c r="V349" t="str">
        <f t="shared" si="165"/>
        <v/>
      </c>
      <c r="W349" t="str">
        <f>IF($A349="Implicit","",COUNTIFS($C$8:C349,C349,$A$8:A349,"Explicit"))</f>
        <v/>
      </c>
      <c r="X349" t="str">
        <f t="shared" si="166"/>
        <v/>
      </c>
      <c r="Y349" t="str">
        <f t="shared" si="167"/>
        <v/>
      </c>
      <c r="Z349" t="str">
        <f t="shared" si="168"/>
        <v/>
      </c>
      <c r="AA349" t="str">
        <f t="shared" si="169"/>
        <v/>
      </c>
      <c r="AB349" t="str">
        <f t="shared" si="170"/>
        <v/>
      </c>
      <c r="AC349" t="str">
        <f t="shared" si="171"/>
        <v/>
      </c>
      <c r="AD349" t="str">
        <f t="shared" si="172"/>
        <v/>
      </c>
      <c r="AE349" t="str">
        <f t="shared" si="173"/>
        <v/>
      </c>
      <c r="AF349" t="str">
        <f t="shared" si="174"/>
        <v/>
      </c>
      <c r="AG349" t="str">
        <f t="shared" si="175"/>
        <v>"Core.CO2Emissions"</v>
      </c>
      <c r="AH349" t="str">
        <f t="shared" si="176"/>
        <v>"calculationFor"</v>
      </c>
      <c r="AI349" t="str">
        <f t="shared" si="177"/>
        <v>"Action.Storing"</v>
      </c>
      <c r="AJ349" t="str">
        <f t="shared" si="178"/>
        <v>""</v>
      </c>
      <c r="AK349" t="str">
        <f t="shared" si="179"/>
        <v>"hasOne"</v>
      </c>
      <c r="AL349" t="str">
        <f t="shared" si="180"/>
        <v>"Core.CO2Emissions","calculationFor","Action.Storing","","hasOne"</v>
      </c>
      <c r="AN349">
        <f>COUNTIF(View_conceptual!G:G,L349)</f>
        <v>0</v>
      </c>
      <c r="AO349">
        <f>COUNTIF(View_conceptual!H:H,L349)+COUNTIF(View_conceptual!I:I,N349)</f>
        <v>0</v>
      </c>
      <c r="AQ349" t="str">
        <f t="shared" si="181"/>
        <v/>
      </c>
      <c r="AR349" t="str">
        <f t="shared" si="182"/>
        <v/>
      </c>
      <c r="AT349">
        <f>COUNTIF(View_full!G:G,L349)</f>
        <v>1</v>
      </c>
      <c r="AU349">
        <f>COUNTIF(View_full!H:H,L349)+COUNTIF(View_full!I:I,N349)</f>
        <v>2</v>
      </c>
      <c r="AV349">
        <f>COUNTIFS(Property_Manual!$A$2:$A$1206,Raw!L349,Property_Manual!$B$2:$B$1206,Raw!M349,Property_Manual!$C$2:$C$1206,Raw!N349,Property_Manual!$D$2:$D$1206,Raw!O349,Property_Manual!$F$2:$F$1206,"x")</f>
        <v>0</v>
      </c>
      <c r="AW349" t="str">
        <f t="shared" si="183"/>
        <v/>
      </c>
      <c r="AX349" t="str">
        <f t="shared" si="184"/>
        <v>"Core.CO2Emissions","calculationFor","Action.Storing","","hasOne"</v>
      </c>
      <c r="AY349" t="str">
        <f t="shared" si="185"/>
        <v/>
      </c>
    </row>
    <row r="350" spans="1:51" x14ac:dyDescent="0.2">
      <c r="A350" s="5" t="s">
        <v>1255</v>
      </c>
      <c r="B350" s="5" t="s">
        <v>20</v>
      </c>
      <c r="C350" s="5" t="s">
        <v>884</v>
      </c>
      <c r="D350" s="5" t="s">
        <v>1181</v>
      </c>
      <c r="E350" s="5" t="s">
        <v>20</v>
      </c>
      <c r="F350" s="5" t="s">
        <v>1139</v>
      </c>
      <c r="G350">
        <v>1</v>
      </c>
      <c r="H350" s="5"/>
      <c r="I350" s="5" t="s">
        <v>1220</v>
      </c>
      <c r="J350" s="5" t="s">
        <v>1222</v>
      </c>
      <c r="K350" s="5"/>
      <c r="L350" t="str">
        <f t="shared" si="155"/>
        <v>CO2Emissions</v>
      </c>
      <c r="M350" t="str">
        <f t="shared" si="156"/>
        <v>calculationFor</v>
      </c>
      <c r="N350" t="str">
        <f t="shared" si="157"/>
        <v>ULD</v>
      </c>
      <c r="O350" t="str">
        <f t="shared" si="158"/>
        <v/>
      </c>
      <c r="P350" t="str">
        <f t="shared" si="159"/>
        <v/>
      </c>
      <c r="Q350" t="str">
        <f t="shared" si="160"/>
        <v>Object</v>
      </c>
      <c r="R350" t="str">
        <f t="shared" si="161"/>
        <v/>
      </c>
      <c r="S350" t="str">
        <f t="shared" si="162"/>
        <v/>
      </c>
      <c r="T350" t="str">
        <f t="shared" si="163"/>
        <v/>
      </c>
      <c r="U350" t="str">
        <f t="shared" si="164"/>
        <v/>
      </c>
      <c r="V350" t="str">
        <f t="shared" si="165"/>
        <v/>
      </c>
      <c r="W350" t="str">
        <f>IF($A350="Implicit","",COUNTIFS($C$8:C350,C350,$A$8:A350,"Explicit"))</f>
        <v/>
      </c>
      <c r="X350" t="str">
        <f t="shared" si="166"/>
        <v/>
      </c>
      <c r="Y350" t="str">
        <f t="shared" si="167"/>
        <v/>
      </c>
      <c r="Z350" t="str">
        <f t="shared" si="168"/>
        <v/>
      </c>
      <c r="AA350" t="str">
        <f t="shared" si="169"/>
        <v/>
      </c>
      <c r="AB350" t="str">
        <f t="shared" si="170"/>
        <v/>
      </c>
      <c r="AC350" t="str">
        <f t="shared" si="171"/>
        <v/>
      </c>
      <c r="AD350" t="str">
        <f t="shared" si="172"/>
        <v/>
      </c>
      <c r="AE350" t="str">
        <f t="shared" si="173"/>
        <v/>
      </c>
      <c r="AF350" t="str">
        <f t="shared" si="174"/>
        <v/>
      </c>
      <c r="AG350" t="str">
        <f t="shared" si="175"/>
        <v>"Core.CO2Emissions"</v>
      </c>
      <c r="AH350" t="str">
        <f t="shared" si="176"/>
        <v>"calculationFor"</v>
      </c>
      <c r="AI350" t="str">
        <f t="shared" si="177"/>
        <v>"Core.ULD"</v>
      </c>
      <c r="AJ350" t="str">
        <f t="shared" si="178"/>
        <v>""</v>
      </c>
      <c r="AK350" t="str">
        <f t="shared" si="179"/>
        <v>"hasOne"</v>
      </c>
      <c r="AL350" t="str">
        <f t="shared" si="180"/>
        <v>"Core.CO2Emissions","calculationFor","Core.ULD","","hasOne"</v>
      </c>
      <c r="AN350">
        <f>COUNTIF(View_conceptual!G:G,L350)</f>
        <v>0</v>
      </c>
      <c r="AO350">
        <f>COUNTIF(View_conceptual!H:H,L350)+COUNTIF(View_conceptual!I:I,N350)</f>
        <v>1</v>
      </c>
      <c r="AQ350" t="str">
        <f t="shared" si="181"/>
        <v/>
      </c>
      <c r="AR350" t="str">
        <f t="shared" si="182"/>
        <v/>
      </c>
      <c r="AT350">
        <f>COUNTIF(View_full!G:G,L350)</f>
        <v>1</v>
      </c>
      <c r="AU350">
        <f>COUNTIF(View_full!H:H,L350)+COUNTIF(View_full!I:I,N350)</f>
        <v>2</v>
      </c>
      <c r="AV350">
        <f>COUNTIFS(Property_Manual!$A$2:$A$1206,Raw!L350,Property_Manual!$B$2:$B$1206,Raw!M350,Property_Manual!$C$2:$C$1206,Raw!N350,Property_Manual!$D$2:$D$1206,Raw!O350,Property_Manual!$F$2:$F$1206,"x")</f>
        <v>0</v>
      </c>
      <c r="AW350" t="str">
        <f t="shared" si="183"/>
        <v/>
      </c>
      <c r="AX350" t="str">
        <f t="shared" si="184"/>
        <v>"Core.CO2Emissions","calculationFor","Core.ULD","","hasOne"</v>
      </c>
      <c r="AY350" t="str">
        <f t="shared" si="185"/>
        <v/>
      </c>
    </row>
    <row r="351" spans="1:51" x14ac:dyDescent="0.2">
      <c r="A351" s="5" t="s">
        <v>1255</v>
      </c>
      <c r="B351" s="5" t="s">
        <v>20</v>
      </c>
      <c r="C351" s="5" t="s">
        <v>884</v>
      </c>
      <c r="D351" s="5" t="s">
        <v>1181</v>
      </c>
      <c r="E351" s="5" t="s">
        <v>1207</v>
      </c>
      <c r="F351" s="5" t="s">
        <v>626</v>
      </c>
      <c r="G351">
        <v>1</v>
      </c>
      <c r="I351" s="5" t="s">
        <v>1220</v>
      </c>
      <c r="J351" s="5" t="s">
        <v>1222</v>
      </c>
      <c r="K351" s="5"/>
      <c r="L351" t="str">
        <f t="shared" si="155"/>
        <v>CO2Emissions</v>
      </c>
      <c r="M351" t="str">
        <f t="shared" si="156"/>
        <v>calculationFor</v>
      </c>
      <c r="N351" t="str">
        <f t="shared" si="157"/>
        <v>PieceDg</v>
      </c>
      <c r="O351" t="str">
        <f t="shared" si="158"/>
        <v/>
      </c>
      <c r="P351" t="str">
        <f t="shared" si="159"/>
        <v/>
      </c>
      <c r="Q351" t="str">
        <f t="shared" si="160"/>
        <v>Object</v>
      </c>
      <c r="R351" t="str">
        <f t="shared" si="161"/>
        <v/>
      </c>
      <c r="S351" t="str">
        <f t="shared" si="162"/>
        <v/>
      </c>
      <c r="T351" t="str">
        <f t="shared" si="163"/>
        <v/>
      </c>
      <c r="U351" t="str">
        <f t="shared" si="164"/>
        <v/>
      </c>
      <c r="V351" t="str">
        <f t="shared" si="165"/>
        <v/>
      </c>
      <c r="W351" t="str">
        <f>IF($A351="Implicit","",COUNTIFS($C$8:C351,C351,$A$8:A351,"Explicit"))</f>
        <v/>
      </c>
      <c r="X351" t="str">
        <f t="shared" si="166"/>
        <v/>
      </c>
      <c r="Y351" t="str">
        <f t="shared" si="167"/>
        <v/>
      </c>
      <c r="Z351" t="str">
        <f t="shared" si="168"/>
        <v/>
      </c>
      <c r="AA351" t="str">
        <f t="shared" si="169"/>
        <v/>
      </c>
      <c r="AB351" t="str">
        <f t="shared" si="170"/>
        <v/>
      </c>
      <c r="AC351" t="str">
        <f t="shared" si="171"/>
        <v/>
      </c>
      <c r="AD351" t="str">
        <f t="shared" si="172"/>
        <v/>
      </c>
      <c r="AE351" t="str">
        <f t="shared" si="173"/>
        <v/>
      </c>
      <c r="AF351" t="str">
        <f t="shared" si="174"/>
        <v/>
      </c>
      <c r="AG351" t="str">
        <f t="shared" si="175"/>
        <v>"Core.CO2Emissions"</v>
      </c>
      <c r="AH351" t="str">
        <f t="shared" si="176"/>
        <v>"calculationFor"</v>
      </c>
      <c r="AI351" t="str">
        <f t="shared" si="177"/>
        <v>"DG.PieceDg"</v>
      </c>
      <c r="AJ351" t="str">
        <f t="shared" si="178"/>
        <v>""</v>
      </c>
      <c r="AK351" t="str">
        <f t="shared" si="179"/>
        <v>"hasOne"</v>
      </c>
      <c r="AL351" t="str">
        <f t="shared" si="180"/>
        <v>"Core.CO2Emissions","calculationFor","DG.PieceDg","","hasOne"</v>
      </c>
      <c r="AN351">
        <f>COUNTIF(View_conceptual!G:G,L351)</f>
        <v>0</v>
      </c>
      <c r="AO351">
        <f>COUNTIF(View_conceptual!H:H,L351)+COUNTIF(View_conceptual!I:I,N351)</f>
        <v>0</v>
      </c>
      <c r="AQ351" t="str">
        <f t="shared" si="181"/>
        <v/>
      </c>
      <c r="AR351" t="str">
        <f t="shared" si="182"/>
        <v/>
      </c>
      <c r="AT351">
        <f>COUNTIF(View_full!G:G,L351)</f>
        <v>1</v>
      </c>
      <c r="AU351">
        <f>COUNTIF(View_full!H:H,L351)+COUNTIF(View_full!I:I,N351)</f>
        <v>1</v>
      </c>
      <c r="AV351">
        <f>COUNTIFS(Property_Manual!$A$2:$A$1206,Raw!L351,Property_Manual!$B$2:$B$1206,Raw!M351,Property_Manual!$C$2:$C$1206,Raw!N351,Property_Manual!$D$2:$D$1206,Raw!O351,Property_Manual!$F$2:$F$1206,"x")</f>
        <v>0</v>
      </c>
      <c r="AW351" t="str">
        <f t="shared" si="183"/>
        <v/>
      </c>
      <c r="AX351" t="str">
        <f t="shared" si="184"/>
        <v/>
      </c>
      <c r="AY351" t="str">
        <f t="shared" si="185"/>
        <v/>
      </c>
    </row>
    <row r="352" spans="1:51" x14ac:dyDescent="0.2">
      <c r="A352" s="5" t="s">
        <v>1255</v>
      </c>
      <c r="B352" s="5" t="s">
        <v>20</v>
      </c>
      <c r="C352" s="5" t="s">
        <v>884</v>
      </c>
      <c r="D352" s="5" t="s">
        <v>1181</v>
      </c>
      <c r="E352" t="s">
        <v>1207</v>
      </c>
      <c r="F352" s="5" t="s">
        <v>1108</v>
      </c>
      <c r="G352">
        <v>1</v>
      </c>
      <c r="I352" s="5" t="s">
        <v>1220</v>
      </c>
      <c r="J352" s="5" t="s">
        <v>1222</v>
      </c>
      <c r="K352" s="5"/>
      <c r="L352" t="str">
        <f t="shared" si="155"/>
        <v>CO2Emissions</v>
      </c>
      <c r="M352" t="str">
        <f t="shared" si="156"/>
        <v>calculationFor</v>
      </c>
      <c r="N352" t="str">
        <f t="shared" si="157"/>
        <v>ItemDg</v>
      </c>
      <c r="O352" t="str">
        <f t="shared" si="158"/>
        <v/>
      </c>
      <c r="P352" t="str">
        <f t="shared" si="159"/>
        <v/>
      </c>
      <c r="Q352" t="str">
        <f t="shared" si="160"/>
        <v>Object</v>
      </c>
      <c r="R352" t="str">
        <f t="shared" si="161"/>
        <v/>
      </c>
      <c r="S352" t="str">
        <f t="shared" si="162"/>
        <v/>
      </c>
      <c r="T352" t="str">
        <f t="shared" si="163"/>
        <v/>
      </c>
      <c r="U352" t="str">
        <f t="shared" si="164"/>
        <v/>
      </c>
      <c r="V352" t="str">
        <f t="shared" si="165"/>
        <v/>
      </c>
      <c r="W352" t="str">
        <f>IF($A352="Implicit","",COUNTIFS($C$8:C352,C352,$A$8:A352,"Explicit"))</f>
        <v/>
      </c>
      <c r="X352" t="str">
        <f t="shared" si="166"/>
        <v/>
      </c>
      <c r="Y352" t="str">
        <f t="shared" si="167"/>
        <v/>
      </c>
      <c r="Z352" t="str">
        <f t="shared" si="168"/>
        <v/>
      </c>
      <c r="AA352" t="str">
        <f t="shared" si="169"/>
        <v/>
      </c>
      <c r="AB352" t="str">
        <f t="shared" si="170"/>
        <v/>
      </c>
      <c r="AC352" t="str">
        <f t="shared" si="171"/>
        <v/>
      </c>
      <c r="AD352" t="str">
        <f t="shared" si="172"/>
        <v/>
      </c>
      <c r="AE352" t="str">
        <f t="shared" si="173"/>
        <v/>
      </c>
      <c r="AF352" t="str">
        <f t="shared" si="174"/>
        <v/>
      </c>
      <c r="AG352" t="str">
        <f t="shared" si="175"/>
        <v>"Core.CO2Emissions"</v>
      </c>
      <c r="AH352" t="str">
        <f t="shared" si="176"/>
        <v>"calculationFor"</v>
      </c>
      <c r="AI352" t="str">
        <f t="shared" si="177"/>
        <v>"DG.ItemDg"</v>
      </c>
      <c r="AJ352" t="str">
        <f t="shared" si="178"/>
        <v>""</v>
      </c>
      <c r="AK352" t="str">
        <f t="shared" si="179"/>
        <v>"hasOne"</v>
      </c>
      <c r="AL352" t="str">
        <f t="shared" si="180"/>
        <v>"Core.CO2Emissions","calculationFor","DG.ItemDg","","hasOne"</v>
      </c>
      <c r="AN352">
        <f>COUNTIF(View_conceptual!G:G,L352)</f>
        <v>0</v>
      </c>
      <c r="AO352">
        <f>COUNTIF(View_conceptual!H:H,L352)+COUNTIF(View_conceptual!I:I,N352)</f>
        <v>0</v>
      </c>
      <c r="AQ352" t="str">
        <f t="shared" si="181"/>
        <v/>
      </c>
      <c r="AR352" t="str">
        <f t="shared" si="182"/>
        <v/>
      </c>
      <c r="AT352">
        <f>COUNTIF(View_full!G:G,L352)</f>
        <v>1</v>
      </c>
      <c r="AU352">
        <f>COUNTIF(View_full!H:H,L352)+COUNTIF(View_full!I:I,N352)</f>
        <v>1</v>
      </c>
      <c r="AV352">
        <f>COUNTIFS(Property_Manual!$A$2:$A$1206,Raw!L352,Property_Manual!$B$2:$B$1206,Raw!M352,Property_Manual!$C$2:$C$1206,Raw!N352,Property_Manual!$D$2:$D$1206,Raw!O352,Property_Manual!$F$2:$F$1206,"x")</f>
        <v>0</v>
      </c>
      <c r="AW352" t="str">
        <f t="shared" si="183"/>
        <v/>
      </c>
      <c r="AX352" t="str">
        <f t="shared" si="184"/>
        <v/>
      </c>
      <c r="AY352" t="str">
        <f t="shared" si="185"/>
        <v/>
      </c>
    </row>
    <row r="353" spans="1:51" x14ac:dyDescent="0.2">
      <c r="A353" s="5" t="s">
        <v>1255</v>
      </c>
      <c r="B353" s="5" t="s">
        <v>20</v>
      </c>
      <c r="C353" s="5" t="s">
        <v>884</v>
      </c>
      <c r="D353" s="5" t="s">
        <v>1181</v>
      </c>
      <c r="E353" t="s">
        <v>1836</v>
      </c>
      <c r="F353" s="5" t="s">
        <v>1130</v>
      </c>
      <c r="G353">
        <v>1</v>
      </c>
      <c r="I353" s="5" t="s">
        <v>1220</v>
      </c>
      <c r="J353" s="5" t="s">
        <v>1222</v>
      </c>
      <c r="K353" s="5"/>
      <c r="L353" t="str">
        <f t="shared" si="155"/>
        <v>CO2Emissions</v>
      </c>
      <c r="M353" t="str">
        <f t="shared" si="156"/>
        <v>calculationFor</v>
      </c>
      <c r="N353" t="str">
        <f t="shared" si="157"/>
        <v>NonHumanActor</v>
      </c>
      <c r="O353" t="str">
        <f t="shared" si="158"/>
        <v/>
      </c>
      <c r="P353" t="str">
        <f t="shared" si="159"/>
        <v/>
      </c>
      <c r="Q353" t="str">
        <f t="shared" si="160"/>
        <v>Object</v>
      </c>
      <c r="R353" t="str">
        <f t="shared" si="161"/>
        <v/>
      </c>
      <c r="S353" t="str">
        <f t="shared" si="162"/>
        <v/>
      </c>
      <c r="T353" t="str">
        <f t="shared" si="163"/>
        <v/>
      </c>
      <c r="U353" t="str">
        <f t="shared" si="164"/>
        <v/>
      </c>
      <c r="V353" t="str">
        <f t="shared" si="165"/>
        <v/>
      </c>
      <c r="W353" t="str">
        <f>IF($A353="Implicit","",COUNTIFS($C$8:C353,C353,$A$8:A353,"Explicit"))</f>
        <v/>
      </c>
      <c r="X353" t="str">
        <f t="shared" si="166"/>
        <v/>
      </c>
      <c r="Y353" t="str">
        <f t="shared" si="167"/>
        <v/>
      </c>
      <c r="Z353" t="str">
        <f t="shared" si="168"/>
        <v/>
      </c>
      <c r="AA353" t="str">
        <f t="shared" si="169"/>
        <v/>
      </c>
      <c r="AB353" t="str">
        <f t="shared" si="170"/>
        <v/>
      </c>
      <c r="AC353" t="str">
        <f t="shared" si="171"/>
        <v/>
      </c>
      <c r="AD353" t="str">
        <f t="shared" si="172"/>
        <v/>
      </c>
      <c r="AE353" t="str">
        <f t="shared" si="173"/>
        <v/>
      </c>
      <c r="AF353" t="str">
        <f t="shared" si="174"/>
        <v/>
      </c>
      <c r="AG353" t="str">
        <f t="shared" si="175"/>
        <v>"Core.CO2Emissions"</v>
      </c>
      <c r="AH353" t="str">
        <f t="shared" si="176"/>
        <v>"calculationFor"</v>
      </c>
      <c r="AI353" t="str">
        <f t="shared" si="177"/>
        <v>"Agent.NonHumanActor"</v>
      </c>
      <c r="AJ353" t="str">
        <f t="shared" si="178"/>
        <v>""</v>
      </c>
      <c r="AK353" t="str">
        <f t="shared" si="179"/>
        <v>"hasOne"</v>
      </c>
      <c r="AL353" t="str">
        <f t="shared" si="180"/>
        <v>"Core.CO2Emissions","calculationFor","Agent.NonHumanActor","","hasOne"</v>
      </c>
      <c r="AN353">
        <f>COUNTIF(View_conceptual!G:G,L353)</f>
        <v>0</v>
      </c>
      <c r="AO353">
        <f>COUNTIF(View_conceptual!H:H,L353)+COUNTIF(View_conceptual!I:I,N353)</f>
        <v>0</v>
      </c>
      <c r="AQ353" t="str">
        <f t="shared" si="181"/>
        <v/>
      </c>
      <c r="AR353" t="str">
        <f t="shared" si="182"/>
        <v/>
      </c>
      <c r="AT353">
        <f>COUNTIF(View_full!G:G,L353)</f>
        <v>1</v>
      </c>
      <c r="AU353">
        <f>COUNTIF(View_full!H:H,L353)+COUNTIF(View_full!I:I,N353)</f>
        <v>1</v>
      </c>
      <c r="AV353">
        <f>COUNTIFS(Property_Manual!$A$2:$A$1206,Raw!L353,Property_Manual!$B$2:$B$1206,Raw!M353,Property_Manual!$C$2:$C$1206,Raw!N353,Property_Manual!$D$2:$D$1206,Raw!O353,Property_Manual!$F$2:$F$1206,"x")</f>
        <v>0</v>
      </c>
      <c r="AW353" t="str">
        <f t="shared" si="183"/>
        <v/>
      </c>
      <c r="AX353" t="str">
        <f t="shared" si="184"/>
        <v/>
      </c>
      <c r="AY353" t="str">
        <f t="shared" si="185"/>
        <v/>
      </c>
    </row>
    <row r="354" spans="1:51" x14ac:dyDescent="0.2">
      <c r="A354" s="5" t="s">
        <v>1255</v>
      </c>
      <c r="B354" s="5" t="s">
        <v>20</v>
      </c>
      <c r="C354" s="5" t="s">
        <v>884</v>
      </c>
      <c r="D354" s="5" t="s">
        <v>1181</v>
      </c>
      <c r="E354" t="s">
        <v>1836</v>
      </c>
      <c r="F354" s="5" t="s">
        <v>1132</v>
      </c>
      <c r="G354">
        <v>1</v>
      </c>
      <c r="I354" s="5" t="s">
        <v>1220</v>
      </c>
      <c r="J354" s="5" t="s">
        <v>1222</v>
      </c>
      <c r="K354" s="5"/>
      <c r="L354" t="str">
        <f t="shared" si="155"/>
        <v>CO2Emissions</v>
      </c>
      <c r="M354" t="str">
        <f t="shared" si="156"/>
        <v>calculationFor</v>
      </c>
      <c r="N354" t="str">
        <f t="shared" si="157"/>
        <v>PublicAuthority</v>
      </c>
      <c r="O354" t="str">
        <f t="shared" si="158"/>
        <v/>
      </c>
      <c r="P354" t="str">
        <f t="shared" si="159"/>
        <v/>
      </c>
      <c r="Q354" t="str">
        <f t="shared" si="160"/>
        <v>Object</v>
      </c>
      <c r="R354" t="str">
        <f t="shared" si="161"/>
        <v/>
      </c>
      <c r="S354" t="str">
        <f t="shared" si="162"/>
        <v/>
      </c>
      <c r="T354" t="str">
        <f t="shared" si="163"/>
        <v/>
      </c>
      <c r="U354" t="str">
        <f t="shared" si="164"/>
        <v/>
      </c>
      <c r="V354" t="str">
        <f t="shared" si="165"/>
        <v/>
      </c>
      <c r="W354" t="str">
        <f>IF($A354="Implicit","",COUNTIFS($C$8:C354,C354,$A$8:A354,"Explicit"))</f>
        <v/>
      </c>
      <c r="X354" t="str">
        <f t="shared" si="166"/>
        <v/>
      </c>
      <c r="Y354" t="str">
        <f t="shared" si="167"/>
        <v/>
      </c>
      <c r="Z354" t="str">
        <f t="shared" si="168"/>
        <v/>
      </c>
      <c r="AA354" t="str">
        <f t="shared" si="169"/>
        <v/>
      </c>
      <c r="AB354" t="str">
        <f t="shared" si="170"/>
        <v/>
      </c>
      <c r="AC354" t="str">
        <f t="shared" si="171"/>
        <v/>
      </c>
      <c r="AD354" t="str">
        <f t="shared" si="172"/>
        <v/>
      </c>
      <c r="AE354" t="str">
        <f t="shared" si="173"/>
        <v/>
      </c>
      <c r="AF354" t="str">
        <f t="shared" si="174"/>
        <v/>
      </c>
      <c r="AG354" t="str">
        <f t="shared" si="175"/>
        <v>"Core.CO2Emissions"</v>
      </c>
      <c r="AH354" t="str">
        <f t="shared" si="176"/>
        <v>"calculationFor"</v>
      </c>
      <c r="AI354" t="str">
        <f t="shared" si="177"/>
        <v>"Agent.PublicAuthority"</v>
      </c>
      <c r="AJ354" t="str">
        <f t="shared" si="178"/>
        <v>""</v>
      </c>
      <c r="AK354" t="str">
        <f t="shared" si="179"/>
        <v>"hasOne"</v>
      </c>
      <c r="AL354" t="str">
        <f t="shared" si="180"/>
        <v>"Core.CO2Emissions","calculationFor","Agent.PublicAuthority","","hasOne"</v>
      </c>
      <c r="AN354">
        <f>COUNTIF(View_conceptual!G:G,L354)</f>
        <v>0</v>
      </c>
      <c r="AO354">
        <f>COUNTIF(View_conceptual!H:H,L354)+COUNTIF(View_conceptual!I:I,N354)</f>
        <v>0</v>
      </c>
      <c r="AQ354" t="str">
        <f t="shared" si="181"/>
        <v/>
      </c>
      <c r="AR354" t="str">
        <f t="shared" si="182"/>
        <v/>
      </c>
      <c r="AT354">
        <f>COUNTIF(View_full!G:G,L354)</f>
        <v>1</v>
      </c>
      <c r="AU354">
        <f>COUNTIF(View_full!H:H,L354)+COUNTIF(View_full!I:I,N354)</f>
        <v>1</v>
      </c>
      <c r="AV354">
        <f>COUNTIFS(Property_Manual!$A$2:$A$1206,Raw!L354,Property_Manual!$B$2:$B$1206,Raw!M354,Property_Manual!$C$2:$C$1206,Raw!N354,Property_Manual!$D$2:$D$1206,Raw!O354,Property_Manual!$F$2:$F$1206,"x")</f>
        <v>0</v>
      </c>
      <c r="AW354" t="str">
        <f t="shared" si="183"/>
        <v/>
      </c>
      <c r="AX354" t="str">
        <f t="shared" si="184"/>
        <v/>
      </c>
      <c r="AY354" t="str">
        <f t="shared" si="185"/>
        <v/>
      </c>
    </row>
    <row r="355" spans="1:51" x14ac:dyDescent="0.2">
      <c r="A355" s="5" t="s">
        <v>1255</v>
      </c>
      <c r="B355" s="5" t="s">
        <v>20</v>
      </c>
      <c r="C355" s="5" t="s">
        <v>884</v>
      </c>
      <c r="D355" s="5" t="s">
        <v>1181</v>
      </c>
      <c r="E355" t="s">
        <v>1210</v>
      </c>
      <c r="F355" s="5" t="s">
        <v>1134</v>
      </c>
      <c r="G355">
        <v>1</v>
      </c>
      <c r="I355" s="5" t="s">
        <v>1220</v>
      </c>
      <c r="J355" s="5" t="s">
        <v>1222</v>
      </c>
      <c r="K355" s="5"/>
      <c r="L355" t="str">
        <f t="shared" si="155"/>
        <v>CO2Emissions</v>
      </c>
      <c r="M355" t="str">
        <f t="shared" si="156"/>
        <v>calculationFor</v>
      </c>
      <c r="N355" t="str">
        <f t="shared" si="157"/>
        <v>Storage</v>
      </c>
      <c r="O355" t="str">
        <f t="shared" si="158"/>
        <v/>
      </c>
      <c r="P355" t="str">
        <f t="shared" si="159"/>
        <v/>
      </c>
      <c r="Q355" t="str">
        <f t="shared" si="160"/>
        <v>Object</v>
      </c>
      <c r="R355" t="str">
        <f t="shared" si="161"/>
        <v/>
      </c>
      <c r="S355" t="str">
        <f t="shared" si="162"/>
        <v/>
      </c>
      <c r="T355" t="str">
        <f t="shared" si="163"/>
        <v/>
      </c>
      <c r="U355" t="str">
        <f t="shared" si="164"/>
        <v/>
      </c>
      <c r="V355" t="str">
        <f t="shared" si="165"/>
        <v/>
      </c>
      <c r="W355" t="str">
        <f>IF($A355="Implicit","",COUNTIFS($C$8:C355,C355,$A$8:A355,"Explicit"))</f>
        <v/>
      </c>
      <c r="X355" t="str">
        <f t="shared" si="166"/>
        <v/>
      </c>
      <c r="Y355" t="str">
        <f t="shared" si="167"/>
        <v/>
      </c>
      <c r="Z355" t="str">
        <f t="shared" si="168"/>
        <v/>
      </c>
      <c r="AA355" t="str">
        <f t="shared" si="169"/>
        <v/>
      </c>
      <c r="AB355" t="str">
        <f t="shared" si="170"/>
        <v/>
      </c>
      <c r="AC355" t="str">
        <f t="shared" si="171"/>
        <v/>
      </c>
      <c r="AD355" t="str">
        <f t="shared" si="172"/>
        <v/>
      </c>
      <c r="AE355" t="str">
        <f t="shared" si="173"/>
        <v/>
      </c>
      <c r="AF355" t="str">
        <f t="shared" si="174"/>
        <v/>
      </c>
      <c r="AG355" t="str">
        <f t="shared" si="175"/>
        <v>"Core.CO2Emissions"</v>
      </c>
      <c r="AH355" t="str">
        <f t="shared" si="176"/>
        <v>"calculationFor"</v>
      </c>
      <c r="AI355" t="str">
        <f t="shared" si="177"/>
        <v>"Activity.Storage"</v>
      </c>
      <c r="AJ355" t="str">
        <f t="shared" si="178"/>
        <v>""</v>
      </c>
      <c r="AK355" t="str">
        <f t="shared" si="179"/>
        <v>"hasOne"</v>
      </c>
      <c r="AL355" t="str">
        <f t="shared" si="180"/>
        <v>"Core.CO2Emissions","calculationFor","Activity.Storage","","hasOne"</v>
      </c>
      <c r="AN355">
        <f>COUNTIF(View_conceptual!G:G,L355)</f>
        <v>0</v>
      </c>
      <c r="AO355">
        <f>COUNTIF(View_conceptual!H:H,L355)+COUNTIF(View_conceptual!I:I,N355)</f>
        <v>0</v>
      </c>
      <c r="AQ355" t="str">
        <f t="shared" si="181"/>
        <v/>
      </c>
      <c r="AR355" t="str">
        <f t="shared" si="182"/>
        <v/>
      </c>
      <c r="AT355">
        <f>COUNTIF(View_full!G:G,L355)</f>
        <v>1</v>
      </c>
      <c r="AU355">
        <f>COUNTIF(View_full!H:H,L355)+COUNTIF(View_full!I:I,N355)</f>
        <v>2</v>
      </c>
      <c r="AV355">
        <f>COUNTIFS(Property_Manual!$A$2:$A$1206,Raw!L355,Property_Manual!$B$2:$B$1206,Raw!M355,Property_Manual!$C$2:$C$1206,Raw!N355,Property_Manual!$D$2:$D$1206,Raw!O355,Property_Manual!$F$2:$F$1206,"x")</f>
        <v>0</v>
      </c>
      <c r="AW355" t="str">
        <f t="shared" si="183"/>
        <v/>
      </c>
      <c r="AX355" t="str">
        <f t="shared" si="184"/>
        <v>"Core.CO2Emissions","calculationFor","Activity.Storage","","hasOne"</v>
      </c>
      <c r="AY355" t="str">
        <f t="shared" si="185"/>
        <v/>
      </c>
    </row>
    <row r="356" spans="1:51" x14ac:dyDescent="0.2">
      <c r="A356" s="5" t="s">
        <v>1255</v>
      </c>
      <c r="B356" s="5" t="s">
        <v>20</v>
      </c>
      <c r="C356" s="5" t="s">
        <v>884</v>
      </c>
      <c r="D356" s="5" t="s">
        <v>38</v>
      </c>
      <c r="E356" s="5" t="s">
        <v>1209</v>
      </c>
      <c r="F356" s="5" t="s">
        <v>23</v>
      </c>
      <c r="H356" t="s">
        <v>415</v>
      </c>
      <c r="I356" s="5" t="s">
        <v>1220</v>
      </c>
      <c r="J356" s="5" t="s">
        <v>39</v>
      </c>
      <c r="K356" s="5"/>
      <c r="L356" t="str">
        <f t="shared" si="155"/>
        <v>CO2Emissions</v>
      </c>
      <c r="M356" t="str">
        <f t="shared" si="156"/>
        <v>checks</v>
      </c>
      <c r="N356" t="str">
        <f t="shared" si="157"/>
        <v>Check</v>
      </c>
      <c r="O356" t="str">
        <f t="shared" si="158"/>
        <v>checkedObject</v>
      </c>
      <c r="P356" t="str">
        <f t="shared" si="159"/>
        <v/>
      </c>
      <c r="Q356" t="str">
        <f t="shared" si="160"/>
        <v>Object</v>
      </c>
      <c r="R356" t="str">
        <f t="shared" si="161"/>
        <v/>
      </c>
      <c r="S356" t="str">
        <f t="shared" si="162"/>
        <v/>
      </c>
      <c r="T356" t="str">
        <f t="shared" si="163"/>
        <v/>
      </c>
      <c r="U356" t="str">
        <f t="shared" si="164"/>
        <v/>
      </c>
      <c r="V356" t="str">
        <f t="shared" si="165"/>
        <v/>
      </c>
      <c r="W356" t="str">
        <f>IF($A356="Implicit","",COUNTIFS($C$8:C356,C356,$A$8:A356,"Explicit"))</f>
        <v/>
      </c>
      <c r="X356" t="str">
        <f t="shared" si="166"/>
        <v/>
      </c>
      <c r="Y356" t="str">
        <f t="shared" si="167"/>
        <v/>
      </c>
      <c r="Z356" t="str">
        <f t="shared" si="168"/>
        <v/>
      </c>
      <c r="AA356" t="str">
        <f t="shared" si="169"/>
        <v/>
      </c>
      <c r="AB356" t="str">
        <f t="shared" si="170"/>
        <v/>
      </c>
      <c r="AC356" t="str">
        <f t="shared" si="171"/>
        <v/>
      </c>
      <c r="AD356" t="str">
        <f t="shared" si="172"/>
        <v/>
      </c>
      <c r="AE356" t="str">
        <f t="shared" si="173"/>
        <v/>
      </c>
      <c r="AF356" t="str">
        <f t="shared" si="174"/>
        <v/>
      </c>
      <c r="AG356" t="str">
        <f t="shared" si="175"/>
        <v>"Core.CO2Emissions"</v>
      </c>
      <c r="AH356" t="str">
        <f t="shared" si="176"/>
        <v>"checks"</v>
      </c>
      <c r="AI356" t="str">
        <f t="shared" si="177"/>
        <v>"Action.Check"</v>
      </c>
      <c r="AJ356" t="str">
        <f t="shared" si="178"/>
        <v>"checkedObject"</v>
      </c>
      <c r="AK356" t="str">
        <f t="shared" si="179"/>
        <v>"hasMany"</v>
      </c>
      <c r="AL356" t="str">
        <f t="shared" si="180"/>
        <v>"Core.CO2Emissions","checks","Action.Check","checkedObject","hasMany"</v>
      </c>
      <c r="AN356">
        <f>COUNTIF(View_conceptual!G:G,L356)</f>
        <v>0</v>
      </c>
      <c r="AO356">
        <f>COUNTIF(View_conceptual!H:H,L356)+COUNTIF(View_conceptual!I:I,N356)</f>
        <v>0</v>
      </c>
      <c r="AQ356" t="str">
        <f t="shared" si="181"/>
        <v/>
      </c>
      <c r="AR356" t="str">
        <f t="shared" si="182"/>
        <v/>
      </c>
      <c r="AT356">
        <f>COUNTIF(View_full!G:G,L356)</f>
        <v>1</v>
      </c>
      <c r="AU356">
        <f>COUNTIF(View_full!H:H,L356)+COUNTIF(View_full!I:I,N356)</f>
        <v>1</v>
      </c>
      <c r="AV356">
        <f>COUNTIFS(Property_Manual!$A$2:$A$1206,Raw!L356,Property_Manual!$B$2:$B$1206,Raw!M356,Property_Manual!$C$2:$C$1206,Raw!N356,Property_Manual!$D$2:$D$1206,Raw!O356,Property_Manual!$F$2:$F$1206,"x")</f>
        <v>0</v>
      </c>
      <c r="AW356" t="str">
        <f t="shared" si="183"/>
        <v/>
      </c>
      <c r="AX356" t="str">
        <f t="shared" si="184"/>
        <v/>
      </c>
      <c r="AY356" t="str">
        <f t="shared" si="185"/>
        <v/>
      </c>
    </row>
    <row r="357" spans="1:51" x14ac:dyDescent="0.2">
      <c r="A357" s="5" t="s">
        <v>1255</v>
      </c>
      <c r="B357" s="5" t="s">
        <v>20</v>
      </c>
      <c r="C357" s="5" t="s">
        <v>884</v>
      </c>
      <c r="D357" s="5" t="s">
        <v>43</v>
      </c>
      <c r="E357" t="s">
        <v>1198</v>
      </c>
      <c r="F357" s="5" t="s">
        <v>44</v>
      </c>
      <c r="H357" t="s">
        <v>654</v>
      </c>
      <c r="I357" s="5" t="s">
        <v>1220</v>
      </c>
      <c r="J357" s="5" t="s">
        <v>45</v>
      </c>
      <c r="K357" s="5"/>
      <c r="L357" t="str">
        <f t="shared" si="155"/>
        <v>CO2Emissions</v>
      </c>
      <c r="M357" t="str">
        <f t="shared" si="156"/>
        <v>externalReferences</v>
      </c>
      <c r="N357" t="str">
        <f t="shared" si="157"/>
        <v>ExternalReference</v>
      </c>
      <c r="O357" t="str">
        <f t="shared" si="158"/>
        <v>referenceForObjects</v>
      </c>
      <c r="P357" t="str">
        <f t="shared" si="159"/>
        <v/>
      </c>
      <c r="Q357" t="str">
        <f t="shared" si="160"/>
        <v>Object</v>
      </c>
      <c r="R357" t="str">
        <f t="shared" si="161"/>
        <v/>
      </c>
      <c r="S357" t="str">
        <f t="shared" si="162"/>
        <v/>
      </c>
      <c r="T357" t="str">
        <f t="shared" si="163"/>
        <v/>
      </c>
      <c r="U357" t="str">
        <f t="shared" si="164"/>
        <v/>
      </c>
      <c r="V357" t="str">
        <f t="shared" si="165"/>
        <v/>
      </c>
      <c r="W357" t="str">
        <f>IF($A357="Implicit","",COUNTIFS($C$8:C357,C357,$A$8:A357,"Explicit"))</f>
        <v/>
      </c>
      <c r="X357" t="str">
        <f t="shared" si="166"/>
        <v/>
      </c>
      <c r="Y357" t="str">
        <f t="shared" si="167"/>
        <v/>
      </c>
      <c r="Z357" t="str">
        <f t="shared" si="168"/>
        <v/>
      </c>
      <c r="AA357" t="str">
        <f t="shared" si="169"/>
        <v/>
      </c>
      <c r="AB357" t="str">
        <f t="shared" si="170"/>
        <v/>
      </c>
      <c r="AC357" t="str">
        <f t="shared" si="171"/>
        <v/>
      </c>
      <c r="AD357" t="str">
        <f t="shared" si="172"/>
        <v/>
      </c>
      <c r="AE357" t="str">
        <f t="shared" si="173"/>
        <v/>
      </c>
      <c r="AF357" t="str">
        <f t="shared" si="174"/>
        <v/>
      </c>
      <c r="AG357" t="str">
        <f t="shared" si="175"/>
        <v>"Core.CO2Emissions"</v>
      </c>
      <c r="AH357" t="str">
        <f t="shared" si="176"/>
        <v>"externalReferences"</v>
      </c>
      <c r="AI357" t="str">
        <f t="shared" si="177"/>
        <v>"Common.ExternalReference"</v>
      </c>
      <c r="AJ357" t="str">
        <f t="shared" si="178"/>
        <v>"referenceForObjects"</v>
      </c>
      <c r="AK357" t="str">
        <f t="shared" si="179"/>
        <v>"hasMany"</v>
      </c>
      <c r="AL357" t="str">
        <f t="shared" si="180"/>
        <v>"Core.CO2Emissions","externalReferences","Common.ExternalReference","referenceForObjects","hasMany"</v>
      </c>
      <c r="AN357">
        <f>COUNTIF(View_conceptual!G:G,L357)</f>
        <v>0</v>
      </c>
      <c r="AO357">
        <f>COUNTIF(View_conceptual!H:H,L357)+COUNTIF(View_conceptual!I:I,N357)</f>
        <v>0</v>
      </c>
      <c r="AQ357" t="str">
        <f t="shared" si="181"/>
        <v/>
      </c>
      <c r="AR357" t="str">
        <f t="shared" si="182"/>
        <v/>
      </c>
      <c r="AT357">
        <f>COUNTIF(View_full!G:G,L357)</f>
        <v>1</v>
      </c>
      <c r="AU357">
        <f>COUNTIF(View_full!H:H,L357)+COUNTIF(View_full!I:I,N357)</f>
        <v>1</v>
      </c>
      <c r="AV357">
        <f>COUNTIFS(Property_Manual!$A$2:$A$1206,Raw!L357,Property_Manual!$B$2:$B$1206,Raw!M357,Property_Manual!$C$2:$C$1206,Raw!N357,Property_Manual!$D$2:$D$1206,Raw!O357,Property_Manual!$F$2:$F$1206,"x")</f>
        <v>0</v>
      </c>
      <c r="AW357" t="str">
        <f t="shared" si="183"/>
        <v/>
      </c>
      <c r="AX357" t="str">
        <f t="shared" si="184"/>
        <v/>
      </c>
      <c r="AY357" t="str">
        <f t="shared" si="185"/>
        <v/>
      </c>
    </row>
    <row r="358" spans="1:51" x14ac:dyDescent="0.2">
      <c r="A358" s="5" t="s">
        <v>1254</v>
      </c>
      <c r="B358" s="5" t="s">
        <v>20</v>
      </c>
      <c r="C358" s="5" t="s">
        <v>884</v>
      </c>
      <c r="D358" s="5" t="s">
        <v>1183</v>
      </c>
      <c r="E358" s="5"/>
      <c r="F358" s="5" t="s">
        <v>6</v>
      </c>
      <c r="G358">
        <v>1</v>
      </c>
      <c r="H358" s="5"/>
      <c r="I358" s="5" t="s">
        <v>1220</v>
      </c>
      <c r="J358" s="5" t="s">
        <v>1223</v>
      </c>
      <c r="K358" s="5"/>
      <c r="L358" t="str">
        <f t="shared" si="155"/>
        <v>CO2Emissions</v>
      </c>
      <c r="M358" t="str">
        <f t="shared" si="156"/>
        <v>methodName</v>
      </c>
      <c r="N358" t="str">
        <f t="shared" si="157"/>
        <v>string</v>
      </c>
      <c r="O358" t="str">
        <f t="shared" si="158"/>
        <v/>
      </c>
      <c r="P358" t="str">
        <f t="shared" si="159"/>
        <v/>
      </c>
      <c r="Q358" t="str">
        <f t="shared" si="160"/>
        <v>Object</v>
      </c>
      <c r="R358" t="str">
        <f t="shared" si="161"/>
        <v>"Core"</v>
      </c>
      <c r="S358" t="str">
        <f t="shared" si="162"/>
        <v>"CO2Emissions"</v>
      </c>
      <c r="T358" t="str">
        <f t="shared" si="163"/>
        <v>"methodName"</v>
      </c>
      <c r="U358" t="str">
        <f t="shared" si="164"/>
        <v>""</v>
      </c>
      <c r="V358" t="str">
        <f t="shared" si="165"/>
        <v>"string"</v>
      </c>
      <c r="W358">
        <f>IF($A358="Implicit","",COUNTIFS($C$8:C358,C358,$A$8:A358,"Explicit"))</f>
        <v>5</v>
      </c>
      <c r="X358" t="str">
        <f t="shared" si="166"/>
        <v>"CO2 Calculation"</v>
      </c>
      <c r="Y358" t="str">
        <f t="shared" si="167"/>
        <v>"Name of the CO2 calculation method"</v>
      </c>
      <c r="Z358" t="str">
        <f t="shared" si="168"/>
        <v>"false"</v>
      </c>
      <c r="AA358" t="str">
        <f t="shared" si="169"/>
        <v>"false"</v>
      </c>
      <c r="AB358" t="str">
        <f t="shared" si="170"/>
        <v>""</v>
      </c>
      <c r="AC358" t="str">
        <f t="shared" si="171"/>
        <v>"https://onerecord.iata.org/ns/cargo#CO2Emissions"</v>
      </c>
      <c r="AD358" t="str">
        <f t="shared" si="172"/>
        <v>"https://onerecord.iata.org/ns/cargo#methodName"</v>
      </c>
      <c r="AE358" t="str">
        <f t="shared" si="173"/>
        <v>"http://www.w3.org/2001/XMLSchema#string"</v>
      </c>
      <c r="AF358" t="str">
        <f t="shared" si="174"/>
        <v>"Core","CO2Emissions","methodName","","string",5,"CO2 Calculation","Name of the CO2 calculation method","false","false","","https://onerecord.iata.org/ns/cargo#CO2Emissions","https://onerecord.iata.org/ns/cargo#methodName","http://www.w3.org/2001/XMLSchema#string"</v>
      </c>
      <c r="AG358" t="str">
        <f t="shared" si="175"/>
        <v>"Core.CO2Emissions"</v>
      </c>
      <c r="AH358" t="str">
        <f t="shared" si="176"/>
        <v>"methodName"</v>
      </c>
      <c r="AI358" t="str">
        <f t="shared" si="177"/>
        <v>".string"</v>
      </c>
      <c r="AJ358" t="str">
        <f t="shared" si="178"/>
        <v>""</v>
      </c>
      <c r="AK358" t="str">
        <f t="shared" si="179"/>
        <v>"hasOne"</v>
      </c>
      <c r="AL358" t="str">
        <f t="shared" si="180"/>
        <v>"Core.CO2Emissions","methodName",".string","","hasOne"</v>
      </c>
      <c r="AN358">
        <f>COUNTIF(View_conceptual!G:G,L358)</f>
        <v>0</v>
      </c>
      <c r="AO358">
        <f>COUNTIF(View_conceptual!H:H,L358)+COUNTIF(View_conceptual!I:I,N358)</f>
        <v>0</v>
      </c>
      <c r="AQ358" t="str">
        <f t="shared" si="181"/>
        <v/>
      </c>
      <c r="AR358" t="str">
        <f t="shared" si="182"/>
        <v/>
      </c>
      <c r="AT358">
        <f>COUNTIF(View_full!G:G,L358)</f>
        <v>1</v>
      </c>
      <c r="AU358">
        <f>COUNTIF(View_full!H:H,L358)+COUNTIF(View_full!I:I,N358)</f>
        <v>1</v>
      </c>
      <c r="AV358">
        <f>COUNTIFS(Property_Manual!$A$2:$A$1206,Raw!L358,Property_Manual!$B$2:$B$1206,Raw!M358,Property_Manual!$C$2:$C$1206,Raw!N358,Property_Manual!$D$2:$D$1206,Raw!O358,Property_Manual!$F$2:$F$1206,"x")</f>
        <v>0</v>
      </c>
      <c r="AW358" t="str">
        <f t="shared" si="183"/>
        <v>"Core","CO2Emissions","methodName","","string",5,"CO2 Calculation","Name of the CO2 calculation method","false","false","","https://onerecord.iata.org/ns/cargo#CO2Emissions","https://onerecord.iata.org/ns/cargo#methodName","http://www.w3.org/2001/XMLSchema#string"</v>
      </c>
      <c r="AX358" t="str">
        <f t="shared" si="184"/>
        <v/>
      </c>
      <c r="AY358" t="str">
        <f t="shared" si="185"/>
        <v/>
      </c>
    </row>
    <row r="359" spans="1:51" x14ac:dyDescent="0.2">
      <c r="A359" s="5" t="s">
        <v>1254</v>
      </c>
      <c r="B359" s="5" t="s">
        <v>20</v>
      </c>
      <c r="C359" s="5" t="s">
        <v>884</v>
      </c>
      <c r="D359" s="5" t="s">
        <v>1184</v>
      </c>
      <c r="E359" s="5"/>
      <c r="F359" s="5" t="s">
        <v>6</v>
      </c>
      <c r="G359">
        <v>1</v>
      </c>
      <c r="I359" s="5" t="s">
        <v>1220</v>
      </c>
      <c r="J359" s="5" t="s">
        <v>1224</v>
      </c>
      <c r="K359" s="5"/>
      <c r="L359" t="str">
        <f t="shared" si="155"/>
        <v>CO2Emissions</v>
      </c>
      <c r="M359" t="str">
        <f t="shared" si="156"/>
        <v>methodVersion</v>
      </c>
      <c r="N359" t="str">
        <f t="shared" si="157"/>
        <v>string</v>
      </c>
      <c r="O359" t="str">
        <f t="shared" si="158"/>
        <v/>
      </c>
      <c r="P359" t="str">
        <f t="shared" si="159"/>
        <v/>
      </c>
      <c r="Q359" t="str">
        <f t="shared" si="160"/>
        <v>Object</v>
      </c>
      <c r="R359" t="str">
        <f t="shared" si="161"/>
        <v>"Core"</v>
      </c>
      <c r="S359" t="str">
        <f t="shared" si="162"/>
        <v>"CO2Emissions"</v>
      </c>
      <c r="T359" t="str">
        <f t="shared" si="163"/>
        <v>"methodVersion"</v>
      </c>
      <c r="U359" t="str">
        <f t="shared" si="164"/>
        <v>""</v>
      </c>
      <c r="V359" t="str">
        <f t="shared" si="165"/>
        <v>"string"</v>
      </c>
      <c r="W359">
        <f>IF($A359="Implicit","",COUNTIFS($C$8:C359,C359,$A$8:A359,"Explicit"))</f>
        <v>6</v>
      </c>
      <c r="X359" t="str">
        <f t="shared" si="166"/>
        <v>"CO2 Calculation"</v>
      </c>
      <c r="Y359" t="str">
        <f t="shared" si="167"/>
        <v>"Version used for the calculation"</v>
      </c>
      <c r="Z359" t="str">
        <f t="shared" si="168"/>
        <v>"false"</v>
      </c>
      <c r="AA359" t="str">
        <f t="shared" si="169"/>
        <v>"false"</v>
      </c>
      <c r="AB359" t="str">
        <f t="shared" si="170"/>
        <v>""</v>
      </c>
      <c r="AC359" t="str">
        <f t="shared" si="171"/>
        <v>"https://onerecord.iata.org/ns/cargo#CO2Emissions"</v>
      </c>
      <c r="AD359" t="str">
        <f t="shared" si="172"/>
        <v>"https://onerecord.iata.org/ns/cargo#methodVersion"</v>
      </c>
      <c r="AE359" t="str">
        <f t="shared" si="173"/>
        <v>"http://www.w3.org/2001/XMLSchema#string"</v>
      </c>
      <c r="AF359" t="str">
        <f t="shared" si="174"/>
        <v>"Core","CO2Emissions","methodVersion","","string",6,"CO2 Calculation","Version used for the calculation","false","false","","https://onerecord.iata.org/ns/cargo#CO2Emissions","https://onerecord.iata.org/ns/cargo#methodVersion","http://www.w3.org/2001/XMLSchema#string"</v>
      </c>
      <c r="AG359" t="str">
        <f t="shared" si="175"/>
        <v>"Core.CO2Emissions"</v>
      </c>
      <c r="AH359" t="str">
        <f t="shared" si="176"/>
        <v>"methodVersion"</v>
      </c>
      <c r="AI359" t="str">
        <f t="shared" si="177"/>
        <v>".string"</v>
      </c>
      <c r="AJ359" t="str">
        <f t="shared" si="178"/>
        <v>""</v>
      </c>
      <c r="AK359" t="str">
        <f t="shared" si="179"/>
        <v>"hasOne"</v>
      </c>
      <c r="AL359" t="str">
        <f t="shared" si="180"/>
        <v>"Core.CO2Emissions","methodVersion",".string","","hasOne"</v>
      </c>
      <c r="AN359">
        <f>COUNTIF(View_conceptual!G:G,L359)</f>
        <v>0</v>
      </c>
      <c r="AO359">
        <f>COUNTIF(View_conceptual!H:H,L359)+COUNTIF(View_conceptual!I:I,N359)</f>
        <v>0</v>
      </c>
      <c r="AQ359" t="str">
        <f t="shared" si="181"/>
        <v/>
      </c>
      <c r="AR359" t="str">
        <f t="shared" si="182"/>
        <v/>
      </c>
      <c r="AT359">
        <f>COUNTIF(View_full!G:G,L359)</f>
        <v>1</v>
      </c>
      <c r="AU359">
        <f>COUNTIF(View_full!H:H,L359)+COUNTIF(View_full!I:I,N359)</f>
        <v>1</v>
      </c>
      <c r="AV359">
        <f>COUNTIFS(Property_Manual!$A$2:$A$1206,Raw!L359,Property_Manual!$B$2:$B$1206,Raw!M359,Property_Manual!$C$2:$C$1206,Raw!N359,Property_Manual!$D$2:$D$1206,Raw!O359,Property_Manual!$F$2:$F$1206,"x")</f>
        <v>0</v>
      </c>
      <c r="AW359" t="str">
        <f t="shared" si="183"/>
        <v>"Core","CO2Emissions","methodVersion","","string",6,"CO2 Calculation","Version used for the calculation","false","false","","https://onerecord.iata.org/ns/cargo#CO2Emissions","https://onerecord.iata.org/ns/cargo#methodVersion","http://www.w3.org/2001/XMLSchema#string"</v>
      </c>
      <c r="AX359" t="str">
        <f t="shared" si="184"/>
        <v/>
      </c>
      <c r="AY359" t="str">
        <f t="shared" si="185"/>
        <v/>
      </c>
    </row>
    <row r="360" spans="1:51" x14ac:dyDescent="0.2">
      <c r="A360" s="5" t="s">
        <v>1254</v>
      </c>
      <c r="B360" s="5" t="s">
        <v>20</v>
      </c>
      <c r="C360" s="5" t="s">
        <v>884</v>
      </c>
      <c r="D360" s="5" t="s">
        <v>40</v>
      </c>
      <c r="E360" s="5" t="s">
        <v>1212</v>
      </c>
      <c r="F360" s="5" t="s">
        <v>41</v>
      </c>
      <c r="I360" s="5" t="s">
        <v>1220</v>
      </c>
      <c r="J360" s="5" t="s">
        <v>42</v>
      </c>
      <c r="K360" s="5"/>
      <c r="L360" t="str">
        <f t="shared" si="155"/>
        <v>CO2Emissions</v>
      </c>
      <c r="M360" t="str">
        <f t="shared" si="156"/>
        <v>events</v>
      </c>
      <c r="N360" t="str">
        <f t="shared" si="157"/>
        <v>LogisticsEvent</v>
      </c>
      <c r="O360" t="str">
        <f t="shared" si="158"/>
        <v/>
      </c>
      <c r="P360" t="str">
        <f t="shared" si="159"/>
        <v/>
      </c>
      <c r="Q360" t="str">
        <f t="shared" si="160"/>
        <v>Object</v>
      </c>
      <c r="R360" t="str">
        <f t="shared" si="161"/>
        <v>"Core"</v>
      </c>
      <c r="S360" t="str">
        <f t="shared" si="162"/>
        <v>"CO2Emissions"</v>
      </c>
      <c r="T360" t="str">
        <f t="shared" si="163"/>
        <v>"events"</v>
      </c>
      <c r="U360" t="str">
        <f t="shared" si="164"/>
        <v>"Event"</v>
      </c>
      <c r="V360" t="str">
        <f t="shared" si="165"/>
        <v>"LogisticsEvent"</v>
      </c>
      <c r="W360">
        <f>IF($A360="Implicit","",COUNTIFS($C$8:C360,C360,$A$8:A360,"Explicit"))</f>
        <v>7</v>
      </c>
      <c r="X360" t="str">
        <f t="shared" si="166"/>
        <v>"CO2 Calculation"</v>
      </c>
      <c r="Y360" t="str">
        <f t="shared" si="167"/>
        <v>"Events object"</v>
      </c>
      <c r="Z360" t="str">
        <f t="shared" si="168"/>
        <v>"true"</v>
      </c>
      <c r="AA360" t="str">
        <f t="shared" si="169"/>
        <v>"false"</v>
      </c>
      <c r="AB360" t="str">
        <f t="shared" si="170"/>
        <v>""</v>
      </c>
      <c r="AC360" t="str">
        <f t="shared" si="171"/>
        <v>"https://onerecord.iata.org/ns/cargo#CO2Emissions"</v>
      </c>
      <c r="AD360" t="str">
        <f t="shared" si="172"/>
        <v>"https://onerecord.iata.org/ns/cargo#events"</v>
      </c>
      <c r="AE360" t="str">
        <f t="shared" si="173"/>
        <v>"https://onerecord.iata.org/ns/cargo#LogisticsEvent"</v>
      </c>
      <c r="AF360" t="str">
        <f t="shared" si="174"/>
        <v>"Core","CO2Emissions","events","Event","LogisticsEvent",7,"CO2 Calculation","Events object","true","false","","https://onerecord.iata.org/ns/cargo#CO2Emissions","https://onerecord.iata.org/ns/cargo#events","https://onerecord.iata.org/ns/cargo#LogisticsEvent"</v>
      </c>
      <c r="AG360" t="str">
        <f t="shared" si="175"/>
        <v>"Core.CO2Emissions"</v>
      </c>
      <c r="AH360" t="str">
        <f t="shared" si="176"/>
        <v>"events"</v>
      </c>
      <c r="AI360" t="str">
        <f t="shared" si="177"/>
        <v>"Event.LogisticsEvent"</v>
      </c>
      <c r="AJ360" t="str">
        <f t="shared" si="178"/>
        <v>""</v>
      </c>
      <c r="AK360" t="str">
        <f t="shared" si="179"/>
        <v>"hasMany"</v>
      </c>
      <c r="AL360" t="str">
        <f t="shared" si="180"/>
        <v>"Core.CO2Emissions","events","Event.LogisticsEvent","","hasMany"</v>
      </c>
      <c r="AN360">
        <f>COUNTIF(View_conceptual!G:G,L360)</f>
        <v>0</v>
      </c>
      <c r="AO360">
        <f>COUNTIF(View_conceptual!H:H,L360)+COUNTIF(View_conceptual!I:I,N360)</f>
        <v>0</v>
      </c>
      <c r="AQ360" t="str">
        <f t="shared" si="181"/>
        <v/>
      </c>
      <c r="AR360" t="str">
        <f t="shared" si="182"/>
        <v/>
      </c>
      <c r="AT360">
        <f>COUNTIF(View_full!G:G,L360)</f>
        <v>1</v>
      </c>
      <c r="AU360">
        <f>COUNTIF(View_full!H:H,L360)+COUNTIF(View_full!I:I,N360)</f>
        <v>1</v>
      </c>
      <c r="AV360">
        <f>COUNTIFS(Property_Manual!$A$2:$A$1206,Raw!L360,Property_Manual!$B$2:$B$1206,Raw!M360,Property_Manual!$C$2:$C$1206,Raw!N360,Property_Manual!$D$2:$D$1206,Raw!O360,Property_Manual!$F$2:$F$1206,"x")</f>
        <v>0</v>
      </c>
      <c r="AW360" t="str">
        <f t="shared" si="183"/>
        <v>"Core","CO2Emissions","events","Event","LogisticsEvent",7,"CO2 Calculation","Events object","true","false","","https://onerecord.iata.org/ns/cargo#CO2Emissions","https://onerecord.iata.org/ns/cargo#events","https://onerecord.iata.org/ns/cargo#LogisticsEvent"</v>
      </c>
      <c r="AX360" t="str">
        <f t="shared" si="184"/>
        <v/>
      </c>
      <c r="AY360" t="str">
        <f t="shared" si="185"/>
        <v/>
      </c>
    </row>
    <row r="361" spans="1:51" x14ac:dyDescent="0.2">
      <c r="A361" s="5" t="s">
        <v>1254</v>
      </c>
      <c r="B361" s="5" t="s">
        <v>20</v>
      </c>
      <c r="C361" s="5" t="s">
        <v>884</v>
      </c>
      <c r="D361" s="5" t="s">
        <v>46</v>
      </c>
      <c r="E361" s="5"/>
      <c r="F361" s="5" t="s">
        <v>47</v>
      </c>
      <c r="G361">
        <v>1</v>
      </c>
      <c r="H361" s="5"/>
      <c r="I361" s="5" t="s">
        <v>1220</v>
      </c>
      <c r="J361" s="5" t="s">
        <v>48</v>
      </c>
      <c r="K361" s="5"/>
      <c r="L361" t="str">
        <f t="shared" si="155"/>
        <v>CO2Emissions</v>
      </c>
      <c r="M361" t="str">
        <f t="shared" si="156"/>
        <v>skeletonIndicator</v>
      </c>
      <c r="N361" t="str">
        <f t="shared" si="157"/>
        <v>boolean</v>
      </c>
      <c r="O361" t="str">
        <f t="shared" si="158"/>
        <v/>
      </c>
      <c r="P361" t="str">
        <f t="shared" si="159"/>
        <v/>
      </c>
      <c r="Q361" t="str">
        <f t="shared" si="160"/>
        <v>Object</v>
      </c>
      <c r="R361" t="str">
        <f t="shared" si="161"/>
        <v>"Core"</v>
      </c>
      <c r="S361" t="str">
        <f t="shared" si="162"/>
        <v>"CO2Emissions"</v>
      </c>
      <c r="T361" t="str">
        <f t="shared" si="163"/>
        <v>"skeletonIndicator"</v>
      </c>
      <c r="U361" t="str">
        <f t="shared" si="164"/>
        <v>""</v>
      </c>
      <c r="V361" t="str">
        <f t="shared" si="165"/>
        <v>"boolean"</v>
      </c>
      <c r="W361">
        <f>IF($A361="Implicit","",COUNTIFS($C$8:C361,C361,$A$8:A361,"Explicit"))</f>
        <v>8</v>
      </c>
      <c r="X361" t="str">
        <f t="shared" si="166"/>
        <v>"CO2 Calculation"</v>
      </c>
      <c r="Y361" t="str">
        <f t="shared" si="167"/>
        <v>"Indicator whether a logistics object is a skeleton object"</v>
      </c>
      <c r="Z361" t="str">
        <f t="shared" si="168"/>
        <v>"false"</v>
      </c>
      <c r="AA361" t="str">
        <f t="shared" si="169"/>
        <v>"false"</v>
      </c>
      <c r="AB361" t="str">
        <f t="shared" si="170"/>
        <v>""</v>
      </c>
      <c r="AC361" t="str">
        <f t="shared" si="171"/>
        <v>"https://onerecord.iata.org/ns/cargo#CO2Emissions"</v>
      </c>
      <c r="AD361" t="str">
        <f t="shared" si="172"/>
        <v>"https://onerecord.iata.org/ns/cargo#skeletonIndicator"</v>
      </c>
      <c r="AE361" t="str">
        <f t="shared" si="173"/>
        <v>"http://www.w3.org/2001/XMLSchema#boolean"</v>
      </c>
      <c r="AF361" t="str">
        <f t="shared" si="174"/>
        <v>"Core","CO2Emissions","skeletonIndicator","","boolean",8,"CO2 Calculation","Indicator whether a logistics object is a skeleton object","false","false","","https://onerecord.iata.org/ns/cargo#CO2Emissions","https://onerecord.iata.org/ns/cargo#skeletonIndicator","http://www.w3.org/2001/XMLSchema#boolean"</v>
      </c>
      <c r="AG361" t="str">
        <f t="shared" si="175"/>
        <v>"Core.CO2Emissions"</v>
      </c>
      <c r="AH361" t="str">
        <f t="shared" si="176"/>
        <v>"skeletonIndicator"</v>
      </c>
      <c r="AI361" t="str">
        <f t="shared" si="177"/>
        <v>".boolean"</v>
      </c>
      <c r="AJ361" t="str">
        <f t="shared" si="178"/>
        <v>""</v>
      </c>
      <c r="AK361" t="str">
        <f t="shared" si="179"/>
        <v>"hasOne"</v>
      </c>
      <c r="AL361" t="str">
        <f t="shared" si="180"/>
        <v>"Core.CO2Emissions","skeletonIndicator",".boolean","","hasOne"</v>
      </c>
      <c r="AN361">
        <f>COUNTIF(View_conceptual!G:G,L361)</f>
        <v>0</v>
      </c>
      <c r="AO361">
        <f>COUNTIF(View_conceptual!H:H,L361)+COUNTIF(View_conceptual!I:I,N361)</f>
        <v>0</v>
      </c>
      <c r="AQ361" t="str">
        <f t="shared" si="181"/>
        <v/>
      </c>
      <c r="AR361" t="str">
        <f t="shared" si="182"/>
        <v/>
      </c>
      <c r="AT361">
        <f>COUNTIF(View_full!G:G,L361)</f>
        <v>1</v>
      </c>
      <c r="AU361">
        <f>COUNTIF(View_full!H:H,L361)+COUNTIF(View_full!I:I,N361)</f>
        <v>1</v>
      </c>
      <c r="AV361">
        <f>COUNTIFS(Property_Manual!$A$2:$A$1206,Raw!L361,Property_Manual!$B$2:$B$1206,Raw!M361,Property_Manual!$C$2:$C$1206,Raw!N361,Property_Manual!$D$2:$D$1206,Raw!O361,Property_Manual!$F$2:$F$1206,"x")</f>
        <v>0</v>
      </c>
      <c r="AW361" t="str">
        <f t="shared" si="183"/>
        <v>"Core","CO2Emissions","skeletonIndicator","","boolean",8,"CO2 Calculation","Indicator whether a logistics object is a skeleton object","false","false","","https://onerecord.iata.org/ns/cargo#CO2Emissions","https://onerecord.iata.org/ns/cargo#skeletonIndicator","http://www.w3.org/2001/XMLSchema#boolean"</v>
      </c>
      <c r="AX361" t="str">
        <f t="shared" si="184"/>
        <v/>
      </c>
      <c r="AY361" t="str">
        <f t="shared" si="185"/>
        <v/>
      </c>
    </row>
    <row r="362" spans="1:51" x14ac:dyDescent="0.2">
      <c r="A362" s="5" t="s">
        <v>1255</v>
      </c>
      <c r="B362" s="5" t="s">
        <v>20</v>
      </c>
      <c r="C362" s="5" t="s">
        <v>884</v>
      </c>
      <c r="D362" s="5" t="s">
        <v>1181</v>
      </c>
      <c r="E362" s="5"/>
      <c r="F362" s="5" t="s">
        <v>3152</v>
      </c>
      <c r="G362">
        <v>1</v>
      </c>
      <c r="H362" s="5"/>
      <c r="I362" s="5" t="s">
        <v>1220</v>
      </c>
      <c r="J362" s="5" t="s">
        <v>1222</v>
      </c>
      <c r="K362" s="5"/>
      <c r="L362" t="str">
        <f t="shared" si="155"/>
        <v>CO2Emissions</v>
      </c>
      <c r="M362" t="str">
        <f t="shared" si="156"/>
        <v>calculationFor</v>
      </c>
      <c r="N362" t="str">
        <f t="shared" si="157"/>
        <v>HandlingService</v>
      </c>
      <c r="O362" t="str">
        <f t="shared" si="158"/>
        <v/>
      </c>
      <c r="P362" t="str">
        <f t="shared" si="159"/>
        <v/>
      </c>
      <c r="Q362" t="str">
        <f t="shared" si="160"/>
        <v>Object</v>
      </c>
      <c r="R362" t="str">
        <f t="shared" si="161"/>
        <v/>
      </c>
      <c r="S362" t="str">
        <f t="shared" si="162"/>
        <v/>
      </c>
      <c r="T362" t="str">
        <f t="shared" si="163"/>
        <v/>
      </c>
      <c r="U362" t="str">
        <f t="shared" si="164"/>
        <v/>
      </c>
      <c r="V362" t="str">
        <f t="shared" si="165"/>
        <v/>
      </c>
      <c r="W362" t="str">
        <f>IF($A362="Implicit","",COUNTIFS($C$8:C362,C362,$A$8:A362,"Explicit"))</f>
        <v/>
      </c>
      <c r="X362" t="str">
        <f t="shared" si="166"/>
        <v/>
      </c>
      <c r="Y362" t="str">
        <f t="shared" si="167"/>
        <v/>
      </c>
      <c r="Z362" t="str">
        <f t="shared" si="168"/>
        <v/>
      </c>
      <c r="AA362" t="str">
        <f t="shared" si="169"/>
        <v/>
      </c>
      <c r="AB362" t="str">
        <f t="shared" si="170"/>
        <v/>
      </c>
      <c r="AC362" t="str">
        <f t="shared" si="171"/>
        <v/>
      </c>
      <c r="AD362" t="str">
        <f t="shared" si="172"/>
        <v/>
      </c>
      <c r="AE362" t="str">
        <f t="shared" si="173"/>
        <v/>
      </c>
      <c r="AF362" t="str">
        <f t="shared" si="174"/>
        <v/>
      </c>
      <c r="AG362" t="str">
        <f t="shared" si="175"/>
        <v>"Core.CO2Emissions"</v>
      </c>
      <c r="AH362" t="str">
        <f t="shared" si="176"/>
        <v>"calculationFor"</v>
      </c>
      <c r="AI362" t="str">
        <f t="shared" si="177"/>
        <v>".HandlingService"</v>
      </c>
      <c r="AJ362" t="str">
        <f t="shared" si="178"/>
        <v>""</v>
      </c>
      <c r="AK362" t="str">
        <f t="shared" si="179"/>
        <v>"hasOne"</v>
      </c>
      <c r="AL362" t="str">
        <f t="shared" si="180"/>
        <v>"Core.CO2Emissions","calculationFor",".HandlingService","","hasOne"</v>
      </c>
      <c r="AN362">
        <f>COUNTIF(View_conceptual!G:G,L362)</f>
        <v>0</v>
      </c>
      <c r="AO362">
        <f>COUNTIF(View_conceptual!H:H,L362)+COUNTIF(View_conceptual!I:I,N362)</f>
        <v>0</v>
      </c>
      <c r="AQ362" t="str">
        <f t="shared" si="181"/>
        <v/>
      </c>
      <c r="AR362" t="str">
        <f t="shared" si="182"/>
        <v/>
      </c>
      <c r="AT362">
        <f>COUNTIF(View_full!G:G,L362)</f>
        <v>1</v>
      </c>
      <c r="AU362">
        <f>COUNTIF(View_full!H:H,L362)+COUNTIF(View_full!I:I,N362)</f>
        <v>1</v>
      </c>
      <c r="AV362">
        <f>COUNTIFS(Property_Manual!$A$2:$A$1206,Raw!L362,Property_Manual!$B$2:$B$1206,Raw!M362,Property_Manual!$C$2:$C$1206,Raw!N362,Property_Manual!$D$2:$D$1206,Raw!O362,Property_Manual!$F$2:$F$1206,"x")</f>
        <v>0</v>
      </c>
      <c r="AW362" t="str">
        <f t="shared" si="183"/>
        <v/>
      </c>
      <c r="AX362" t="str">
        <f t="shared" si="184"/>
        <v/>
      </c>
      <c r="AY362" t="str">
        <f t="shared" si="185"/>
        <v/>
      </c>
    </row>
    <row r="363" spans="1:51" x14ac:dyDescent="0.2">
      <c r="A363" s="5" t="s">
        <v>1255</v>
      </c>
      <c r="B363" s="5" t="s">
        <v>20</v>
      </c>
      <c r="C363" s="5" t="s">
        <v>884</v>
      </c>
      <c r="D363" s="5" t="s">
        <v>40</v>
      </c>
      <c r="E363" t="s">
        <v>1212</v>
      </c>
      <c r="F363" s="5" t="s">
        <v>41</v>
      </c>
      <c r="I363" s="5" t="s">
        <v>1220</v>
      </c>
      <c r="J363" s="5" t="s">
        <v>42</v>
      </c>
      <c r="K363" s="5"/>
      <c r="L363" t="str">
        <f t="shared" si="155"/>
        <v>CO2Emissions</v>
      </c>
      <c r="M363" t="str">
        <f t="shared" si="156"/>
        <v>events</v>
      </c>
      <c r="N363" t="str">
        <f t="shared" si="157"/>
        <v>LogisticsEvent</v>
      </c>
      <c r="O363" t="str">
        <f t="shared" si="158"/>
        <v/>
      </c>
      <c r="P363" t="str">
        <f t="shared" si="159"/>
        <v/>
      </c>
      <c r="Q363" t="str">
        <f t="shared" si="160"/>
        <v>Object</v>
      </c>
      <c r="R363" t="str">
        <f t="shared" si="161"/>
        <v/>
      </c>
      <c r="S363" t="str">
        <f t="shared" si="162"/>
        <v/>
      </c>
      <c r="T363" t="str">
        <f t="shared" si="163"/>
        <v/>
      </c>
      <c r="U363" t="str">
        <f t="shared" si="164"/>
        <v/>
      </c>
      <c r="V363" t="str">
        <f t="shared" si="165"/>
        <v/>
      </c>
      <c r="W363" t="str">
        <f>IF($A363="Implicit","",COUNTIFS($C$8:C363,C363,$A$8:A363,"Explicit"))</f>
        <v/>
      </c>
      <c r="X363" t="str">
        <f t="shared" si="166"/>
        <v/>
      </c>
      <c r="Y363" t="str">
        <f t="shared" si="167"/>
        <v/>
      </c>
      <c r="Z363" t="str">
        <f t="shared" si="168"/>
        <v/>
      </c>
      <c r="AA363" t="str">
        <f t="shared" si="169"/>
        <v/>
      </c>
      <c r="AB363" t="str">
        <f t="shared" si="170"/>
        <v/>
      </c>
      <c r="AC363" t="str">
        <f t="shared" si="171"/>
        <v/>
      </c>
      <c r="AD363" t="str">
        <f t="shared" si="172"/>
        <v/>
      </c>
      <c r="AE363" t="str">
        <f t="shared" si="173"/>
        <v/>
      </c>
      <c r="AF363" t="str">
        <f t="shared" si="174"/>
        <v/>
      </c>
      <c r="AG363" t="str">
        <f t="shared" si="175"/>
        <v>"Core.CO2Emissions"</v>
      </c>
      <c r="AH363" t="str">
        <f t="shared" si="176"/>
        <v>"events"</v>
      </c>
      <c r="AI363" t="str">
        <f t="shared" si="177"/>
        <v>"Event.LogisticsEvent"</v>
      </c>
      <c r="AJ363" t="str">
        <f t="shared" si="178"/>
        <v>""</v>
      </c>
      <c r="AK363" t="str">
        <f t="shared" si="179"/>
        <v>"hasMany"</v>
      </c>
      <c r="AL363" t="str">
        <f t="shared" si="180"/>
        <v>"Core.CO2Emissions","events","Event.LogisticsEvent","","hasMany"</v>
      </c>
      <c r="AN363">
        <f>COUNTIF(View_conceptual!G:G,L363)</f>
        <v>0</v>
      </c>
      <c r="AO363">
        <f>COUNTIF(View_conceptual!H:H,L363)+COUNTIF(View_conceptual!I:I,N363)</f>
        <v>0</v>
      </c>
      <c r="AQ363" t="str">
        <f t="shared" si="181"/>
        <v/>
      </c>
      <c r="AR363" t="str">
        <f t="shared" si="182"/>
        <v/>
      </c>
      <c r="AT363">
        <f>COUNTIF(View_full!G:G,L363)</f>
        <v>1</v>
      </c>
      <c r="AU363">
        <f>COUNTIF(View_full!H:H,L363)+COUNTIF(View_full!I:I,N363)</f>
        <v>1</v>
      </c>
      <c r="AV363">
        <f>COUNTIFS(Property_Manual!$A$2:$A$1206,Raw!L363,Property_Manual!$B$2:$B$1206,Raw!M363,Property_Manual!$C$2:$C$1206,Raw!N363,Property_Manual!$D$2:$D$1206,Raw!O363,Property_Manual!$F$2:$F$1206,"x")</f>
        <v>0</v>
      </c>
      <c r="AW363" t="str">
        <f t="shared" si="183"/>
        <v/>
      </c>
      <c r="AX363" t="str">
        <f t="shared" si="184"/>
        <v/>
      </c>
      <c r="AY363" t="str">
        <f t="shared" si="185"/>
        <v/>
      </c>
    </row>
    <row r="364" spans="1:51" x14ac:dyDescent="0.2">
      <c r="A364" s="5" t="s">
        <v>1254</v>
      </c>
      <c r="B364" s="5" t="s">
        <v>1836</v>
      </c>
      <c r="C364" s="5" t="s">
        <v>297</v>
      </c>
      <c r="D364" s="5" t="s">
        <v>214</v>
      </c>
      <c r="E364" t="s">
        <v>1836</v>
      </c>
      <c r="F364" s="5" t="s">
        <v>100</v>
      </c>
      <c r="G364">
        <v>1</v>
      </c>
      <c r="H364" t="s">
        <v>216</v>
      </c>
      <c r="I364" s="5" t="s">
        <v>375</v>
      </c>
      <c r="J364" s="5" t="s">
        <v>215</v>
      </c>
      <c r="K364" s="5" t="s">
        <v>1830</v>
      </c>
      <c r="L364" t="str">
        <f t="shared" si="155"/>
        <v>Carrier</v>
      </c>
      <c r="M364" t="str">
        <f t="shared" si="156"/>
        <v>parentOrganization</v>
      </c>
      <c r="N364" t="str">
        <f t="shared" si="157"/>
        <v>Organization</v>
      </c>
      <c r="O364" t="str">
        <f t="shared" si="158"/>
        <v>subOrganization</v>
      </c>
      <c r="P364" t="str">
        <f t="shared" si="159"/>
        <v>Carrier|Company|PublicAuthority</v>
      </c>
      <c r="Q364" t="str">
        <f t="shared" si="160"/>
        <v>Object</v>
      </c>
      <c r="R364" t="str">
        <f t="shared" si="161"/>
        <v>"Agent"</v>
      </c>
      <c r="S364" t="str">
        <f t="shared" si="162"/>
        <v>"Carrier"</v>
      </c>
      <c r="T364" t="str">
        <f t="shared" si="163"/>
        <v>"parentOrganization"</v>
      </c>
      <c r="U364" t="str">
        <f t="shared" si="164"/>
        <v>"Agent"</v>
      </c>
      <c r="V364" t="str">
        <f t="shared" si="165"/>
        <v>"Organization"</v>
      </c>
      <c r="W364">
        <f>IF($A364="Implicit","",COUNTIFS($C$8:C364,C364,$A$8:A364,"Explicit"))</f>
        <v>1</v>
      </c>
      <c r="X364" t="str">
        <f t="shared" si="166"/>
        <v>"Company details of carriers"</v>
      </c>
      <c r="Y364" t="str">
        <f t="shared" si="167"/>
        <v>"Reference to the parent Organization"</v>
      </c>
      <c r="Z364" t="str">
        <f t="shared" si="168"/>
        <v>"false"</v>
      </c>
      <c r="AA364" t="str">
        <f t="shared" si="169"/>
        <v>"false"</v>
      </c>
      <c r="AB364" t="str">
        <f t="shared" si="170"/>
        <v>"Carrier|Company|PublicAuthority"</v>
      </c>
      <c r="AC364" t="str">
        <f t="shared" si="171"/>
        <v>"https://onerecord.iata.org/ns/cargo#Carrier"</v>
      </c>
      <c r="AD364" t="str">
        <f t="shared" si="172"/>
        <v>"https://onerecord.iata.org/ns/cargo#parentOrganization"</v>
      </c>
      <c r="AE364" t="str">
        <f t="shared" si="173"/>
        <v>"https://onerecord.iata.org/ns/cargo#Organization"</v>
      </c>
      <c r="AF364" t="str">
        <f t="shared" si="174"/>
        <v>"Agent","Carrier","parentOrganization","Agent","Organization",1,"Company details of carriers","Reference to the parent Organization","false","false","Carrier|Company|PublicAuthority","https://onerecord.iata.org/ns/cargo#Carrier","https://onerecord.iata.org/ns/cargo#parentOrganization","https://onerecord.iata.org/ns/cargo#Organization"</v>
      </c>
      <c r="AG364" t="str">
        <f t="shared" si="175"/>
        <v>"Agent.Carrier"</v>
      </c>
      <c r="AH364" t="str">
        <f t="shared" si="176"/>
        <v>"parentOrganization"</v>
      </c>
      <c r="AI364" t="str">
        <f t="shared" si="177"/>
        <v>"Agent.Organization"</v>
      </c>
      <c r="AJ364" t="str">
        <f t="shared" si="178"/>
        <v>"subOrganization"</v>
      </c>
      <c r="AK364" t="str">
        <f t="shared" si="179"/>
        <v>"hasOne"</v>
      </c>
      <c r="AL364" t="str">
        <f t="shared" si="180"/>
        <v>"Agent.Carrier","parentOrganization","Agent.Organization","subOrganization","hasOne"</v>
      </c>
      <c r="AN364">
        <f>COUNTIF(View_conceptual!G:G,L364)</f>
        <v>0</v>
      </c>
      <c r="AO364">
        <f>COUNTIF(View_conceptual!H:H,L364)+COUNTIF(View_conceptual!I:I,N364)</f>
        <v>0</v>
      </c>
      <c r="AQ364" t="str">
        <f t="shared" si="181"/>
        <v/>
      </c>
      <c r="AR364" t="str">
        <f t="shared" si="182"/>
        <v/>
      </c>
      <c r="AT364">
        <f>COUNTIF(View_full!G:G,L364)</f>
        <v>1</v>
      </c>
      <c r="AU364">
        <f>COUNTIF(View_full!H:H,L364)+COUNTIF(View_full!I:I,N364)</f>
        <v>0</v>
      </c>
      <c r="AV364">
        <f>COUNTIFS(Property_Manual!$A$2:$A$1206,Raw!L364,Property_Manual!$B$2:$B$1206,Raw!M364,Property_Manual!$C$2:$C$1206,Raw!N364,Property_Manual!$D$2:$D$1206,Raw!O364,Property_Manual!$F$2:$F$1206,"x")</f>
        <v>0</v>
      </c>
      <c r="AW364" t="str">
        <f t="shared" si="183"/>
        <v>"Agent","Carrier","parentOrganization","Agent","Organization",1,"Company details of carriers","Reference to the parent Organization","false","false","Carrier|Company|PublicAuthority","https://onerecord.iata.org/ns/cargo#Carrier","https://onerecord.iata.org/ns/cargo#parentOrganization","https://onerecord.iata.org/ns/cargo#Organization"</v>
      </c>
      <c r="AX364" t="str">
        <f t="shared" si="184"/>
        <v/>
      </c>
      <c r="AY364" t="str">
        <f t="shared" si="185"/>
        <v/>
      </c>
    </row>
    <row r="365" spans="1:51" x14ac:dyDescent="0.2">
      <c r="A365" s="5" t="s">
        <v>1255</v>
      </c>
      <c r="B365" s="5" t="s">
        <v>1836</v>
      </c>
      <c r="C365" s="5" t="s">
        <v>297</v>
      </c>
      <c r="D365" s="5" t="s">
        <v>214</v>
      </c>
      <c r="E365" s="5" t="s">
        <v>1836</v>
      </c>
      <c r="F365" s="5" t="s">
        <v>100</v>
      </c>
      <c r="G365">
        <v>1</v>
      </c>
      <c r="H365" t="s">
        <v>216</v>
      </c>
      <c r="I365" s="5" t="s">
        <v>375</v>
      </c>
      <c r="J365" s="5" t="s">
        <v>215</v>
      </c>
      <c r="K365" s="5" t="s">
        <v>1830</v>
      </c>
      <c r="L365" t="str">
        <f t="shared" si="155"/>
        <v>Carrier</v>
      </c>
      <c r="M365" t="str">
        <f t="shared" si="156"/>
        <v>parentOrganization</v>
      </c>
      <c r="N365" t="str">
        <f t="shared" si="157"/>
        <v>Organization</v>
      </c>
      <c r="O365" t="str">
        <f t="shared" si="158"/>
        <v>subOrganization</v>
      </c>
      <c r="P365" t="str">
        <f t="shared" si="159"/>
        <v>Carrier|Company|PublicAuthority</v>
      </c>
      <c r="Q365" t="str">
        <f t="shared" si="160"/>
        <v>Object</v>
      </c>
      <c r="R365" t="str">
        <f t="shared" si="161"/>
        <v/>
      </c>
      <c r="S365" t="str">
        <f t="shared" si="162"/>
        <v/>
      </c>
      <c r="T365" t="str">
        <f t="shared" si="163"/>
        <v/>
      </c>
      <c r="U365" t="str">
        <f t="shared" si="164"/>
        <v/>
      </c>
      <c r="V365" t="str">
        <f t="shared" si="165"/>
        <v/>
      </c>
      <c r="W365" t="str">
        <f>IF($A365="Implicit","",COUNTIFS($C$8:C365,C365,$A$8:A365,"Explicit"))</f>
        <v/>
      </c>
      <c r="X365" t="str">
        <f t="shared" si="166"/>
        <v/>
      </c>
      <c r="Y365" t="str">
        <f t="shared" si="167"/>
        <v/>
      </c>
      <c r="Z365" t="str">
        <f t="shared" si="168"/>
        <v/>
      </c>
      <c r="AA365" t="str">
        <f t="shared" si="169"/>
        <v/>
      </c>
      <c r="AB365" t="str">
        <f t="shared" si="170"/>
        <v/>
      </c>
      <c r="AC365" t="str">
        <f t="shared" si="171"/>
        <v/>
      </c>
      <c r="AD365" t="str">
        <f t="shared" si="172"/>
        <v/>
      </c>
      <c r="AE365" t="str">
        <f t="shared" si="173"/>
        <v/>
      </c>
      <c r="AF365" t="str">
        <f t="shared" si="174"/>
        <v/>
      </c>
      <c r="AG365" t="str">
        <f t="shared" si="175"/>
        <v>"Agent.Carrier"</v>
      </c>
      <c r="AH365" t="str">
        <f t="shared" si="176"/>
        <v>"parentOrganization"</v>
      </c>
      <c r="AI365" t="str">
        <f t="shared" si="177"/>
        <v>"Agent.Organization"</v>
      </c>
      <c r="AJ365" t="str">
        <f t="shared" si="178"/>
        <v>"subOrganization"</v>
      </c>
      <c r="AK365" t="str">
        <f t="shared" si="179"/>
        <v>"hasOne"</v>
      </c>
      <c r="AL365" t="str">
        <f t="shared" si="180"/>
        <v>"Agent.Carrier","parentOrganization","Agent.Organization","subOrganization","hasOne"</v>
      </c>
      <c r="AN365">
        <f>COUNTIF(View_conceptual!G:G,L365)</f>
        <v>0</v>
      </c>
      <c r="AO365">
        <f>COUNTIF(View_conceptual!H:H,L365)+COUNTIF(View_conceptual!I:I,N365)</f>
        <v>0</v>
      </c>
      <c r="AQ365" t="str">
        <f t="shared" si="181"/>
        <v/>
      </c>
      <c r="AR365" t="str">
        <f t="shared" si="182"/>
        <v/>
      </c>
      <c r="AT365">
        <f>COUNTIF(View_full!G:G,L365)</f>
        <v>1</v>
      </c>
      <c r="AU365">
        <f>COUNTIF(View_full!H:H,L365)+COUNTIF(View_full!I:I,N365)</f>
        <v>0</v>
      </c>
      <c r="AV365">
        <f>COUNTIFS(Property_Manual!$A$2:$A$1206,Raw!L365,Property_Manual!$B$2:$B$1206,Raw!M365,Property_Manual!$C$2:$C$1206,Raw!N365,Property_Manual!$D$2:$D$1206,Raw!O365,Property_Manual!$F$2:$F$1206,"x")</f>
        <v>0</v>
      </c>
      <c r="AW365" t="str">
        <f t="shared" si="183"/>
        <v/>
      </c>
      <c r="AX365" t="str">
        <f t="shared" si="184"/>
        <v/>
      </c>
      <c r="AY365" t="str">
        <f t="shared" si="185"/>
        <v/>
      </c>
    </row>
    <row r="366" spans="1:51" x14ac:dyDescent="0.2">
      <c r="A366" s="5" t="s">
        <v>1255</v>
      </c>
      <c r="B366" s="5" t="s">
        <v>1836</v>
      </c>
      <c r="C366" s="5" t="s">
        <v>297</v>
      </c>
      <c r="D366" s="5" t="s">
        <v>214</v>
      </c>
      <c r="E366" t="s">
        <v>1836</v>
      </c>
      <c r="F366" s="5" t="s">
        <v>297</v>
      </c>
      <c r="G366">
        <v>1</v>
      </c>
      <c r="H366" t="s">
        <v>216</v>
      </c>
      <c r="I366" s="5" t="s">
        <v>375</v>
      </c>
      <c r="J366" s="5" t="s">
        <v>215</v>
      </c>
      <c r="K366" s="5"/>
      <c r="L366" t="str">
        <f t="shared" si="155"/>
        <v>Carrier</v>
      </c>
      <c r="M366" t="str">
        <f t="shared" si="156"/>
        <v>parentOrganization</v>
      </c>
      <c r="N366" t="str">
        <f t="shared" si="157"/>
        <v>Carrier</v>
      </c>
      <c r="O366" t="str">
        <f t="shared" si="158"/>
        <v>subOrganization</v>
      </c>
      <c r="P366" t="str">
        <f t="shared" si="159"/>
        <v/>
      </c>
      <c r="Q366" t="str">
        <f t="shared" si="160"/>
        <v>Object</v>
      </c>
      <c r="R366" t="str">
        <f t="shared" si="161"/>
        <v/>
      </c>
      <c r="S366" t="str">
        <f t="shared" si="162"/>
        <v/>
      </c>
      <c r="T366" t="str">
        <f t="shared" si="163"/>
        <v/>
      </c>
      <c r="U366" t="str">
        <f t="shared" si="164"/>
        <v/>
      </c>
      <c r="V366" t="str">
        <f t="shared" si="165"/>
        <v/>
      </c>
      <c r="W366" t="str">
        <f>IF($A366="Implicit","",COUNTIFS($C$8:C366,C366,$A$8:A366,"Explicit"))</f>
        <v/>
      </c>
      <c r="X366" t="str">
        <f t="shared" si="166"/>
        <v/>
      </c>
      <c r="Y366" t="str">
        <f t="shared" si="167"/>
        <v/>
      </c>
      <c r="Z366" t="str">
        <f t="shared" si="168"/>
        <v/>
      </c>
      <c r="AA366" t="str">
        <f t="shared" si="169"/>
        <v/>
      </c>
      <c r="AB366" t="str">
        <f t="shared" si="170"/>
        <v/>
      </c>
      <c r="AC366" t="str">
        <f t="shared" si="171"/>
        <v/>
      </c>
      <c r="AD366" t="str">
        <f t="shared" si="172"/>
        <v/>
      </c>
      <c r="AE366" t="str">
        <f t="shared" si="173"/>
        <v/>
      </c>
      <c r="AF366" t="str">
        <f t="shared" si="174"/>
        <v/>
      </c>
      <c r="AG366" t="str">
        <f t="shared" si="175"/>
        <v>"Agent.Carrier"</v>
      </c>
      <c r="AH366" t="str">
        <f t="shared" si="176"/>
        <v>"parentOrganization"</v>
      </c>
      <c r="AI366" t="str">
        <f t="shared" si="177"/>
        <v>"Agent.Carrier"</v>
      </c>
      <c r="AJ366" t="str">
        <f t="shared" si="178"/>
        <v>"subOrganization"</v>
      </c>
      <c r="AK366" t="str">
        <f t="shared" si="179"/>
        <v>"hasOne"</v>
      </c>
      <c r="AL366" t="str">
        <f t="shared" si="180"/>
        <v>"Agent.Carrier","parentOrganization","Agent.Carrier","subOrganization","hasOne"</v>
      </c>
      <c r="AN366">
        <f>COUNTIF(View_conceptual!G:G,L366)</f>
        <v>0</v>
      </c>
      <c r="AO366">
        <f>COUNTIF(View_conceptual!H:H,L366)+COUNTIF(View_conceptual!I:I,N366)</f>
        <v>0</v>
      </c>
      <c r="AQ366" t="str">
        <f t="shared" si="181"/>
        <v/>
      </c>
      <c r="AR366" t="str">
        <f t="shared" si="182"/>
        <v/>
      </c>
      <c r="AT366">
        <f>COUNTIF(View_full!G:G,L366)</f>
        <v>1</v>
      </c>
      <c r="AU366">
        <f>COUNTIF(View_full!H:H,L366)+COUNTIF(View_full!I:I,N366)</f>
        <v>0</v>
      </c>
      <c r="AV366">
        <f>COUNTIFS(Property_Manual!$A$2:$A$1206,Raw!L366,Property_Manual!$B$2:$B$1206,Raw!M366,Property_Manual!$C$2:$C$1206,Raw!N366,Property_Manual!$D$2:$D$1206,Raw!O366,Property_Manual!$F$2:$F$1206,"x")</f>
        <v>0</v>
      </c>
      <c r="AW366" t="str">
        <f t="shared" si="183"/>
        <v/>
      </c>
      <c r="AX366" t="str">
        <f t="shared" si="184"/>
        <v/>
      </c>
      <c r="AY366" t="str">
        <f t="shared" si="185"/>
        <v/>
      </c>
    </row>
    <row r="367" spans="1:51" x14ac:dyDescent="0.2">
      <c r="A367" s="5" t="s">
        <v>1255</v>
      </c>
      <c r="B367" s="5" t="s">
        <v>1836</v>
      </c>
      <c r="C367" s="5" t="s">
        <v>297</v>
      </c>
      <c r="D367" s="5" t="s">
        <v>214</v>
      </c>
      <c r="E367" t="s">
        <v>1836</v>
      </c>
      <c r="F367" s="5" t="s">
        <v>230</v>
      </c>
      <c r="G367">
        <v>1</v>
      </c>
      <c r="H367" t="s">
        <v>216</v>
      </c>
      <c r="I367" s="5" t="s">
        <v>375</v>
      </c>
      <c r="J367" s="5" t="s">
        <v>215</v>
      </c>
      <c r="K367" s="5" t="s">
        <v>297</v>
      </c>
      <c r="L367" t="str">
        <f t="shared" si="155"/>
        <v>Carrier</v>
      </c>
      <c r="M367" t="str">
        <f t="shared" si="156"/>
        <v>parentOrganization</v>
      </c>
      <c r="N367" t="str">
        <f t="shared" si="157"/>
        <v>Company</v>
      </c>
      <c r="O367" t="str">
        <f t="shared" si="158"/>
        <v>subOrganization</v>
      </c>
      <c r="P367" t="str">
        <f t="shared" si="159"/>
        <v>Carrier</v>
      </c>
      <c r="Q367" t="str">
        <f t="shared" si="160"/>
        <v>Object</v>
      </c>
      <c r="R367" t="str">
        <f t="shared" si="161"/>
        <v/>
      </c>
      <c r="S367" t="str">
        <f t="shared" si="162"/>
        <v/>
      </c>
      <c r="T367" t="str">
        <f t="shared" si="163"/>
        <v/>
      </c>
      <c r="U367" t="str">
        <f t="shared" si="164"/>
        <v/>
      </c>
      <c r="V367" t="str">
        <f t="shared" si="165"/>
        <v/>
      </c>
      <c r="W367" t="str">
        <f>IF($A367="Implicit","",COUNTIFS($C$8:C367,C367,$A$8:A367,"Explicit"))</f>
        <v/>
      </c>
      <c r="X367" t="str">
        <f t="shared" si="166"/>
        <v/>
      </c>
      <c r="Y367" t="str">
        <f t="shared" si="167"/>
        <v/>
      </c>
      <c r="Z367" t="str">
        <f t="shared" si="168"/>
        <v/>
      </c>
      <c r="AA367" t="str">
        <f t="shared" si="169"/>
        <v/>
      </c>
      <c r="AB367" t="str">
        <f t="shared" si="170"/>
        <v/>
      </c>
      <c r="AC367" t="str">
        <f t="shared" si="171"/>
        <v/>
      </c>
      <c r="AD367" t="str">
        <f t="shared" si="172"/>
        <v/>
      </c>
      <c r="AE367" t="str">
        <f t="shared" si="173"/>
        <v/>
      </c>
      <c r="AF367" t="str">
        <f t="shared" si="174"/>
        <v/>
      </c>
      <c r="AG367" t="str">
        <f t="shared" si="175"/>
        <v>"Agent.Carrier"</v>
      </c>
      <c r="AH367" t="str">
        <f t="shared" si="176"/>
        <v>"parentOrganization"</v>
      </c>
      <c r="AI367" t="str">
        <f t="shared" si="177"/>
        <v>"Agent.Company"</v>
      </c>
      <c r="AJ367" t="str">
        <f t="shared" si="178"/>
        <v>"subOrganization"</v>
      </c>
      <c r="AK367" t="str">
        <f t="shared" si="179"/>
        <v>"hasOne"</v>
      </c>
      <c r="AL367" t="str">
        <f t="shared" si="180"/>
        <v>"Agent.Carrier","parentOrganization","Agent.Company","subOrganization","hasOne"</v>
      </c>
      <c r="AN367">
        <f>COUNTIF(View_conceptual!G:G,L367)</f>
        <v>0</v>
      </c>
      <c r="AO367">
        <f>COUNTIF(View_conceptual!H:H,L367)+COUNTIF(View_conceptual!I:I,N367)</f>
        <v>0</v>
      </c>
      <c r="AQ367" t="str">
        <f t="shared" si="181"/>
        <v/>
      </c>
      <c r="AR367" t="str">
        <f t="shared" si="182"/>
        <v/>
      </c>
      <c r="AT367">
        <f>COUNTIF(View_full!G:G,L367)</f>
        <v>1</v>
      </c>
      <c r="AU367">
        <f>COUNTIF(View_full!H:H,L367)+COUNTIF(View_full!I:I,N367)</f>
        <v>0</v>
      </c>
      <c r="AV367">
        <f>COUNTIFS(Property_Manual!$A$2:$A$1206,Raw!L367,Property_Manual!$B$2:$B$1206,Raw!M367,Property_Manual!$C$2:$C$1206,Raw!N367,Property_Manual!$D$2:$D$1206,Raw!O367,Property_Manual!$F$2:$F$1206,"x")</f>
        <v>0</v>
      </c>
      <c r="AW367" t="str">
        <f t="shared" si="183"/>
        <v/>
      </c>
      <c r="AX367" t="str">
        <f t="shared" si="184"/>
        <v/>
      </c>
      <c r="AY367" t="str">
        <f t="shared" si="185"/>
        <v/>
      </c>
    </row>
    <row r="368" spans="1:51" x14ac:dyDescent="0.2">
      <c r="A368" s="5" t="s">
        <v>1255</v>
      </c>
      <c r="B368" s="5" t="s">
        <v>1836</v>
      </c>
      <c r="C368" s="5" t="s">
        <v>297</v>
      </c>
      <c r="D368" s="5" t="s">
        <v>214</v>
      </c>
      <c r="E368" t="s">
        <v>1836</v>
      </c>
      <c r="F368" s="5" t="s">
        <v>1132</v>
      </c>
      <c r="G368">
        <v>1</v>
      </c>
      <c r="H368" t="s">
        <v>216</v>
      </c>
      <c r="I368" s="5" t="s">
        <v>375</v>
      </c>
      <c r="J368" s="5" t="s">
        <v>215</v>
      </c>
      <c r="K368" s="5"/>
      <c r="L368" t="str">
        <f t="shared" si="155"/>
        <v>Carrier</v>
      </c>
      <c r="M368" t="str">
        <f t="shared" si="156"/>
        <v>parentOrganization</v>
      </c>
      <c r="N368" t="str">
        <f t="shared" si="157"/>
        <v>PublicAuthority</v>
      </c>
      <c r="O368" t="str">
        <f t="shared" si="158"/>
        <v>subOrganization</v>
      </c>
      <c r="P368" t="str">
        <f t="shared" si="159"/>
        <v/>
      </c>
      <c r="Q368" t="str">
        <f t="shared" si="160"/>
        <v>Object</v>
      </c>
      <c r="R368" t="str">
        <f t="shared" si="161"/>
        <v/>
      </c>
      <c r="S368" t="str">
        <f t="shared" si="162"/>
        <v/>
      </c>
      <c r="T368" t="str">
        <f t="shared" si="163"/>
        <v/>
      </c>
      <c r="U368" t="str">
        <f t="shared" si="164"/>
        <v/>
      </c>
      <c r="V368" t="str">
        <f t="shared" si="165"/>
        <v/>
      </c>
      <c r="W368" t="str">
        <f>IF($A368="Implicit","",COUNTIFS($C$8:C368,C368,$A$8:A368,"Explicit"))</f>
        <v/>
      </c>
      <c r="X368" t="str">
        <f t="shared" si="166"/>
        <v/>
      </c>
      <c r="Y368" t="str">
        <f t="shared" si="167"/>
        <v/>
      </c>
      <c r="Z368" t="str">
        <f t="shared" si="168"/>
        <v/>
      </c>
      <c r="AA368" t="str">
        <f t="shared" si="169"/>
        <v/>
      </c>
      <c r="AB368" t="str">
        <f t="shared" si="170"/>
        <v/>
      </c>
      <c r="AC368" t="str">
        <f t="shared" si="171"/>
        <v/>
      </c>
      <c r="AD368" t="str">
        <f t="shared" si="172"/>
        <v/>
      </c>
      <c r="AE368" t="str">
        <f t="shared" si="173"/>
        <v/>
      </c>
      <c r="AF368" t="str">
        <f t="shared" si="174"/>
        <v/>
      </c>
      <c r="AG368" t="str">
        <f t="shared" si="175"/>
        <v>"Agent.Carrier"</v>
      </c>
      <c r="AH368" t="str">
        <f t="shared" si="176"/>
        <v>"parentOrganization"</v>
      </c>
      <c r="AI368" t="str">
        <f t="shared" si="177"/>
        <v>"Agent.PublicAuthority"</v>
      </c>
      <c r="AJ368" t="str">
        <f t="shared" si="178"/>
        <v>"subOrganization"</v>
      </c>
      <c r="AK368" t="str">
        <f t="shared" si="179"/>
        <v>"hasOne"</v>
      </c>
      <c r="AL368" t="str">
        <f t="shared" si="180"/>
        <v>"Agent.Carrier","parentOrganization","Agent.PublicAuthority","subOrganization","hasOne"</v>
      </c>
      <c r="AN368">
        <f>COUNTIF(View_conceptual!G:G,L368)</f>
        <v>0</v>
      </c>
      <c r="AO368">
        <f>COUNTIF(View_conceptual!H:H,L368)+COUNTIF(View_conceptual!I:I,N368)</f>
        <v>0</v>
      </c>
      <c r="AQ368" t="str">
        <f t="shared" si="181"/>
        <v/>
      </c>
      <c r="AR368" t="str">
        <f t="shared" si="182"/>
        <v/>
      </c>
      <c r="AT368">
        <f>COUNTIF(View_full!G:G,L368)</f>
        <v>1</v>
      </c>
      <c r="AU368">
        <f>COUNTIF(View_full!H:H,L368)+COUNTIF(View_full!I:I,N368)</f>
        <v>0</v>
      </c>
      <c r="AV368">
        <f>COUNTIFS(Property_Manual!$A$2:$A$1206,Raw!L368,Property_Manual!$B$2:$B$1206,Raw!M368,Property_Manual!$C$2:$C$1206,Raw!N368,Property_Manual!$D$2:$D$1206,Raw!O368,Property_Manual!$F$2:$F$1206,"x")</f>
        <v>0</v>
      </c>
      <c r="AW368" t="str">
        <f t="shared" si="183"/>
        <v/>
      </c>
      <c r="AX368" t="str">
        <f t="shared" si="184"/>
        <v/>
      </c>
      <c r="AY368" t="str">
        <f t="shared" si="185"/>
        <v/>
      </c>
    </row>
    <row r="369" spans="1:51" x14ac:dyDescent="0.2">
      <c r="A369" s="5" t="s">
        <v>1254</v>
      </c>
      <c r="B369" s="5" t="s">
        <v>1836</v>
      </c>
      <c r="C369" s="5" t="s">
        <v>297</v>
      </c>
      <c r="D369" s="5" t="s">
        <v>38</v>
      </c>
      <c r="E369" t="s">
        <v>1209</v>
      </c>
      <c r="F369" s="5" t="s">
        <v>23</v>
      </c>
      <c r="H369" t="s">
        <v>415</v>
      </c>
      <c r="I369" s="5" t="s">
        <v>375</v>
      </c>
      <c r="J369" s="5" t="s">
        <v>39</v>
      </c>
      <c r="K369" s="5"/>
      <c r="L369" t="str">
        <f t="shared" si="155"/>
        <v>Carrier</v>
      </c>
      <c r="M369" t="str">
        <f t="shared" si="156"/>
        <v>checks</v>
      </c>
      <c r="N369" t="str">
        <f t="shared" si="157"/>
        <v>Check</v>
      </c>
      <c r="O369" t="str">
        <f t="shared" si="158"/>
        <v>checkedObject</v>
      </c>
      <c r="P369" t="str">
        <f t="shared" si="159"/>
        <v/>
      </c>
      <c r="Q369" t="str">
        <f t="shared" si="160"/>
        <v>Object</v>
      </c>
      <c r="R369" t="str">
        <f t="shared" si="161"/>
        <v>"Agent"</v>
      </c>
      <c r="S369" t="str">
        <f t="shared" si="162"/>
        <v>"Carrier"</v>
      </c>
      <c r="T369" t="str">
        <f t="shared" si="163"/>
        <v>"checks"</v>
      </c>
      <c r="U369" t="str">
        <f t="shared" si="164"/>
        <v>"Action"</v>
      </c>
      <c r="V369" t="str">
        <f t="shared" si="165"/>
        <v>"Check"</v>
      </c>
      <c r="W369">
        <f>IF($A369="Implicit","",COUNTIFS($C$8:C369,C369,$A$8:A369,"Explicit"))</f>
        <v>2</v>
      </c>
      <c r="X369" t="str">
        <f t="shared" si="166"/>
        <v>"Company details of carriers"</v>
      </c>
      <c r="Y369" t="str">
        <f t="shared" si="167"/>
        <v>"References to the CheckActions performed on the object"</v>
      </c>
      <c r="Z369" t="str">
        <f t="shared" si="168"/>
        <v>"true"</v>
      </c>
      <c r="AA369" t="str">
        <f t="shared" si="169"/>
        <v>"false"</v>
      </c>
      <c r="AB369" t="str">
        <f t="shared" si="170"/>
        <v>""</v>
      </c>
      <c r="AC369" t="str">
        <f t="shared" si="171"/>
        <v>"https://onerecord.iata.org/ns/cargo#Carrier"</v>
      </c>
      <c r="AD369" t="str">
        <f t="shared" si="172"/>
        <v>"https://onerecord.iata.org/ns/cargo#checks"</v>
      </c>
      <c r="AE369" t="str">
        <f t="shared" si="173"/>
        <v>"https://onerecord.iata.org/ns/cargo#Check"</v>
      </c>
      <c r="AF369" t="str">
        <f t="shared" si="174"/>
        <v>"Agent","Carrier","checks","Action","Check",2,"Company details of carriers","References to the CheckActions performed on the object","true","false","","https://onerecord.iata.org/ns/cargo#Carrier","https://onerecord.iata.org/ns/cargo#checks","https://onerecord.iata.org/ns/cargo#Check"</v>
      </c>
      <c r="AG369" t="str">
        <f t="shared" si="175"/>
        <v>"Agent.Carrier"</v>
      </c>
      <c r="AH369" t="str">
        <f t="shared" si="176"/>
        <v>"checks"</v>
      </c>
      <c r="AI369" t="str">
        <f t="shared" si="177"/>
        <v>"Action.Check"</v>
      </c>
      <c r="AJ369" t="str">
        <f t="shared" si="178"/>
        <v>"checkedObject"</v>
      </c>
      <c r="AK369" t="str">
        <f t="shared" si="179"/>
        <v>"hasMany"</v>
      </c>
      <c r="AL369" t="str">
        <f t="shared" si="180"/>
        <v>"Agent.Carrier","checks","Action.Check","checkedObject","hasMany"</v>
      </c>
      <c r="AN369">
        <f>COUNTIF(View_conceptual!G:G,L369)</f>
        <v>0</v>
      </c>
      <c r="AO369">
        <f>COUNTIF(View_conceptual!H:H,L369)+COUNTIF(View_conceptual!I:I,N369)</f>
        <v>0</v>
      </c>
      <c r="AQ369" t="str">
        <f t="shared" si="181"/>
        <v/>
      </c>
      <c r="AR369" t="str">
        <f t="shared" si="182"/>
        <v/>
      </c>
      <c r="AT369">
        <f>COUNTIF(View_full!G:G,L369)</f>
        <v>1</v>
      </c>
      <c r="AU369">
        <f>COUNTIF(View_full!H:H,L369)+COUNTIF(View_full!I:I,N369)</f>
        <v>0</v>
      </c>
      <c r="AV369">
        <f>COUNTIFS(Property_Manual!$A$2:$A$1206,Raw!L369,Property_Manual!$B$2:$B$1206,Raw!M369,Property_Manual!$C$2:$C$1206,Raw!N369,Property_Manual!$D$2:$D$1206,Raw!O369,Property_Manual!$F$2:$F$1206,"x")</f>
        <v>0</v>
      </c>
      <c r="AW369" t="str">
        <f t="shared" si="183"/>
        <v>"Agent","Carrier","checks","Action","Check",2,"Company details of carriers","References to the CheckActions performed on the object","true","false","","https://onerecord.iata.org/ns/cargo#Carrier","https://onerecord.iata.org/ns/cargo#checks","https://onerecord.iata.org/ns/cargo#Check"</v>
      </c>
      <c r="AX369" t="str">
        <f t="shared" si="184"/>
        <v/>
      </c>
      <c r="AY369" t="str">
        <f t="shared" si="185"/>
        <v/>
      </c>
    </row>
    <row r="370" spans="1:51" x14ac:dyDescent="0.2">
      <c r="A370" s="5" t="s">
        <v>1254</v>
      </c>
      <c r="B370" s="5" t="s">
        <v>1836</v>
      </c>
      <c r="C370" s="5" t="s">
        <v>297</v>
      </c>
      <c r="D370" s="5" t="s">
        <v>43</v>
      </c>
      <c r="E370" t="s">
        <v>1198</v>
      </c>
      <c r="F370" s="5" t="s">
        <v>44</v>
      </c>
      <c r="H370" t="s">
        <v>654</v>
      </c>
      <c r="I370" s="5" t="s">
        <v>375</v>
      </c>
      <c r="J370" s="5" t="s">
        <v>45</v>
      </c>
      <c r="K370" s="5"/>
      <c r="L370" t="str">
        <f t="shared" si="155"/>
        <v>Carrier</v>
      </c>
      <c r="M370" t="str">
        <f t="shared" si="156"/>
        <v>externalReferences</v>
      </c>
      <c r="N370" t="str">
        <f t="shared" si="157"/>
        <v>ExternalReference</v>
      </c>
      <c r="O370" t="str">
        <f t="shared" si="158"/>
        <v>referenceForObjects</v>
      </c>
      <c r="P370" t="str">
        <f t="shared" si="159"/>
        <v/>
      </c>
      <c r="Q370" t="str">
        <f t="shared" si="160"/>
        <v>Object</v>
      </c>
      <c r="R370" t="str">
        <f t="shared" si="161"/>
        <v>"Agent"</v>
      </c>
      <c r="S370" t="str">
        <f t="shared" si="162"/>
        <v>"Carrier"</v>
      </c>
      <c r="T370" t="str">
        <f t="shared" si="163"/>
        <v>"externalReferences"</v>
      </c>
      <c r="U370" t="str">
        <f t="shared" si="164"/>
        <v>"Common"</v>
      </c>
      <c r="V370" t="str">
        <f t="shared" si="165"/>
        <v>"ExternalReference"</v>
      </c>
      <c r="W370">
        <f>IF($A370="Implicit","",COUNTIFS($C$8:C370,C370,$A$8:A370,"Explicit"))</f>
        <v>3</v>
      </c>
      <c r="X370" t="str">
        <f t="shared" si="166"/>
        <v>"Company details of carriers"</v>
      </c>
      <c r="Y370" t="str">
        <f t="shared" si="167"/>
        <v>"References to all associated ExternalReferences"</v>
      </c>
      <c r="Z370" t="str">
        <f t="shared" si="168"/>
        <v>"true"</v>
      </c>
      <c r="AA370" t="str">
        <f t="shared" si="169"/>
        <v>"false"</v>
      </c>
      <c r="AB370" t="str">
        <f t="shared" si="170"/>
        <v>""</v>
      </c>
      <c r="AC370" t="str">
        <f t="shared" si="171"/>
        <v>"https://onerecord.iata.org/ns/cargo#Carrier"</v>
      </c>
      <c r="AD370" t="str">
        <f t="shared" si="172"/>
        <v>"https://onerecord.iata.org/ns/cargo#externalReferences"</v>
      </c>
      <c r="AE370" t="str">
        <f t="shared" si="173"/>
        <v>"https://onerecord.iata.org/ns/cargo#ExternalReference"</v>
      </c>
      <c r="AF370" t="str">
        <f t="shared" si="174"/>
        <v>"Agent","Carrier","externalReferences","Common","ExternalReference",3,"Company details of carriers","References to all associated ExternalReferences","true","false","","https://onerecord.iata.org/ns/cargo#Carrier","https://onerecord.iata.org/ns/cargo#externalReferences","https://onerecord.iata.org/ns/cargo#ExternalReference"</v>
      </c>
      <c r="AG370" t="str">
        <f t="shared" si="175"/>
        <v>"Agent.Carrier"</v>
      </c>
      <c r="AH370" t="str">
        <f t="shared" si="176"/>
        <v>"externalReferences"</v>
      </c>
      <c r="AI370" t="str">
        <f t="shared" si="177"/>
        <v>"Common.ExternalReference"</v>
      </c>
      <c r="AJ370" t="str">
        <f t="shared" si="178"/>
        <v>"referenceForObjects"</v>
      </c>
      <c r="AK370" t="str">
        <f t="shared" si="179"/>
        <v>"hasMany"</v>
      </c>
      <c r="AL370" t="str">
        <f t="shared" si="180"/>
        <v>"Agent.Carrier","externalReferences","Common.ExternalReference","referenceForObjects","hasMany"</v>
      </c>
      <c r="AN370">
        <f>COUNTIF(View_conceptual!G:G,L370)</f>
        <v>0</v>
      </c>
      <c r="AO370">
        <f>COUNTIF(View_conceptual!H:H,L370)+COUNTIF(View_conceptual!I:I,N370)</f>
        <v>0</v>
      </c>
      <c r="AQ370" t="str">
        <f t="shared" si="181"/>
        <v/>
      </c>
      <c r="AR370" t="str">
        <f t="shared" si="182"/>
        <v/>
      </c>
      <c r="AT370">
        <f>COUNTIF(View_full!G:G,L370)</f>
        <v>1</v>
      </c>
      <c r="AU370">
        <f>COUNTIF(View_full!H:H,L370)+COUNTIF(View_full!I:I,N370)</f>
        <v>0</v>
      </c>
      <c r="AV370">
        <f>COUNTIFS(Property_Manual!$A$2:$A$1206,Raw!L370,Property_Manual!$B$2:$B$1206,Raw!M370,Property_Manual!$C$2:$C$1206,Raw!N370,Property_Manual!$D$2:$D$1206,Raw!O370,Property_Manual!$F$2:$F$1206,"x")</f>
        <v>0</v>
      </c>
      <c r="AW370" t="str">
        <f t="shared" si="183"/>
        <v>"Agent","Carrier","externalReferences","Common","ExternalReference",3,"Company details of carriers","References to all associated ExternalReferences","true","false","","https://onerecord.iata.org/ns/cargo#Carrier","https://onerecord.iata.org/ns/cargo#externalReferences","https://onerecord.iata.org/ns/cargo#ExternalReference"</v>
      </c>
      <c r="AX370" t="str">
        <f t="shared" si="184"/>
        <v/>
      </c>
      <c r="AY370" t="str">
        <f t="shared" si="185"/>
        <v/>
      </c>
    </row>
    <row r="371" spans="1:51" x14ac:dyDescent="0.2">
      <c r="A371" s="5" t="s">
        <v>1254</v>
      </c>
      <c r="B371" s="5" t="s">
        <v>1836</v>
      </c>
      <c r="C371" s="5" t="s">
        <v>297</v>
      </c>
      <c r="D371" s="5" t="s">
        <v>212</v>
      </c>
      <c r="E371" t="s">
        <v>1198</v>
      </c>
      <c r="F371" s="5" t="s">
        <v>89</v>
      </c>
      <c r="G371">
        <v>1</v>
      </c>
      <c r="I371" s="5" t="s">
        <v>375</v>
      </c>
      <c r="J371" s="5" t="s">
        <v>213</v>
      </c>
      <c r="K371" s="5"/>
      <c r="L371" t="str">
        <f t="shared" si="155"/>
        <v>Carrier</v>
      </c>
      <c r="M371" t="str">
        <f t="shared" si="156"/>
        <v>basedAtLocation</v>
      </c>
      <c r="N371" t="str">
        <f t="shared" si="157"/>
        <v>Location</v>
      </c>
      <c r="O371" t="str">
        <f t="shared" si="158"/>
        <v/>
      </c>
      <c r="P371" t="str">
        <f t="shared" si="159"/>
        <v/>
      </c>
      <c r="Q371" t="str">
        <f t="shared" si="160"/>
        <v>Object</v>
      </c>
      <c r="R371" t="str">
        <f t="shared" si="161"/>
        <v>"Agent"</v>
      </c>
      <c r="S371" t="str">
        <f t="shared" si="162"/>
        <v>"Carrier"</v>
      </c>
      <c r="T371" t="str">
        <f t="shared" si="163"/>
        <v>"basedAtLocation"</v>
      </c>
      <c r="U371" t="str">
        <f t="shared" si="164"/>
        <v>"Common"</v>
      </c>
      <c r="V371" t="str">
        <f t="shared" si="165"/>
        <v>"Location"</v>
      </c>
      <c r="W371">
        <f>IF($A371="Implicit","",COUNTIFS($C$8:C371,C371,$A$8:A371,"Explicit"))</f>
        <v>4</v>
      </c>
      <c r="X371" t="str">
        <f t="shared" si="166"/>
        <v>"Company details of carriers"</v>
      </c>
      <c r="Y371" t="str">
        <f t="shared" si="167"/>
        <v>"Reference to the Location where the Organization is based at or headquartered"</v>
      </c>
      <c r="Z371" t="str">
        <f t="shared" si="168"/>
        <v>"false"</v>
      </c>
      <c r="AA371" t="str">
        <f t="shared" si="169"/>
        <v>"false"</v>
      </c>
      <c r="AB371" t="str">
        <f t="shared" si="170"/>
        <v>""</v>
      </c>
      <c r="AC371" t="str">
        <f t="shared" si="171"/>
        <v>"https://onerecord.iata.org/ns/cargo#Carrier"</v>
      </c>
      <c r="AD371" t="str">
        <f t="shared" si="172"/>
        <v>"https://onerecord.iata.org/ns/cargo#basedAtLocation"</v>
      </c>
      <c r="AE371" t="str">
        <f t="shared" si="173"/>
        <v>"https://onerecord.iata.org/ns/cargo#Location"</v>
      </c>
      <c r="AF371" t="str">
        <f t="shared" si="174"/>
        <v>"Agent","Carrier","basedAtLocation","Common","Location",4,"Company details of carriers","Reference to the Location where the Organization is based at or headquartered","false","false","","https://onerecord.iata.org/ns/cargo#Carrier","https://onerecord.iata.org/ns/cargo#basedAtLocation","https://onerecord.iata.org/ns/cargo#Location"</v>
      </c>
      <c r="AG371" t="str">
        <f t="shared" si="175"/>
        <v>"Agent.Carrier"</v>
      </c>
      <c r="AH371" t="str">
        <f t="shared" si="176"/>
        <v>"basedAtLocation"</v>
      </c>
      <c r="AI371" t="str">
        <f t="shared" si="177"/>
        <v>"Common.Location"</v>
      </c>
      <c r="AJ371" t="str">
        <f t="shared" si="178"/>
        <v>""</v>
      </c>
      <c r="AK371" t="str">
        <f t="shared" si="179"/>
        <v>"hasOne"</v>
      </c>
      <c r="AL371" t="str">
        <f t="shared" si="180"/>
        <v>"Agent.Carrier","basedAtLocation","Common.Location","","hasOne"</v>
      </c>
      <c r="AN371">
        <f>COUNTIF(View_conceptual!G:G,L371)</f>
        <v>0</v>
      </c>
      <c r="AO371">
        <f>COUNTIF(View_conceptual!H:H,L371)+COUNTIF(View_conceptual!I:I,N371)</f>
        <v>0</v>
      </c>
      <c r="AQ371" t="str">
        <f t="shared" si="181"/>
        <v/>
      </c>
      <c r="AR371" t="str">
        <f t="shared" si="182"/>
        <v/>
      </c>
      <c r="AT371">
        <f>COUNTIF(View_full!G:G,L371)</f>
        <v>1</v>
      </c>
      <c r="AU371">
        <f>COUNTIF(View_full!H:H,L371)+COUNTIF(View_full!I:I,N371)</f>
        <v>0</v>
      </c>
      <c r="AV371">
        <f>COUNTIFS(Property_Manual!$A$2:$A$1206,Raw!L371,Property_Manual!$B$2:$B$1206,Raw!M371,Property_Manual!$C$2:$C$1206,Raw!N371,Property_Manual!$D$2:$D$1206,Raw!O371,Property_Manual!$F$2:$F$1206,"x")</f>
        <v>0</v>
      </c>
      <c r="AW371" t="str">
        <f t="shared" si="183"/>
        <v>"Agent","Carrier","basedAtLocation","Common","Location",4,"Company details of carriers","Reference to the Location where the Organization is based at or headquartered","false","false","","https://onerecord.iata.org/ns/cargo#Carrier","https://onerecord.iata.org/ns/cargo#basedAtLocation","https://onerecord.iata.org/ns/cargo#Location"</v>
      </c>
      <c r="AX371" t="str">
        <f t="shared" si="184"/>
        <v/>
      </c>
      <c r="AY371" t="str">
        <f t="shared" si="185"/>
        <v/>
      </c>
    </row>
    <row r="372" spans="1:51" x14ac:dyDescent="0.2">
      <c r="A372" s="5" t="s">
        <v>1254</v>
      </c>
      <c r="B372" s="5" t="s">
        <v>1836</v>
      </c>
      <c r="C372" s="5" t="s">
        <v>297</v>
      </c>
      <c r="D372" s="5" t="s">
        <v>29</v>
      </c>
      <c r="E372" t="s">
        <v>1836</v>
      </c>
      <c r="F372" s="5" t="s">
        <v>30</v>
      </c>
      <c r="H372" t="s">
        <v>99</v>
      </c>
      <c r="I372" s="5" t="s">
        <v>375</v>
      </c>
      <c r="J372" s="5" t="s">
        <v>31</v>
      </c>
      <c r="K372" s="5" t="s">
        <v>1831</v>
      </c>
      <c r="L372" t="str">
        <f t="shared" si="155"/>
        <v>Carrier</v>
      </c>
      <c r="M372" t="str">
        <f t="shared" si="156"/>
        <v>contactPersons</v>
      </c>
      <c r="N372" t="str">
        <f t="shared" si="157"/>
        <v>Actor</v>
      </c>
      <c r="O372" t="str">
        <f t="shared" si="158"/>
        <v>associatedOrganization</v>
      </c>
      <c r="P372" t="str">
        <f t="shared" si="159"/>
        <v>Person|NonHumanActor</v>
      </c>
      <c r="Q372" t="str">
        <f t="shared" si="160"/>
        <v>Object</v>
      </c>
      <c r="R372" t="str">
        <f t="shared" si="161"/>
        <v>"Agent"</v>
      </c>
      <c r="S372" t="str">
        <f t="shared" si="162"/>
        <v>"Carrier"</v>
      </c>
      <c r="T372" t="str">
        <f t="shared" si="163"/>
        <v>"contactPersons"</v>
      </c>
      <c r="U372" t="str">
        <f t="shared" si="164"/>
        <v>"Agent"</v>
      </c>
      <c r="V372" t="str">
        <f t="shared" si="165"/>
        <v>"Actor"</v>
      </c>
      <c r="W372">
        <f>IF($A372="Implicit","",COUNTIFS($C$8:C372,C372,$A$8:A372,"Explicit"))</f>
        <v>5</v>
      </c>
      <c r="X372" t="str">
        <f t="shared" si="166"/>
        <v>"Company details of carriers"</v>
      </c>
      <c r="Y372" t="str">
        <f t="shared" si="167"/>
        <v>"References to Actors (Person; NonHumanActor) acting as contacts"</v>
      </c>
      <c r="Z372" t="str">
        <f t="shared" si="168"/>
        <v>"true"</v>
      </c>
      <c r="AA372" t="str">
        <f t="shared" si="169"/>
        <v>"false"</v>
      </c>
      <c r="AB372" t="str">
        <f t="shared" si="170"/>
        <v>"Person|NonHumanActor"</v>
      </c>
      <c r="AC372" t="str">
        <f t="shared" si="171"/>
        <v>"https://onerecord.iata.org/ns/cargo#Carrier"</v>
      </c>
      <c r="AD372" t="str">
        <f t="shared" si="172"/>
        <v>"https://onerecord.iata.org/ns/cargo#contactPersons"</v>
      </c>
      <c r="AE372" t="str">
        <f t="shared" si="173"/>
        <v>"https://onerecord.iata.org/ns/cargo#Actor"</v>
      </c>
      <c r="AF372" t="str">
        <f t="shared" si="174"/>
        <v>"Agent","Carrier","contactPersons","Agent","Actor",5,"Company details of carriers","References to Actors (Person; NonHumanActor) acting as contacts","true","false","Person|NonHumanActor","https://onerecord.iata.org/ns/cargo#Carrier","https://onerecord.iata.org/ns/cargo#contactPersons","https://onerecord.iata.org/ns/cargo#Actor"</v>
      </c>
      <c r="AG372" t="str">
        <f t="shared" si="175"/>
        <v>"Agent.Carrier"</v>
      </c>
      <c r="AH372" t="str">
        <f t="shared" si="176"/>
        <v>"contactPersons"</v>
      </c>
      <c r="AI372" t="str">
        <f t="shared" si="177"/>
        <v>"Agent.Actor"</v>
      </c>
      <c r="AJ372" t="str">
        <f t="shared" si="178"/>
        <v>"associatedOrganization"</v>
      </c>
      <c r="AK372" t="str">
        <f t="shared" si="179"/>
        <v>"hasMany"</v>
      </c>
      <c r="AL372" t="str">
        <f t="shared" si="180"/>
        <v>"Agent.Carrier","contactPersons","Agent.Actor","associatedOrganization","hasMany"</v>
      </c>
      <c r="AN372">
        <f>COUNTIF(View_conceptual!G:G,L372)</f>
        <v>0</v>
      </c>
      <c r="AO372">
        <f>COUNTIF(View_conceptual!H:H,L372)+COUNTIF(View_conceptual!I:I,N372)</f>
        <v>0</v>
      </c>
      <c r="AQ372" t="str">
        <f t="shared" si="181"/>
        <v/>
      </c>
      <c r="AR372" t="str">
        <f t="shared" si="182"/>
        <v/>
      </c>
      <c r="AT372">
        <f>COUNTIF(View_full!G:G,L372)</f>
        <v>1</v>
      </c>
      <c r="AU372">
        <f>COUNTIF(View_full!H:H,L372)+COUNTIF(View_full!I:I,N372)</f>
        <v>0</v>
      </c>
      <c r="AV372">
        <f>COUNTIFS(Property_Manual!$A$2:$A$1206,Raw!L372,Property_Manual!$B$2:$B$1206,Raw!M372,Property_Manual!$C$2:$C$1206,Raw!N372,Property_Manual!$D$2:$D$1206,Raw!O372,Property_Manual!$F$2:$F$1206,"x")</f>
        <v>0</v>
      </c>
      <c r="AW372" t="str">
        <f t="shared" si="183"/>
        <v>"Agent","Carrier","contactPersons","Agent","Actor",5,"Company details of carriers","References to Actors (Person; NonHumanActor) acting as contacts","true","false","Person|NonHumanActor","https://onerecord.iata.org/ns/cargo#Carrier","https://onerecord.iata.org/ns/cargo#contactPersons","https://onerecord.iata.org/ns/cargo#Actor"</v>
      </c>
      <c r="AX372" t="str">
        <f t="shared" si="184"/>
        <v/>
      </c>
      <c r="AY372" t="str">
        <f t="shared" si="185"/>
        <v/>
      </c>
    </row>
    <row r="373" spans="1:51" x14ac:dyDescent="0.2">
      <c r="A373" s="5" t="s">
        <v>1254</v>
      </c>
      <c r="B373" s="5" t="s">
        <v>1836</v>
      </c>
      <c r="C373" s="5" t="s">
        <v>297</v>
      </c>
      <c r="D373" s="5" t="s">
        <v>216</v>
      </c>
      <c r="E373" s="5" t="s">
        <v>1836</v>
      </c>
      <c r="F373" s="5" t="s">
        <v>100</v>
      </c>
      <c r="H373" s="5" t="s">
        <v>214</v>
      </c>
      <c r="I373" s="5" t="s">
        <v>375</v>
      </c>
      <c r="J373" s="5" t="s">
        <v>217</v>
      </c>
      <c r="K373" s="5" t="s">
        <v>1830</v>
      </c>
      <c r="L373" t="str">
        <f t="shared" si="155"/>
        <v>Carrier</v>
      </c>
      <c r="M373" t="str">
        <f t="shared" si="156"/>
        <v>subOrganization</v>
      </c>
      <c r="N373" t="str">
        <f t="shared" si="157"/>
        <v>Organization</v>
      </c>
      <c r="O373" t="str">
        <f t="shared" si="158"/>
        <v>parentOrganization</v>
      </c>
      <c r="P373" t="str">
        <f t="shared" si="159"/>
        <v>Carrier|Company|PublicAuthority</v>
      </c>
      <c r="Q373" t="str">
        <f t="shared" si="160"/>
        <v>Object</v>
      </c>
      <c r="R373" t="str">
        <f t="shared" si="161"/>
        <v>"Agent"</v>
      </c>
      <c r="S373" t="str">
        <f t="shared" si="162"/>
        <v>"Carrier"</v>
      </c>
      <c r="T373" t="str">
        <f t="shared" si="163"/>
        <v>"subOrganization"</v>
      </c>
      <c r="U373" t="str">
        <f t="shared" si="164"/>
        <v>"Agent"</v>
      </c>
      <c r="V373" t="str">
        <f t="shared" si="165"/>
        <v>"Organization"</v>
      </c>
      <c r="W373">
        <f>IF($A373="Implicit","",COUNTIFS($C$8:C373,C373,$A$8:A373,"Explicit"))</f>
        <v>6</v>
      </c>
      <c r="X373" t="str">
        <f t="shared" si="166"/>
        <v>"Company details of carriers"</v>
      </c>
      <c r="Y373" t="str">
        <f t="shared" si="167"/>
        <v>"References to all sub-Organizations"</v>
      </c>
      <c r="Z373" t="str">
        <f t="shared" si="168"/>
        <v>"true"</v>
      </c>
      <c r="AA373" t="str">
        <f t="shared" si="169"/>
        <v>"false"</v>
      </c>
      <c r="AB373" t="str">
        <f t="shared" si="170"/>
        <v>"Carrier|Company|PublicAuthority"</v>
      </c>
      <c r="AC373" t="str">
        <f t="shared" si="171"/>
        <v>"https://onerecord.iata.org/ns/cargo#Carrier"</v>
      </c>
      <c r="AD373" t="str">
        <f t="shared" si="172"/>
        <v>"https://onerecord.iata.org/ns/cargo#subOrganization"</v>
      </c>
      <c r="AE373" t="str">
        <f t="shared" si="173"/>
        <v>"https://onerecord.iata.org/ns/cargo#Organization"</v>
      </c>
      <c r="AF373" t="str">
        <f t="shared" si="174"/>
        <v>"Agent","Carrier","subOrganization","Agent","Organization",6,"Company details of carriers","References to all sub-Organizations","true","false","Carrier|Company|PublicAuthority","https://onerecord.iata.org/ns/cargo#Carrier","https://onerecord.iata.org/ns/cargo#subOrganization","https://onerecord.iata.org/ns/cargo#Organization"</v>
      </c>
      <c r="AG373" t="str">
        <f t="shared" si="175"/>
        <v>"Agent.Carrier"</v>
      </c>
      <c r="AH373" t="str">
        <f t="shared" si="176"/>
        <v>"subOrganization"</v>
      </c>
      <c r="AI373" t="str">
        <f t="shared" si="177"/>
        <v>"Agent.Organization"</v>
      </c>
      <c r="AJ373" t="str">
        <f t="shared" si="178"/>
        <v>"parentOrganization"</v>
      </c>
      <c r="AK373" t="str">
        <f t="shared" si="179"/>
        <v>"hasMany"</v>
      </c>
      <c r="AL373" t="str">
        <f t="shared" si="180"/>
        <v>"Agent.Carrier","subOrganization","Agent.Organization","parentOrganization","hasMany"</v>
      </c>
      <c r="AN373">
        <f>COUNTIF(View_conceptual!G:G,L373)</f>
        <v>0</v>
      </c>
      <c r="AO373">
        <f>COUNTIF(View_conceptual!H:H,L373)+COUNTIF(View_conceptual!I:I,N373)</f>
        <v>0</v>
      </c>
      <c r="AQ373" t="str">
        <f t="shared" si="181"/>
        <v/>
      </c>
      <c r="AR373" t="str">
        <f t="shared" si="182"/>
        <v/>
      </c>
      <c r="AT373">
        <f>COUNTIF(View_full!G:G,L373)</f>
        <v>1</v>
      </c>
      <c r="AU373">
        <f>COUNTIF(View_full!H:H,L373)+COUNTIF(View_full!I:I,N373)</f>
        <v>0</v>
      </c>
      <c r="AV373">
        <f>COUNTIFS(Property_Manual!$A$2:$A$1206,Raw!L373,Property_Manual!$B$2:$B$1206,Raw!M373,Property_Manual!$C$2:$C$1206,Raw!N373,Property_Manual!$D$2:$D$1206,Raw!O373,Property_Manual!$F$2:$F$1206,"x")</f>
        <v>0</v>
      </c>
      <c r="AW373" t="str">
        <f t="shared" si="183"/>
        <v>"Agent","Carrier","subOrganization","Agent","Organization",6,"Company details of carriers","References to all sub-Organizations","true","false","Carrier|Company|PublicAuthority","https://onerecord.iata.org/ns/cargo#Carrier","https://onerecord.iata.org/ns/cargo#subOrganization","https://onerecord.iata.org/ns/cargo#Organization"</v>
      </c>
      <c r="AX373" t="str">
        <f t="shared" si="184"/>
        <v/>
      </c>
      <c r="AY373" t="str">
        <f t="shared" si="185"/>
        <v/>
      </c>
    </row>
    <row r="374" spans="1:51" x14ac:dyDescent="0.2">
      <c r="A374" s="5" t="s">
        <v>1255</v>
      </c>
      <c r="B374" s="5" t="s">
        <v>1836</v>
      </c>
      <c r="C374" s="5" t="s">
        <v>297</v>
      </c>
      <c r="D374" s="5" t="s">
        <v>38</v>
      </c>
      <c r="E374" s="5" t="s">
        <v>1209</v>
      </c>
      <c r="F374" s="5" t="s">
        <v>23</v>
      </c>
      <c r="H374" s="5" t="s">
        <v>415</v>
      </c>
      <c r="I374" s="5" t="s">
        <v>375</v>
      </c>
      <c r="J374" s="5" t="s">
        <v>39</v>
      </c>
      <c r="K374" s="5"/>
      <c r="L374" t="str">
        <f t="shared" si="155"/>
        <v>Carrier</v>
      </c>
      <c r="M374" t="str">
        <f t="shared" si="156"/>
        <v>checks</v>
      </c>
      <c r="N374" t="str">
        <f t="shared" si="157"/>
        <v>Check</v>
      </c>
      <c r="O374" t="str">
        <f t="shared" si="158"/>
        <v>checkedObject</v>
      </c>
      <c r="P374" t="str">
        <f t="shared" si="159"/>
        <v/>
      </c>
      <c r="Q374" t="str">
        <f t="shared" si="160"/>
        <v>Object</v>
      </c>
      <c r="R374" t="str">
        <f t="shared" si="161"/>
        <v/>
      </c>
      <c r="S374" t="str">
        <f t="shared" si="162"/>
        <v/>
      </c>
      <c r="T374" t="str">
        <f t="shared" si="163"/>
        <v/>
      </c>
      <c r="U374" t="str">
        <f t="shared" si="164"/>
        <v/>
      </c>
      <c r="V374" t="str">
        <f t="shared" si="165"/>
        <v/>
      </c>
      <c r="W374" t="str">
        <f>IF($A374="Implicit","",COUNTIFS($C$8:C374,C374,$A$8:A374,"Explicit"))</f>
        <v/>
      </c>
      <c r="X374" t="str">
        <f t="shared" si="166"/>
        <v/>
      </c>
      <c r="Y374" t="str">
        <f t="shared" si="167"/>
        <v/>
      </c>
      <c r="Z374" t="str">
        <f t="shared" si="168"/>
        <v/>
      </c>
      <c r="AA374" t="str">
        <f t="shared" si="169"/>
        <v/>
      </c>
      <c r="AB374" t="str">
        <f t="shared" si="170"/>
        <v/>
      </c>
      <c r="AC374" t="str">
        <f t="shared" si="171"/>
        <v/>
      </c>
      <c r="AD374" t="str">
        <f t="shared" si="172"/>
        <v/>
      </c>
      <c r="AE374" t="str">
        <f t="shared" si="173"/>
        <v/>
      </c>
      <c r="AF374" t="str">
        <f t="shared" si="174"/>
        <v/>
      </c>
      <c r="AG374" t="str">
        <f t="shared" si="175"/>
        <v>"Agent.Carrier"</v>
      </c>
      <c r="AH374" t="str">
        <f t="shared" si="176"/>
        <v>"checks"</v>
      </c>
      <c r="AI374" t="str">
        <f t="shared" si="177"/>
        <v>"Action.Check"</v>
      </c>
      <c r="AJ374" t="str">
        <f t="shared" si="178"/>
        <v>"checkedObject"</v>
      </c>
      <c r="AK374" t="str">
        <f t="shared" si="179"/>
        <v>"hasMany"</v>
      </c>
      <c r="AL374" t="str">
        <f t="shared" si="180"/>
        <v>"Agent.Carrier","checks","Action.Check","checkedObject","hasMany"</v>
      </c>
      <c r="AN374">
        <f>COUNTIF(View_conceptual!G:G,L374)</f>
        <v>0</v>
      </c>
      <c r="AO374">
        <f>COUNTIF(View_conceptual!H:H,L374)+COUNTIF(View_conceptual!I:I,N374)</f>
        <v>0</v>
      </c>
      <c r="AQ374" t="str">
        <f t="shared" si="181"/>
        <v/>
      </c>
      <c r="AR374" t="str">
        <f t="shared" si="182"/>
        <v/>
      </c>
      <c r="AT374">
        <f>COUNTIF(View_full!G:G,L374)</f>
        <v>1</v>
      </c>
      <c r="AU374">
        <f>COUNTIF(View_full!H:H,L374)+COUNTIF(View_full!I:I,N374)</f>
        <v>0</v>
      </c>
      <c r="AV374">
        <f>COUNTIFS(Property_Manual!$A$2:$A$1206,Raw!L374,Property_Manual!$B$2:$B$1206,Raw!M374,Property_Manual!$C$2:$C$1206,Raw!N374,Property_Manual!$D$2:$D$1206,Raw!O374,Property_Manual!$F$2:$F$1206,"x")</f>
        <v>0</v>
      </c>
      <c r="AW374" t="str">
        <f t="shared" si="183"/>
        <v/>
      </c>
      <c r="AX374" t="str">
        <f t="shared" si="184"/>
        <v/>
      </c>
      <c r="AY374" t="str">
        <f t="shared" si="185"/>
        <v/>
      </c>
    </row>
    <row r="375" spans="1:51" x14ac:dyDescent="0.2">
      <c r="A375" s="5" t="s">
        <v>1255</v>
      </c>
      <c r="B375" s="5" t="s">
        <v>1836</v>
      </c>
      <c r="C375" s="5" t="s">
        <v>297</v>
      </c>
      <c r="D375" s="5" t="s">
        <v>43</v>
      </c>
      <c r="E375" s="5" t="s">
        <v>1198</v>
      </c>
      <c r="F375" s="5" t="s">
        <v>44</v>
      </c>
      <c r="H375" s="5" t="s">
        <v>654</v>
      </c>
      <c r="I375" s="5" t="s">
        <v>375</v>
      </c>
      <c r="J375" s="5" t="s">
        <v>45</v>
      </c>
      <c r="K375" s="5"/>
      <c r="L375" t="str">
        <f t="shared" si="155"/>
        <v>Carrier</v>
      </c>
      <c r="M375" t="str">
        <f t="shared" si="156"/>
        <v>externalReferences</v>
      </c>
      <c r="N375" t="str">
        <f t="shared" si="157"/>
        <v>ExternalReference</v>
      </c>
      <c r="O375" t="str">
        <f t="shared" si="158"/>
        <v>referenceForObjects</v>
      </c>
      <c r="P375" t="str">
        <f t="shared" si="159"/>
        <v/>
      </c>
      <c r="Q375" t="str">
        <f t="shared" si="160"/>
        <v>Object</v>
      </c>
      <c r="R375" t="str">
        <f t="shared" si="161"/>
        <v/>
      </c>
      <c r="S375" t="str">
        <f t="shared" si="162"/>
        <v/>
      </c>
      <c r="T375" t="str">
        <f t="shared" si="163"/>
        <v/>
      </c>
      <c r="U375" t="str">
        <f t="shared" si="164"/>
        <v/>
      </c>
      <c r="V375" t="str">
        <f t="shared" si="165"/>
        <v/>
      </c>
      <c r="W375" t="str">
        <f>IF($A375="Implicit","",COUNTIFS($C$8:C375,C375,$A$8:A375,"Explicit"))</f>
        <v/>
      </c>
      <c r="X375" t="str">
        <f t="shared" si="166"/>
        <v/>
      </c>
      <c r="Y375" t="str">
        <f t="shared" si="167"/>
        <v/>
      </c>
      <c r="Z375" t="str">
        <f t="shared" si="168"/>
        <v/>
      </c>
      <c r="AA375" t="str">
        <f t="shared" si="169"/>
        <v/>
      </c>
      <c r="AB375" t="str">
        <f t="shared" si="170"/>
        <v/>
      </c>
      <c r="AC375" t="str">
        <f t="shared" si="171"/>
        <v/>
      </c>
      <c r="AD375" t="str">
        <f t="shared" si="172"/>
        <v/>
      </c>
      <c r="AE375" t="str">
        <f t="shared" si="173"/>
        <v/>
      </c>
      <c r="AF375" t="str">
        <f t="shared" si="174"/>
        <v/>
      </c>
      <c r="AG375" t="str">
        <f t="shared" si="175"/>
        <v>"Agent.Carrier"</v>
      </c>
      <c r="AH375" t="str">
        <f t="shared" si="176"/>
        <v>"externalReferences"</v>
      </c>
      <c r="AI375" t="str">
        <f t="shared" si="177"/>
        <v>"Common.ExternalReference"</v>
      </c>
      <c r="AJ375" t="str">
        <f t="shared" si="178"/>
        <v>"referenceForObjects"</v>
      </c>
      <c r="AK375" t="str">
        <f t="shared" si="179"/>
        <v>"hasMany"</v>
      </c>
      <c r="AL375" t="str">
        <f t="shared" si="180"/>
        <v>"Agent.Carrier","externalReferences","Common.ExternalReference","referenceForObjects","hasMany"</v>
      </c>
      <c r="AN375">
        <f>COUNTIF(View_conceptual!G:G,L375)</f>
        <v>0</v>
      </c>
      <c r="AO375">
        <f>COUNTIF(View_conceptual!H:H,L375)+COUNTIF(View_conceptual!I:I,N375)</f>
        <v>0</v>
      </c>
      <c r="AQ375" t="str">
        <f t="shared" si="181"/>
        <v/>
      </c>
      <c r="AR375" t="str">
        <f t="shared" si="182"/>
        <v/>
      </c>
      <c r="AT375">
        <f>COUNTIF(View_full!G:G,L375)</f>
        <v>1</v>
      </c>
      <c r="AU375">
        <f>COUNTIF(View_full!H:H,L375)+COUNTIF(View_full!I:I,N375)</f>
        <v>0</v>
      </c>
      <c r="AV375">
        <f>COUNTIFS(Property_Manual!$A$2:$A$1206,Raw!L375,Property_Manual!$B$2:$B$1206,Raw!M375,Property_Manual!$C$2:$C$1206,Raw!N375,Property_Manual!$D$2:$D$1206,Raw!O375,Property_Manual!$F$2:$F$1206,"x")</f>
        <v>0</v>
      </c>
      <c r="AW375" t="str">
        <f t="shared" si="183"/>
        <v/>
      </c>
      <c r="AX375" t="str">
        <f t="shared" si="184"/>
        <v/>
      </c>
      <c r="AY375" t="str">
        <f t="shared" si="185"/>
        <v/>
      </c>
    </row>
    <row r="376" spans="1:51" x14ac:dyDescent="0.2">
      <c r="A376" s="5" t="s">
        <v>1255</v>
      </c>
      <c r="B376" s="5" t="s">
        <v>1836</v>
      </c>
      <c r="C376" s="5" t="s">
        <v>297</v>
      </c>
      <c r="D376" s="5" t="s">
        <v>212</v>
      </c>
      <c r="E376" s="5" t="s">
        <v>1198</v>
      </c>
      <c r="F376" s="5" t="s">
        <v>89</v>
      </c>
      <c r="G376">
        <v>1</v>
      </c>
      <c r="H376" s="5"/>
      <c r="I376" s="5" t="s">
        <v>375</v>
      </c>
      <c r="J376" s="5" t="s">
        <v>213</v>
      </c>
      <c r="K376" s="5"/>
      <c r="L376" t="str">
        <f t="shared" si="155"/>
        <v>Carrier</v>
      </c>
      <c r="M376" t="str">
        <f t="shared" si="156"/>
        <v>basedAtLocation</v>
      </c>
      <c r="N376" t="str">
        <f t="shared" si="157"/>
        <v>Location</v>
      </c>
      <c r="O376" t="str">
        <f t="shared" si="158"/>
        <v/>
      </c>
      <c r="P376" t="str">
        <f t="shared" si="159"/>
        <v/>
      </c>
      <c r="Q376" t="str">
        <f t="shared" si="160"/>
        <v>Object</v>
      </c>
      <c r="R376" t="str">
        <f t="shared" si="161"/>
        <v/>
      </c>
      <c r="S376" t="str">
        <f t="shared" si="162"/>
        <v/>
      </c>
      <c r="T376" t="str">
        <f t="shared" si="163"/>
        <v/>
      </c>
      <c r="U376" t="str">
        <f t="shared" si="164"/>
        <v/>
      </c>
      <c r="V376" t="str">
        <f t="shared" si="165"/>
        <v/>
      </c>
      <c r="W376" t="str">
        <f>IF($A376="Implicit","",COUNTIFS($C$8:C376,C376,$A$8:A376,"Explicit"))</f>
        <v/>
      </c>
      <c r="X376" t="str">
        <f t="shared" si="166"/>
        <v/>
      </c>
      <c r="Y376" t="str">
        <f t="shared" si="167"/>
        <v/>
      </c>
      <c r="Z376" t="str">
        <f t="shared" si="168"/>
        <v/>
      </c>
      <c r="AA376" t="str">
        <f t="shared" si="169"/>
        <v/>
      </c>
      <c r="AB376" t="str">
        <f t="shared" si="170"/>
        <v/>
      </c>
      <c r="AC376" t="str">
        <f t="shared" si="171"/>
        <v/>
      </c>
      <c r="AD376" t="str">
        <f t="shared" si="172"/>
        <v/>
      </c>
      <c r="AE376" t="str">
        <f t="shared" si="173"/>
        <v/>
      </c>
      <c r="AF376" t="str">
        <f t="shared" si="174"/>
        <v/>
      </c>
      <c r="AG376" t="str">
        <f t="shared" si="175"/>
        <v>"Agent.Carrier"</v>
      </c>
      <c r="AH376" t="str">
        <f t="shared" si="176"/>
        <v>"basedAtLocation"</v>
      </c>
      <c r="AI376" t="str">
        <f t="shared" si="177"/>
        <v>"Common.Location"</v>
      </c>
      <c r="AJ376" t="str">
        <f t="shared" si="178"/>
        <v>""</v>
      </c>
      <c r="AK376" t="str">
        <f t="shared" si="179"/>
        <v>"hasOne"</v>
      </c>
      <c r="AL376" t="str">
        <f t="shared" si="180"/>
        <v>"Agent.Carrier","basedAtLocation","Common.Location","","hasOne"</v>
      </c>
      <c r="AN376">
        <f>COUNTIF(View_conceptual!G:G,L376)</f>
        <v>0</v>
      </c>
      <c r="AO376">
        <f>COUNTIF(View_conceptual!H:H,L376)+COUNTIF(View_conceptual!I:I,N376)</f>
        <v>0</v>
      </c>
      <c r="AQ376" t="str">
        <f t="shared" si="181"/>
        <v/>
      </c>
      <c r="AR376" t="str">
        <f t="shared" si="182"/>
        <v/>
      </c>
      <c r="AT376">
        <f>COUNTIF(View_full!G:G,L376)</f>
        <v>1</v>
      </c>
      <c r="AU376">
        <f>COUNTIF(View_full!H:H,L376)+COUNTIF(View_full!I:I,N376)</f>
        <v>0</v>
      </c>
      <c r="AV376">
        <f>COUNTIFS(Property_Manual!$A$2:$A$1206,Raw!L376,Property_Manual!$B$2:$B$1206,Raw!M376,Property_Manual!$C$2:$C$1206,Raw!N376,Property_Manual!$D$2:$D$1206,Raw!O376,Property_Manual!$F$2:$F$1206,"x")</f>
        <v>0</v>
      </c>
      <c r="AW376" t="str">
        <f t="shared" si="183"/>
        <v/>
      </c>
      <c r="AX376" t="str">
        <f t="shared" si="184"/>
        <v/>
      </c>
      <c r="AY376" t="str">
        <f t="shared" si="185"/>
        <v/>
      </c>
    </row>
    <row r="377" spans="1:51" x14ac:dyDescent="0.2">
      <c r="A377" s="5" t="s">
        <v>1255</v>
      </c>
      <c r="B377" s="5" t="s">
        <v>1836</v>
      </c>
      <c r="C377" s="5" t="s">
        <v>297</v>
      </c>
      <c r="D377" s="5" t="s">
        <v>29</v>
      </c>
      <c r="E377" s="5" t="s">
        <v>1836</v>
      </c>
      <c r="F377" s="5" t="s">
        <v>30</v>
      </c>
      <c r="H377" s="5" t="s">
        <v>99</v>
      </c>
      <c r="I377" s="5" t="s">
        <v>375</v>
      </c>
      <c r="J377" s="5" t="s">
        <v>31</v>
      </c>
      <c r="K377" s="5" t="s">
        <v>1831</v>
      </c>
      <c r="L377" t="str">
        <f t="shared" si="155"/>
        <v>Carrier</v>
      </c>
      <c r="M377" t="str">
        <f t="shared" si="156"/>
        <v>contactPersons</v>
      </c>
      <c r="N377" t="str">
        <f t="shared" si="157"/>
        <v>Actor</v>
      </c>
      <c r="O377" t="str">
        <f t="shared" si="158"/>
        <v>associatedOrganization</v>
      </c>
      <c r="P377" t="str">
        <f t="shared" si="159"/>
        <v>Person|NonHumanActor</v>
      </c>
      <c r="Q377" t="str">
        <f t="shared" si="160"/>
        <v>Object</v>
      </c>
      <c r="R377" t="str">
        <f t="shared" si="161"/>
        <v/>
      </c>
      <c r="S377" t="str">
        <f t="shared" si="162"/>
        <v/>
      </c>
      <c r="T377" t="str">
        <f t="shared" si="163"/>
        <v/>
      </c>
      <c r="U377" t="str">
        <f t="shared" si="164"/>
        <v/>
      </c>
      <c r="V377" t="str">
        <f t="shared" si="165"/>
        <v/>
      </c>
      <c r="W377" t="str">
        <f>IF($A377="Implicit","",COUNTIFS($C$8:C377,C377,$A$8:A377,"Explicit"))</f>
        <v/>
      </c>
      <c r="X377" t="str">
        <f t="shared" si="166"/>
        <v/>
      </c>
      <c r="Y377" t="str">
        <f t="shared" si="167"/>
        <v/>
      </c>
      <c r="Z377" t="str">
        <f t="shared" si="168"/>
        <v/>
      </c>
      <c r="AA377" t="str">
        <f t="shared" si="169"/>
        <v/>
      </c>
      <c r="AB377" t="str">
        <f t="shared" si="170"/>
        <v/>
      </c>
      <c r="AC377" t="str">
        <f t="shared" si="171"/>
        <v/>
      </c>
      <c r="AD377" t="str">
        <f t="shared" si="172"/>
        <v/>
      </c>
      <c r="AE377" t="str">
        <f t="shared" si="173"/>
        <v/>
      </c>
      <c r="AF377" t="str">
        <f t="shared" si="174"/>
        <v/>
      </c>
      <c r="AG377" t="str">
        <f t="shared" si="175"/>
        <v>"Agent.Carrier"</v>
      </c>
      <c r="AH377" t="str">
        <f t="shared" si="176"/>
        <v>"contactPersons"</v>
      </c>
      <c r="AI377" t="str">
        <f t="shared" si="177"/>
        <v>"Agent.Actor"</v>
      </c>
      <c r="AJ377" t="str">
        <f t="shared" si="178"/>
        <v>"associatedOrganization"</v>
      </c>
      <c r="AK377" t="str">
        <f t="shared" si="179"/>
        <v>"hasMany"</v>
      </c>
      <c r="AL377" t="str">
        <f t="shared" si="180"/>
        <v>"Agent.Carrier","contactPersons","Agent.Actor","associatedOrganization","hasMany"</v>
      </c>
      <c r="AN377">
        <f>COUNTIF(View_conceptual!G:G,L377)</f>
        <v>0</v>
      </c>
      <c r="AO377">
        <f>COUNTIF(View_conceptual!H:H,L377)+COUNTIF(View_conceptual!I:I,N377)</f>
        <v>0</v>
      </c>
      <c r="AQ377" t="str">
        <f t="shared" si="181"/>
        <v/>
      </c>
      <c r="AR377" t="str">
        <f t="shared" si="182"/>
        <v/>
      </c>
      <c r="AT377">
        <f>COUNTIF(View_full!G:G,L377)</f>
        <v>1</v>
      </c>
      <c r="AU377">
        <f>COUNTIF(View_full!H:H,L377)+COUNTIF(View_full!I:I,N377)</f>
        <v>0</v>
      </c>
      <c r="AV377">
        <f>COUNTIFS(Property_Manual!$A$2:$A$1206,Raw!L377,Property_Manual!$B$2:$B$1206,Raw!M377,Property_Manual!$C$2:$C$1206,Raw!N377,Property_Manual!$D$2:$D$1206,Raw!O377,Property_Manual!$F$2:$F$1206,"x")</f>
        <v>0</v>
      </c>
      <c r="AW377" t="str">
        <f t="shared" si="183"/>
        <v/>
      </c>
      <c r="AX377" t="str">
        <f t="shared" si="184"/>
        <v/>
      </c>
      <c r="AY377" t="str">
        <f t="shared" si="185"/>
        <v/>
      </c>
    </row>
    <row r="378" spans="1:51" x14ac:dyDescent="0.2">
      <c r="A378" s="5" t="s">
        <v>1255</v>
      </c>
      <c r="B378" s="5" t="s">
        <v>1836</v>
      </c>
      <c r="C378" s="5" t="s">
        <v>297</v>
      </c>
      <c r="D378" s="5" t="s">
        <v>29</v>
      </c>
      <c r="E378" s="5" t="s">
        <v>1836</v>
      </c>
      <c r="F378" s="5" t="s">
        <v>390</v>
      </c>
      <c r="H378" s="5" t="s">
        <v>99</v>
      </c>
      <c r="I378" s="5" t="s">
        <v>375</v>
      </c>
      <c r="J378" s="5" t="s">
        <v>31</v>
      </c>
      <c r="K378" s="5"/>
      <c r="L378" t="str">
        <f t="shared" si="155"/>
        <v>Carrier</v>
      </c>
      <c r="M378" t="str">
        <f t="shared" si="156"/>
        <v>contactPersons</v>
      </c>
      <c r="N378" t="str">
        <f t="shared" si="157"/>
        <v>Person</v>
      </c>
      <c r="O378" t="str">
        <f t="shared" si="158"/>
        <v>associatedOrganization</v>
      </c>
      <c r="P378" t="str">
        <f t="shared" si="159"/>
        <v/>
      </c>
      <c r="Q378" t="str">
        <f t="shared" si="160"/>
        <v>Object</v>
      </c>
      <c r="R378" t="str">
        <f t="shared" si="161"/>
        <v/>
      </c>
      <c r="S378" t="str">
        <f t="shared" si="162"/>
        <v/>
      </c>
      <c r="T378" t="str">
        <f t="shared" si="163"/>
        <v/>
      </c>
      <c r="U378" t="str">
        <f t="shared" si="164"/>
        <v/>
      </c>
      <c r="V378" t="str">
        <f t="shared" si="165"/>
        <v/>
      </c>
      <c r="W378" t="str">
        <f>IF($A378="Implicit","",COUNTIFS($C$8:C378,C378,$A$8:A378,"Explicit"))</f>
        <v/>
      </c>
      <c r="X378" t="str">
        <f t="shared" si="166"/>
        <v/>
      </c>
      <c r="Y378" t="str">
        <f t="shared" si="167"/>
        <v/>
      </c>
      <c r="Z378" t="str">
        <f t="shared" si="168"/>
        <v/>
      </c>
      <c r="AA378" t="str">
        <f t="shared" si="169"/>
        <v/>
      </c>
      <c r="AB378" t="str">
        <f t="shared" si="170"/>
        <v/>
      </c>
      <c r="AC378" t="str">
        <f t="shared" si="171"/>
        <v/>
      </c>
      <c r="AD378" t="str">
        <f t="shared" si="172"/>
        <v/>
      </c>
      <c r="AE378" t="str">
        <f t="shared" si="173"/>
        <v/>
      </c>
      <c r="AF378" t="str">
        <f t="shared" si="174"/>
        <v/>
      </c>
      <c r="AG378" t="str">
        <f t="shared" si="175"/>
        <v>"Agent.Carrier"</v>
      </c>
      <c r="AH378" t="str">
        <f t="shared" si="176"/>
        <v>"contactPersons"</v>
      </c>
      <c r="AI378" t="str">
        <f t="shared" si="177"/>
        <v>"Agent.Person"</v>
      </c>
      <c r="AJ378" t="str">
        <f t="shared" si="178"/>
        <v>"associatedOrganization"</v>
      </c>
      <c r="AK378" t="str">
        <f t="shared" si="179"/>
        <v>"hasMany"</v>
      </c>
      <c r="AL378" t="str">
        <f t="shared" si="180"/>
        <v>"Agent.Carrier","contactPersons","Agent.Person","associatedOrganization","hasMany"</v>
      </c>
      <c r="AN378">
        <f>COUNTIF(View_conceptual!G:G,L378)</f>
        <v>0</v>
      </c>
      <c r="AO378">
        <f>COUNTIF(View_conceptual!H:H,L378)+COUNTIF(View_conceptual!I:I,N378)</f>
        <v>0</v>
      </c>
      <c r="AQ378" t="str">
        <f t="shared" si="181"/>
        <v/>
      </c>
      <c r="AR378" t="str">
        <f t="shared" si="182"/>
        <v/>
      </c>
      <c r="AT378">
        <f>COUNTIF(View_full!G:G,L378)</f>
        <v>1</v>
      </c>
      <c r="AU378">
        <f>COUNTIF(View_full!H:H,L378)+COUNTIF(View_full!I:I,N378)</f>
        <v>0</v>
      </c>
      <c r="AV378">
        <f>COUNTIFS(Property_Manual!$A$2:$A$1206,Raw!L378,Property_Manual!$B$2:$B$1206,Raw!M378,Property_Manual!$C$2:$C$1206,Raw!N378,Property_Manual!$D$2:$D$1206,Raw!O378,Property_Manual!$F$2:$F$1206,"x")</f>
        <v>0</v>
      </c>
      <c r="AW378" t="str">
        <f t="shared" si="183"/>
        <v/>
      </c>
      <c r="AX378" t="str">
        <f t="shared" si="184"/>
        <v/>
      </c>
      <c r="AY378" t="str">
        <f t="shared" si="185"/>
        <v/>
      </c>
    </row>
    <row r="379" spans="1:51" x14ac:dyDescent="0.2">
      <c r="A379" s="5" t="s">
        <v>1255</v>
      </c>
      <c r="B379" s="5" t="s">
        <v>1836</v>
      </c>
      <c r="C379" s="5" t="s">
        <v>297</v>
      </c>
      <c r="D379" s="5" t="s">
        <v>29</v>
      </c>
      <c r="E379" s="5" t="s">
        <v>1836</v>
      </c>
      <c r="F379" s="5" t="s">
        <v>1130</v>
      </c>
      <c r="H379" t="s">
        <v>99</v>
      </c>
      <c r="I379" s="5" t="s">
        <v>375</v>
      </c>
      <c r="J379" s="5" t="s">
        <v>31</v>
      </c>
      <c r="K379" s="5"/>
      <c r="L379" t="str">
        <f t="shared" si="155"/>
        <v>Carrier</v>
      </c>
      <c r="M379" t="str">
        <f t="shared" si="156"/>
        <v>contactPersons</v>
      </c>
      <c r="N379" t="str">
        <f t="shared" si="157"/>
        <v>NonHumanActor</v>
      </c>
      <c r="O379" t="str">
        <f t="shared" si="158"/>
        <v>associatedOrganization</v>
      </c>
      <c r="P379" t="str">
        <f t="shared" si="159"/>
        <v/>
      </c>
      <c r="Q379" t="str">
        <f t="shared" si="160"/>
        <v>Object</v>
      </c>
      <c r="R379" t="str">
        <f t="shared" si="161"/>
        <v/>
      </c>
      <c r="S379" t="str">
        <f t="shared" si="162"/>
        <v/>
      </c>
      <c r="T379" t="str">
        <f t="shared" si="163"/>
        <v/>
      </c>
      <c r="U379" t="str">
        <f t="shared" si="164"/>
        <v/>
      </c>
      <c r="V379" t="str">
        <f t="shared" si="165"/>
        <v/>
      </c>
      <c r="W379" t="str">
        <f>IF($A379="Implicit","",COUNTIFS($C$8:C379,C379,$A$8:A379,"Explicit"))</f>
        <v/>
      </c>
      <c r="X379" t="str">
        <f t="shared" si="166"/>
        <v/>
      </c>
      <c r="Y379" t="str">
        <f t="shared" si="167"/>
        <v/>
      </c>
      <c r="Z379" t="str">
        <f t="shared" si="168"/>
        <v/>
      </c>
      <c r="AA379" t="str">
        <f t="shared" si="169"/>
        <v/>
      </c>
      <c r="AB379" t="str">
        <f t="shared" si="170"/>
        <v/>
      </c>
      <c r="AC379" t="str">
        <f t="shared" si="171"/>
        <v/>
      </c>
      <c r="AD379" t="str">
        <f t="shared" si="172"/>
        <v/>
      </c>
      <c r="AE379" t="str">
        <f t="shared" si="173"/>
        <v/>
      </c>
      <c r="AF379" t="str">
        <f t="shared" si="174"/>
        <v/>
      </c>
      <c r="AG379" t="str">
        <f t="shared" si="175"/>
        <v>"Agent.Carrier"</v>
      </c>
      <c r="AH379" t="str">
        <f t="shared" si="176"/>
        <v>"contactPersons"</v>
      </c>
      <c r="AI379" t="str">
        <f t="shared" si="177"/>
        <v>"Agent.NonHumanActor"</v>
      </c>
      <c r="AJ379" t="str">
        <f t="shared" si="178"/>
        <v>"associatedOrganization"</v>
      </c>
      <c r="AK379" t="str">
        <f t="shared" si="179"/>
        <v>"hasMany"</v>
      </c>
      <c r="AL379" t="str">
        <f t="shared" si="180"/>
        <v>"Agent.Carrier","contactPersons","Agent.NonHumanActor","associatedOrganization","hasMany"</v>
      </c>
      <c r="AN379">
        <f>COUNTIF(View_conceptual!G:G,L379)</f>
        <v>0</v>
      </c>
      <c r="AO379">
        <f>COUNTIF(View_conceptual!H:H,L379)+COUNTIF(View_conceptual!I:I,N379)</f>
        <v>0</v>
      </c>
      <c r="AQ379" t="str">
        <f t="shared" si="181"/>
        <v/>
      </c>
      <c r="AR379" t="str">
        <f t="shared" si="182"/>
        <v/>
      </c>
      <c r="AT379">
        <f>COUNTIF(View_full!G:G,L379)</f>
        <v>1</v>
      </c>
      <c r="AU379">
        <f>COUNTIF(View_full!H:H,L379)+COUNTIF(View_full!I:I,N379)</f>
        <v>0</v>
      </c>
      <c r="AV379">
        <f>COUNTIFS(Property_Manual!$A$2:$A$1206,Raw!L379,Property_Manual!$B$2:$B$1206,Raw!M379,Property_Manual!$C$2:$C$1206,Raw!N379,Property_Manual!$D$2:$D$1206,Raw!O379,Property_Manual!$F$2:$F$1206,"x")</f>
        <v>0</v>
      </c>
      <c r="AW379" t="str">
        <f t="shared" si="183"/>
        <v/>
      </c>
      <c r="AX379" t="str">
        <f t="shared" si="184"/>
        <v/>
      </c>
      <c r="AY379" t="str">
        <f t="shared" si="185"/>
        <v/>
      </c>
    </row>
    <row r="380" spans="1:51" x14ac:dyDescent="0.2">
      <c r="A380" s="5" t="s">
        <v>1255</v>
      </c>
      <c r="B380" s="5" t="s">
        <v>1836</v>
      </c>
      <c r="C380" s="5" t="s">
        <v>297</v>
      </c>
      <c r="D380" s="5" t="s">
        <v>216</v>
      </c>
      <c r="E380" s="5" t="s">
        <v>1836</v>
      </c>
      <c r="F380" s="5" t="s">
        <v>100</v>
      </c>
      <c r="H380" s="5" t="s">
        <v>214</v>
      </c>
      <c r="I380" s="5" t="s">
        <v>375</v>
      </c>
      <c r="J380" s="5" t="s">
        <v>217</v>
      </c>
      <c r="K380" s="5" t="s">
        <v>1830</v>
      </c>
      <c r="L380" t="str">
        <f t="shared" si="155"/>
        <v>Carrier</v>
      </c>
      <c r="M380" t="str">
        <f t="shared" si="156"/>
        <v>subOrganization</v>
      </c>
      <c r="N380" t="str">
        <f t="shared" si="157"/>
        <v>Organization</v>
      </c>
      <c r="O380" t="str">
        <f t="shared" si="158"/>
        <v>parentOrganization</v>
      </c>
      <c r="P380" t="str">
        <f t="shared" si="159"/>
        <v>Carrier|Company|PublicAuthority</v>
      </c>
      <c r="Q380" t="str">
        <f t="shared" si="160"/>
        <v>Object</v>
      </c>
      <c r="R380" t="str">
        <f t="shared" si="161"/>
        <v/>
      </c>
      <c r="S380" t="str">
        <f t="shared" si="162"/>
        <v/>
      </c>
      <c r="T380" t="str">
        <f t="shared" si="163"/>
        <v/>
      </c>
      <c r="U380" t="str">
        <f t="shared" si="164"/>
        <v/>
      </c>
      <c r="V380" t="str">
        <f t="shared" si="165"/>
        <v/>
      </c>
      <c r="W380" t="str">
        <f>IF($A380="Implicit","",COUNTIFS($C$8:C380,C380,$A$8:A380,"Explicit"))</f>
        <v/>
      </c>
      <c r="X380" t="str">
        <f t="shared" si="166"/>
        <v/>
      </c>
      <c r="Y380" t="str">
        <f t="shared" si="167"/>
        <v/>
      </c>
      <c r="Z380" t="str">
        <f t="shared" si="168"/>
        <v/>
      </c>
      <c r="AA380" t="str">
        <f t="shared" si="169"/>
        <v/>
      </c>
      <c r="AB380" t="str">
        <f t="shared" si="170"/>
        <v/>
      </c>
      <c r="AC380" t="str">
        <f t="shared" si="171"/>
        <v/>
      </c>
      <c r="AD380" t="str">
        <f t="shared" si="172"/>
        <v/>
      </c>
      <c r="AE380" t="str">
        <f t="shared" si="173"/>
        <v/>
      </c>
      <c r="AF380" t="str">
        <f t="shared" si="174"/>
        <v/>
      </c>
      <c r="AG380" t="str">
        <f t="shared" si="175"/>
        <v>"Agent.Carrier"</v>
      </c>
      <c r="AH380" t="str">
        <f t="shared" si="176"/>
        <v>"subOrganization"</v>
      </c>
      <c r="AI380" t="str">
        <f t="shared" si="177"/>
        <v>"Agent.Organization"</v>
      </c>
      <c r="AJ380" t="str">
        <f t="shared" si="178"/>
        <v>"parentOrganization"</v>
      </c>
      <c r="AK380" t="str">
        <f t="shared" si="179"/>
        <v>"hasMany"</v>
      </c>
      <c r="AL380" t="str">
        <f t="shared" si="180"/>
        <v>"Agent.Carrier","subOrganization","Agent.Organization","parentOrganization","hasMany"</v>
      </c>
      <c r="AN380">
        <f>COUNTIF(View_conceptual!G:G,L380)</f>
        <v>0</v>
      </c>
      <c r="AO380">
        <f>COUNTIF(View_conceptual!H:H,L380)+COUNTIF(View_conceptual!I:I,N380)</f>
        <v>0</v>
      </c>
      <c r="AQ380" t="str">
        <f t="shared" si="181"/>
        <v/>
      </c>
      <c r="AR380" t="str">
        <f t="shared" si="182"/>
        <v/>
      </c>
      <c r="AT380">
        <f>COUNTIF(View_full!G:G,L380)</f>
        <v>1</v>
      </c>
      <c r="AU380">
        <f>COUNTIF(View_full!H:H,L380)+COUNTIF(View_full!I:I,N380)</f>
        <v>0</v>
      </c>
      <c r="AV380">
        <f>COUNTIFS(Property_Manual!$A$2:$A$1206,Raw!L380,Property_Manual!$B$2:$B$1206,Raw!M380,Property_Manual!$C$2:$C$1206,Raw!N380,Property_Manual!$D$2:$D$1206,Raw!O380,Property_Manual!$F$2:$F$1206,"x")</f>
        <v>0</v>
      </c>
      <c r="AW380" t="str">
        <f t="shared" si="183"/>
        <v/>
      </c>
      <c r="AX380" t="str">
        <f t="shared" si="184"/>
        <v/>
      </c>
      <c r="AY380" t="str">
        <f t="shared" si="185"/>
        <v/>
      </c>
    </row>
    <row r="381" spans="1:51" x14ac:dyDescent="0.2">
      <c r="A381" s="5" t="s">
        <v>1255</v>
      </c>
      <c r="B381" s="5" t="s">
        <v>1836</v>
      </c>
      <c r="C381" s="5" t="s">
        <v>297</v>
      </c>
      <c r="D381" s="5" t="s">
        <v>216</v>
      </c>
      <c r="E381" s="5" t="s">
        <v>1836</v>
      </c>
      <c r="F381" s="5" t="s">
        <v>297</v>
      </c>
      <c r="H381" s="5" t="s">
        <v>214</v>
      </c>
      <c r="I381" s="5" t="s">
        <v>375</v>
      </c>
      <c r="J381" s="5" t="s">
        <v>217</v>
      </c>
      <c r="K381" s="5"/>
      <c r="L381" t="str">
        <f t="shared" si="155"/>
        <v>Carrier</v>
      </c>
      <c r="M381" t="str">
        <f t="shared" si="156"/>
        <v>subOrganization</v>
      </c>
      <c r="N381" t="str">
        <f t="shared" si="157"/>
        <v>Carrier</v>
      </c>
      <c r="O381" t="str">
        <f t="shared" si="158"/>
        <v>parentOrganization</v>
      </c>
      <c r="P381" t="str">
        <f t="shared" si="159"/>
        <v/>
      </c>
      <c r="Q381" t="str">
        <f t="shared" si="160"/>
        <v>Object</v>
      </c>
      <c r="R381" t="str">
        <f t="shared" si="161"/>
        <v/>
      </c>
      <c r="S381" t="str">
        <f t="shared" si="162"/>
        <v/>
      </c>
      <c r="T381" t="str">
        <f t="shared" si="163"/>
        <v/>
      </c>
      <c r="U381" t="str">
        <f t="shared" si="164"/>
        <v/>
      </c>
      <c r="V381" t="str">
        <f t="shared" si="165"/>
        <v/>
      </c>
      <c r="W381" t="str">
        <f>IF($A381="Implicit","",COUNTIFS($C$8:C381,C381,$A$8:A381,"Explicit"))</f>
        <v/>
      </c>
      <c r="X381" t="str">
        <f t="shared" si="166"/>
        <v/>
      </c>
      <c r="Y381" t="str">
        <f t="shared" si="167"/>
        <v/>
      </c>
      <c r="Z381" t="str">
        <f t="shared" si="168"/>
        <v/>
      </c>
      <c r="AA381" t="str">
        <f t="shared" si="169"/>
        <v/>
      </c>
      <c r="AB381" t="str">
        <f t="shared" si="170"/>
        <v/>
      </c>
      <c r="AC381" t="str">
        <f t="shared" si="171"/>
        <v/>
      </c>
      <c r="AD381" t="str">
        <f t="shared" si="172"/>
        <v/>
      </c>
      <c r="AE381" t="str">
        <f t="shared" si="173"/>
        <v/>
      </c>
      <c r="AF381" t="str">
        <f t="shared" si="174"/>
        <v/>
      </c>
      <c r="AG381" t="str">
        <f t="shared" si="175"/>
        <v>"Agent.Carrier"</v>
      </c>
      <c r="AH381" t="str">
        <f t="shared" si="176"/>
        <v>"subOrganization"</v>
      </c>
      <c r="AI381" t="str">
        <f t="shared" si="177"/>
        <v>"Agent.Carrier"</v>
      </c>
      <c r="AJ381" t="str">
        <f t="shared" si="178"/>
        <v>"parentOrganization"</v>
      </c>
      <c r="AK381" t="str">
        <f t="shared" si="179"/>
        <v>"hasMany"</v>
      </c>
      <c r="AL381" t="str">
        <f t="shared" si="180"/>
        <v>"Agent.Carrier","subOrganization","Agent.Carrier","parentOrganization","hasMany"</v>
      </c>
      <c r="AN381">
        <f>COUNTIF(View_conceptual!G:G,L381)</f>
        <v>0</v>
      </c>
      <c r="AO381">
        <f>COUNTIF(View_conceptual!H:H,L381)+COUNTIF(View_conceptual!I:I,N381)</f>
        <v>0</v>
      </c>
      <c r="AQ381" t="str">
        <f t="shared" si="181"/>
        <v/>
      </c>
      <c r="AR381" t="str">
        <f t="shared" si="182"/>
        <v/>
      </c>
      <c r="AT381">
        <f>COUNTIF(View_full!G:G,L381)</f>
        <v>1</v>
      </c>
      <c r="AU381">
        <f>COUNTIF(View_full!H:H,L381)+COUNTIF(View_full!I:I,N381)</f>
        <v>0</v>
      </c>
      <c r="AV381">
        <f>COUNTIFS(Property_Manual!$A$2:$A$1206,Raw!L381,Property_Manual!$B$2:$B$1206,Raw!M381,Property_Manual!$C$2:$C$1206,Raw!N381,Property_Manual!$D$2:$D$1206,Raw!O381,Property_Manual!$F$2:$F$1206,"x")</f>
        <v>0</v>
      </c>
      <c r="AW381" t="str">
        <f t="shared" si="183"/>
        <v/>
      </c>
      <c r="AX381" t="str">
        <f t="shared" si="184"/>
        <v/>
      </c>
      <c r="AY381" t="str">
        <f t="shared" si="185"/>
        <v/>
      </c>
    </row>
    <row r="382" spans="1:51" x14ac:dyDescent="0.2">
      <c r="A382" s="5" t="s">
        <v>1255</v>
      </c>
      <c r="B382" s="5" t="s">
        <v>1836</v>
      </c>
      <c r="C382" s="5" t="s">
        <v>297</v>
      </c>
      <c r="D382" s="5" t="s">
        <v>216</v>
      </c>
      <c r="E382" s="5" t="s">
        <v>1836</v>
      </c>
      <c r="F382" s="5" t="s">
        <v>230</v>
      </c>
      <c r="H382" s="5" t="s">
        <v>214</v>
      </c>
      <c r="I382" s="5" t="s">
        <v>375</v>
      </c>
      <c r="J382" s="5" t="s">
        <v>217</v>
      </c>
      <c r="K382" s="5" t="s">
        <v>297</v>
      </c>
      <c r="L382" t="str">
        <f t="shared" si="155"/>
        <v>Carrier</v>
      </c>
      <c r="M382" t="str">
        <f t="shared" si="156"/>
        <v>subOrganization</v>
      </c>
      <c r="N382" t="str">
        <f t="shared" si="157"/>
        <v>Company</v>
      </c>
      <c r="O382" t="str">
        <f t="shared" si="158"/>
        <v>parentOrganization</v>
      </c>
      <c r="P382" t="str">
        <f t="shared" si="159"/>
        <v>Carrier</v>
      </c>
      <c r="Q382" t="str">
        <f t="shared" si="160"/>
        <v>Object</v>
      </c>
      <c r="R382" t="str">
        <f t="shared" si="161"/>
        <v/>
      </c>
      <c r="S382" t="str">
        <f t="shared" si="162"/>
        <v/>
      </c>
      <c r="T382" t="str">
        <f t="shared" si="163"/>
        <v/>
      </c>
      <c r="U382" t="str">
        <f t="shared" si="164"/>
        <v/>
      </c>
      <c r="V382" t="str">
        <f t="shared" si="165"/>
        <v/>
      </c>
      <c r="W382" t="str">
        <f>IF($A382="Implicit","",COUNTIFS($C$8:C382,C382,$A$8:A382,"Explicit"))</f>
        <v/>
      </c>
      <c r="X382" t="str">
        <f t="shared" si="166"/>
        <v/>
      </c>
      <c r="Y382" t="str">
        <f t="shared" si="167"/>
        <v/>
      </c>
      <c r="Z382" t="str">
        <f t="shared" si="168"/>
        <v/>
      </c>
      <c r="AA382" t="str">
        <f t="shared" si="169"/>
        <v/>
      </c>
      <c r="AB382" t="str">
        <f t="shared" si="170"/>
        <v/>
      </c>
      <c r="AC382" t="str">
        <f t="shared" si="171"/>
        <v/>
      </c>
      <c r="AD382" t="str">
        <f t="shared" si="172"/>
        <v/>
      </c>
      <c r="AE382" t="str">
        <f t="shared" si="173"/>
        <v/>
      </c>
      <c r="AF382" t="str">
        <f t="shared" si="174"/>
        <v/>
      </c>
      <c r="AG382" t="str">
        <f t="shared" si="175"/>
        <v>"Agent.Carrier"</v>
      </c>
      <c r="AH382" t="str">
        <f t="shared" si="176"/>
        <v>"subOrganization"</v>
      </c>
      <c r="AI382" t="str">
        <f t="shared" si="177"/>
        <v>"Agent.Company"</v>
      </c>
      <c r="AJ382" t="str">
        <f t="shared" si="178"/>
        <v>"parentOrganization"</v>
      </c>
      <c r="AK382" t="str">
        <f t="shared" si="179"/>
        <v>"hasMany"</v>
      </c>
      <c r="AL382" t="str">
        <f t="shared" si="180"/>
        <v>"Agent.Carrier","subOrganization","Agent.Company","parentOrganization","hasMany"</v>
      </c>
      <c r="AN382">
        <f>COUNTIF(View_conceptual!G:G,L382)</f>
        <v>0</v>
      </c>
      <c r="AO382">
        <f>COUNTIF(View_conceptual!H:H,L382)+COUNTIF(View_conceptual!I:I,N382)</f>
        <v>0</v>
      </c>
      <c r="AQ382" t="str">
        <f t="shared" si="181"/>
        <v/>
      </c>
      <c r="AR382" t="str">
        <f t="shared" si="182"/>
        <v/>
      </c>
      <c r="AT382">
        <f>COUNTIF(View_full!G:G,L382)</f>
        <v>1</v>
      </c>
      <c r="AU382">
        <f>COUNTIF(View_full!H:H,L382)+COUNTIF(View_full!I:I,N382)</f>
        <v>0</v>
      </c>
      <c r="AV382">
        <f>COUNTIFS(Property_Manual!$A$2:$A$1206,Raw!L382,Property_Manual!$B$2:$B$1206,Raw!M382,Property_Manual!$C$2:$C$1206,Raw!N382,Property_Manual!$D$2:$D$1206,Raw!O382,Property_Manual!$F$2:$F$1206,"x")</f>
        <v>0</v>
      </c>
      <c r="AW382" t="str">
        <f t="shared" si="183"/>
        <v/>
      </c>
      <c r="AX382" t="str">
        <f t="shared" si="184"/>
        <v/>
      </c>
      <c r="AY382" t="str">
        <f t="shared" si="185"/>
        <v/>
      </c>
    </row>
    <row r="383" spans="1:51" x14ac:dyDescent="0.2">
      <c r="A383" s="5" t="s">
        <v>1255</v>
      </c>
      <c r="B383" s="5" t="s">
        <v>1836</v>
      </c>
      <c r="C383" s="5" t="s">
        <v>297</v>
      </c>
      <c r="D383" s="5" t="s">
        <v>216</v>
      </c>
      <c r="E383" s="5" t="s">
        <v>1836</v>
      </c>
      <c r="F383" s="5" t="s">
        <v>1132</v>
      </c>
      <c r="H383" s="5" t="s">
        <v>214</v>
      </c>
      <c r="I383" s="5" t="s">
        <v>375</v>
      </c>
      <c r="J383" s="5" t="s">
        <v>217</v>
      </c>
      <c r="K383" s="5"/>
      <c r="L383" t="str">
        <f t="shared" si="155"/>
        <v>Carrier</v>
      </c>
      <c r="M383" t="str">
        <f t="shared" si="156"/>
        <v>subOrganization</v>
      </c>
      <c r="N383" t="str">
        <f t="shared" si="157"/>
        <v>PublicAuthority</v>
      </c>
      <c r="O383" t="str">
        <f t="shared" si="158"/>
        <v>parentOrganization</v>
      </c>
      <c r="P383" t="str">
        <f t="shared" si="159"/>
        <v/>
      </c>
      <c r="Q383" t="str">
        <f t="shared" si="160"/>
        <v>Object</v>
      </c>
      <c r="R383" t="str">
        <f t="shared" si="161"/>
        <v/>
      </c>
      <c r="S383" t="str">
        <f t="shared" si="162"/>
        <v/>
      </c>
      <c r="T383" t="str">
        <f t="shared" si="163"/>
        <v/>
      </c>
      <c r="U383" t="str">
        <f t="shared" si="164"/>
        <v/>
      </c>
      <c r="V383" t="str">
        <f t="shared" si="165"/>
        <v/>
      </c>
      <c r="W383" t="str">
        <f>IF($A383="Implicit","",COUNTIFS($C$8:C383,C383,$A$8:A383,"Explicit"))</f>
        <v/>
      </c>
      <c r="X383" t="str">
        <f t="shared" si="166"/>
        <v/>
      </c>
      <c r="Y383" t="str">
        <f t="shared" si="167"/>
        <v/>
      </c>
      <c r="Z383" t="str">
        <f t="shared" si="168"/>
        <v/>
      </c>
      <c r="AA383" t="str">
        <f t="shared" si="169"/>
        <v/>
      </c>
      <c r="AB383" t="str">
        <f t="shared" si="170"/>
        <v/>
      </c>
      <c r="AC383" t="str">
        <f t="shared" si="171"/>
        <v/>
      </c>
      <c r="AD383" t="str">
        <f t="shared" si="172"/>
        <v/>
      </c>
      <c r="AE383" t="str">
        <f t="shared" si="173"/>
        <v/>
      </c>
      <c r="AF383" t="str">
        <f t="shared" si="174"/>
        <v/>
      </c>
      <c r="AG383" t="str">
        <f t="shared" si="175"/>
        <v>"Agent.Carrier"</v>
      </c>
      <c r="AH383" t="str">
        <f t="shared" si="176"/>
        <v>"subOrganization"</v>
      </c>
      <c r="AI383" t="str">
        <f t="shared" si="177"/>
        <v>"Agent.PublicAuthority"</v>
      </c>
      <c r="AJ383" t="str">
        <f t="shared" si="178"/>
        <v>"parentOrganization"</v>
      </c>
      <c r="AK383" t="str">
        <f t="shared" si="179"/>
        <v>"hasMany"</v>
      </c>
      <c r="AL383" t="str">
        <f t="shared" si="180"/>
        <v>"Agent.Carrier","subOrganization","Agent.PublicAuthority","parentOrganization","hasMany"</v>
      </c>
      <c r="AN383">
        <f>COUNTIF(View_conceptual!G:G,L383)</f>
        <v>0</v>
      </c>
      <c r="AO383">
        <f>COUNTIF(View_conceptual!H:H,L383)+COUNTIF(View_conceptual!I:I,N383)</f>
        <v>0</v>
      </c>
      <c r="AQ383" t="str">
        <f t="shared" si="181"/>
        <v/>
      </c>
      <c r="AR383" t="str">
        <f t="shared" si="182"/>
        <v/>
      </c>
      <c r="AT383">
        <f>COUNTIF(View_full!G:G,L383)</f>
        <v>1</v>
      </c>
      <c r="AU383">
        <f>COUNTIF(View_full!H:H,L383)+COUNTIF(View_full!I:I,N383)</f>
        <v>0</v>
      </c>
      <c r="AV383">
        <f>COUNTIFS(Property_Manual!$A$2:$A$1206,Raw!L383,Property_Manual!$B$2:$B$1206,Raw!M383,Property_Manual!$C$2:$C$1206,Raw!N383,Property_Manual!$D$2:$D$1206,Raw!O383,Property_Manual!$F$2:$F$1206,"x")</f>
        <v>0</v>
      </c>
      <c r="AW383" t="str">
        <f t="shared" si="183"/>
        <v/>
      </c>
      <c r="AX383" t="str">
        <f t="shared" si="184"/>
        <v/>
      </c>
      <c r="AY383" t="str">
        <f t="shared" si="185"/>
        <v/>
      </c>
    </row>
    <row r="384" spans="1:51" x14ac:dyDescent="0.2">
      <c r="A384" s="5" t="s">
        <v>1254</v>
      </c>
      <c r="B384" s="5" t="s">
        <v>1836</v>
      </c>
      <c r="C384" s="5" t="s">
        <v>297</v>
      </c>
      <c r="D384" s="5" t="s">
        <v>374</v>
      </c>
      <c r="E384" s="5"/>
      <c r="F384" s="5" t="s">
        <v>6</v>
      </c>
      <c r="G384">
        <v>1</v>
      </c>
      <c r="H384" s="5"/>
      <c r="I384" s="5" t="s">
        <v>375</v>
      </c>
      <c r="J384" s="5" t="s">
        <v>376</v>
      </c>
      <c r="K384" s="5"/>
      <c r="L384" t="str">
        <f t="shared" si="155"/>
        <v>Carrier</v>
      </c>
      <c r="M384" t="str">
        <f t="shared" si="156"/>
        <v>airlineCode</v>
      </c>
      <c r="N384" t="str">
        <f t="shared" si="157"/>
        <v>string</v>
      </c>
      <c r="O384" t="str">
        <f t="shared" si="158"/>
        <v/>
      </c>
      <c r="P384" t="str">
        <f t="shared" si="159"/>
        <v/>
      </c>
      <c r="Q384" t="str">
        <f t="shared" si="160"/>
        <v>Object</v>
      </c>
      <c r="R384" t="str">
        <f t="shared" si="161"/>
        <v>"Agent"</v>
      </c>
      <c r="S384" t="str">
        <f t="shared" si="162"/>
        <v>"Carrier"</v>
      </c>
      <c r="T384" t="str">
        <f t="shared" si="163"/>
        <v>"airlineCode"</v>
      </c>
      <c r="U384" t="str">
        <f t="shared" si="164"/>
        <v>""</v>
      </c>
      <c r="V384" t="str">
        <f t="shared" si="165"/>
        <v>"string"</v>
      </c>
      <c r="W384">
        <f>IF($A384="Implicit","",COUNTIFS($C$8:C384,C384,$A$8:A384,"Explicit"))</f>
        <v>7</v>
      </c>
      <c r="X384" t="str">
        <f t="shared" si="166"/>
        <v>"Company details of carriers"</v>
      </c>
      <c r="Y384" t="str">
        <f t="shared" si="167"/>
        <v>"IATA two-character airline code"</v>
      </c>
      <c r="Z384" t="str">
        <f t="shared" si="168"/>
        <v>"false"</v>
      </c>
      <c r="AA384" t="str">
        <f t="shared" si="169"/>
        <v>"false"</v>
      </c>
      <c r="AB384" t="str">
        <f t="shared" si="170"/>
        <v>""</v>
      </c>
      <c r="AC384" t="str">
        <f t="shared" si="171"/>
        <v>"https://onerecord.iata.org/ns/cargo#Carrier"</v>
      </c>
      <c r="AD384" t="str">
        <f t="shared" si="172"/>
        <v>"https://onerecord.iata.org/ns/cargo#airlineCode"</v>
      </c>
      <c r="AE384" t="str">
        <f t="shared" si="173"/>
        <v>"http://www.w3.org/2001/XMLSchema#string"</v>
      </c>
      <c r="AF384" t="str">
        <f t="shared" si="174"/>
        <v>"Agent","Carrier","airlineCode","","string",7,"Company details of carriers","IATA two-character airline code","false","false","","https://onerecord.iata.org/ns/cargo#Carrier","https://onerecord.iata.org/ns/cargo#airlineCode","http://www.w3.org/2001/XMLSchema#string"</v>
      </c>
      <c r="AG384" t="str">
        <f t="shared" si="175"/>
        <v>"Agent.Carrier"</v>
      </c>
      <c r="AH384" t="str">
        <f t="shared" si="176"/>
        <v>"airlineCode"</v>
      </c>
      <c r="AI384" t="str">
        <f t="shared" si="177"/>
        <v>".string"</v>
      </c>
      <c r="AJ384" t="str">
        <f t="shared" si="178"/>
        <v>""</v>
      </c>
      <c r="AK384" t="str">
        <f t="shared" si="179"/>
        <v>"hasOne"</v>
      </c>
      <c r="AL384" t="str">
        <f t="shared" si="180"/>
        <v>"Agent.Carrier","airlineCode",".string","","hasOne"</v>
      </c>
      <c r="AN384">
        <f>COUNTIF(View_conceptual!G:G,L384)</f>
        <v>0</v>
      </c>
      <c r="AO384">
        <f>COUNTIF(View_conceptual!H:H,L384)+COUNTIF(View_conceptual!I:I,N384)</f>
        <v>0</v>
      </c>
      <c r="AQ384" t="str">
        <f t="shared" si="181"/>
        <v/>
      </c>
      <c r="AR384" t="str">
        <f t="shared" si="182"/>
        <v/>
      </c>
      <c r="AT384">
        <f>COUNTIF(View_full!G:G,L384)</f>
        <v>1</v>
      </c>
      <c r="AU384">
        <f>COUNTIF(View_full!H:H,L384)+COUNTIF(View_full!I:I,N384)</f>
        <v>0</v>
      </c>
      <c r="AV384">
        <f>COUNTIFS(Property_Manual!$A$2:$A$1206,Raw!L384,Property_Manual!$B$2:$B$1206,Raw!M384,Property_Manual!$C$2:$C$1206,Raw!N384,Property_Manual!$D$2:$D$1206,Raw!O384,Property_Manual!$F$2:$F$1206,"x")</f>
        <v>0</v>
      </c>
      <c r="AW384" t="str">
        <f t="shared" si="183"/>
        <v>"Agent","Carrier","airlineCode","","string",7,"Company details of carriers","IATA two-character airline code","false","false","","https://onerecord.iata.org/ns/cargo#Carrier","https://onerecord.iata.org/ns/cargo#airlineCode","http://www.w3.org/2001/XMLSchema#string"</v>
      </c>
      <c r="AX384" t="str">
        <f t="shared" si="184"/>
        <v/>
      </c>
      <c r="AY384" t="str">
        <f t="shared" si="185"/>
        <v/>
      </c>
    </row>
    <row r="385" spans="1:51" x14ac:dyDescent="0.2">
      <c r="A385" s="5" t="s">
        <v>1254</v>
      </c>
      <c r="B385" s="5" t="s">
        <v>1836</v>
      </c>
      <c r="C385" s="5" t="s">
        <v>297</v>
      </c>
      <c r="D385" s="5" t="s">
        <v>377</v>
      </c>
      <c r="E385" s="5"/>
      <c r="F385" s="5" t="s">
        <v>6</v>
      </c>
      <c r="G385">
        <v>1</v>
      </c>
      <c r="H385" s="5"/>
      <c r="I385" s="5" t="s">
        <v>375</v>
      </c>
      <c r="J385" s="5" t="s">
        <v>378</v>
      </c>
      <c r="K385" s="5"/>
      <c r="L385" t="str">
        <f t="shared" si="155"/>
        <v>Carrier</v>
      </c>
      <c r="M385" t="str">
        <f t="shared" si="156"/>
        <v>prefix</v>
      </c>
      <c r="N385" t="str">
        <f t="shared" si="157"/>
        <v>string</v>
      </c>
      <c r="O385" t="str">
        <f t="shared" si="158"/>
        <v/>
      </c>
      <c r="P385" t="str">
        <f t="shared" si="159"/>
        <v/>
      </c>
      <c r="Q385" t="str">
        <f t="shared" si="160"/>
        <v>Object</v>
      </c>
      <c r="R385" t="str">
        <f t="shared" si="161"/>
        <v>"Agent"</v>
      </c>
      <c r="S385" t="str">
        <f t="shared" si="162"/>
        <v>"Carrier"</v>
      </c>
      <c r="T385" t="str">
        <f t="shared" si="163"/>
        <v>"prefix"</v>
      </c>
      <c r="U385" t="str">
        <f t="shared" si="164"/>
        <v>""</v>
      </c>
      <c r="V385" t="str">
        <f t="shared" si="165"/>
        <v>"string"</v>
      </c>
      <c r="W385">
        <f>IF($A385="Implicit","",COUNTIFS($C$8:C385,C385,$A$8:A385,"Explicit"))</f>
        <v>8</v>
      </c>
      <c r="X385" t="str">
        <f t="shared" si="166"/>
        <v>"Company details of carriers"</v>
      </c>
      <c r="Y385" t="str">
        <f t="shared" si="167"/>
        <v>"IATA three-numeric airline prefix number"</v>
      </c>
      <c r="Z385" t="str">
        <f t="shared" si="168"/>
        <v>"false"</v>
      </c>
      <c r="AA385" t="str">
        <f t="shared" si="169"/>
        <v>"false"</v>
      </c>
      <c r="AB385" t="str">
        <f t="shared" si="170"/>
        <v>""</v>
      </c>
      <c r="AC385" t="str">
        <f t="shared" si="171"/>
        <v>"https://onerecord.iata.org/ns/cargo#Carrier"</v>
      </c>
      <c r="AD385" t="str">
        <f t="shared" si="172"/>
        <v>"https://onerecord.iata.org/ns/cargo#prefix"</v>
      </c>
      <c r="AE385" t="str">
        <f t="shared" si="173"/>
        <v>"http://www.w3.org/2001/XMLSchema#string"</v>
      </c>
      <c r="AF385" t="str">
        <f t="shared" si="174"/>
        <v>"Agent","Carrier","prefix","","string",8,"Company details of carriers","IATA three-numeric airline prefix number","false","false","","https://onerecord.iata.org/ns/cargo#Carrier","https://onerecord.iata.org/ns/cargo#prefix","http://www.w3.org/2001/XMLSchema#string"</v>
      </c>
      <c r="AG385" t="str">
        <f t="shared" si="175"/>
        <v>"Agent.Carrier"</v>
      </c>
      <c r="AH385" t="str">
        <f t="shared" si="176"/>
        <v>"prefix"</v>
      </c>
      <c r="AI385" t="str">
        <f t="shared" si="177"/>
        <v>".string"</v>
      </c>
      <c r="AJ385" t="str">
        <f t="shared" si="178"/>
        <v>""</v>
      </c>
      <c r="AK385" t="str">
        <f t="shared" si="179"/>
        <v>"hasOne"</v>
      </c>
      <c r="AL385" t="str">
        <f t="shared" si="180"/>
        <v>"Agent.Carrier","prefix",".string","","hasOne"</v>
      </c>
      <c r="AN385">
        <f>COUNTIF(View_conceptual!G:G,L385)</f>
        <v>0</v>
      </c>
      <c r="AO385">
        <f>COUNTIF(View_conceptual!H:H,L385)+COUNTIF(View_conceptual!I:I,N385)</f>
        <v>0</v>
      </c>
      <c r="AQ385" t="str">
        <f t="shared" si="181"/>
        <v/>
      </c>
      <c r="AR385" t="str">
        <f t="shared" si="182"/>
        <v/>
      </c>
      <c r="AT385">
        <f>COUNTIF(View_full!G:G,L385)</f>
        <v>1</v>
      </c>
      <c r="AU385">
        <f>COUNTIF(View_full!H:H,L385)+COUNTIF(View_full!I:I,N385)</f>
        <v>0</v>
      </c>
      <c r="AV385">
        <f>COUNTIFS(Property_Manual!$A$2:$A$1206,Raw!L385,Property_Manual!$B$2:$B$1206,Raw!M385,Property_Manual!$C$2:$C$1206,Raw!N385,Property_Manual!$D$2:$D$1206,Raw!O385,Property_Manual!$F$2:$F$1206,"x")</f>
        <v>0</v>
      </c>
      <c r="AW385" t="str">
        <f t="shared" si="183"/>
        <v>"Agent","Carrier","prefix","","string",8,"Company details of carriers","IATA three-numeric airline prefix number","false","false","","https://onerecord.iata.org/ns/cargo#Carrier","https://onerecord.iata.org/ns/cargo#prefix","http://www.w3.org/2001/XMLSchema#string"</v>
      </c>
      <c r="AX385" t="str">
        <f t="shared" si="184"/>
        <v/>
      </c>
      <c r="AY385" t="str">
        <f t="shared" si="185"/>
        <v/>
      </c>
    </row>
    <row r="386" spans="1:51" x14ac:dyDescent="0.2">
      <c r="A386" s="5" t="s">
        <v>1254</v>
      </c>
      <c r="B386" s="5" t="s">
        <v>1836</v>
      </c>
      <c r="C386" s="5" t="s">
        <v>297</v>
      </c>
      <c r="D386" s="5" t="s">
        <v>379</v>
      </c>
      <c r="E386" s="5"/>
      <c r="F386" s="5" t="s">
        <v>6</v>
      </c>
      <c r="G386">
        <v>1</v>
      </c>
      <c r="H386" s="5"/>
      <c r="I386" s="5" t="s">
        <v>375</v>
      </c>
      <c r="J386" s="5" t="s">
        <v>380</v>
      </c>
      <c r="K386" s="5"/>
      <c r="L386" t="str">
        <f t="shared" si="155"/>
        <v>Carrier</v>
      </c>
      <c r="M386" t="str">
        <f t="shared" si="156"/>
        <v>iataCargoAgentCode</v>
      </c>
      <c r="N386" t="str">
        <f t="shared" si="157"/>
        <v>string</v>
      </c>
      <c r="O386" t="str">
        <f t="shared" si="158"/>
        <v/>
      </c>
      <c r="P386" t="str">
        <f t="shared" si="159"/>
        <v/>
      </c>
      <c r="Q386" t="str">
        <f t="shared" si="160"/>
        <v>Object</v>
      </c>
      <c r="R386" t="str">
        <f t="shared" si="161"/>
        <v>"Agent"</v>
      </c>
      <c r="S386" t="str">
        <f t="shared" si="162"/>
        <v>"Carrier"</v>
      </c>
      <c r="T386" t="str">
        <f t="shared" si="163"/>
        <v>"iataCargoAgentCode"</v>
      </c>
      <c r="U386" t="str">
        <f t="shared" si="164"/>
        <v>""</v>
      </c>
      <c r="V386" t="str">
        <f t="shared" si="165"/>
        <v>"string"</v>
      </c>
      <c r="W386">
        <f>IF($A386="Implicit","",COUNTIFS($C$8:C386,C386,$A$8:A386,"Explicit"))</f>
        <v>9</v>
      </c>
      <c r="X386" t="str">
        <f t="shared" si="166"/>
        <v>"Company details of carriers"</v>
      </c>
      <c r="Y386" t="str">
        <f t="shared" si="167"/>
        <v>"IATA accredited cargo agent 7 digit number"</v>
      </c>
      <c r="Z386" t="str">
        <f t="shared" si="168"/>
        <v>"false"</v>
      </c>
      <c r="AA386" t="str">
        <f t="shared" si="169"/>
        <v>"false"</v>
      </c>
      <c r="AB386" t="str">
        <f t="shared" si="170"/>
        <v>""</v>
      </c>
      <c r="AC386" t="str">
        <f t="shared" si="171"/>
        <v>"https://onerecord.iata.org/ns/cargo#Carrier"</v>
      </c>
      <c r="AD386" t="str">
        <f t="shared" si="172"/>
        <v>"https://onerecord.iata.org/ns/cargo#iataCargoAgentCode"</v>
      </c>
      <c r="AE386" t="str">
        <f t="shared" si="173"/>
        <v>"http://www.w3.org/2001/XMLSchema#string"</v>
      </c>
      <c r="AF386" t="str">
        <f t="shared" si="174"/>
        <v>"Agent","Carrier","iataCargoAgentCode","","string",9,"Company details of carriers","IATA accredited cargo agent 7 digit number","false","false","","https://onerecord.iata.org/ns/cargo#Carrier","https://onerecord.iata.org/ns/cargo#iataCargoAgentCode","http://www.w3.org/2001/XMLSchema#string"</v>
      </c>
      <c r="AG386" t="str">
        <f t="shared" si="175"/>
        <v>"Agent.Carrier"</v>
      </c>
      <c r="AH386" t="str">
        <f t="shared" si="176"/>
        <v>"iataCargoAgentCode"</v>
      </c>
      <c r="AI386" t="str">
        <f t="shared" si="177"/>
        <v>".string"</v>
      </c>
      <c r="AJ386" t="str">
        <f t="shared" si="178"/>
        <v>""</v>
      </c>
      <c r="AK386" t="str">
        <f t="shared" si="179"/>
        <v>"hasOne"</v>
      </c>
      <c r="AL386" t="str">
        <f t="shared" si="180"/>
        <v>"Agent.Carrier","iataCargoAgentCode",".string","","hasOne"</v>
      </c>
      <c r="AN386">
        <f>COUNTIF(View_conceptual!G:G,L386)</f>
        <v>0</v>
      </c>
      <c r="AO386">
        <f>COUNTIF(View_conceptual!H:H,L386)+COUNTIF(View_conceptual!I:I,N386)</f>
        <v>0</v>
      </c>
      <c r="AQ386" t="str">
        <f t="shared" si="181"/>
        <v/>
      </c>
      <c r="AR386" t="str">
        <f t="shared" si="182"/>
        <v/>
      </c>
      <c r="AT386">
        <f>COUNTIF(View_full!G:G,L386)</f>
        <v>1</v>
      </c>
      <c r="AU386">
        <f>COUNTIF(View_full!H:H,L386)+COUNTIF(View_full!I:I,N386)</f>
        <v>0</v>
      </c>
      <c r="AV386">
        <f>COUNTIFS(Property_Manual!$A$2:$A$1206,Raw!L386,Property_Manual!$B$2:$B$1206,Raw!M386,Property_Manual!$C$2:$C$1206,Raw!N386,Property_Manual!$D$2:$D$1206,Raw!O386,Property_Manual!$F$2:$F$1206,"x")</f>
        <v>0</v>
      </c>
      <c r="AW386" t="str">
        <f t="shared" si="183"/>
        <v>"Agent","Carrier","iataCargoAgentCode","","string",9,"Company details of carriers","IATA accredited cargo agent 7 digit number","false","false","","https://onerecord.iata.org/ns/cargo#Carrier","https://onerecord.iata.org/ns/cargo#iataCargoAgentCode","http://www.w3.org/2001/XMLSchema#string"</v>
      </c>
      <c r="AX386" t="str">
        <f t="shared" si="184"/>
        <v/>
      </c>
      <c r="AY386" t="str">
        <f t="shared" si="185"/>
        <v/>
      </c>
    </row>
    <row r="387" spans="1:51" x14ac:dyDescent="0.2">
      <c r="A387" s="5" t="s">
        <v>1254</v>
      </c>
      <c r="B387" s="5" t="s">
        <v>1836</v>
      </c>
      <c r="C387" s="5" t="s">
        <v>297</v>
      </c>
      <c r="D387" s="5" t="s">
        <v>381</v>
      </c>
      <c r="F387" s="5" t="s">
        <v>6</v>
      </c>
      <c r="G387">
        <v>1</v>
      </c>
      <c r="I387" s="5" t="s">
        <v>375</v>
      </c>
      <c r="J387" s="5" t="s">
        <v>382</v>
      </c>
      <c r="K387" s="5"/>
      <c r="L387" t="str">
        <f t="shared" si="155"/>
        <v>Carrier</v>
      </c>
      <c r="M387" t="str">
        <f t="shared" si="156"/>
        <v>iataCargoAgentLocationIdentifier</v>
      </c>
      <c r="N387" t="str">
        <f t="shared" si="157"/>
        <v>string</v>
      </c>
      <c r="O387" t="str">
        <f t="shared" si="158"/>
        <v/>
      </c>
      <c r="P387" t="str">
        <f t="shared" si="159"/>
        <v/>
      </c>
      <c r="Q387" t="str">
        <f t="shared" si="160"/>
        <v>Object</v>
      </c>
      <c r="R387" t="str">
        <f t="shared" si="161"/>
        <v>"Agent"</v>
      </c>
      <c r="S387" t="str">
        <f t="shared" si="162"/>
        <v>"Carrier"</v>
      </c>
      <c r="T387" t="str">
        <f t="shared" si="163"/>
        <v>"iataCargoAgentLocationIdentifier"</v>
      </c>
      <c r="U387" t="str">
        <f t="shared" si="164"/>
        <v>""</v>
      </c>
      <c r="V387" t="str">
        <f t="shared" si="165"/>
        <v>"string"</v>
      </c>
      <c r="W387">
        <f>IF($A387="Implicit","",COUNTIFS($C$8:C387,C387,$A$8:A387,"Explicit"))</f>
        <v>10</v>
      </c>
      <c r="X387" t="str">
        <f t="shared" si="166"/>
        <v>"Company details of carriers"</v>
      </c>
      <c r="Y387" t="str">
        <f t="shared" si="167"/>
        <v>"IATA CASS cargo agent 4 digit branch number / location identifier"</v>
      </c>
      <c r="Z387" t="str">
        <f t="shared" si="168"/>
        <v>"false"</v>
      </c>
      <c r="AA387" t="str">
        <f t="shared" si="169"/>
        <v>"false"</v>
      </c>
      <c r="AB387" t="str">
        <f t="shared" si="170"/>
        <v>""</v>
      </c>
      <c r="AC387" t="str">
        <f t="shared" si="171"/>
        <v>"https://onerecord.iata.org/ns/cargo#Carrier"</v>
      </c>
      <c r="AD387" t="str">
        <f t="shared" si="172"/>
        <v>"https://onerecord.iata.org/ns/cargo#iataCargoAgentLocationIdentifier"</v>
      </c>
      <c r="AE387" t="str">
        <f t="shared" si="173"/>
        <v>"http://www.w3.org/2001/XMLSchema#string"</v>
      </c>
      <c r="AF387" t="str">
        <f t="shared" si="174"/>
        <v>"Agent","Carrier","iataCargoAgentLocationIdentifier","","string",10,"Company details of carriers","IATA CASS cargo agent 4 digit branch number / location identifier","false","false","","https://onerecord.iata.org/ns/cargo#Carrier","https://onerecord.iata.org/ns/cargo#iataCargoAgentLocationIdentifier","http://www.w3.org/2001/XMLSchema#string"</v>
      </c>
      <c r="AG387" t="str">
        <f t="shared" si="175"/>
        <v>"Agent.Carrier"</v>
      </c>
      <c r="AH387" t="str">
        <f t="shared" si="176"/>
        <v>"iataCargoAgentLocationIdentifier"</v>
      </c>
      <c r="AI387" t="str">
        <f t="shared" si="177"/>
        <v>".string"</v>
      </c>
      <c r="AJ387" t="str">
        <f t="shared" si="178"/>
        <v>""</v>
      </c>
      <c r="AK387" t="str">
        <f t="shared" si="179"/>
        <v>"hasOne"</v>
      </c>
      <c r="AL387" t="str">
        <f t="shared" si="180"/>
        <v>"Agent.Carrier","iataCargoAgentLocationIdentifier",".string","","hasOne"</v>
      </c>
      <c r="AN387">
        <f>COUNTIF(View_conceptual!G:G,L387)</f>
        <v>0</v>
      </c>
      <c r="AO387">
        <f>COUNTIF(View_conceptual!H:H,L387)+COUNTIF(View_conceptual!I:I,N387)</f>
        <v>0</v>
      </c>
      <c r="AQ387" t="str">
        <f t="shared" si="181"/>
        <v/>
      </c>
      <c r="AR387" t="str">
        <f t="shared" si="182"/>
        <v/>
      </c>
      <c r="AT387">
        <f>COUNTIF(View_full!G:G,L387)</f>
        <v>1</v>
      </c>
      <c r="AU387">
        <f>COUNTIF(View_full!H:H,L387)+COUNTIF(View_full!I:I,N387)</f>
        <v>0</v>
      </c>
      <c r="AV387">
        <f>COUNTIFS(Property_Manual!$A$2:$A$1206,Raw!L387,Property_Manual!$B$2:$B$1206,Raw!M387,Property_Manual!$C$2:$C$1206,Raw!N387,Property_Manual!$D$2:$D$1206,Raw!O387,Property_Manual!$F$2:$F$1206,"x")</f>
        <v>0</v>
      </c>
      <c r="AW387" t="str">
        <f t="shared" si="183"/>
        <v>"Agent","Carrier","iataCargoAgentLocationIdentifier","","string",10,"Company details of carriers","IATA CASS cargo agent 4 digit branch number / location identifier","false","false","","https://onerecord.iata.org/ns/cargo#Carrier","https://onerecord.iata.org/ns/cargo#iataCargoAgentLocationIdentifier","http://www.w3.org/2001/XMLSchema#string"</v>
      </c>
      <c r="AX387" t="str">
        <f t="shared" si="184"/>
        <v/>
      </c>
      <c r="AY387" t="str">
        <f t="shared" si="185"/>
        <v/>
      </c>
    </row>
    <row r="388" spans="1:51" x14ac:dyDescent="0.2">
      <c r="A388" s="5" t="s">
        <v>1254</v>
      </c>
      <c r="B388" s="5" t="s">
        <v>1836</v>
      </c>
      <c r="C388" s="5" t="s">
        <v>297</v>
      </c>
      <c r="D388" s="5" t="s">
        <v>40</v>
      </c>
      <c r="E388" t="s">
        <v>1212</v>
      </c>
      <c r="F388" s="5" t="s">
        <v>41</v>
      </c>
      <c r="I388" s="5" t="s">
        <v>375</v>
      </c>
      <c r="J388" s="5" t="s">
        <v>42</v>
      </c>
      <c r="K388" s="5"/>
      <c r="L388" t="str">
        <f t="shared" si="155"/>
        <v>Carrier</v>
      </c>
      <c r="M388" t="str">
        <f t="shared" si="156"/>
        <v>events</v>
      </c>
      <c r="N388" t="str">
        <f t="shared" si="157"/>
        <v>LogisticsEvent</v>
      </c>
      <c r="O388" t="str">
        <f t="shared" si="158"/>
        <v/>
      </c>
      <c r="P388" t="str">
        <f t="shared" si="159"/>
        <v/>
      </c>
      <c r="Q388" t="str">
        <f t="shared" si="160"/>
        <v>Object</v>
      </c>
      <c r="R388" t="str">
        <f t="shared" si="161"/>
        <v>"Agent"</v>
      </c>
      <c r="S388" t="str">
        <f t="shared" si="162"/>
        <v>"Carrier"</v>
      </c>
      <c r="T388" t="str">
        <f t="shared" si="163"/>
        <v>"events"</v>
      </c>
      <c r="U388" t="str">
        <f t="shared" si="164"/>
        <v>"Event"</v>
      </c>
      <c r="V388" t="str">
        <f t="shared" si="165"/>
        <v>"LogisticsEvent"</v>
      </c>
      <c r="W388">
        <f>IF($A388="Implicit","",COUNTIFS($C$8:C388,C388,$A$8:A388,"Explicit"))</f>
        <v>11</v>
      </c>
      <c r="X388" t="str">
        <f t="shared" si="166"/>
        <v>"Company details of carriers"</v>
      </c>
      <c r="Y388" t="str">
        <f t="shared" si="167"/>
        <v>"Events object"</v>
      </c>
      <c r="Z388" t="str">
        <f t="shared" si="168"/>
        <v>"true"</v>
      </c>
      <c r="AA388" t="str">
        <f t="shared" si="169"/>
        <v>"false"</v>
      </c>
      <c r="AB388" t="str">
        <f t="shared" si="170"/>
        <v>""</v>
      </c>
      <c r="AC388" t="str">
        <f t="shared" si="171"/>
        <v>"https://onerecord.iata.org/ns/cargo#Carrier"</v>
      </c>
      <c r="AD388" t="str">
        <f t="shared" si="172"/>
        <v>"https://onerecord.iata.org/ns/cargo#events"</v>
      </c>
      <c r="AE388" t="str">
        <f t="shared" si="173"/>
        <v>"https://onerecord.iata.org/ns/cargo#LogisticsEvent"</v>
      </c>
      <c r="AF388" t="str">
        <f t="shared" si="174"/>
        <v>"Agent","Carrier","events","Event","LogisticsEvent",11,"Company details of carriers","Events object","true","false","","https://onerecord.iata.org/ns/cargo#Carrier","https://onerecord.iata.org/ns/cargo#events","https://onerecord.iata.org/ns/cargo#LogisticsEvent"</v>
      </c>
      <c r="AG388" t="str">
        <f t="shared" si="175"/>
        <v>"Agent.Carrier"</v>
      </c>
      <c r="AH388" t="str">
        <f t="shared" si="176"/>
        <v>"events"</v>
      </c>
      <c r="AI388" t="str">
        <f t="shared" si="177"/>
        <v>"Event.LogisticsEvent"</v>
      </c>
      <c r="AJ388" t="str">
        <f t="shared" si="178"/>
        <v>""</v>
      </c>
      <c r="AK388" t="str">
        <f t="shared" si="179"/>
        <v>"hasMany"</v>
      </c>
      <c r="AL388" t="str">
        <f t="shared" si="180"/>
        <v>"Agent.Carrier","events","Event.LogisticsEvent","","hasMany"</v>
      </c>
      <c r="AN388">
        <f>COUNTIF(View_conceptual!G:G,L388)</f>
        <v>0</v>
      </c>
      <c r="AO388">
        <f>COUNTIF(View_conceptual!H:H,L388)+COUNTIF(View_conceptual!I:I,N388)</f>
        <v>0</v>
      </c>
      <c r="AQ388" t="str">
        <f t="shared" si="181"/>
        <v/>
      </c>
      <c r="AR388" t="str">
        <f t="shared" si="182"/>
        <v/>
      </c>
      <c r="AT388">
        <f>COUNTIF(View_full!G:G,L388)</f>
        <v>1</v>
      </c>
      <c r="AU388">
        <f>COUNTIF(View_full!H:H,L388)+COUNTIF(View_full!I:I,N388)</f>
        <v>0</v>
      </c>
      <c r="AV388">
        <f>COUNTIFS(Property_Manual!$A$2:$A$1206,Raw!L388,Property_Manual!$B$2:$B$1206,Raw!M388,Property_Manual!$C$2:$C$1206,Raw!N388,Property_Manual!$D$2:$D$1206,Raw!O388,Property_Manual!$F$2:$F$1206,"x")</f>
        <v>0</v>
      </c>
      <c r="AW388" t="str">
        <f t="shared" si="183"/>
        <v>"Agent","Carrier","events","Event","LogisticsEvent",11,"Company details of carriers","Events object","true","false","","https://onerecord.iata.org/ns/cargo#Carrier","https://onerecord.iata.org/ns/cargo#events","https://onerecord.iata.org/ns/cargo#LogisticsEvent"</v>
      </c>
      <c r="AX388" t="str">
        <f t="shared" si="184"/>
        <v/>
      </c>
      <c r="AY388" t="str">
        <f t="shared" si="185"/>
        <v/>
      </c>
    </row>
    <row r="389" spans="1:51" x14ac:dyDescent="0.2">
      <c r="A389" s="5" t="s">
        <v>1254</v>
      </c>
      <c r="B389" s="5" t="s">
        <v>1836</v>
      </c>
      <c r="C389" s="5" t="s">
        <v>297</v>
      </c>
      <c r="D389" s="5" t="s">
        <v>46</v>
      </c>
      <c r="E389" s="5"/>
      <c r="F389" s="5" t="s">
        <v>47</v>
      </c>
      <c r="G389">
        <v>1</v>
      </c>
      <c r="I389" s="5" t="s">
        <v>375</v>
      </c>
      <c r="J389" s="5" t="s">
        <v>48</v>
      </c>
      <c r="K389" s="5"/>
      <c r="L389" t="str">
        <f t="shared" si="155"/>
        <v>Carrier</v>
      </c>
      <c r="M389" t="str">
        <f t="shared" si="156"/>
        <v>skeletonIndicator</v>
      </c>
      <c r="N389" t="str">
        <f t="shared" si="157"/>
        <v>boolean</v>
      </c>
      <c r="O389" t="str">
        <f t="shared" si="158"/>
        <v/>
      </c>
      <c r="P389" t="str">
        <f t="shared" si="159"/>
        <v/>
      </c>
      <c r="Q389" t="str">
        <f t="shared" si="160"/>
        <v>Object</v>
      </c>
      <c r="R389" t="str">
        <f t="shared" si="161"/>
        <v>"Agent"</v>
      </c>
      <c r="S389" t="str">
        <f t="shared" si="162"/>
        <v>"Carrier"</v>
      </c>
      <c r="T389" t="str">
        <f t="shared" si="163"/>
        <v>"skeletonIndicator"</v>
      </c>
      <c r="U389" t="str">
        <f t="shared" si="164"/>
        <v>""</v>
      </c>
      <c r="V389" t="str">
        <f t="shared" si="165"/>
        <v>"boolean"</v>
      </c>
      <c r="W389">
        <f>IF($A389="Implicit","",COUNTIFS($C$8:C389,C389,$A$8:A389,"Explicit"))</f>
        <v>12</v>
      </c>
      <c r="X389" t="str">
        <f t="shared" si="166"/>
        <v>"Company details of carriers"</v>
      </c>
      <c r="Y389" t="str">
        <f t="shared" si="167"/>
        <v>"Indicator whether a logistics object is a skeleton object"</v>
      </c>
      <c r="Z389" t="str">
        <f t="shared" si="168"/>
        <v>"false"</v>
      </c>
      <c r="AA389" t="str">
        <f t="shared" si="169"/>
        <v>"false"</v>
      </c>
      <c r="AB389" t="str">
        <f t="shared" si="170"/>
        <v>""</v>
      </c>
      <c r="AC389" t="str">
        <f t="shared" si="171"/>
        <v>"https://onerecord.iata.org/ns/cargo#Carrier"</v>
      </c>
      <c r="AD389" t="str">
        <f t="shared" si="172"/>
        <v>"https://onerecord.iata.org/ns/cargo#skeletonIndicator"</v>
      </c>
      <c r="AE389" t="str">
        <f t="shared" si="173"/>
        <v>"http://www.w3.org/2001/XMLSchema#boolean"</v>
      </c>
      <c r="AF389" t="str">
        <f t="shared" si="174"/>
        <v>"Agent","Carrier","skeletonIndicator","","boolean",12,"Company details of carriers","Indicator whether a logistics object is a skeleton object","false","false","","https://onerecord.iata.org/ns/cargo#Carrier","https://onerecord.iata.org/ns/cargo#skeletonIndicator","http://www.w3.org/2001/XMLSchema#boolean"</v>
      </c>
      <c r="AG389" t="str">
        <f t="shared" si="175"/>
        <v>"Agent.Carrier"</v>
      </c>
      <c r="AH389" t="str">
        <f t="shared" si="176"/>
        <v>"skeletonIndicator"</v>
      </c>
      <c r="AI389" t="str">
        <f t="shared" si="177"/>
        <v>".boolean"</v>
      </c>
      <c r="AJ389" t="str">
        <f t="shared" si="178"/>
        <v>""</v>
      </c>
      <c r="AK389" t="str">
        <f t="shared" si="179"/>
        <v>"hasOne"</v>
      </c>
      <c r="AL389" t="str">
        <f t="shared" si="180"/>
        <v>"Agent.Carrier","skeletonIndicator",".boolean","","hasOne"</v>
      </c>
      <c r="AN389">
        <f>COUNTIF(View_conceptual!G:G,L389)</f>
        <v>0</v>
      </c>
      <c r="AO389">
        <f>COUNTIF(View_conceptual!H:H,L389)+COUNTIF(View_conceptual!I:I,N389)</f>
        <v>0</v>
      </c>
      <c r="AQ389" t="str">
        <f t="shared" si="181"/>
        <v/>
      </c>
      <c r="AR389" t="str">
        <f t="shared" si="182"/>
        <v/>
      </c>
      <c r="AT389">
        <f>COUNTIF(View_full!G:G,L389)</f>
        <v>1</v>
      </c>
      <c r="AU389">
        <f>COUNTIF(View_full!H:H,L389)+COUNTIF(View_full!I:I,N389)</f>
        <v>0</v>
      </c>
      <c r="AV389">
        <f>COUNTIFS(Property_Manual!$A$2:$A$1206,Raw!L389,Property_Manual!$B$2:$B$1206,Raw!M389,Property_Manual!$C$2:$C$1206,Raw!N389,Property_Manual!$D$2:$D$1206,Raw!O389,Property_Manual!$F$2:$F$1206,"x")</f>
        <v>0</v>
      </c>
      <c r="AW389" t="str">
        <f t="shared" si="183"/>
        <v>"Agent","Carrier","skeletonIndicator","","boolean",12,"Company details of carriers","Indicator whether a logistics object is a skeleton object","false","false","","https://onerecord.iata.org/ns/cargo#Carrier","https://onerecord.iata.org/ns/cargo#skeletonIndicator","http://www.w3.org/2001/XMLSchema#boolean"</v>
      </c>
      <c r="AX389" t="str">
        <f t="shared" si="184"/>
        <v/>
      </c>
      <c r="AY389" t="str">
        <f t="shared" si="185"/>
        <v/>
      </c>
    </row>
    <row r="390" spans="1:51" x14ac:dyDescent="0.2">
      <c r="A390" s="5" t="s">
        <v>1254</v>
      </c>
      <c r="B390" s="5" t="s">
        <v>1836</v>
      </c>
      <c r="C390" s="5" t="s">
        <v>297</v>
      </c>
      <c r="D390" s="5" t="s">
        <v>145</v>
      </c>
      <c r="E390" t="s">
        <v>49</v>
      </c>
      <c r="F390" s="5" t="s">
        <v>146</v>
      </c>
      <c r="I390" s="5" t="s">
        <v>375</v>
      </c>
      <c r="J390" s="5" t="s">
        <v>147</v>
      </c>
      <c r="K390" s="5"/>
      <c r="L390" t="str">
        <f t="shared" si="155"/>
        <v>Carrier</v>
      </c>
      <c r="M390" t="str">
        <f t="shared" si="156"/>
        <v>otherIdentifiers</v>
      </c>
      <c r="N390" t="str">
        <f t="shared" si="157"/>
        <v>OtherIdentifier</v>
      </c>
      <c r="O390" t="str">
        <f t="shared" si="158"/>
        <v/>
      </c>
      <c r="P390" t="str">
        <f t="shared" si="159"/>
        <v/>
      </c>
      <c r="Q390" t="str">
        <f t="shared" si="160"/>
        <v>Object</v>
      </c>
      <c r="R390" t="str">
        <f t="shared" si="161"/>
        <v>"Agent"</v>
      </c>
      <c r="S390" t="str">
        <f t="shared" si="162"/>
        <v>"Carrier"</v>
      </c>
      <c r="T390" t="str">
        <f t="shared" si="163"/>
        <v>"otherIdentifiers"</v>
      </c>
      <c r="U390" t="str">
        <f t="shared" si="164"/>
        <v>"Embedded"</v>
      </c>
      <c r="V390" t="str">
        <f t="shared" si="165"/>
        <v>"OtherIdentifier"</v>
      </c>
      <c r="W390">
        <f>IF($A390="Implicit","",COUNTIFS($C$8:C390,C390,$A$8:A390,"Explicit"))</f>
        <v>13</v>
      </c>
      <c r="X390" t="str">
        <f t="shared" si="166"/>
        <v>"Company details of carriers"</v>
      </c>
      <c r="Y390" t="str">
        <f t="shared" si="167"/>
        <v>"Details about any other identifier; depending on the context of use"</v>
      </c>
      <c r="Z390" t="str">
        <f t="shared" si="168"/>
        <v>"true"</v>
      </c>
      <c r="AA390" t="str">
        <f t="shared" si="169"/>
        <v>"false"</v>
      </c>
      <c r="AB390" t="str">
        <f t="shared" si="170"/>
        <v>""</v>
      </c>
      <c r="AC390" t="str">
        <f t="shared" si="171"/>
        <v>"https://onerecord.iata.org/ns/cargo#Carrier"</v>
      </c>
      <c r="AD390" t="str">
        <f t="shared" si="172"/>
        <v>"https://onerecord.iata.org/ns/cargo#otherIdentifiers"</v>
      </c>
      <c r="AE390" t="str">
        <f t="shared" si="173"/>
        <v>"https://onerecord.iata.org/ns/cargo#OtherIdentifier"</v>
      </c>
      <c r="AF390" t="str">
        <f t="shared" si="174"/>
        <v>"Agent","Carrier","otherIdentifiers","Embedded","OtherIdentifier",13,"Company details of carriers","Details about any other identifier; depending on the context of use","true","false","","https://onerecord.iata.org/ns/cargo#Carrier","https://onerecord.iata.org/ns/cargo#otherIdentifiers","https://onerecord.iata.org/ns/cargo#OtherIdentifier"</v>
      </c>
      <c r="AG390" t="str">
        <f t="shared" si="175"/>
        <v>"Agent.Carrier"</v>
      </c>
      <c r="AH390" t="str">
        <f t="shared" si="176"/>
        <v>"otherIdentifiers"</v>
      </c>
      <c r="AI390" t="str">
        <f t="shared" si="177"/>
        <v>"Embedded.OtherIdentifier"</v>
      </c>
      <c r="AJ390" t="str">
        <f t="shared" si="178"/>
        <v>""</v>
      </c>
      <c r="AK390" t="str">
        <f t="shared" si="179"/>
        <v>"hasMany"</v>
      </c>
      <c r="AL390" t="str">
        <f t="shared" si="180"/>
        <v>"Agent.Carrier","otherIdentifiers","Embedded.OtherIdentifier","","hasMany"</v>
      </c>
      <c r="AN390">
        <f>COUNTIF(View_conceptual!G:G,L390)</f>
        <v>0</v>
      </c>
      <c r="AO390">
        <f>COUNTIF(View_conceptual!H:H,L390)+COUNTIF(View_conceptual!I:I,N390)</f>
        <v>0</v>
      </c>
      <c r="AQ390" t="str">
        <f t="shared" si="181"/>
        <v/>
      </c>
      <c r="AR390" t="str">
        <f t="shared" si="182"/>
        <v/>
      </c>
      <c r="AT390">
        <f>COUNTIF(View_full!G:G,L390)</f>
        <v>1</v>
      </c>
      <c r="AU390">
        <f>COUNTIF(View_full!H:H,L390)+COUNTIF(View_full!I:I,N390)</f>
        <v>0</v>
      </c>
      <c r="AV390">
        <f>COUNTIFS(Property_Manual!$A$2:$A$1206,Raw!L390,Property_Manual!$B$2:$B$1206,Raw!M390,Property_Manual!$C$2:$C$1206,Raw!N390,Property_Manual!$D$2:$D$1206,Raw!O390,Property_Manual!$F$2:$F$1206,"x")</f>
        <v>0</v>
      </c>
      <c r="AW390" t="str">
        <f t="shared" si="183"/>
        <v>"Agent","Carrier","otherIdentifiers","Embedded","OtherIdentifier",13,"Company details of carriers","Details about any other identifier; depending on the context of use","true","false","","https://onerecord.iata.org/ns/cargo#Carrier","https://onerecord.iata.org/ns/cargo#otherIdentifiers","https://onerecord.iata.org/ns/cargo#OtherIdentifier"</v>
      </c>
      <c r="AX390" t="str">
        <f t="shared" si="184"/>
        <v/>
      </c>
      <c r="AY390" t="str">
        <f t="shared" si="185"/>
        <v/>
      </c>
    </row>
    <row r="391" spans="1:51" x14ac:dyDescent="0.2">
      <c r="A391" s="5" t="s">
        <v>1254</v>
      </c>
      <c r="B391" s="5" t="s">
        <v>1836</v>
      </c>
      <c r="C391" s="5" t="s">
        <v>297</v>
      </c>
      <c r="D391" s="5" t="s">
        <v>218</v>
      </c>
      <c r="E391" s="5"/>
      <c r="F391" s="5" t="s">
        <v>6</v>
      </c>
      <c r="G391">
        <v>1</v>
      </c>
      <c r="I391" s="5" t="s">
        <v>375</v>
      </c>
      <c r="J391" s="5" t="s">
        <v>219</v>
      </c>
      <c r="K391" s="5"/>
      <c r="L391" t="str">
        <f t="shared" si="155"/>
        <v>Carrier</v>
      </c>
      <c r="M391" t="str">
        <f t="shared" si="156"/>
        <v>name</v>
      </c>
      <c r="N391" t="str">
        <f t="shared" si="157"/>
        <v>string</v>
      </c>
      <c r="O391" t="str">
        <f t="shared" si="158"/>
        <v/>
      </c>
      <c r="P391" t="str">
        <f t="shared" si="159"/>
        <v/>
      </c>
      <c r="Q391" t="str">
        <f t="shared" si="160"/>
        <v>Object</v>
      </c>
      <c r="R391" t="str">
        <f t="shared" si="161"/>
        <v>"Agent"</v>
      </c>
      <c r="S391" t="str">
        <f t="shared" si="162"/>
        <v>"Carrier"</v>
      </c>
      <c r="T391" t="str">
        <f t="shared" si="163"/>
        <v>"name"</v>
      </c>
      <c r="U391" t="str">
        <f t="shared" si="164"/>
        <v>""</v>
      </c>
      <c r="V391" t="str">
        <f t="shared" si="165"/>
        <v>"string"</v>
      </c>
      <c r="W391">
        <f>IF($A391="Implicit","",COUNTIFS($C$8:C391,C391,$A$8:A391,"Explicit"))</f>
        <v>14</v>
      </c>
      <c r="X391" t="str">
        <f t="shared" si="166"/>
        <v>"Company details of carriers"</v>
      </c>
      <c r="Y391" t="str">
        <f t="shared" si="167"/>
        <v>"Human-understandable name of object depending on the context"</v>
      </c>
      <c r="Z391" t="str">
        <f t="shared" si="168"/>
        <v>"false"</v>
      </c>
      <c r="AA391" t="str">
        <f t="shared" si="169"/>
        <v>"false"</v>
      </c>
      <c r="AB391" t="str">
        <f t="shared" si="170"/>
        <v>""</v>
      </c>
      <c r="AC391" t="str">
        <f t="shared" si="171"/>
        <v>"https://onerecord.iata.org/ns/cargo#Carrier"</v>
      </c>
      <c r="AD391" t="str">
        <f t="shared" si="172"/>
        <v>"https://onerecord.iata.org/ns/cargo#name"</v>
      </c>
      <c r="AE391" t="str">
        <f t="shared" si="173"/>
        <v>"http://www.w3.org/2001/XMLSchema#string"</v>
      </c>
      <c r="AF391" t="str">
        <f t="shared" si="174"/>
        <v>"Agent","Carrier","name","","string",14,"Company details of carriers","Human-understandable name of object depending on the context","false","false","","https://onerecord.iata.org/ns/cargo#Carrier","https://onerecord.iata.org/ns/cargo#name","http://www.w3.org/2001/XMLSchema#string"</v>
      </c>
      <c r="AG391" t="str">
        <f t="shared" si="175"/>
        <v>"Agent.Carrier"</v>
      </c>
      <c r="AH391" t="str">
        <f t="shared" si="176"/>
        <v>"name"</v>
      </c>
      <c r="AI391" t="str">
        <f t="shared" si="177"/>
        <v>".string"</v>
      </c>
      <c r="AJ391" t="str">
        <f t="shared" si="178"/>
        <v>""</v>
      </c>
      <c r="AK391" t="str">
        <f t="shared" si="179"/>
        <v>"hasOne"</v>
      </c>
      <c r="AL391" t="str">
        <f t="shared" si="180"/>
        <v>"Agent.Carrier","name",".string","","hasOne"</v>
      </c>
      <c r="AN391">
        <f>COUNTIF(View_conceptual!G:G,L391)</f>
        <v>0</v>
      </c>
      <c r="AO391">
        <f>COUNTIF(View_conceptual!H:H,L391)+COUNTIF(View_conceptual!I:I,N391)</f>
        <v>0</v>
      </c>
      <c r="AQ391" t="str">
        <f t="shared" si="181"/>
        <v/>
      </c>
      <c r="AR391" t="str">
        <f t="shared" si="182"/>
        <v/>
      </c>
      <c r="AT391">
        <f>COUNTIF(View_full!G:G,L391)</f>
        <v>1</v>
      </c>
      <c r="AU391">
        <f>COUNTIF(View_full!H:H,L391)+COUNTIF(View_full!I:I,N391)</f>
        <v>0</v>
      </c>
      <c r="AV391">
        <f>COUNTIFS(Property_Manual!$A$2:$A$1206,Raw!L391,Property_Manual!$B$2:$B$1206,Raw!M391,Property_Manual!$C$2:$C$1206,Raw!N391,Property_Manual!$D$2:$D$1206,Raw!O391,Property_Manual!$F$2:$F$1206,"x")</f>
        <v>0</v>
      </c>
      <c r="AW391" t="str">
        <f t="shared" si="183"/>
        <v>"Agent","Carrier","name","","string",14,"Company details of carriers","Human-understandable name of object depending on the context","false","false","","https://onerecord.iata.org/ns/cargo#Carrier","https://onerecord.iata.org/ns/cargo#name","http://www.w3.org/2001/XMLSchema#string"</v>
      </c>
      <c r="AX391" t="str">
        <f t="shared" si="184"/>
        <v/>
      </c>
      <c r="AY391" t="str">
        <f t="shared" si="185"/>
        <v/>
      </c>
    </row>
    <row r="392" spans="1:51" x14ac:dyDescent="0.2">
      <c r="A392" s="5" t="s">
        <v>1254</v>
      </c>
      <c r="B392" s="5" t="s">
        <v>1836</v>
      </c>
      <c r="C392" s="5" t="s">
        <v>297</v>
      </c>
      <c r="D392" s="5" t="s">
        <v>220</v>
      </c>
      <c r="F392" s="5" t="s">
        <v>6</v>
      </c>
      <c r="G392">
        <v>1</v>
      </c>
      <c r="I392" s="5" t="s">
        <v>375</v>
      </c>
      <c r="J392" s="5" t="s">
        <v>221</v>
      </c>
      <c r="K392" s="5"/>
      <c r="L392" t="str">
        <f t="shared" si="155"/>
        <v>Carrier</v>
      </c>
      <c r="M392" t="str">
        <f t="shared" si="156"/>
        <v>shortName</v>
      </c>
      <c r="N392" t="str">
        <f t="shared" si="157"/>
        <v>string</v>
      </c>
      <c r="O392" t="str">
        <f t="shared" si="158"/>
        <v/>
      </c>
      <c r="P392" t="str">
        <f t="shared" si="159"/>
        <v/>
      </c>
      <c r="Q392" t="str">
        <f t="shared" si="160"/>
        <v>Object</v>
      </c>
      <c r="R392" t="str">
        <f t="shared" si="161"/>
        <v>"Agent"</v>
      </c>
      <c r="S392" t="str">
        <f t="shared" si="162"/>
        <v>"Carrier"</v>
      </c>
      <c r="T392" t="str">
        <f t="shared" si="163"/>
        <v>"shortName"</v>
      </c>
      <c r="U392" t="str">
        <f t="shared" si="164"/>
        <v>""</v>
      </c>
      <c r="V392" t="str">
        <f t="shared" si="165"/>
        <v>"string"</v>
      </c>
      <c r="W392">
        <f>IF($A392="Implicit","",COUNTIFS($C$8:C392,C392,$A$8:A392,"Explicit"))</f>
        <v>15</v>
      </c>
      <c r="X392" t="str">
        <f t="shared" si="166"/>
        <v>"Company details of carriers"</v>
      </c>
      <c r="Y392" t="str">
        <f t="shared" si="167"/>
        <v>"Short name of the Organization if any"</v>
      </c>
      <c r="Z392" t="str">
        <f t="shared" si="168"/>
        <v>"false"</v>
      </c>
      <c r="AA392" t="str">
        <f t="shared" si="169"/>
        <v>"false"</v>
      </c>
      <c r="AB392" t="str">
        <f t="shared" si="170"/>
        <v>""</v>
      </c>
      <c r="AC392" t="str">
        <f t="shared" si="171"/>
        <v>"https://onerecord.iata.org/ns/cargo#Carrier"</v>
      </c>
      <c r="AD392" t="str">
        <f t="shared" si="172"/>
        <v>"https://onerecord.iata.org/ns/cargo#shortName"</v>
      </c>
      <c r="AE392" t="str">
        <f t="shared" si="173"/>
        <v>"http://www.w3.org/2001/XMLSchema#string"</v>
      </c>
      <c r="AF392" t="str">
        <f t="shared" si="174"/>
        <v>"Agent","Carrier","shortName","","string",15,"Company details of carriers","Short name of the Organization if any","false","false","","https://onerecord.iata.org/ns/cargo#Carrier","https://onerecord.iata.org/ns/cargo#shortName","http://www.w3.org/2001/XMLSchema#string"</v>
      </c>
      <c r="AG392" t="str">
        <f t="shared" si="175"/>
        <v>"Agent.Carrier"</v>
      </c>
      <c r="AH392" t="str">
        <f t="shared" si="176"/>
        <v>"shortName"</v>
      </c>
      <c r="AI392" t="str">
        <f t="shared" si="177"/>
        <v>".string"</v>
      </c>
      <c r="AJ392" t="str">
        <f t="shared" si="178"/>
        <v>""</v>
      </c>
      <c r="AK392" t="str">
        <f t="shared" si="179"/>
        <v>"hasOne"</v>
      </c>
      <c r="AL392" t="str">
        <f t="shared" si="180"/>
        <v>"Agent.Carrier","shortName",".string","","hasOne"</v>
      </c>
      <c r="AN392">
        <f>COUNTIF(View_conceptual!G:G,L392)</f>
        <v>0</v>
      </c>
      <c r="AO392">
        <f>COUNTIF(View_conceptual!H:H,L392)+COUNTIF(View_conceptual!I:I,N392)</f>
        <v>0</v>
      </c>
      <c r="AQ392" t="str">
        <f t="shared" si="181"/>
        <v/>
      </c>
      <c r="AR392" t="str">
        <f t="shared" si="182"/>
        <v/>
      </c>
      <c r="AT392">
        <f>COUNTIF(View_full!G:G,L392)</f>
        <v>1</v>
      </c>
      <c r="AU392">
        <f>COUNTIF(View_full!H:H,L392)+COUNTIF(View_full!I:I,N392)</f>
        <v>0</v>
      </c>
      <c r="AV392">
        <f>COUNTIFS(Property_Manual!$A$2:$A$1206,Raw!L392,Property_Manual!$B$2:$B$1206,Raw!M392,Property_Manual!$C$2:$C$1206,Raw!N392,Property_Manual!$D$2:$D$1206,Raw!O392,Property_Manual!$F$2:$F$1206,"x")</f>
        <v>0</v>
      </c>
      <c r="AW392" t="str">
        <f t="shared" si="183"/>
        <v>"Agent","Carrier","shortName","","string",15,"Company details of carriers","Short name of the Organization if any","false","false","","https://onerecord.iata.org/ns/cargo#Carrier","https://onerecord.iata.org/ns/cargo#shortName","http://www.w3.org/2001/XMLSchema#string"</v>
      </c>
      <c r="AX392" t="str">
        <f t="shared" si="184"/>
        <v/>
      </c>
      <c r="AY392" t="str">
        <f t="shared" si="185"/>
        <v/>
      </c>
    </row>
    <row r="393" spans="1:51" x14ac:dyDescent="0.2">
      <c r="A393" s="5" t="s">
        <v>1255</v>
      </c>
      <c r="B393" s="5" t="s">
        <v>1836</v>
      </c>
      <c r="C393" s="5" t="s">
        <v>297</v>
      </c>
      <c r="D393" s="5" t="s">
        <v>40</v>
      </c>
      <c r="E393" t="s">
        <v>1212</v>
      </c>
      <c r="F393" s="5" t="s">
        <v>41</v>
      </c>
      <c r="I393" s="5" t="s">
        <v>375</v>
      </c>
      <c r="J393" s="5" t="s">
        <v>42</v>
      </c>
      <c r="K393" s="5"/>
      <c r="L393" t="str">
        <f t="shared" ref="L393:L456" si="186">SUBSTITUTE(SUBSTITUTE(SUBSTITUTE(C393,$B$2,$A$2),$B$3,$A$3),$B$4,$A$4)</f>
        <v>Carrier</v>
      </c>
      <c r="M393" t="str">
        <f t="shared" ref="M393:M456" si="187">SUBSTITUTE(SUBSTITUTE(SUBSTITUTE(D393,$B$2,$A$2),$B$3,$A$3),$A$4,$B$4)</f>
        <v>events</v>
      </c>
      <c r="N393" t="str">
        <f t="shared" ref="N393:N456" si="188">SUBSTITUTE(SUBSTITUTE(SUBSTITUTE(F393,$B$2,$A$2),$B$3,$A$3),$B$4,$A$4)</f>
        <v>LogisticsEvent</v>
      </c>
      <c r="O393" t="str">
        <f t="shared" ref="O393:O456" si="189">SUBSTITUTE(SUBSTITUTE(SUBSTITUTE(H393,$B$2,$A$2),$B$3,$A$3),$B$4,$A$4)</f>
        <v/>
      </c>
      <c r="P393" t="str">
        <f t="shared" ref="P393:P456" si="190">SUBSTITUTE(SUBSTITUTE(SUBSTITUTE(K393,$B$2,$A$2),$B$3,$A$3),$B$4,$A$4)</f>
        <v/>
      </c>
      <c r="Q393" t="str">
        <f t="shared" ref="Q393:Q456" si="191">IF(LEFT(N393,3)="xsd","Data","Object")</f>
        <v>Object</v>
      </c>
      <c r="R393" t="str">
        <f t="shared" ref="R393:R456" si="192">IF($A393="Implicit","",$F$1&amp;B393&amp;$F$1)</f>
        <v/>
      </c>
      <c r="S393" t="str">
        <f t="shared" ref="S393:S456" si="193">IF($A393="Implicit","",$F$1&amp;L393&amp;$F$1)</f>
        <v/>
      </c>
      <c r="T393" t="str">
        <f t="shared" ref="T393:T456" si="194">IF($A393="Implicit","",$F$1&amp;M393&amp;$F$1)</f>
        <v/>
      </c>
      <c r="U393" t="str">
        <f t="shared" ref="U393:U456" si="195">IF($A393="Implicit","",$F$1&amp;E393&amp;$F$1)</f>
        <v/>
      </c>
      <c r="V393" t="str">
        <f t="shared" ref="V393:V456" si="196">IF($A393="Implicit","",$F$1&amp;N393&amp;$F$1)</f>
        <v/>
      </c>
      <c r="W393" t="str">
        <f>IF($A393="Implicit","",COUNTIFS($C$8:C393,C393,$A$8:A393,"Explicit"))</f>
        <v/>
      </c>
      <c r="X393" t="str">
        <f t="shared" ref="X393:X456" si="197">IF($A393="Implicit","",$F$1&amp;SUBSTITUTE(IF(I393=0,"",I393),",",";")&amp;$F$1)</f>
        <v/>
      </c>
      <c r="Y393" t="str">
        <f t="shared" ref="Y393:Y456" si="198">IF($A393="Implicit","",$F$1&amp;SUBSTITUTE(IF(J393=0,"",J393),",",";")&amp;$F$1)</f>
        <v/>
      </c>
      <c r="Z393" t="str">
        <f t="shared" ref="Z393:Z456" si="199">IF($A393="Implicit","",$F$1&amp;IF(G393=1,"false","true")&amp;$F$1)</f>
        <v/>
      </c>
      <c r="AA393" t="str">
        <f t="shared" ref="AA393:AA456" si="200">IF($A393="Implicit","",$F$1&amp;IF(OR(E393="Enum",E393="CodeList"),"true","false")&amp;$F$1)</f>
        <v/>
      </c>
      <c r="AB393" t="str">
        <f t="shared" ref="AB393:AB456" si="201">IF($A393="Implicit","",$F$1&amp;P393&amp;$F$1)</f>
        <v/>
      </c>
      <c r="AC393" t="str">
        <f t="shared" ref="AC393:AC456" si="202">IF($A393="Implicit","",$F$1&amp;C393&amp;$F$1)</f>
        <v/>
      </c>
      <c r="AD393" t="str">
        <f t="shared" ref="AD393:AD456" si="203">IF($A393="Implicit","",$F$1&amp;D393&amp;$F$1)</f>
        <v/>
      </c>
      <c r="AE393" t="str">
        <f t="shared" ref="AE393:AE456" si="204">IF($A393="Implicit","",$F$1&amp;F393&amp;$F$1)</f>
        <v/>
      </c>
      <c r="AF393" t="str">
        <f t="shared" ref="AF393:AF456" si="205">IF(A393="Implicit","",R393&amp;","&amp;S393&amp;","&amp;T393&amp;","&amp;U393&amp;","&amp;V393&amp;","&amp;W393&amp;","&amp;X393&amp;","&amp;Y393&amp;","&amp;Z393&amp;","&amp;AA393&amp;","&amp;AB393&amp;","&amp;AC393&amp;","&amp;AD393&amp;","&amp;AE393)</f>
        <v/>
      </c>
      <c r="AG393" t="str">
        <f t="shared" ref="AG393:AG456" si="206">IF(Q393="Data","",$F$1&amp;B393&amp;"."&amp;L393&amp;$F$1)</f>
        <v>"Agent.Carrier"</v>
      </c>
      <c r="AH393" t="str">
        <f t="shared" ref="AH393:AH456" si="207">IF(Q393="Data","",$F$1&amp;M393&amp;$F$1)</f>
        <v>"events"</v>
      </c>
      <c r="AI393" t="str">
        <f t="shared" ref="AI393:AI456" si="208">IF(Q393="Data","",$F$1&amp;E393&amp;"."&amp;N393&amp;$F$1)</f>
        <v>"Event.LogisticsEvent"</v>
      </c>
      <c r="AJ393" t="str">
        <f t="shared" ref="AJ393:AJ456" si="209">IF(Q393="Data","",$F$1&amp;O393&amp;$F$1)</f>
        <v>""</v>
      </c>
      <c r="AK393" t="str">
        <f t="shared" ref="AK393:AK456" si="210">IF(Q393="Data","",$F$1&amp;IF(G393=1,"hasOne","hasMany")&amp;$F$1)</f>
        <v>"hasMany"</v>
      </c>
      <c r="AL393" t="str">
        <f t="shared" ref="AL393:AL456" si="211">IF(Q393="Data","",AG393&amp;","&amp;AH393&amp;","&amp;AI393&amp;","&amp;AJ393&amp;","&amp;AK393)</f>
        <v>"Agent.Carrier","events","Event.LogisticsEvent","","hasMany"</v>
      </c>
      <c r="AN393">
        <f>COUNTIF(View_conceptual!G:G,L393)</f>
        <v>0</v>
      </c>
      <c r="AO393">
        <f>COUNTIF(View_conceptual!H:H,L393)+COUNTIF(View_conceptual!I:I,N393)</f>
        <v>0</v>
      </c>
      <c r="AQ393" t="str">
        <f t="shared" ref="AQ393:AQ456" si="212">IF(AN393=1,AF393,"")</f>
        <v/>
      </c>
      <c r="AR393" t="str">
        <f t="shared" ref="AR393:AR456" si="213">IF(AO393=2,AL393,"")</f>
        <v/>
      </c>
      <c r="AT393">
        <f>COUNTIF(View_full!G:G,L393)</f>
        <v>1</v>
      </c>
      <c r="AU393">
        <f>COUNTIF(View_full!H:H,L393)+COUNTIF(View_full!I:I,N393)</f>
        <v>0</v>
      </c>
      <c r="AV393">
        <f>COUNTIFS(Property_Manual!$A$2:$A$1206,Raw!L393,Property_Manual!$B$2:$B$1206,Raw!M393,Property_Manual!$C$2:$C$1206,Raw!N393,Property_Manual!$D$2:$D$1206,Raw!O393,Property_Manual!$F$2:$F$1206,"x")</f>
        <v>0</v>
      </c>
      <c r="AW393" t="str">
        <f t="shared" ref="AW393:AW456" si="214">IF(AT393=1,AF393,"")</f>
        <v/>
      </c>
      <c r="AX393" t="str">
        <f t="shared" ref="AX393:AX456" si="215">IF(AU393=2,AL393,"")</f>
        <v/>
      </c>
      <c r="AY393" t="str">
        <f t="shared" ref="AY393:AY456" si="216">IF(AV393=1,AL393,"")</f>
        <v/>
      </c>
    </row>
    <row r="394" spans="1:51" x14ac:dyDescent="0.2">
      <c r="A394" s="5" t="s">
        <v>1255</v>
      </c>
      <c r="B394" s="5" t="s">
        <v>1836</v>
      </c>
      <c r="C394" s="5" t="s">
        <v>297</v>
      </c>
      <c r="D394" s="5" t="s">
        <v>145</v>
      </c>
      <c r="E394" s="5" t="s">
        <v>49</v>
      </c>
      <c r="F394" s="5" t="s">
        <v>146</v>
      </c>
      <c r="H394" s="5"/>
      <c r="I394" s="5" t="s">
        <v>375</v>
      </c>
      <c r="J394" s="5" t="s">
        <v>147</v>
      </c>
      <c r="K394" s="5"/>
      <c r="L394" t="str">
        <f t="shared" si="186"/>
        <v>Carrier</v>
      </c>
      <c r="M394" t="str">
        <f t="shared" si="187"/>
        <v>otherIdentifiers</v>
      </c>
      <c r="N394" t="str">
        <f t="shared" si="188"/>
        <v>OtherIdentifier</v>
      </c>
      <c r="O394" t="str">
        <f t="shared" si="189"/>
        <v/>
      </c>
      <c r="P394" t="str">
        <f t="shared" si="190"/>
        <v/>
      </c>
      <c r="Q394" t="str">
        <f t="shared" si="191"/>
        <v>Object</v>
      </c>
      <c r="R394" t="str">
        <f t="shared" si="192"/>
        <v/>
      </c>
      <c r="S394" t="str">
        <f t="shared" si="193"/>
        <v/>
      </c>
      <c r="T394" t="str">
        <f t="shared" si="194"/>
        <v/>
      </c>
      <c r="U394" t="str">
        <f t="shared" si="195"/>
        <v/>
      </c>
      <c r="V394" t="str">
        <f t="shared" si="196"/>
        <v/>
      </c>
      <c r="W394" t="str">
        <f>IF($A394="Implicit","",COUNTIFS($C$8:C394,C394,$A$8:A394,"Explicit"))</f>
        <v/>
      </c>
      <c r="X394" t="str">
        <f t="shared" si="197"/>
        <v/>
      </c>
      <c r="Y394" t="str">
        <f t="shared" si="198"/>
        <v/>
      </c>
      <c r="Z394" t="str">
        <f t="shared" si="199"/>
        <v/>
      </c>
      <c r="AA394" t="str">
        <f t="shared" si="200"/>
        <v/>
      </c>
      <c r="AB394" t="str">
        <f t="shared" si="201"/>
        <v/>
      </c>
      <c r="AC394" t="str">
        <f t="shared" si="202"/>
        <v/>
      </c>
      <c r="AD394" t="str">
        <f t="shared" si="203"/>
        <v/>
      </c>
      <c r="AE394" t="str">
        <f t="shared" si="204"/>
        <v/>
      </c>
      <c r="AF394" t="str">
        <f t="shared" si="205"/>
        <v/>
      </c>
      <c r="AG394" t="str">
        <f t="shared" si="206"/>
        <v>"Agent.Carrier"</v>
      </c>
      <c r="AH394" t="str">
        <f t="shared" si="207"/>
        <v>"otherIdentifiers"</v>
      </c>
      <c r="AI394" t="str">
        <f t="shared" si="208"/>
        <v>"Embedded.OtherIdentifier"</v>
      </c>
      <c r="AJ394" t="str">
        <f t="shared" si="209"/>
        <v>""</v>
      </c>
      <c r="AK394" t="str">
        <f t="shared" si="210"/>
        <v>"hasMany"</v>
      </c>
      <c r="AL394" t="str">
        <f t="shared" si="211"/>
        <v>"Agent.Carrier","otherIdentifiers","Embedded.OtherIdentifier","","hasMany"</v>
      </c>
      <c r="AN394">
        <f>COUNTIF(View_conceptual!G:G,L394)</f>
        <v>0</v>
      </c>
      <c r="AO394">
        <f>COUNTIF(View_conceptual!H:H,L394)+COUNTIF(View_conceptual!I:I,N394)</f>
        <v>0</v>
      </c>
      <c r="AQ394" t="str">
        <f t="shared" si="212"/>
        <v/>
      </c>
      <c r="AR394" t="str">
        <f t="shared" si="213"/>
        <v/>
      </c>
      <c r="AT394">
        <f>COUNTIF(View_full!G:G,L394)</f>
        <v>1</v>
      </c>
      <c r="AU394">
        <f>COUNTIF(View_full!H:H,L394)+COUNTIF(View_full!I:I,N394)</f>
        <v>0</v>
      </c>
      <c r="AV394">
        <f>COUNTIFS(Property_Manual!$A$2:$A$1206,Raw!L394,Property_Manual!$B$2:$B$1206,Raw!M394,Property_Manual!$C$2:$C$1206,Raw!N394,Property_Manual!$D$2:$D$1206,Raw!O394,Property_Manual!$F$2:$F$1206,"x")</f>
        <v>0</v>
      </c>
      <c r="AW394" t="str">
        <f t="shared" si="214"/>
        <v/>
      </c>
      <c r="AX394" t="str">
        <f t="shared" si="215"/>
        <v/>
      </c>
      <c r="AY394" t="str">
        <f t="shared" si="216"/>
        <v/>
      </c>
    </row>
    <row r="395" spans="1:51" x14ac:dyDescent="0.2">
      <c r="A395" s="5" t="s">
        <v>1254</v>
      </c>
      <c r="B395" s="5" t="s">
        <v>49</v>
      </c>
      <c r="C395" s="5" t="s">
        <v>300</v>
      </c>
      <c r="D395" s="5" t="s">
        <v>383</v>
      </c>
      <c r="E395" s="5" t="s">
        <v>49</v>
      </c>
      <c r="F395" s="5" t="s">
        <v>58</v>
      </c>
      <c r="G395">
        <v>1</v>
      </c>
      <c r="H395" s="5"/>
      <c r="I395" s="5" t="s">
        <v>384</v>
      </c>
      <c r="J395" s="5" t="s">
        <v>385</v>
      </c>
      <c r="K395" s="5"/>
      <c r="L395" t="str">
        <f t="shared" si="186"/>
        <v>CarrierProduct</v>
      </c>
      <c r="M395" t="str">
        <f t="shared" si="187"/>
        <v>productCode</v>
      </c>
      <c r="N395" t="str">
        <f t="shared" si="188"/>
        <v>CodeListElement</v>
      </c>
      <c r="O395" t="str">
        <f t="shared" si="189"/>
        <v/>
      </c>
      <c r="P395" t="str">
        <f t="shared" si="190"/>
        <v/>
      </c>
      <c r="Q395" t="str">
        <f t="shared" si="191"/>
        <v>Object</v>
      </c>
      <c r="R395" t="str">
        <f t="shared" si="192"/>
        <v>"Embedded"</v>
      </c>
      <c r="S395" t="str">
        <f t="shared" si="193"/>
        <v>"CarrierProduct"</v>
      </c>
      <c r="T395" t="str">
        <f t="shared" si="194"/>
        <v>"productCode"</v>
      </c>
      <c r="U395" t="str">
        <f t="shared" si="195"/>
        <v>"Embedded"</v>
      </c>
      <c r="V395" t="str">
        <f t="shared" si="196"/>
        <v>"CodeListElement"</v>
      </c>
      <c r="W395">
        <f>IF($A395="Implicit","",COUNTIFS($C$8:C395,C395,$A$8:A395,"Explicit"))</f>
        <v>1</v>
      </c>
      <c r="X395" t="str">
        <f t="shared" si="197"/>
        <v>"Carrier product details"</v>
      </c>
      <c r="Y395" t="str">
        <f t="shared" si="198"/>
        <v>"Carrier's product code"</v>
      </c>
      <c r="Z395" t="str">
        <f t="shared" si="199"/>
        <v>"false"</v>
      </c>
      <c r="AA395" t="str">
        <f t="shared" si="200"/>
        <v>"false"</v>
      </c>
      <c r="AB395" t="str">
        <f t="shared" si="201"/>
        <v>""</v>
      </c>
      <c r="AC395" t="str">
        <f t="shared" si="202"/>
        <v>"https://onerecord.iata.org/ns/cargo#CarrierProduct"</v>
      </c>
      <c r="AD395" t="str">
        <f t="shared" si="203"/>
        <v>"https://onerecord.iata.org/ns/cargo#productCode"</v>
      </c>
      <c r="AE395" t="str">
        <f t="shared" si="204"/>
        <v>"https://onerecord.iata.org/ns/cargo#CodeListElement"</v>
      </c>
      <c r="AF395" t="str">
        <f t="shared" si="205"/>
        <v>"Embedded","CarrierProduct","productCode","Embedded","CodeListElement",1,"Carrier product details","Carrier's product code","false","false","","https://onerecord.iata.org/ns/cargo#CarrierProduct","https://onerecord.iata.org/ns/cargo#productCode","https://onerecord.iata.org/ns/cargo#CodeListElement"</v>
      </c>
      <c r="AG395" t="str">
        <f t="shared" si="206"/>
        <v>"Embedded.CarrierProduct"</v>
      </c>
      <c r="AH395" t="str">
        <f t="shared" si="207"/>
        <v>"productCode"</v>
      </c>
      <c r="AI395" t="str">
        <f t="shared" si="208"/>
        <v>"Embedded.CodeListElement"</v>
      </c>
      <c r="AJ395" t="str">
        <f t="shared" si="209"/>
        <v>""</v>
      </c>
      <c r="AK395" t="str">
        <f t="shared" si="210"/>
        <v>"hasOne"</v>
      </c>
      <c r="AL395" t="str">
        <f t="shared" si="211"/>
        <v>"Embedded.CarrierProduct","productCode","Embedded.CodeListElement","","hasOne"</v>
      </c>
      <c r="AN395">
        <f>COUNTIF(View_conceptual!G:G,L395)</f>
        <v>0</v>
      </c>
      <c r="AO395">
        <f>COUNTIF(View_conceptual!H:H,L395)+COUNTIF(View_conceptual!I:I,N395)</f>
        <v>0</v>
      </c>
      <c r="AQ395" t="str">
        <f t="shared" si="212"/>
        <v/>
      </c>
      <c r="AR395" t="str">
        <f t="shared" si="213"/>
        <v/>
      </c>
      <c r="AT395">
        <f>COUNTIF(View_full!G:G,L395)</f>
        <v>1</v>
      </c>
      <c r="AU395">
        <f>COUNTIF(View_full!H:H,L395)+COUNTIF(View_full!I:I,N395)</f>
        <v>1</v>
      </c>
      <c r="AV395">
        <f>COUNTIFS(Property_Manual!$A$2:$A$1206,Raw!L395,Property_Manual!$B$2:$B$1206,Raw!M395,Property_Manual!$C$2:$C$1206,Raw!N395,Property_Manual!$D$2:$D$1206,Raw!O395,Property_Manual!$F$2:$F$1206,"x")</f>
        <v>0</v>
      </c>
      <c r="AW395" t="str">
        <f t="shared" si="214"/>
        <v>"Embedded","CarrierProduct","productCode","Embedded","CodeListElement",1,"Carrier product details","Carrier's product code","false","false","","https://onerecord.iata.org/ns/cargo#CarrierProduct","https://onerecord.iata.org/ns/cargo#productCode","https://onerecord.iata.org/ns/cargo#CodeListElement"</v>
      </c>
      <c r="AX395" t="str">
        <f t="shared" si="215"/>
        <v/>
      </c>
      <c r="AY395" t="str">
        <f t="shared" si="216"/>
        <v/>
      </c>
    </row>
    <row r="396" spans="1:51" x14ac:dyDescent="0.2">
      <c r="A396" s="5" t="s">
        <v>1254</v>
      </c>
      <c r="B396" s="5" t="s">
        <v>49</v>
      </c>
      <c r="C396" s="5" t="s">
        <v>300</v>
      </c>
      <c r="D396" s="5" t="s">
        <v>386</v>
      </c>
      <c r="E396" s="5" t="s">
        <v>49</v>
      </c>
      <c r="F396" s="5" t="s">
        <v>58</v>
      </c>
      <c r="G396">
        <v>1</v>
      </c>
      <c r="H396" s="5"/>
      <c r="I396" s="5" t="s">
        <v>384</v>
      </c>
      <c r="J396" s="5" t="s">
        <v>387</v>
      </c>
      <c r="K396" s="5"/>
      <c r="L396" t="str">
        <f t="shared" si="186"/>
        <v>CarrierProduct</v>
      </c>
      <c r="M396" t="str">
        <f t="shared" si="187"/>
        <v>serviceLevelCode</v>
      </c>
      <c r="N396" t="str">
        <f t="shared" si="188"/>
        <v>CodeListElement</v>
      </c>
      <c r="O396" t="str">
        <f t="shared" si="189"/>
        <v/>
      </c>
      <c r="P396" t="str">
        <f t="shared" si="190"/>
        <v/>
      </c>
      <c r="Q396" t="str">
        <f t="shared" si="191"/>
        <v>Object</v>
      </c>
      <c r="R396" t="str">
        <f t="shared" si="192"/>
        <v>"Embedded"</v>
      </c>
      <c r="S396" t="str">
        <f t="shared" si="193"/>
        <v>"CarrierProduct"</v>
      </c>
      <c r="T396" t="str">
        <f t="shared" si="194"/>
        <v>"serviceLevelCode"</v>
      </c>
      <c r="U396" t="str">
        <f t="shared" si="195"/>
        <v>"Embedded"</v>
      </c>
      <c r="V396" t="str">
        <f t="shared" si="196"/>
        <v>"CodeListElement"</v>
      </c>
      <c r="W396">
        <f>IF($A396="Implicit","",COUNTIFS($C$8:C396,C396,$A$8:A396,"Explicit"))</f>
        <v>2</v>
      </c>
      <c r="X396" t="str">
        <f t="shared" si="197"/>
        <v>"Carrier product details"</v>
      </c>
      <c r="Y396" t="str">
        <f t="shared" si="198"/>
        <v>"Service level code"</v>
      </c>
      <c r="Z396" t="str">
        <f t="shared" si="199"/>
        <v>"false"</v>
      </c>
      <c r="AA396" t="str">
        <f t="shared" si="200"/>
        <v>"false"</v>
      </c>
      <c r="AB396" t="str">
        <f t="shared" si="201"/>
        <v>""</v>
      </c>
      <c r="AC396" t="str">
        <f t="shared" si="202"/>
        <v>"https://onerecord.iata.org/ns/cargo#CarrierProduct"</v>
      </c>
      <c r="AD396" t="str">
        <f t="shared" si="203"/>
        <v>"https://onerecord.iata.org/ns/cargo#serviceLevelCode"</v>
      </c>
      <c r="AE396" t="str">
        <f t="shared" si="204"/>
        <v>"https://onerecord.iata.org/ns/cargo#CodeListElement"</v>
      </c>
      <c r="AF396" t="str">
        <f t="shared" si="205"/>
        <v>"Embedded","CarrierProduct","serviceLevelCode","Embedded","CodeListElement",2,"Carrier product details","Service level code","false","false","","https://onerecord.iata.org/ns/cargo#CarrierProduct","https://onerecord.iata.org/ns/cargo#serviceLevelCode","https://onerecord.iata.org/ns/cargo#CodeListElement"</v>
      </c>
      <c r="AG396" t="str">
        <f t="shared" si="206"/>
        <v>"Embedded.CarrierProduct"</v>
      </c>
      <c r="AH396" t="str">
        <f t="shared" si="207"/>
        <v>"serviceLevelCode"</v>
      </c>
      <c r="AI396" t="str">
        <f t="shared" si="208"/>
        <v>"Embedded.CodeListElement"</v>
      </c>
      <c r="AJ396" t="str">
        <f t="shared" si="209"/>
        <v>""</v>
      </c>
      <c r="AK396" t="str">
        <f t="shared" si="210"/>
        <v>"hasOne"</v>
      </c>
      <c r="AL396" t="str">
        <f t="shared" si="211"/>
        <v>"Embedded.CarrierProduct","serviceLevelCode","Embedded.CodeListElement","","hasOne"</v>
      </c>
      <c r="AN396">
        <f>COUNTIF(View_conceptual!G:G,L396)</f>
        <v>0</v>
      </c>
      <c r="AO396">
        <f>COUNTIF(View_conceptual!H:H,L396)+COUNTIF(View_conceptual!I:I,N396)</f>
        <v>0</v>
      </c>
      <c r="AQ396" t="str">
        <f t="shared" si="212"/>
        <v/>
      </c>
      <c r="AR396" t="str">
        <f t="shared" si="213"/>
        <v/>
      </c>
      <c r="AT396">
        <f>COUNTIF(View_full!G:G,L396)</f>
        <v>1</v>
      </c>
      <c r="AU396">
        <f>COUNTIF(View_full!H:H,L396)+COUNTIF(View_full!I:I,N396)</f>
        <v>1</v>
      </c>
      <c r="AV396">
        <f>COUNTIFS(Property_Manual!$A$2:$A$1206,Raw!L396,Property_Manual!$B$2:$B$1206,Raw!M396,Property_Manual!$C$2:$C$1206,Raw!N396,Property_Manual!$D$2:$D$1206,Raw!O396,Property_Manual!$F$2:$F$1206,"x")</f>
        <v>0</v>
      </c>
      <c r="AW396" t="str">
        <f t="shared" si="214"/>
        <v>"Embedded","CarrierProduct","serviceLevelCode","Embedded","CodeListElement",2,"Carrier product details","Service level code","false","false","","https://onerecord.iata.org/ns/cargo#CarrierProduct","https://onerecord.iata.org/ns/cargo#serviceLevelCode","https://onerecord.iata.org/ns/cargo#CodeListElement"</v>
      </c>
      <c r="AX396" t="str">
        <f t="shared" si="215"/>
        <v/>
      </c>
      <c r="AY396" t="str">
        <f t="shared" si="216"/>
        <v/>
      </c>
    </row>
    <row r="397" spans="1:51" x14ac:dyDescent="0.2">
      <c r="A397" s="5" t="s">
        <v>1254</v>
      </c>
      <c r="B397" s="5" t="s">
        <v>49</v>
      </c>
      <c r="C397" s="5" t="s">
        <v>300</v>
      </c>
      <c r="D397" s="5" t="s">
        <v>388</v>
      </c>
      <c r="E397" s="5"/>
      <c r="F397" s="5" t="s">
        <v>6</v>
      </c>
      <c r="G397">
        <v>1</v>
      </c>
      <c r="H397" s="5"/>
      <c r="I397" s="5" t="s">
        <v>384</v>
      </c>
      <c r="J397" s="5" t="s">
        <v>389</v>
      </c>
      <c r="K397" s="5"/>
      <c r="L397" t="str">
        <f t="shared" si="186"/>
        <v>CarrierProduct</v>
      </c>
      <c r="M397" t="str">
        <f t="shared" si="187"/>
        <v>productDescription</v>
      </c>
      <c r="N397" t="str">
        <f t="shared" si="188"/>
        <v>string</v>
      </c>
      <c r="O397" t="str">
        <f t="shared" si="189"/>
        <v/>
      </c>
      <c r="P397" t="str">
        <f t="shared" si="190"/>
        <v/>
      </c>
      <c r="Q397" t="str">
        <f t="shared" si="191"/>
        <v>Object</v>
      </c>
      <c r="R397" t="str">
        <f t="shared" si="192"/>
        <v>"Embedded"</v>
      </c>
      <c r="S397" t="str">
        <f t="shared" si="193"/>
        <v>"CarrierProduct"</v>
      </c>
      <c r="T397" t="str">
        <f t="shared" si="194"/>
        <v>"productDescription"</v>
      </c>
      <c r="U397" t="str">
        <f t="shared" si="195"/>
        <v>""</v>
      </c>
      <c r="V397" t="str">
        <f t="shared" si="196"/>
        <v>"string"</v>
      </c>
      <c r="W397">
        <f>IF($A397="Implicit","",COUNTIFS($C$8:C397,C397,$A$8:A397,"Explicit"))</f>
        <v>3</v>
      </c>
      <c r="X397" t="str">
        <f t="shared" si="197"/>
        <v>"Carrier product details"</v>
      </c>
      <c r="Y397" t="str">
        <f t="shared" si="198"/>
        <v>"Carrier's product description"</v>
      </c>
      <c r="Z397" t="str">
        <f t="shared" si="199"/>
        <v>"false"</v>
      </c>
      <c r="AA397" t="str">
        <f t="shared" si="200"/>
        <v>"false"</v>
      </c>
      <c r="AB397" t="str">
        <f t="shared" si="201"/>
        <v>""</v>
      </c>
      <c r="AC397" t="str">
        <f t="shared" si="202"/>
        <v>"https://onerecord.iata.org/ns/cargo#CarrierProduct"</v>
      </c>
      <c r="AD397" t="str">
        <f t="shared" si="203"/>
        <v>"https://onerecord.iata.org/ns/cargo#productDescription"</v>
      </c>
      <c r="AE397" t="str">
        <f t="shared" si="204"/>
        <v>"http://www.w3.org/2001/XMLSchema#string"</v>
      </c>
      <c r="AF397" t="str">
        <f t="shared" si="205"/>
        <v>"Embedded","CarrierProduct","productDescription","","string",3,"Carrier product details","Carrier's product description","false","false","","https://onerecord.iata.org/ns/cargo#CarrierProduct","https://onerecord.iata.org/ns/cargo#productDescription","http://www.w3.org/2001/XMLSchema#string"</v>
      </c>
      <c r="AG397" t="str">
        <f t="shared" si="206"/>
        <v>"Embedded.CarrierProduct"</v>
      </c>
      <c r="AH397" t="str">
        <f t="shared" si="207"/>
        <v>"productDescription"</v>
      </c>
      <c r="AI397" t="str">
        <f t="shared" si="208"/>
        <v>".string"</v>
      </c>
      <c r="AJ397" t="str">
        <f t="shared" si="209"/>
        <v>""</v>
      </c>
      <c r="AK397" t="str">
        <f t="shared" si="210"/>
        <v>"hasOne"</v>
      </c>
      <c r="AL397" t="str">
        <f t="shared" si="211"/>
        <v>"Embedded.CarrierProduct","productDescription",".string","","hasOne"</v>
      </c>
      <c r="AN397">
        <f>COUNTIF(View_conceptual!G:G,L397)</f>
        <v>0</v>
      </c>
      <c r="AO397">
        <f>COUNTIF(View_conceptual!H:H,L397)+COUNTIF(View_conceptual!I:I,N397)</f>
        <v>0</v>
      </c>
      <c r="AQ397" t="str">
        <f t="shared" si="212"/>
        <v/>
      </c>
      <c r="AR397" t="str">
        <f t="shared" si="213"/>
        <v/>
      </c>
      <c r="AT397">
        <f>COUNTIF(View_full!G:G,L397)</f>
        <v>1</v>
      </c>
      <c r="AU397">
        <f>COUNTIF(View_full!H:H,L397)+COUNTIF(View_full!I:I,N397)</f>
        <v>1</v>
      </c>
      <c r="AV397">
        <f>COUNTIFS(Property_Manual!$A$2:$A$1206,Raw!L397,Property_Manual!$B$2:$B$1206,Raw!M397,Property_Manual!$C$2:$C$1206,Raw!N397,Property_Manual!$D$2:$D$1206,Raw!O397,Property_Manual!$F$2:$F$1206,"x")</f>
        <v>0</v>
      </c>
      <c r="AW397" t="str">
        <f t="shared" si="214"/>
        <v>"Embedded","CarrierProduct","productDescription","","string",3,"Carrier product details","Carrier's product description","false","false","","https://onerecord.iata.org/ns/cargo#CarrierProduct","https://onerecord.iata.org/ns/cargo#productDescription","http://www.w3.org/2001/XMLSchema#string"</v>
      </c>
      <c r="AX397" t="str">
        <f t="shared" si="215"/>
        <v/>
      </c>
      <c r="AY397" t="str">
        <f t="shared" si="216"/>
        <v/>
      </c>
    </row>
    <row r="398" spans="1:51" x14ac:dyDescent="0.2">
      <c r="A398" s="5" t="s">
        <v>1254</v>
      </c>
      <c r="B398" s="5" t="s">
        <v>49</v>
      </c>
      <c r="C398" s="5" t="s">
        <v>541</v>
      </c>
      <c r="D398" s="5" t="s">
        <v>911</v>
      </c>
      <c r="E398" s="5"/>
      <c r="F398" s="5" t="s">
        <v>6</v>
      </c>
      <c r="G398">
        <v>1</v>
      </c>
      <c r="H398" s="5"/>
      <c r="I398" s="5" t="s">
        <v>912</v>
      </c>
      <c r="J398" s="5" t="s">
        <v>913</v>
      </c>
      <c r="K398" s="5"/>
      <c r="L398" t="str">
        <f t="shared" si="186"/>
        <v>Characteristic</v>
      </c>
      <c r="M398" t="str">
        <f t="shared" si="187"/>
        <v>characteristicType</v>
      </c>
      <c r="N398" t="str">
        <f t="shared" si="188"/>
        <v>string</v>
      </c>
      <c r="O398" t="str">
        <f t="shared" si="189"/>
        <v/>
      </c>
      <c r="P398" t="str">
        <f t="shared" si="190"/>
        <v/>
      </c>
      <c r="Q398" t="str">
        <f t="shared" si="191"/>
        <v>Object</v>
      </c>
      <c r="R398" t="str">
        <f t="shared" si="192"/>
        <v>"Embedded"</v>
      </c>
      <c r="S398" t="str">
        <f t="shared" si="193"/>
        <v>"Characteristic"</v>
      </c>
      <c r="T398" t="str">
        <f t="shared" si="194"/>
        <v>"characteristicType"</v>
      </c>
      <c r="U398" t="str">
        <f t="shared" si="195"/>
        <v>""</v>
      </c>
      <c r="V398" t="str">
        <f t="shared" si="196"/>
        <v>"string"</v>
      </c>
      <c r="W398">
        <f>IF($A398="Implicit","",COUNTIFS($C$8:C398,C398,$A$8:A398,"Explicit"))</f>
        <v>1</v>
      </c>
      <c r="X398" t="str">
        <f t="shared" si="197"/>
        <v>"Product additional details"</v>
      </c>
      <c r="Y398" t="str">
        <f t="shared" si="198"/>
        <v>"Product characteristics code - e.g. CLR - Color. Not restricted to a list."</v>
      </c>
      <c r="Z398" t="str">
        <f t="shared" si="199"/>
        <v>"false"</v>
      </c>
      <c r="AA398" t="str">
        <f t="shared" si="200"/>
        <v>"false"</v>
      </c>
      <c r="AB398" t="str">
        <f t="shared" si="201"/>
        <v>""</v>
      </c>
      <c r="AC398" t="str">
        <f t="shared" si="202"/>
        <v>"https://onerecord.iata.org/ns/cargo#Characteristic"</v>
      </c>
      <c r="AD398" t="str">
        <f t="shared" si="203"/>
        <v>"https://onerecord.iata.org/ns/cargo#characteristicType"</v>
      </c>
      <c r="AE398" t="str">
        <f t="shared" si="204"/>
        <v>"http://www.w3.org/2001/XMLSchema#string"</v>
      </c>
      <c r="AF398" t="str">
        <f t="shared" si="205"/>
        <v>"Embedded","Characteristic","characteristicType","","string",1,"Product additional details","Product characteristics code - e.g. CLR - Color. Not restricted to a list.","false","false","","https://onerecord.iata.org/ns/cargo#Characteristic","https://onerecord.iata.org/ns/cargo#characteristicType","http://www.w3.org/2001/XMLSchema#string"</v>
      </c>
      <c r="AG398" t="str">
        <f t="shared" si="206"/>
        <v>"Embedded.Characteristic"</v>
      </c>
      <c r="AH398" t="str">
        <f t="shared" si="207"/>
        <v>"characteristicType"</v>
      </c>
      <c r="AI398" t="str">
        <f t="shared" si="208"/>
        <v>".string"</v>
      </c>
      <c r="AJ398" t="str">
        <f t="shared" si="209"/>
        <v>""</v>
      </c>
      <c r="AK398" t="str">
        <f t="shared" si="210"/>
        <v>"hasOne"</v>
      </c>
      <c r="AL398" t="str">
        <f t="shared" si="211"/>
        <v>"Embedded.Characteristic","characteristicType",".string","","hasOne"</v>
      </c>
      <c r="AN398">
        <f>COUNTIF(View_conceptual!G:G,L398)</f>
        <v>1</v>
      </c>
      <c r="AO398">
        <f>COUNTIF(View_conceptual!H:H,L398)+COUNTIF(View_conceptual!I:I,N398)</f>
        <v>1</v>
      </c>
      <c r="AQ398" t="str">
        <f t="shared" si="212"/>
        <v>"Embedded","Characteristic","characteristicType","","string",1,"Product additional details","Product characteristics code - e.g. CLR - Color. Not restricted to a list.","false","false","","https://onerecord.iata.org/ns/cargo#Characteristic","https://onerecord.iata.org/ns/cargo#characteristicType","http://www.w3.org/2001/XMLSchema#string"</v>
      </c>
      <c r="AR398" t="str">
        <f t="shared" si="213"/>
        <v/>
      </c>
      <c r="AT398">
        <f>COUNTIF(View_full!G:G,L398)</f>
        <v>1</v>
      </c>
      <c r="AU398">
        <f>COUNTIF(View_full!H:H,L398)+COUNTIF(View_full!I:I,N398)</f>
        <v>1</v>
      </c>
      <c r="AV398">
        <f>COUNTIFS(Property_Manual!$A$2:$A$1206,Raw!L398,Property_Manual!$B$2:$B$1206,Raw!M398,Property_Manual!$C$2:$C$1206,Raw!N398,Property_Manual!$D$2:$D$1206,Raw!O398,Property_Manual!$F$2:$F$1206,"x")</f>
        <v>0</v>
      </c>
      <c r="AW398" t="str">
        <f t="shared" si="214"/>
        <v>"Embedded","Characteristic","characteristicType","","string",1,"Product additional details","Product characteristics code - e.g. CLR - Color. Not restricted to a list.","false","false","","https://onerecord.iata.org/ns/cargo#Characteristic","https://onerecord.iata.org/ns/cargo#characteristicType","http://www.w3.org/2001/XMLSchema#string"</v>
      </c>
      <c r="AX398" t="str">
        <f t="shared" si="215"/>
        <v/>
      </c>
      <c r="AY398" t="str">
        <f t="shared" si="216"/>
        <v/>
      </c>
    </row>
    <row r="399" spans="1:51" x14ac:dyDescent="0.2">
      <c r="A399" s="5" t="s">
        <v>1254</v>
      </c>
      <c r="B399" s="5" t="s">
        <v>49</v>
      </c>
      <c r="C399" s="5" t="s">
        <v>541</v>
      </c>
      <c r="D399" s="5" t="s">
        <v>496</v>
      </c>
      <c r="E399" s="5"/>
      <c r="F399" s="5" t="s">
        <v>6</v>
      </c>
      <c r="G399">
        <v>1</v>
      </c>
      <c r="H399" s="5"/>
      <c r="I399" s="5" t="s">
        <v>912</v>
      </c>
      <c r="J399" s="5" t="s">
        <v>2197</v>
      </c>
      <c r="K399" s="5"/>
      <c r="L399" t="str">
        <f t="shared" si="186"/>
        <v>Characteristic</v>
      </c>
      <c r="M399" t="str">
        <f t="shared" si="187"/>
        <v>textualValue</v>
      </c>
      <c r="N399" t="str">
        <f t="shared" si="188"/>
        <v>string</v>
      </c>
      <c r="O399" t="str">
        <f t="shared" si="189"/>
        <v/>
      </c>
      <c r="P399" t="str">
        <f t="shared" si="190"/>
        <v/>
      </c>
      <c r="Q399" t="str">
        <f t="shared" si="191"/>
        <v>Object</v>
      </c>
      <c r="R399" t="str">
        <f t="shared" si="192"/>
        <v>"Embedded"</v>
      </c>
      <c r="S399" t="str">
        <f t="shared" si="193"/>
        <v>"Characteristic"</v>
      </c>
      <c r="T399" t="str">
        <f t="shared" si="194"/>
        <v>"textualValue"</v>
      </c>
      <c r="U399" t="str">
        <f t="shared" si="195"/>
        <v>""</v>
      </c>
      <c r="V399" t="str">
        <f t="shared" si="196"/>
        <v>"string"</v>
      </c>
      <c r="W399">
        <f>IF($A399="Implicit","",COUNTIFS($C$8:C399,C399,$A$8:A399,"Explicit"))</f>
        <v>2</v>
      </c>
      <c r="X399" t="str">
        <f t="shared" si="197"/>
        <v>"Product additional details"</v>
      </c>
      <c r="Y399" t="str">
        <f t="shared" si="198"/>
        <v>"Textual value filled on use context (eg. characteristic colour; contactDetail mail address; etc.)"</v>
      </c>
      <c r="Z399" t="str">
        <f t="shared" si="199"/>
        <v>"false"</v>
      </c>
      <c r="AA399" t="str">
        <f t="shared" si="200"/>
        <v>"false"</v>
      </c>
      <c r="AB399" t="str">
        <f t="shared" si="201"/>
        <v>""</v>
      </c>
      <c r="AC399" t="str">
        <f t="shared" si="202"/>
        <v>"https://onerecord.iata.org/ns/cargo#Characteristic"</v>
      </c>
      <c r="AD399" t="str">
        <f t="shared" si="203"/>
        <v>"https://onerecord.iata.org/ns/cargo#textualValue"</v>
      </c>
      <c r="AE399" t="str">
        <f t="shared" si="204"/>
        <v>"http://www.w3.org/2001/XMLSchema#string"</v>
      </c>
      <c r="AF399" t="str">
        <f t="shared" si="205"/>
        <v>"Embedded","Characteristic","textualValue","","string",2,"Product additional details","Textual value filled on use context (eg. characteristic colour; contactDetail mail address; etc.)","false","false","","https://onerecord.iata.org/ns/cargo#Characteristic","https://onerecord.iata.org/ns/cargo#textualValue","http://www.w3.org/2001/XMLSchema#string"</v>
      </c>
      <c r="AG399" t="str">
        <f t="shared" si="206"/>
        <v>"Embedded.Characteristic"</v>
      </c>
      <c r="AH399" t="str">
        <f t="shared" si="207"/>
        <v>"textualValue"</v>
      </c>
      <c r="AI399" t="str">
        <f t="shared" si="208"/>
        <v>".string"</v>
      </c>
      <c r="AJ399" t="str">
        <f t="shared" si="209"/>
        <v>""</v>
      </c>
      <c r="AK399" t="str">
        <f t="shared" si="210"/>
        <v>"hasOne"</v>
      </c>
      <c r="AL399" t="str">
        <f t="shared" si="211"/>
        <v>"Embedded.Characteristic","textualValue",".string","","hasOne"</v>
      </c>
      <c r="AN399">
        <f>COUNTIF(View_conceptual!G:G,L399)</f>
        <v>1</v>
      </c>
      <c r="AO399">
        <f>COUNTIF(View_conceptual!H:H,L399)+COUNTIF(View_conceptual!I:I,N399)</f>
        <v>1</v>
      </c>
      <c r="AQ399" t="str">
        <f t="shared" si="212"/>
        <v>"Embedded","Characteristic","textualValue","","string",2,"Product additional details","Textual value filled on use context (eg. characteristic colour; contactDetail mail address; etc.)","false","false","","https://onerecord.iata.org/ns/cargo#Characteristic","https://onerecord.iata.org/ns/cargo#textualValue","http://www.w3.org/2001/XMLSchema#string"</v>
      </c>
      <c r="AR399" t="str">
        <f t="shared" si="213"/>
        <v/>
      </c>
      <c r="AT399">
        <f>COUNTIF(View_full!G:G,L399)</f>
        <v>1</v>
      </c>
      <c r="AU399">
        <f>COUNTIF(View_full!H:H,L399)+COUNTIF(View_full!I:I,N399)</f>
        <v>1</v>
      </c>
      <c r="AV399">
        <f>COUNTIFS(Property_Manual!$A$2:$A$1206,Raw!L399,Property_Manual!$B$2:$B$1206,Raw!M399,Property_Manual!$C$2:$C$1206,Raw!N399,Property_Manual!$D$2:$D$1206,Raw!O399,Property_Manual!$F$2:$F$1206,"x")</f>
        <v>0</v>
      </c>
      <c r="AW399" t="str">
        <f t="shared" si="214"/>
        <v>"Embedded","Characteristic","textualValue","","string",2,"Product additional details","Textual value filled on use context (eg. characteristic colour; contactDetail mail address; etc.)","false","false","","https://onerecord.iata.org/ns/cargo#Characteristic","https://onerecord.iata.org/ns/cargo#textualValue","http://www.w3.org/2001/XMLSchema#string"</v>
      </c>
      <c r="AX399" t="str">
        <f t="shared" si="215"/>
        <v/>
      </c>
      <c r="AY399" t="str">
        <f t="shared" si="216"/>
        <v/>
      </c>
    </row>
    <row r="400" spans="1:51" x14ac:dyDescent="0.2">
      <c r="A400" s="5" t="s">
        <v>1254</v>
      </c>
      <c r="B400" s="5" t="s">
        <v>1209</v>
      </c>
      <c r="C400" s="5" t="s">
        <v>23</v>
      </c>
      <c r="D400" s="5" t="s">
        <v>411</v>
      </c>
      <c r="E400" s="5" t="s">
        <v>1198</v>
      </c>
      <c r="F400" s="5" t="s">
        <v>412</v>
      </c>
      <c r="G400">
        <v>1</v>
      </c>
      <c r="H400" t="s">
        <v>1185</v>
      </c>
      <c r="I400" s="5" t="s">
        <v>413</v>
      </c>
      <c r="J400" s="5" t="s">
        <v>414</v>
      </c>
      <c r="K400" s="5"/>
      <c r="L400" t="str">
        <f t="shared" si="186"/>
        <v>Check</v>
      </c>
      <c r="M400" t="str">
        <f t="shared" si="187"/>
        <v>checkTotalResult</v>
      </c>
      <c r="N400" t="str">
        <f t="shared" si="188"/>
        <v>CheckTotalResult</v>
      </c>
      <c r="O400" t="str">
        <f t="shared" si="189"/>
        <v>resultOfCheck</v>
      </c>
      <c r="P400" t="str">
        <f t="shared" si="190"/>
        <v/>
      </c>
      <c r="Q400" t="str">
        <f t="shared" si="191"/>
        <v>Object</v>
      </c>
      <c r="R400" t="str">
        <f t="shared" si="192"/>
        <v>"Action"</v>
      </c>
      <c r="S400" t="str">
        <f t="shared" si="193"/>
        <v>"Check"</v>
      </c>
      <c r="T400" t="str">
        <f t="shared" si="194"/>
        <v>"checkTotalResult"</v>
      </c>
      <c r="U400" t="str">
        <f t="shared" si="195"/>
        <v>"Common"</v>
      </c>
      <c r="V400" t="str">
        <f t="shared" si="196"/>
        <v>"CheckTotalResult"</v>
      </c>
      <c r="W400">
        <f>IF($A400="Implicit","",COUNTIFS($C$8:C400,C400,$A$8:A400,"Explicit"))</f>
        <v>1</v>
      </c>
      <c r="X400" t="str">
        <f t="shared" si="197"/>
        <v>"Action to describe a check"</v>
      </c>
      <c r="Y400" t="str">
        <f t="shared" si="198"/>
        <v>"Reference to the result of the Check"</v>
      </c>
      <c r="Z400" t="str">
        <f t="shared" si="199"/>
        <v>"false"</v>
      </c>
      <c r="AA400" t="str">
        <f t="shared" si="200"/>
        <v>"false"</v>
      </c>
      <c r="AB400" t="str">
        <f t="shared" si="201"/>
        <v>""</v>
      </c>
      <c r="AC400" t="str">
        <f t="shared" si="202"/>
        <v>"https://onerecord.iata.org/ns/cargo#Check"</v>
      </c>
      <c r="AD400" t="str">
        <f t="shared" si="203"/>
        <v>"https://onerecord.iata.org/ns/cargo#checkTotalResult"</v>
      </c>
      <c r="AE400" t="str">
        <f t="shared" si="204"/>
        <v>"https://onerecord.iata.org/ns/cargo#CheckTotalResult"</v>
      </c>
      <c r="AF400" t="str">
        <f t="shared" si="205"/>
        <v>"Action","Check","checkTotalResult","Common","CheckTotalResult",1,"Action to describe a check","Reference to the result of the Check","false","false","","https://onerecord.iata.org/ns/cargo#Check","https://onerecord.iata.org/ns/cargo#checkTotalResult","https://onerecord.iata.org/ns/cargo#CheckTotalResult"</v>
      </c>
      <c r="AG400" t="str">
        <f t="shared" si="206"/>
        <v>"Action.Check"</v>
      </c>
      <c r="AH400" t="str">
        <f t="shared" si="207"/>
        <v>"checkTotalResult"</v>
      </c>
      <c r="AI400" t="str">
        <f t="shared" si="208"/>
        <v>"Common.CheckTotalResult"</v>
      </c>
      <c r="AJ400" t="str">
        <f t="shared" si="209"/>
        <v>"resultOfCheck"</v>
      </c>
      <c r="AK400" t="str">
        <f t="shared" si="210"/>
        <v>"hasOne"</v>
      </c>
      <c r="AL400" t="str">
        <f t="shared" si="211"/>
        <v>"Action.Check","checkTotalResult","Common.CheckTotalResult","resultOfCheck","hasOne"</v>
      </c>
      <c r="AN400">
        <f>COUNTIF(View_conceptual!G:G,L400)</f>
        <v>0</v>
      </c>
      <c r="AO400">
        <f>COUNTIF(View_conceptual!H:H,L400)+COUNTIF(View_conceptual!I:I,N400)</f>
        <v>0</v>
      </c>
      <c r="AQ400" t="str">
        <f t="shared" si="212"/>
        <v/>
      </c>
      <c r="AR400" t="str">
        <f t="shared" si="213"/>
        <v/>
      </c>
      <c r="AT400">
        <f>COUNTIF(View_full!G:G,L400)</f>
        <v>1</v>
      </c>
      <c r="AU400">
        <f>COUNTIF(View_full!H:H,L400)+COUNTIF(View_full!I:I,N400)</f>
        <v>1</v>
      </c>
      <c r="AV400">
        <f>COUNTIFS(Property_Manual!$A$2:$A$1206,Raw!L400,Property_Manual!$B$2:$B$1206,Raw!M400,Property_Manual!$C$2:$C$1206,Raw!N400,Property_Manual!$D$2:$D$1206,Raw!O400,Property_Manual!$F$2:$F$1206,"x")</f>
        <v>1</v>
      </c>
      <c r="AW400" t="str">
        <f t="shared" si="214"/>
        <v>"Action","Check","checkTotalResult","Common","CheckTotalResult",1,"Action to describe a check","Reference to the result of the Check","false","false","","https://onerecord.iata.org/ns/cargo#Check","https://onerecord.iata.org/ns/cargo#checkTotalResult","https://onerecord.iata.org/ns/cargo#CheckTotalResult"</v>
      </c>
      <c r="AX400" t="str">
        <f t="shared" si="215"/>
        <v/>
      </c>
      <c r="AY400" t="str">
        <f t="shared" si="216"/>
        <v>"Action.Check","checkTotalResult","Common.CheckTotalResult","resultOfCheck","hasOne"</v>
      </c>
    </row>
    <row r="401" spans="1:51" x14ac:dyDescent="0.2">
      <c r="A401" s="5" t="s">
        <v>1254</v>
      </c>
      <c r="B401" s="5" t="s">
        <v>1209</v>
      </c>
      <c r="C401" s="5" t="s">
        <v>23</v>
      </c>
      <c r="D401" s="5" t="s">
        <v>415</v>
      </c>
      <c r="E401" s="5" t="s">
        <v>1196</v>
      </c>
      <c r="F401" s="5" t="s">
        <v>372</v>
      </c>
      <c r="G401">
        <v>1</v>
      </c>
      <c r="H401" t="s">
        <v>38</v>
      </c>
      <c r="I401" s="5" t="s">
        <v>413</v>
      </c>
      <c r="J401" s="5" t="s">
        <v>416</v>
      </c>
      <c r="K401" s="5" t="s">
        <v>3149</v>
      </c>
      <c r="L401" t="str">
        <f t="shared" si="186"/>
        <v>Check</v>
      </c>
      <c r="M401" t="str">
        <f t="shared" si="187"/>
        <v>checkedObject</v>
      </c>
      <c r="N401" t="str">
        <f t="shared" si="188"/>
        <v>LogisticsObject</v>
      </c>
      <c r="O401" t="str">
        <f t="shared" si="189"/>
        <v>checks</v>
      </c>
      <c r="P401" t="str">
        <f t="shared" si="190"/>
        <v>LogisticsActivity|Answer|Actor|Piece|Location|EpermitConsignment|Organization|IotDevice|PhysicalLogisticsObject|BillingDetails|Booking|BookingOption|BookingRequest|BookingShipment|Carrier|Person|Check|CheckTemplate|CheckTotalResult|CO2Emissions|LoadingMaterial|Composing|Sensor|PieceLiveAnimals|Item|DgProductRadioactive|Product|CustomsInformation|Waybill|DgDeclaration|ExternalReference|LiveAnimalsEpermit|BookingOptionRequest|Price|ProductDg|UnitComposition|Insurance|Shipment|LogisticsAction|DgRadioactiveIsotope|LoadingUnit|Loading|TransportMeans|TransportMovement|Company|PackagingType|LogisticsAgent|Question|Ratings|SecurityDeclaration|LogisticsService|EpermitSignature|Storing|TransportLegs|ULD|PieceDg|HandlingService|ItemDg|NonHumanActor|PublicAuthority|Storage</v>
      </c>
      <c r="Q401" t="str">
        <f t="shared" si="191"/>
        <v>Object</v>
      </c>
      <c r="R401" t="str">
        <f t="shared" si="192"/>
        <v>"Action"</v>
      </c>
      <c r="S401" t="str">
        <f t="shared" si="193"/>
        <v>"Check"</v>
      </c>
      <c r="T401" t="str">
        <f t="shared" si="194"/>
        <v>"checkedObject"</v>
      </c>
      <c r="U401" t="str">
        <f t="shared" si="195"/>
        <v>"Abstract"</v>
      </c>
      <c r="V401" t="str">
        <f t="shared" si="196"/>
        <v>"LogisticsObject"</v>
      </c>
      <c r="W401">
        <f>IF($A401="Implicit","",COUNTIFS($C$8:C401,C401,$A$8:A401,"Explicit"))</f>
        <v>2</v>
      </c>
      <c r="X401" t="str">
        <f t="shared" si="197"/>
        <v>"Action to describe a check"</v>
      </c>
      <c r="Y401" t="str">
        <f t="shared" si="198"/>
        <v>"Reference to the checked Object"</v>
      </c>
      <c r="Z401" t="str">
        <f t="shared" si="199"/>
        <v>"false"</v>
      </c>
      <c r="AA401" t="str">
        <f t="shared" si="200"/>
        <v>"false"</v>
      </c>
      <c r="AB401" t="str">
        <f t="shared" si="201"/>
        <v>"LogisticsActivity|Answer|Actor|Piece|Location|EpermitConsignment|Organization|IotDevice|PhysicalLogisticsObject|BillingDetails|Booking|BookingOption|BookingRequest|BookingShipment|Carrier|Person|Check|CheckTemplate|CheckTotalResult|CO2Emissions|LoadingMaterial|Composing|Sensor|PieceLiveAnimals|Item|DgProductRadioactive|Product|CustomsInformation|Waybill|DgDeclaration|ExternalReference|LiveAnimalsEpermit|BookingOptionRequest|Price|ProductDg|UnitComposition|Insurance|Shipment|LogisticsAction|DgRadioactiveIsotope|LoadingUnit|Loading|TransportMeans|TransportMovement|Company|PackagingType|LogisticsAgent|Question|Ratings|SecurityDeclaration|LogisticsService|EpermitSignature|Storing|TransportLegs|ULD|PieceDg|HandlingService|ItemDg|NonHumanActor|PublicAuthority|Storage"</v>
      </c>
      <c r="AC401" t="str">
        <f t="shared" si="202"/>
        <v>"https://onerecord.iata.org/ns/cargo#Check"</v>
      </c>
      <c r="AD401" t="str">
        <f t="shared" si="203"/>
        <v>"https://onerecord.iata.org/ns/cargo#checkedObject"</v>
      </c>
      <c r="AE401" t="str">
        <f t="shared" si="204"/>
        <v>"https://onerecord.iata.org/ns/cargo#LogisticsObject"</v>
      </c>
      <c r="AF401" t="str">
        <f t="shared" si="205"/>
        <v>"Action","Check","checkedObject","Abstract","LogisticsObject",2,"Action to describe a check","Reference to the checked Object","false","false","LogisticsActivity|Answer|Actor|Piece|Location|EpermitConsignment|Organization|IotDevice|PhysicalLogisticsObject|BillingDetails|Booking|BookingOption|BookingRequest|BookingShipment|Carrier|Person|Check|CheckTemplate|CheckTotalResult|CO2Emissions|LoadingMaterial|Composing|Sensor|PieceLiveAnimals|Item|DgProductRadioactive|Product|CustomsInformation|Waybill|DgDeclaration|ExternalReference|LiveAnimalsEpermit|BookingOptionRequest|Price|ProductDg|UnitComposition|Insurance|Shipment|LogisticsAction|DgRadioactiveIsotope|LoadingUnit|Loading|TransportMeans|TransportMovement|Company|PackagingType|LogisticsAgent|Question|Ratings|SecurityDeclaration|LogisticsService|EpermitSignature|Storing|TransportLegs|ULD|PieceDg|HandlingService|ItemDg|NonHumanActor|PublicAuthority|Storage","https://onerecord.iata.org/ns/cargo#Check","https://onerecord.iata.org/ns/cargo#checkedObject","https://onerecord.iata.org/ns/cargo#LogisticsObject"</v>
      </c>
      <c r="AG401" t="str">
        <f t="shared" si="206"/>
        <v>"Action.Check"</v>
      </c>
      <c r="AH401" t="str">
        <f t="shared" si="207"/>
        <v>"checkedObject"</v>
      </c>
      <c r="AI401" t="str">
        <f t="shared" si="208"/>
        <v>"Abstract.LogisticsObject"</v>
      </c>
      <c r="AJ401" t="str">
        <f t="shared" si="209"/>
        <v>"checks"</v>
      </c>
      <c r="AK401" t="str">
        <f t="shared" si="210"/>
        <v>"hasOne"</v>
      </c>
      <c r="AL401" t="str">
        <f t="shared" si="211"/>
        <v>"Action.Check","checkedObject","Abstract.LogisticsObject","checks","hasOne"</v>
      </c>
      <c r="AN401">
        <f>COUNTIF(View_conceptual!G:G,L401)</f>
        <v>0</v>
      </c>
      <c r="AO401">
        <f>COUNTIF(View_conceptual!H:H,L401)+COUNTIF(View_conceptual!I:I,N401)</f>
        <v>0</v>
      </c>
      <c r="AQ401" t="str">
        <f t="shared" si="212"/>
        <v/>
      </c>
      <c r="AR401" t="str">
        <f t="shared" si="213"/>
        <v/>
      </c>
      <c r="AT401">
        <f>COUNTIF(View_full!G:G,L401)</f>
        <v>1</v>
      </c>
      <c r="AU401">
        <f>COUNTIF(View_full!H:H,L401)+COUNTIF(View_full!I:I,N401)</f>
        <v>0</v>
      </c>
      <c r="AV401">
        <f>COUNTIFS(Property_Manual!$A$2:$A$1206,Raw!L401,Property_Manual!$B$2:$B$1206,Raw!M401,Property_Manual!$C$2:$C$1206,Raw!N401,Property_Manual!$D$2:$D$1206,Raw!O401,Property_Manual!$F$2:$F$1206,"x")</f>
        <v>0</v>
      </c>
      <c r="AW401" t="str">
        <f t="shared" si="214"/>
        <v>"Action","Check","checkedObject","Abstract","LogisticsObject",2,"Action to describe a check","Reference to the checked Object","false","false","LogisticsActivity|Answer|Actor|Piece|Location|EpermitConsignment|Organization|IotDevice|PhysicalLogisticsObject|BillingDetails|Booking|BookingOption|BookingRequest|BookingShipment|Carrier|Person|Check|CheckTemplate|CheckTotalResult|CO2Emissions|LoadingMaterial|Composing|Sensor|PieceLiveAnimals|Item|DgProductRadioactive|Product|CustomsInformation|Waybill|DgDeclaration|ExternalReference|LiveAnimalsEpermit|BookingOptionRequest|Price|ProductDg|UnitComposition|Insurance|Shipment|LogisticsAction|DgRadioactiveIsotope|LoadingUnit|Loading|TransportMeans|TransportMovement|Company|PackagingType|LogisticsAgent|Question|Ratings|SecurityDeclaration|LogisticsService|EpermitSignature|Storing|TransportLegs|ULD|PieceDg|HandlingService|ItemDg|NonHumanActor|PublicAuthority|Storage","https://onerecord.iata.org/ns/cargo#Check","https://onerecord.iata.org/ns/cargo#checkedObject","https://onerecord.iata.org/ns/cargo#LogisticsObject"</v>
      </c>
      <c r="AX401" t="str">
        <f t="shared" si="215"/>
        <v/>
      </c>
      <c r="AY401" t="str">
        <f t="shared" si="216"/>
        <v/>
      </c>
    </row>
    <row r="402" spans="1:51" x14ac:dyDescent="0.2">
      <c r="A402" s="5" t="s">
        <v>1254</v>
      </c>
      <c r="B402" s="5" t="s">
        <v>1209</v>
      </c>
      <c r="C402" s="5" t="s">
        <v>23</v>
      </c>
      <c r="D402" s="5" t="s">
        <v>419</v>
      </c>
      <c r="E402" s="5" t="s">
        <v>1198</v>
      </c>
      <c r="F402" s="5" t="s">
        <v>420</v>
      </c>
      <c r="G402">
        <v>1</v>
      </c>
      <c r="H402" t="s">
        <v>1186</v>
      </c>
      <c r="I402" s="5" t="s">
        <v>413</v>
      </c>
      <c r="J402" s="5" t="s">
        <v>421</v>
      </c>
      <c r="K402" s="5"/>
      <c r="L402" t="str">
        <f t="shared" si="186"/>
        <v>Check</v>
      </c>
      <c r="M402" t="str">
        <f t="shared" si="187"/>
        <v>usedTemplate</v>
      </c>
      <c r="N402" t="str">
        <f t="shared" si="188"/>
        <v>CheckTemplate</v>
      </c>
      <c r="O402" t="str">
        <f t="shared" si="189"/>
        <v>usedInCheck</v>
      </c>
      <c r="P402" t="str">
        <f t="shared" si="190"/>
        <v/>
      </c>
      <c r="Q402" t="str">
        <f t="shared" si="191"/>
        <v>Object</v>
      </c>
      <c r="R402" t="str">
        <f t="shared" si="192"/>
        <v>"Action"</v>
      </c>
      <c r="S402" t="str">
        <f t="shared" si="193"/>
        <v>"Check"</v>
      </c>
      <c r="T402" t="str">
        <f t="shared" si="194"/>
        <v>"usedTemplate"</v>
      </c>
      <c r="U402" t="str">
        <f t="shared" si="195"/>
        <v>"Common"</v>
      </c>
      <c r="V402" t="str">
        <f t="shared" si="196"/>
        <v>"CheckTemplate"</v>
      </c>
      <c r="W402">
        <f>IF($A402="Implicit","",COUNTIFS($C$8:C402,C402,$A$8:A402,"Explicit"))</f>
        <v>3</v>
      </c>
      <c r="X402" t="str">
        <f t="shared" si="197"/>
        <v>"Action to describe a check"</v>
      </c>
      <c r="Y402" t="str">
        <f t="shared" si="198"/>
        <v>"Reference to the Template used in the Check"</v>
      </c>
      <c r="Z402" t="str">
        <f t="shared" si="199"/>
        <v>"false"</v>
      </c>
      <c r="AA402" t="str">
        <f t="shared" si="200"/>
        <v>"false"</v>
      </c>
      <c r="AB402" t="str">
        <f t="shared" si="201"/>
        <v>""</v>
      </c>
      <c r="AC402" t="str">
        <f t="shared" si="202"/>
        <v>"https://onerecord.iata.org/ns/cargo#Check"</v>
      </c>
      <c r="AD402" t="str">
        <f t="shared" si="203"/>
        <v>"https://onerecord.iata.org/ns/cargo#usedTemplate"</v>
      </c>
      <c r="AE402" t="str">
        <f t="shared" si="204"/>
        <v>"https://onerecord.iata.org/ns/cargo#CheckTemplate"</v>
      </c>
      <c r="AF402" t="str">
        <f t="shared" si="205"/>
        <v>"Action","Check","usedTemplate","Common","CheckTemplate",3,"Action to describe a check","Reference to the Template used in the Check","false","false","","https://onerecord.iata.org/ns/cargo#Check","https://onerecord.iata.org/ns/cargo#usedTemplate","https://onerecord.iata.org/ns/cargo#CheckTemplate"</v>
      </c>
      <c r="AG402" t="str">
        <f t="shared" si="206"/>
        <v>"Action.Check"</v>
      </c>
      <c r="AH402" t="str">
        <f t="shared" si="207"/>
        <v>"usedTemplate"</v>
      </c>
      <c r="AI402" t="str">
        <f t="shared" si="208"/>
        <v>"Common.CheckTemplate"</v>
      </c>
      <c r="AJ402" t="str">
        <f t="shared" si="209"/>
        <v>"usedInCheck"</v>
      </c>
      <c r="AK402" t="str">
        <f t="shared" si="210"/>
        <v>"hasOne"</v>
      </c>
      <c r="AL402" t="str">
        <f t="shared" si="211"/>
        <v>"Action.Check","usedTemplate","Common.CheckTemplate","usedInCheck","hasOne"</v>
      </c>
      <c r="AN402">
        <f>COUNTIF(View_conceptual!G:G,L402)</f>
        <v>0</v>
      </c>
      <c r="AO402">
        <f>COUNTIF(View_conceptual!H:H,L402)+COUNTIF(View_conceptual!I:I,N402)</f>
        <v>0</v>
      </c>
      <c r="AQ402" t="str">
        <f t="shared" si="212"/>
        <v/>
      </c>
      <c r="AR402" t="str">
        <f t="shared" si="213"/>
        <v/>
      </c>
      <c r="AT402">
        <f>COUNTIF(View_full!G:G,L402)</f>
        <v>1</v>
      </c>
      <c r="AU402">
        <f>COUNTIF(View_full!H:H,L402)+COUNTIF(View_full!I:I,N402)</f>
        <v>1</v>
      </c>
      <c r="AV402">
        <f>COUNTIFS(Property_Manual!$A$2:$A$1206,Raw!L402,Property_Manual!$B$2:$B$1206,Raw!M402,Property_Manual!$C$2:$C$1206,Raw!N402,Property_Manual!$D$2:$D$1206,Raw!O402,Property_Manual!$F$2:$F$1206,"x")</f>
        <v>1</v>
      </c>
      <c r="AW402" t="str">
        <f t="shared" si="214"/>
        <v>"Action","Check","usedTemplate","Common","CheckTemplate",3,"Action to describe a check","Reference to the Template used in the Check","false","false","","https://onerecord.iata.org/ns/cargo#Check","https://onerecord.iata.org/ns/cargo#usedTemplate","https://onerecord.iata.org/ns/cargo#CheckTemplate"</v>
      </c>
      <c r="AX402" t="str">
        <f t="shared" si="215"/>
        <v/>
      </c>
      <c r="AY402" t="str">
        <f t="shared" si="216"/>
        <v>"Action.Check","usedTemplate","Common.CheckTemplate","usedInCheck","hasOne"</v>
      </c>
    </row>
    <row r="403" spans="1:51" x14ac:dyDescent="0.2">
      <c r="A403" s="5" t="s">
        <v>1254</v>
      </c>
      <c r="B403" s="5" t="s">
        <v>1209</v>
      </c>
      <c r="C403" s="5" t="s">
        <v>23</v>
      </c>
      <c r="D403" s="5" t="s">
        <v>424</v>
      </c>
      <c r="E403" s="5" t="s">
        <v>1198</v>
      </c>
      <c r="F403" s="5" t="s">
        <v>89</v>
      </c>
      <c r="G403">
        <v>1</v>
      </c>
      <c r="H403" s="5" t="s">
        <v>192</v>
      </c>
      <c r="I403" s="5" t="s">
        <v>413</v>
      </c>
      <c r="J403" s="5" t="s">
        <v>425</v>
      </c>
      <c r="K403" s="5"/>
      <c r="L403" t="str">
        <f t="shared" si="186"/>
        <v>Check</v>
      </c>
      <c r="M403" t="str">
        <f t="shared" si="187"/>
        <v>performedAt</v>
      </c>
      <c r="N403" t="str">
        <f t="shared" si="188"/>
        <v>Location</v>
      </c>
      <c r="O403" t="str">
        <f t="shared" si="189"/>
        <v>onsiteActions</v>
      </c>
      <c r="P403" t="str">
        <f t="shared" si="190"/>
        <v/>
      </c>
      <c r="Q403" t="str">
        <f t="shared" si="191"/>
        <v>Object</v>
      </c>
      <c r="R403" t="str">
        <f t="shared" si="192"/>
        <v>"Action"</v>
      </c>
      <c r="S403" t="str">
        <f t="shared" si="193"/>
        <v>"Check"</v>
      </c>
      <c r="T403" t="str">
        <f t="shared" si="194"/>
        <v>"performedAt"</v>
      </c>
      <c r="U403" t="str">
        <f t="shared" si="195"/>
        <v>"Common"</v>
      </c>
      <c r="V403" t="str">
        <f t="shared" si="196"/>
        <v>"Location"</v>
      </c>
      <c r="W403">
        <f>IF($A403="Implicit","",COUNTIFS($C$8:C403,C403,$A$8:A403,"Explicit"))</f>
        <v>4</v>
      </c>
      <c r="X403" t="str">
        <f t="shared" si="197"/>
        <v>"Action to describe a check"</v>
      </c>
      <c r="Y403" t="str">
        <f t="shared" si="198"/>
        <v>"Reference to the Location the Action was performed at"</v>
      </c>
      <c r="Z403" t="str">
        <f t="shared" si="199"/>
        <v>"false"</v>
      </c>
      <c r="AA403" t="str">
        <f t="shared" si="200"/>
        <v>"false"</v>
      </c>
      <c r="AB403" t="str">
        <f t="shared" si="201"/>
        <v>""</v>
      </c>
      <c r="AC403" t="str">
        <f t="shared" si="202"/>
        <v>"https://onerecord.iata.org/ns/cargo#Check"</v>
      </c>
      <c r="AD403" t="str">
        <f t="shared" si="203"/>
        <v>"https://onerecord.iata.org/ns/cargo#performedAt"</v>
      </c>
      <c r="AE403" t="str">
        <f t="shared" si="204"/>
        <v>"https://onerecord.iata.org/ns/cargo#Location"</v>
      </c>
      <c r="AF403" t="str">
        <f t="shared" si="205"/>
        <v>"Action","Check","performedAt","Common","Location",4,"Action to describe a check","Reference to the Location the Action was performed at","false","false","","https://onerecord.iata.org/ns/cargo#Check","https://onerecord.iata.org/ns/cargo#performedAt","https://onerecord.iata.org/ns/cargo#Location"</v>
      </c>
      <c r="AG403" t="str">
        <f t="shared" si="206"/>
        <v>"Action.Check"</v>
      </c>
      <c r="AH403" t="str">
        <f t="shared" si="207"/>
        <v>"performedAt"</v>
      </c>
      <c r="AI403" t="str">
        <f t="shared" si="208"/>
        <v>"Common.Location"</v>
      </c>
      <c r="AJ403" t="str">
        <f t="shared" si="209"/>
        <v>"onsiteActions"</v>
      </c>
      <c r="AK403" t="str">
        <f t="shared" si="210"/>
        <v>"hasOne"</v>
      </c>
      <c r="AL403" t="str">
        <f t="shared" si="211"/>
        <v>"Action.Check","performedAt","Common.Location","onsiteActions","hasOne"</v>
      </c>
      <c r="AN403">
        <f>COUNTIF(View_conceptual!G:G,L403)</f>
        <v>0</v>
      </c>
      <c r="AO403">
        <f>COUNTIF(View_conceptual!H:H,L403)+COUNTIF(View_conceptual!I:I,N403)</f>
        <v>0</v>
      </c>
      <c r="AQ403" t="str">
        <f t="shared" si="212"/>
        <v/>
      </c>
      <c r="AR403" t="str">
        <f t="shared" si="213"/>
        <v/>
      </c>
      <c r="AT403">
        <f>COUNTIF(View_full!G:G,L403)</f>
        <v>1</v>
      </c>
      <c r="AU403">
        <f>COUNTIF(View_full!H:H,L403)+COUNTIF(View_full!I:I,N403)</f>
        <v>0</v>
      </c>
      <c r="AV403">
        <f>COUNTIFS(Property_Manual!$A$2:$A$1206,Raw!L403,Property_Manual!$B$2:$B$1206,Raw!M403,Property_Manual!$C$2:$C$1206,Raw!N403,Property_Manual!$D$2:$D$1206,Raw!O403,Property_Manual!$F$2:$F$1206,"x")</f>
        <v>0</v>
      </c>
      <c r="AW403" t="str">
        <f t="shared" si="214"/>
        <v>"Action","Check","performedAt","Common","Location",4,"Action to describe a check","Reference to the Location the Action was performed at","false","false","","https://onerecord.iata.org/ns/cargo#Check","https://onerecord.iata.org/ns/cargo#performedAt","https://onerecord.iata.org/ns/cargo#Location"</v>
      </c>
      <c r="AX403" t="str">
        <f t="shared" si="215"/>
        <v/>
      </c>
      <c r="AY403" t="str">
        <f t="shared" si="216"/>
        <v/>
      </c>
    </row>
    <row r="404" spans="1:51" x14ac:dyDescent="0.2">
      <c r="A404" s="5" t="s">
        <v>1254</v>
      </c>
      <c r="B404" s="5" t="s">
        <v>1209</v>
      </c>
      <c r="C404" s="5" t="s">
        <v>23</v>
      </c>
      <c r="D404" s="5" t="s">
        <v>426</v>
      </c>
      <c r="E404" s="5" t="s">
        <v>1196</v>
      </c>
      <c r="F404" s="5" t="s">
        <v>21</v>
      </c>
      <c r="G404">
        <v>1</v>
      </c>
      <c r="H404" s="5" t="s">
        <v>22</v>
      </c>
      <c r="I404" s="5" t="s">
        <v>413</v>
      </c>
      <c r="J404" s="5" t="s">
        <v>427</v>
      </c>
      <c r="K404" s="5" t="s">
        <v>1829</v>
      </c>
      <c r="L404" t="str">
        <f t="shared" si="186"/>
        <v>Check</v>
      </c>
      <c r="M404" t="str">
        <f t="shared" si="187"/>
        <v>servedActivity</v>
      </c>
      <c r="N404" t="str">
        <f t="shared" si="188"/>
        <v>LogisticsActivity</v>
      </c>
      <c r="O404" t="str">
        <f t="shared" si="189"/>
        <v>checkActions</v>
      </c>
      <c r="P404" t="str">
        <f t="shared" si="190"/>
        <v>UnitComposition|TransportMovement|Storage</v>
      </c>
      <c r="Q404" t="str">
        <f t="shared" si="191"/>
        <v>Object</v>
      </c>
      <c r="R404" t="str">
        <f t="shared" si="192"/>
        <v>"Action"</v>
      </c>
      <c r="S404" t="str">
        <f t="shared" si="193"/>
        <v>"Check"</v>
      </c>
      <c r="T404" t="str">
        <f t="shared" si="194"/>
        <v>"servedActivity"</v>
      </c>
      <c r="U404" t="str">
        <f t="shared" si="195"/>
        <v>"Abstract"</v>
      </c>
      <c r="V404" t="str">
        <f t="shared" si="196"/>
        <v>"LogisticsActivity"</v>
      </c>
      <c r="W404">
        <f>IF($A404="Implicit","",COUNTIFS($C$8:C404,C404,$A$8:A404,"Explicit"))</f>
        <v>5</v>
      </c>
      <c r="X404" t="str">
        <f t="shared" si="197"/>
        <v>"Action to describe a check"</v>
      </c>
      <c r="Y404" t="str">
        <f t="shared" si="198"/>
        <v>"Reference to the Activity the Action was performed for"</v>
      </c>
      <c r="Z404" t="str">
        <f t="shared" si="199"/>
        <v>"false"</v>
      </c>
      <c r="AA404" t="str">
        <f t="shared" si="200"/>
        <v>"false"</v>
      </c>
      <c r="AB404" t="str">
        <f t="shared" si="201"/>
        <v>"UnitComposition|TransportMovement|Storage"</v>
      </c>
      <c r="AC404" t="str">
        <f t="shared" si="202"/>
        <v>"https://onerecord.iata.org/ns/cargo#Check"</v>
      </c>
      <c r="AD404" t="str">
        <f t="shared" si="203"/>
        <v>"https://onerecord.iata.org/ns/cargo#servedActivity"</v>
      </c>
      <c r="AE404" t="str">
        <f t="shared" si="204"/>
        <v>"https://onerecord.iata.org/ns/cargo#LogisticsActivity"</v>
      </c>
      <c r="AF404" t="str">
        <f t="shared" si="205"/>
        <v>"Action","Check","servedActivity","Abstract","LogisticsActivity",5,"Action to describe a check","Reference to the Activity the Action was performed for","false","false","UnitComposition|TransportMovement|Storage","https://onerecord.iata.org/ns/cargo#Check","https://onerecord.iata.org/ns/cargo#servedActivity","https://onerecord.iata.org/ns/cargo#LogisticsActivity"</v>
      </c>
      <c r="AG404" t="str">
        <f t="shared" si="206"/>
        <v>"Action.Check"</v>
      </c>
      <c r="AH404" t="str">
        <f t="shared" si="207"/>
        <v>"servedActivity"</v>
      </c>
      <c r="AI404" t="str">
        <f t="shared" si="208"/>
        <v>"Abstract.LogisticsActivity"</v>
      </c>
      <c r="AJ404" t="str">
        <f t="shared" si="209"/>
        <v>"checkActions"</v>
      </c>
      <c r="AK404" t="str">
        <f t="shared" si="210"/>
        <v>"hasOne"</v>
      </c>
      <c r="AL404" t="str">
        <f t="shared" si="211"/>
        <v>"Action.Check","servedActivity","Abstract.LogisticsActivity","checkActions","hasOne"</v>
      </c>
      <c r="AN404">
        <f>COUNTIF(View_conceptual!G:G,L404)</f>
        <v>0</v>
      </c>
      <c r="AO404">
        <f>COUNTIF(View_conceptual!H:H,L404)+COUNTIF(View_conceptual!I:I,N404)</f>
        <v>0</v>
      </c>
      <c r="AQ404" t="str">
        <f t="shared" si="212"/>
        <v/>
      </c>
      <c r="AR404" t="str">
        <f t="shared" si="213"/>
        <v/>
      </c>
      <c r="AT404">
        <f>COUNTIF(View_full!G:G,L404)</f>
        <v>1</v>
      </c>
      <c r="AU404">
        <f>COUNTIF(View_full!H:H,L404)+COUNTIF(View_full!I:I,N404)</f>
        <v>0</v>
      </c>
      <c r="AV404">
        <f>COUNTIFS(Property_Manual!$A$2:$A$1206,Raw!L404,Property_Manual!$B$2:$B$1206,Raw!M404,Property_Manual!$C$2:$C$1206,Raw!N404,Property_Manual!$D$2:$D$1206,Raw!O404,Property_Manual!$F$2:$F$1206,"x")</f>
        <v>0</v>
      </c>
      <c r="AW404" t="str">
        <f t="shared" si="214"/>
        <v>"Action","Check","servedActivity","Abstract","LogisticsActivity",5,"Action to describe a check","Reference to the Activity the Action was performed for","false","false","UnitComposition|TransportMovement|Storage","https://onerecord.iata.org/ns/cargo#Check","https://onerecord.iata.org/ns/cargo#servedActivity","https://onerecord.iata.org/ns/cargo#LogisticsActivity"</v>
      </c>
      <c r="AX404" t="str">
        <f t="shared" si="215"/>
        <v/>
      </c>
      <c r="AY404" t="str">
        <f t="shared" si="216"/>
        <v/>
      </c>
    </row>
    <row r="405" spans="1:51" x14ac:dyDescent="0.2">
      <c r="A405" s="5" t="s">
        <v>1255</v>
      </c>
      <c r="B405" s="5" t="s">
        <v>1209</v>
      </c>
      <c r="C405" s="5" t="s">
        <v>23</v>
      </c>
      <c r="D405" s="5" t="s">
        <v>411</v>
      </c>
      <c r="E405" s="5" t="s">
        <v>1198</v>
      </c>
      <c r="F405" s="5" t="s">
        <v>412</v>
      </c>
      <c r="G405">
        <v>1</v>
      </c>
      <c r="H405" t="s">
        <v>1185</v>
      </c>
      <c r="I405" s="5" t="s">
        <v>413</v>
      </c>
      <c r="J405" s="5" t="s">
        <v>414</v>
      </c>
      <c r="K405" s="5"/>
      <c r="L405" t="str">
        <f t="shared" si="186"/>
        <v>Check</v>
      </c>
      <c r="M405" t="str">
        <f t="shared" si="187"/>
        <v>checkTotalResult</v>
      </c>
      <c r="N405" t="str">
        <f t="shared" si="188"/>
        <v>CheckTotalResult</v>
      </c>
      <c r="O405" t="str">
        <f t="shared" si="189"/>
        <v>resultOfCheck</v>
      </c>
      <c r="P405" t="str">
        <f t="shared" si="190"/>
        <v/>
      </c>
      <c r="Q405" t="str">
        <f t="shared" si="191"/>
        <v>Object</v>
      </c>
      <c r="R405" t="str">
        <f t="shared" si="192"/>
        <v/>
      </c>
      <c r="S405" t="str">
        <f t="shared" si="193"/>
        <v/>
      </c>
      <c r="T405" t="str">
        <f t="shared" si="194"/>
        <v/>
      </c>
      <c r="U405" t="str">
        <f t="shared" si="195"/>
        <v/>
      </c>
      <c r="V405" t="str">
        <f t="shared" si="196"/>
        <v/>
      </c>
      <c r="W405" t="str">
        <f>IF($A405="Implicit","",COUNTIFS($C$8:C405,C405,$A$8:A405,"Explicit"))</f>
        <v/>
      </c>
      <c r="X405" t="str">
        <f t="shared" si="197"/>
        <v/>
      </c>
      <c r="Y405" t="str">
        <f t="shared" si="198"/>
        <v/>
      </c>
      <c r="Z405" t="str">
        <f t="shared" si="199"/>
        <v/>
      </c>
      <c r="AA405" t="str">
        <f t="shared" si="200"/>
        <v/>
      </c>
      <c r="AB405" t="str">
        <f t="shared" si="201"/>
        <v/>
      </c>
      <c r="AC405" t="str">
        <f t="shared" si="202"/>
        <v/>
      </c>
      <c r="AD405" t="str">
        <f t="shared" si="203"/>
        <v/>
      </c>
      <c r="AE405" t="str">
        <f t="shared" si="204"/>
        <v/>
      </c>
      <c r="AF405" t="str">
        <f t="shared" si="205"/>
        <v/>
      </c>
      <c r="AG405" t="str">
        <f t="shared" si="206"/>
        <v>"Action.Check"</v>
      </c>
      <c r="AH405" t="str">
        <f t="shared" si="207"/>
        <v>"checkTotalResult"</v>
      </c>
      <c r="AI405" t="str">
        <f t="shared" si="208"/>
        <v>"Common.CheckTotalResult"</v>
      </c>
      <c r="AJ405" t="str">
        <f t="shared" si="209"/>
        <v>"resultOfCheck"</v>
      </c>
      <c r="AK405" t="str">
        <f t="shared" si="210"/>
        <v>"hasOne"</v>
      </c>
      <c r="AL405" t="str">
        <f t="shared" si="211"/>
        <v>"Action.Check","checkTotalResult","Common.CheckTotalResult","resultOfCheck","hasOne"</v>
      </c>
      <c r="AN405">
        <f>COUNTIF(View_conceptual!G:G,L405)</f>
        <v>0</v>
      </c>
      <c r="AO405">
        <f>COUNTIF(View_conceptual!H:H,L405)+COUNTIF(View_conceptual!I:I,N405)</f>
        <v>0</v>
      </c>
      <c r="AQ405" t="str">
        <f t="shared" si="212"/>
        <v/>
      </c>
      <c r="AR405" t="str">
        <f t="shared" si="213"/>
        <v/>
      </c>
      <c r="AT405">
        <f>COUNTIF(View_full!G:G,L405)</f>
        <v>1</v>
      </c>
      <c r="AU405">
        <f>COUNTIF(View_full!H:H,L405)+COUNTIF(View_full!I:I,N405)</f>
        <v>1</v>
      </c>
      <c r="AV405">
        <f>COUNTIFS(Property_Manual!$A$2:$A$1206,Raw!L405,Property_Manual!$B$2:$B$1206,Raw!M405,Property_Manual!$C$2:$C$1206,Raw!N405,Property_Manual!$D$2:$D$1206,Raw!O405,Property_Manual!$F$2:$F$1206,"x")</f>
        <v>1</v>
      </c>
      <c r="AW405" t="str">
        <f t="shared" si="214"/>
        <v/>
      </c>
      <c r="AX405" t="str">
        <f t="shared" si="215"/>
        <v/>
      </c>
      <c r="AY405" t="str">
        <f t="shared" si="216"/>
        <v>"Action.Check","checkTotalResult","Common.CheckTotalResult","resultOfCheck","hasOne"</v>
      </c>
    </row>
    <row r="406" spans="1:51" x14ac:dyDescent="0.2">
      <c r="A406" s="5" t="s">
        <v>1255</v>
      </c>
      <c r="B406" s="5" t="s">
        <v>1209</v>
      </c>
      <c r="C406" s="5" t="s">
        <v>23</v>
      </c>
      <c r="D406" s="5" t="s">
        <v>415</v>
      </c>
      <c r="E406" s="5" t="s">
        <v>1196</v>
      </c>
      <c r="F406" s="5" t="s">
        <v>21</v>
      </c>
      <c r="G406">
        <v>1</v>
      </c>
      <c r="H406" t="s">
        <v>38</v>
      </c>
      <c r="I406" s="5" t="s">
        <v>413</v>
      </c>
      <c r="J406" s="5" t="s">
        <v>416</v>
      </c>
      <c r="K406" s="5" t="s">
        <v>1829</v>
      </c>
      <c r="L406" t="str">
        <f t="shared" si="186"/>
        <v>Check</v>
      </c>
      <c r="M406" t="str">
        <f t="shared" si="187"/>
        <v>checkedObject</v>
      </c>
      <c r="N406" t="str">
        <f t="shared" si="188"/>
        <v>LogisticsActivity</v>
      </c>
      <c r="O406" t="str">
        <f t="shared" si="189"/>
        <v>checks</v>
      </c>
      <c r="P406" t="str">
        <f t="shared" si="190"/>
        <v>UnitComposition|TransportMovement|Storage</v>
      </c>
      <c r="Q406" t="str">
        <f t="shared" si="191"/>
        <v>Object</v>
      </c>
      <c r="R406" t="str">
        <f t="shared" si="192"/>
        <v/>
      </c>
      <c r="S406" t="str">
        <f t="shared" si="193"/>
        <v/>
      </c>
      <c r="T406" t="str">
        <f t="shared" si="194"/>
        <v/>
      </c>
      <c r="U406" t="str">
        <f t="shared" si="195"/>
        <v/>
      </c>
      <c r="V406" t="str">
        <f t="shared" si="196"/>
        <v/>
      </c>
      <c r="W406" t="str">
        <f>IF($A406="Implicit","",COUNTIFS($C$8:C406,C406,$A$8:A406,"Explicit"))</f>
        <v/>
      </c>
      <c r="X406" t="str">
        <f t="shared" si="197"/>
        <v/>
      </c>
      <c r="Y406" t="str">
        <f t="shared" si="198"/>
        <v/>
      </c>
      <c r="Z406" t="str">
        <f t="shared" si="199"/>
        <v/>
      </c>
      <c r="AA406" t="str">
        <f t="shared" si="200"/>
        <v/>
      </c>
      <c r="AB406" t="str">
        <f t="shared" si="201"/>
        <v/>
      </c>
      <c r="AC406" t="str">
        <f t="shared" si="202"/>
        <v/>
      </c>
      <c r="AD406" t="str">
        <f t="shared" si="203"/>
        <v/>
      </c>
      <c r="AE406" t="str">
        <f t="shared" si="204"/>
        <v/>
      </c>
      <c r="AF406" t="str">
        <f t="shared" si="205"/>
        <v/>
      </c>
      <c r="AG406" t="str">
        <f t="shared" si="206"/>
        <v>"Action.Check"</v>
      </c>
      <c r="AH406" t="str">
        <f t="shared" si="207"/>
        <v>"checkedObject"</v>
      </c>
      <c r="AI406" t="str">
        <f t="shared" si="208"/>
        <v>"Abstract.LogisticsActivity"</v>
      </c>
      <c r="AJ406" t="str">
        <f t="shared" si="209"/>
        <v>"checks"</v>
      </c>
      <c r="AK406" t="str">
        <f t="shared" si="210"/>
        <v>"hasOne"</v>
      </c>
      <c r="AL406" t="str">
        <f t="shared" si="211"/>
        <v>"Action.Check","checkedObject","Abstract.LogisticsActivity","checks","hasOne"</v>
      </c>
      <c r="AN406">
        <f>COUNTIF(View_conceptual!G:G,L406)</f>
        <v>0</v>
      </c>
      <c r="AO406">
        <f>COUNTIF(View_conceptual!H:H,L406)+COUNTIF(View_conceptual!I:I,N406)</f>
        <v>0</v>
      </c>
      <c r="AQ406" t="str">
        <f t="shared" si="212"/>
        <v/>
      </c>
      <c r="AR406" t="str">
        <f t="shared" si="213"/>
        <v/>
      </c>
      <c r="AT406">
        <f>COUNTIF(View_full!G:G,L406)</f>
        <v>1</v>
      </c>
      <c r="AU406">
        <f>COUNTIF(View_full!H:H,L406)+COUNTIF(View_full!I:I,N406)</f>
        <v>0</v>
      </c>
      <c r="AV406">
        <f>COUNTIFS(Property_Manual!$A$2:$A$1206,Raw!L406,Property_Manual!$B$2:$B$1206,Raw!M406,Property_Manual!$C$2:$C$1206,Raw!N406,Property_Manual!$D$2:$D$1206,Raw!O406,Property_Manual!$F$2:$F$1206,"x")</f>
        <v>0</v>
      </c>
      <c r="AW406" t="str">
        <f t="shared" si="214"/>
        <v/>
      </c>
      <c r="AX406" t="str">
        <f t="shared" si="215"/>
        <v/>
      </c>
      <c r="AY406" t="str">
        <f t="shared" si="216"/>
        <v/>
      </c>
    </row>
    <row r="407" spans="1:51" x14ac:dyDescent="0.2">
      <c r="A407" s="5" t="s">
        <v>1255</v>
      </c>
      <c r="B407" s="5" t="s">
        <v>1209</v>
      </c>
      <c r="C407" s="5" t="s">
        <v>23</v>
      </c>
      <c r="D407" s="5" t="s">
        <v>415</v>
      </c>
      <c r="E407" s="5" t="s">
        <v>1198</v>
      </c>
      <c r="F407" s="5" t="s">
        <v>82</v>
      </c>
      <c r="G407">
        <v>1</v>
      </c>
      <c r="H407" t="s">
        <v>38</v>
      </c>
      <c r="I407" s="5" t="s">
        <v>413</v>
      </c>
      <c r="J407" s="5" t="s">
        <v>416</v>
      </c>
      <c r="K407" s="5"/>
      <c r="L407" t="str">
        <f t="shared" si="186"/>
        <v>Check</v>
      </c>
      <c r="M407" t="str">
        <f t="shared" si="187"/>
        <v>checkedObject</v>
      </c>
      <c r="N407" t="str">
        <f t="shared" si="188"/>
        <v>Answer</v>
      </c>
      <c r="O407" t="str">
        <f t="shared" si="189"/>
        <v>checks</v>
      </c>
      <c r="P407" t="str">
        <f t="shared" si="190"/>
        <v/>
      </c>
      <c r="Q407" t="str">
        <f t="shared" si="191"/>
        <v>Object</v>
      </c>
      <c r="R407" t="str">
        <f t="shared" si="192"/>
        <v/>
      </c>
      <c r="S407" t="str">
        <f t="shared" si="193"/>
        <v/>
      </c>
      <c r="T407" t="str">
        <f t="shared" si="194"/>
        <v/>
      </c>
      <c r="U407" t="str">
        <f t="shared" si="195"/>
        <v/>
      </c>
      <c r="V407" t="str">
        <f t="shared" si="196"/>
        <v/>
      </c>
      <c r="W407" t="str">
        <f>IF($A407="Implicit","",COUNTIFS($C$8:C407,C407,$A$8:A407,"Explicit"))</f>
        <v/>
      </c>
      <c r="X407" t="str">
        <f t="shared" si="197"/>
        <v/>
      </c>
      <c r="Y407" t="str">
        <f t="shared" si="198"/>
        <v/>
      </c>
      <c r="Z407" t="str">
        <f t="shared" si="199"/>
        <v/>
      </c>
      <c r="AA407" t="str">
        <f t="shared" si="200"/>
        <v/>
      </c>
      <c r="AB407" t="str">
        <f t="shared" si="201"/>
        <v/>
      </c>
      <c r="AC407" t="str">
        <f t="shared" si="202"/>
        <v/>
      </c>
      <c r="AD407" t="str">
        <f t="shared" si="203"/>
        <v/>
      </c>
      <c r="AE407" t="str">
        <f t="shared" si="204"/>
        <v/>
      </c>
      <c r="AF407" t="str">
        <f t="shared" si="205"/>
        <v/>
      </c>
      <c r="AG407" t="str">
        <f t="shared" si="206"/>
        <v>"Action.Check"</v>
      </c>
      <c r="AH407" t="str">
        <f t="shared" si="207"/>
        <v>"checkedObject"</v>
      </c>
      <c r="AI407" t="str">
        <f t="shared" si="208"/>
        <v>"Common.Answer"</v>
      </c>
      <c r="AJ407" t="str">
        <f t="shared" si="209"/>
        <v>"checks"</v>
      </c>
      <c r="AK407" t="str">
        <f t="shared" si="210"/>
        <v>"hasOne"</v>
      </c>
      <c r="AL407" t="str">
        <f t="shared" si="211"/>
        <v>"Action.Check","checkedObject","Common.Answer","checks","hasOne"</v>
      </c>
      <c r="AN407">
        <f>COUNTIF(View_conceptual!G:G,L407)</f>
        <v>0</v>
      </c>
      <c r="AO407">
        <f>COUNTIF(View_conceptual!H:H,L407)+COUNTIF(View_conceptual!I:I,N407)</f>
        <v>0</v>
      </c>
      <c r="AQ407" t="str">
        <f t="shared" si="212"/>
        <v/>
      </c>
      <c r="AR407" t="str">
        <f t="shared" si="213"/>
        <v/>
      </c>
      <c r="AT407">
        <f>COUNTIF(View_full!G:G,L407)</f>
        <v>1</v>
      </c>
      <c r="AU407">
        <f>COUNTIF(View_full!H:H,L407)+COUNTIF(View_full!I:I,N407)</f>
        <v>1</v>
      </c>
      <c r="AV407">
        <f>COUNTIFS(Property_Manual!$A$2:$A$1206,Raw!L407,Property_Manual!$B$2:$B$1206,Raw!M407,Property_Manual!$C$2:$C$1206,Raw!N407,Property_Manual!$D$2:$D$1206,Raw!O407,Property_Manual!$F$2:$F$1206,"x")</f>
        <v>0</v>
      </c>
      <c r="AW407" t="str">
        <f t="shared" si="214"/>
        <v/>
      </c>
      <c r="AX407" t="str">
        <f t="shared" si="215"/>
        <v/>
      </c>
      <c r="AY407" t="str">
        <f t="shared" si="216"/>
        <v/>
      </c>
    </row>
    <row r="408" spans="1:51" x14ac:dyDescent="0.2">
      <c r="A408" s="5" t="s">
        <v>1255</v>
      </c>
      <c r="B408" s="5" t="s">
        <v>1209</v>
      </c>
      <c r="C408" s="5" t="s">
        <v>23</v>
      </c>
      <c r="D408" s="5" t="s">
        <v>415</v>
      </c>
      <c r="E408" s="5" t="s">
        <v>1836</v>
      </c>
      <c r="F408" s="5" t="s">
        <v>30</v>
      </c>
      <c r="G408">
        <v>1</v>
      </c>
      <c r="H408" s="5" t="s">
        <v>38</v>
      </c>
      <c r="I408" s="5" t="s">
        <v>413</v>
      </c>
      <c r="J408" s="5" t="s">
        <v>416</v>
      </c>
      <c r="K408" s="5" t="s">
        <v>1831</v>
      </c>
      <c r="L408" t="str">
        <f t="shared" si="186"/>
        <v>Check</v>
      </c>
      <c r="M408" t="str">
        <f t="shared" si="187"/>
        <v>checkedObject</v>
      </c>
      <c r="N408" t="str">
        <f t="shared" si="188"/>
        <v>Actor</v>
      </c>
      <c r="O408" t="str">
        <f t="shared" si="189"/>
        <v>checks</v>
      </c>
      <c r="P408" t="str">
        <f t="shared" si="190"/>
        <v>Person|NonHumanActor</v>
      </c>
      <c r="Q408" t="str">
        <f t="shared" si="191"/>
        <v>Object</v>
      </c>
      <c r="R408" t="str">
        <f t="shared" si="192"/>
        <v/>
      </c>
      <c r="S408" t="str">
        <f t="shared" si="193"/>
        <v/>
      </c>
      <c r="T408" t="str">
        <f t="shared" si="194"/>
        <v/>
      </c>
      <c r="U408" t="str">
        <f t="shared" si="195"/>
        <v/>
      </c>
      <c r="V408" t="str">
        <f t="shared" si="196"/>
        <v/>
      </c>
      <c r="W408" t="str">
        <f>IF($A408="Implicit","",COUNTIFS($C$8:C408,C408,$A$8:A408,"Explicit"))</f>
        <v/>
      </c>
      <c r="X408" t="str">
        <f t="shared" si="197"/>
        <v/>
      </c>
      <c r="Y408" t="str">
        <f t="shared" si="198"/>
        <v/>
      </c>
      <c r="Z408" t="str">
        <f t="shared" si="199"/>
        <v/>
      </c>
      <c r="AA408" t="str">
        <f t="shared" si="200"/>
        <v/>
      </c>
      <c r="AB408" t="str">
        <f t="shared" si="201"/>
        <v/>
      </c>
      <c r="AC408" t="str">
        <f t="shared" si="202"/>
        <v/>
      </c>
      <c r="AD408" t="str">
        <f t="shared" si="203"/>
        <v/>
      </c>
      <c r="AE408" t="str">
        <f t="shared" si="204"/>
        <v/>
      </c>
      <c r="AF408" t="str">
        <f t="shared" si="205"/>
        <v/>
      </c>
      <c r="AG408" t="str">
        <f t="shared" si="206"/>
        <v>"Action.Check"</v>
      </c>
      <c r="AH408" t="str">
        <f t="shared" si="207"/>
        <v>"checkedObject"</v>
      </c>
      <c r="AI408" t="str">
        <f t="shared" si="208"/>
        <v>"Agent.Actor"</v>
      </c>
      <c r="AJ408" t="str">
        <f t="shared" si="209"/>
        <v>"checks"</v>
      </c>
      <c r="AK408" t="str">
        <f t="shared" si="210"/>
        <v>"hasOne"</v>
      </c>
      <c r="AL408" t="str">
        <f t="shared" si="211"/>
        <v>"Action.Check","checkedObject","Agent.Actor","checks","hasOne"</v>
      </c>
      <c r="AN408">
        <f>COUNTIF(View_conceptual!G:G,L408)</f>
        <v>0</v>
      </c>
      <c r="AO408">
        <f>COUNTIF(View_conceptual!H:H,L408)+COUNTIF(View_conceptual!I:I,N408)</f>
        <v>0</v>
      </c>
      <c r="AQ408" t="str">
        <f t="shared" si="212"/>
        <v/>
      </c>
      <c r="AR408" t="str">
        <f t="shared" si="213"/>
        <v/>
      </c>
      <c r="AT408">
        <f>COUNTIF(View_full!G:G,L408)</f>
        <v>1</v>
      </c>
      <c r="AU408">
        <f>COUNTIF(View_full!H:H,L408)+COUNTIF(View_full!I:I,N408)</f>
        <v>0</v>
      </c>
      <c r="AV408">
        <f>COUNTIFS(Property_Manual!$A$2:$A$1206,Raw!L408,Property_Manual!$B$2:$B$1206,Raw!M408,Property_Manual!$C$2:$C$1206,Raw!N408,Property_Manual!$D$2:$D$1206,Raw!O408,Property_Manual!$F$2:$F$1206,"x")</f>
        <v>0</v>
      </c>
      <c r="AW408" t="str">
        <f t="shared" si="214"/>
        <v/>
      </c>
      <c r="AX408" t="str">
        <f t="shared" si="215"/>
        <v/>
      </c>
      <c r="AY408" t="str">
        <f t="shared" si="216"/>
        <v/>
      </c>
    </row>
    <row r="409" spans="1:51" x14ac:dyDescent="0.2">
      <c r="A409" s="5" t="s">
        <v>1255</v>
      </c>
      <c r="B409" s="5" t="s">
        <v>1209</v>
      </c>
      <c r="C409" s="5" t="s">
        <v>23</v>
      </c>
      <c r="D409" s="5" t="s">
        <v>415</v>
      </c>
      <c r="E409" s="5" t="s">
        <v>20</v>
      </c>
      <c r="F409" s="5" t="s">
        <v>109</v>
      </c>
      <c r="G409">
        <v>1</v>
      </c>
      <c r="H409" s="5" t="s">
        <v>38</v>
      </c>
      <c r="I409" s="5" t="s">
        <v>413</v>
      </c>
      <c r="J409" s="5" t="s">
        <v>416</v>
      </c>
      <c r="K409" s="5" t="s">
        <v>1833</v>
      </c>
      <c r="L409" t="str">
        <f t="shared" si="186"/>
        <v>Check</v>
      </c>
      <c r="M409" t="str">
        <f t="shared" si="187"/>
        <v>checkedObject</v>
      </c>
      <c r="N409" t="str">
        <f t="shared" si="188"/>
        <v>Piece</v>
      </c>
      <c r="O409" t="str">
        <f t="shared" si="189"/>
        <v>checks</v>
      </c>
      <c r="P409" t="str">
        <f t="shared" si="190"/>
        <v>PieceLiveAnimals|PieceDg</v>
      </c>
      <c r="Q409" t="str">
        <f t="shared" si="191"/>
        <v>Object</v>
      </c>
      <c r="R409" t="str">
        <f t="shared" si="192"/>
        <v/>
      </c>
      <c r="S409" t="str">
        <f t="shared" si="193"/>
        <v/>
      </c>
      <c r="T409" t="str">
        <f t="shared" si="194"/>
        <v/>
      </c>
      <c r="U409" t="str">
        <f t="shared" si="195"/>
        <v/>
      </c>
      <c r="V409" t="str">
        <f t="shared" si="196"/>
        <v/>
      </c>
      <c r="W409" t="str">
        <f>IF($A409="Implicit","",COUNTIFS($C$8:C409,C409,$A$8:A409,"Explicit"))</f>
        <v/>
      </c>
      <c r="X409" t="str">
        <f t="shared" si="197"/>
        <v/>
      </c>
      <c r="Y409" t="str">
        <f t="shared" si="198"/>
        <v/>
      </c>
      <c r="Z409" t="str">
        <f t="shared" si="199"/>
        <v/>
      </c>
      <c r="AA409" t="str">
        <f t="shared" si="200"/>
        <v/>
      </c>
      <c r="AB409" t="str">
        <f t="shared" si="201"/>
        <v/>
      </c>
      <c r="AC409" t="str">
        <f t="shared" si="202"/>
        <v/>
      </c>
      <c r="AD409" t="str">
        <f t="shared" si="203"/>
        <v/>
      </c>
      <c r="AE409" t="str">
        <f t="shared" si="204"/>
        <v/>
      </c>
      <c r="AF409" t="str">
        <f t="shared" si="205"/>
        <v/>
      </c>
      <c r="AG409" t="str">
        <f t="shared" si="206"/>
        <v>"Action.Check"</v>
      </c>
      <c r="AH409" t="str">
        <f t="shared" si="207"/>
        <v>"checkedObject"</v>
      </c>
      <c r="AI409" t="str">
        <f t="shared" si="208"/>
        <v>"Core.Piece"</v>
      </c>
      <c r="AJ409" t="str">
        <f t="shared" si="209"/>
        <v>"checks"</v>
      </c>
      <c r="AK409" t="str">
        <f t="shared" si="210"/>
        <v>"hasOne"</v>
      </c>
      <c r="AL409" t="str">
        <f t="shared" si="211"/>
        <v>"Action.Check","checkedObject","Core.Piece","checks","hasOne"</v>
      </c>
      <c r="AN409">
        <f>COUNTIF(View_conceptual!G:G,L409)</f>
        <v>0</v>
      </c>
      <c r="AO409">
        <f>COUNTIF(View_conceptual!H:H,L409)+COUNTIF(View_conceptual!I:I,N409)</f>
        <v>1</v>
      </c>
      <c r="AQ409" t="str">
        <f t="shared" si="212"/>
        <v/>
      </c>
      <c r="AR409" t="str">
        <f t="shared" si="213"/>
        <v/>
      </c>
      <c r="AT409">
        <f>COUNTIF(View_full!G:G,L409)</f>
        <v>1</v>
      </c>
      <c r="AU409">
        <f>COUNTIF(View_full!H:H,L409)+COUNTIF(View_full!I:I,N409)</f>
        <v>1</v>
      </c>
      <c r="AV409">
        <f>COUNTIFS(Property_Manual!$A$2:$A$1206,Raw!L409,Property_Manual!$B$2:$B$1206,Raw!M409,Property_Manual!$C$2:$C$1206,Raw!N409,Property_Manual!$D$2:$D$1206,Raw!O409,Property_Manual!$F$2:$F$1206,"x")</f>
        <v>0</v>
      </c>
      <c r="AW409" t="str">
        <f t="shared" si="214"/>
        <v/>
      </c>
      <c r="AX409" t="str">
        <f t="shared" si="215"/>
        <v/>
      </c>
      <c r="AY409" t="str">
        <f t="shared" si="216"/>
        <v/>
      </c>
    </row>
    <row r="410" spans="1:51" x14ac:dyDescent="0.2">
      <c r="A410" s="5" t="s">
        <v>1255</v>
      </c>
      <c r="B410" s="5" t="s">
        <v>1209</v>
      </c>
      <c r="C410" s="5" t="s">
        <v>23</v>
      </c>
      <c r="D410" s="5" t="s">
        <v>415</v>
      </c>
      <c r="E410" s="5" t="s">
        <v>1198</v>
      </c>
      <c r="F410" s="5" t="s">
        <v>89</v>
      </c>
      <c r="G410">
        <v>1</v>
      </c>
      <c r="H410" t="s">
        <v>38</v>
      </c>
      <c r="I410" s="5" t="s">
        <v>413</v>
      </c>
      <c r="J410" s="5" t="s">
        <v>416</v>
      </c>
      <c r="K410" s="5"/>
      <c r="L410" t="str">
        <f t="shared" si="186"/>
        <v>Check</v>
      </c>
      <c r="M410" t="str">
        <f t="shared" si="187"/>
        <v>checkedObject</v>
      </c>
      <c r="N410" t="str">
        <f t="shared" si="188"/>
        <v>Location</v>
      </c>
      <c r="O410" t="str">
        <f t="shared" si="189"/>
        <v>checks</v>
      </c>
      <c r="P410" t="str">
        <f t="shared" si="190"/>
        <v/>
      </c>
      <c r="Q410" t="str">
        <f t="shared" si="191"/>
        <v>Object</v>
      </c>
      <c r="R410" t="str">
        <f t="shared" si="192"/>
        <v/>
      </c>
      <c r="S410" t="str">
        <f t="shared" si="193"/>
        <v/>
      </c>
      <c r="T410" t="str">
        <f t="shared" si="194"/>
        <v/>
      </c>
      <c r="U410" t="str">
        <f t="shared" si="195"/>
        <v/>
      </c>
      <c r="V410" t="str">
        <f t="shared" si="196"/>
        <v/>
      </c>
      <c r="W410" t="str">
        <f>IF($A410="Implicit","",COUNTIFS($C$8:C410,C410,$A$8:A410,"Explicit"))</f>
        <v/>
      </c>
      <c r="X410" t="str">
        <f t="shared" si="197"/>
        <v/>
      </c>
      <c r="Y410" t="str">
        <f t="shared" si="198"/>
        <v/>
      </c>
      <c r="Z410" t="str">
        <f t="shared" si="199"/>
        <v/>
      </c>
      <c r="AA410" t="str">
        <f t="shared" si="200"/>
        <v/>
      </c>
      <c r="AB410" t="str">
        <f t="shared" si="201"/>
        <v/>
      </c>
      <c r="AC410" t="str">
        <f t="shared" si="202"/>
        <v/>
      </c>
      <c r="AD410" t="str">
        <f t="shared" si="203"/>
        <v/>
      </c>
      <c r="AE410" t="str">
        <f t="shared" si="204"/>
        <v/>
      </c>
      <c r="AF410" t="str">
        <f t="shared" si="205"/>
        <v/>
      </c>
      <c r="AG410" t="str">
        <f t="shared" si="206"/>
        <v>"Action.Check"</v>
      </c>
      <c r="AH410" t="str">
        <f t="shared" si="207"/>
        <v>"checkedObject"</v>
      </c>
      <c r="AI410" t="str">
        <f t="shared" si="208"/>
        <v>"Common.Location"</v>
      </c>
      <c r="AJ410" t="str">
        <f t="shared" si="209"/>
        <v>"checks"</v>
      </c>
      <c r="AK410" t="str">
        <f t="shared" si="210"/>
        <v>"hasOne"</v>
      </c>
      <c r="AL410" t="str">
        <f t="shared" si="211"/>
        <v>"Action.Check","checkedObject","Common.Location","checks","hasOne"</v>
      </c>
      <c r="AN410">
        <f>COUNTIF(View_conceptual!G:G,L410)</f>
        <v>0</v>
      </c>
      <c r="AO410">
        <f>COUNTIF(View_conceptual!H:H,L410)+COUNTIF(View_conceptual!I:I,N410)</f>
        <v>0</v>
      </c>
      <c r="AQ410" t="str">
        <f t="shared" si="212"/>
        <v/>
      </c>
      <c r="AR410" t="str">
        <f t="shared" si="213"/>
        <v/>
      </c>
      <c r="AT410">
        <f>COUNTIF(View_full!G:G,L410)</f>
        <v>1</v>
      </c>
      <c r="AU410">
        <f>COUNTIF(View_full!H:H,L410)+COUNTIF(View_full!I:I,N410)</f>
        <v>0</v>
      </c>
      <c r="AV410">
        <f>COUNTIFS(Property_Manual!$A$2:$A$1206,Raw!L410,Property_Manual!$B$2:$B$1206,Raw!M410,Property_Manual!$C$2:$C$1206,Raw!N410,Property_Manual!$D$2:$D$1206,Raw!O410,Property_Manual!$F$2:$F$1206,"x")</f>
        <v>0</v>
      </c>
      <c r="AW410" t="str">
        <f t="shared" si="214"/>
        <v/>
      </c>
      <c r="AX410" t="str">
        <f t="shared" si="215"/>
        <v/>
      </c>
      <c r="AY410" t="str">
        <f t="shared" si="216"/>
        <v/>
      </c>
    </row>
    <row r="411" spans="1:51" x14ac:dyDescent="0.2">
      <c r="A411" s="5" t="s">
        <v>1255</v>
      </c>
      <c r="B411" s="5" t="s">
        <v>1209</v>
      </c>
      <c r="C411" s="5" t="s">
        <v>23</v>
      </c>
      <c r="D411" s="5" t="s">
        <v>415</v>
      </c>
      <c r="E411" s="5" t="s">
        <v>1199</v>
      </c>
      <c r="F411" s="5" t="s">
        <v>202</v>
      </c>
      <c r="G411">
        <v>1</v>
      </c>
      <c r="H411" t="s">
        <v>38</v>
      </c>
      <c r="I411" s="5" t="s">
        <v>413</v>
      </c>
      <c r="J411" s="5" t="s">
        <v>416</v>
      </c>
      <c r="K411" s="5"/>
      <c r="L411" t="str">
        <f t="shared" si="186"/>
        <v>Check</v>
      </c>
      <c r="M411" t="str">
        <f t="shared" si="187"/>
        <v>checkedObject</v>
      </c>
      <c r="N411" t="str">
        <f t="shared" si="188"/>
        <v>EpermitConsignment</v>
      </c>
      <c r="O411" t="str">
        <f t="shared" si="189"/>
        <v>checks</v>
      </c>
      <c r="P411" t="str">
        <f t="shared" si="190"/>
        <v/>
      </c>
      <c r="Q411" t="str">
        <f t="shared" si="191"/>
        <v>Object</v>
      </c>
      <c r="R411" t="str">
        <f t="shared" si="192"/>
        <v/>
      </c>
      <c r="S411" t="str">
        <f t="shared" si="193"/>
        <v/>
      </c>
      <c r="T411" t="str">
        <f t="shared" si="194"/>
        <v/>
      </c>
      <c r="U411" t="str">
        <f t="shared" si="195"/>
        <v/>
      </c>
      <c r="V411" t="str">
        <f t="shared" si="196"/>
        <v/>
      </c>
      <c r="W411" t="str">
        <f>IF($A411="Implicit","",COUNTIFS($C$8:C411,C411,$A$8:A411,"Explicit"))</f>
        <v/>
      </c>
      <c r="X411" t="str">
        <f t="shared" si="197"/>
        <v/>
      </c>
      <c r="Y411" t="str">
        <f t="shared" si="198"/>
        <v/>
      </c>
      <c r="Z411" t="str">
        <f t="shared" si="199"/>
        <v/>
      </c>
      <c r="AA411" t="str">
        <f t="shared" si="200"/>
        <v/>
      </c>
      <c r="AB411" t="str">
        <f t="shared" si="201"/>
        <v/>
      </c>
      <c r="AC411" t="str">
        <f t="shared" si="202"/>
        <v/>
      </c>
      <c r="AD411" t="str">
        <f t="shared" si="203"/>
        <v/>
      </c>
      <c r="AE411" t="str">
        <f t="shared" si="204"/>
        <v/>
      </c>
      <c r="AF411" t="str">
        <f t="shared" si="205"/>
        <v/>
      </c>
      <c r="AG411" t="str">
        <f t="shared" si="206"/>
        <v>"Action.Check"</v>
      </c>
      <c r="AH411" t="str">
        <f t="shared" si="207"/>
        <v>"checkedObject"</v>
      </c>
      <c r="AI411" t="str">
        <f t="shared" si="208"/>
        <v>"LiveAnimals.EpermitConsignment"</v>
      </c>
      <c r="AJ411" t="str">
        <f t="shared" si="209"/>
        <v>"checks"</v>
      </c>
      <c r="AK411" t="str">
        <f t="shared" si="210"/>
        <v>"hasOne"</v>
      </c>
      <c r="AL411" t="str">
        <f t="shared" si="211"/>
        <v>"Action.Check","checkedObject","LiveAnimals.EpermitConsignment","checks","hasOne"</v>
      </c>
      <c r="AN411">
        <f>COUNTIF(View_conceptual!G:G,L411)</f>
        <v>0</v>
      </c>
      <c r="AO411">
        <f>COUNTIF(View_conceptual!H:H,L411)+COUNTIF(View_conceptual!I:I,N411)</f>
        <v>0</v>
      </c>
      <c r="AQ411" t="str">
        <f t="shared" si="212"/>
        <v/>
      </c>
      <c r="AR411" t="str">
        <f t="shared" si="213"/>
        <v/>
      </c>
      <c r="AT411">
        <f>COUNTIF(View_full!G:G,L411)</f>
        <v>1</v>
      </c>
      <c r="AU411">
        <f>COUNTIF(View_full!H:H,L411)+COUNTIF(View_full!I:I,N411)</f>
        <v>0</v>
      </c>
      <c r="AV411">
        <f>COUNTIFS(Property_Manual!$A$2:$A$1206,Raw!L411,Property_Manual!$B$2:$B$1206,Raw!M411,Property_Manual!$C$2:$C$1206,Raw!N411,Property_Manual!$D$2:$D$1206,Raw!O411,Property_Manual!$F$2:$F$1206,"x")</f>
        <v>0</v>
      </c>
      <c r="AW411" t="str">
        <f t="shared" si="214"/>
        <v/>
      </c>
      <c r="AX411" t="str">
        <f t="shared" si="215"/>
        <v/>
      </c>
      <c r="AY411" t="str">
        <f t="shared" si="216"/>
        <v/>
      </c>
    </row>
    <row r="412" spans="1:51" x14ac:dyDescent="0.2">
      <c r="A412" s="5" t="s">
        <v>1255</v>
      </c>
      <c r="B412" s="5" t="s">
        <v>1209</v>
      </c>
      <c r="C412" s="5" t="s">
        <v>23</v>
      </c>
      <c r="D412" s="5" t="s">
        <v>415</v>
      </c>
      <c r="E412" s="5" t="s">
        <v>1836</v>
      </c>
      <c r="F412" s="5" t="s">
        <v>100</v>
      </c>
      <c r="G412">
        <v>1</v>
      </c>
      <c r="H412" t="s">
        <v>38</v>
      </c>
      <c r="I412" s="5" t="s">
        <v>413</v>
      </c>
      <c r="J412" s="5" t="s">
        <v>416</v>
      </c>
      <c r="K412" s="5" t="s">
        <v>1830</v>
      </c>
      <c r="L412" t="str">
        <f t="shared" si="186"/>
        <v>Check</v>
      </c>
      <c r="M412" t="str">
        <f t="shared" si="187"/>
        <v>checkedObject</v>
      </c>
      <c r="N412" t="str">
        <f t="shared" si="188"/>
        <v>Organization</v>
      </c>
      <c r="O412" t="str">
        <f t="shared" si="189"/>
        <v>checks</v>
      </c>
      <c r="P412" t="str">
        <f t="shared" si="190"/>
        <v>Carrier|Company|PublicAuthority</v>
      </c>
      <c r="Q412" t="str">
        <f t="shared" si="191"/>
        <v>Object</v>
      </c>
      <c r="R412" t="str">
        <f t="shared" si="192"/>
        <v/>
      </c>
      <c r="S412" t="str">
        <f t="shared" si="193"/>
        <v/>
      </c>
      <c r="T412" t="str">
        <f t="shared" si="194"/>
        <v/>
      </c>
      <c r="U412" t="str">
        <f t="shared" si="195"/>
        <v/>
      </c>
      <c r="V412" t="str">
        <f t="shared" si="196"/>
        <v/>
      </c>
      <c r="W412" t="str">
        <f>IF($A412="Implicit","",COUNTIFS($C$8:C412,C412,$A$8:A412,"Explicit"))</f>
        <v/>
      </c>
      <c r="X412" t="str">
        <f t="shared" si="197"/>
        <v/>
      </c>
      <c r="Y412" t="str">
        <f t="shared" si="198"/>
        <v/>
      </c>
      <c r="Z412" t="str">
        <f t="shared" si="199"/>
        <v/>
      </c>
      <c r="AA412" t="str">
        <f t="shared" si="200"/>
        <v/>
      </c>
      <c r="AB412" t="str">
        <f t="shared" si="201"/>
        <v/>
      </c>
      <c r="AC412" t="str">
        <f t="shared" si="202"/>
        <v/>
      </c>
      <c r="AD412" t="str">
        <f t="shared" si="203"/>
        <v/>
      </c>
      <c r="AE412" t="str">
        <f t="shared" si="204"/>
        <v/>
      </c>
      <c r="AF412" t="str">
        <f t="shared" si="205"/>
        <v/>
      </c>
      <c r="AG412" t="str">
        <f t="shared" si="206"/>
        <v>"Action.Check"</v>
      </c>
      <c r="AH412" t="str">
        <f t="shared" si="207"/>
        <v>"checkedObject"</v>
      </c>
      <c r="AI412" t="str">
        <f t="shared" si="208"/>
        <v>"Agent.Organization"</v>
      </c>
      <c r="AJ412" t="str">
        <f t="shared" si="209"/>
        <v>"checks"</v>
      </c>
      <c r="AK412" t="str">
        <f t="shared" si="210"/>
        <v>"hasOne"</v>
      </c>
      <c r="AL412" t="str">
        <f t="shared" si="211"/>
        <v>"Action.Check","checkedObject","Agent.Organization","checks","hasOne"</v>
      </c>
      <c r="AN412">
        <f>COUNTIF(View_conceptual!G:G,L412)</f>
        <v>0</v>
      </c>
      <c r="AO412">
        <f>COUNTIF(View_conceptual!H:H,L412)+COUNTIF(View_conceptual!I:I,N412)</f>
        <v>0</v>
      </c>
      <c r="AQ412" t="str">
        <f t="shared" si="212"/>
        <v/>
      </c>
      <c r="AR412" t="str">
        <f t="shared" si="213"/>
        <v/>
      </c>
      <c r="AT412">
        <f>COUNTIF(View_full!G:G,L412)</f>
        <v>1</v>
      </c>
      <c r="AU412">
        <f>COUNTIF(View_full!H:H,L412)+COUNTIF(View_full!I:I,N412)</f>
        <v>0</v>
      </c>
      <c r="AV412">
        <f>COUNTIFS(Property_Manual!$A$2:$A$1206,Raw!L412,Property_Manual!$B$2:$B$1206,Raw!M412,Property_Manual!$C$2:$C$1206,Raw!N412,Property_Manual!$D$2:$D$1206,Raw!O412,Property_Manual!$F$2:$F$1206,"x")</f>
        <v>0</v>
      </c>
      <c r="AW412" t="str">
        <f t="shared" si="214"/>
        <v/>
      </c>
      <c r="AX412" t="str">
        <f t="shared" si="215"/>
        <v/>
      </c>
      <c r="AY412" t="str">
        <f t="shared" si="216"/>
        <v/>
      </c>
    </row>
    <row r="413" spans="1:51" x14ac:dyDescent="0.2">
      <c r="A413" s="5" t="s">
        <v>1255</v>
      </c>
      <c r="B413" s="5" t="s">
        <v>1209</v>
      </c>
      <c r="C413" s="5" t="s">
        <v>23</v>
      </c>
      <c r="D413" s="5" t="s">
        <v>415</v>
      </c>
      <c r="E413" s="5" t="s">
        <v>1198</v>
      </c>
      <c r="F413" s="5" t="s">
        <v>112</v>
      </c>
      <c r="G413">
        <v>1</v>
      </c>
      <c r="H413" t="s">
        <v>38</v>
      </c>
      <c r="I413" s="5" t="s">
        <v>413</v>
      </c>
      <c r="J413" s="5" t="s">
        <v>416</v>
      </c>
      <c r="K413" s="5"/>
      <c r="L413" t="str">
        <f t="shared" si="186"/>
        <v>Check</v>
      </c>
      <c r="M413" t="str">
        <f t="shared" si="187"/>
        <v>checkedObject</v>
      </c>
      <c r="N413" t="str">
        <f t="shared" si="188"/>
        <v>IotDevice</v>
      </c>
      <c r="O413" t="str">
        <f t="shared" si="189"/>
        <v>checks</v>
      </c>
      <c r="P413" t="str">
        <f t="shared" si="190"/>
        <v/>
      </c>
      <c r="Q413" t="str">
        <f t="shared" si="191"/>
        <v>Object</v>
      </c>
      <c r="R413" t="str">
        <f t="shared" si="192"/>
        <v/>
      </c>
      <c r="S413" t="str">
        <f t="shared" si="193"/>
        <v/>
      </c>
      <c r="T413" t="str">
        <f t="shared" si="194"/>
        <v/>
      </c>
      <c r="U413" t="str">
        <f t="shared" si="195"/>
        <v/>
      </c>
      <c r="V413" t="str">
        <f t="shared" si="196"/>
        <v/>
      </c>
      <c r="W413" t="str">
        <f>IF($A413="Implicit","",COUNTIFS($C$8:C413,C413,$A$8:A413,"Explicit"))</f>
        <v/>
      </c>
      <c r="X413" t="str">
        <f t="shared" si="197"/>
        <v/>
      </c>
      <c r="Y413" t="str">
        <f t="shared" si="198"/>
        <v/>
      </c>
      <c r="Z413" t="str">
        <f t="shared" si="199"/>
        <v/>
      </c>
      <c r="AA413" t="str">
        <f t="shared" si="200"/>
        <v/>
      </c>
      <c r="AB413" t="str">
        <f t="shared" si="201"/>
        <v/>
      </c>
      <c r="AC413" t="str">
        <f t="shared" si="202"/>
        <v/>
      </c>
      <c r="AD413" t="str">
        <f t="shared" si="203"/>
        <v/>
      </c>
      <c r="AE413" t="str">
        <f t="shared" si="204"/>
        <v/>
      </c>
      <c r="AF413" t="str">
        <f t="shared" si="205"/>
        <v/>
      </c>
      <c r="AG413" t="str">
        <f t="shared" si="206"/>
        <v>"Action.Check"</v>
      </c>
      <c r="AH413" t="str">
        <f t="shared" si="207"/>
        <v>"checkedObject"</v>
      </c>
      <c r="AI413" t="str">
        <f t="shared" si="208"/>
        <v>"Common.IotDevice"</v>
      </c>
      <c r="AJ413" t="str">
        <f t="shared" si="209"/>
        <v>"checks"</v>
      </c>
      <c r="AK413" t="str">
        <f t="shared" si="210"/>
        <v>"hasOne"</v>
      </c>
      <c r="AL413" t="str">
        <f t="shared" si="211"/>
        <v>"Action.Check","checkedObject","Common.IotDevice","checks","hasOne"</v>
      </c>
      <c r="AN413">
        <f>COUNTIF(View_conceptual!G:G,L413)</f>
        <v>0</v>
      </c>
      <c r="AO413">
        <f>COUNTIF(View_conceptual!H:H,L413)+COUNTIF(View_conceptual!I:I,N413)</f>
        <v>0</v>
      </c>
      <c r="AQ413" t="str">
        <f t="shared" si="212"/>
        <v/>
      </c>
      <c r="AR413" t="str">
        <f t="shared" si="213"/>
        <v/>
      </c>
      <c r="AT413">
        <f>COUNTIF(View_full!G:G,L413)</f>
        <v>1</v>
      </c>
      <c r="AU413">
        <f>COUNTIF(View_full!H:H,L413)+COUNTIF(View_full!I:I,N413)</f>
        <v>0</v>
      </c>
      <c r="AV413">
        <f>COUNTIFS(Property_Manual!$A$2:$A$1206,Raw!L413,Property_Manual!$B$2:$B$1206,Raw!M413,Property_Manual!$C$2:$C$1206,Raw!N413,Property_Manual!$D$2:$D$1206,Raw!O413,Property_Manual!$F$2:$F$1206,"x")</f>
        <v>0</v>
      </c>
      <c r="AW413" t="str">
        <f t="shared" si="214"/>
        <v/>
      </c>
      <c r="AX413" t="str">
        <f t="shared" si="215"/>
        <v/>
      </c>
      <c r="AY413" t="str">
        <f t="shared" si="216"/>
        <v/>
      </c>
    </row>
    <row r="414" spans="1:51" x14ac:dyDescent="0.2">
      <c r="A414" s="5" t="s">
        <v>1255</v>
      </c>
      <c r="B414" s="5" t="s">
        <v>1209</v>
      </c>
      <c r="C414" s="5" t="s">
        <v>23</v>
      </c>
      <c r="D414" s="5" t="s">
        <v>415</v>
      </c>
      <c r="E414" t="s">
        <v>1196</v>
      </c>
      <c r="F414" s="5" t="s">
        <v>223</v>
      </c>
      <c r="G414">
        <v>1</v>
      </c>
      <c r="H414" t="s">
        <v>38</v>
      </c>
      <c r="I414" s="5" t="s">
        <v>413</v>
      </c>
      <c r="J414" s="5" t="s">
        <v>416</v>
      </c>
      <c r="K414" s="5" t="s">
        <v>3150</v>
      </c>
      <c r="L414" t="str">
        <f t="shared" si="186"/>
        <v>Check</v>
      </c>
      <c r="M414" t="str">
        <f t="shared" si="187"/>
        <v>checkedObject</v>
      </c>
      <c r="N414" t="str">
        <f t="shared" si="188"/>
        <v>PhysicalLogisticsObject</v>
      </c>
      <c r="O414" t="str">
        <f t="shared" si="189"/>
        <v>checks</v>
      </c>
      <c r="P414" t="str">
        <f t="shared" si="190"/>
        <v>Piece|Location|IotDevice|LoadingMaterial|Sensor|PieceLiveAnimals|Item|LoadingUnit|TransportMeans|ULD|PieceDg|ItemDg</v>
      </c>
      <c r="Q414" t="str">
        <f t="shared" si="191"/>
        <v>Object</v>
      </c>
      <c r="R414" t="str">
        <f t="shared" si="192"/>
        <v/>
      </c>
      <c r="S414" t="str">
        <f t="shared" si="193"/>
        <v/>
      </c>
      <c r="T414" t="str">
        <f t="shared" si="194"/>
        <v/>
      </c>
      <c r="U414" t="str">
        <f t="shared" si="195"/>
        <v/>
      </c>
      <c r="V414" t="str">
        <f t="shared" si="196"/>
        <v/>
      </c>
      <c r="W414" t="str">
        <f>IF($A414="Implicit","",COUNTIFS($C$8:C414,C414,$A$8:A414,"Explicit"))</f>
        <v/>
      </c>
      <c r="X414" t="str">
        <f t="shared" si="197"/>
        <v/>
      </c>
      <c r="Y414" t="str">
        <f t="shared" si="198"/>
        <v/>
      </c>
      <c r="Z414" t="str">
        <f t="shared" si="199"/>
        <v/>
      </c>
      <c r="AA414" t="str">
        <f t="shared" si="200"/>
        <v/>
      </c>
      <c r="AB414" t="str">
        <f t="shared" si="201"/>
        <v/>
      </c>
      <c r="AC414" t="str">
        <f t="shared" si="202"/>
        <v/>
      </c>
      <c r="AD414" t="str">
        <f t="shared" si="203"/>
        <v/>
      </c>
      <c r="AE414" t="str">
        <f t="shared" si="204"/>
        <v/>
      </c>
      <c r="AF414" t="str">
        <f t="shared" si="205"/>
        <v/>
      </c>
      <c r="AG414" t="str">
        <f t="shared" si="206"/>
        <v>"Action.Check"</v>
      </c>
      <c r="AH414" t="str">
        <f t="shared" si="207"/>
        <v>"checkedObject"</v>
      </c>
      <c r="AI414" t="str">
        <f t="shared" si="208"/>
        <v>"Abstract.PhysicalLogisticsObject"</v>
      </c>
      <c r="AJ414" t="str">
        <f t="shared" si="209"/>
        <v>"checks"</v>
      </c>
      <c r="AK414" t="str">
        <f t="shared" si="210"/>
        <v>"hasOne"</v>
      </c>
      <c r="AL414" t="str">
        <f t="shared" si="211"/>
        <v>"Action.Check","checkedObject","Abstract.PhysicalLogisticsObject","checks","hasOne"</v>
      </c>
      <c r="AN414">
        <f>COUNTIF(View_conceptual!G:G,L414)</f>
        <v>0</v>
      </c>
      <c r="AO414">
        <f>COUNTIF(View_conceptual!H:H,L414)+COUNTIF(View_conceptual!I:I,N414)</f>
        <v>0</v>
      </c>
      <c r="AQ414" t="str">
        <f t="shared" si="212"/>
        <v/>
      </c>
      <c r="AR414" t="str">
        <f t="shared" si="213"/>
        <v/>
      </c>
      <c r="AT414">
        <f>COUNTIF(View_full!G:G,L414)</f>
        <v>1</v>
      </c>
      <c r="AU414">
        <f>COUNTIF(View_full!H:H,L414)+COUNTIF(View_full!I:I,N414)</f>
        <v>0</v>
      </c>
      <c r="AV414">
        <f>COUNTIFS(Property_Manual!$A$2:$A$1206,Raw!L414,Property_Manual!$B$2:$B$1206,Raw!M414,Property_Manual!$C$2:$C$1206,Raw!N414,Property_Manual!$D$2:$D$1206,Raw!O414,Property_Manual!$F$2:$F$1206,"x")</f>
        <v>0</v>
      </c>
      <c r="AW414" t="str">
        <f t="shared" si="214"/>
        <v/>
      </c>
      <c r="AX414" t="str">
        <f t="shared" si="215"/>
        <v/>
      </c>
      <c r="AY414" t="str">
        <f t="shared" si="216"/>
        <v/>
      </c>
    </row>
    <row r="415" spans="1:51" x14ac:dyDescent="0.2">
      <c r="A415" s="5" t="s">
        <v>1255</v>
      </c>
      <c r="B415" s="5" t="s">
        <v>1209</v>
      </c>
      <c r="C415" s="5" t="s">
        <v>23</v>
      </c>
      <c r="D415" s="5" t="s">
        <v>415</v>
      </c>
      <c r="E415" t="s">
        <v>1200</v>
      </c>
      <c r="F415" s="5" t="s">
        <v>238</v>
      </c>
      <c r="G415">
        <v>1</v>
      </c>
      <c r="H415" t="s">
        <v>38</v>
      </c>
      <c r="I415" s="5" t="s">
        <v>413</v>
      </c>
      <c r="J415" s="5" t="s">
        <v>416</v>
      </c>
      <c r="K415" s="5"/>
      <c r="L415" t="str">
        <f t="shared" si="186"/>
        <v>Check</v>
      </c>
      <c r="M415" t="str">
        <f t="shared" si="187"/>
        <v>checkedObject</v>
      </c>
      <c r="N415" t="str">
        <f t="shared" si="188"/>
        <v>BillingDetails</v>
      </c>
      <c r="O415" t="str">
        <f t="shared" si="189"/>
        <v>checks</v>
      </c>
      <c r="P415" t="str">
        <f t="shared" si="190"/>
        <v/>
      </c>
      <c r="Q415" t="str">
        <f t="shared" si="191"/>
        <v>Object</v>
      </c>
      <c r="R415" t="str">
        <f t="shared" si="192"/>
        <v/>
      </c>
      <c r="S415" t="str">
        <f t="shared" si="193"/>
        <v/>
      </c>
      <c r="T415" t="str">
        <f t="shared" si="194"/>
        <v/>
      </c>
      <c r="U415" t="str">
        <f t="shared" si="195"/>
        <v/>
      </c>
      <c r="V415" t="str">
        <f t="shared" si="196"/>
        <v/>
      </c>
      <c r="W415" t="str">
        <f>IF($A415="Implicit","",COUNTIFS($C$8:C415,C415,$A$8:A415,"Explicit"))</f>
        <v/>
      </c>
      <c r="X415" t="str">
        <f t="shared" si="197"/>
        <v/>
      </c>
      <c r="Y415" t="str">
        <f t="shared" si="198"/>
        <v/>
      </c>
      <c r="Z415" t="str">
        <f t="shared" si="199"/>
        <v/>
      </c>
      <c r="AA415" t="str">
        <f t="shared" si="200"/>
        <v/>
      </c>
      <c r="AB415" t="str">
        <f t="shared" si="201"/>
        <v/>
      </c>
      <c r="AC415" t="str">
        <f t="shared" si="202"/>
        <v/>
      </c>
      <c r="AD415" t="str">
        <f t="shared" si="203"/>
        <v/>
      </c>
      <c r="AE415" t="str">
        <f t="shared" si="204"/>
        <v/>
      </c>
      <c r="AF415" t="str">
        <f t="shared" si="205"/>
        <v/>
      </c>
      <c r="AG415" t="str">
        <f t="shared" si="206"/>
        <v>"Action.Check"</v>
      </c>
      <c r="AH415" t="str">
        <f t="shared" si="207"/>
        <v>"checkedObject"</v>
      </c>
      <c r="AI415" t="str">
        <f t="shared" si="208"/>
        <v>"BillingSettlement.BillingDetails"</v>
      </c>
      <c r="AJ415" t="str">
        <f t="shared" si="209"/>
        <v>"checks"</v>
      </c>
      <c r="AK415" t="str">
        <f t="shared" si="210"/>
        <v>"hasOne"</v>
      </c>
      <c r="AL415" t="str">
        <f t="shared" si="211"/>
        <v>"Action.Check","checkedObject","BillingSettlement.BillingDetails","checks","hasOne"</v>
      </c>
      <c r="AN415">
        <f>COUNTIF(View_conceptual!G:G,L415)</f>
        <v>0</v>
      </c>
      <c r="AO415">
        <f>COUNTIF(View_conceptual!H:H,L415)+COUNTIF(View_conceptual!I:I,N415)</f>
        <v>0</v>
      </c>
      <c r="AQ415" t="str">
        <f t="shared" si="212"/>
        <v/>
      </c>
      <c r="AR415" t="str">
        <f t="shared" si="213"/>
        <v/>
      </c>
      <c r="AT415">
        <f>COUNTIF(View_full!G:G,L415)</f>
        <v>1</v>
      </c>
      <c r="AU415">
        <f>COUNTIF(View_full!H:H,L415)+COUNTIF(View_full!I:I,N415)</f>
        <v>1</v>
      </c>
      <c r="AV415">
        <f>COUNTIFS(Property_Manual!$A$2:$A$1206,Raw!L415,Property_Manual!$B$2:$B$1206,Raw!M415,Property_Manual!$C$2:$C$1206,Raw!N415,Property_Manual!$D$2:$D$1206,Raw!O415,Property_Manual!$F$2:$F$1206,"x")</f>
        <v>0</v>
      </c>
      <c r="AW415" t="str">
        <f t="shared" si="214"/>
        <v/>
      </c>
      <c r="AX415" t="str">
        <f t="shared" si="215"/>
        <v/>
      </c>
      <c r="AY415" t="str">
        <f t="shared" si="216"/>
        <v/>
      </c>
    </row>
    <row r="416" spans="1:51" x14ac:dyDescent="0.2">
      <c r="A416" s="5" t="s">
        <v>1255</v>
      </c>
      <c r="B416" s="5" t="s">
        <v>1209</v>
      </c>
      <c r="C416" s="5" t="s">
        <v>23</v>
      </c>
      <c r="D416" s="5" t="s">
        <v>415</v>
      </c>
      <c r="E416" s="5" t="s">
        <v>1211</v>
      </c>
      <c r="F416" s="5" t="s">
        <v>273</v>
      </c>
      <c r="G416">
        <v>1</v>
      </c>
      <c r="H416" t="s">
        <v>38</v>
      </c>
      <c r="I416" s="5" t="s">
        <v>413</v>
      </c>
      <c r="J416" s="5" t="s">
        <v>416</v>
      </c>
      <c r="K416" s="5"/>
      <c r="L416" t="str">
        <f t="shared" si="186"/>
        <v>Check</v>
      </c>
      <c r="M416" t="str">
        <f t="shared" si="187"/>
        <v>checkedObject</v>
      </c>
      <c r="N416" t="str">
        <f t="shared" si="188"/>
        <v>Booking</v>
      </c>
      <c r="O416" t="str">
        <f t="shared" si="189"/>
        <v>checks</v>
      </c>
      <c r="P416" t="str">
        <f t="shared" si="190"/>
        <v/>
      </c>
      <c r="Q416" t="str">
        <f t="shared" si="191"/>
        <v>Object</v>
      </c>
      <c r="R416" t="str">
        <f t="shared" si="192"/>
        <v/>
      </c>
      <c r="S416" t="str">
        <f t="shared" si="193"/>
        <v/>
      </c>
      <c r="T416" t="str">
        <f t="shared" si="194"/>
        <v/>
      </c>
      <c r="U416" t="str">
        <f t="shared" si="195"/>
        <v/>
      </c>
      <c r="V416" t="str">
        <f t="shared" si="196"/>
        <v/>
      </c>
      <c r="W416" t="str">
        <f>IF($A416="Implicit","",COUNTIFS($C$8:C416,C416,$A$8:A416,"Explicit"))</f>
        <v/>
      </c>
      <c r="X416" t="str">
        <f t="shared" si="197"/>
        <v/>
      </c>
      <c r="Y416" t="str">
        <f t="shared" si="198"/>
        <v/>
      </c>
      <c r="Z416" t="str">
        <f t="shared" si="199"/>
        <v/>
      </c>
      <c r="AA416" t="str">
        <f t="shared" si="200"/>
        <v/>
      </c>
      <c r="AB416" t="str">
        <f t="shared" si="201"/>
        <v/>
      </c>
      <c r="AC416" t="str">
        <f t="shared" si="202"/>
        <v/>
      </c>
      <c r="AD416" t="str">
        <f t="shared" si="203"/>
        <v/>
      </c>
      <c r="AE416" t="str">
        <f t="shared" si="204"/>
        <v/>
      </c>
      <c r="AF416" t="str">
        <f t="shared" si="205"/>
        <v/>
      </c>
      <c r="AG416" t="str">
        <f t="shared" si="206"/>
        <v>"Action.Check"</v>
      </c>
      <c r="AH416" t="str">
        <f t="shared" si="207"/>
        <v>"checkedObject"</v>
      </c>
      <c r="AI416" t="str">
        <f t="shared" si="208"/>
        <v>"Service.Booking"</v>
      </c>
      <c r="AJ416" t="str">
        <f t="shared" si="209"/>
        <v>"checks"</v>
      </c>
      <c r="AK416" t="str">
        <f t="shared" si="210"/>
        <v>"hasOne"</v>
      </c>
      <c r="AL416" t="str">
        <f t="shared" si="211"/>
        <v>"Action.Check","checkedObject","Service.Booking","checks","hasOne"</v>
      </c>
      <c r="AN416">
        <f>COUNTIF(View_conceptual!G:G,L416)</f>
        <v>0</v>
      </c>
      <c r="AO416">
        <f>COUNTIF(View_conceptual!H:H,L416)+COUNTIF(View_conceptual!I:I,N416)</f>
        <v>1</v>
      </c>
      <c r="AQ416" t="str">
        <f t="shared" si="212"/>
        <v/>
      </c>
      <c r="AR416" t="str">
        <f t="shared" si="213"/>
        <v/>
      </c>
      <c r="AT416">
        <f>COUNTIF(View_full!G:G,L416)</f>
        <v>1</v>
      </c>
      <c r="AU416">
        <f>COUNTIF(View_full!H:H,L416)+COUNTIF(View_full!I:I,N416)</f>
        <v>1</v>
      </c>
      <c r="AV416">
        <f>COUNTIFS(Property_Manual!$A$2:$A$1206,Raw!L416,Property_Manual!$B$2:$B$1206,Raw!M416,Property_Manual!$C$2:$C$1206,Raw!N416,Property_Manual!$D$2:$D$1206,Raw!O416,Property_Manual!$F$2:$F$1206,"x")</f>
        <v>0</v>
      </c>
      <c r="AW416" t="str">
        <f t="shared" si="214"/>
        <v/>
      </c>
      <c r="AX416" t="str">
        <f t="shared" si="215"/>
        <v/>
      </c>
      <c r="AY416" t="str">
        <f t="shared" si="216"/>
        <v/>
      </c>
    </row>
    <row r="417" spans="1:51" x14ac:dyDescent="0.2">
      <c r="A417" s="5" t="s">
        <v>1255</v>
      </c>
      <c r="B417" s="5" t="s">
        <v>1209</v>
      </c>
      <c r="C417" s="5" t="s">
        <v>23</v>
      </c>
      <c r="D417" s="5" t="s">
        <v>415</v>
      </c>
      <c r="E417" t="s">
        <v>1201</v>
      </c>
      <c r="F417" s="5" t="s">
        <v>292</v>
      </c>
      <c r="G417">
        <v>1</v>
      </c>
      <c r="H417" t="s">
        <v>38</v>
      </c>
      <c r="I417" s="5" t="s">
        <v>413</v>
      </c>
      <c r="J417" s="5" t="s">
        <v>416</v>
      </c>
      <c r="K417" s="5"/>
      <c r="L417" t="str">
        <f t="shared" si="186"/>
        <v>Check</v>
      </c>
      <c r="M417" t="str">
        <f t="shared" si="187"/>
        <v>checkedObject</v>
      </c>
      <c r="N417" t="str">
        <f t="shared" si="188"/>
        <v>BookingOption</v>
      </c>
      <c r="O417" t="str">
        <f t="shared" si="189"/>
        <v>checks</v>
      </c>
      <c r="P417" t="str">
        <f t="shared" si="190"/>
        <v/>
      </c>
      <c r="Q417" t="str">
        <f t="shared" si="191"/>
        <v>Object</v>
      </c>
      <c r="R417" t="str">
        <f t="shared" si="192"/>
        <v/>
      </c>
      <c r="S417" t="str">
        <f t="shared" si="193"/>
        <v/>
      </c>
      <c r="T417" t="str">
        <f t="shared" si="194"/>
        <v/>
      </c>
      <c r="U417" t="str">
        <f t="shared" si="195"/>
        <v/>
      </c>
      <c r="V417" t="str">
        <f t="shared" si="196"/>
        <v/>
      </c>
      <c r="W417" t="str">
        <f>IF($A417="Implicit","",COUNTIFS($C$8:C417,C417,$A$8:A417,"Explicit"))</f>
        <v/>
      </c>
      <c r="X417" t="str">
        <f t="shared" si="197"/>
        <v/>
      </c>
      <c r="Y417" t="str">
        <f t="shared" si="198"/>
        <v/>
      </c>
      <c r="Z417" t="str">
        <f t="shared" si="199"/>
        <v/>
      </c>
      <c r="AA417" t="str">
        <f t="shared" si="200"/>
        <v/>
      </c>
      <c r="AB417" t="str">
        <f t="shared" si="201"/>
        <v/>
      </c>
      <c r="AC417" t="str">
        <f t="shared" si="202"/>
        <v/>
      </c>
      <c r="AD417" t="str">
        <f t="shared" si="203"/>
        <v/>
      </c>
      <c r="AE417" t="str">
        <f t="shared" si="204"/>
        <v/>
      </c>
      <c r="AF417" t="str">
        <f t="shared" si="205"/>
        <v/>
      </c>
      <c r="AG417" t="str">
        <f t="shared" si="206"/>
        <v>"Action.Check"</v>
      </c>
      <c r="AH417" t="str">
        <f t="shared" si="207"/>
        <v>"checkedObject"</v>
      </c>
      <c r="AI417" t="str">
        <f t="shared" si="208"/>
        <v>"Distribution.BookingOption"</v>
      </c>
      <c r="AJ417" t="str">
        <f t="shared" si="209"/>
        <v>"checks"</v>
      </c>
      <c r="AK417" t="str">
        <f t="shared" si="210"/>
        <v>"hasOne"</v>
      </c>
      <c r="AL417" t="str">
        <f t="shared" si="211"/>
        <v>"Action.Check","checkedObject","Distribution.BookingOption","checks","hasOne"</v>
      </c>
      <c r="AN417">
        <f>COUNTIF(View_conceptual!G:G,L417)</f>
        <v>0</v>
      </c>
      <c r="AO417">
        <f>COUNTIF(View_conceptual!H:H,L417)+COUNTIF(View_conceptual!I:I,N417)</f>
        <v>0</v>
      </c>
      <c r="AQ417" t="str">
        <f t="shared" si="212"/>
        <v/>
      </c>
      <c r="AR417" t="str">
        <f t="shared" si="213"/>
        <v/>
      </c>
      <c r="AT417">
        <f>COUNTIF(View_full!G:G,L417)</f>
        <v>1</v>
      </c>
      <c r="AU417">
        <f>COUNTIF(View_full!H:H,L417)+COUNTIF(View_full!I:I,N417)</f>
        <v>1</v>
      </c>
      <c r="AV417">
        <f>COUNTIFS(Property_Manual!$A$2:$A$1206,Raw!L417,Property_Manual!$B$2:$B$1206,Raw!M417,Property_Manual!$C$2:$C$1206,Raw!N417,Property_Manual!$D$2:$D$1206,Raw!O417,Property_Manual!$F$2:$F$1206,"x")</f>
        <v>0</v>
      </c>
      <c r="AW417" t="str">
        <f t="shared" si="214"/>
        <v/>
      </c>
      <c r="AX417" t="str">
        <f t="shared" si="215"/>
        <v/>
      </c>
      <c r="AY417" t="str">
        <f t="shared" si="216"/>
        <v/>
      </c>
    </row>
    <row r="418" spans="1:51" x14ac:dyDescent="0.2">
      <c r="A418" s="5" t="s">
        <v>1255</v>
      </c>
      <c r="B418" s="5" t="s">
        <v>1209</v>
      </c>
      <c r="C418" s="5" t="s">
        <v>23</v>
      </c>
      <c r="D418" s="5" t="s">
        <v>415</v>
      </c>
      <c r="E418" s="5" t="s">
        <v>1201</v>
      </c>
      <c r="F418" s="5" t="s">
        <v>275</v>
      </c>
      <c r="G418">
        <v>1</v>
      </c>
      <c r="H418" t="s">
        <v>38</v>
      </c>
      <c r="I418" s="5" t="s">
        <v>413</v>
      </c>
      <c r="J418" s="5" t="s">
        <v>416</v>
      </c>
      <c r="K418" s="5"/>
      <c r="L418" t="str">
        <f t="shared" si="186"/>
        <v>Check</v>
      </c>
      <c r="M418" t="str">
        <f t="shared" si="187"/>
        <v>checkedObject</v>
      </c>
      <c r="N418" t="str">
        <f t="shared" si="188"/>
        <v>BookingRequest</v>
      </c>
      <c r="O418" t="str">
        <f t="shared" si="189"/>
        <v>checks</v>
      </c>
      <c r="P418" t="str">
        <f t="shared" si="190"/>
        <v/>
      </c>
      <c r="Q418" t="str">
        <f t="shared" si="191"/>
        <v>Object</v>
      </c>
      <c r="R418" t="str">
        <f t="shared" si="192"/>
        <v/>
      </c>
      <c r="S418" t="str">
        <f t="shared" si="193"/>
        <v/>
      </c>
      <c r="T418" t="str">
        <f t="shared" si="194"/>
        <v/>
      </c>
      <c r="U418" t="str">
        <f t="shared" si="195"/>
        <v/>
      </c>
      <c r="V418" t="str">
        <f t="shared" si="196"/>
        <v/>
      </c>
      <c r="W418" t="str">
        <f>IF($A418="Implicit","",COUNTIFS($C$8:C418,C418,$A$8:A418,"Explicit"))</f>
        <v/>
      </c>
      <c r="X418" t="str">
        <f t="shared" si="197"/>
        <v/>
      </c>
      <c r="Y418" t="str">
        <f t="shared" si="198"/>
        <v/>
      </c>
      <c r="Z418" t="str">
        <f t="shared" si="199"/>
        <v/>
      </c>
      <c r="AA418" t="str">
        <f t="shared" si="200"/>
        <v/>
      </c>
      <c r="AB418" t="str">
        <f t="shared" si="201"/>
        <v/>
      </c>
      <c r="AC418" t="str">
        <f t="shared" si="202"/>
        <v/>
      </c>
      <c r="AD418" t="str">
        <f t="shared" si="203"/>
        <v/>
      </c>
      <c r="AE418" t="str">
        <f t="shared" si="204"/>
        <v/>
      </c>
      <c r="AF418" t="str">
        <f t="shared" si="205"/>
        <v/>
      </c>
      <c r="AG418" t="str">
        <f t="shared" si="206"/>
        <v>"Action.Check"</v>
      </c>
      <c r="AH418" t="str">
        <f t="shared" si="207"/>
        <v>"checkedObject"</v>
      </c>
      <c r="AI418" t="str">
        <f t="shared" si="208"/>
        <v>"Distribution.BookingRequest"</v>
      </c>
      <c r="AJ418" t="str">
        <f t="shared" si="209"/>
        <v>"checks"</v>
      </c>
      <c r="AK418" t="str">
        <f t="shared" si="210"/>
        <v>"hasOne"</v>
      </c>
      <c r="AL418" t="str">
        <f t="shared" si="211"/>
        <v>"Action.Check","checkedObject","Distribution.BookingRequest","checks","hasOne"</v>
      </c>
      <c r="AN418">
        <f>COUNTIF(View_conceptual!G:G,L418)</f>
        <v>0</v>
      </c>
      <c r="AO418">
        <f>COUNTIF(View_conceptual!H:H,L418)+COUNTIF(View_conceptual!I:I,N418)</f>
        <v>0</v>
      </c>
      <c r="AQ418" t="str">
        <f t="shared" si="212"/>
        <v/>
      </c>
      <c r="AR418" t="str">
        <f t="shared" si="213"/>
        <v/>
      </c>
      <c r="AT418">
        <f>COUNTIF(View_full!G:G,L418)</f>
        <v>1</v>
      </c>
      <c r="AU418">
        <f>COUNTIF(View_full!H:H,L418)+COUNTIF(View_full!I:I,N418)</f>
        <v>1</v>
      </c>
      <c r="AV418">
        <f>COUNTIFS(Property_Manual!$A$2:$A$1206,Raw!L418,Property_Manual!$B$2:$B$1206,Raw!M418,Property_Manual!$C$2:$C$1206,Raw!N418,Property_Manual!$D$2:$D$1206,Raw!O418,Property_Manual!$F$2:$F$1206,"x")</f>
        <v>0</v>
      </c>
      <c r="AW418" t="str">
        <f t="shared" si="214"/>
        <v/>
      </c>
      <c r="AX418" t="str">
        <f t="shared" si="215"/>
        <v/>
      </c>
      <c r="AY418" t="str">
        <f t="shared" si="216"/>
        <v/>
      </c>
    </row>
    <row r="419" spans="1:51" x14ac:dyDescent="0.2">
      <c r="A419" s="5" t="s">
        <v>1255</v>
      </c>
      <c r="B419" s="5" t="s">
        <v>1209</v>
      </c>
      <c r="C419" s="5" t="s">
        <v>23</v>
      </c>
      <c r="D419" s="5" t="s">
        <v>415</v>
      </c>
      <c r="E419" s="5" t="s">
        <v>1201</v>
      </c>
      <c r="F419" s="5" t="s">
        <v>347</v>
      </c>
      <c r="G419">
        <v>1</v>
      </c>
      <c r="H419" t="s">
        <v>38</v>
      </c>
      <c r="I419" s="5" t="s">
        <v>413</v>
      </c>
      <c r="J419" s="5" t="s">
        <v>416</v>
      </c>
      <c r="K419" s="5"/>
      <c r="L419" t="str">
        <f t="shared" si="186"/>
        <v>Check</v>
      </c>
      <c r="M419" t="str">
        <f t="shared" si="187"/>
        <v>checkedObject</v>
      </c>
      <c r="N419" t="str">
        <f t="shared" si="188"/>
        <v>BookingShipment</v>
      </c>
      <c r="O419" t="str">
        <f t="shared" si="189"/>
        <v>checks</v>
      </c>
      <c r="P419" t="str">
        <f t="shared" si="190"/>
        <v/>
      </c>
      <c r="Q419" t="str">
        <f t="shared" si="191"/>
        <v>Object</v>
      </c>
      <c r="R419" t="str">
        <f t="shared" si="192"/>
        <v/>
      </c>
      <c r="S419" t="str">
        <f t="shared" si="193"/>
        <v/>
      </c>
      <c r="T419" t="str">
        <f t="shared" si="194"/>
        <v/>
      </c>
      <c r="U419" t="str">
        <f t="shared" si="195"/>
        <v/>
      </c>
      <c r="V419" t="str">
        <f t="shared" si="196"/>
        <v/>
      </c>
      <c r="W419" t="str">
        <f>IF($A419="Implicit","",COUNTIFS($C$8:C419,C419,$A$8:A419,"Explicit"))</f>
        <v/>
      </c>
      <c r="X419" t="str">
        <f t="shared" si="197"/>
        <v/>
      </c>
      <c r="Y419" t="str">
        <f t="shared" si="198"/>
        <v/>
      </c>
      <c r="Z419" t="str">
        <f t="shared" si="199"/>
        <v/>
      </c>
      <c r="AA419" t="str">
        <f t="shared" si="200"/>
        <v/>
      </c>
      <c r="AB419" t="str">
        <f t="shared" si="201"/>
        <v/>
      </c>
      <c r="AC419" t="str">
        <f t="shared" si="202"/>
        <v/>
      </c>
      <c r="AD419" t="str">
        <f t="shared" si="203"/>
        <v/>
      </c>
      <c r="AE419" t="str">
        <f t="shared" si="204"/>
        <v/>
      </c>
      <c r="AF419" t="str">
        <f t="shared" si="205"/>
        <v/>
      </c>
      <c r="AG419" t="str">
        <f t="shared" si="206"/>
        <v>"Action.Check"</v>
      </c>
      <c r="AH419" t="str">
        <f t="shared" si="207"/>
        <v>"checkedObject"</v>
      </c>
      <c r="AI419" t="str">
        <f t="shared" si="208"/>
        <v>"Distribution.BookingShipment"</v>
      </c>
      <c r="AJ419" t="str">
        <f t="shared" si="209"/>
        <v>"checks"</v>
      </c>
      <c r="AK419" t="str">
        <f t="shared" si="210"/>
        <v>"hasOne"</v>
      </c>
      <c r="AL419" t="str">
        <f t="shared" si="211"/>
        <v>"Action.Check","checkedObject","Distribution.BookingShipment","checks","hasOne"</v>
      </c>
      <c r="AN419">
        <f>COUNTIF(View_conceptual!G:G,L419)</f>
        <v>0</v>
      </c>
      <c r="AO419">
        <f>COUNTIF(View_conceptual!H:H,L419)+COUNTIF(View_conceptual!I:I,N419)</f>
        <v>0</v>
      </c>
      <c r="AQ419" t="str">
        <f t="shared" si="212"/>
        <v/>
      </c>
      <c r="AR419" t="str">
        <f t="shared" si="213"/>
        <v/>
      </c>
      <c r="AT419">
        <f>COUNTIF(View_full!G:G,L419)</f>
        <v>1</v>
      </c>
      <c r="AU419">
        <f>COUNTIF(View_full!H:H,L419)+COUNTIF(View_full!I:I,N419)</f>
        <v>1</v>
      </c>
      <c r="AV419">
        <f>COUNTIFS(Property_Manual!$A$2:$A$1206,Raw!L419,Property_Manual!$B$2:$B$1206,Raw!M419,Property_Manual!$C$2:$C$1206,Raw!N419,Property_Manual!$D$2:$D$1206,Raw!O419,Property_Manual!$F$2:$F$1206,"x")</f>
        <v>0</v>
      </c>
      <c r="AW419" t="str">
        <f t="shared" si="214"/>
        <v/>
      </c>
      <c r="AX419" t="str">
        <f t="shared" si="215"/>
        <v/>
      </c>
      <c r="AY419" t="str">
        <f t="shared" si="216"/>
        <v/>
      </c>
    </row>
    <row r="420" spans="1:51" x14ac:dyDescent="0.2">
      <c r="A420" s="5" t="s">
        <v>1255</v>
      </c>
      <c r="B420" s="5" t="s">
        <v>1209</v>
      </c>
      <c r="C420" s="5" t="s">
        <v>23</v>
      </c>
      <c r="D420" s="5" t="s">
        <v>415</v>
      </c>
      <c r="E420" t="s">
        <v>1196</v>
      </c>
      <c r="F420" s="5" t="s">
        <v>372</v>
      </c>
      <c r="G420">
        <v>1</v>
      </c>
      <c r="H420" t="s">
        <v>38</v>
      </c>
      <c r="I420" s="5" t="s">
        <v>413</v>
      </c>
      <c r="J420" s="5" t="s">
        <v>416</v>
      </c>
      <c r="K420" s="5" t="s">
        <v>3149</v>
      </c>
      <c r="L420" t="str">
        <f t="shared" si="186"/>
        <v>Check</v>
      </c>
      <c r="M420" t="str">
        <f t="shared" si="187"/>
        <v>checkedObject</v>
      </c>
      <c r="N420" t="str">
        <f t="shared" si="188"/>
        <v>LogisticsObject</v>
      </c>
      <c r="O420" t="str">
        <f t="shared" si="189"/>
        <v>checks</v>
      </c>
      <c r="P420" t="str">
        <f t="shared" si="190"/>
        <v>LogisticsActivity|Answer|Actor|Piece|Location|EpermitConsignment|Organization|IotDevice|PhysicalLogisticsObject|BillingDetails|Booking|BookingOption|BookingRequest|BookingShipment|Carrier|Person|Check|CheckTemplate|CheckTotalResult|CO2Emissions|LoadingMaterial|Composing|Sensor|PieceLiveAnimals|Item|DgProductRadioactive|Product|CustomsInformation|Waybill|DgDeclaration|ExternalReference|LiveAnimalsEpermit|BookingOptionRequest|Price|ProductDg|UnitComposition|Insurance|Shipment|LogisticsAction|DgRadioactiveIsotope|LoadingUnit|Loading|TransportMeans|TransportMovement|Company|PackagingType|LogisticsAgent|Question|Ratings|SecurityDeclaration|LogisticsService|EpermitSignature|Storing|TransportLegs|ULD|PieceDg|HandlingService|ItemDg|NonHumanActor|PublicAuthority|Storage</v>
      </c>
      <c r="Q420" t="str">
        <f t="shared" si="191"/>
        <v>Object</v>
      </c>
      <c r="R420" t="str">
        <f t="shared" si="192"/>
        <v/>
      </c>
      <c r="S420" t="str">
        <f t="shared" si="193"/>
        <v/>
      </c>
      <c r="T420" t="str">
        <f t="shared" si="194"/>
        <v/>
      </c>
      <c r="U420" t="str">
        <f t="shared" si="195"/>
        <v/>
      </c>
      <c r="V420" t="str">
        <f t="shared" si="196"/>
        <v/>
      </c>
      <c r="W420" t="str">
        <f>IF($A420="Implicit","",COUNTIFS($C$8:C420,C420,$A$8:A420,"Explicit"))</f>
        <v/>
      </c>
      <c r="X420" t="str">
        <f t="shared" si="197"/>
        <v/>
      </c>
      <c r="Y420" t="str">
        <f t="shared" si="198"/>
        <v/>
      </c>
      <c r="Z420" t="str">
        <f t="shared" si="199"/>
        <v/>
      </c>
      <c r="AA420" t="str">
        <f t="shared" si="200"/>
        <v/>
      </c>
      <c r="AB420" t="str">
        <f t="shared" si="201"/>
        <v/>
      </c>
      <c r="AC420" t="str">
        <f t="shared" si="202"/>
        <v/>
      </c>
      <c r="AD420" t="str">
        <f t="shared" si="203"/>
        <v/>
      </c>
      <c r="AE420" t="str">
        <f t="shared" si="204"/>
        <v/>
      </c>
      <c r="AF420" t="str">
        <f t="shared" si="205"/>
        <v/>
      </c>
      <c r="AG420" t="str">
        <f t="shared" si="206"/>
        <v>"Action.Check"</v>
      </c>
      <c r="AH420" t="str">
        <f t="shared" si="207"/>
        <v>"checkedObject"</v>
      </c>
      <c r="AI420" t="str">
        <f t="shared" si="208"/>
        <v>"Abstract.LogisticsObject"</v>
      </c>
      <c r="AJ420" t="str">
        <f t="shared" si="209"/>
        <v>"checks"</v>
      </c>
      <c r="AK420" t="str">
        <f t="shared" si="210"/>
        <v>"hasOne"</v>
      </c>
      <c r="AL420" t="str">
        <f t="shared" si="211"/>
        <v>"Action.Check","checkedObject","Abstract.LogisticsObject","checks","hasOne"</v>
      </c>
      <c r="AN420">
        <f>COUNTIF(View_conceptual!G:G,L420)</f>
        <v>0</v>
      </c>
      <c r="AO420">
        <f>COUNTIF(View_conceptual!H:H,L420)+COUNTIF(View_conceptual!I:I,N420)</f>
        <v>0</v>
      </c>
      <c r="AQ420" t="str">
        <f t="shared" si="212"/>
        <v/>
      </c>
      <c r="AR420" t="str">
        <f t="shared" si="213"/>
        <v/>
      </c>
      <c r="AT420">
        <f>COUNTIF(View_full!G:G,L420)</f>
        <v>1</v>
      </c>
      <c r="AU420">
        <f>COUNTIF(View_full!H:H,L420)+COUNTIF(View_full!I:I,N420)</f>
        <v>0</v>
      </c>
      <c r="AV420">
        <f>COUNTIFS(Property_Manual!$A$2:$A$1206,Raw!L420,Property_Manual!$B$2:$B$1206,Raw!M420,Property_Manual!$C$2:$C$1206,Raw!N420,Property_Manual!$D$2:$D$1206,Raw!O420,Property_Manual!$F$2:$F$1206,"x")</f>
        <v>0</v>
      </c>
      <c r="AW420" t="str">
        <f t="shared" si="214"/>
        <v/>
      </c>
      <c r="AX420" t="str">
        <f t="shared" si="215"/>
        <v/>
      </c>
      <c r="AY420" t="str">
        <f t="shared" si="216"/>
        <v/>
      </c>
    </row>
    <row r="421" spans="1:51" x14ac:dyDescent="0.2">
      <c r="A421" s="5" t="s">
        <v>1255</v>
      </c>
      <c r="B421" s="5" t="s">
        <v>1209</v>
      </c>
      <c r="C421" s="5" t="s">
        <v>23</v>
      </c>
      <c r="D421" s="5" t="s">
        <v>415</v>
      </c>
      <c r="E421" t="s">
        <v>1836</v>
      </c>
      <c r="F421" s="5" t="s">
        <v>297</v>
      </c>
      <c r="G421">
        <v>1</v>
      </c>
      <c r="H421" t="s">
        <v>38</v>
      </c>
      <c r="I421" s="5" t="s">
        <v>413</v>
      </c>
      <c r="J421" s="5" t="s">
        <v>416</v>
      </c>
      <c r="K421" s="5"/>
      <c r="L421" t="str">
        <f t="shared" si="186"/>
        <v>Check</v>
      </c>
      <c r="M421" t="str">
        <f t="shared" si="187"/>
        <v>checkedObject</v>
      </c>
      <c r="N421" t="str">
        <f t="shared" si="188"/>
        <v>Carrier</v>
      </c>
      <c r="O421" t="str">
        <f t="shared" si="189"/>
        <v>checks</v>
      </c>
      <c r="P421" t="str">
        <f t="shared" si="190"/>
        <v/>
      </c>
      <c r="Q421" t="str">
        <f t="shared" si="191"/>
        <v>Object</v>
      </c>
      <c r="R421" t="str">
        <f t="shared" si="192"/>
        <v/>
      </c>
      <c r="S421" t="str">
        <f t="shared" si="193"/>
        <v/>
      </c>
      <c r="T421" t="str">
        <f t="shared" si="194"/>
        <v/>
      </c>
      <c r="U421" t="str">
        <f t="shared" si="195"/>
        <v/>
      </c>
      <c r="V421" t="str">
        <f t="shared" si="196"/>
        <v/>
      </c>
      <c r="W421" t="str">
        <f>IF($A421="Implicit","",COUNTIFS($C$8:C421,C421,$A$8:A421,"Explicit"))</f>
        <v/>
      </c>
      <c r="X421" t="str">
        <f t="shared" si="197"/>
        <v/>
      </c>
      <c r="Y421" t="str">
        <f t="shared" si="198"/>
        <v/>
      </c>
      <c r="Z421" t="str">
        <f t="shared" si="199"/>
        <v/>
      </c>
      <c r="AA421" t="str">
        <f t="shared" si="200"/>
        <v/>
      </c>
      <c r="AB421" t="str">
        <f t="shared" si="201"/>
        <v/>
      </c>
      <c r="AC421" t="str">
        <f t="shared" si="202"/>
        <v/>
      </c>
      <c r="AD421" t="str">
        <f t="shared" si="203"/>
        <v/>
      </c>
      <c r="AE421" t="str">
        <f t="shared" si="204"/>
        <v/>
      </c>
      <c r="AF421" t="str">
        <f t="shared" si="205"/>
        <v/>
      </c>
      <c r="AG421" t="str">
        <f t="shared" si="206"/>
        <v>"Action.Check"</v>
      </c>
      <c r="AH421" t="str">
        <f t="shared" si="207"/>
        <v>"checkedObject"</v>
      </c>
      <c r="AI421" t="str">
        <f t="shared" si="208"/>
        <v>"Agent.Carrier"</v>
      </c>
      <c r="AJ421" t="str">
        <f t="shared" si="209"/>
        <v>"checks"</v>
      </c>
      <c r="AK421" t="str">
        <f t="shared" si="210"/>
        <v>"hasOne"</v>
      </c>
      <c r="AL421" t="str">
        <f t="shared" si="211"/>
        <v>"Action.Check","checkedObject","Agent.Carrier","checks","hasOne"</v>
      </c>
      <c r="AN421">
        <f>COUNTIF(View_conceptual!G:G,L421)</f>
        <v>0</v>
      </c>
      <c r="AO421">
        <f>COUNTIF(View_conceptual!H:H,L421)+COUNTIF(View_conceptual!I:I,N421)</f>
        <v>0</v>
      </c>
      <c r="AQ421" t="str">
        <f t="shared" si="212"/>
        <v/>
      </c>
      <c r="AR421" t="str">
        <f t="shared" si="213"/>
        <v/>
      </c>
      <c r="AT421">
        <f>COUNTIF(View_full!G:G,L421)</f>
        <v>1</v>
      </c>
      <c r="AU421">
        <f>COUNTIF(View_full!H:H,L421)+COUNTIF(View_full!I:I,N421)</f>
        <v>0</v>
      </c>
      <c r="AV421">
        <f>COUNTIFS(Property_Manual!$A$2:$A$1206,Raw!L421,Property_Manual!$B$2:$B$1206,Raw!M421,Property_Manual!$C$2:$C$1206,Raw!N421,Property_Manual!$D$2:$D$1206,Raw!O421,Property_Manual!$F$2:$F$1206,"x")</f>
        <v>0</v>
      </c>
      <c r="AW421" t="str">
        <f t="shared" si="214"/>
        <v/>
      </c>
      <c r="AX421" t="str">
        <f t="shared" si="215"/>
        <v/>
      </c>
      <c r="AY421" t="str">
        <f t="shared" si="216"/>
        <v/>
      </c>
    </row>
    <row r="422" spans="1:51" x14ac:dyDescent="0.2">
      <c r="A422" s="5" t="s">
        <v>1255</v>
      </c>
      <c r="B422" s="5" t="s">
        <v>1209</v>
      </c>
      <c r="C422" s="5" t="s">
        <v>23</v>
      </c>
      <c r="D422" s="5" t="s">
        <v>415</v>
      </c>
      <c r="E422" t="s">
        <v>1836</v>
      </c>
      <c r="F422" s="5" t="s">
        <v>390</v>
      </c>
      <c r="G422">
        <v>1</v>
      </c>
      <c r="H422" t="s">
        <v>38</v>
      </c>
      <c r="I422" s="5" t="s">
        <v>413</v>
      </c>
      <c r="J422" s="5" t="s">
        <v>416</v>
      </c>
      <c r="K422" s="5"/>
      <c r="L422" t="str">
        <f t="shared" si="186"/>
        <v>Check</v>
      </c>
      <c r="M422" t="str">
        <f t="shared" si="187"/>
        <v>checkedObject</v>
      </c>
      <c r="N422" t="str">
        <f t="shared" si="188"/>
        <v>Person</v>
      </c>
      <c r="O422" t="str">
        <f t="shared" si="189"/>
        <v>checks</v>
      </c>
      <c r="P422" t="str">
        <f t="shared" si="190"/>
        <v/>
      </c>
      <c r="Q422" t="str">
        <f t="shared" si="191"/>
        <v>Object</v>
      </c>
      <c r="R422" t="str">
        <f t="shared" si="192"/>
        <v/>
      </c>
      <c r="S422" t="str">
        <f t="shared" si="193"/>
        <v/>
      </c>
      <c r="T422" t="str">
        <f t="shared" si="194"/>
        <v/>
      </c>
      <c r="U422" t="str">
        <f t="shared" si="195"/>
        <v/>
      </c>
      <c r="V422" t="str">
        <f t="shared" si="196"/>
        <v/>
      </c>
      <c r="W422" t="str">
        <f>IF($A422="Implicit","",COUNTIFS($C$8:C422,C422,$A$8:A422,"Explicit"))</f>
        <v/>
      </c>
      <c r="X422" t="str">
        <f t="shared" si="197"/>
        <v/>
      </c>
      <c r="Y422" t="str">
        <f t="shared" si="198"/>
        <v/>
      </c>
      <c r="Z422" t="str">
        <f t="shared" si="199"/>
        <v/>
      </c>
      <c r="AA422" t="str">
        <f t="shared" si="200"/>
        <v/>
      </c>
      <c r="AB422" t="str">
        <f t="shared" si="201"/>
        <v/>
      </c>
      <c r="AC422" t="str">
        <f t="shared" si="202"/>
        <v/>
      </c>
      <c r="AD422" t="str">
        <f t="shared" si="203"/>
        <v/>
      </c>
      <c r="AE422" t="str">
        <f t="shared" si="204"/>
        <v/>
      </c>
      <c r="AF422" t="str">
        <f t="shared" si="205"/>
        <v/>
      </c>
      <c r="AG422" t="str">
        <f t="shared" si="206"/>
        <v>"Action.Check"</v>
      </c>
      <c r="AH422" t="str">
        <f t="shared" si="207"/>
        <v>"checkedObject"</v>
      </c>
      <c r="AI422" t="str">
        <f t="shared" si="208"/>
        <v>"Agent.Person"</v>
      </c>
      <c r="AJ422" t="str">
        <f t="shared" si="209"/>
        <v>"checks"</v>
      </c>
      <c r="AK422" t="str">
        <f t="shared" si="210"/>
        <v>"hasOne"</v>
      </c>
      <c r="AL422" t="str">
        <f t="shared" si="211"/>
        <v>"Action.Check","checkedObject","Agent.Person","checks","hasOne"</v>
      </c>
      <c r="AN422">
        <f>COUNTIF(View_conceptual!G:G,L422)</f>
        <v>0</v>
      </c>
      <c r="AO422">
        <f>COUNTIF(View_conceptual!H:H,L422)+COUNTIF(View_conceptual!I:I,N422)</f>
        <v>0</v>
      </c>
      <c r="AQ422" t="str">
        <f t="shared" si="212"/>
        <v/>
      </c>
      <c r="AR422" t="str">
        <f t="shared" si="213"/>
        <v/>
      </c>
      <c r="AT422">
        <f>COUNTIF(View_full!G:G,L422)</f>
        <v>1</v>
      </c>
      <c r="AU422">
        <f>COUNTIF(View_full!H:H,L422)+COUNTIF(View_full!I:I,N422)</f>
        <v>0</v>
      </c>
      <c r="AV422">
        <f>COUNTIFS(Property_Manual!$A$2:$A$1206,Raw!L422,Property_Manual!$B$2:$B$1206,Raw!M422,Property_Manual!$C$2:$C$1206,Raw!N422,Property_Manual!$D$2:$D$1206,Raw!O422,Property_Manual!$F$2:$F$1206,"x")</f>
        <v>0</v>
      </c>
      <c r="AW422" t="str">
        <f t="shared" si="214"/>
        <v/>
      </c>
      <c r="AX422" t="str">
        <f t="shared" si="215"/>
        <v/>
      </c>
      <c r="AY422" t="str">
        <f t="shared" si="216"/>
        <v/>
      </c>
    </row>
    <row r="423" spans="1:51" x14ac:dyDescent="0.2">
      <c r="A423" s="5" t="s">
        <v>1255</v>
      </c>
      <c r="B423" s="5" t="s">
        <v>1209</v>
      </c>
      <c r="C423" s="5" t="s">
        <v>23</v>
      </c>
      <c r="D423" s="5" t="s">
        <v>415</v>
      </c>
      <c r="E423" t="s">
        <v>1209</v>
      </c>
      <c r="F423" s="5" t="s">
        <v>23</v>
      </c>
      <c r="G423">
        <v>1</v>
      </c>
      <c r="H423" t="s">
        <v>38</v>
      </c>
      <c r="I423" s="5" t="s">
        <v>413</v>
      </c>
      <c r="J423" s="5" t="s">
        <v>416</v>
      </c>
      <c r="K423" s="5"/>
      <c r="L423" t="str">
        <f t="shared" si="186"/>
        <v>Check</v>
      </c>
      <c r="M423" t="str">
        <f t="shared" si="187"/>
        <v>checkedObject</v>
      </c>
      <c r="N423" t="str">
        <f t="shared" si="188"/>
        <v>Check</v>
      </c>
      <c r="O423" t="str">
        <f t="shared" si="189"/>
        <v>checks</v>
      </c>
      <c r="P423" t="str">
        <f t="shared" si="190"/>
        <v/>
      </c>
      <c r="Q423" t="str">
        <f t="shared" si="191"/>
        <v>Object</v>
      </c>
      <c r="R423" t="str">
        <f t="shared" si="192"/>
        <v/>
      </c>
      <c r="S423" t="str">
        <f t="shared" si="193"/>
        <v/>
      </c>
      <c r="T423" t="str">
        <f t="shared" si="194"/>
        <v/>
      </c>
      <c r="U423" t="str">
        <f t="shared" si="195"/>
        <v/>
      </c>
      <c r="V423" t="str">
        <f t="shared" si="196"/>
        <v/>
      </c>
      <c r="W423" t="str">
        <f>IF($A423="Implicit","",COUNTIFS($C$8:C423,C423,$A$8:A423,"Explicit"))</f>
        <v/>
      </c>
      <c r="X423" t="str">
        <f t="shared" si="197"/>
        <v/>
      </c>
      <c r="Y423" t="str">
        <f t="shared" si="198"/>
        <v/>
      </c>
      <c r="Z423" t="str">
        <f t="shared" si="199"/>
        <v/>
      </c>
      <c r="AA423" t="str">
        <f t="shared" si="200"/>
        <v/>
      </c>
      <c r="AB423" t="str">
        <f t="shared" si="201"/>
        <v/>
      </c>
      <c r="AC423" t="str">
        <f t="shared" si="202"/>
        <v/>
      </c>
      <c r="AD423" t="str">
        <f t="shared" si="203"/>
        <v/>
      </c>
      <c r="AE423" t="str">
        <f t="shared" si="204"/>
        <v/>
      </c>
      <c r="AF423" t="str">
        <f t="shared" si="205"/>
        <v/>
      </c>
      <c r="AG423" t="str">
        <f t="shared" si="206"/>
        <v>"Action.Check"</v>
      </c>
      <c r="AH423" t="str">
        <f t="shared" si="207"/>
        <v>"checkedObject"</v>
      </c>
      <c r="AI423" t="str">
        <f t="shared" si="208"/>
        <v>"Action.Check"</v>
      </c>
      <c r="AJ423" t="str">
        <f t="shared" si="209"/>
        <v>"checks"</v>
      </c>
      <c r="AK423" t="str">
        <f t="shared" si="210"/>
        <v>"hasOne"</v>
      </c>
      <c r="AL423" t="str">
        <f t="shared" si="211"/>
        <v>"Action.Check","checkedObject","Action.Check","checks","hasOne"</v>
      </c>
      <c r="AN423">
        <f>COUNTIF(View_conceptual!G:G,L423)</f>
        <v>0</v>
      </c>
      <c r="AO423">
        <f>COUNTIF(View_conceptual!H:H,L423)+COUNTIF(View_conceptual!I:I,N423)</f>
        <v>0</v>
      </c>
      <c r="AQ423" t="str">
        <f t="shared" si="212"/>
        <v/>
      </c>
      <c r="AR423" t="str">
        <f t="shared" si="213"/>
        <v/>
      </c>
      <c r="AT423">
        <f>COUNTIF(View_full!G:G,L423)</f>
        <v>1</v>
      </c>
      <c r="AU423">
        <f>COUNTIF(View_full!H:H,L423)+COUNTIF(View_full!I:I,N423)</f>
        <v>0</v>
      </c>
      <c r="AV423">
        <f>COUNTIFS(Property_Manual!$A$2:$A$1206,Raw!L423,Property_Manual!$B$2:$B$1206,Raw!M423,Property_Manual!$C$2:$C$1206,Raw!N423,Property_Manual!$D$2:$D$1206,Raw!O423,Property_Manual!$F$2:$F$1206,"x")</f>
        <v>0</v>
      </c>
      <c r="AW423" t="str">
        <f t="shared" si="214"/>
        <v/>
      </c>
      <c r="AX423" t="str">
        <f t="shared" si="215"/>
        <v/>
      </c>
      <c r="AY423" t="str">
        <f t="shared" si="216"/>
        <v/>
      </c>
    </row>
    <row r="424" spans="1:51" x14ac:dyDescent="0.2">
      <c r="A424" s="5" t="s">
        <v>1255</v>
      </c>
      <c r="B424" s="5" t="s">
        <v>1209</v>
      </c>
      <c r="C424" s="5" t="s">
        <v>23</v>
      </c>
      <c r="D424" s="5" t="s">
        <v>415</v>
      </c>
      <c r="E424" t="s">
        <v>1198</v>
      </c>
      <c r="F424" s="5" t="s">
        <v>420</v>
      </c>
      <c r="G424">
        <v>1</v>
      </c>
      <c r="H424" t="s">
        <v>38</v>
      </c>
      <c r="I424" s="5" t="s">
        <v>413</v>
      </c>
      <c r="J424" s="5" t="s">
        <v>416</v>
      </c>
      <c r="K424" s="5"/>
      <c r="L424" t="str">
        <f t="shared" si="186"/>
        <v>Check</v>
      </c>
      <c r="M424" t="str">
        <f t="shared" si="187"/>
        <v>checkedObject</v>
      </c>
      <c r="N424" t="str">
        <f t="shared" si="188"/>
        <v>CheckTemplate</v>
      </c>
      <c r="O424" t="str">
        <f t="shared" si="189"/>
        <v>checks</v>
      </c>
      <c r="P424" t="str">
        <f t="shared" si="190"/>
        <v/>
      </c>
      <c r="Q424" t="str">
        <f t="shared" si="191"/>
        <v>Object</v>
      </c>
      <c r="R424" t="str">
        <f t="shared" si="192"/>
        <v/>
      </c>
      <c r="S424" t="str">
        <f t="shared" si="193"/>
        <v/>
      </c>
      <c r="T424" t="str">
        <f t="shared" si="194"/>
        <v/>
      </c>
      <c r="U424" t="str">
        <f t="shared" si="195"/>
        <v/>
      </c>
      <c r="V424" t="str">
        <f t="shared" si="196"/>
        <v/>
      </c>
      <c r="W424" t="str">
        <f>IF($A424="Implicit","",COUNTIFS($C$8:C424,C424,$A$8:A424,"Explicit"))</f>
        <v/>
      </c>
      <c r="X424" t="str">
        <f t="shared" si="197"/>
        <v/>
      </c>
      <c r="Y424" t="str">
        <f t="shared" si="198"/>
        <v/>
      </c>
      <c r="Z424" t="str">
        <f t="shared" si="199"/>
        <v/>
      </c>
      <c r="AA424" t="str">
        <f t="shared" si="200"/>
        <v/>
      </c>
      <c r="AB424" t="str">
        <f t="shared" si="201"/>
        <v/>
      </c>
      <c r="AC424" t="str">
        <f t="shared" si="202"/>
        <v/>
      </c>
      <c r="AD424" t="str">
        <f t="shared" si="203"/>
        <v/>
      </c>
      <c r="AE424" t="str">
        <f t="shared" si="204"/>
        <v/>
      </c>
      <c r="AF424" t="str">
        <f t="shared" si="205"/>
        <v/>
      </c>
      <c r="AG424" t="str">
        <f t="shared" si="206"/>
        <v>"Action.Check"</v>
      </c>
      <c r="AH424" t="str">
        <f t="shared" si="207"/>
        <v>"checkedObject"</v>
      </c>
      <c r="AI424" t="str">
        <f t="shared" si="208"/>
        <v>"Common.CheckTemplate"</v>
      </c>
      <c r="AJ424" t="str">
        <f t="shared" si="209"/>
        <v>"checks"</v>
      </c>
      <c r="AK424" t="str">
        <f t="shared" si="210"/>
        <v>"hasOne"</v>
      </c>
      <c r="AL424" t="str">
        <f t="shared" si="211"/>
        <v>"Action.Check","checkedObject","Common.CheckTemplate","checks","hasOne"</v>
      </c>
      <c r="AN424">
        <f>COUNTIF(View_conceptual!G:G,L424)</f>
        <v>0</v>
      </c>
      <c r="AO424">
        <f>COUNTIF(View_conceptual!H:H,L424)+COUNTIF(View_conceptual!I:I,N424)</f>
        <v>0</v>
      </c>
      <c r="AQ424" t="str">
        <f t="shared" si="212"/>
        <v/>
      </c>
      <c r="AR424" t="str">
        <f t="shared" si="213"/>
        <v/>
      </c>
      <c r="AT424">
        <f>COUNTIF(View_full!G:G,L424)</f>
        <v>1</v>
      </c>
      <c r="AU424">
        <f>COUNTIF(View_full!H:H,L424)+COUNTIF(View_full!I:I,N424)</f>
        <v>1</v>
      </c>
      <c r="AV424">
        <f>COUNTIFS(Property_Manual!$A$2:$A$1206,Raw!L424,Property_Manual!$B$2:$B$1206,Raw!M424,Property_Manual!$C$2:$C$1206,Raw!N424,Property_Manual!$D$2:$D$1206,Raw!O424,Property_Manual!$F$2:$F$1206,"x")</f>
        <v>0</v>
      </c>
      <c r="AW424" t="str">
        <f t="shared" si="214"/>
        <v/>
      </c>
      <c r="AX424" t="str">
        <f t="shared" si="215"/>
        <v/>
      </c>
      <c r="AY424" t="str">
        <f t="shared" si="216"/>
        <v/>
      </c>
    </row>
    <row r="425" spans="1:51" x14ac:dyDescent="0.2">
      <c r="A425" s="5" t="s">
        <v>1255</v>
      </c>
      <c r="B425" s="5" t="s">
        <v>1209</v>
      </c>
      <c r="C425" s="5" t="s">
        <v>23</v>
      </c>
      <c r="D425" s="5" t="s">
        <v>415</v>
      </c>
      <c r="E425" t="s">
        <v>1198</v>
      </c>
      <c r="F425" s="5" t="s">
        <v>412</v>
      </c>
      <c r="G425">
        <v>1</v>
      </c>
      <c r="H425" t="s">
        <v>38</v>
      </c>
      <c r="I425" s="5" t="s">
        <v>413</v>
      </c>
      <c r="J425" s="5" t="s">
        <v>416</v>
      </c>
      <c r="K425" s="5"/>
      <c r="L425" t="str">
        <f t="shared" si="186"/>
        <v>Check</v>
      </c>
      <c r="M425" t="str">
        <f t="shared" si="187"/>
        <v>checkedObject</v>
      </c>
      <c r="N425" t="str">
        <f t="shared" si="188"/>
        <v>CheckTotalResult</v>
      </c>
      <c r="O425" t="str">
        <f t="shared" si="189"/>
        <v>checks</v>
      </c>
      <c r="P425" t="str">
        <f t="shared" si="190"/>
        <v/>
      </c>
      <c r="Q425" t="str">
        <f t="shared" si="191"/>
        <v>Object</v>
      </c>
      <c r="R425" t="str">
        <f t="shared" si="192"/>
        <v/>
      </c>
      <c r="S425" t="str">
        <f t="shared" si="193"/>
        <v/>
      </c>
      <c r="T425" t="str">
        <f t="shared" si="194"/>
        <v/>
      </c>
      <c r="U425" t="str">
        <f t="shared" si="195"/>
        <v/>
      </c>
      <c r="V425" t="str">
        <f t="shared" si="196"/>
        <v/>
      </c>
      <c r="W425" t="str">
        <f>IF($A425="Implicit","",COUNTIFS($C$8:C425,C425,$A$8:A425,"Explicit"))</f>
        <v/>
      </c>
      <c r="X425" t="str">
        <f t="shared" si="197"/>
        <v/>
      </c>
      <c r="Y425" t="str">
        <f t="shared" si="198"/>
        <v/>
      </c>
      <c r="Z425" t="str">
        <f t="shared" si="199"/>
        <v/>
      </c>
      <c r="AA425" t="str">
        <f t="shared" si="200"/>
        <v/>
      </c>
      <c r="AB425" t="str">
        <f t="shared" si="201"/>
        <v/>
      </c>
      <c r="AC425" t="str">
        <f t="shared" si="202"/>
        <v/>
      </c>
      <c r="AD425" t="str">
        <f t="shared" si="203"/>
        <v/>
      </c>
      <c r="AE425" t="str">
        <f t="shared" si="204"/>
        <v/>
      </c>
      <c r="AF425" t="str">
        <f t="shared" si="205"/>
        <v/>
      </c>
      <c r="AG425" t="str">
        <f t="shared" si="206"/>
        <v>"Action.Check"</v>
      </c>
      <c r="AH425" t="str">
        <f t="shared" si="207"/>
        <v>"checkedObject"</v>
      </c>
      <c r="AI425" t="str">
        <f t="shared" si="208"/>
        <v>"Common.CheckTotalResult"</v>
      </c>
      <c r="AJ425" t="str">
        <f t="shared" si="209"/>
        <v>"checks"</v>
      </c>
      <c r="AK425" t="str">
        <f t="shared" si="210"/>
        <v>"hasOne"</v>
      </c>
      <c r="AL425" t="str">
        <f t="shared" si="211"/>
        <v>"Action.Check","checkedObject","Common.CheckTotalResult","checks","hasOne"</v>
      </c>
      <c r="AN425">
        <f>COUNTIF(View_conceptual!G:G,L425)</f>
        <v>0</v>
      </c>
      <c r="AO425">
        <f>COUNTIF(View_conceptual!H:H,L425)+COUNTIF(View_conceptual!I:I,N425)</f>
        <v>0</v>
      </c>
      <c r="AQ425" t="str">
        <f t="shared" si="212"/>
        <v/>
      </c>
      <c r="AR425" t="str">
        <f t="shared" si="213"/>
        <v/>
      </c>
      <c r="AT425">
        <f>COUNTIF(View_full!G:G,L425)</f>
        <v>1</v>
      </c>
      <c r="AU425">
        <f>COUNTIF(View_full!H:H,L425)+COUNTIF(View_full!I:I,N425)</f>
        <v>1</v>
      </c>
      <c r="AV425">
        <f>COUNTIFS(Property_Manual!$A$2:$A$1206,Raw!L425,Property_Manual!$B$2:$B$1206,Raw!M425,Property_Manual!$C$2:$C$1206,Raw!N425,Property_Manual!$D$2:$D$1206,Raw!O425,Property_Manual!$F$2:$F$1206,"x")</f>
        <v>0</v>
      </c>
      <c r="AW425" t="str">
        <f t="shared" si="214"/>
        <v/>
      </c>
      <c r="AX425" t="str">
        <f t="shared" si="215"/>
        <v/>
      </c>
      <c r="AY425" t="str">
        <f t="shared" si="216"/>
        <v/>
      </c>
    </row>
    <row r="426" spans="1:51" x14ac:dyDescent="0.2">
      <c r="A426" s="5" t="s">
        <v>1255</v>
      </c>
      <c r="B426" s="5" t="s">
        <v>1209</v>
      </c>
      <c r="C426" s="5" t="s">
        <v>23</v>
      </c>
      <c r="D426" s="5" t="s">
        <v>415</v>
      </c>
      <c r="E426" s="5" t="s">
        <v>20</v>
      </c>
      <c r="F426" s="5" t="s">
        <v>884</v>
      </c>
      <c r="G426">
        <v>1</v>
      </c>
      <c r="H426" t="s">
        <v>38</v>
      </c>
      <c r="I426" s="5" t="s">
        <v>413</v>
      </c>
      <c r="J426" s="5" t="s">
        <v>416</v>
      </c>
      <c r="K426" s="5"/>
      <c r="L426" t="str">
        <f t="shared" si="186"/>
        <v>Check</v>
      </c>
      <c r="M426" t="str">
        <f t="shared" si="187"/>
        <v>checkedObject</v>
      </c>
      <c r="N426" t="str">
        <f t="shared" si="188"/>
        <v>CO2Emissions</v>
      </c>
      <c r="O426" t="str">
        <f t="shared" si="189"/>
        <v>checks</v>
      </c>
      <c r="P426" t="str">
        <f t="shared" si="190"/>
        <v/>
      </c>
      <c r="Q426" t="str">
        <f t="shared" si="191"/>
        <v>Object</v>
      </c>
      <c r="R426" t="str">
        <f t="shared" si="192"/>
        <v/>
      </c>
      <c r="S426" t="str">
        <f t="shared" si="193"/>
        <v/>
      </c>
      <c r="T426" t="str">
        <f t="shared" si="194"/>
        <v/>
      </c>
      <c r="U426" t="str">
        <f t="shared" si="195"/>
        <v/>
      </c>
      <c r="V426" t="str">
        <f t="shared" si="196"/>
        <v/>
      </c>
      <c r="W426" t="str">
        <f>IF($A426="Implicit","",COUNTIFS($C$8:C426,C426,$A$8:A426,"Explicit"))</f>
        <v/>
      </c>
      <c r="X426" t="str">
        <f t="shared" si="197"/>
        <v/>
      </c>
      <c r="Y426" t="str">
        <f t="shared" si="198"/>
        <v/>
      </c>
      <c r="Z426" t="str">
        <f t="shared" si="199"/>
        <v/>
      </c>
      <c r="AA426" t="str">
        <f t="shared" si="200"/>
        <v/>
      </c>
      <c r="AB426" t="str">
        <f t="shared" si="201"/>
        <v/>
      </c>
      <c r="AC426" t="str">
        <f t="shared" si="202"/>
        <v/>
      </c>
      <c r="AD426" t="str">
        <f t="shared" si="203"/>
        <v/>
      </c>
      <c r="AE426" t="str">
        <f t="shared" si="204"/>
        <v/>
      </c>
      <c r="AF426" t="str">
        <f t="shared" si="205"/>
        <v/>
      </c>
      <c r="AG426" t="str">
        <f t="shared" si="206"/>
        <v>"Action.Check"</v>
      </c>
      <c r="AH426" t="str">
        <f t="shared" si="207"/>
        <v>"checkedObject"</v>
      </c>
      <c r="AI426" t="str">
        <f t="shared" si="208"/>
        <v>"Core.CO2Emissions"</v>
      </c>
      <c r="AJ426" t="str">
        <f t="shared" si="209"/>
        <v>"checks"</v>
      </c>
      <c r="AK426" t="str">
        <f t="shared" si="210"/>
        <v>"hasOne"</v>
      </c>
      <c r="AL426" t="str">
        <f t="shared" si="211"/>
        <v>"Action.Check","checkedObject","Core.CO2Emissions","checks","hasOne"</v>
      </c>
      <c r="AN426">
        <f>COUNTIF(View_conceptual!G:G,L426)</f>
        <v>0</v>
      </c>
      <c r="AO426">
        <f>COUNTIF(View_conceptual!H:H,L426)+COUNTIF(View_conceptual!I:I,N426)</f>
        <v>0</v>
      </c>
      <c r="AQ426" t="str">
        <f t="shared" si="212"/>
        <v/>
      </c>
      <c r="AR426" t="str">
        <f t="shared" si="213"/>
        <v/>
      </c>
      <c r="AT426">
        <f>COUNTIF(View_full!G:G,L426)</f>
        <v>1</v>
      </c>
      <c r="AU426">
        <f>COUNTIF(View_full!H:H,L426)+COUNTIF(View_full!I:I,N426)</f>
        <v>0</v>
      </c>
      <c r="AV426">
        <f>COUNTIFS(Property_Manual!$A$2:$A$1206,Raw!L426,Property_Manual!$B$2:$B$1206,Raw!M426,Property_Manual!$C$2:$C$1206,Raw!N426,Property_Manual!$D$2:$D$1206,Raw!O426,Property_Manual!$F$2:$F$1206,"x")</f>
        <v>0</v>
      </c>
      <c r="AW426" t="str">
        <f t="shared" si="214"/>
        <v/>
      </c>
      <c r="AX426" t="str">
        <f t="shared" si="215"/>
        <v/>
      </c>
      <c r="AY426" t="str">
        <f t="shared" si="216"/>
        <v/>
      </c>
    </row>
    <row r="427" spans="1:51" x14ac:dyDescent="0.2">
      <c r="A427" s="5" t="s">
        <v>1255</v>
      </c>
      <c r="B427" s="5" t="s">
        <v>1209</v>
      </c>
      <c r="C427" s="5" t="s">
        <v>23</v>
      </c>
      <c r="D427" s="5" t="s">
        <v>415</v>
      </c>
      <c r="E427" t="s">
        <v>1198</v>
      </c>
      <c r="F427" s="5" t="s">
        <v>433</v>
      </c>
      <c r="G427">
        <v>1</v>
      </c>
      <c r="H427" t="s">
        <v>38</v>
      </c>
      <c r="I427" s="5" t="s">
        <v>413</v>
      </c>
      <c r="J427" s="5" t="s">
        <v>416</v>
      </c>
      <c r="K427" s="5"/>
      <c r="L427" t="str">
        <f t="shared" si="186"/>
        <v>Check</v>
      </c>
      <c r="M427" t="str">
        <f t="shared" si="187"/>
        <v>checkedObject</v>
      </c>
      <c r="N427" t="str">
        <f t="shared" si="188"/>
        <v>LoadingMaterial</v>
      </c>
      <c r="O427" t="str">
        <f t="shared" si="189"/>
        <v>checks</v>
      </c>
      <c r="P427" t="str">
        <f t="shared" si="190"/>
        <v/>
      </c>
      <c r="Q427" t="str">
        <f t="shared" si="191"/>
        <v>Object</v>
      </c>
      <c r="R427" t="str">
        <f t="shared" si="192"/>
        <v/>
      </c>
      <c r="S427" t="str">
        <f t="shared" si="193"/>
        <v/>
      </c>
      <c r="T427" t="str">
        <f t="shared" si="194"/>
        <v/>
      </c>
      <c r="U427" t="str">
        <f t="shared" si="195"/>
        <v/>
      </c>
      <c r="V427" t="str">
        <f t="shared" si="196"/>
        <v/>
      </c>
      <c r="W427" t="str">
        <f>IF($A427="Implicit","",COUNTIFS($C$8:C427,C427,$A$8:A427,"Explicit"))</f>
        <v/>
      </c>
      <c r="X427" t="str">
        <f t="shared" si="197"/>
        <v/>
      </c>
      <c r="Y427" t="str">
        <f t="shared" si="198"/>
        <v/>
      </c>
      <c r="Z427" t="str">
        <f t="shared" si="199"/>
        <v/>
      </c>
      <c r="AA427" t="str">
        <f t="shared" si="200"/>
        <v/>
      </c>
      <c r="AB427" t="str">
        <f t="shared" si="201"/>
        <v/>
      </c>
      <c r="AC427" t="str">
        <f t="shared" si="202"/>
        <v/>
      </c>
      <c r="AD427" t="str">
        <f t="shared" si="203"/>
        <v/>
      </c>
      <c r="AE427" t="str">
        <f t="shared" si="204"/>
        <v/>
      </c>
      <c r="AF427" t="str">
        <f t="shared" si="205"/>
        <v/>
      </c>
      <c r="AG427" t="str">
        <f t="shared" si="206"/>
        <v>"Action.Check"</v>
      </c>
      <c r="AH427" t="str">
        <f t="shared" si="207"/>
        <v>"checkedObject"</v>
      </c>
      <c r="AI427" t="str">
        <f t="shared" si="208"/>
        <v>"Common.LoadingMaterial"</v>
      </c>
      <c r="AJ427" t="str">
        <f t="shared" si="209"/>
        <v>"checks"</v>
      </c>
      <c r="AK427" t="str">
        <f t="shared" si="210"/>
        <v>"hasOne"</v>
      </c>
      <c r="AL427" t="str">
        <f t="shared" si="211"/>
        <v>"Action.Check","checkedObject","Common.LoadingMaterial","checks","hasOne"</v>
      </c>
      <c r="AN427">
        <f>COUNTIF(View_conceptual!G:G,L427)</f>
        <v>0</v>
      </c>
      <c r="AO427">
        <f>COUNTIF(View_conceptual!H:H,L427)+COUNTIF(View_conceptual!I:I,N427)</f>
        <v>0</v>
      </c>
      <c r="AQ427" t="str">
        <f t="shared" si="212"/>
        <v/>
      </c>
      <c r="AR427" t="str">
        <f t="shared" si="213"/>
        <v/>
      </c>
      <c r="AT427">
        <f>COUNTIF(View_full!G:G,L427)</f>
        <v>1</v>
      </c>
      <c r="AU427">
        <f>COUNTIF(View_full!H:H,L427)+COUNTIF(View_full!I:I,N427)</f>
        <v>0</v>
      </c>
      <c r="AV427">
        <f>COUNTIFS(Property_Manual!$A$2:$A$1206,Raw!L427,Property_Manual!$B$2:$B$1206,Raw!M427,Property_Manual!$C$2:$C$1206,Raw!N427,Property_Manual!$D$2:$D$1206,Raw!O427,Property_Manual!$F$2:$F$1206,"x")</f>
        <v>0</v>
      </c>
      <c r="AW427" t="str">
        <f t="shared" si="214"/>
        <v/>
      </c>
      <c r="AX427" t="str">
        <f t="shared" si="215"/>
        <v/>
      </c>
      <c r="AY427" t="str">
        <f t="shared" si="216"/>
        <v/>
      </c>
    </row>
    <row r="428" spans="1:51" x14ac:dyDescent="0.2">
      <c r="A428" s="5" t="s">
        <v>1255</v>
      </c>
      <c r="B428" s="5" t="s">
        <v>1209</v>
      </c>
      <c r="C428" s="5" t="s">
        <v>23</v>
      </c>
      <c r="D428" s="5" t="s">
        <v>415</v>
      </c>
      <c r="E428" t="s">
        <v>1209</v>
      </c>
      <c r="F428" s="5" t="s">
        <v>439</v>
      </c>
      <c r="G428">
        <v>1</v>
      </c>
      <c r="H428" t="s">
        <v>38</v>
      </c>
      <c r="I428" s="5" t="s">
        <v>413</v>
      </c>
      <c r="J428" s="5" t="s">
        <v>416</v>
      </c>
      <c r="K428" s="5"/>
      <c r="L428" t="str">
        <f t="shared" si="186"/>
        <v>Check</v>
      </c>
      <c r="M428" t="str">
        <f t="shared" si="187"/>
        <v>checkedObject</v>
      </c>
      <c r="N428" t="str">
        <f t="shared" si="188"/>
        <v>Composing</v>
      </c>
      <c r="O428" t="str">
        <f t="shared" si="189"/>
        <v>checks</v>
      </c>
      <c r="P428" t="str">
        <f t="shared" si="190"/>
        <v/>
      </c>
      <c r="Q428" t="str">
        <f t="shared" si="191"/>
        <v>Object</v>
      </c>
      <c r="R428" t="str">
        <f t="shared" si="192"/>
        <v/>
      </c>
      <c r="S428" t="str">
        <f t="shared" si="193"/>
        <v/>
      </c>
      <c r="T428" t="str">
        <f t="shared" si="194"/>
        <v/>
      </c>
      <c r="U428" t="str">
        <f t="shared" si="195"/>
        <v/>
      </c>
      <c r="V428" t="str">
        <f t="shared" si="196"/>
        <v/>
      </c>
      <c r="W428" t="str">
        <f>IF($A428="Implicit","",COUNTIFS($C$8:C428,C428,$A$8:A428,"Explicit"))</f>
        <v/>
      </c>
      <c r="X428" t="str">
        <f t="shared" si="197"/>
        <v/>
      </c>
      <c r="Y428" t="str">
        <f t="shared" si="198"/>
        <v/>
      </c>
      <c r="Z428" t="str">
        <f t="shared" si="199"/>
        <v/>
      </c>
      <c r="AA428" t="str">
        <f t="shared" si="200"/>
        <v/>
      </c>
      <c r="AB428" t="str">
        <f t="shared" si="201"/>
        <v/>
      </c>
      <c r="AC428" t="str">
        <f t="shared" si="202"/>
        <v/>
      </c>
      <c r="AD428" t="str">
        <f t="shared" si="203"/>
        <v/>
      </c>
      <c r="AE428" t="str">
        <f t="shared" si="204"/>
        <v/>
      </c>
      <c r="AF428" t="str">
        <f t="shared" si="205"/>
        <v/>
      </c>
      <c r="AG428" t="str">
        <f t="shared" si="206"/>
        <v>"Action.Check"</v>
      </c>
      <c r="AH428" t="str">
        <f t="shared" si="207"/>
        <v>"checkedObject"</v>
      </c>
      <c r="AI428" t="str">
        <f t="shared" si="208"/>
        <v>"Action.Composing"</v>
      </c>
      <c r="AJ428" t="str">
        <f t="shared" si="209"/>
        <v>"checks"</v>
      </c>
      <c r="AK428" t="str">
        <f t="shared" si="210"/>
        <v>"hasOne"</v>
      </c>
      <c r="AL428" t="str">
        <f t="shared" si="211"/>
        <v>"Action.Check","checkedObject","Action.Composing","checks","hasOne"</v>
      </c>
      <c r="AN428">
        <f>COUNTIF(View_conceptual!G:G,L428)</f>
        <v>0</v>
      </c>
      <c r="AO428">
        <f>COUNTIF(View_conceptual!H:H,L428)+COUNTIF(View_conceptual!I:I,N428)</f>
        <v>1</v>
      </c>
      <c r="AQ428" t="str">
        <f t="shared" si="212"/>
        <v/>
      </c>
      <c r="AR428" t="str">
        <f t="shared" si="213"/>
        <v/>
      </c>
      <c r="AT428">
        <f>COUNTIF(View_full!G:G,L428)</f>
        <v>1</v>
      </c>
      <c r="AU428">
        <f>COUNTIF(View_full!H:H,L428)+COUNTIF(View_full!I:I,N428)</f>
        <v>1</v>
      </c>
      <c r="AV428">
        <f>COUNTIFS(Property_Manual!$A$2:$A$1206,Raw!L428,Property_Manual!$B$2:$B$1206,Raw!M428,Property_Manual!$C$2:$C$1206,Raw!N428,Property_Manual!$D$2:$D$1206,Raw!O428,Property_Manual!$F$2:$F$1206,"x")</f>
        <v>0</v>
      </c>
      <c r="AW428" t="str">
        <f t="shared" si="214"/>
        <v/>
      </c>
      <c r="AX428" t="str">
        <f t="shared" si="215"/>
        <v/>
      </c>
      <c r="AY428" t="str">
        <f t="shared" si="216"/>
        <v/>
      </c>
    </row>
    <row r="429" spans="1:51" x14ac:dyDescent="0.2">
      <c r="A429" s="5" t="s">
        <v>1255</v>
      </c>
      <c r="B429" s="5" t="s">
        <v>1209</v>
      </c>
      <c r="C429" s="5" t="s">
        <v>23</v>
      </c>
      <c r="D429" s="5" t="s">
        <v>415</v>
      </c>
      <c r="E429" t="s">
        <v>1198</v>
      </c>
      <c r="F429" s="5" t="s">
        <v>227</v>
      </c>
      <c r="G429">
        <v>1</v>
      </c>
      <c r="H429" t="s">
        <v>38</v>
      </c>
      <c r="I429" s="5" t="s">
        <v>413</v>
      </c>
      <c r="J429" s="5" t="s">
        <v>416</v>
      </c>
      <c r="K429" s="5"/>
      <c r="L429" t="str">
        <f t="shared" si="186"/>
        <v>Check</v>
      </c>
      <c r="M429" t="str">
        <f t="shared" si="187"/>
        <v>checkedObject</v>
      </c>
      <c r="N429" t="str">
        <f t="shared" si="188"/>
        <v>Sensor</v>
      </c>
      <c r="O429" t="str">
        <f t="shared" si="189"/>
        <v>checks</v>
      </c>
      <c r="P429" t="str">
        <f t="shared" si="190"/>
        <v/>
      </c>
      <c r="Q429" t="str">
        <f t="shared" si="191"/>
        <v>Object</v>
      </c>
      <c r="R429" t="str">
        <f t="shared" si="192"/>
        <v/>
      </c>
      <c r="S429" t="str">
        <f t="shared" si="193"/>
        <v/>
      </c>
      <c r="T429" t="str">
        <f t="shared" si="194"/>
        <v/>
      </c>
      <c r="U429" t="str">
        <f t="shared" si="195"/>
        <v/>
      </c>
      <c r="V429" t="str">
        <f t="shared" si="196"/>
        <v/>
      </c>
      <c r="W429" t="str">
        <f>IF($A429="Implicit","",COUNTIFS($C$8:C429,C429,$A$8:A429,"Explicit"))</f>
        <v/>
      </c>
      <c r="X429" t="str">
        <f t="shared" si="197"/>
        <v/>
      </c>
      <c r="Y429" t="str">
        <f t="shared" si="198"/>
        <v/>
      </c>
      <c r="Z429" t="str">
        <f t="shared" si="199"/>
        <v/>
      </c>
      <c r="AA429" t="str">
        <f t="shared" si="200"/>
        <v/>
      </c>
      <c r="AB429" t="str">
        <f t="shared" si="201"/>
        <v/>
      </c>
      <c r="AC429" t="str">
        <f t="shared" si="202"/>
        <v/>
      </c>
      <c r="AD429" t="str">
        <f t="shared" si="203"/>
        <v/>
      </c>
      <c r="AE429" t="str">
        <f t="shared" si="204"/>
        <v/>
      </c>
      <c r="AF429" t="str">
        <f t="shared" si="205"/>
        <v/>
      </c>
      <c r="AG429" t="str">
        <f t="shared" si="206"/>
        <v>"Action.Check"</v>
      </c>
      <c r="AH429" t="str">
        <f t="shared" si="207"/>
        <v>"checkedObject"</v>
      </c>
      <c r="AI429" t="str">
        <f t="shared" si="208"/>
        <v>"Common.Sensor"</v>
      </c>
      <c r="AJ429" t="str">
        <f t="shared" si="209"/>
        <v>"checks"</v>
      </c>
      <c r="AK429" t="str">
        <f t="shared" si="210"/>
        <v>"hasOne"</v>
      </c>
      <c r="AL429" t="str">
        <f t="shared" si="211"/>
        <v>"Action.Check","checkedObject","Common.Sensor","checks","hasOne"</v>
      </c>
      <c r="AN429">
        <f>COUNTIF(View_conceptual!G:G,L429)</f>
        <v>0</v>
      </c>
      <c r="AO429">
        <f>COUNTIF(View_conceptual!H:H,L429)+COUNTIF(View_conceptual!I:I,N429)</f>
        <v>0</v>
      </c>
      <c r="AQ429" t="str">
        <f t="shared" si="212"/>
        <v/>
      </c>
      <c r="AR429" t="str">
        <f t="shared" si="213"/>
        <v/>
      </c>
      <c r="AT429">
        <f>COUNTIF(View_full!G:G,L429)</f>
        <v>1</v>
      </c>
      <c r="AU429">
        <f>COUNTIF(View_full!H:H,L429)+COUNTIF(View_full!I:I,N429)</f>
        <v>1</v>
      </c>
      <c r="AV429">
        <f>COUNTIFS(Property_Manual!$A$2:$A$1206,Raw!L429,Property_Manual!$B$2:$B$1206,Raw!M429,Property_Manual!$C$2:$C$1206,Raw!N429,Property_Manual!$D$2:$D$1206,Raw!O429,Property_Manual!$F$2:$F$1206,"x")</f>
        <v>0</v>
      </c>
      <c r="AW429" t="str">
        <f t="shared" si="214"/>
        <v/>
      </c>
      <c r="AX429" t="str">
        <f t="shared" si="215"/>
        <v/>
      </c>
      <c r="AY429" t="str">
        <f t="shared" si="216"/>
        <v/>
      </c>
    </row>
    <row r="430" spans="1:51" x14ac:dyDescent="0.2">
      <c r="A430" s="5" t="s">
        <v>1255</v>
      </c>
      <c r="B430" s="5" t="s">
        <v>1209</v>
      </c>
      <c r="C430" s="5" t="s">
        <v>23</v>
      </c>
      <c r="D430" s="5" t="s">
        <v>415</v>
      </c>
      <c r="E430" t="s">
        <v>1199</v>
      </c>
      <c r="F430" s="5" t="s">
        <v>204</v>
      </c>
      <c r="G430">
        <v>1</v>
      </c>
      <c r="H430" t="s">
        <v>38</v>
      </c>
      <c r="I430" s="5" t="s">
        <v>413</v>
      </c>
      <c r="J430" s="5" t="s">
        <v>416</v>
      </c>
      <c r="K430" s="5"/>
      <c r="L430" t="str">
        <f t="shared" si="186"/>
        <v>Check</v>
      </c>
      <c r="M430" t="str">
        <f t="shared" si="187"/>
        <v>checkedObject</v>
      </c>
      <c r="N430" t="str">
        <f t="shared" si="188"/>
        <v>PieceLiveAnimals</v>
      </c>
      <c r="O430" t="str">
        <f t="shared" si="189"/>
        <v>checks</v>
      </c>
      <c r="P430" t="str">
        <f t="shared" si="190"/>
        <v/>
      </c>
      <c r="Q430" t="str">
        <f t="shared" si="191"/>
        <v>Object</v>
      </c>
      <c r="R430" t="str">
        <f t="shared" si="192"/>
        <v/>
      </c>
      <c r="S430" t="str">
        <f t="shared" si="193"/>
        <v/>
      </c>
      <c r="T430" t="str">
        <f t="shared" si="194"/>
        <v/>
      </c>
      <c r="U430" t="str">
        <f t="shared" si="195"/>
        <v/>
      </c>
      <c r="V430" t="str">
        <f t="shared" si="196"/>
        <v/>
      </c>
      <c r="W430" t="str">
        <f>IF($A430="Implicit","",COUNTIFS($C$8:C430,C430,$A$8:A430,"Explicit"))</f>
        <v/>
      </c>
      <c r="X430" t="str">
        <f t="shared" si="197"/>
        <v/>
      </c>
      <c r="Y430" t="str">
        <f t="shared" si="198"/>
        <v/>
      </c>
      <c r="Z430" t="str">
        <f t="shared" si="199"/>
        <v/>
      </c>
      <c r="AA430" t="str">
        <f t="shared" si="200"/>
        <v/>
      </c>
      <c r="AB430" t="str">
        <f t="shared" si="201"/>
        <v/>
      </c>
      <c r="AC430" t="str">
        <f t="shared" si="202"/>
        <v/>
      </c>
      <c r="AD430" t="str">
        <f t="shared" si="203"/>
        <v/>
      </c>
      <c r="AE430" t="str">
        <f t="shared" si="204"/>
        <v/>
      </c>
      <c r="AF430" t="str">
        <f t="shared" si="205"/>
        <v/>
      </c>
      <c r="AG430" t="str">
        <f t="shared" si="206"/>
        <v>"Action.Check"</v>
      </c>
      <c r="AH430" t="str">
        <f t="shared" si="207"/>
        <v>"checkedObject"</v>
      </c>
      <c r="AI430" t="str">
        <f t="shared" si="208"/>
        <v>"LiveAnimals.PieceLiveAnimals"</v>
      </c>
      <c r="AJ430" t="str">
        <f t="shared" si="209"/>
        <v>"checks"</v>
      </c>
      <c r="AK430" t="str">
        <f t="shared" si="210"/>
        <v>"hasOne"</v>
      </c>
      <c r="AL430" t="str">
        <f t="shared" si="211"/>
        <v>"Action.Check","checkedObject","LiveAnimals.PieceLiveAnimals","checks","hasOne"</v>
      </c>
      <c r="AN430">
        <f>COUNTIF(View_conceptual!G:G,L430)</f>
        <v>0</v>
      </c>
      <c r="AO430">
        <f>COUNTIF(View_conceptual!H:H,L430)+COUNTIF(View_conceptual!I:I,N430)</f>
        <v>0</v>
      </c>
      <c r="AQ430" t="str">
        <f t="shared" si="212"/>
        <v/>
      </c>
      <c r="AR430" t="str">
        <f t="shared" si="213"/>
        <v/>
      </c>
      <c r="AT430">
        <f>COUNTIF(View_full!G:G,L430)</f>
        <v>1</v>
      </c>
      <c r="AU430">
        <f>COUNTIF(View_full!H:H,L430)+COUNTIF(View_full!I:I,N430)</f>
        <v>0</v>
      </c>
      <c r="AV430">
        <f>COUNTIFS(Property_Manual!$A$2:$A$1206,Raw!L430,Property_Manual!$B$2:$B$1206,Raw!M430,Property_Manual!$C$2:$C$1206,Raw!N430,Property_Manual!$D$2:$D$1206,Raw!O430,Property_Manual!$F$2:$F$1206,"x")</f>
        <v>0</v>
      </c>
      <c r="AW430" t="str">
        <f t="shared" si="214"/>
        <v/>
      </c>
      <c r="AX430" t="str">
        <f t="shared" si="215"/>
        <v/>
      </c>
      <c r="AY430" t="str">
        <f t="shared" si="216"/>
        <v/>
      </c>
    </row>
    <row r="431" spans="1:51" x14ac:dyDescent="0.2">
      <c r="A431" s="5" t="s">
        <v>1255</v>
      </c>
      <c r="B431" s="5" t="s">
        <v>1209</v>
      </c>
      <c r="C431" s="5" t="s">
        <v>23</v>
      </c>
      <c r="D431" s="5" t="s">
        <v>415</v>
      </c>
      <c r="E431" t="s">
        <v>20</v>
      </c>
      <c r="F431" s="5" t="s">
        <v>118</v>
      </c>
      <c r="G431">
        <v>1</v>
      </c>
      <c r="H431" t="s">
        <v>38</v>
      </c>
      <c r="I431" s="5" t="s">
        <v>413</v>
      </c>
      <c r="J431" s="5" t="s">
        <v>416</v>
      </c>
      <c r="K431" s="5" t="s">
        <v>1108</v>
      </c>
      <c r="L431" t="str">
        <f t="shared" si="186"/>
        <v>Check</v>
      </c>
      <c r="M431" t="str">
        <f t="shared" si="187"/>
        <v>checkedObject</v>
      </c>
      <c r="N431" t="str">
        <f t="shared" si="188"/>
        <v>Item</v>
      </c>
      <c r="O431" t="str">
        <f t="shared" si="189"/>
        <v>checks</v>
      </c>
      <c r="P431" t="str">
        <f t="shared" si="190"/>
        <v>ItemDg</v>
      </c>
      <c r="Q431" t="str">
        <f t="shared" si="191"/>
        <v>Object</v>
      </c>
      <c r="R431" t="str">
        <f t="shared" si="192"/>
        <v/>
      </c>
      <c r="S431" t="str">
        <f t="shared" si="193"/>
        <v/>
      </c>
      <c r="T431" t="str">
        <f t="shared" si="194"/>
        <v/>
      </c>
      <c r="U431" t="str">
        <f t="shared" si="195"/>
        <v/>
      </c>
      <c r="V431" t="str">
        <f t="shared" si="196"/>
        <v/>
      </c>
      <c r="W431" t="str">
        <f>IF($A431="Implicit","",COUNTIFS($C$8:C431,C431,$A$8:A431,"Explicit"))</f>
        <v/>
      </c>
      <c r="X431" t="str">
        <f t="shared" si="197"/>
        <v/>
      </c>
      <c r="Y431" t="str">
        <f t="shared" si="198"/>
        <v/>
      </c>
      <c r="Z431" t="str">
        <f t="shared" si="199"/>
        <v/>
      </c>
      <c r="AA431" t="str">
        <f t="shared" si="200"/>
        <v/>
      </c>
      <c r="AB431" t="str">
        <f t="shared" si="201"/>
        <v/>
      </c>
      <c r="AC431" t="str">
        <f t="shared" si="202"/>
        <v/>
      </c>
      <c r="AD431" t="str">
        <f t="shared" si="203"/>
        <v/>
      </c>
      <c r="AE431" t="str">
        <f t="shared" si="204"/>
        <v/>
      </c>
      <c r="AF431" t="str">
        <f t="shared" si="205"/>
        <v/>
      </c>
      <c r="AG431" t="str">
        <f t="shared" si="206"/>
        <v>"Action.Check"</v>
      </c>
      <c r="AH431" t="str">
        <f t="shared" si="207"/>
        <v>"checkedObject"</v>
      </c>
      <c r="AI431" t="str">
        <f t="shared" si="208"/>
        <v>"Core.Item"</v>
      </c>
      <c r="AJ431" t="str">
        <f t="shared" si="209"/>
        <v>"checks"</v>
      </c>
      <c r="AK431" t="str">
        <f t="shared" si="210"/>
        <v>"hasOne"</v>
      </c>
      <c r="AL431" t="str">
        <f t="shared" si="211"/>
        <v>"Action.Check","checkedObject","Core.Item","checks","hasOne"</v>
      </c>
      <c r="AN431">
        <f>COUNTIF(View_conceptual!G:G,L431)</f>
        <v>0</v>
      </c>
      <c r="AO431">
        <f>COUNTIF(View_conceptual!H:H,L431)+COUNTIF(View_conceptual!I:I,N431)</f>
        <v>1</v>
      </c>
      <c r="AQ431" t="str">
        <f t="shared" si="212"/>
        <v/>
      </c>
      <c r="AR431" t="str">
        <f t="shared" si="213"/>
        <v/>
      </c>
      <c r="AT431">
        <f>COUNTIF(View_full!G:G,L431)</f>
        <v>1</v>
      </c>
      <c r="AU431">
        <f>COUNTIF(View_full!H:H,L431)+COUNTIF(View_full!I:I,N431)</f>
        <v>1</v>
      </c>
      <c r="AV431">
        <f>COUNTIFS(Property_Manual!$A$2:$A$1206,Raw!L431,Property_Manual!$B$2:$B$1206,Raw!M431,Property_Manual!$C$2:$C$1206,Raw!N431,Property_Manual!$D$2:$D$1206,Raw!O431,Property_Manual!$F$2:$F$1206,"x")</f>
        <v>0</v>
      </c>
      <c r="AW431" t="str">
        <f t="shared" si="214"/>
        <v/>
      </c>
      <c r="AX431" t="str">
        <f t="shared" si="215"/>
        <v/>
      </c>
      <c r="AY431" t="str">
        <f t="shared" si="216"/>
        <v/>
      </c>
    </row>
    <row r="432" spans="1:51" x14ac:dyDescent="0.2">
      <c r="A432" s="5" t="s">
        <v>1255</v>
      </c>
      <c r="B432" s="5" t="s">
        <v>1209</v>
      </c>
      <c r="C432" s="5" t="s">
        <v>23</v>
      </c>
      <c r="D432" s="5" t="s">
        <v>415</v>
      </c>
      <c r="E432" t="s">
        <v>1207</v>
      </c>
      <c r="F432" s="5" t="s">
        <v>521</v>
      </c>
      <c r="G432">
        <v>1</v>
      </c>
      <c r="H432" t="s">
        <v>38</v>
      </c>
      <c r="I432" s="5" t="s">
        <v>413</v>
      </c>
      <c r="J432" s="5" t="s">
        <v>416</v>
      </c>
      <c r="K432" s="5"/>
      <c r="L432" t="str">
        <f t="shared" si="186"/>
        <v>Check</v>
      </c>
      <c r="M432" t="str">
        <f t="shared" si="187"/>
        <v>checkedObject</v>
      </c>
      <c r="N432" t="str">
        <f t="shared" si="188"/>
        <v>DgProductRadioactive</v>
      </c>
      <c r="O432" t="str">
        <f t="shared" si="189"/>
        <v>checks</v>
      </c>
      <c r="P432" t="str">
        <f t="shared" si="190"/>
        <v/>
      </c>
      <c r="Q432" t="str">
        <f t="shared" si="191"/>
        <v>Object</v>
      </c>
      <c r="R432" t="str">
        <f t="shared" si="192"/>
        <v/>
      </c>
      <c r="S432" t="str">
        <f t="shared" si="193"/>
        <v/>
      </c>
      <c r="T432" t="str">
        <f t="shared" si="194"/>
        <v/>
      </c>
      <c r="U432" t="str">
        <f t="shared" si="195"/>
        <v/>
      </c>
      <c r="V432" t="str">
        <f t="shared" si="196"/>
        <v/>
      </c>
      <c r="W432" t="str">
        <f>IF($A432="Implicit","",COUNTIFS($C$8:C432,C432,$A$8:A432,"Explicit"))</f>
        <v/>
      </c>
      <c r="X432" t="str">
        <f t="shared" si="197"/>
        <v/>
      </c>
      <c r="Y432" t="str">
        <f t="shared" si="198"/>
        <v/>
      </c>
      <c r="Z432" t="str">
        <f t="shared" si="199"/>
        <v/>
      </c>
      <c r="AA432" t="str">
        <f t="shared" si="200"/>
        <v/>
      </c>
      <c r="AB432" t="str">
        <f t="shared" si="201"/>
        <v/>
      </c>
      <c r="AC432" t="str">
        <f t="shared" si="202"/>
        <v/>
      </c>
      <c r="AD432" t="str">
        <f t="shared" si="203"/>
        <v/>
      </c>
      <c r="AE432" t="str">
        <f t="shared" si="204"/>
        <v/>
      </c>
      <c r="AF432" t="str">
        <f t="shared" si="205"/>
        <v/>
      </c>
      <c r="AG432" t="str">
        <f t="shared" si="206"/>
        <v>"Action.Check"</v>
      </c>
      <c r="AH432" t="str">
        <f t="shared" si="207"/>
        <v>"checkedObject"</v>
      </c>
      <c r="AI432" t="str">
        <f t="shared" si="208"/>
        <v>"DG.DgProductRadioactive"</v>
      </c>
      <c r="AJ432" t="str">
        <f t="shared" si="209"/>
        <v>"checks"</v>
      </c>
      <c r="AK432" t="str">
        <f t="shared" si="210"/>
        <v>"hasOne"</v>
      </c>
      <c r="AL432" t="str">
        <f t="shared" si="211"/>
        <v>"Action.Check","checkedObject","DG.DgProductRadioactive","checks","hasOne"</v>
      </c>
      <c r="AN432">
        <f>COUNTIF(View_conceptual!G:G,L432)</f>
        <v>0</v>
      </c>
      <c r="AO432">
        <f>COUNTIF(View_conceptual!H:H,L432)+COUNTIF(View_conceptual!I:I,N432)</f>
        <v>0</v>
      </c>
      <c r="AQ432" t="str">
        <f t="shared" si="212"/>
        <v/>
      </c>
      <c r="AR432" t="str">
        <f t="shared" si="213"/>
        <v/>
      </c>
      <c r="AT432">
        <f>COUNTIF(View_full!G:G,L432)</f>
        <v>1</v>
      </c>
      <c r="AU432">
        <f>COUNTIF(View_full!H:H,L432)+COUNTIF(View_full!I:I,N432)</f>
        <v>0</v>
      </c>
      <c r="AV432">
        <f>COUNTIFS(Property_Manual!$A$2:$A$1206,Raw!L432,Property_Manual!$B$2:$B$1206,Raw!M432,Property_Manual!$C$2:$C$1206,Raw!N432,Property_Manual!$D$2:$D$1206,Raw!O432,Property_Manual!$F$2:$F$1206,"x")</f>
        <v>0</v>
      </c>
      <c r="AW432" t="str">
        <f t="shared" si="214"/>
        <v/>
      </c>
      <c r="AX432" t="str">
        <f t="shared" si="215"/>
        <v/>
      </c>
      <c r="AY432" t="str">
        <f t="shared" si="216"/>
        <v/>
      </c>
    </row>
    <row r="433" spans="1:51" x14ac:dyDescent="0.2">
      <c r="A433" s="5" t="s">
        <v>1255</v>
      </c>
      <c r="B433" s="5" t="s">
        <v>1209</v>
      </c>
      <c r="C433" s="5" t="s">
        <v>23</v>
      </c>
      <c r="D433" s="5" t="s">
        <v>415</v>
      </c>
      <c r="E433" t="s">
        <v>20</v>
      </c>
      <c r="F433" s="5" t="s">
        <v>125</v>
      </c>
      <c r="G433">
        <v>1</v>
      </c>
      <c r="H433" t="s">
        <v>38</v>
      </c>
      <c r="I433" s="5" t="s">
        <v>413</v>
      </c>
      <c r="J433" s="5" t="s">
        <v>416</v>
      </c>
      <c r="K433" s="5" t="s">
        <v>526</v>
      </c>
      <c r="L433" t="str">
        <f t="shared" si="186"/>
        <v>Check</v>
      </c>
      <c r="M433" t="str">
        <f t="shared" si="187"/>
        <v>checkedObject</v>
      </c>
      <c r="N433" t="str">
        <f t="shared" si="188"/>
        <v>Product</v>
      </c>
      <c r="O433" t="str">
        <f t="shared" si="189"/>
        <v>checks</v>
      </c>
      <c r="P433" t="str">
        <f t="shared" si="190"/>
        <v>ProductDg</v>
      </c>
      <c r="Q433" t="str">
        <f t="shared" si="191"/>
        <v>Object</v>
      </c>
      <c r="R433" t="str">
        <f t="shared" si="192"/>
        <v/>
      </c>
      <c r="S433" t="str">
        <f t="shared" si="193"/>
        <v/>
      </c>
      <c r="T433" t="str">
        <f t="shared" si="194"/>
        <v/>
      </c>
      <c r="U433" t="str">
        <f t="shared" si="195"/>
        <v/>
      </c>
      <c r="V433" t="str">
        <f t="shared" si="196"/>
        <v/>
      </c>
      <c r="W433" t="str">
        <f>IF($A433="Implicit","",COUNTIFS($C$8:C433,C433,$A$8:A433,"Explicit"))</f>
        <v/>
      </c>
      <c r="X433" t="str">
        <f t="shared" si="197"/>
        <v/>
      </c>
      <c r="Y433" t="str">
        <f t="shared" si="198"/>
        <v/>
      </c>
      <c r="Z433" t="str">
        <f t="shared" si="199"/>
        <v/>
      </c>
      <c r="AA433" t="str">
        <f t="shared" si="200"/>
        <v/>
      </c>
      <c r="AB433" t="str">
        <f t="shared" si="201"/>
        <v/>
      </c>
      <c r="AC433" t="str">
        <f t="shared" si="202"/>
        <v/>
      </c>
      <c r="AD433" t="str">
        <f t="shared" si="203"/>
        <v/>
      </c>
      <c r="AE433" t="str">
        <f t="shared" si="204"/>
        <v/>
      </c>
      <c r="AF433" t="str">
        <f t="shared" si="205"/>
        <v/>
      </c>
      <c r="AG433" t="str">
        <f t="shared" si="206"/>
        <v>"Action.Check"</v>
      </c>
      <c r="AH433" t="str">
        <f t="shared" si="207"/>
        <v>"checkedObject"</v>
      </c>
      <c r="AI433" t="str">
        <f t="shared" si="208"/>
        <v>"Core.Product"</v>
      </c>
      <c r="AJ433" t="str">
        <f t="shared" si="209"/>
        <v>"checks"</v>
      </c>
      <c r="AK433" t="str">
        <f t="shared" si="210"/>
        <v>"hasOne"</v>
      </c>
      <c r="AL433" t="str">
        <f t="shared" si="211"/>
        <v>"Action.Check","checkedObject","Core.Product","checks","hasOne"</v>
      </c>
      <c r="AN433">
        <f>COUNTIF(View_conceptual!G:G,L433)</f>
        <v>0</v>
      </c>
      <c r="AO433">
        <f>COUNTIF(View_conceptual!H:H,L433)+COUNTIF(View_conceptual!I:I,N433)</f>
        <v>1</v>
      </c>
      <c r="AQ433" t="str">
        <f t="shared" si="212"/>
        <v/>
      </c>
      <c r="AR433" t="str">
        <f t="shared" si="213"/>
        <v/>
      </c>
      <c r="AT433">
        <f>COUNTIF(View_full!G:G,L433)</f>
        <v>1</v>
      </c>
      <c r="AU433">
        <f>COUNTIF(View_full!H:H,L433)+COUNTIF(View_full!I:I,N433)</f>
        <v>1</v>
      </c>
      <c r="AV433">
        <f>COUNTIFS(Property_Manual!$A$2:$A$1206,Raw!L433,Property_Manual!$B$2:$B$1206,Raw!M433,Property_Manual!$C$2:$C$1206,Raw!N433,Property_Manual!$D$2:$D$1206,Raw!O433,Property_Manual!$F$2:$F$1206,"x")</f>
        <v>0</v>
      </c>
      <c r="AW433" t="str">
        <f t="shared" si="214"/>
        <v/>
      </c>
      <c r="AX433" t="str">
        <f t="shared" si="215"/>
        <v/>
      </c>
      <c r="AY433" t="str">
        <f t="shared" si="216"/>
        <v/>
      </c>
    </row>
    <row r="434" spans="1:51" x14ac:dyDescent="0.2">
      <c r="A434" s="5" t="s">
        <v>1255</v>
      </c>
      <c r="B434" s="5" t="s">
        <v>1209</v>
      </c>
      <c r="C434" s="5" t="s">
        <v>23</v>
      </c>
      <c r="D434" s="5" t="s">
        <v>415</v>
      </c>
      <c r="E434" t="s">
        <v>20</v>
      </c>
      <c r="F434" s="5" t="s">
        <v>128</v>
      </c>
      <c r="G434">
        <v>1</v>
      </c>
      <c r="H434" t="s">
        <v>38</v>
      </c>
      <c r="I434" s="5" t="s">
        <v>413</v>
      </c>
      <c r="J434" s="5" t="s">
        <v>416</v>
      </c>
      <c r="K434" s="5"/>
      <c r="L434" t="str">
        <f t="shared" si="186"/>
        <v>Check</v>
      </c>
      <c r="M434" t="str">
        <f t="shared" si="187"/>
        <v>checkedObject</v>
      </c>
      <c r="N434" t="str">
        <f t="shared" si="188"/>
        <v>CustomsInformation</v>
      </c>
      <c r="O434" t="str">
        <f t="shared" si="189"/>
        <v>checks</v>
      </c>
      <c r="P434" t="str">
        <f t="shared" si="190"/>
        <v/>
      </c>
      <c r="Q434" t="str">
        <f t="shared" si="191"/>
        <v>Object</v>
      </c>
      <c r="R434" t="str">
        <f t="shared" si="192"/>
        <v/>
      </c>
      <c r="S434" t="str">
        <f t="shared" si="193"/>
        <v/>
      </c>
      <c r="T434" t="str">
        <f t="shared" si="194"/>
        <v/>
      </c>
      <c r="U434" t="str">
        <f t="shared" si="195"/>
        <v/>
      </c>
      <c r="V434" t="str">
        <f t="shared" si="196"/>
        <v/>
      </c>
      <c r="W434" t="str">
        <f>IF($A434="Implicit","",COUNTIFS($C$8:C434,C434,$A$8:A434,"Explicit"))</f>
        <v/>
      </c>
      <c r="X434" t="str">
        <f t="shared" si="197"/>
        <v/>
      </c>
      <c r="Y434" t="str">
        <f t="shared" si="198"/>
        <v/>
      </c>
      <c r="Z434" t="str">
        <f t="shared" si="199"/>
        <v/>
      </c>
      <c r="AA434" t="str">
        <f t="shared" si="200"/>
        <v/>
      </c>
      <c r="AB434" t="str">
        <f t="shared" si="201"/>
        <v/>
      </c>
      <c r="AC434" t="str">
        <f t="shared" si="202"/>
        <v/>
      </c>
      <c r="AD434" t="str">
        <f t="shared" si="203"/>
        <v/>
      </c>
      <c r="AE434" t="str">
        <f t="shared" si="204"/>
        <v/>
      </c>
      <c r="AF434" t="str">
        <f t="shared" si="205"/>
        <v/>
      </c>
      <c r="AG434" t="str">
        <f t="shared" si="206"/>
        <v>"Action.Check"</v>
      </c>
      <c r="AH434" t="str">
        <f t="shared" si="207"/>
        <v>"checkedObject"</v>
      </c>
      <c r="AI434" t="str">
        <f t="shared" si="208"/>
        <v>"Core.CustomsInformation"</v>
      </c>
      <c r="AJ434" t="str">
        <f t="shared" si="209"/>
        <v>"checks"</v>
      </c>
      <c r="AK434" t="str">
        <f t="shared" si="210"/>
        <v>"hasOne"</v>
      </c>
      <c r="AL434" t="str">
        <f t="shared" si="211"/>
        <v>"Action.Check","checkedObject","Core.CustomsInformation","checks","hasOne"</v>
      </c>
      <c r="AN434">
        <f>COUNTIF(View_conceptual!G:G,L434)</f>
        <v>0</v>
      </c>
      <c r="AO434">
        <f>COUNTIF(View_conceptual!H:H,L434)+COUNTIF(View_conceptual!I:I,N434)</f>
        <v>0</v>
      </c>
      <c r="AQ434" t="str">
        <f t="shared" si="212"/>
        <v/>
      </c>
      <c r="AR434" t="str">
        <f t="shared" si="213"/>
        <v/>
      </c>
      <c r="AT434">
        <f>COUNTIF(View_full!G:G,L434)</f>
        <v>1</v>
      </c>
      <c r="AU434">
        <f>COUNTIF(View_full!H:H,L434)+COUNTIF(View_full!I:I,N434)</f>
        <v>1</v>
      </c>
      <c r="AV434">
        <f>COUNTIFS(Property_Manual!$A$2:$A$1206,Raw!L434,Property_Manual!$B$2:$B$1206,Raw!M434,Property_Manual!$C$2:$C$1206,Raw!N434,Property_Manual!$D$2:$D$1206,Raw!O434,Property_Manual!$F$2:$F$1206,"x")</f>
        <v>0</v>
      </c>
      <c r="AW434" t="str">
        <f t="shared" si="214"/>
        <v/>
      </c>
      <c r="AX434" t="str">
        <f t="shared" si="215"/>
        <v/>
      </c>
      <c r="AY434" t="str">
        <f t="shared" si="216"/>
        <v/>
      </c>
    </row>
    <row r="435" spans="1:51" x14ac:dyDescent="0.2">
      <c r="A435" s="5" t="s">
        <v>1255</v>
      </c>
      <c r="B435" s="5" t="s">
        <v>1209</v>
      </c>
      <c r="C435" s="5" t="s">
        <v>23</v>
      </c>
      <c r="D435" s="5" t="s">
        <v>415</v>
      </c>
      <c r="E435" t="s">
        <v>20</v>
      </c>
      <c r="F435" s="5" t="s">
        <v>245</v>
      </c>
      <c r="G435">
        <v>1</v>
      </c>
      <c r="H435" t="s">
        <v>38</v>
      </c>
      <c r="I435" s="5" t="s">
        <v>413</v>
      </c>
      <c r="J435" s="5" t="s">
        <v>416</v>
      </c>
      <c r="K435" s="5"/>
      <c r="L435" t="str">
        <f t="shared" si="186"/>
        <v>Check</v>
      </c>
      <c r="M435" t="str">
        <f t="shared" si="187"/>
        <v>checkedObject</v>
      </c>
      <c r="N435" t="str">
        <f t="shared" si="188"/>
        <v>Waybill</v>
      </c>
      <c r="O435" t="str">
        <f t="shared" si="189"/>
        <v>checks</v>
      </c>
      <c r="P435" t="str">
        <f t="shared" si="190"/>
        <v/>
      </c>
      <c r="Q435" t="str">
        <f t="shared" si="191"/>
        <v>Object</v>
      </c>
      <c r="R435" t="str">
        <f t="shared" si="192"/>
        <v/>
      </c>
      <c r="S435" t="str">
        <f t="shared" si="193"/>
        <v/>
      </c>
      <c r="T435" t="str">
        <f t="shared" si="194"/>
        <v/>
      </c>
      <c r="U435" t="str">
        <f t="shared" si="195"/>
        <v/>
      </c>
      <c r="V435" t="str">
        <f t="shared" si="196"/>
        <v/>
      </c>
      <c r="W435" t="str">
        <f>IF($A435="Implicit","",COUNTIFS($C$8:C435,C435,$A$8:A435,"Explicit"))</f>
        <v/>
      </c>
      <c r="X435" t="str">
        <f t="shared" si="197"/>
        <v/>
      </c>
      <c r="Y435" t="str">
        <f t="shared" si="198"/>
        <v/>
      </c>
      <c r="Z435" t="str">
        <f t="shared" si="199"/>
        <v/>
      </c>
      <c r="AA435" t="str">
        <f t="shared" si="200"/>
        <v/>
      </c>
      <c r="AB435" t="str">
        <f t="shared" si="201"/>
        <v/>
      </c>
      <c r="AC435" t="str">
        <f t="shared" si="202"/>
        <v/>
      </c>
      <c r="AD435" t="str">
        <f t="shared" si="203"/>
        <v/>
      </c>
      <c r="AE435" t="str">
        <f t="shared" si="204"/>
        <v/>
      </c>
      <c r="AF435" t="str">
        <f t="shared" si="205"/>
        <v/>
      </c>
      <c r="AG435" t="str">
        <f t="shared" si="206"/>
        <v>"Action.Check"</v>
      </c>
      <c r="AH435" t="str">
        <f t="shared" si="207"/>
        <v>"checkedObject"</v>
      </c>
      <c r="AI435" t="str">
        <f t="shared" si="208"/>
        <v>"Core.Waybill"</v>
      </c>
      <c r="AJ435" t="str">
        <f t="shared" si="209"/>
        <v>"checks"</v>
      </c>
      <c r="AK435" t="str">
        <f t="shared" si="210"/>
        <v>"hasOne"</v>
      </c>
      <c r="AL435" t="str">
        <f t="shared" si="211"/>
        <v>"Action.Check","checkedObject","Core.Waybill","checks","hasOne"</v>
      </c>
      <c r="AN435">
        <f>COUNTIF(View_conceptual!G:G,L435)</f>
        <v>0</v>
      </c>
      <c r="AO435">
        <f>COUNTIF(View_conceptual!H:H,L435)+COUNTIF(View_conceptual!I:I,N435)</f>
        <v>1</v>
      </c>
      <c r="AQ435" t="str">
        <f t="shared" si="212"/>
        <v/>
      </c>
      <c r="AR435" t="str">
        <f t="shared" si="213"/>
        <v/>
      </c>
      <c r="AT435">
        <f>COUNTIF(View_full!G:G,L435)</f>
        <v>1</v>
      </c>
      <c r="AU435">
        <f>COUNTIF(View_full!H:H,L435)+COUNTIF(View_full!I:I,N435)</f>
        <v>1</v>
      </c>
      <c r="AV435">
        <f>COUNTIFS(Property_Manual!$A$2:$A$1206,Raw!L435,Property_Manual!$B$2:$B$1206,Raw!M435,Property_Manual!$C$2:$C$1206,Raw!N435,Property_Manual!$D$2:$D$1206,Raw!O435,Property_Manual!$F$2:$F$1206,"x")</f>
        <v>0</v>
      </c>
      <c r="AW435" t="str">
        <f t="shared" si="214"/>
        <v/>
      </c>
      <c r="AX435" t="str">
        <f t="shared" si="215"/>
        <v/>
      </c>
      <c r="AY435" t="str">
        <f t="shared" si="216"/>
        <v/>
      </c>
    </row>
    <row r="436" spans="1:51" x14ac:dyDescent="0.2">
      <c r="A436" s="5" t="s">
        <v>1255</v>
      </c>
      <c r="B436" s="5" t="s">
        <v>1209</v>
      </c>
      <c r="C436" s="5" t="s">
        <v>23</v>
      </c>
      <c r="D436" s="5" t="s">
        <v>415</v>
      </c>
      <c r="E436" t="s">
        <v>1207</v>
      </c>
      <c r="F436" s="5" t="s">
        <v>625</v>
      </c>
      <c r="G436">
        <v>1</v>
      </c>
      <c r="H436" t="s">
        <v>38</v>
      </c>
      <c r="I436" s="5" t="s">
        <v>413</v>
      </c>
      <c r="J436" s="5" t="s">
        <v>416</v>
      </c>
      <c r="K436" s="5"/>
      <c r="L436" t="str">
        <f t="shared" si="186"/>
        <v>Check</v>
      </c>
      <c r="M436" t="str">
        <f t="shared" si="187"/>
        <v>checkedObject</v>
      </c>
      <c r="N436" t="str">
        <f t="shared" si="188"/>
        <v>DgDeclaration</v>
      </c>
      <c r="O436" t="str">
        <f t="shared" si="189"/>
        <v>checks</v>
      </c>
      <c r="P436" t="str">
        <f t="shared" si="190"/>
        <v/>
      </c>
      <c r="Q436" t="str">
        <f t="shared" si="191"/>
        <v>Object</v>
      </c>
      <c r="R436" t="str">
        <f t="shared" si="192"/>
        <v/>
      </c>
      <c r="S436" t="str">
        <f t="shared" si="193"/>
        <v/>
      </c>
      <c r="T436" t="str">
        <f t="shared" si="194"/>
        <v/>
      </c>
      <c r="U436" t="str">
        <f t="shared" si="195"/>
        <v/>
      </c>
      <c r="V436" t="str">
        <f t="shared" si="196"/>
        <v/>
      </c>
      <c r="W436" t="str">
        <f>IF($A436="Implicit","",COUNTIFS($C$8:C436,C436,$A$8:A436,"Explicit"))</f>
        <v/>
      </c>
      <c r="X436" t="str">
        <f t="shared" si="197"/>
        <v/>
      </c>
      <c r="Y436" t="str">
        <f t="shared" si="198"/>
        <v/>
      </c>
      <c r="Z436" t="str">
        <f t="shared" si="199"/>
        <v/>
      </c>
      <c r="AA436" t="str">
        <f t="shared" si="200"/>
        <v/>
      </c>
      <c r="AB436" t="str">
        <f t="shared" si="201"/>
        <v/>
      </c>
      <c r="AC436" t="str">
        <f t="shared" si="202"/>
        <v/>
      </c>
      <c r="AD436" t="str">
        <f t="shared" si="203"/>
        <v/>
      </c>
      <c r="AE436" t="str">
        <f t="shared" si="204"/>
        <v/>
      </c>
      <c r="AF436" t="str">
        <f t="shared" si="205"/>
        <v/>
      </c>
      <c r="AG436" t="str">
        <f t="shared" si="206"/>
        <v>"Action.Check"</v>
      </c>
      <c r="AH436" t="str">
        <f t="shared" si="207"/>
        <v>"checkedObject"</v>
      </c>
      <c r="AI436" t="str">
        <f t="shared" si="208"/>
        <v>"DG.DgDeclaration"</v>
      </c>
      <c r="AJ436" t="str">
        <f t="shared" si="209"/>
        <v>"checks"</v>
      </c>
      <c r="AK436" t="str">
        <f t="shared" si="210"/>
        <v>"hasOne"</v>
      </c>
      <c r="AL436" t="str">
        <f t="shared" si="211"/>
        <v>"Action.Check","checkedObject","DG.DgDeclaration","checks","hasOne"</v>
      </c>
      <c r="AN436">
        <f>COUNTIF(View_conceptual!G:G,L436)</f>
        <v>0</v>
      </c>
      <c r="AO436">
        <f>COUNTIF(View_conceptual!H:H,L436)+COUNTIF(View_conceptual!I:I,N436)</f>
        <v>0</v>
      </c>
      <c r="AQ436" t="str">
        <f t="shared" si="212"/>
        <v/>
      </c>
      <c r="AR436" t="str">
        <f t="shared" si="213"/>
        <v/>
      </c>
      <c r="AT436">
        <f>COUNTIF(View_full!G:G,L436)</f>
        <v>1</v>
      </c>
      <c r="AU436">
        <f>COUNTIF(View_full!H:H,L436)+COUNTIF(View_full!I:I,N436)</f>
        <v>0</v>
      </c>
      <c r="AV436">
        <f>COUNTIFS(Property_Manual!$A$2:$A$1206,Raw!L436,Property_Manual!$B$2:$B$1206,Raw!M436,Property_Manual!$C$2:$C$1206,Raw!N436,Property_Manual!$D$2:$D$1206,Raw!O436,Property_Manual!$F$2:$F$1206,"x")</f>
        <v>0</v>
      </c>
      <c r="AW436" t="str">
        <f t="shared" si="214"/>
        <v/>
      </c>
      <c r="AX436" t="str">
        <f t="shared" si="215"/>
        <v/>
      </c>
      <c r="AY436" t="str">
        <f t="shared" si="216"/>
        <v/>
      </c>
    </row>
    <row r="437" spans="1:51" x14ac:dyDescent="0.2">
      <c r="A437" s="5" t="s">
        <v>1255</v>
      </c>
      <c r="B437" s="5" t="s">
        <v>1209</v>
      </c>
      <c r="C437" s="5" t="s">
        <v>23</v>
      </c>
      <c r="D437" s="5" t="s">
        <v>415</v>
      </c>
      <c r="E437" t="s">
        <v>1198</v>
      </c>
      <c r="F437" s="5" t="s">
        <v>44</v>
      </c>
      <c r="G437">
        <v>1</v>
      </c>
      <c r="H437" t="s">
        <v>38</v>
      </c>
      <c r="I437" s="5" t="s">
        <v>413</v>
      </c>
      <c r="J437" s="5" t="s">
        <v>416</v>
      </c>
      <c r="K437" s="5"/>
      <c r="L437" t="str">
        <f t="shared" si="186"/>
        <v>Check</v>
      </c>
      <c r="M437" t="str">
        <f t="shared" si="187"/>
        <v>checkedObject</v>
      </c>
      <c r="N437" t="str">
        <f t="shared" si="188"/>
        <v>ExternalReference</v>
      </c>
      <c r="O437" t="str">
        <f t="shared" si="189"/>
        <v>checks</v>
      </c>
      <c r="P437" t="str">
        <f t="shared" si="190"/>
        <v/>
      </c>
      <c r="Q437" t="str">
        <f t="shared" si="191"/>
        <v>Object</v>
      </c>
      <c r="R437" t="str">
        <f t="shared" si="192"/>
        <v/>
      </c>
      <c r="S437" t="str">
        <f t="shared" si="193"/>
        <v/>
      </c>
      <c r="T437" t="str">
        <f t="shared" si="194"/>
        <v/>
      </c>
      <c r="U437" t="str">
        <f t="shared" si="195"/>
        <v/>
      </c>
      <c r="V437" t="str">
        <f t="shared" si="196"/>
        <v/>
      </c>
      <c r="W437" t="str">
        <f>IF($A437="Implicit","",COUNTIFS($C$8:C437,C437,$A$8:A437,"Explicit"))</f>
        <v/>
      </c>
      <c r="X437" t="str">
        <f t="shared" si="197"/>
        <v/>
      </c>
      <c r="Y437" t="str">
        <f t="shared" si="198"/>
        <v/>
      </c>
      <c r="Z437" t="str">
        <f t="shared" si="199"/>
        <v/>
      </c>
      <c r="AA437" t="str">
        <f t="shared" si="200"/>
        <v/>
      </c>
      <c r="AB437" t="str">
        <f t="shared" si="201"/>
        <v/>
      </c>
      <c r="AC437" t="str">
        <f t="shared" si="202"/>
        <v/>
      </c>
      <c r="AD437" t="str">
        <f t="shared" si="203"/>
        <v/>
      </c>
      <c r="AE437" t="str">
        <f t="shared" si="204"/>
        <v/>
      </c>
      <c r="AF437" t="str">
        <f t="shared" si="205"/>
        <v/>
      </c>
      <c r="AG437" t="str">
        <f t="shared" si="206"/>
        <v>"Action.Check"</v>
      </c>
      <c r="AH437" t="str">
        <f t="shared" si="207"/>
        <v>"checkedObject"</v>
      </c>
      <c r="AI437" t="str">
        <f t="shared" si="208"/>
        <v>"Common.ExternalReference"</v>
      </c>
      <c r="AJ437" t="str">
        <f t="shared" si="209"/>
        <v>"checks"</v>
      </c>
      <c r="AK437" t="str">
        <f t="shared" si="210"/>
        <v>"hasOne"</v>
      </c>
      <c r="AL437" t="str">
        <f t="shared" si="211"/>
        <v>"Action.Check","checkedObject","Common.ExternalReference","checks","hasOne"</v>
      </c>
      <c r="AN437">
        <f>COUNTIF(View_conceptual!G:G,L437)</f>
        <v>0</v>
      </c>
      <c r="AO437">
        <f>COUNTIF(View_conceptual!H:H,L437)+COUNTIF(View_conceptual!I:I,N437)</f>
        <v>0</v>
      </c>
      <c r="AQ437" t="str">
        <f t="shared" si="212"/>
        <v/>
      </c>
      <c r="AR437" t="str">
        <f t="shared" si="213"/>
        <v/>
      </c>
      <c r="AT437">
        <f>COUNTIF(View_full!G:G,L437)</f>
        <v>1</v>
      </c>
      <c r="AU437">
        <f>COUNTIF(View_full!H:H,L437)+COUNTIF(View_full!I:I,N437)</f>
        <v>0</v>
      </c>
      <c r="AV437">
        <f>COUNTIFS(Property_Manual!$A$2:$A$1206,Raw!L437,Property_Manual!$B$2:$B$1206,Raw!M437,Property_Manual!$C$2:$C$1206,Raw!N437,Property_Manual!$D$2:$D$1206,Raw!O437,Property_Manual!$F$2:$F$1206,"x")</f>
        <v>0</v>
      </c>
      <c r="AW437" t="str">
        <f t="shared" si="214"/>
        <v/>
      </c>
      <c r="AX437" t="str">
        <f t="shared" si="215"/>
        <v/>
      </c>
      <c r="AY437" t="str">
        <f t="shared" si="216"/>
        <v/>
      </c>
    </row>
    <row r="438" spans="1:51" x14ac:dyDescent="0.2">
      <c r="A438" s="5" t="s">
        <v>1255</v>
      </c>
      <c r="B438" s="5" t="s">
        <v>1209</v>
      </c>
      <c r="C438" s="5" t="s">
        <v>23</v>
      </c>
      <c r="D438" s="5" t="s">
        <v>415</v>
      </c>
      <c r="E438" t="s">
        <v>1199</v>
      </c>
      <c r="F438" s="5" t="s">
        <v>208</v>
      </c>
      <c r="G438">
        <v>1</v>
      </c>
      <c r="H438" t="s">
        <v>38</v>
      </c>
      <c r="I438" s="5" t="s">
        <v>413</v>
      </c>
      <c r="J438" s="5" t="s">
        <v>416</v>
      </c>
      <c r="K438" s="5"/>
      <c r="L438" t="str">
        <f t="shared" si="186"/>
        <v>Check</v>
      </c>
      <c r="M438" t="str">
        <f t="shared" si="187"/>
        <v>checkedObject</v>
      </c>
      <c r="N438" t="str">
        <f t="shared" si="188"/>
        <v>LiveAnimalsEpermit</v>
      </c>
      <c r="O438" t="str">
        <f t="shared" si="189"/>
        <v>checks</v>
      </c>
      <c r="P438" t="str">
        <f t="shared" si="190"/>
        <v/>
      </c>
      <c r="Q438" t="str">
        <f t="shared" si="191"/>
        <v>Object</v>
      </c>
      <c r="R438" t="str">
        <f t="shared" si="192"/>
        <v/>
      </c>
      <c r="S438" t="str">
        <f t="shared" si="193"/>
        <v/>
      </c>
      <c r="T438" t="str">
        <f t="shared" si="194"/>
        <v/>
      </c>
      <c r="U438" t="str">
        <f t="shared" si="195"/>
        <v/>
      </c>
      <c r="V438" t="str">
        <f t="shared" si="196"/>
        <v/>
      </c>
      <c r="W438" t="str">
        <f>IF($A438="Implicit","",COUNTIFS($C$8:C438,C438,$A$8:A438,"Explicit"))</f>
        <v/>
      </c>
      <c r="X438" t="str">
        <f t="shared" si="197"/>
        <v/>
      </c>
      <c r="Y438" t="str">
        <f t="shared" si="198"/>
        <v/>
      </c>
      <c r="Z438" t="str">
        <f t="shared" si="199"/>
        <v/>
      </c>
      <c r="AA438" t="str">
        <f t="shared" si="200"/>
        <v/>
      </c>
      <c r="AB438" t="str">
        <f t="shared" si="201"/>
        <v/>
      </c>
      <c r="AC438" t="str">
        <f t="shared" si="202"/>
        <v/>
      </c>
      <c r="AD438" t="str">
        <f t="shared" si="203"/>
        <v/>
      </c>
      <c r="AE438" t="str">
        <f t="shared" si="204"/>
        <v/>
      </c>
      <c r="AF438" t="str">
        <f t="shared" si="205"/>
        <v/>
      </c>
      <c r="AG438" t="str">
        <f t="shared" si="206"/>
        <v>"Action.Check"</v>
      </c>
      <c r="AH438" t="str">
        <f t="shared" si="207"/>
        <v>"checkedObject"</v>
      </c>
      <c r="AI438" t="str">
        <f t="shared" si="208"/>
        <v>"LiveAnimals.LiveAnimalsEpermit"</v>
      </c>
      <c r="AJ438" t="str">
        <f t="shared" si="209"/>
        <v>"checks"</v>
      </c>
      <c r="AK438" t="str">
        <f t="shared" si="210"/>
        <v>"hasOne"</v>
      </c>
      <c r="AL438" t="str">
        <f t="shared" si="211"/>
        <v>"Action.Check","checkedObject","LiveAnimals.LiveAnimalsEpermit","checks","hasOne"</v>
      </c>
      <c r="AN438">
        <f>COUNTIF(View_conceptual!G:G,L438)</f>
        <v>0</v>
      </c>
      <c r="AO438">
        <f>COUNTIF(View_conceptual!H:H,L438)+COUNTIF(View_conceptual!I:I,N438)</f>
        <v>0</v>
      </c>
      <c r="AQ438" t="str">
        <f t="shared" si="212"/>
        <v/>
      </c>
      <c r="AR438" t="str">
        <f t="shared" si="213"/>
        <v/>
      </c>
      <c r="AT438">
        <f>COUNTIF(View_full!G:G,L438)</f>
        <v>1</v>
      </c>
      <c r="AU438">
        <f>COUNTIF(View_full!H:H,L438)+COUNTIF(View_full!I:I,N438)</f>
        <v>0</v>
      </c>
      <c r="AV438">
        <f>COUNTIFS(Property_Manual!$A$2:$A$1206,Raw!L438,Property_Manual!$B$2:$B$1206,Raw!M438,Property_Manual!$C$2:$C$1206,Raw!N438,Property_Manual!$D$2:$D$1206,Raw!O438,Property_Manual!$F$2:$F$1206,"x")</f>
        <v>0</v>
      </c>
      <c r="AW438" t="str">
        <f t="shared" si="214"/>
        <v/>
      </c>
      <c r="AX438" t="str">
        <f t="shared" si="215"/>
        <v/>
      </c>
      <c r="AY438" t="str">
        <f t="shared" si="216"/>
        <v/>
      </c>
    </row>
    <row r="439" spans="1:51" x14ac:dyDescent="0.2">
      <c r="A439" s="5" t="s">
        <v>1255</v>
      </c>
      <c r="B439" s="5" t="s">
        <v>1209</v>
      </c>
      <c r="C439" s="5" t="s">
        <v>23</v>
      </c>
      <c r="D439" s="5" t="s">
        <v>415</v>
      </c>
      <c r="E439" t="s">
        <v>1201</v>
      </c>
      <c r="F439" s="5" t="s">
        <v>284</v>
      </c>
      <c r="G439">
        <v>1</v>
      </c>
      <c r="H439" t="s">
        <v>38</v>
      </c>
      <c r="I439" s="5" t="s">
        <v>413</v>
      </c>
      <c r="J439" s="5" t="s">
        <v>416</v>
      </c>
      <c r="K439" s="5"/>
      <c r="L439" t="str">
        <f t="shared" si="186"/>
        <v>Check</v>
      </c>
      <c r="M439" t="str">
        <f t="shared" si="187"/>
        <v>checkedObject</v>
      </c>
      <c r="N439" t="str">
        <f t="shared" si="188"/>
        <v>BookingOptionRequest</v>
      </c>
      <c r="O439" t="str">
        <f t="shared" si="189"/>
        <v>checks</v>
      </c>
      <c r="P439" t="str">
        <f t="shared" si="190"/>
        <v/>
      </c>
      <c r="Q439" t="str">
        <f t="shared" si="191"/>
        <v>Object</v>
      </c>
      <c r="R439" t="str">
        <f t="shared" si="192"/>
        <v/>
      </c>
      <c r="S439" t="str">
        <f t="shared" si="193"/>
        <v/>
      </c>
      <c r="T439" t="str">
        <f t="shared" si="194"/>
        <v/>
      </c>
      <c r="U439" t="str">
        <f t="shared" si="195"/>
        <v/>
      </c>
      <c r="V439" t="str">
        <f t="shared" si="196"/>
        <v/>
      </c>
      <c r="W439" t="str">
        <f>IF($A439="Implicit","",COUNTIFS($C$8:C439,C439,$A$8:A439,"Explicit"))</f>
        <v/>
      </c>
      <c r="X439" t="str">
        <f t="shared" si="197"/>
        <v/>
      </c>
      <c r="Y439" t="str">
        <f t="shared" si="198"/>
        <v/>
      </c>
      <c r="Z439" t="str">
        <f t="shared" si="199"/>
        <v/>
      </c>
      <c r="AA439" t="str">
        <f t="shared" si="200"/>
        <v/>
      </c>
      <c r="AB439" t="str">
        <f t="shared" si="201"/>
        <v/>
      </c>
      <c r="AC439" t="str">
        <f t="shared" si="202"/>
        <v/>
      </c>
      <c r="AD439" t="str">
        <f t="shared" si="203"/>
        <v/>
      </c>
      <c r="AE439" t="str">
        <f t="shared" si="204"/>
        <v/>
      </c>
      <c r="AF439" t="str">
        <f t="shared" si="205"/>
        <v/>
      </c>
      <c r="AG439" t="str">
        <f t="shared" si="206"/>
        <v>"Action.Check"</v>
      </c>
      <c r="AH439" t="str">
        <f t="shared" si="207"/>
        <v>"checkedObject"</v>
      </c>
      <c r="AI439" t="str">
        <f t="shared" si="208"/>
        <v>"Distribution.BookingOptionRequest"</v>
      </c>
      <c r="AJ439" t="str">
        <f t="shared" si="209"/>
        <v>"checks"</v>
      </c>
      <c r="AK439" t="str">
        <f t="shared" si="210"/>
        <v>"hasOne"</v>
      </c>
      <c r="AL439" t="str">
        <f t="shared" si="211"/>
        <v>"Action.Check","checkedObject","Distribution.BookingOptionRequest","checks","hasOne"</v>
      </c>
      <c r="AN439">
        <f>COUNTIF(View_conceptual!G:G,L439)</f>
        <v>0</v>
      </c>
      <c r="AO439">
        <f>COUNTIF(View_conceptual!H:H,L439)+COUNTIF(View_conceptual!I:I,N439)</f>
        <v>0</v>
      </c>
      <c r="AQ439" t="str">
        <f t="shared" si="212"/>
        <v/>
      </c>
      <c r="AR439" t="str">
        <f t="shared" si="213"/>
        <v/>
      </c>
      <c r="AT439">
        <f>COUNTIF(View_full!G:G,L439)</f>
        <v>1</v>
      </c>
      <c r="AU439">
        <f>COUNTIF(View_full!H:H,L439)+COUNTIF(View_full!I:I,N439)</f>
        <v>1</v>
      </c>
      <c r="AV439">
        <f>COUNTIFS(Property_Manual!$A$2:$A$1206,Raw!L439,Property_Manual!$B$2:$B$1206,Raw!M439,Property_Manual!$C$2:$C$1206,Raw!N439,Property_Manual!$D$2:$D$1206,Raw!O439,Property_Manual!$F$2:$F$1206,"x")</f>
        <v>0</v>
      </c>
      <c r="AW439" t="str">
        <f t="shared" si="214"/>
        <v/>
      </c>
      <c r="AX439" t="str">
        <f t="shared" si="215"/>
        <v/>
      </c>
      <c r="AY439" t="str">
        <f t="shared" si="216"/>
        <v/>
      </c>
    </row>
    <row r="440" spans="1:51" x14ac:dyDescent="0.2">
      <c r="A440" s="5" t="s">
        <v>1255</v>
      </c>
      <c r="B440" s="5" t="s">
        <v>1209</v>
      </c>
      <c r="C440" s="5" t="s">
        <v>23</v>
      </c>
      <c r="D440" s="5" t="s">
        <v>415</v>
      </c>
      <c r="E440" s="5" t="s">
        <v>1201</v>
      </c>
      <c r="F440" s="5" t="s">
        <v>306</v>
      </c>
      <c r="G440">
        <v>1</v>
      </c>
      <c r="H440" t="s">
        <v>38</v>
      </c>
      <c r="I440" s="5" t="s">
        <v>413</v>
      </c>
      <c r="J440" s="5" t="s">
        <v>416</v>
      </c>
      <c r="K440" s="5"/>
      <c r="L440" t="str">
        <f t="shared" si="186"/>
        <v>Check</v>
      </c>
      <c r="M440" t="str">
        <f t="shared" si="187"/>
        <v>checkedObject</v>
      </c>
      <c r="N440" t="str">
        <f t="shared" si="188"/>
        <v>Price</v>
      </c>
      <c r="O440" t="str">
        <f t="shared" si="189"/>
        <v>checks</v>
      </c>
      <c r="P440" t="str">
        <f t="shared" si="190"/>
        <v/>
      </c>
      <c r="Q440" t="str">
        <f t="shared" si="191"/>
        <v>Object</v>
      </c>
      <c r="R440" t="str">
        <f t="shared" si="192"/>
        <v/>
      </c>
      <c r="S440" t="str">
        <f t="shared" si="193"/>
        <v/>
      </c>
      <c r="T440" t="str">
        <f t="shared" si="194"/>
        <v/>
      </c>
      <c r="U440" t="str">
        <f t="shared" si="195"/>
        <v/>
      </c>
      <c r="V440" t="str">
        <f t="shared" si="196"/>
        <v/>
      </c>
      <c r="W440" t="str">
        <f>IF($A440="Implicit","",COUNTIFS($C$8:C440,C440,$A$8:A440,"Explicit"))</f>
        <v/>
      </c>
      <c r="X440" t="str">
        <f t="shared" si="197"/>
        <v/>
      </c>
      <c r="Y440" t="str">
        <f t="shared" si="198"/>
        <v/>
      </c>
      <c r="Z440" t="str">
        <f t="shared" si="199"/>
        <v/>
      </c>
      <c r="AA440" t="str">
        <f t="shared" si="200"/>
        <v/>
      </c>
      <c r="AB440" t="str">
        <f t="shared" si="201"/>
        <v/>
      </c>
      <c r="AC440" t="str">
        <f t="shared" si="202"/>
        <v/>
      </c>
      <c r="AD440" t="str">
        <f t="shared" si="203"/>
        <v/>
      </c>
      <c r="AE440" t="str">
        <f t="shared" si="204"/>
        <v/>
      </c>
      <c r="AF440" t="str">
        <f t="shared" si="205"/>
        <v/>
      </c>
      <c r="AG440" t="str">
        <f t="shared" si="206"/>
        <v>"Action.Check"</v>
      </c>
      <c r="AH440" t="str">
        <f t="shared" si="207"/>
        <v>"checkedObject"</v>
      </c>
      <c r="AI440" t="str">
        <f t="shared" si="208"/>
        <v>"Distribution.Price"</v>
      </c>
      <c r="AJ440" t="str">
        <f t="shared" si="209"/>
        <v>"checks"</v>
      </c>
      <c r="AK440" t="str">
        <f t="shared" si="210"/>
        <v>"hasOne"</v>
      </c>
      <c r="AL440" t="str">
        <f t="shared" si="211"/>
        <v>"Action.Check","checkedObject","Distribution.Price","checks","hasOne"</v>
      </c>
      <c r="AN440">
        <f>COUNTIF(View_conceptual!G:G,L440)</f>
        <v>0</v>
      </c>
      <c r="AO440">
        <f>COUNTIF(View_conceptual!H:H,L440)+COUNTIF(View_conceptual!I:I,N440)</f>
        <v>0</v>
      </c>
      <c r="AQ440" t="str">
        <f t="shared" si="212"/>
        <v/>
      </c>
      <c r="AR440" t="str">
        <f t="shared" si="213"/>
        <v/>
      </c>
      <c r="AT440">
        <f>COUNTIF(View_full!G:G,L440)</f>
        <v>1</v>
      </c>
      <c r="AU440">
        <f>COUNTIF(View_full!H:H,L440)+COUNTIF(View_full!I:I,N440)</f>
        <v>1</v>
      </c>
      <c r="AV440">
        <f>COUNTIFS(Property_Manual!$A$2:$A$1206,Raw!L440,Property_Manual!$B$2:$B$1206,Raw!M440,Property_Manual!$C$2:$C$1206,Raw!N440,Property_Manual!$D$2:$D$1206,Raw!O440,Property_Manual!$F$2:$F$1206,"x")</f>
        <v>0</v>
      </c>
      <c r="AW440" t="str">
        <f t="shared" si="214"/>
        <v/>
      </c>
      <c r="AX440" t="str">
        <f t="shared" si="215"/>
        <v/>
      </c>
      <c r="AY440" t="str">
        <f t="shared" si="216"/>
        <v/>
      </c>
    </row>
    <row r="441" spans="1:51" x14ac:dyDescent="0.2">
      <c r="A441" s="5" t="s">
        <v>1255</v>
      </c>
      <c r="B441" s="5" t="s">
        <v>1209</v>
      </c>
      <c r="C441" s="5" t="s">
        <v>23</v>
      </c>
      <c r="D441" s="5" t="s">
        <v>415</v>
      </c>
      <c r="E441" t="s">
        <v>1207</v>
      </c>
      <c r="F441" s="5" t="s">
        <v>526</v>
      </c>
      <c r="G441">
        <v>1</v>
      </c>
      <c r="H441" t="s">
        <v>38</v>
      </c>
      <c r="I441" s="5" t="s">
        <v>413</v>
      </c>
      <c r="J441" s="5" t="s">
        <v>416</v>
      </c>
      <c r="K441" s="5"/>
      <c r="L441" t="str">
        <f t="shared" si="186"/>
        <v>Check</v>
      </c>
      <c r="M441" t="str">
        <f t="shared" si="187"/>
        <v>checkedObject</v>
      </c>
      <c r="N441" t="str">
        <f t="shared" si="188"/>
        <v>ProductDg</v>
      </c>
      <c r="O441" t="str">
        <f t="shared" si="189"/>
        <v>checks</v>
      </c>
      <c r="P441" t="str">
        <f t="shared" si="190"/>
        <v/>
      </c>
      <c r="Q441" t="str">
        <f t="shared" si="191"/>
        <v>Object</v>
      </c>
      <c r="R441" t="str">
        <f t="shared" si="192"/>
        <v/>
      </c>
      <c r="S441" t="str">
        <f t="shared" si="193"/>
        <v/>
      </c>
      <c r="T441" t="str">
        <f t="shared" si="194"/>
        <v/>
      </c>
      <c r="U441" t="str">
        <f t="shared" si="195"/>
        <v/>
      </c>
      <c r="V441" t="str">
        <f t="shared" si="196"/>
        <v/>
      </c>
      <c r="W441" t="str">
        <f>IF($A441="Implicit","",COUNTIFS($C$8:C441,C441,$A$8:A441,"Explicit"))</f>
        <v/>
      </c>
      <c r="X441" t="str">
        <f t="shared" si="197"/>
        <v/>
      </c>
      <c r="Y441" t="str">
        <f t="shared" si="198"/>
        <v/>
      </c>
      <c r="Z441" t="str">
        <f t="shared" si="199"/>
        <v/>
      </c>
      <c r="AA441" t="str">
        <f t="shared" si="200"/>
        <v/>
      </c>
      <c r="AB441" t="str">
        <f t="shared" si="201"/>
        <v/>
      </c>
      <c r="AC441" t="str">
        <f t="shared" si="202"/>
        <v/>
      </c>
      <c r="AD441" t="str">
        <f t="shared" si="203"/>
        <v/>
      </c>
      <c r="AE441" t="str">
        <f t="shared" si="204"/>
        <v/>
      </c>
      <c r="AF441" t="str">
        <f t="shared" si="205"/>
        <v/>
      </c>
      <c r="AG441" t="str">
        <f t="shared" si="206"/>
        <v>"Action.Check"</v>
      </c>
      <c r="AH441" t="str">
        <f t="shared" si="207"/>
        <v>"checkedObject"</v>
      </c>
      <c r="AI441" t="str">
        <f t="shared" si="208"/>
        <v>"DG.ProductDg"</v>
      </c>
      <c r="AJ441" t="str">
        <f t="shared" si="209"/>
        <v>"checks"</v>
      </c>
      <c r="AK441" t="str">
        <f t="shared" si="210"/>
        <v>"hasOne"</v>
      </c>
      <c r="AL441" t="str">
        <f t="shared" si="211"/>
        <v>"Action.Check","checkedObject","DG.ProductDg","checks","hasOne"</v>
      </c>
      <c r="AN441">
        <f>COUNTIF(View_conceptual!G:G,L441)</f>
        <v>0</v>
      </c>
      <c r="AO441">
        <f>COUNTIF(View_conceptual!H:H,L441)+COUNTIF(View_conceptual!I:I,N441)</f>
        <v>0</v>
      </c>
      <c r="AQ441" t="str">
        <f t="shared" si="212"/>
        <v/>
      </c>
      <c r="AR441" t="str">
        <f t="shared" si="213"/>
        <v/>
      </c>
      <c r="AT441">
        <f>COUNTIF(View_full!G:G,L441)</f>
        <v>1</v>
      </c>
      <c r="AU441">
        <f>COUNTIF(View_full!H:H,L441)+COUNTIF(View_full!I:I,N441)</f>
        <v>0</v>
      </c>
      <c r="AV441">
        <f>COUNTIFS(Property_Manual!$A$2:$A$1206,Raw!L441,Property_Manual!$B$2:$B$1206,Raw!M441,Property_Manual!$C$2:$C$1206,Raw!N441,Property_Manual!$D$2:$D$1206,Raw!O441,Property_Manual!$F$2:$F$1206,"x")</f>
        <v>0</v>
      </c>
      <c r="AW441" t="str">
        <f t="shared" si="214"/>
        <v/>
      </c>
      <c r="AX441" t="str">
        <f t="shared" si="215"/>
        <v/>
      </c>
      <c r="AY441" t="str">
        <f t="shared" si="216"/>
        <v/>
      </c>
    </row>
    <row r="442" spans="1:51" x14ac:dyDescent="0.2">
      <c r="A442" s="5" t="s">
        <v>1255</v>
      </c>
      <c r="B442" s="5" t="s">
        <v>1209</v>
      </c>
      <c r="C442" s="5" t="s">
        <v>23</v>
      </c>
      <c r="D442" s="5" t="s">
        <v>415</v>
      </c>
      <c r="E442" s="5" t="s">
        <v>1210</v>
      </c>
      <c r="F442" s="5" t="s">
        <v>772</v>
      </c>
      <c r="G442">
        <v>1</v>
      </c>
      <c r="H442" s="5" t="s">
        <v>38</v>
      </c>
      <c r="I442" s="5" t="s">
        <v>413</v>
      </c>
      <c r="J442" s="5" t="s">
        <v>416</v>
      </c>
      <c r="K442" s="5"/>
      <c r="L442" t="str">
        <f t="shared" si="186"/>
        <v>Check</v>
      </c>
      <c r="M442" t="str">
        <f t="shared" si="187"/>
        <v>checkedObject</v>
      </c>
      <c r="N442" t="str">
        <f t="shared" si="188"/>
        <v>UnitComposition</v>
      </c>
      <c r="O442" t="str">
        <f t="shared" si="189"/>
        <v>checks</v>
      </c>
      <c r="P442" t="str">
        <f t="shared" si="190"/>
        <v/>
      </c>
      <c r="Q442" t="str">
        <f t="shared" si="191"/>
        <v>Object</v>
      </c>
      <c r="R442" t="str">
        <f t="shared" si="192"/>
        <v/>
      </c>
      <c r="S442" t="str">
        <f t="shared" si="193"/>
        <v/>
      </c>
      <c r="T442" t="str">
        <f t="shared" si="194"/>
        <v/>
      </c>
      <c r="U442" t="str">
        <f t="shared" si="195"/>
        <v/>
      </c>
      <c r="V442" t="str">
        <f t="shared" si="196"/>
        <v/>
      </c>
      <c r="W442" t="str">
        <f>IF($A442="Implicit","",COUNTIFS($C$8:C442,C442,$A$8:A442,"Explicit"))</f>
        <v/>
      </c>
      <c r="X442" t="str">
        <f t="shared" si="197"/>
        <v/>
      </c>
      <c r="Y442" t="str">
        <f t="shared" si="198"/>
        <v/>
      </c>
      <c r="Z442" t="str">
        <f t="shared" si="199"/>
        <v/>
      </c>
      <c r="AA442" t="str">
        <f t="shared" si="200"/>
        <v/>
      </c>
      <c r="AB442" t="str">
        <f t="shared" si="201"/>
        <v/>
      </c>
      <c r="AC442" t="str">
        <f t="shared" si="202"/>
        <v/>
      </c>
      <c r="AD442" t="str">
        <f t="shared" si="203"/>
        <v/>
      </c>
      <c r="AE442" t="str">
        <f t="shared" si="204"/>
        <v/>
      </c>
      <c r="AF442" t="str">
        <f t="shared" si="205"/>
        <v/>
      </c>
      <c r="AG442" t="str">
        <f t="shared" si="206"/>
        <v>"Action.Check"</v>
      </c>
      <c r="AH442" t="str">
        <f t="shared" si="207"/>
        <v>"checkedObject"</v>
      </c>
      <c r="AI442" t="str">
        <f t="shared" si="208"/>
        <v>"Activity.UnitComposition"</v>
      </c>
      <c r="AJ442" t="str">
        <f t="shared" si="209"/>
        <v>"checks"</v>
      </c>
      <c r="AK442" t="str">
        <f t="shared" si="210"/>
        <v>"hasOne"</v>
      </c>
      <c r="AL442" t="str">
        <f t="shared" si="211"/>
        <v>"Action.Check","checkedObject","Activity.UnitComposition","checks","hasOne"</v>
      </c>
      <c r="AN442">
        <f>COUNTIF(View_conceptual!G:G,L442)</f>
        <v>0</v>
      </c>
      <c r="AO442">
        <f>COUNTIF(View_conceptual!H:H,L442)+COUNTIF(View_conceptual!I:I,N442)</f>
        <v>1</v>
      </c>
      <c r="AQ442" t="str">
        <f t="shared" si="212"/>
        <v/>
      </c>
      <c r="AR442" t="str">
        <f t="shared" si="213"/>
        <v/>
      </c>
      <c r="AT442">
        <f>COUNTIF(View_full!G:G,L442)</f>
        <v>1</v>
      </c>
      <c r="AU442">
        <f>COUNTIF(View_full!H:H,L442)+COUNTIF(View_full!I:I,N442)</f>
        <v>1</v>
      </c>
      <c r="AV442">
        <f>COUNTIFS(Property_Manual!$A$2:$A$1206,Raw!L442,Property_Manual!$B$2:$B$1206,Raw!M442,Property_Manual!$C$2:$C$1206,Raw!N442,Property_Manual!$D$2:$D$1206,Raw!O442,Property_Manual!$F$2:$F$1206,"x")</f>
        <v>0</v>
      </c>
      <c r="AW442" t="str">
        <f t="shared" si="214"/>
        <v/>
      </c>
      <c r="AX442" t="str">
        <f t="shared" si="215"/>
        <v/>
      </c>
      <c r="AY442" t="str">
        <f t="shared" si="216"/>
        <v/>
      </c>
    </row>
    <row r="443" spans="1:51" x14ac:dyDescent="0.2">
      <c r="A443" s="5" t="s">
        <v>1255</v>
      </c>
      <c r="B443" s="5" t="s">
        <v>1209</v>
      </c>
      <c r="C443" s="5" t="s">
        <v>23</v>
      </c>
      <c r="D443" s="5" t="s">
        <v>415</v>
      </c>
      <c r="E443" s="5" t="s">
        <v>20</v>
      </c>
      <c r="F443" s="5" t="s">
        <v>778</v>
      </c>
      <c r="G443">
        <v>1</v>
      </c>
      <c r="H443" s="5" t="s">
        <v>38</v>
      </c>
      <c r="I443" s="5" t="s">
        <v>413</v>
      </c>
      <c r="J443" s="5" t="s">
        <v>416</v>
      </c>
      <c r="K443" s="5"/>
      <c r="L443" t="str">
        <f t="shared" si="186"/>
        <v>Check</v>
      </c>
      <c r="M443" t="str">
        <f t="shared" si="187"/>
        <v>checkedObject</v>
      </c>
      <c r="N443" t="str">
        <f t="shared" si="188"/>
        <v>Insurance</v>
      </c>
      <c r="O443" t="str">
        <f t="shared" si="189"/>
        <v>checks</v>
      </c>
      <c r="P443" t="str">
        <f t="shared" si="190"/>
        <v/>
      </c>
      <c r="Q443" t="str">
        <f t="shared" si="191"/>
        <v>Object</v>
      </c>
      <c r="R443" t="str">
        <f t="shared" si="192"/>
        <v/>
      </c>
      <c r="S443" t="str">
        <f t="shared" si="193"/>
        <v/>
      </c>
      <c r="T443" t="str">
        <f t="shared" si="194"/>
        <v/>
      </c>
      <c r="U443" t="str">
        <f t="shared" si="195"/>
        <v/>
      </c>
      <c r="V443" t="str">
        <f t="shared" si="196"/>
        <v/>
      </c>
      <c r="W443" t="str">
        <f>IF($A443="Implicit","",COUNTIFS($C$8:C443,C443,$A$8:A443,"Explicit"))</f>
        <v/>
      </c>
      <c r="X443" t="str">
        <f t="shared" si="197"/>
        <v/>
      </c>
      <c r="Y443" t="str">
        <f t="shared" si="198"/>
        <v/>
      </c>
      <c r="Z443" t="str">
        <f t="shared" si="199"/>
        <v/>
      </c>
      <c r="AA443" t="str">
        <f t="shared" si="200"/>
        <v/>
      </c>
      <c r="AB443" t="str">
        <f t="shared" si="201"/>
        <v/>
      </c>
      <c r="AC443" t="str">
        <f t="shared" si="202"/>
        <v/>
      </c>
      <c r="AD443" t="str">
        <f t="shared" si="203"/>
        <v/>
      </c>
      <c r="AE443" t="str">
        <f t="shared" si="204"/>
        <v/>
      </c>
      <c r="AF443" t="str">
        <f t="shared" si="205"/>
        <v/>
      </c>
      <c r="AG443" t="str">
        <f t="shared" si="206"/>
        <v>"Action.Check"</v>
      </c>
      <c r="AH443" t="str">
        <f t="shared" si="207"/>
        <v>"checkedObject"</v>
      </c>
      <c r="AI443" t="str">
        <f t="shared" si="208"/>
        <v>"Core.Insurance"</v>
      </c>
      <c r="AJ443" t="str">
        <f t="shared" si="209"/>
        <v>"checks"</v>
      </c>
      <c r="AK443" t="str">
        <f t="shared" si="210"/>
        <v>"hasOne"</v>
      </c>
      <c r="AL443" t="str">
        <f t="shared" si="211"/>
        <v>"Action.Check","checkedObject","Core.Insurance","checks","hasOne"</v>
      </c>
      <c r="AN443">
        <f>COUNTIF(View_conceptual!G:G,L443)</f>
        <v>0</v>
      </c>
      <c r="AO443">
        <f>COUNTIF(View_conceptual!H:H,L443)+COUNTIF(View_conceptual!I:I,N443)</f>
        <v>0</v>
      </c>
      <c r="AQ443" t="str">
        <f t="shared" si="212"/>
        <v/>
      </c>
      <c r="AR443" t="str">
        <f t="shared" si="213"/>
        <v/>
      </c>
      <c r="AT443">
        <f>COUNTIF(View_full!G:G,L443)</f>
        <v>1</v>
      </c>
      <c r="AU443">
        <f>COUNTIF(View_full!H:H,L443)+COUNTIF(View_full!I:I,N443)</f>
        <v>1</v>
      </c>
      <c r="AV443">
        <f>COUNTIFS(Property_Manual!$A$2:$A$1206,Raw!L443,Property_Manual!$B$2:$B$1206,Raw!M443,Property_Manual!$C$2:$C$1206,Raw!N443,Property_Manual!$D$2:$D$1206,Raw!O443,Property_Manual!$F$2:$F$1206,"x")</f>
        <v>0</v>
      </c>
      <c r="AW443" t="str">
        <f t="shared" si="214"/>
        <v/>
      </c>
      <c r="AX443" t="str">
        <f t="shared" si="215"/>
        <v/>
      </c>
      <c r="AY443" t="str">
        <f t="shared" si="216"/>
        <v/>
      </c>
    </row>
    <row r="444" spans="1:51" x14ac:dyDescent="0.2">
      <c r="A444" s="5" t="s">
        <v>1255</v>
      </c>
      <c r="B444" s="5" t="s">
        <v>1209</v>
      </c>
      <c r="C444" s="5" t="s">
        <v>23</v>
      </c>
      <c r="D444" s="5" t="s">
        <v>415</v>
      </c>
      <c r="E444" s="5" t="s">
        <v>20</v>
      </c>
      <c r="F444" s="5" t="s">
        <v>143</v>
      </c>
      <c r="G444">
        <v>1</v>
      </c>
      <c r="H444" s="5" t="s">
        <v>38</v>
      </c>
      <c r="I444" s="5" t="s">
        <v>413</v>
      </c>
      <c r="J444" s="5" t="s">
        <v>416</v>
      </c>
      <c r="K444" s="5"/>
      <c r="L444" t="str">
        <f t="shared" si="186"/>
        <v>Check</v>
      </c>
      <c r="M444" t="str">
        <f t="shared" si="187"/>
        <v>checkedObject</v>
      </c>
      <c r="N444" t="str">
        <f t="shared" si="188"/>
        <v>Shipment</v>
      </c>
      <c r="O444" t="str">
        <f t="shared" si="189"/>
        <v>checks</v>
      </c>
      <c r="P444" t="str">
        <f t="shared" si="190"/>
        <v/>
      </c>
      <c r="Q444" t="str">
        <f t="shared" si="191"/>
        <v>Object</v>
      </c>
      <c r="R444" t="str">
        <f t="shared" si="192"/>
        <v/>
      </c>
      <c r="S444" t="str">
        <f t="shared" si="193"/>
        <v/>
      </c>
      <c r="T444" t="str">
        <f t="shared" si="194"/>
        <v/>
      </c>
      <c r="U444" t="str">
        <f t="shared" si="195"/>
        <v/>
      </c>
      <c r="V444" t="str">
        <f t="shared" si="196"/>
        <v/>
      </c>
      <c r="W444" t="str">
        <f>IF($A444="Implicit","",COUNTIFS($C$8:C444,C444,$A$8:A444,"Explicit"))</f>
        <v/>
      </c>
      <c r="X444" t="str">
        <f t="shared" si="197"/>
        <v/>
      </c>
      <c r="Y444" t="str">
        <f t="shared" si="198"/>
        <v/>
      </c>
      <c r="Z444" t="str">
        <f t="shared" si="199"/>
        <v/>
      </c>
      <c r="AA444" t="str">
        <f t="shared" si="200"/>
        <v/>
      </c>
      <c r="AB444" t="str">
        <f t="shared" si="201"/>
        <v/>
      </c>
      <c r="AC444" t="str">
        <f t="shared" si="202"/>
        <v/>
      </c>
      <c r="AD444" t="str">
        <f t="shared" si="203"/>
        <v/>
      </c>
      <c r="AE444" t="str">
        <f t="shared" si="204"/>
        <v/>
      </c>
      <c r="AF444" t="str">
        <f t="shared" si="205"/>
        <v/>
      </c>
      <c r="AG444" t="str">
        <f t="shared" si="206"/>
        <v>"Action.Check"</v>
      </c>
      <c r="AH444" t="str">
        <f t="shared" si="207"/>
        <v>"checkedObject"</v>
      </c>
      <c r="AI444" t="str">
        <f t="shared" si="208"/>
        <v>"Core.Shipment"</v>
      </c>
      <c r="AJ444" t="str">
        <f t="shared" si="209"/>
        <v>"checks"</v>
      </c>
      <c r="AK444" t="str">
        <f t="shared" si="210"/>
        <v>"hasOne"</v>
      </c>
      <c r="AL444" t="str">
        <f t="shared" si="211"/>
        <v>"Action.Check","checkedObject","Core.Shipment","checks","hasOne"</v>
      </c>
      <c r="AN444">
        <f>COUNTIF(View_conceptual!G:G,L444)</f>
        <v>0</v>
      </c>
      <c r="AO444">
        <f>COUNTIF(View_conceptual!H:H,L444)+COUNTIF(View_conceptual!I:I,N444)</f>
        <v>1</v>
      </c>
      <c r="AQ444" t="str">
        <f t="shared" si="212"/>
        <v/>
      </c>
      <c r="AR444" t="str">
        <f t="shared" si="213"/>
        <v/>
      </c>
      <c r="AT444">
        <f>COUNTIF(View_full!G:G,L444)</f>
        <v>1</v>
      </c>
      <c r="AU444">
        <f>COUNTIF(View_full!H:H,L444)+COUNTIF(View_full!I:I,N444)</f>
        <v>1</v>
      </c>
      <c r="AV444">
        <f>COUNTIFS(Property_Manual!$A$2:$A$1206,Raw!L444,Property_Manual!$B$2:$B$1206,Raw!M444,Property_Manual!$C$2:$C$1206,Raw!N444,Property_Manual!$D$2:$D$1206,Raw!O444,Property_Manual!$F$2:$F$1206,"x")</f>
        <v>0</v>
      </c>
      <c r="AW444" t="str">
        <f t="shared" si="214"/>
        <v/>
      </c>
      <c r="AX444" t="str">
        <f t="shared" si="215"/>
        <v/>
      </c>
      <c r="AY444" t="str">
        <f t="shared" si="216"/>
        <v/>
      </c>
    </row>
    <row r="445" spans="1:51" x14ac:dyDescent="0.2">
      <c r="A445" s="5" t="s">
        <v>1255</v>
      </c>
      <c r="B445" s="5" t="s">
        <v>1209</v>
      </c>
      <c r="C445" s="5" t="s">
        <v>23</v>
      </c>
      <c r="D445" s="5" t="s">
        <v>415</v>
      </c>
      <c r="E445" s="5" t="s">
        <v>1196</v>
      </c>
      <c r="F445" s="5" t="s">
        <v>115</v>
      </c>
      <c r="G445">
        <v>1</v>
      </c>
      <c r="H445" s="5" t="s">
        <v>38</v>
      </c>
      <c r="I445" s="5" t="s">
        <v>413</v>
      </c>
      <c r="J445" s="5" t="s">
        <v>416</v>
      </c>
      <c r="K445" s="5" t="s">
        <v>1834</v>
      </c>
      <c r="L445" t="str">
        <f t="shared" si="186"/>
        <v>Check</v>
      </c>
      <c r="M445" t="str">
        <f t="shared" si="187"/>
        <v>checkedObject</v>
      </c>
      <c r="N445" t="str">
        <f t="shared" si="188"/>
        <v>LogisticsAction</v>
      </c>
      <c r="O445" t="str">
        <f t="shared" si="189"/>
        <v>checks</v>
      </c>
      <c r="P445" t="str">
        <f t="shared" si="190"/>
        <v>Check|Composing|Loading|Storing</v>
      </c>
      <c r="Q445" t="str">
        <f t="shared" si="191"/>
        <v>Object</v>
      </c>
      <c r="R445" t="str">
        <f t="shared" si="192"/>
        <v/>
      </c>
      <c r="S445" t="str">
        <f t="shared" si="193"/>
        <v/>
      </c>
      <c r="T445" t="str">
        <f t="shared" si="194"/>
        <v/>
      </c>
      <c r="U445" t="str">
        <f t="shared" si="195"/>
        <v/>
      </c>
      <c r="V445" t="str">
        <f t="shared" si="196"/>
        <v/>
      </c>
      <c r="W445" t="str">
        <f>IF($A445="Implicit","",COUNTIFS($C$8:C445,C445,$A$8:A445,"Explicit"))</f>
        <v/>
      </c>
      <c r="X445" t="str">
        <f t="shared" si="197"/>
        <v/>
      </c>
      <c r="Y445" t="str">
        <f t="shared" si="198"/>
        <v/>
      </c>
      <c r="Z445" t="str">
        <f t="shared" si="199"/>
        <v/>
      </c>
      <c r="AA445" t="str">
        <f t="shared" si="200"/>
        <v/>
      </c>
      <c r="AB445" t="str">
        <f t="shared" si="201"/>
        <v/>
      </c>
      <c r="AC445" t="str">
        <f t="shared" si="202"/>
        <v/>
      </c>
      <c r="AD445" t="str">
        <f t="shared" si="203"/>
        <v/>
      </c>
      <c r="AE445" t="str">
        <f t="shared" si="204"/>
        <v/>
      </c>
      <c r="AF445" t="str">
        <f t="shared" si="205"/>
        <v/>
      </c>
      <c r="AG445" t="str">
        <f t="shared" si="206"/>
        <v>"Action.Check"</v>
      </c>
      <c r="AH445" t="str">
        <f t="shared" si="207"/>
        <v>"checkedObject"</v>
      </c>
      <c r="AI445" t="str">
        <f t="shared" si="208"/>
        <v>"Abstract.LogisticsAction"</v>
      </c>
      <c r="AJ445" t="str">
        <f t="shared" si="209"/>
        <v>"checks"</v>
      </c>
      <c r="AK445" t="str">
        <f t="shared" si="210"/>
        <v>"hasOne"</v>
      </c>
      <c r="AL445" t="str">
        <f t="shared" si="211"/>
        <v>"Action.Check","checkedObject","Abstract.LogisticsAction","checks","hasOne"</v>
      </c>
      <c r="AN445">
        <f>COUNTIF(View_conceptual!G:G,L445)</f>
        <v>0</v>
      </c>
      <c r="AO445">
        <f>COUNTIF(View_conceptual!H:H,L445)+COUNTIF(View_conceptual!I:I,N445)</f>
        <v>0</v>
      </c>
      <c r="AQ445" t="str">
        <f t="shared" si="212"/>
        <v/>
      </c>
      <c r="AR445" t="str">
        <f t="shared" si="213"/>
        <v/>
      </c>
      <c r="AT445">
        <f>COUNTIF(View_full!G:G,L445)</f>
        <v>1</v>
      </c>
      <c r="AU445">
        <f>COUNTIF(View_full!H:H,L445)+COUNTIF(View_full!I:I,N445)</f>
        <v>0</v>
      </c>
      <c r="AV445">
        <f>COUNTIFS(Property_Manual!$A$2:$A$1206,Raw!L445,Property_Manual!$B$2:$B$1206,Raw!M445,Property_Manual!$C$2:$C$1206,Raw!N445,Property_Manual!$D$2:$D$1206,Raw!O445,Property_Manual!$F$2:$F$1206,"x")</f>
        <v>0</v>
      </c>
      <c r="AW445" t="str">
        <f t="shared" si="214"/>
        <v/>
      </c>
      <c r="AX445" t="str">
        <f t="shared" si="215"/>
        <v/>
      </c>
      <c r="AY445" t="str">
        <f t="shared" si="216"/>
        <v/>
      </c>
    </row>
    <row r="446" spans="1:51" x14ac:dyDescent="0.2">
      <c r="A446" s="5" t="s">
        <v>1255</v>
      </c>
      <c r="B446" s="5" t="s">
        <v>1209</v>
      </c>
      <c r="C446" s="5" t="s">
        <v>23</v>
      </c>
      <c r="D446" s="5" t="s">
        <v>415</v>
      </c>
      <c r="E446" s="5" t="s">
        <v>1207</v>
      </c>
      <c r="F446" s="5" t="s">
        <v>528</v>
      </c>
      <c r="G446">
        <v>1</v>
      </c>
      <c r="H446" t="s">
        <v>38</v>
      </c>
      <c r="I446" s="5" t="s">
        <v>413</v>
      </c>
      <c r="J446" s="5" t="s">
        <v>416</v>
      </c>
      <c r="K446" s="5"/>
      <c r="L446" t="str">
        <f t="shared" si="186"/>
        <v>Check</v>
      </c>
      <c r="M446" t="str">
        <f t="shared" si="187"/>
        <v>checkedObject</v>
      </c>
      <c r="N446" t="str">
        <f t="shared" si="188"/>
        <v>DgRadioactiveIsotope</v>
      </c>
      <c r="O446" t="str">
        <f t="shared" si="189"/>
        <v>checks</v>
      </c>
      <c r="P446" t="str">
        <f t="shared" si="190"/>
        <v/>
      </c>
      <c r="Q446" t="str">
        <f t="shared" si="191"/>
        <v>Object</v>
      </c>
      <c r="R446" t="str">
        <f t="shared" si="192"/>
        <v/>
      </c>
      <c r="S446" t="str">
        <f t="shared" si="193"/>
        <v/>
      </c>
      <c r="T446" t="str">
        <f t="shared" si="194"/>
        <v/>
      </c>
      <c r="U446" t="str">
        <f t="shared" si="195"/>
        <v/>
      </c>
      <c r="V446" t="str">
        <f t="shared" si="196"/>
        <v/>
      </c>
      <c r="W446" t="str">
        <f>IF($A446="Implicit","",COUNTIFS($C$8:C446,C446,$A$8:A446,"Explicit"))</f>
        <v/>
      </c>
      <c r="X446" t="str">
        <f t="shared" si="197"/>
        <v/>
      </c>
      <c r="Y446" t="str">
        <f t="shared" si="198"/>
        <v/>
      </c>
      <c r="Z446" t="str">
        <f t="shared" si="199"/>
        <v/>
      </c>
      <c r="AA446" t="str">
        <f t="shared" si="200"/>
        <v/>
      </c>
      <c r="AB446" t="str">
        <f t="shared" si="201"/>
        <v/>
      </c>
      <c r="AC446" t="str">
        <f t="shared" si="202"/>
        <v/>
      </c>
      <c r="AD446" t="str">
        <f t="shared" si="203"/>
        <v/>
      </c>
      <c r="AE446" t="str">
        <f t="shared" si="204"/>
        <v/>
      </c>
      <c r="AF446" t="str">
        <f t="shared" si="205"/>
        <v/>
      </c>
      <c r="AG446" t="str">
        <f t="shared" si="206"/>
        <v>"Action.Check"</v>
      </c>
      <c r="AH446" t="str">
        <f t="shared" si="207"/>
        <v>"checkedObject"</v>
      </c>
      <c r="AI446" t="str">
        <f t="shared" si="208"/>
        <v>"DG.DgRadioactiveIsotope"</v>
      </c>
      <c r="AJ446" t="str">
        <f t="shared" si="209"/>
        <v>"checks"</v>
      </c>
      <c r="AK446" t="str">
        <f t="shared" si="210"/>
        <v>"hasOne"</v>
      </c>
      <c r="AL446" t="str">
        <f t="shared" si="211"/>
        <v>"Action.Check","checkedObject","DG.DgRadioactiveIsotope","checks","hasOne"</v>
      </c>
      <c r="AN446">
        <f>COUNTIF(View_conceptual!G:G,L446)</f>
        <v>0</v>
      </c>
      <c r="AO446">
        <f>COUNTIF(View_conceptual!H:H,L446)+COUNTIF(View_conceptual!I:I,N446)</f>
        <v>0</v>
      </c>
      <c r="AQ446" t="str">
        <f t="shared" si="212"/>
        <v/>
      </c>
      <c r="AR446" t="str">
        <f t="shared" si="213"/>
        <v/>
      </c>
      <c r="AT446">
        <f>COUNTIF(View_full!G:G,L446)</f>
        <v>1</v>
      </c>
      <c r="AU446">
        <f>COUNTIF(View_full!H:H,L446)+COUNTIF(View_full!I:I,N446)</f>
        <v>0</v>
      </c>
      <c r="AV446">
        <f>COUNTIFS(Property_Manual!$A$2:$A$1206,Raw!L446,Property_Manual!$B$2:$B$1206,Raw!M446,Property_Manual!$C$2:$C$1206,Raw!N446,Property_Manual!$D$2:$D$1206,Raw!O446,Property_Manual!$F$2:$F$1206,"x")</f>
        <v>0</v>
      </c>
      <c r="AW446" t="str">
        <f t="shared" si="214"/>
        <v/>
      </c>
      <c r="AX446" t="str">
        <f t="shared" si="215"/>
        <v/>
      </c>
      <c r="AY446" t="str">
        <f t="shared" si="216"/>
        <v/>
      </c>
    </row>
    <row r="447" spans="1:51" x14ac:dyDescent="0.2">
      <c r="A447" s="5" t="s">
        <v>1255</v>
      </c>
      <c r="B447" s="5" t="s">
        <v>1209</v>
      </c>
      <c r="C447" s="5" t="s">
        <v>23</v>
      </c>
      <c r="D447" s="5" t="s">
        <v>415</v>
      </c>
      <c r="E447" s="5" t="s">
        <v>1198</v>
      </c>
      <c r="F447" s="5" t="s">
        <v>449</v>
      </c>
      <c r="G447">
        <v>1</v>
      </c>
      <c r="H447" t="s">
        <v>38</v>
      </c>
      <c r="I447" s="5" t="s">
        <v>413</v>
      </c>
      <c r="J447" s="5" t="s">
        <v>416</v>
      </c>
      <c r="K447" s="5" t="s">
        <v>1139</v>
      </c>
      <c r="L447" t="str">
        <f t="shared" si="186"/>
        <v>Check</v>
      </c>
      <c r="M447" t="str">
        <f t="shared" si="187"/>
        <v>checkedObject</v>
      </c>
      <c r="N447" t="str">
        <f t="shared" si="188"/>
        <v>LoadingUnit</v>
      </c>
      <c r="O447" t="str">
        <f t="shared" si="189"/>
        <v>checks</v>
      </c>
      <c r="P447" t="str">
        <f t="shared" si="190"/>
        <v>ULD</v>
      </c>
      <c r="Q447" t="str">
        <f t="shared" si="191"/>
        <v>Object</v>
      </c>
      <c r="R447" t="str">
        <f t="shared" si="192"/>
        <v/>
      </c>
      <c r="S447" t="str">
        <f t="shared" si="193"/>
        <v/>
      </c>
      <c r="T447" t="str">
        <f t="shared" si="194"/>
        <v/>
      </c>
      <c r="U447" t="str">
        <f t="shared" si="195"/>
        <v/>
      </c>
      <c r="V447" t="str">
        <f t="shared" si="196"/>
        <v/>
      </c>
      <c r="W447" t="str">
        <f>IF($A447="Implicit","",COUNTIFS($C$8:C447,C447,$A$8:A447,"Explicit"))</f>
        <v/>
      </c>
      <c r="X447" t="str">
        <f t="shared" si="197"/>
        <v/>
      </c>
      <c r="Y447" t="str">
        <f t="shared" si="198"/>
        <v/>
      </c>
      <c r="Z447" t="str">
        <f t="shared" si="199"/>
        <v/>
      </c>
      <c r="AA447" t="str">
        <f t="shared" si="200"/>
        <v/>
      </c>
      <c r="AB447" t="str">
        <f t="shared" si="201"/>
        <v/>
      </c>
      <c r="AC447" t="str">
        <f t="shared" si="202"/>
        <v/>
      </c>
      <c r="AD447" t="str">
        <f t="shared" si="203"/>
        <v/>
      </c>
      <c r="AE447" t="str">
        <f t="shared" si="204"/>
        <v/>
      </c>
      <c r="AF447" t="str">
        <f t="shared" si="205"/>
        <v/>
      </c>
      <c r="AG447" t="str">
        <f t="shared" si="206"/>
        <v>"Action.Check"</v>
      </c>
      <c r="AH447" t="str">
        <f t="shared" si="207"/>
        <v>"checkedObject"</v>
      </c>
      <c r="AI447" t="str">
        <f t="shared" si="208"/>
        <v>"Common.LoadingUnit"</v>
      </c>
      <c r="AJ447" t="str">
        <f t="shared" si="209"/>
        <v>"checks"</v>
      </c>
      <c r="AK447" t="str">
        <f t="shared" si="210"/>
        <v>"hasOne"</v>
      </c>
      <c r="AL447" t="str">
        <f t="shared" si="211"/>
        <v>"Action.Check","checkedObject","Common.LoadingUnit","checks","hasOne"</v>
      </c>
      <c r="AN447">
        <f>COUNTIF(View_conceptual!G:G,L447)</f>
        <v>0</v>
      </c>
      <c r="AO447">
        <f>COUNTIF(View_conceptual!H:H,L447)+COUNTIF(View_conceptual!I:I,N447)</f>
        <v>0</v>
      </c>
      <c r="AQ447" t="str">
        <f t="shared" si="212"/>
        <v/>
      </c>
      <c r="AR447" t="str">
        <f t="shared" si="213"/>
        <v/>
      </c>
      <c r="AT447">
        <f>COUNTIF(View_full!G:G,L447)</f>
        <v>1</v>
      </c>
      <c r="AU447">
        <f>COUNTIF(View_full!H:H,L447)+COUNTIF(View_full!I:I,N447)</f>
        <v>0</v>
      </c>
      <c r="AV447">
        <f>COUNTIFS(Property_Manual!$A$2:$A$1206,Raw!L447,Property_Manual!$B$2:$B$1206,Raw!M447,Property_Manual!$C$2:$C$1206,Raw!N447,Property_Manual!$D$2:$D$1206,Raw!O447,Property_Manual!$F$2:$F$1206,"x")</f>
        <v>0</v>
      </c>
      <c r="AW447" t="str">
        <f t="shared" si="214"/>
        <v/>
      </c>
      <c r="AX447" t="str">
        <f t="shared" si="215"/>
        <v/>
      </c>
      <c r="AY447" t="str">
        <f t="shared" si="216"/>
        <v/>
      </c>
    </row>
    <row r="448" spans="1:51" x14ac:dyDescent="0.2">
      <c r="A448" s="5" t="s">
        <v>1255</v>
      </c>
      <c r="B448" s="5" t="s">
        <v>1209</v>
      </c>
      <c r="C448" s="5" t="s">
        <v>23</v>
      </c>
      <c r="D448" s="5" t="s">
        <v>415</v>
      </c>
      <c r="E448" s="5" t="s">
        <v>1209</v>
      </c>
      <c r="F448" s="5" t="s">
        <v>829</v>
      </c>
      <c r="G448">
        <v>1</v>
      </c>
      <c r="H448" t="s">
        <v>38</v>
      </c>
      <c r="I448" s="5" t="s">
        <v>413</v>
      </c>
      <c r="J448" s="5" t="s">
        <v>416</v>
      </c>
      <c r="K448" s="5"/>
      <c r="L448" t="str">
        <f t="shared" si="186"/>
        <v>Check</v>
      </c>
      <c r="M448" t="str">
        <f t="shared" si="187"/>
        <v>checkedObject</v>
      </c>
      <c r="N448" t="str">
        <f t="shared" si="188"/>
        <v>Loading</v>
      </c>
      <c r="O448" t="str">
        <f t="shared" si="189"/>
        <v>checks</v>
      </c>
      <c r="P448" t="str">
        <f t="shared" si="190"/>
        <v/>
      </c>
      <c r="Q448" t="str">
        <f t="shared" si="191"/>
        <v>Object</v>
      </c>
      <c r="R448" t="str">
        <f t="shared" si="192"/>
        <v/>
      </c>
      <c r="S448" t="str">
        <f t="shared" si="193"/>
        <v/>
      </c>
      <c r="T448" t="str">
        <f t="shared" si="194"/>
        <v/>
      </c>
      <c r="U448" t="str">
        <f t="shared" si="195"/>
        <v/>
      </c>
      <c r="V448" t="str">
        <f t="shared" si="196"/>
        <v/>
      </c>
      <c r="W448" t="str">
        <f>IF($A448="Implicit","",COUNTIFS($C$8:C448,C448,$A$8:A448,"Explicit"))</f>
        <v/>
      </c>
      <c r="X448" t="str">
        <f t="shared" si="197"/>
        <v/>
      </c>
      <c r="Y448" t="str">
        <f t="shared" si="198"/>
        <v/>
      </c>
      <c r="Z448" t="str">
        <f t="shared" si="199"/>
        <v/>
      </c>
      <c r="AA448" t="str">
        <f t="shared" si="200"/>
        <v/>
      </c>
      <c r="AB448" t="str">
        <f t="shared" si="201"/>
        <v/>
      </c>
      <c r="AC448" t="str">
        <f t="shared" si="202"/>
        <v/>
      </c>
      <c r="AD448" t="str">
        <f t="shared" si="203"/>
        <v/>
      </c>
      <c r="AE448" t="str">
        <f t="shared" si="204"/>
        <v/>
      </c>
      <c r="AF448" t="str">
        <f t="shared" si="205"/>
        <v/>
      </c>
      <c r="AG448" t="str">
        <f t="shared" si="206"/>
        <v>"Action.Check"</v>
      </c>
      <c r="AH448" t="str">
        <f t="shared" si="207"/>
        <v>"checkedObject"</v>
      </c>
      <c r="AI448" t="str">
        <f t="shared" si="208"/>
        <v>"Action.Loading"</v>
      </c>
      <c r="AJ448" t="str">
        <f t="shared" si="209"/>
        <v>"checks"</v>
      </c>
      <c r="AK448" t="str">
        <f t="shared" si="210"/>
        <v>"hasOne"</v>
      </c>
      <c r="AL448" t="str">
        <f t="shared" si="211"/>
        <v>"Action.Check","checkedObject","Action.Loading","checks","hasOne"</v>
      </c>
      <c r="AN448">
        <f>COUNTIF(View_conceptual!G:G,L448)</f>
        <v>0</v>
      </c>
      <c r="AO448">
        <f>COUNTIF(View_conceptual!H:H,L448)+COUNTIF(View_conceptual!I:I,N448)</f>
        <v>1</v>
      </c>
      <c r="AQ448" t="str">
        <f t="shared" si="212"/>
        <v/>
      </c>
      <c r="AR448" t="str">
        <f t="shared" si="213"/>
        <v/>
      </c>
      <c r="AT448">
        <f>COUNTIF(View_full!G:G,L448)</f>
        <v>1</v>
      </c>
      <c r="AU448">
        <f>COUNTIF(View_full!H:H,L448)+COUNTIF(View_full!I:I,N448)</f>
        <v>1</v>
      </c>
      <c r="AV448">
        <f>COUNTIFS(Property_Manual!$A$2:$A$1206,Raw!L448,Property_Manual!$B$2:$B$1206,Raw!M448,Property_Manual!$C$2:$C$1206,Raw!N448,Property_Manual!$D$2:$D$1206,Raw!O448,Property_Manual!$F$2:$F$1206,"x")</f>
        <v>0</v>
      </c>
      <c r="AW448" t="str">
        <f t="shared" si="214"/>
        <v/>
      </c>
      <c r="AX448" t="str">
        <f t="shared" si="215"/>
        <v/>
      </c>
      <c r="AY448" t="str">
        <f t="shared" si="216"/>
        <v/>
      </c>
    </row>
    <row r="449" spans="1:51" x14ac:dyDescent="0.2">
      <c r="A449" s="5" t="s">
        <v>1255</v>
      </c>
      <c r="B449" s="5" t="s">
        <v>1209</v>
      </c>
      <c r="C449" s="5" t="s">
        <v>23</v>
      </c>
      <c r="D449" s="5" t="s">
        <v>415</v>
      </c>
      <c r="E449" s="5" t="s">
        <v>20</v>
      </c>
      <c r="F449" s="5" t="s">
        <v>841</v>
      </c>
      <c r="G449">
        <v>1</v>
      </c>
      <c r="H449" s="5" t="s">
        <v>38</v>
      </c>
      <c r="I449" s="5" t="s">
        <v>413</v>
      </c>
      <c r="J449" s="5" t="s">
        <v>416</v>
      </c>
      <c r="K449" s="5"/>
      <c r="L449" t="str">
        <f t="shared" si="186"/>
        <v>Check</v>
      </c>
      <c r="M449" t="str">
        <f t="shared" si="187"/>
        <v>checkedObject</v>
      </c>
      <c r="N449" t="str">
        <f t="shared" si="188"/>
        <v>TransportMeans</v>
      </c>
      <c r="O449" t="str">
        <f t="shared" si="189"/>
        <v>checks</v>
      </c>
      <c r="P449" t="str">
        <f t="shared" si="190"/>
        <v/>
      </c>
      <c r="Q449" t="str">
        <f t="shared" si="191"/>
        <v>Object</v>
      </c>
      <c r="R449" t="str">
        <f t="shared" si="192"/>
        <v/>
      </c>
      <c r="S449" t="str">
        <f t="shared" si="193"/>
        <v/>
      </c>
      <c r="T449" t="str">
        <f t="shared" si="194"/>
        <v/>
      </c>
      <c r="U449" t="str">
        <f t="shared" si="195"/>
        <v/>
      </c>
      <c r="V449" t="str">
        <f t="shared" si="196"/>
        <v/>
      </c>
      <c r="W449" t="str">
        <f>IF($A449="Implicit","",COUNTIFS($C$8:C449,C449,$A$8:A449,"Explicit"))</f>
        <v/>
      </c>
      <c r="X449" t="str">
        <f t="shared" si="197"/>
        <v/>
      </c>
      <c r="Y449" t="str">
        <f t="shared" si="198"/>
        <v/>
      </c>
      <c r="Z449" t="str">
        <f t="shared" si="199"/>
        <v/>
      </c>
      <c r="AA449" t="str">
        <f t="shared" si="200"/>
        <v/>
      </c>
      <c r="AB449" t="str">
        <f t="shared" si="201"/>
        <v/>
      </c>
      <c r="AC449" t="str">
        <f t="shared" si="202"/>
        <v/>
      </c>
      <c r="AD449" t="str">
        <f t="shared" si="203"/>
        <v/>
      </c>
      <c r="AE449" t="str">
        <f t="shared" si="204"/>
        <v/>
      </c>
      <c r="AF449" t="str">
        <f t="shared" si="205"/>
        <v/>
      </c>
      <c r="AG449" t="str">
        <f t="shared" si="206"/>
        <v>"Action.Check"</v>
      </c>
      <c r="AH449" t="str">
        <f t="shared" si="207"/>
        <v>"checkedObject"</v>
      </c>
      <c r="AI449" t="str">
        <f t="shared" si="208"/>
        <v>"Core.TransportMeans"</v>
      </c>
      <c r="AJ449" t="str">
        <f t="shared" si="209"/>
        <v>"checks"</v>
      </c>
      <c r="AK449" t="str">
        <f t="shared" si="210"/>
        <v>"hasOne"</v>
      </c>
      <c r="AL449" t="str">
        <f t="shared" si="211"/>
        <v>"Action.Check","checkedObject","Core.TransportMeans","checks","hasOne"</v>
      </c>
      <c r="AN449">
        <f>COUNTIF(View_conceptual!G:G,L449)</f>
        <v>0</v>
      </c>
      <c r="AO449">
        <f>COUNTIF(View_conceptual!H:H,L449)+COUNTIF(View_conceptual!I:I,N449)</f>
        <v>1</v>
      </c>
      <c r="AQ449" t="str">
        <f t="shared" si="212"/>
        <v/>
      </c>
      <c r="AR449" t="str">
        <f t="shared" si="213"/>
        <v/>
      </c>
      <c r="AT449">
        <f>COUNTIF(View_full!G:G,L449)</f>
        <v>1</v>
      </c>
      <c r="AU449">
        <f>COUNTIF(View_full!H:H,L449)+COUNTIF(View_full!I:I,N449)</f>
        <v>1</v>
      </c>
      <c r="AV449">
        <f>COUNTIFS(Property_Manual!$A$2:$A$1206,Raw!L449,Property_Manual!$B$2:$B$1206,Raw!M449,Property_Manual!$C$2:$C$1206,Raw!N449,Property_Manual!$D$2:$D$1206,Raw!O449,Property_Manual!$F$2:$F$1206,"x")</f>
        <v>0</v>
      </c>
      <c r="AW449" t="str">
        <f t="shared" si="214"/>
        <v/>
      </c>
      <c r="AX449" t="str">
        <f t="shared" si="215"/>
        <v/>
      </c>
      <c r="AY449" t="str">
        <f t="shared" si="216"/>
        <v/>
      </c>
    </row>
    <row r="450" spans="1:51" x14ac:dyDescent="0.2">
      <c r="A450" s="5" t="s">
        <v>1255</v>
      </c>
      <c r="B450" s="5" t="s">
        <v>1209</v>
      </c>
      <c r="C450" s="5" t="s">
        <v>23</v>
      </c>
      <c r="D450" s="5" t="s">
        <v>415</v>
      </c>
      <c r="E450" s="5" t="s">
        <v>1210</v>
      </c>
      <c r="F450" s="5" t="s">
        <v>868</v>
      </c>
      <c r="G450">
        <v>1</v>
      </c>
      <c r="H450" s="5" t="s">
        <v>38</v>
      </c>
      <c r="I450" s="5" t="s">
        <v>413</v>
      </c>
      <c r="J450" s="5" t="s">
        <v>416</v>
      </c>
      <c r="K450" s="5"/>
      <c r="L450" t="str">
        <f t="shared" si="186"/>
        <v>Check</v>
      </c>
      <c r="M450" t="str">
        <f t="shared" si="187"/>
        <v>checkedObject</v>
      </c>
      <c r="N450" t="str">
        <f t="shared" si="188"/>
        <v>TransportMovement</v>
      </c>
      <c r="O450" t="str">
        <f t="shared" si="189"/>
        <v>checks</v>
      </c>
      <c r="P450" t="str">
        <f t="shared" si="190"/>
        <v/>
      </c>
      <c r="Q450" t="str">
        <f t="shared" si="191"/>
        <v>Object</v>
      </c>
      <c r="R450" t="str">
        <f t="shared" si="192"/>
        <v/>
      </c>
      <c r="S450" t="str">
        <f t="shared" si="193"/>
        <v/>
      </c>
      <c r="T450" t="str">
        <f t="shared" si="194"/>
        <v/>
      </c>
      <c r="U450" t="str">
        <f t="shared" si="195"/>
        <v/>
      </c>
      <c r="V450" t="str">
        <f t="shared" si="196"/>
        <v/>
      </c>
      <c r="W450" t="str">
        <f>IF($A450="Implicit","",COUNTIFS($C$8:C450,C450,$A$8:A450,"Explicit"))</f>
        <v/>
      </c>
      <c r="X450" t="str">
        <f t="shared" si="197"/>
        <v/>
      </c>
      <c r="Y450" t="str">
        <f t="shared" si="198"/>
        <v/>
      </c>
      <c r="Z450" t="str">
        <f t="shared" si="199"/>
        <v/>
      </c>
      <c r="AA450" t="str">
        <f t="shared" si="200"/>
        <v/>
      </c>
      <c r="AB450" t="str">
        <f t="shared" si="201"/>
        <v/>
      </c>
      <c r="AC450" t="str">
        <f t="shared" si="202"/>
        <v/>
      </c>
      <c r="AD450" t="str">
        <f t="shared" si="203"/>
        <v/>
      </c>
      <c r="AE450" t="str">
        <f t="shared" si="204"/>
        <v/>
      </c>
      <c r="AF450" t="str">
        <f t="shared" si="205"/>
        <v/>
      </c>
      <c r="AG450" t="str">
        <f t="shared" si="206"/>
        <v>"Action.Check"</v>
      </c>
      <c r="AH450" t="str">
        <f t="shared" si="207"/>
        <v>"checkedObject"</v>
      </c>
      <c r="AI450" t="str">
        <f t="shared" si="208"/>
        <v>"Activity.TransportMovement"</v>
      </c>
      <c r="AJ450" t="str">
        <f t="shared" si="209"/>
        <v>"checks"</v>
      </c>
      <c r="AK450" t="str">
        <f t="shared" si="210"/>
        <v>"hasOne"</v>
      </c>
      <c r="AL450" t="str">
        <f t="shared" si="211"/>
        <v>"Action.Check","checkedObject","Activity.TransportMovement","checks","hasOne"</v>
      </c>
      <c r="AN450">
        <f>COUNTIF(View_conceptual!G:G,L450)</f>
        <v>0</v>
      </c>
      <c r="AO450">
        <f>COUNTIF(View_conceptual!H:H,L450)+COUNTIF(View_conceptual!I:I,N450)</f>
        <v>1</v>
      </c>
      <c r="AQ450" t="str">
        <f t="shared" si="212"/>
        <v/>
      </c>
      <c r="AR450" t="str">
        <f t="shared" si="213"/>
        <v/>
      </c>
      <c r="AT450">
        <f>COUNTIF(View_full!G:G,L450)</f>
        <v>1</v>
      </c>
      <c r="AU450">
        <f>COUNTIF(View_full!H:H,L450)+COUNTIF(View_full!I:I,N450)</f>
        <v>1</v>
      </c>
      <c r="AV450">
        <f>COUNTIFS(Property_Manual!$A$2:$A$1206,Raw!L450,Property_Manual!$B$2:$B$1206,Raw!M450,Property_Manual!$C$2:$C$1206,Raw!N450,Property_Manual!$D$2:$D$1206,Raw!O450,Property_Manual!$F$2:$F$1206,"x")</f>
        <v>0</v>
      </c>
      <c r="AW450" t="str">
        <f t="shared" si="214"/>
        <v/>
      </c>
      <c r="AX450" t="str">
        <f t="shared" si="215"/>
        <v/>
      </c>
      <c r="AY450" t="str">
        <f t="shared" si="216"/>
        <v/>
      </c>
    </row>
    <row r="451" spans="1:51" x14ac:dyDescent="0.2">
      <c r="A451" s="5" t="s">
        <v>1255</v>
      </c>
      <c r="B451" s="5" t="s">
        <v>1209</v>
      </c>
      <c r="C451" s="5" t="s">
        <v>23</v>
      </c>
      <c r="D451" s="5" t="s">
        <v>415</v>
      </c>
      <c r="E451" t="s">
        <v>1836</v>
      </c>
      <c r="F451" s="5" t="s">
        <v>230</v>
      </c>
      <c r="G451">
        <v>1</v>
      </c>
      <c r="H451" t="s">
        <v>38</v>
      </c>
      <c r="I451" s="5" t="s">
        <v>413</v>
      </c>
      <c r="J451" s="5" t="s">
        <v>416</v>
      </c>
      <c r="K451" s="5" t="s">
        <v>297</v>
      </c>
      <c r="L451" t="str">
        <f t="shared" si="186"/>
        <v>Check</v>
      </c>
      <c r="M451" t="str">
        <f t="shared" si="187"/>
        <v>checkedObject</v>
      </c>
      <c r="N451" t="str">
        <f t="shared" si="188"/>
        <v>Company</v>
      </c>
      <c r="O451" t="str">
        <f t="shared" si="189"/>
        <v>checks</v>
      </c>
      <c r="P451" t="str">
        <f t="shared" si="190"/>
        <v>Carrier</v>
      </c>
      <c r="Q451" t="str">
        <f t="shared" si="191"/>
        <v>Object</v>
      </c>
      <c r="R451" t="str">
        <f t="shared" si="192"/>
        <v/>
      </c>
      <c r="S451" t="str">
        <f t="shared" si="193"/>
        <v/>
      </c>
      <c r="T451" t="str">
        <f t="shared" si="194"/>
        <v/>
      </c>
      <c r="U451" t="str">
        <f t="shared" si="195"/>
        <v/>
      </c>
      <c r="V451" t="str">
        <f t="shared" si="196"/>
        <v/>
      </c>
      <c r="W451" t="str">
        <f>IF($A451="Implicit","",COUNTIFS($C$8:C451,C451,$A$8:A451,"Explicit"))</f>
        <v/>
      </c>
      <c r="X451" t="str">
        <f t="shared" si="197"/>
        <v/>
      </c>
      <c r="Y451" t="str">
        <f t="shared" si="198"/>
        <v/>
      </c>
      <c r="Z451" t="str">
        <f t="shared" si="199"/>
        <v/>
      </c>
      <c r="AA451" t="str">
        <f t="shared" si="200"/>
        <v/>
      </c>
      <c r="AB451" t="str">
        <f t="shared" si="201"/>
        <v/>
      </c>
      <c r="AC451" t="str">
        <f t="shared" si="202"/>
        <v/>
      </c>
      <c r="AD451" t="str">
        <f t="shared" si="203"/>
        <v/>
      </c>
      <c r="AE451" t="str">
        <f t="shared" si="204"/>
        <v/>
      </c>
      <c r="AF451" t="str">
        <f t="shared" si="205"/>
        <v/>
      </c>
      <c r="AG451" t="str">
        <f t="shared" si="206"/>
        <v>"Action.Check"</v>
      </c>
      <c r="AH451" t="str">
        <f t="shared" si="207"/>
        <v>"checkedObject"</v>
      </c>
      <c r="AI451" t="str">
        <f t="shared" si="208"/>
        <v>"Agent.Company"</v>
      </c>
      <c r="AJ451" t="str">
        <f t="shared" si="209"/>
        <v>"checks"</v>
      </c>
      <c r="AK451" t="str">
        <f t="shared" si="210"/>
        <v>"hasOne"</v>
      </c>
      <c r="AL451" t="str">
        <f t="shared" si="211"/>
        <v>"Action.Check","checkedObject","Agent.Company","checks","hasOne"</v>
      </c>
      <c r="AN451">
        <f>COUNTIF(View_conceptual!G:G,L451)</f>
        <v>0</v>
      </c>
      <c r="AO451">
        <f>COUNTIF(View_conceptual!H:H,L451)+COUNTIF(View_conceptual!I:I,N451)</f>
        <v>0</v>
      </c>
      <c r="AQ451" t="str">
        <f t="shared" si="212"/>
        <v/>
      </c>
      <c r="AR451" t="str">
        <f t="shared" si="213"/>
        <v/>
      </c>
      <c r="AT451">
        <f>COUNTIF(View_full!G:G,L451)</f>
        <v>1</v>
      </c>
      <c r="AU451">
        <f>COUNTIF(View_full!H:H,L451)+COUNTIF(View_full!I:I,N451)</f>
        <v>0</v>
      </c>
      <c r="AV451">
        <f>COUNTIFS(Property_Manual!$A$2:$A$1206,Raw!L451,Property_Manual!$B$2:$B$1206,Raw!M451,Property_Manual!$C$2:$C$1206,Raw!N451,Property_Manual!$D$2:$D$1206,Raw!O451,Property_Manual!$F$2:$F$1206,"x")</f>
        <v>0</v>
      </c>
      <c r="AW451" t="str">
        <f t="shared" si="214"/>
        <v/>
      </c>
      <c r="AX451" t="str">
        <f t="shared" si="215"/>
        <v/>
      </c>
      <c r="AY451" t="str">
        <f t="shared" si="216"/>
        <v/>
      </c>
    </row>
    <row r="452" spans="1:51" x14ac:dyDescent="0.2">
      <c r="A452" s="5" t="s">
        <v>1255</v>
      </c>
      <c r="B452" s="5" t="s">
        <v>1209</v>
      </c>
      <c r="C452" s="5" t="s">
        <v>23</v>
      </c>
      <c r="D452" s="5" t="s">
        <v>415</v>
      </c>
      <c r="E452" t="s">
        <v>20</v>
      </c>
      <c r="F452" s="5" t="s">
        <v>151</v>
      </c>
      <c r="G452">
        <v>1</v>
      </c>
      <c r="H452" t="s">
        <v>38</v>
      </c>
      <c r="I452" s="5" t="s">
        <v>413</v>
      </c>
      <c r="J452" s="5" t="s">
        <v>416</v>
      </c>
      <c r="K452" s="5"/>
      <c r="L452" t="str">
        <f t="shared" si="186"/>
        <v>Check</v>
      </c>
      <c r="M452" t="str">
        <f t="shared" si="187"/>
        <v>checkedObject</v>
      </c>
      <c r="N452" t="str">
        <f t="shared" si="188"/>
        <v>PackagingType</v>
      </c>
      <c r="O452" t="str">
        <f t="shared" si="189"/>
        <v>checks</v>
      </c>
      <c r="P452" t="str">
        <f t="shared" si="190"/>
        <v/>
      </c>
      <c r="Q452" t="str">
        <f t="shared" si="191"/>
        <v>Object</v>
      </c>
      <c r="R452" t="str">
        <f t="shared" si="192"/>
        <v/>
      </c>
      <c r="S452" t="str">
        <f t="shared" si="193"/>
        <v/>
      </c>
      <c r="T452" t="str">
        <f t="shared" si="194"/>
        <v/>
      </c>
      <c r="U452" t="str">
        <f t="shared" si="195"/>
        <v/>
      </c>
      <c r="V452" t="str">
        <f t="shared" si="196"/>
        <v/>
      </c>
      <c r="W452" t="str">
        <f>IF($A452="Implicit","",COUNTIFS($C$8:C452,C452,$A$8:A452,"Explicit"))</f>
        <v/>
      </c>
      <c r="X452" t="str">
        <f t="shared" si="197"/>
        <v/>
      </c>
      <c r="Y452" t="str">
        <f t="shared" si="198"/>
        <v/>
      </c>
      <c r="Z452" t="str">
        <f t="shared" si="199"/>
        <v/>
      </c>
      <c r="AA452" t="str">
        <f t="shared" si="200"/>
        <v/>
      </c>
      <c r="AB452" t="str">
        <f t="shared" si="201"/>
        <v/>
      </c>
      <c r="AC452" t="str">
        <f t="shared" si="202"/>
        <v/>
      </c>
      <c r="AD452" t="str">
        <f t="shared" si="203"/>
        <v/>
      </c>
      <c r="AE452" t="str">
        <f t="shared" si="204"/>
        <v/>
      </c>
      <c r="AF452" t="str">
        <f t="shared" si="205"/>
        <v/>
      </c>
      <c r="AG452" t="str">
        <f t="shared" si="206"/>
        <v>"Action.Check"</v>
      </c>
      <c r="AH452" t="str">
        <f t="shared" si="207"/>
        <v>"checkedObject"</v>
      </c>
      <c r="AI452" t="str">
        <f t="shared" si="208"/>
        <v>"Core.PackagingType"</v>
      </c>
      <c r="AJ452" t="str">
        <f t="shared" si="209"/>
        <v>"checks"</v>
      </c>
      <c r="AK452" t="str">
        <f t="shared" si="210"/>
        <v>"hasOne"</v>
      </c>
      <c r="AL452" t="str">
        <f t="shared" si="211"/>
        <v>"Action.Check","checkedObject","Core.PackagingType","checks","hasOne"</v>
      </c>
      <c r="AN452">
        <f>COUNTIF(View_conceptual!G:G,L452)</f>
        <v>0</v>
      </c>
      <c r="AO452">
        <f>COUNTIF(View_conceptual!H:H,L452)+COUNTIF(View_conceptual!I:I,N452)</f>
        <v>0</v>
      </c>
      <c r="AQ452" t="str">
        <f t="shared" si="212"/>
        <v/>
      </c>
      <c r="AR452" t="str">
        <f t="shared" si="213"/>
        <v/>
      </c>
      <c r="AT452">
        <f>COUNTIF(View_full!G:G,L452)</f>
        <v>1</v>
      </c>
      <c r="AU452">
        <f>COUNTIF(View_full!H:H,L452)+COUNTIF(View_full!I:I,N452)</f>
        <v>1</v>
      </c>
      <c r="AV452">
        <f>COUNTIFS(Property_Manual!$A$2:$A$1206,Raw!L452,Property_Manual!$B$2:$B$1206,Raw!M452,Property_Manual!$C$2:$C$1206,Raw!N452,Property_Manual!$D$2:$D$1206,Raw!O452,Property_Manual!$F$2:$F$1206,"x")</f>
        <v>0</v>
      </c>
      <c r="AW452" t="str">
        <f t="shared" si="214"/>
        <v/>
      </c>
      <c r="AX452" t="str">
        <f t="shared" si="215"/>
        <v/>
      </c>
      <c r="AY452" t="str">
        <f t="shared" si="216"/>
        <v/>
      </c>
    </row>
    <row r="453" spans="1:51" x14ac:dyDescent="0.2">
      <c r="A453" s="5" t="s">
        <v>1255</v>
      </c>
      <c r="B453" s="5" t="s">
        <v>1209</v>
      </c>
      <c r="C453" s="5" t="s">
        <v>23</v>
      </c>
      <c r="D453" s="5" t="s">
        <v>415</v>
      </c>
      <c r="E453" s="5" t="s">
        <v>1196</v>
      </c>
      <c r="F453" s="5" t="s">
        <v>801</v>
      </c>
      <c r="G453">
        <v>1</v>
      </c>
      <c r="H453" t="s">
        <v>38</v>
      </c>
      <c r="I453" s="5" t="s">
        <v>413</v>
      </c>
      <c r="J453" s="5" t="s">
        <v>416</v>
      </c>
      <c r="K453" s="5" t="s">
        <v>1835</v>
      </c>
      <c r="L453" t="str">
        <f t="shared" si="186"/>
        <v>Check</v>
      </c>
      <c r="M453" t="str">
        <f t="shared" si="187"/>
        <v>checkedObject</v>
      </c>
      <c r="N453" t="str">
        <f t="shared" si="188"/>
        <v>LogisticsAgent</v>
      </c>
      <c r="O453" t="str">
        <f t="shared" si="189"/>
        <v>checks</v>
      </c>
      <c r="P453" t="str">
        <f t="shared" si="190"/>
        <v>Actor|Organization|Carrier|Person|Company|NonHumanActor|PublicAuthority</v>
      </c>
      <c r="Q453" t="str">
        <f t="shared" si="191"/>
        <v>Object</v>
      </c>
      <c r="R453" t="str">
        <f t="shared" si="192"/>
        <v/>
      </c>
      <c r="S453" t="str">
        <f t="shared" si="193"/>
        <v/>
      </c>
      <c r="T453" t="str">
        <f t="shared" si="194"/>
        <v/>
      </c>
      <c r="U453" t="str">
        <f t="shared" si="195"/>
        <v/>
      </c>
      <c r="V453" t="str">
        <f t="shared" si="196"/>
        <v/>
      </c>
      <c r="W453" t="str">
        <f>IF($A453="Implicit","",COUNTIFS($C$8:C453,C453,$A$8:A453,"Explicit"))</f>
        <v/>
      </c>
      <c r="X453" t="str">
        <f t="shared" si="197"/>
        <v/>
      </c>
      <c r="Y453" t="str">
        <f t="shared" si="198"/>
        <v/>
      </c>
      <c r="Z453" t="str">
        <f t="shared" si="199"/>
        <v/>
      </c>
      <c r="AA453" t="str">
        <f t="shared" si="200"/>
        <v/>
      </c>
      <c r="AB453" t="str">
        <f t="shared" si="201"/>
        <v/>
      </c>
      <c r="AC453" t="str">
        <f t="shared" si="202"/>
        <v/>
      </c>
      <c r="AD453" t="str">
        <f t="shared" si="203"/>
        <v/>
      </c>
      <c r="AE453" t="str">
        <f t="shared" si="204"/>
        <v/>
      </c>
      <c r="AF453" t="str">
        <f t="shared" si="205"/>
        <v/>
      </c>
      <c r="AG453" t="str">
        <f t="shared" si="206"/>
        <v>"Action.Check"</v>
      </c>
      <c r="AH453" t="str">
        <f t="shared" si="207"/>
        <v>"checkedObject"</v>
      </c>
      <c r="AI453" t="str">
        <f t="shared" si="208"/>
        <v>"Abstract.LogisticsAgent"</v>
      </c>
      <c r="AJ453" t="str">
        <f t="shared" si="209"/>
        <v>"checks"</v>
      </c>
      <c r="AK453" t="str">
        <f t="shared" si="210"/>
        <v>"hasOne"</v>
      </c>
      <c r="AL453" t="str">
        <f t="shared" si="211"/>
        <v>"Action.Check","checkedObject","Abstract.LogisticsAgent","checks","hasOne"</v>
      </c>
      <c r="AN453">
        <f>COUNTIF(View_conceptual!G:G,L453)</f>
        <v>0</v>
      </c>
      <c r="AO453">
        <f>COUNTIF(View_conceptual!H:H,L453)+COUNTIF(View_conceptual!I:I,N453)</f>
        <v>0</v>
      </c>
      <c r="AQ453" t="str">
        <f t="shared" si="212"/>
        <v/>
      </c>
      <c r="AR453" t="str">
        <f t="shared" si="213"/>
        <v/>
      </c>
      <c r="AT453">
        <f>COUNTIF(View_full!G:G,L453)</f>
        <v>1</v>
      </c>
      <c r="AU453">
        <f>COUNTIF(View_full!H:H,L453)+COUNTIF(View_full!I:I,N453)</f>
        <v>0</v>
      </c>
      <c r="AV453">
        <f>COUNTIFS(Property_Manual!$A$2:$A$1206,Raw!L453,Property_Manual!$B$2:$B$1206,Raw!M453,Property_Manual!$C$2:$C$1206,Raw!N453,Property_Manual!$D$2:$D$1206,Raw!O453,Property_Manual!$F$2:$F$1206,"x")</f>
        <v>0</v>
      </c>
      <c r="AW453" t="str">
        <f t="shared" si="214"/>
        <v/>
      </c>
      <c r="AX453" t="str">
        <f t="shared" si="215"/>
        <v/>
      </c>
      <c r="AY453" t="str">
        <f t="shared" si="216"/>
        <v/>
      </c>
    </row>
    <row r="454" spans="1:51" x14ac:dyDescent="0.2">
      <c r="A454" s="5" t="s">
        <v>1255</v>
      </c>
      <c r="B454" s="5" t="s">
        <v>1209</v>
      </c>
      <c r="C454" s="5" t="s">
        <v>23</v>
      </c>
      <c r="D454" s="5" t="s">
        <v>415</v>
      </c>
      <c r="E454" t="s">
        <v>1198</v>
      </c>
      <c r="F454" s="5" t="s">
        <v>95</v>
      </c>
      <c r="G454">
        <v>1</v>
      </c>
      <c r="H454" t="s">
        <v>38</v>
      </c>
      <c r="I454" s="5" t="s">
        <v>413</v>
      </c>
      <c r="J454" s="5" t="s">
        <v>416</v>
      </c>
      <c r="K454" s="5"/>
      <c r="L454" t="str">
        <f t="shared" si="186"/>
        <v>Check</v>
      </c>
      <c r="M454" t="str">
        <f t="shared" si="187"/>
        <v>checkedObject</v>
      </c>
      <c r="N454" t="str">
        <f t="shared" si="188"/>
        <v>Question</v>
      </c>
      <c r="O454" t="str">
        <f t="shared" si="189"/>
        <v>checks</v>
      </c>
      <c r="P454" t="str">
        <f t="shared" si="190"/>
        <v/>
      </c>
      <c r="Q454" t="str">
        <f t="shared" si="191"/>
        <v>Object</v>
      </c>
      <c r="R454" t="str">
        <f t="shared" si="192"/>
        <v/>
      </c>
      <c r="S454" t="str">
        <f t="shared" si="193"/>
        <v/>
      </c>
      <c r="T454" t="str">
        <f t="shared" si="194"/>
        <v/>
      </c>
      <c r="U454" t="str">
        <f t="shared" si="195"/>
        <v/>
      </c>
      <c r="V454" t="str">
        <f t="shared" si="196"/>
        <v/>
      </c>
      <c r="W454" t="str">
        <f>IF($A454="Implicit","",COUNTIFS($C$8:C454,C454,$A$8:A454,"Explicit"))</f>
        <v/>
      </c>
      <c r="X454" t="str">
        <f t="shared" si="197"/>
        <v/>
      </c>
      <c r="Y454" t="str">
        <f t="shared" si="198"/>
        <v/>
      </c>
      <c r="Z454" t="str">
        <f t="shared" si="199"/>
        <v/>
      </c>
      <c r="AA454" t="str">
        <f t="shared" si="200"/>
        <v/>
      </c>
      <c r="AB454" t="str">
        <f t="shared" si="201"/>
        <v/>
      </c>
      <c r="AC454" t="str">
        <f t="shared" si="202"/>
        <v/>
      </c>
      <c r="AD454" t="str">
        <f t="shared" si="203"/>
        <v/>
      </c>
      <c r="AE454" t="str">
        <f t="shared" si="204"/>
        <v/>
      </c>
      <c r="AF454" t="str">
        <f t="shared" si="205"/>
        <v/>
      </c>
      <c r="AG454" t="str">
        <f t="shared" si="206"/>
        <v>"Action.Check"</v>
      </c>
      <c r="AH454" t="str">
        <f t="shared" si="207"/>
        <v>"checkedObject"</v>
      </c>
      <c r="AI454" t="str">
        <f t="shared" si="208"/>
        <v>"Common.Question"</v>
      </c>
      <c r="AJ454" t="str">
        <f t="shared" si="209"/>
        <v>"checks"</v>
      </c>
      <c r="AK454" t="str">
        <f t="shared" si="210"/>
        <v>"hasOne"</v>
      </c>
      <c r="AL454" t="str">
        <f t="shared" si="211"/>
        <v>"Action.Check","checkedObject","Common.Question","checks","hasOne"</v>
      </c>
      <c r="AN454">
        <f>COUNTIF(View_conceptual!G:G,L454)</f>
        <v>0</v>
      </c>
      <c r="AO454">
        <f>COUNTIF(View_conceptual!H:H,L454)+COUNTIF(View_conceptual!I:I,N454)</f>
        <v>0</v>
      </c>
      <c r="AQ454" t="str">
        <f t="shared" si="212"/>
        <v/>
      </c>
      <c r="AR454" t="str">
        <f t="shared" si="213"/>
        <v/>
      </c>
      <c r="AT454">
        <f>COUNTIF(View_full!G:G,L454)</f>
        <v>1</v>
      </c>
      <c r="AU454">
        <f>COUNTIF(View_full!H:H,L454)+COUNTIF(View_full!I:I,N454)</f>
        <v>1</v>
      </c>
      <c r="AV454">
        <f>COUNTIFS(Property_Manual!$A$2:$A$1206,Raw!L454,Property_Manual!$B$2:$B$1206,Raw!M454,Property_Manual!$C$2:$C$1206,Raw!N454,Property_Manual!$D$2:$D$1206,Raw!O454,Property_Manual!$F$2:$F$1206,"x")</f>
        <v>0</v>
      </c>
      <c r="AW454" t="str">
        <f t="shared" si="214"/>
        <v/>
      </c>
      <c r="AX454" t="str">
        <f t="shared" si="215"/>
        <v/>
      </c>
      <c r="AY454" t="str">
        <f t="shared" si="216"/>
        <v/>
      </c>
    </row>
    <row r="455" spans="1:51" x14ac:dyDescent="0.2">
      <c r="A455" s="5" t="s">
        <v>1255</v>
      </c>
      <c r="B455" s="5" t="s">
        <v>1209</v>
      </c>
      <c r="C455" s="5" t="s">
        <v>23</v>
      </c>
      <c r="D455" s="5" t="s">
        <v>415</v>
      </c>
      <c r="E455" s="5" t="s">
        <v>1201</v>
      </c>
      <c r="F455" s="5" t="s">
        <v>738</v>
      </c>
      <c r="G455">
        <v>1</v>
      </c>
      <c r="H455" s="5" t="s">
        <v>38</v>
      </c>
      <c r="I455" s="5" t="s">
        <v>413</v>
      </c>
      <c r="J455" s="5" t="s">
        <v>416</v>
      </c>
      <c r="K455" s="5"/>
      <c r="L455" t="str">
        <f t="shared" si="186"/>
        <v>Check</v>
      </c>
      <c r="M455" t="str">
        <f t="shared" si="187"/>
        <v>checkedObject</v>
      </c>
      <c r="N455" t="str">
        <f t="shared" si="188"/>
        <v>Ratings</v>
      </c>
      <c r="O455" t="str">
        <f t="shared" si="189"/>
        <v>checks</v>
      </c>
      <c r="P455" t="str">
        <f t="shared" si="190"/>
        <v/>
      </c>
      <c r="Q455" t="str">
        <f t="shared" si="191"/>
        <v>Object</v>
      </c>
      <c r="R455" t="str">
        <f t="shared" si="192"/>
        <v/>
      </c>
      <c r="S455" t="str">
        <f t="shared" si="193"/>
        <v/>
      </c>
      <c r="T455" t="str">
        <f t="shared" si="194"/>
        <v/>
      </c>
      <c r="U455" t="str">
        <f t="shared" si="195"/>
        <v/>
      </c>
      <c r="V455" t="str">
        <f t="shared" si="196"/>
        <v/>
      </c>
      <c r="W455" t="str">
        <f>IF($A455="Implicit","",COUNTIFS($C$8:C455,C455,$A$8:A455,"Explicit"))</f>
        <v/>
      </c>
      <c r="X455" t="str">
        <f t="shared" si="197"/>
        <v/>
      </c>
      <c r="Y455" t="str">
        <f t="shared" si="198"/>
        <v/>
      </c>
      <c r="Z455" t="str">
        <f t="shared" si="199"/>
        <v/>
      </c>
      <c r="AA455" t="str">
        <f t="shared" si="200"/>
        <v/>
      </c>
      <c r="AB455" t="str">
        <f t="shared" si="201"/>
        <v/>
      </c>
      <c r="AC455" t="str">
        <f t="shared" si="202"/>
        <v/>
      </c>
      <c r="AD455" t="str">
        <f t="shared" si="203"/>
        <v/>
      </c>
      <c r="AE455" t="str">
        <f t="shared" si="204"/>
        <v/>
      </c>
      <c r="AF455" t="str">
        <f t="shared" si="205"/>
        <v/>
      </c>
      <c r="AG455" t="str">
        <f t="shared" si="206"/>
        <v>"Action.Check"</v>
      </c>
      <c r="AH455" t="str">
        <f t="shared" si="207"/>
        <v>"checkedObject"</v>
      </c>
      <c r="AI455" t="str">
        <f t="shared" si="208"/>
        <v>"Distribution.Ratings"</v>
      </c>
      <c r="AJ455" t="str">
        <f t="shared" si="209"/>
        <v>"checks"</v>
      </c>
      <c r="AK455" t="str">
        <f t="shared" si="210"/>
        <v>"hasOne"</v>
      </c>
      <c r="AL455" t="str">
        <f t="shared" si="211"/>
        <v>"Action.Check","checkedObject","Distribution.Ratings","checks","hasOne"</v>
      </c>
      <c r="AN455">
        <f>COUNTIF(View_conceptual!G:G,L455)</f>
        <v>0</v>
      </c>
      <c r="AO455">
        <f>COUNTIF(View_conceptual!H:H,L455)+COUNTIF(View_conceptual!I:I,N455)</f>
        <v>0</v>
      </c>
      <c r="AQ455" t="str">
        <f t="shared" si="212"/>
        <v/>
      </c>
      <c r="AR455" t="str">
        <f t="shared" si="213"/>
        <v/>
      </c>
      <c r="AT455">
        <f>COUNTIF(View_full!G:G,L455)</f>
        <v>1</v>
      </c>
      <c r="AU455">
        <f>COUNTIF(View_full!H:H,L455)+COUNTIF(View_full!I:I,N455)</f>
        <v>1</v>
      </c>
      <c r="AV455">
        <f>COUNTIFS(Property_Manual!$A$2:$A$1206,Raw!L455,Property_Manual!$B$2:$B$1206,Raw!M455,Property_Manual!$C$2:$C$1206,Raw!N455,Property_Manual!$D$2:$D$1206,Raw!O455,Property_Manual!$F$2:$F$1206,"x")</f>
        <v>0</v>
      </c>
      <c r="AW455" t="str">
        <f t="shared" si="214"/>
        <v/>
      </c>
      <c r="AX455" t="str">
        <f t="shared" si="215"/>
        <v/>
      </c>
      <c r="AY455" t="str">
        <f t="shared" si="216"/>
        <v/>
      </c>
    </row>
    <row r="456" spans="1:51" x14ac:dyDescent="0.2">
      <c r="A456" s="5" t="s">
        <v>1255</v>
      </c>
      <c r="B456" s="5" t="s">
        <v>1209</v>
      </c>
      <c r="C456" s="5" t="s">
        <v>23</v>
      </c>
      <c r="D456" s="5" t="s">
        <v>415</v>
      </c>
      <c r="E456" s="5" t="s">
        <v>20</v>
      </c>
      <c r="F456" s="5" t="s">
        <v>154</v>
      </c>
      <c r="G456">
        <v>1</v>
      </c>
      <c r="H456" s="5" t="s">
        <v>38</v>
      </c>
      <c r="I456" s="5" t="s">
        <v>413</v>
      </c>
      <c r="J456" s="5" t="s">
        <v>416</v>
      </c>
      <c r="K456" s="5"/>
      <c r="L456" t="str">
        <f t="shared" si="186"/>
        <v>Check</v>
      </c>
      <c r="M456" t="str">
        <f t="shared" si="187"/>
        <v>checkedObject</v>
      </c>
      <c r="N456" t="str">
        <f t="shared" si="188"/>
        <v>SecurityDeclaration</v>
      </c>
      <c r="O456" t="str">
        <f t="shared" si="189"/>
        <v>checks</v>
      </c>
      <c r="P456" t="str">
        <f t="shared" si="190"/>
        <v/>
      </c>
      <c r="Q456" t="str">
        <f t="shared" si="191"/>
        <v>Object</v>
      </c>
      <c r="R456" t="str">
        <f t="shared" si="192"/>
        <v/>
      </c>
      <c r="S456" t="str">
        <f t="shared" si="193"/>
        <v/>
      </c>
      <c r="T456" t="str">
        <f t="shared" si="194"/>
        <v/>
      </c>
      <c r="U456" t="str">
        <f t="shared" si="195"/>
        <v/>
      </c>
      <c r="V456" t="str">
        <f t="shared" si="196"/>
        <v/>
      </c>
      <c r="W456" t="str">
        <f>IF($A456="Implicit","",COUNTIFS($C$8:C456,C456,$A$8:A456,"Explicit"))</f>
        <v/>
      </c>
      <c r="X456" t="str">
        <f t="shared" si="197"/>
        <v/>
      </c>
      <c r="Y456" t="str">
        <f t="shared" si="198"/>
        <v/>
      </c>
      <c r="Z456" t="str">
        <f t="shared" si="199"/>
        <v/>
      </c>
      <c r="AA456" t="str">
        <f t="shared" si="200"/>
        <v/>
      </c>
      <c r="AB456" t="str">
        <f t="shared" si="201"/>
        <v/>
      </c>
      <c r="AC456" t="str">
        <f t="shared" si="202"/>
        <v/>
      </c>
      <c r="AD456" t="str">
        <f t="shared" si="203"/>
        <v/>
      </c>
      <c r="AE456" t="str">
        <f t="shared" si="204"/>
        <v/>
      </c>
      <c r="AF456" t="str">
        <f t="shared" si="205"/>
        <v/>
      </c>
      <c r="AG456" t="str">
        <f t="shared" si="206"/>
        <v>"Action.Check"</v>
      </c>
      <c r="AH456" t="str">
        <f t="shared" si="207"/>
        <v>"checkedObject"</v>
      </c>
      <c r="AI456" t="str">
        <f t="shared" si="208"/>
        <v>"Core.SecurityDeclaration"</v>
      </c>
      <c r="AJ456" t="str">
        <f t="shared" si="209"/>
        <v>"checks"</v>
      </c>
      <c r="AK456" t="str">
        <f t="shared" si="210"/>
        <v>"hasOne"</v>
      </c>
      <c r="AL456" t="str">
        <f t="shared" si="211"/>
        <v>"Action.Check","checkedObject","Core.SecurityDeclaration","checks","hasOne"</v>
      </c>
      <c r="AN456">
        <f>COUNTIF(View_conceptual!G:G,L456)</f>
        <v>0</v>
      </c>
      <c r="AO456">
        <f>COUNTIF(View_conceptual!H:H,L456)+COUNTIF(View_conceptual!I:I,N456)</f>
        <v>0</v>
      </c>
      <c r="AQ456" t="str">
        <f t="shared" si="212"/>
        <v/>
      </c>
      <c r="AR456" t="str">
        <f t="shared" si="213"/>
        <v/>
      </c>
      <c r="AT456">
        <f>COUNTIF(View_full!G:G,L456)</f>
        <v>1</v>
      </c>
      <c r="AU456">
        <f>COUNTIF(View_full!H:H,L456)+COUNTIF(View_full!I:I,N456)</f>
        <v>1</v>
      </c>
      <c r="AV456">
        <f>COUNTIFS(Property_Manual!$A$2:$A$1206,Raw!L456,Property_Manual!$B$2:$B$1206,Raw!M456,Property_Manual!$C$2:$C$1206,Raw!N456,Property_Manual!$D$2:$D$1206,Raw!O456,Property_Manual!$F$2:$F$1206,"x")</f>
        <v>0</v>
      </c>
      <c r="AW456" t="str">
        <f t="shared" si="214"/>
        <v/>
      </c>
      <c r="AX456" t="str">
        <f t="shared" si="215"/>
        <v/>
      </c>
      <c r="AY456" t="str">
        <f t="shared" si="216"/>
        <v/>
      </c>
    </row>
    <row r="457" spans="1:51" x14ac:dyDescent="0.2">
      <c r="A457" s="5" t="s">
        <v>1255</v>
      </c>
      <c r="B457" s="5" t="s">
        <v>1209</v>
      </c>
      <c r="C457" s="5" t="s">
        <v>23</v>
      </c>
      <c r="D457" s="5" t="s">
        <v>415</v>
      </c>
      <c r="E457" s="5" t="s">
        <v>1196</v>
      </c>
      <c r="F457" s="5" t="s">
        <v>36</v>
      </c>
      <c r="G457">
        <v>1</v>
      </c>
      <c r="H457" s="5" t="s">
        <v>38</v>
      </c>
      <c r="I457" s="5" t="s">
        <v>413</v>
      </c>
      <c r="J457" s="5" t="s">
        <v>416</v>
      </c>
      <c r="K457" s="5" t="s">
        <v>3151</v>
      </c>
      <c r="L457" t="str">
        <f t="shared" ref="L457:L520" si="217">SUBSTITUTE(SUBSTITUTE(SUBSTITUTE(C457,$B$2,$A$2),$B$3,$A$3),$B$4,$A$4)</f>
        <v>Check</v>
      </c>
      <c r="M457" t="str">
        <f t="shared" ref="M457:M520" si="218">SUBSTITUTE(SUBSTITUTE(SUBSTITUTE(D457,$B$2,$A$2),$B$3,$A$3),$A$4,$B$4)</f>
        <v>checkedObject</v>
      </c>
      <c r="N457" t="str">
        <f t="shared" ref="N457:N520" si="219">SUBSTITUTE(SUBSTITUTE(SUBSTITUTE(F457,$B$2,$A$2),$B$3,$A$3),$B$4,$A$4)</f>
        <v>LogisticsService</v>
      </c>
      <c r="O457" t="str">
        <f t="shared" ref="O457:O520" si="220">SUBSTITUTE(SUBSTITUTE(SUBSTITUTE(H457,$B$2,$A$2),$B$3,$A$3),$B$4,$A$4)</f>
        <v>checks</v>
      </c>
      <c r="P457" t="str">
        <f t="shared" ref="P457:P520" si="221">SUBSTITUTE(SUBSTITUTE(SUBSTITUTE(K457,$B$2,$A$2),$B$3,$A$3),$B$4,$A$4)</f>
        <v>Booking|HandlingService</v>
      </c>
      <c r="Q457" t="str">
        <f t="shared" ref="Q457:Q520" si="222">IF(LEFT(N457,3)="xsd","Data","Object")</f>
        <v>Object</v>
      </c>
      <c r="R457" t="str">
        <f t="shared" ref="R457:R520" si="223">IF($A457="Implicit","",$F$1&amp;B457&amp;$F$1)</f>
        <v/>
      </c>
      <c r="S457" t="str">
        <f t="shared" ref="S457:S520" si="224">IF($A457="Implicit","",$F$1&amp;L457&amp;$F$1)</f>
        <v/>
      </c>
      <c r="T457" t="str">
        <f t="shared" ref="T457:T520" si="225">IF($A457="Implicit","",$F$1&amp;M457&amp;$F$1)</f>
        <v/>
      </c>
      <c r="U457" t="str">
        <f t="shared" ref="U457:U520" si="226">IF($A457="Implicit","",$F$1&amp;E457&amp;$F$1)</f>
        <v/>
      </c>
      <c r="V457" t="str">
        <f t="shared" ref="V457:V520" si="227">IF($A457="Implicit","",$F$1&amp;N457&amp;$F$1)</f>
        <v/>
      </c>
      <c r="W457" t="str">
        <f>IF($A457="Implicit","",COUNTIFS($C$8:C457,C457,$A$8:A457,"Explicit"))</f>
        <v/>
      </c>
      <c r="X457" t="str">
        <f t="shared" ref="X457:X520" si="228">IF($A457="Implicit","",$F$1&amp;SUBSTITUTE(IF(I457=0,"",I457),",",";")&amp;$F$1)</f>
        <v/>
      </c>
      <c r="Y457" t="str">
        <f t="shared" ref="Y457:Y520" si="229">IF($A457="Implicit","",$F$1&amp;SUBSTITUTE(IF(J457=0,"",J457),",",";")&amp;$F$1)</f>
        <v/>
      </c>
      <c r="Z457" t="str">
        <f t="shared" ref="Z457:Z520" si="230">IF($A457="Implicit","",$F$1&amp;IF(G457=1,"false","true")&amp;$F$1)</f>
        <v/>
      </c>
      <c r="AA457" t="str">
        <f t="shared" ref="AA457:AA520" si="231">IF($A457="Implicit","",$F$1&amp;IF(OR(E457="Enum",E457="CodeList"),"true","false")&amp;$F$1)</f>
        <v/>
      </c>
      <c r="AB457" t="str">
        <f t="shared" ref="AB457:AB520" si="232">IF($A457="Implicit","",$F$1&amp;P457&amp;$F$1)</f>
        <v/>
      </c>
      <c r="AC457" t="str">
        <f t="shared" ref="AC457:AC520" si="233">IF($A457="Implicit","",$F$1&amp;C457&amp;$F$1)</f>
        <v/>
      </c>
      <c r="AD457" t="str">
        <f t="shared" ref="AD457:AD520" si="234">IF($A457="Implicit","",$F$1&amp;D457&amp;$F$1)</f>
        <v/>
      </c>
      <c r="AE457" t="str">
        <f t="shared" ref="AE457:AE520" si="235">IF($A457="Implicit","",$F$1&amp;F457&amp;$F$1)</f>
        <v/>
      </c>
      <c r="AF457" t="str">
        <f t="shared" ref="AF457:AF520" si="236">IF(A457="Implicit","",R457&amp;","&amp;S457&amp;","&amp;T457&amp;","&amp;U457&amp;","&amp;V457&amp;","&amp;W457&amp;","&amp;X457&amp;","&amp;Y457&amp;","&amp;Z457&amp;","&amp;AA457&amp;","&amp;AB457&amp;","&amp;AC457&amp;","&amp;AD457&amp;","&amp;AE457)</f>
        <v/>
      </c>
      <c r="AG457" t="str">
        <f t="shared" ref="AG457:AG520" si="237">IF(Q457="Data","",$F$1&amp;B457&amp;"."&amp;L457&amp;$F$1)</f>
        <v>"Action.Check"</v>
      </c>
      <c r="AH457" t="str">
        <f t="shared" ref="AH457:AH520" si="238">IF(Q457="Data","",$F$1&amp;M457&amp;$F$1)</f>
        <v>"checkedObject"</v>
      </c>
      <c r="AI457" t="str">
        <f t="shared" ref="AI457:AI520" si="239">IF(Q457="Data","",$F$1&amp;E457&amp;"."&amp;N457&amp;$F$1)</f>
        <v>"Abstract.LogisticsService"</v>
      </c>
      <c r="AJ457" t="str">
        <f t="shared" ref="AJ457:AJ520" si="240">IF(Q457="Data","",$F$1&amp;O457&amp;$F$1)</f>
        <v>"checks"</v>
      </c>
      <c r="AK457" t="str">
        <f t="shared" ref="AK457:AK520" si="241">IF(Q457="Data","",$F$1&amp;IF(G457=1,"hasOne","hasMany")&amp;$F$1)</f>
        <v>"hasOne"</v>
      </c>
      <c r="AL457" t="str">
        <f t="shared" ref="AL457:AL520" si="242">IF(Q457="Data","",AG457&amp;","&amp;AH457&amp;","&amp;AI457&amp;","&amp;AJ457&amp;","&amp;AK457)</f>
        <v>"Action.Check","checkedObject","Abstract.LogisticsService","checks","hasOne"</v>
      </c>
      <c r="AN457">
        <f>COUNTIF(View_conceptual!G:G,L457)</f>
        <v>0</v>
      </c>
      <c r="AO457">
        <f>COUNTIF(View_conceptual!H:H,L457)+COUNTIF(View_conceptual!I:I,N457)</f>
        <v>0</v>
      </c>
      <c r="AQ457" t="str">
        <f t="shared" ref="AQ457:AQ520" si="243">IF(AN457=1,AF457,"")</f>
        <v/>
      </c>
      <c r="AR457" t="str">
        <f t="shared" ref="AR457:AR520" si="244">IF(AO457=2,AL457,"")</f>
        <v/>
      </c>
      <c r="AT457">
        <f>COUNTIF(View_full!G:G,L457)</f>
        <v>1</v>
      </c>
      <c r="AU457">
        <f>COUNTIF(View_full!H:H,L457)+COUNTIF(View_full!I:I,N457)</f>
        <v>0</v>
      </c>
      <c r="AV457">
        <f>COUNTIFS(Property_Manual!$A$2:$A$1206,Raw!L457,Property_Manual!$B$2:$B$1206,Raw!M457,Property_Manual!$C$2:$C$1206,Raw!N457,Property_Manual!$D$2:$D$1206,Raw!O457,Property_Manual!$F$2:$F$1206,"x")</f>
        <v>0</v>
      </c>
      <c r="AW457" t="str">
        <f t="shared" ref="AW457:AW520" si="245">IF(AT457=1,AF457,"")</f>
        <v/>
      </c>
      <c r="AX457" t="str">
        <f t="shared" ref="AX457:AX520" si="246">IF(AU457=2,AL457,"")</f>
        <v/>
      </c>
      <c r="AY457" t="str">
        <f t="shared" ref="AY457:AY520" si="247">IF(AV457=1,AL457,"")</f>
        <v/>
      </c>
    </row>
    <row r="458" spans="1:51" x14ac:dyDescent="0.2">
      <c r="A458" s="5" t="s">
        <v>1255</v>
      </c>
      <c r="B458" s="5" t="s">
        <v>1209</v>
      </c>
      <c r="C458" s="5" t="s">
        <v>23</v>
      </c>
      <c r="D458" s="5" t="s">
        <v>415</v>
      </c>
      <c r="E458" t="s">
        <v>1199</v>
      </c>
      <c r="F458" s="5" t="s">
        <v>679</v>
      </c>
      <c r="G458">
        <v>1</v>
      </c>
      <c r="H458" t="s">
        <v>38</v>
      </c>
      <c r="I458" s="5" t="s">
        <v>413</v>
      </c>
      <c r="J458" s="5" t="s">
        <v>416</v>
      </c>
      <c r="K458" s="5"/>
      <c r="L458" t="str">
        <f t="shared" si="217"/>
        <v>Check</v>
      </c>
      <c r="M458" t="str">
        <f t="shared" si="218"/>
        <v>checkedObject</v>
      </c>
      <c r="N458" t="str">
        <f t="shared" si="219"/>
        <v>EpermitSignature</v>
      </c>
      <c r="O458" t="str">
        <f t="shared" si="220"/>
        <v>checks</v>
      </c>
      <c r="P458" t="str">
        <f t="shared" si="221"/>
        <v/>
      </c>
      <c r="Q458" t="str">
        <f t="shared" si="222"/>
        <v>Object</v>
      </c>
      <c r="R458" t="str">
        <f t="shared" si="223"/>
        <v/>
      </c>
      <c r="S458" t="str">
        <f t="shared" si="224"/>
        <v/>
      </c>
      <c r="T458" t="str">
        <f t="shared" si="225"/>
        <v/>
      </c>
      <c r="U458" t="str">
        <f t="shared" si="226"/>
        <v/>
      </c>
      <c r="V458" t="str">
        <f t="shared" si="227"/>
        <v/>
      </c>
      <c r="W458" t="str">
        <f>IF($A458="Implicit","",COUNTIFS($C$8:C458,C458,$A$8:A458,"Explicit"))</f>
        <v/>
      </c>
      <c r="X458" t="str">
        <f t="shared" si="228"/>
        <v/>
      </c>
      <c r="Y458" t="str">
        <f t="shared" si="229"/>
        <v/>
      </c>
      <c r="Z458" t="str">
        <f t="shared" si="230"/>
        <v/>
      </c>
      <c r="AA458" t="str">
        <f t="shared" si="231"/>
        <v/>
      </c>
      <c r="AB458" t="str">
        <f t="shared" si="232"/>
        <v/>
      </c>
      <c r="AC458" t="str">
        <f t="shared" si="233"/>
        <v/>
      </c>
      <c r="AD458" t="str">
        <f t="shared" si="234"/>
        <v/>
      </c>
      <c r="AE458" t="str">
        <f t="shared" si="235"/>
        <v/>
      </c>
      <c r="AF458" t="str">
        <f t="shared" si="236"/>
        <v/>
      </c>
      <c r="AG458" t="str">
        <f t="shared" si="237"/>
        <v>"Action.Check"</v>
      </c>
      <c r="AH458" t="str">
        <f t="shared" si="238"/>
        <v>"checkedObject"</v>
      </c>
      <c r="AI458" t="str">
        <f t="shared" si="239"/>
        <v>"LiveAnimals.EpermitSignature"</v>
      </c>
      <c r="AJ458" t="str">
        <f t="shared" si="240"/>
        <v>"checks"</v>
      </c>
      <c r="AK458" t="str">
        <f t="shared" si="241"/>
        <v>"hasOne"</v>
      </c>
      <c r="AL458" t="str">
        <f t="shared" si="242"/>
        <v>"Action.Check","checkedObject","LiveAnimals.EpermitSignature","checks","hasOne"</v>
      </c>
      <c r="AN458">
        <f>COUNTIF(View_conceptual!G:G,L458)</f>
        <v>0</v>
      </c>
      <c r="AO458">
        <f>COUNTIF(View_conceptual!H:H,L458)+COUNTIF(View_conceptual!I:I,N458)</f>
        <v>0</v>
      </c>
      <c r="AQ458" t="str">
        <f t="shared" si="243"/>
        <v/>
      </c>
      <c r="AR458" t="str">
        <f t="shared" si="244"/>
        <v/>
      </c>
      <c r="AT458">
        <f>COUNTIF(View_full!G:G,L458)</f>
        <v>1</v>
      </c>
      <c r="AU458">
        <f>COUNTIF(View_full!H:H,L458)+COUNTIF(View_full!I:I,N458)</f>
        <v>0</v>
      </c>
      <c r="AV458">
        <f>COUNTIFS(Property_Manual!$A$2:$A$1206,Raw!L458,Property_Manual!$B$2:$B$1206,Raw!M458,Property_Manual!$C$2:$C$1206,Raw!N458,Property_Manual!$D$2:$D$1206,Raw!O458,Property_Manual!$F$2:$F$1206,"x")</f>
        <v>0</v>
      </c>
      <c r="AW458" t="str">
        <f t="shared" si="245"/>
        <v/>
      </c>
      <c r="AX458" t="str">
        <f t="shared" si="246"/>
        <v/>
      </c>
      <c r="AY458" t="str">
        <f t="shared" si="247"/>
        <v/>
      </c>
    </row>
    <row r="459" spans="1:51" x14ac:dyDescent="0.2">
      <c r="A459" s="5" t="s">
        <v>1255</v>
      </c>
      <c r="B459" s="5" t="s">
        <v>1209</v>
      </c>
      <c r="C459" s="5" t="s">
        <v>23</v>
      </c>
      <c r="D459" s="5" t="s">
        <v>415</v>
      </c>
      <c r="E459" t="s">
        <v>1209</v>
      </c>
      <c r="F459" s="5" t="s">
        <v>1043</v>
      </c>
      <c r="G459">
        <v>1</v>
      </c>
      <c r="H459" t="s">
        <v>38</v>
      </c>
      <c r="I459" s="5" t="s">
        <v>413</v>
      </c>
      <c r="J459" s="5" t="s">
        <v>416</v>
      </c>
      <c r="K459" s="5"/>
      <c r="L459" t="str">
        <f t="shared" si="217"/>
        <v>Check</v>
      </c>
      <c r="M459" t="str">
        <f t="shared" si="218"/>
        <v>checkedObject</v>
      </c>
      <c r="N459" t="str">
        <f t="shared" si="219"/>
        <v>Storing</v>
      </c>
      <c r="O459" t="str">
        <f t="shared" si="220"/>
        <v>checks</v>
      </c>
      <c r="P459" t="str">
        <f t="shared" si="221"/>
        <v/>
      </c>
      <c r="Q459" t="str">
        <f t="shared" si="222"/>
        <v>Object</v>
      </c>
      <c r="R459" t="str">
        <f t="shared" si="223"/>
        <v/>
      </c>
      <c r="S459" t="str">
        <f t="shared" si="224"/>
        <v/>
      </c>
      <c r="T459" t="str">
        <f t="shared" si="225"/>
        <v/>
      </c>
      <c r="U459" t="str">
        <f t="shared" si="226"/>
        <v/>
      </c>
      <c r="V459" t="str">
        <f t="shared" si="227"/>
        <v/>
      </c>
      <c r="W459" t="str">
        <f>IF($A459="Implicit","",COUNTIFS($C$8:C459,C459,$A$8:A459,"Explicit"))</f>
        <v/>
      </c>
      <c r="X459" t="str">
        <f t="shared" si="228"/>
        <v/>
      </c>
      <c r="Y459" t="str">
        <f t="shared" si="229"/>
        <v/>
      </c>
      <c r="Z459" t="str">
        <f t="shared" si="230"/>
        <v/>
      </c>
      <c r="AA459" t="str">
        <f t="shared" si="231"/>
        <v/>
      </c>
      <c r="AB459" t="str">
        <f t="shared" si="232"/>
        <v/>
      </c>
      <c r="AC459" t="str">
        <f t="shared" si="233"/>
        <v/>
      </c>
      <c r="AD459" t="str">
        <f t="shared" si="234"/>
        <v/>
      </c>
      <c r="AE459" t="str">
        <f t="shared" si="235"/>
        <v/>
      </c>
      <c r="AF459" t="str">
        <f t="shared" si="236"/>
        <v/>
      </c>
      <c r="AG459" t="str">
        <f t="shared" si="237"/>
        <v>"Action.Check"</v>
      </c>
      <c r="AH459" t="str">
        <f t="shared" si="238"/>
        <v>"checkedObject"</v>
      </c>
      <c r="AI459" t="str">
        <f t="shared" si="239"/>
        <v>"Action.Storing"</v>
      </c>
      <c r="AJ459" t="str">
        <f t="shared" si="240"/>
        <v>"checks"</v>
      </c>
      <c r="AK459" t="str">
        <f t="shared" si="241"/>
        <v>"hasOne"</v>
      </c>
      <c r="AL459" t="str">
        <f t="shared" si="242"/>
        <v>"Action.Check","checkedObject","Action.Storing","checks","hasOne"</v>
      </c>
      <c r="AN459">
        <f>COUNTIF(View_conceptual!G:G,L459)</f>
        <v>0</v>
      </c>
      <c r="AO459">
        <f>COUNTIF(View_conceptual!H:H,L459)+COUNTIF(View_conceptual!I:I,N459)</f>
        <v>0</v>
      </c>
      <c r="AQ459" t="str">
        <f t="shared" si="243"/>
        <v/>
      </c>
      <c r="AR459" t="str">
        <f t="shared" si="244"/>
        <v/>
      </c>
      <c r="AT459">
        <f>COUNTIF(View_full!G:G,L459)</f>
        <v>1</v>
      </c>
      <c r="AU459">
        <f>COUNTIF(View_full!H:H,L459)+COUNTIF(View_full!I:I,N459)</f>
        <v>1</v>
      </c>
      <c r="AV459">
        <f>COUNTIFS(Property_Manual!$A$2:$A$1206,Raw!L459,Property_Manual!$B$2:$B$1206,Raw!M459,Property_Manual!$C$2:$C$1206,Raw!N459,Property_Manual!$D$2:$D$1206,Raw!O459,Property_Manual!$F$2:$F$1206,"x")</f>
        <v>0</v>
      </c>
      <c r="AW459" t="str">
        <f t="shared" si="245"/>
        <v/>
      </c>
      <c r="AX459" t="str">
        <f t="shared" si="246"/>
        <v/>
      </c>
      <c r="AY459" t="str">
        <f t="shared" si="247"/>
        <v/>
      </c>
    </row>
    <row r="460" spans="1:51" x14ac:dyDescent="0.2">
      <c r="A460" s="5" t="s">
        <v>1255</v>
      </c>
      <c r="B460" s="5" t="s">
        <v>1209</v>
      </c>
      <c r="C460" s="5" t="s">
        <v>23</v>
      </c>
      <c r="D460" s="5" t="s">
        <v>415</v>
      </c>
      <c r="E460" t="s">
        <v>1201</v>
      </c>
      <c r="F460" s="5" t="s">
        <v>315</v>
      </c>
      <c r="G460">
        <v>1</v>
      </c>
      <c r="H460" t="s">
        <v>38</v>
      </c>
      <c r="I460" s="5" t="s">
        <v>413</v>
      </c>
      <c r="J460" s="5" t="s">
        <v>416</v>
      </c>
      <c r="K460" s="5"/>
      <c r="L460" t="str">
        <f t="shared" si="217"/>
        <v>Check</v>
      </c>
      <c r="M460" t="str">
        <f t="shared" si="218"/>
        <v>checkedObject</v>
      </c>
      <c r="N460" t="str">
        <f t="shared" si="219"/>
        <v>TransportLegs</v>
      </c>
      <c r="O460" t="str">
        <f t="shared" si="220"/>
        <v>checks</v>
      </c>
      <c r="P460" t="str">
        <f t="shared" si="221"/>
        <v/>
      </c>
      <c r="Q460" t="str">
        <f t="shared" si="222"/>
        <v>Object</v>
      </c>
      <c r="R460" t="str">
        <f t="shared" si="223"/>
        <v/>
      </c>
      <c r="S460" t="str">
        <f t="shared" si="224"/>
        <v/>
      </c>
      <c r="T460" t="str">
        <f t="shared" si="225"/>
        <v/>
      </c>
      <c r="U460" t="str">
        <f t="shared" si="226"/>
        <v/>
      </c>
      <c r="V460" t="str">
        <f t="shared" si="227"/>
        <v/>
      </c>
      <c r="W460" t="str">
        <f>IF($A460="Implicit","",COUNTIFS($C$8:C460,C460,$A$8:A460,"Explicit"))</f>
        <v/>
      </c>
      <c r="X460" t="str">
        <f t="shared" si="228"/>
        <v/>
      </c>
      <c r="Y460" t="str">
        <f t="shared" si="229"/>
        <v/>
      </c>
      <c r="Z460" t="str">
        <f t="shared" si="230"/>
        <v/>
      </c>
      <c r="AA460" t="str">
        <f t="shared" si="231"/>
        <v/>
      </c>
      <c r="AB460" t="str">
        <f t="shared" si="232"/>
        <v/>
      </c>
      <c r="AC460" t="str">
        <f t="shared" si="233"/>
        <v/>
      </c>
      <c r="AD460" t="str">
        <f t="shared" si="234"/>
        <v/>
      </c>
      <c r="AE460" t="str">
        <f t="shared" si="235"/>
        <v/>
      </c>
      <c r="AF460" t="str">
        <f t="shared" si="236"/>
        <v/>
      </c>
      <c r="AG460" t="str">
        <f t="shared" si="237"/>
        <v>"Action.Check"</v>
      </c>
      <c r="AH460" t="str">
        <f t="shared" si="238"/>
        <v>"checkedObject"</v>
      </c>
      <c r="AI460" t="str">
        <f t="shared" si="239"/>
        <v>"Distribution.TransportLegs"</v>
      </c>
      <c r="AJ460" t="str">
        <f t="shared" si="240"/>
        <v>"checks"</v>
      </c>
      <c r="AK460" t="str">
        <f t="shared" si="241"/>
        <v>"hasOne"</v>
      </c>
      <c r="AL460" t="str">
        <f t="shared" si="242"/>
        <v>"Action.Check","checkedObject","Distribution.TransportLegs","checks","hasOne"</v>
      </c>
      <c r="AN460">
        <f>COUNTIF(View_conceptual!G:G,L460)</f>
        <v>0</v>
      </c>
      <c r="AO460">
        <f>COUNTIF(View_conceptual!H:H,L460)+COUNTIF(View_conceptual!I:I,N460)</f>
        <v>0</v>
      </c>
      <c r="AQ460" t="str">
        <f t="shared" si="243"/>
        <v/>
      </c>
      <c r="AR460" t="str">
        <f t="shared" si="244"/>
        <v/>
      </c>
      <c r="AT460">
        <f>COUNTIF(View_full!G:G,L460)</f>
        <v>1</v>
      </c>
      <c r="AU460">
        <f>COUNTIF(View_full!H:H,L460)+COUNTIF(View_full!I:I,N460)</f>
        <v>1</v>
      </c>
      <c r="AV460">
        <f>COUNTIFS(Property_Manual!$A$2:$A$1206,Raw!L460,Property_Manual!$B$2:$B$1206,Raw!M460,Property_Manual!$C$2:$C$1206,Raw!N460,Property_Manual!$D$2:$D$1206,Raw!O460,Property_Manual!$F$2:$F$1206,"x")</f>
        <v>0</v>
      </c>
      <c r="AW460" t="str">
        <f t="shared" si="245"/>
        <v/>
      </c>
      <c r="AX460" t="str">
        <f t="shared" si="246"/>
        <v/>
      </c>
      <c r="AY460" t="str">
        <f t="shared" si="247"/>
        <v/>
      </c>
    </row>
    <row r="461" spans="1:51" x14ac:dyDescent="0.2">
      <c r="A461" s="5" t="s">
        <v>1255</v>
      </c>
      <c r="B461" s="5" t="s">
        <v>1209</v>
      </c>
      <c r="C461" s="5" t="s">
        <v>23</v>
      </c>
      <c r="D461" s="5" t="s">
        <v>415</v>
      </c>
      <c r="E461" t="s">
        <v>20</v>
      </c>
      <c r="F461" s="5" t="s">
        <v>1139</v>
      </c>
      <c r="G461">
        <v>1</v>
      </c>
      <c r="H461" t="s">
        <v>38</v>
      </c>
      <c r="I461" s="5" t="s">
        <v>413</v>
      </c>
      <c r="J461" s="5" t="s">
        <v>416</v>
      </c>
      <c r="K461" s="5"/>
      <c r="L461" t="str">
        <f t="shared" si="217"/>
        <v>Check</v>
      </c>
      <c r="M461" t="str">
        <f t="shared" si="218"/>
        <v>checkedObject</v>
      </c>
      <c r="N461" t="str">
        <f t="shared" si="219"/>
        <v>ULD</v>
      </c>
      <c r="O461" t="str">
        <f t="shared" si="220"/>
        <v>checks</v>
      </c>
      <c r="P461" t="str">
        <f t="shared" si="221"/>
        <v/>
      </c>
      <c r="Q461" t="str">
        <f t="shared" si="222"/>
        <v>Object</v>
      </c>
      <c r="R461" t="str">
        <f t="shared" si="223"/>
        <v/>
      </c>
      <c r="S461" t="str">
        <f t="shared" si="224"/>
        <v/>
      </c>
      <c r="T461" t="str">
        <f t="shared" si="225"/>
        <v/>
      </c>
      <c r="U461" t="str">
        <f t="shared" si="226"/>
        <v/>
      </c>
      <c r="V461" t="str">
        <f t="shared" si="227"/>
        <v/>
      </c>
      <c r="W461" t="str">
        <f>IF($A461="Implicit","",COUNTIFS($C$8:C461,C461,$A$8:A461,"Explicit"))</f>
        <v/>
      </c>
      <c r="X461" t="str">
        <f t="shared" si="228"/>
        <v/>
      </c>
      <c r="Y461" t="str">
        <f t="shared" si="229"/>
        <v/>
      </c>
      <c r="Z461" t="str">
        <f t="shared" si="230"/>
        <v/>
      </c>
      <c r="AA461" t="str">
        <f t="shared" si="231"/>
        <v/>
      </c>
      <c r="AB461" t="str">
        <f t="shared" si="232"/>
        <v/>
      </c>
      <c r="AC461" t="str">
        <f t="shared" si="233"/>
        <v/>
      </c>
      <c r="AD461" t="str">
        <f t="shared" si="234"/>
        <v/>
      </c>
      <c r="AE461" t="str">
        <f t="shared" si="235"/>
        <v/>
      </c>
      <c r="AF461" t="str">
        <f t="shared" si="236"/>
        <v/>
      </c>
      <c r="AG461" t="str">
        <f t="shared" si="237"/>
        <v>"Action.Check"</v>
      </c>
      <c r="AH461" t="str">
        <f t="shared" si="238"/>
        <v>"checkedObject"</v>
      </c>
      <c r="AI461" t="str">
        <f t="shared" si="239"/>
        <v>"Core.ULD"</v>
      </c>
      <c r="AJ461" t="str">
        <f t="shared" si="240"/>
        <v>"checks"</v>
      </c>
      <c r="AK461" t="str">
        <f t="shared" si="241"/>
        <v>"hasOne"</v>
      </c>
      <c r="AL461" t="str">
        <f t="shared" si="242"/>
        <v>"Action.Check","checkedObject","Core.ULD","checks","hasOne"</v>
      </c>
      <c r="AN461">
        <f>COUNTIF(View_conceptual!G:G,L461)</f>
        <v>0</v>
      </c>
      <c r="AO461">
        <f>COUNTIF(View_conceptual!H:H,L461)+COUNTIF(View_conceptual!I:I,N461)</f>
        <v>1</v>
      </c>
      <c r="AQ461" t="str">
        <f t="shared" si="243"/>
        <v/>
      </c>
      <c r="AR461" t="str">
        <f t="shared" si="244"/>
        <v/>
      </c>
      <c r="AT461">
        <f>COUNTIF(View_full!G:G,L461)</f>
        <v>1</v>
      </c>
      <c r="AU461">
        <f>COUNTIF(View_full!H:H,L461)+COUNTIF(View_full!I:I,N461)</f>
        <v>1</v>
      </c>
      <c r="AV461">
        <f>COUNTIFS(Property_Manual!$A$2:$A$1206,Raw!L461,Property_Manual!$B$2:$B$1206,Raw!M461,Property_Manual!$C$2:$C$1206,Raw!N461,Property_Manual!$D$2:$D$1206,Raw!O461,Property_Manual!$F$2:$F$1206,"x")</f>
        <v>0</v>
      </c>
      <c r="AW461" t="str">
        <f t="shared" si="245"/>
        <v/>
      </c>
      <c r="AX461" t="str">
        <f t="shared" si="246"/>
        <v/>
      </c>
      <c r="AY461" t="str">
        <f t="shared" si="247"/>
        <v/>
      </c>
    </row>
    <row r="462" spans="1:51" x14ac:dyDescent="0.2">
      <c r="A462" s="5" t="s">
        <v>1255</v>
      </c>
      <c r="B462" s="5" t="s">
        <v>1209</v>
      </c>
      <c r="C462" s="5" t="s">
        <v>23</v>
      </c>
      <c r="D462" s="5" t="s">
        <v>415</v>
      </c>
      <c r="E462" t="s">
        <v>1207</v>
      </c>
      <c r="F462" s="5" t="s">
        <v>626</v>
      </c>
      <c r="G462">
        <v>1</v>
      </c>
      <c r="H462" t="s">
        <v>38</v>
      </c>
      <c r="I462" s="5" t="s">
        <v>413</v>
      </c>
      <c r="J462" s="5" t="s">
        <v>416</v>
      </c>
      <c r="K462" s="5"/>
      <c r="L462" t="str">
        <f t="shared" si="217"/>
        <v>Check</v>
      </c>
      <c r="M462" t="str">
        <f t="shared" si="218"/>
        <v>checkedObject</v>
      </c>
      <c r="N462" t="str">
        <f t="shared" si="219"/>
        <v>PieceDg</v>
      </c>
      <c r="O462" t="str">
        <f t="shared" si="220"/>
        <v>checks</v>
      </c>
      <c r="P462" t="str">
        <f t="shared" si="221"/>
        <v/>
      </c>
      <c r="Q462" t="str">
        <f t="shared" si="222"/>
        <v>Object</v>
      </c>
      <c r="R462" t="str">
        <f t="shared" si="223"/>
        <v/>
      </c>
      <c r="S462" t="str">
        <f t="shared" si="224"/>
        <v/>
      </c>
      <c r="T462" t="str">
        <f t="shared" si="225"/>
        <v/>
      </c>
      <c r="U462" t="str">
        <f t="shared" si="226"/>
        <v/>
      </c>
      <c r="V462" t="str">
        <f t="shared" si="227"/>
        <v/>
      </c>
      <c r="W462" t="str">
        <f>IF($A462="Implicit","",COUNTIFS($C$8:C462,C462,$A$8:A462,"Explicit"))</f>
        <v/>
      </c>
      <c r="X462" t="str">
        <f t="shared" si="228"/>
        <v/>
      </c>
      <c r="Y462" t="str">
        <f t="shared" si="229"/>
        <v/>
      </c>
      <c r="Z462" t="str">
        <f t="shared" si="230"/>
        <v/>
      </c>
      <c r="AA462" t="str">
        <f t="shared" si="231"/>
        <v/>
      </c>
      <c r="AB462" t="str">
        <f t="shared" si="232"/>
        <v/>
      </c>
      <c r="AC462" t="str">
        <f t="shared" si="233"/>
        <v/>
      </c>
      <c r="AD462" t="str">
        <f t="shared" si="234"/>
        <v/>
      </c>
      <c r="AE462" t="str">
        <f t="shared" si="235"/>
        <v/>
      </c>
      <c r="AF462" t="str">
        <f t="shared" si="236"/>
        <v/>
      </c>
      <c r="AG462" t="str">
        <f t="shared" si="237"/>
        <v>"Action.Check"</v>
      </c>
      <c r="AH462" t="str">
        <f t="shared" si="238"/>
        <v>"checkedObject"</v>
      </c>
      <c r="AI462" t="str">
        <f t="shared" si="239"/>
        <v>"DG.PieceDg"</v>
      </c>
      <c r="AJ462" t="str">
        <f t="shared" si="240"/>
        <v>"checks"</v>
      </c>
      <c r="AK462" t="str">
        <f t="shared" si="241"/>
        <v>"hasOne"</v>
      </c>
      <c r="AL462" t="str">
        <f t="shared" si="242"/>
        <v>"Action.Check","checkedObject","DG.PieceDg","checks","hasOne"</v>
      </c>
      <c r="AN462">
        <f>COUNTIF(View_conceptual!G:G,L462)</f>
        <v>0</v>
      </c>
      <c r="AO462">
        <f>COUNTIF(View_conceptual!H:H,L462)+COUNTIF(View_conceptual!I:I,N462)</f>
        <v>0</v>
      </c>
      <c r="AQ462" t="str">
        <f t="shared" si="243"/>
        <v/>
      </c>
      <c r="AR462" t="str">
        <f t="shared" si="244"/>
        <v/>
      </c>
      <c r="AT462">
        <f>COUNTIF(View_full!G:G,L462)</f>
        <v>1</v>
      </c>
      <c r="AU462">
        <f>COUNTIF(View_full!H:H,L462)+COUNTIF(View_full!I:I,N462)</f>
        <v>0</v>
      </c>
      <c r="AV462">
        <f>COUNTIFS(Property_Manual!$A$2:$A$1206,Raw!L462,Property_Manual!$B$2:$B$1206,Raw!M462,Property_Manual!$C$2:$C$1206,Raw!N462,Property_Manual!$D$2:$D$1206,Raw!O462,Property_Manual!$F$2:$F$1206,"x")</f>
        <v>0</v>
      </c>
      <c r="AW462" t="str">
        <f t="shared" si="245"/>
        <v/>
      </c>
      <c r="AX462" t="str">
        <f t="shared" si="246"/>
        <v/>
      </c>
      <c r="AY462" t="str">
        <f t="shared" si="247"/>
        <v/>
      </c>
    </row>
    <row r="463" spans="1:51" x14ac:dyDescent="0.2">
      <c r="A463" s="5" t="s">
        <v>1255</v>
      </c>
      <c r="B463" s="5" t="s">
        <v>1209</v>
      </c>
      <c r="C463" s="5" t="s">
        <v>23</v>
      </c>
      <c r="D463" s="5" t="s">
        <v>415</v>
      </c>
      <c r="E463" s="5" t="s">
        <v>1207</v>
      </c>
      <c r="F463" s="5" t="s">
        <v>1108</v>
      </c>
      <c r="G463">
        <v>1</v>
      </c>
      <c r="H463" t="s">
        <v>38</v>
      </c>
      <c r="I463" s="5" t="s">
        <v>413</v>
      </c>
      <c r="J463" s="5" t="s">
        <v>416</v>
      </c>
      <c r="K463" s="5"/>
      <c r="L463" t="str">
        <f t="shared" si="217"/>
        <v>Check</v>
      </c>
      <c r="M463" t="str">
        <f t="shared" si="218"/>
        <v>checkedObject</v>
      </c>
      <c r="N463" t="str">
        <f t="shared" si="219"/>
        <v>ItemDg</v>
      </c>
      <c r="O463" t="str">
        <f t="shared" si="220"/>
        <v>checks</v>
      </c>
      <c r="P463" t="str">
        <f t="shared" si="221"/>
        <v/>
      </c>
      <c r="Q463" t="str">
        <f t="shared" si="222"/>
        <v>Object</v>
      </c>
      <c r="R463" t="str">
        <f t="shared" si="223"/>
        <v/>
      </c>
      <c r="S463" t="str">
        <f t="shared" si="224"/>
        <v/>
      </c>
      <c r="T463" t="str">
        <f t="shared" si="225"/>
        <v/>
      </c>
      <c r="U463" t="str">
        <f t="shared" si="226"/>
        <v/>
      </c>
      <c r="V463" t="str">
        <f t="shared" si="227"/>
        <v/>
      </c>
      <c r="W463" t="str">
        <f>IF($A463="Implicit","",COUNTIFS($C$8:C463,C463,$A$8:A463,"Explicit"))</f>
        <v/>
      </c>
      <c r="X463" t="str">
        <f t="shared" si="228"/>
        <v/>
      </c>
      <c r="Y463" t="str">
        <f t="shared" si="229"/>
        <v/>
      </c>
      <c r="Z463" t="str">
        <f t="shared" si="230"/>
        <v/>
      </c>
      <c r="AA463" t="str">
        <f t="shared" si="231"/>
        <v/>
      </c>
      <c r="AB463" t="str">
        <f t="shared" si="232"/>
        <v/>
      </c>
      <c r="AC463" t="str">
        <f t="shared" si="233"/>
        <v/>
      </c>
      <c r="AD463" t="str">
        <f t="shared" si="234"/>
        <v/>
      </c>
      <c r="AE463" t="str">
        <f t="shared" si="235"/>
        <v/>
      </c>
      <c r="AF463" t="str">
        <f t="shared" si="236"/>
        <v/>
      </c>
      <c r="AG463" t="str">
        <f t="shared" si="237"/>
        <v>"Action.Check"</v>
      </c>
      <c r="AH463" t="str">
        <f t="shared" si="238"/>
        <v>"checkedObject"</v>
      </c>
      <c r="AI463" t="str">
        <f t="shared" si="239"/>
        <v>"DG.ItemDg"</v>
      </c>
      <c r="AJ463" t="str">
        <f t="shared" si="240"/>
        <v>"checks"</v>
      </c>
      <c r="AK463" t="str">
        <f t="shared" si="241"/>
        <v>"hasOne"</v>
      </c>
      <c r="AL463" t="str">
        <f t="shared" si="242"/>
        <v>"Action.Check","checkedObject","DG.ItemDg","checks","hasOne"</v>
      </c>
      <c r="AN463">
        <f>COUNTIF(View_conceptual!G:G,L463)</f>
        <v>0</v>
      </c>
      <c r="AO463">
        <f>COUNTIF(View_conceptual!H:H,L463)+COUNTIF(View_conceptual!I:I,N463)</f>
        <v>0</v>
      </c>
      <c r="AQ463" t="str">
        <f t="shared" si="243"/>
        <v/>
      </c>
      <c r="AR463" t="str">
        <f t="shared" si="244"/>
        <v/>
      </c>
      <c r="AT463">
        <f>COUNTIF(View_full!G:G,L463)</f>
        <v>1</v>
      </c>
      <c r="AU463">
        <f>COUNTIF(View_full!H:H,L463)+COUNTIF(View_full!I:I,N463)</f>
        <v>0</v>
      </c>
      <c r="AV463">
        <f>COUNTIFS(Property_Manual!$A$2:$A$1206,Raw!L463,Property_Manual!$B$2:$B$1206,Raw!M463,Property_Manual!$C$2:$C$1206,Raw!N463,Property_Manual!$D$2:$D$1206,Raw!O463,Property_Manual!$F$2:$F$1206,"x")</f>
        <v>0</v>
      </c>
      <c r="AW463" t="str">
        <f t="shared" si="245"/>
        <v/>
      </c>
      <c r="AX463" t="str">
        <f t="shared" si="246"/>
        <v/>
      </c>
      <c r="AY463" t="str">
        <f t="shared" si="247"/>
        <v/>
      </c>
    </row>
    <row r="464" spans="1:51" x14ac:dyDescent="0.2">
      <c r="A464" s="5" t="s">
        <v>1255</v>
      </c>
      <c r="B464" s="5" t="s">
        <v>1209</v>
      </c>
      <c r="C464" s="5" t="s">
        <v>23</v>
      </c>
      <c r="D464" s="5" t="s">
        <v>415</v>
      </c>
      <c r="E464" t="s">
        <v>1836</v>
      </c>
      <c r="F464" s="5" t="s">
        <v>1130</v>
      </c>
      <c r="G464">
        <v>1</v>
      </c>
      <c r="H464" t="s">
        <v>38</v>
      </c>
      <c r="I464" s="5" t="s">
        <v>413</v>
      </c>
      <c r="J464" s="5" t="s">
        <v>416</v>
      </c>
      <c r="K464" s="5"/>
      <c r="L464" t="str">
        <f t="shared" si="217"/>
        <v>Check</v>
      </c>
      <c r="M464" t="str">
        <f t="shared" si="218"/>
        <v>checkedObject</v>
      </c>
      <c r="N464" t="str">
        <f t="shared" si="219"/>
        <v>NonHumanActor</v>
      </c>
      <c r="O464" t="str">
        <f t="shared" si="220"/>
        <v>checks</v>
      </c>
      <c r="P464" t="str">
        <f t="shared" si="221"/>
        <v/>
      </c>
      <c r="Q464" t="str">
        <f t="shared" si="222"/>
        <v>Object</v>
      </c>
      <c r="R464" t="str">
        <f t="shared" si="223"/>
        <v/>
      </c>
      <c r="S464" t="str">
        <f t="shared" si="224"/>
        <v/>
      </c>
      <c r="T464" t="str">
        <f t="shared" si="225"/>
        <v/>
      </c>
      <c r="U464" t="str">
        <f t="shared" si="226"/>
        <v/>
      </c>
      <c r="V464" t="str">
        <f t="shared" si="227"/>
        <v/>
      </c>
      <c r="W464" t="str">
        <f>IF($A464="Implicit","",COUNTIFS($C$8:C464,C464,$A$8:A464,"Explicit"))</f>
        <v/>
      </c>
      <c r="X464" t="str">
        <f t="shared" si="228"/>
        <v/>
      </c>
      <c r="Y464" t="str">
        <f t="shared" si="229"/>
        <v/>
      </c>
      <c r="Z464" t="str">
        <f t="shared" si="230"/>
        <v/>
      </c>
      <c r="AA464" t="str">
        <f t="shared" si="231"/>
        <v/>
      </c>
      <c r="AB464" t="str">
        <f t="shared" si="232"/>
        <v/>
      </c>
      <c r="AC464" t="str">
        <f t="shared" si="233"/>
        <v/>
      </c>
      <c r="AD464" t="str">
        <f t="shared" si="234"/>
        <v/>
      </c>
      <c r="AE464" t="str">
        <f t="shared" si="235"/>
        <v/>
      </c>
      <c r="AF464" t="str">
        <f t="shared" si="236"/>
        <v/>
      </c>
      <c r="AG464" t="str">
        <f t="shared" si="237"/>
        <v>"Action.Check"</v>
      </c>
      <c r="AH464" t="str">
        <f t="shared" si="238"/>
        <v>"checkedObject"</v>
      </c>
      <c r="AI464" t="str">
        <f t="shared" si="239"/>
        <v>"Agent.NonHumanActor"</v>
      </c>
      <c r="AJ464" t="str">
        <f t="shared" si="240"/>
        <v>"checks"</v>
      </c>
      <c r="AK464" t="str">
        <f t="shared" si="241"/>
        <v>"hasOne"</v>
      </c>
      <c r="AL464" t="str">
        <f t="shared" si="242"/>
        <v>"Action.Check","checkedObject","Agent.NonHumanActor","checks","hasOne"</v>
      </c>
      <c r="AN464">
        <f>COUNTIF(View_conceptual!G:G,L464)</f>
        <v>0</v>
      </c>
      <c r="AO464">
        <f>COUNTIF(View_conceptual!H:H,L464)+COUNTIF(View_conceptual!I:I,N464)</f>
        <v>0</v>
      </c>
      <c r="AQ464" t="str">
        <f t="shared" si="243"/>
        <v/>
      </c>
      <c r="AR464" t="str">
        <f t="shared" si="244"/>
        <v/>
      </c>
      <c r="AT464">
        <f>COUNTIF(View_full!G:G,L464)</f>
        <v>1</v>
      </c>
      <c r="AU464">
        <f>COUNTIF(View_full!H:H,L464)+COUNTIF(View_full!I:I,N464)</f>
        <v>0</v>
      </c>
      <c r="AV464">
        <f>COUNTIFS(Property_Manual!$A$2:$A$1206,Raw!L464,Property_Manual!$B$2:$B$1206,Raw!M464,Property_Manual!$C$2:$C$1206,Raw!N464,Property_Manual!$D$2:$D$1206,Raw!O464,Property_Manual!$F$2:$F$1206,"x")</f>
        <v>0</v>
      </c>
      <c r="AW464" t="str">
        <f t="shared" si="245"/>
        <v/>
      </c>
      <c r="AX464" t="str">
        <f t="shared" si="246"/>
        <v/>
      </c>
      <c r="AY464" t="str">
        <f t="shared" si="247"/>
        <v/>
      </c>
    </row>
    <row r="465" spans="1:51" x14ac:dyDescent="0.2">
      <c r="A465" s="5" t="s">
        <v>1255</v>
      </c>
      <c r="B465" s="5" t="s">
        <v>1209</v>
      </c>
      <c r="C465" s="5" t="s">
        <v>23</v>
      </c>
      <c r="D465" s="5" t="s">
        <v>415</v>
      </c>
      <c r="E465" s="5" t="s">
        <v>1836</v>
      </c>
      <c r="F465" s="5" t="s">
        <v>1132</v>
      </c>
      <c r="G465">
        <v>1</v>
      </c>
      <c r="H465" s="5" t="s">
        <v>38</v>
      </c>
      <c r="I465" s="5" t="s">
        <v>413</v>
      </c>
      <c r="J465" s="5" t="s">
        <v>416</v>
      </c>
      <c r="K465" s="5"/>
      <c r="L465" t="str">
        <f t="shared" si="217"/>
        <v>Check</v>
      </c>
      <c r="M465" t="str">
        <f t="shared" si="218"/>
        <v>checkedObject</v>
      </c>
      <c r="N465" t="str">
        <f t="shared" si="219"/>
        <v>PublicAuthority</v>
      </c>
      <c r="O465" t="str">
        <f t="shared" si="220"/>
        <v>checks</v>
      </c>
      <c r="P465" t="str">
        <f t="shared" si="221"/>
        <v/>
      </c>
      <c r="Q465" t="str">
        <f t="shared" si="222"/>
        <v>Object</v>
      </c>
      <c r="R465" t="str">
        <f t="shared" si="223"/>
        <v/>
      </c>
      <c r="S465" t="str">
        <f t="shared" si="224"/>
        <v/>
      </c>
      <c r="T465" t="str">
        <f t="shared" si="225"/>
        <v/>
      </c>
      <c r="U465" t="str">
        <f t="shared" si="226"/>
        <v/>
      </c>
      <c r="V465" t="str">
        <f t="shared" si="227"/>
        <v/>
      </c>
      <c r="W465" t="str">
        <f>IF($A465="Implicit","",COUNTIFS($C$8:C465,C465,$A$8:A465,"Explicit"))</f>
        <v/>
      </c>
      <c r="X465" t="str">
        <f t="shared" si="228"/>
        <v/>
      </c>
      <c r="Y465" t="str">
        <f t="shared" si="229"/>
        <v/>
      </c>
      <c r="Z465" t="str">
        <f t="shared" si="230"/>
        <v/>
      </c>
      <c r="AA465" t="str">
        <f t="shared" si="231"/>
        <v/>
      </c>
      <c r="AB465" t="str">
        <f t="shared" si="232"/>
        <v/>
      </c>
      <c r="AC465" t="str">
        <f t="shared" si="233"/>
        <v/>
      </c>
      <c r="AD465" t="str">
        <f t="shared" si="234"/>
        <v/>
      </c>
      <c r="AE465" t="str">
        <f t="shared" si="235"/>
        <v/>
      </c>
      <c r="AF465" t="str">
        <f t="shared" si="236"/>
        <v/>
      </c>
      <c r="AG465" t="str">
        <f t="shared" si="237"/>
        <v>"Action.Check"</v>
      </c>
      <c r="AH465" t="str">
        <f t="shared" si="238"/>
        <v>"checkedObject"</v>
      </c>
      <c r="AI465" t="str">
        <f t="shared" si="239"/>
        <v>"Agent.PublicAuthority"</v>
      </c>
      <c r="AJ465" t="str">
        <f t="shared" si="240"/>
        <v>"checks"</v>
      </c>
      <c r="AK465" t="str">
        <f t="shared" si="241"/>
        <v>"hasOne"</v>
      </c>
      <c r="AL465" t="str">
        <f t="shared" si="242"/>
        <v>"Action.Check","checkedObject","Agent.PublicAuthority","checks","hasOne"</v>
      </c>
      <c r="AN465">
        <f>COUNTIF(View_conceptual!G:G,L465)</f>
        <v>0</v>
      </c>
      <c r="AO465">
        <f>COUNTIF(View_conceptual!H:H,L465)+COUNTIF(View_conceptual!I:I,N465)</f>
        <v>0</v>
      </c>
      <c r="AQ465" t="str">
        <f t="shared" si="243"/>
        <v/>
      </c>
      <c r="AR465" t="str">
        <f t="shared" si="244"/>
        <v/>
      </c>
      <c r="AT465">
        <f>COUNTIF(View_full!G:G,L465)</f>
        <v>1</v>
      </c>
      <c r="AU465">
        <f>COUNTIF(View_full!H:H,L465)+COUNTIF(View_full!I:I,N465)</f>
        <v>0</v>
      </c>
      <c r="AV465">
        <f>COUNTIFS(Property_Manual!$A$2:$A$1206,Raw!L465,Property_Manual!$B$2:$B$1206,Raw!M465,Property_Manual!$C$2:$C$1206,Raw!N465,Property_Manual!$D$2:$D$1206,Raw!O465,Property_Manual!$F$2:$F$1206,"x")</f>
        <v>0</v>
      </c>
      <c r="AW465" t="str">
        <f t="shared" si="245"/>
        <v/>
      </c>
      <c r="AX465" t="str">
        <f t="shared" si="246"/>
        <v/>
      </c>
      <c r="AY465" t="str">
        <f t="shared" si="247"/>
        <v/>
      </c>
    </row>
    <row r="466" spans="1:51" x14ac:dyDescent="0.2">
      <c r="A466" s="5" t="s">
        <v>1255</v>
      </c>
      <c r="B466" s="5" t="s">
        <v>1209</v>
      </c>
      <c r="C466" s="5" t="s">
        <v>23</v>
      </c>
      <c r="D466" s="5" t="s">
        <v>415</v>
      </c>
      <c r="E466" s="5" t="s">
        <v>1210</v>
      </c>
      <c r="F466" s="5" t="s">
        <v>1134</v>
      </c>
      <c r="G466">
        <v>1</v>
      </c>
      <c r="H466" t="s">
        <v>38</v>
      </c>
      <c r="I466" s="5" t="s">
        <v>413</v>
      </c>
      <c r="J466" s="5" t="s">
        <v>416</v>
      </c>
      <c r="K466" s="5"/>
      <c r="L466" t="str">
        <f t="shared" si="217"/>
        <v>Check</v>
      </c>
      <c r="M466" t="str">
        <f t="shared" si="218"/>
        <v>checkedObject</v>
      </c>
      <c r="N466" t="str">
        <f t="shared" si="219"/>
        <v>Storage</v>
      </c>
      <c r="O466" t="str">
        <f t="shared" si="220"/>
        <v>checks</v>
      </c>
      <c r="P466" t="str">
        <f t="shared" si="221"/>
        <v/>
      </c>
      <c r="Q466" t="str">
        <f t="shared" si="222"/>
        <v>Object</v>
      </c>
      <c r="R466" t="str">
        <f t="shared" si="223"/>
        <v/>
      </c>
      <c r="S466" t="str">
        <f t="shared" si="224"/>
        <v/>
      </c>
      <c r="T466" t="str">
        <f t="shared" si="225"/>
        <v/>
      </c>
      <c r="U466" t="str">
        <f t="shared" si="226"/>
        <v/>
      </c>
      <c r="V466" t="str">
        <f t="shared" si="227"/>
        <v/>
      </c>
      <c r="W466" t="str">
        <f>IF($A466="Implicit","",COUNTIFS($C$8:C466,C466,$A$8:A466,"Explicit"))</f>
        <v/>
      </c>
      <c r="X466" t="str">
        <f t="shared" si="228"/>
        <v/>
      </c>
      <c r="Y466" t="str">
        <f t="shared" si="229"/>
        <v/>
      </c>
      <c r="Z466" t="str">
        <f t="shared" si="230"/>
        <v/>
      </c>
      <c r="AA466" t="str">
        <f t="shared" si="231"/>
        <v/>
      </c>
      <c r="AB466" t="str">
        <f t="shared" si="232"/>
        <v/>
      </c>
      <c r="AC466" t="str">
        <f t="shared" si="233"/>
        <v/>
      </c>
      <c r="AD466" t="str">
        <f t="shared" si="234"/>
        <v/>
      </c>
      <c r="AE466" t="str">
        <f t="shared" si="235"/>
        <v/>
      </c>
      <c r="AF466" t="str">
        <f t="shared" si="236"/>
        <v/>
      </c>
      <c r="AG466" t="str">
        <f t="shared" si="237"/>
        <v>"Action.Check"</v>
      </c>
      <c r="AH466" t="str">
        <f t="shared" si="238"/>
        <v>"checkedObject"</v>
      </c>
      <c r="AI466" t="str">
        <f t="shared" si="239"/>
        <v>"Activity.Storage"</v>
      </c>
      <c r="AJ466" t="str">
        <f t="shared" si="240"/>
        <v>"checks"</v>
      </c>
      <c r="AK466" t="str">
        <f t="shared" si="241"/>
        <v>"hasOne"</v>
      </c>
      <c r="AL466" t="str">
        <f t="shared" si="242"/>
        <v>"Action.Check","checkedObject","Activity.Storage","checks","hasOne"</v>
      </c>
      <c r="AN466">
        <f>COUNTIF(View_conceptual!G:G,L466)</f>
        <v>0</v>
      </c>
      <c r="AO466">
        <f>COUNTIF(View_conceptual!H:H,L466)+COUNTIF(View_conceptual!I:I,N466)</f>
        <v>0</v>
      </c>
      <c r="AQ466" t="str">
        <f t="shared" si="243"/>
        <v/>
      </c>
      <c r="AR466" t="str">
        <f t="shared" si="244"/>
        <v/>
      </c>
      <c r="AT466">
        <f>COUNTIF(View_full!G:G,L466)</f>
        <v>1</v>
      </c>
      <c r="AU466">
        <f>COUNTIF(View_full!H:H,L466)+COUNTIF(View_full!I:I,N466)</f>
        <v>1</v>
      </c>
      <c r="AV466">
        <f>COUNTIFS(Property_Manual!$A$2:$A$1206,Raw!L466,Property_Manual!$B$2:$B$1206,Raw!M466,Property_Manual!$C$2:$C$1206,Raw!N466,Property_Manual!$D$2:$D$1206,Raw!O466,Property_Manual!$F$2:$F$1206,"x")</f>
        <v>0</v>
      </c>
      <c r="AW466" t="str">
        <f t="shared" si="245"/>
        <v/>
      </c>
      <c r="AX466" t="str">
        <f t="shared" si="246"/>
        <v/>
      </c>
      <c r="AY466" t="str">
        <f t="shared" si="247"/>
        <v/>
      </c>
    </row>
    <row r="467" spans="1:51" x14ac:dyDescent="0.2">
      <c r="A467" s="5" t="s">
        <v>1255</v>
      </c>
      <c r="B467" s="5" t="s">
        <v>1209</v>
      </c>
      <c r="C467" s="5" t="s">
        <v>23</v>
      </c>
      <c r="D467" s="5" t="s">
        <v>419</v>
      </c>
      <c r="E467" s="5" t="s">
        <v>1198</v>
      </c>
      <c r="F467" s="5" t="s">
        <v>420</v>
      </c>
      <c r="G467">
        <v>1</v>
      </c>
      <c r="H467" s="5" t="s">
        <v>1186</v>
      </c>
      <c r="I467" s="5" t="s">
        <v>413</v>
      </c>
      <c r="J467" s="5" t="s">
        <v>421</v>
      </c>
      <c r="K467" s="5"/>
      <c r="L467" t="str">
        <f t="shared" si="217"/>
        <v>Check</v>
      </c>
      <c r="M467" t="str">
        <f t="shared" si="218"/>
        <v>usedTemplate</v>
      </c>
      <c r="N467" t="str">
        <f t="shared" si="219"/>
        <v>CheckTemplate</v>
      </c>
      <c r="O467" t="str">
        <f t="shared" si="220"/>
        <v>usedInCheck</v>
      </c>
      <c r="P467" t="str">
        <f t="shared" si="221"/>
        <v/>
      </c>
      <c r="Q467" t="str">
        <f t="shared" si="222"/>
        <v>Object</v>
      </c>
      <c r="R467" t="str">
        <f t="shared" si="223"/>
        <v/>
      </c>
      <c r="S467" t="str">
        <f t="shared" si="224"/>
        <v/>
      </c>
      <c r="T467" t="str">
        <f t="shared" si="225"/>
        <v/>
      </c>
      <c r="U467" t="str">
        <f t="shared" si="226"/>
        <v/>
      </c>
      <c r="V467" t="str">
        <f t="shared" si="227"/>
        <v/>
      </c>
      <c r="W467" t="str">
        <f>IF($A467="Implicit","",COUNTIFS($C$8:C467,C467,$A$8:A467,"Explicit"))</f>
        <v/>
      </c>
      <c r="X467" t="str">
        <f t="shared" si="228"/>
        <v/>
      </c>
      <c r="Y467" t="str">
        <f t="shared" si="229"/>
        <v/>
      </c>
      <c r="Z467" t="str">
        <f t="shared" si="230"/>
        <v/>
      </c>
      <c r="AA467" t="str">
        <f t="shared" si="231"/>
        <v/>
      </c>
      <c r="AB467" t="str">
        <f t="shared" si="232"/>
        <v/>
      </c>
      <c r="AC467" t="str">
        <f t="shared" si="233"/>
        <v/>
      </c>
      <c r="AD467" t="str">
        <f t="shared" si="234"/>
        <v/>
      </c>
      <c r="AE467" t="str">
        <f t="shared" si="235"/>
        <v/>
      </c>
      <c r="AF467" t="str">
        <f t="shared" si="236"/>
        <v/>
      </c>
      <c r="AG467" t="str">
        <f t="shared" si="237"/>
        <v>"Action.Check"</v>
      </c>
      <c r="AH467" t="str">
        <f t="shared" si="238"/>
        <v>"usedTemplate"</v>
      </c>
      <c r="AI467" t="str">
        <f t="shared" si="239"/>
        <v>"Common.CheckTemplate"</v>
      </c>
      <c r="AJ467" t="str">
        <f t="shared" si="240"/>
        <v>"usedInCheck"</v>
      </c>
      <c r="AK467" t="str">
        <f t="shared" si="241"/>
        <v>"hasOne"</v>
      </c>
      <c r="AL467" t="str">
        <f t="shared" si="242"/>
        <v>"Action.Check","usedTemplate","Common.CheckTemplate","usedInCheck","hasOne"</v>
      </c>
      <c r="AN467">
        <f>COUNTIF(View_conceptual!G:G,L467)</f>
        <v>0</v>
      </c>
      <c r="AO467">
        <f>COUNTIF(View_conceptual!H:H,L467)+COUNTIF(View_conceptual!I:I,N467)</f>
        <v>0</v>
      </c>
      <c r="AQ467" t="str">
        <f t="shared" si="243"/>
        <v/>
      </c>
      <c r="AR467" t="str">
        <f t="shared" si="244"/>
        <v/>
      </c>
      <c r="AT467">
        <f>COUNTIF(View_full!G:G,L467)</f>
        <v>1</v>
      </c>
      <c r="AU467">
        <f>COUNTIF(View_full!H:H,L467)+COUNTIF(View_full!I:I,N467)</f>
        <v>1</v>
      </c>
      <c r="AV467">
        <f>COUNTIFS(Property_Manual!$A$2:$A$1206,Raw!L467,Property_Manual!$B$2:$B$1206,Raw!M467,Property_Manual!$C$2:$C$1206,Raw!N467,Property_Manual!$D$2:$D$1206,Raw!O467,Property_Manual!$F$2:$F$1206,"x")</f>
        <v>1</v>
      </c>
      <c r="AW467" t="str">
        <f t="shared" si="245"/>
        <v/>
      </c>
      <c r="AX467" t="str">
        <f t="shared" si="246"/>
        <v/>
      </c>
      <c r="AY467" t="str">
        <f t="shared" si="247"/>
        <v>"Action.Check","usedTemplate","Common.CheckTemplate","usedInCheck","hasOne"</v>
      </c>
    </row>
    <row r="468" spans="1:51" x14ac:dyDescent="0.2">
      <c r="A468" s="5" t="s">
        <v>1255</v>
      </c>
      <c r="B468" s="5" t="s">
        <v>1209</v>
      </c>
      <c r="C468" s="5" t="s">
        <v>23</v>
      </c>
      <c r="D468" s="5" t="s">
        <v>424</v>
      </c>
      <c r="E468" s="5" t="s">
        <v>1198</v>
      </c>
      <c r="F468" s="5" t="s">
        <v>89</v>
      </c>
      <c r="G468">
        <v>1</v>
      </c>
      <c r="H468" s="5" t="s">
        <v>192</v>
      </c>
      <c r="I468" s="5" t="s">
        <v>413</v>
      </c>
      <c r="J468" s="5" t="s">
        <v>425</v>
      </c>
      <c r="K468" s="5"/>
      <c r="L468" t="str">
        <f t="shared" si="217"/>
        <v>Check</v>
      </c>
      <c r="M468" t="str">
        <f t="shared" si="218"/>
        <v>performedAt</v>
      </c>
      <c r="N468" t="str">
        <f t="shared" si="219"/>
        <v>Location</v>
      </c>
      <c r="O468" t="str">
        <f t="shared" si="220"/>
        <v>onsiteActions</v>
      </c>
      <c r="P468" t="str">
        <f t="shared" si="221"/>
        <v/>
      </c>
      <c r="Q468" t="str">
        <f t="shared" si="222"/>
        <v>Object</v>
      </c>
      <c r="R468" t="str">
        <f t="shared" si="223"/>
        <v/>
      </c>
      <c r="S468" t="str">
        <f t="shared" si="224"/>
        <v/>
      </c>
      <c r="T468" t="str">
        <f t="shared" si="225"/>
        <v/>
      </c>
      <c r="U468" t="str">
        <f t="shared" si="226"/>
        <v/>
      </c>
      <c r="V468" t="str">
        <f t="shared" si="227"/>
        <v/>
      </c>
      <c r="W468" t="str">
        <f>IF($A468="Implicit","",COUNTIFS($C$8:C468,C468,$A$8:A468,"Explicit"))</f>
        <v/>
      </c>
      <c r="X468" t="str">
        <f t="shared" si="228"/>
        <v/>
      </c>
      <c r="Y468" t="str">
        <f t="shared" si="229"/>
        <v/>
      </c>
      <c r="Z468" t="str">
        <f t="shared" si="230"/>
        <v/>
      </c>
      <c r="AA468" t="str">
        <f t="shared" si="231"/>
        <v/>
      </c>
      <c r="AB468" t="str">
        <f t="shared" si="232"/>
        <v/>
      </c>
      <c r="AC468" t="str">
        <f t="shared" si="233"/>
        <v/>
      </c>
      <c r="AD468" t="str">
        <f t="shared" si="234"/>
        <v/>
      </c>
      <c r="AE468" t="str">
        <f t="shared" si="235"/>
        <v/>
      </c>
      <c r="AF468" t="str">
        <f t="shared" si="236"/>
        <v/>
      </c>
      <c r="AG468" t="str">
        <f t="shared" si="237"/>
        <v>"Action.Check"</v>
      </c>
      <c r="AH468" t="str">
        <f t="shared" si="238"/>
        <v>"performedAt"</v>
      </c>
      <c r="AI468" t="str">
        <f t="shared" si="239"/>
        <v>"Common.Location"</v>
      </c>
      <c r="AJ468" t="str">
        <f t="shared" si="240"/>
        <v>"onsiteActions"</v>
      </c>
      <c r="AK468" t="str">
        <f t="shared" si="241"/>
        <v>"hasOne"</v>
      </c>
      <c r="AL468" t="str">
        <f t="shared" si="242"/>
        <v>"Action.Check","performedAt","Common.Location","onsiteActions","hasOne"</v>
      </c>
      <c r="AN468">
        <f>COUNTIF(View_conceptual!G:G,L468)</f>
        <v>0</v>
      </c>
      <c r="AO468">
        <f>COUNTIF(View_conceptual!H:H,L468)+COUNTIF(View_conceptual!I:I,N468)</f>
        <v>0</v>
      </c>
      <c r="AQ468" t="str">
        <f t="shared" si="243"/>
        <v/>
      </c>
      <c r="AR468" t="str">
        <f t="shared" si="244"/>
        <v/>
      </c>
      <c r="AT468">
        <f>COUNTIF(View_full!G:G,L468)</f>
        <v>1</v>
      </c>
      <c r="AU468">
        <f>COUNTIF(View_full!H:H,L468)+COUNTIF(View_full!I:I,N468)</f>
        <v>0</v>
      </c>
      <c r="AV468">
        <f>COUNTIFS(Property_Manual!$A$2:$A$1206,Raw!L468,Property_Manual!$B$2:$B$1206,Raw!M468,Property_Manual!$C$2:$C$1206,Raw!N468,Property_Manual!$D$2:$D$1206,Raw!O468,Property_Manual!$F$2:$F$1206,"x")</f>
        <v>0</v>
      </c>
      <c r="AW468" t="str">
        <f t="shared" si="245"/>
        <v/>
      </c>
      <c r="AX468" t="str">
        <f t="shared" si="246"/>
        <v/>
      </c>
      <c r="AY468" t="str">
        <f t="shared" si="247"/>
        <v/>
      </c>
    </row>
    <row r="469" spans="1:51" x14ac:dyDescent="0.2">
      <c r="A469" s="5" t="s">
        <v>1255</v>
      </c>
      <c r="B469" s="5" t="s">
        <v>1209</v>
      </c>
      <c r="C469" s="5" t="s">
        <v>23</v>
      </c>
      <c r="D469" s="5" t="s">
        <v>426</v>
      </c>
      <c r="E469" s="5" t="s">
        <v>1196</v>
      </c>
      <c r="F469" s="5" t="s">
        <v>21</v>
      </c>
      <c r="G469">
        <v>1</v>
      </c>
      <c r="H469" s="5" t="s">
        <v>22</v>
      </c>
      <c r="I469" s="5" t="s">
        <v>413</v>
      </c>
      <c r="J469" s="5" t="s">
        <v>427</v>
      </c>
      <c r="K469" s="5" t="s">
        <v>1829</v>
      </c>
      <c r="L469" t="str">
        <f t="shared" si="217"/>
        <v>Check</v>
      </c>
      <c r="M469" t="str">
        <f t="shared" si="218"/>
        <v>servedActivity</v>
      </c>
      <c r="N469" t="str">
        <f t="shared" si="219"/>
        <v>LogisticsActivity</v>
      </c>
      <c r="O469" t="str">
        <f t="shared" si="220"/>
        <v>checkActions</v>
      </c>
      <c r="P469" t="str">
        <f t="shared" si="221"/>
        <v>UnitComposition|TransportMovement|Storage</v>
      </c>
      <c r="Q469" t="str">
        <f t="shared" si="222"/>
        <v>Object</v>
      </c>
      <c r="R469" t="str">
        <f t="shared" si="223"/>
        <v/>
      </c>
      <c r="S469" t="str">
        <f t="shared" si="224"/>
        <v/>
      </c>
      <c r="T469" t="str">
        <f t="shared" si="225"/>
        <v/>
      </c>
      <c r="U469" t="str">
        <f t="shared" si="226"/>
        <v/>
      </c>
      <c r="V469" t="str">
        <f t="shared" si="227"/>
        <v/>
      </c>
      <c r="W469" t="str">
        <f>IF($A469="Implicit","",COUNTIFS($C$8:C469,C469,$A$8:A469,"Explicit"))</f>
        <v/>
      </c>
      <c r="X469" t="str">
        <f t="shared" si="228"/>
        <v/>
      </c>
      <c r="Y469" t="str">
        <f t="shared" si="229"/>
        <v/>
      </c>
      <c r="Z469" t="str">
        <f t="shared" si="230"/>
        <v/>
      </c>
      <c r="AA469" t="str">
        <f t="shared" si="231"/>
        <v/>
      </c>
      <c r="AB469" t="str">
        <f t="shared" si="232"/>
        <v/>
      </c>
      <c r="AC469" t="str">
        <f t="shared" si="233"/>
        <v/>
      </c>
      <c r="AD469" t="str">
        <f t="shared" si="234"/>
        <v/>
      </c>
      <c r="AE469" t="str">
        <f t="shared" si="235"/>
        <v/>
      </c>
      <c r="AF469" t="str">
        <f t="shared" si="236"/>
        <v/>
      </c>
      <c r="AG469" t="str">
        <f t="shared" si="237"/>
        <v>"Action.Check"</v>
      </c>
      <c r="AH469" t="str">
        <f t="shared" si="238"/>
        <v>"servedActivity"</v>
      </c>
      <c r="AI469" t="str">
        <f t="shared" si="239"/>
        <v>"Abstract.LogisticsActivity"</v>
      </c>
      <c r="AJ469" t="str">
        <f t="shared" si="240"/>
        <v>"checkActions"</v>
      </c>
      <c r="AK469" t="str">
        <f t="shared" si="241"/>
        <v>"hasOne"</v>
      </c>
      <c r="AL469" t="str">
        <f t="shared" si="242"/>
        <v>"Action.Check","servedActivity","Abstract.LogisticsActivity","checkActions","hasOne"</v>
      </c>
      <c r="AN469">
        <f>COUNTIF(View_conceptual!G:G,L469)</f>
        <v>0</v>
      </c>
      <c r="AO469">
        <f>COUNTIF(View_conceptual!H:H,L469)+COUNTIF(View_conceptual!I:I,N469)</f>
        <v>0</v>
      </c>
      <c r="AQ469" t="str">
        <f t="shared" si="243"/>
        <v/>
      </c>
      <c r="AR469" t="str">
        <f t="shared" si="244"/>
        <v/>
      </c>
      <c r="AT469">
        <f>COUNTIF(View_full!G:G,L469)</f>
        <v>1</v>
      </c>
      <c r="AU469">
        <f>COUNTIF(View_full!H:H,L469)+COUNTIF(View_full!I:I,N469)</f>
        <v>0</v>
      </c>
      <c r="AV469">
        <f>COUNTIFS(Property_Manual!$A$2:$A$1206,Raw!L469,Property_Manual!$B$2:$B$1206,Raw!M469,Property_Manual!$C$2:$C$1206,Raw!N469,Property_Manual!$D$2:$D$1206,Raw!O469,Property_Manual!$F$2:$F$1206,"x")</f>
        <v>0</v>
      </c>
      <c r="AW469" t="str">
        <f t="shared" si="245"/>
        <v/>
      </c>
      <c r="AX469" t="str">
        <f t="shared" si="246"/>
        <v/>
      </c>
      <c r="AY469" t="str">
        <f t="shared" si="247"/>
        <v/>
      </c>
    </row>
    <row r="470" spans="1:51" x14ac:dyDescent="0.2">
      <c r="A470" s="5" t="s">
        <v>1255</v>
      </c>
      <c r="B470" s="5" t="s">
        <v>1209</v>
      </c>
      <c r="C470" s="5" t="s">
        <v>23</v>
      </c>
      <c r="D470" s="5" t="s">
        <v>426</v>
      </c>
      <c r="E470" t="s">
        <v>1210</v>
      </c>
      <c r="F470" s="5" t="s">
        <v>772</v>
      </c>
      <c r="G470">
        <v>1</v>
      </c>
      <c r="H470" t="s">
        <v>22</v>
      </c>
      <c r="I470" s="5" t="s">
        <v>413</v>
      </c>
      <c r="J470" s="5" t="s">
        <v>427</v>
      </c>
      <c r="K470" s="5"/>
      <c r="L470" t="str">
        <f t="shared" si="217"/>
        <v>Check</v>
      </c>
      <c r="M470" t="str">
        <f t="shared" si="218"/>
        <v>servedActivity</v>
      </c>
      <c r="N470" t="str">
        <f t="shared" si="219"/>
        <v>UnitComposition</v>
      </c>
      <c r="O470" t="str">
        <f t="shared" si="220"/>
        <v>checkActions</v>
      </c>
      <c r="P470" t="str">
        <f t="shared" si="221"/>
        <v/>
      </c>
      <c r="Q470" t="str">
        <f t="shared" si="222"/>
        <v>Object</v>
      </c>
      <c r="R470" t="str">
        <f t="shared" si="223"/>
        <v/>
      </c>
      <c r="S470" t="str">
        <f t="shared" si="224"/>
        <v/>
      </c>
      <c r="T470" t="str">
        <f t="shared" si="225"/>
        <v/>
      </c>
      <c r="U470" t="str">
        <f t="shared" si="226"/>
        <v/>
      </c>
      <c r="V470" t="str">
        <f t="shared" si="227"/>
        <v/>
      </c>
      <c r="W470" t="str">
        <f>IF($A470="Implicit","",COUNTIFS($C$8:C470,C470,$A$8:A470,"Explicit"))</f>
        <v/>
      </c>
      <c r="X470" t="str">
        <f t="shared" si="228"/>
        <v/>
      </c>
      <c r="Y470" t="str">
        <f t="shared" si="229"/>
        <v/>
      </c>
      <c r="Z470" t="str">
        <f t="shared" si="230"/>
        <v/>
      </c>
      <c r="AA470" t="str">
        <f t="shared" si="231"/>
        <v/>
      </c>
      <c r="AB470" t="str">
        <f t="shared" si="232"/>
        <v/>
      </c>
      <c r="AC470" t="str">
        <f t="shared" si="233"/>
        <v/>
      </c>
      <c r="AD470" t="str">
        <f t="shared" si="234"/>
        <v/>
      </c>
      <c r="AE470" t="str">
        <f t="shared" si="235"/>
        <v/>
      </c>
      <c r="AF470" t="str">
        <f t="shared" si="236"/>
        <v/>
      </c>
      <c r="AG470" t="str">
        <f t="shared" si="237"/>
        <v>"Action.Check"</v>
      </c>
      <c r="AH470" t="str">
        <f t="shared" si="238"/>
        <v>"servedActivity"</v>
      </c>
      <c r="AI470" t="str">
        <f t="shared" si="239"/>
        <v>"Activity.UnitComposition"</v>
      </c>
      <c r="AJ470" t="str">
        <f t="shared" si="240"/>
        <v>"checkActions"</v>
      </c>
      <c r="AK470" t="str">
        <f t="shared" si="241"/>
        <v>"hasOne"</v>
      </c>
      <c r="AL470" t="str">
        <f t="shared" si="242"/>
        <v>"Action.Check","servedActivity","Activity.UnitComposition","checkActions","hasOne"</v>
      </c>
      <c r="AN470">
        <f>COUNTIF(View_conceptual!G:G,L470)</f>
        <v>0</v>
      </c>
      <c r="AO470">
        <f>COUNTIF(View_conceptual!H:H,L470)+COUNTIF(View_conceptual!I:I,N470)</f>
        <v>1</v>
      </c>
      <c r="AQ470" t="str">
        <f t="shared" si="243"/>
        <v/>
      </c>
      <c r="AR470" t="str">
        <f t="shared" si="244"/>
        <v/>
      </c>
      <c r="AT470">
        <f>COUNTIF(View_full!G:G,L470)</f>
        <v>1</v>
      </c>
      <c r="AU470">
        <f>COUNTIF(View_full!H:H,L470)+COUNTIF(View_full!I:I,N470)</f>
        <v>1</v>
      </c>
      <c r="AV470">
        <f>COUNTIFS(Property_Manual!$A$2:$A$1206,Raw!L470,Property_Manual!$B$2:$B$1206,Raw!M470,Property_Manual!$C$2:$C$1206,Raw!N470,Property_Manual!$D$2:$D$1206,Raw!O470,Property_Manual!$F$2:$F$1206,"x")</f>
        <v>0</v>
      </c>
      <c r="AW470" t="str">
        <f t="shared" si="245"/>
        <v/>
      </c>
      <c r="AX470" t="str">
        <f t="shared" si="246"/>
        <v/>
      </c>
      <c r="AY470" t="str">
        <f t="shared" si="247"/>
        <v/>
      </c>
    </row>
    <row r="471" spans="1:51" x14ac:dyDescent="0.2">
      <c r="A471" s="5" t="s">
        <v>1255</v>
      </c>
      <c r="B471" s="5" t="s">
        <v>1209</v>
      </c>
      <c r="C471" s="5" t="s">
        <v>23</v>
      </c>
      <c r="D471" s="5" t="s">
        <v>426</v>
      </c>
      <c r="E471" t="s">
        <v>1210</v>
      </c>
      <c r="F471" s="5" t="s">
        <v>868</v>
      </c>
      <c r="G471">
        <v>1</v>
      </c>
      <c r="H471" t="s">
        <v>22</v>
      </c>
      <c r="I471" s="5" t="s">
        <v>413</v>
      </c>
      <c r="J471" s="5" t="s">
        <v>427</v>
      </c>
      <c r="K471" s="5"/>
      <c r="L471" t="str">
        <f t="shared" si="217"/>
        <v>Check</v>
      </c>
      <c r="M471" t="str">
        <f t="shared" si="218"/>
        <v>servedActivity</v>
      </c>
      <c r="N471" t="str">
        <f t="shared" si="219"/>
        <v>TransportMovement</v>
      </c>
      <c r="O471" t="str">
        <f t="shared" si="220"/>
        <v>checkActions</v>
      </c>
      <c r="P471" t="str">
        <f t="shared" si="221"/>
        <v/>
      </c>
      <c r="Q471" t="str">
        <f t="shared" si="222"/>
        <v>Object</v>
      </c>
      <c r="R471" t="str">
        <f t="shared" si="223"/>
        <v/>
      </c>
      <c r="S471" t="str">
        <f t="shared" si="224"/>
        <v/>
      </c>
      <c r="T471" t="str">
        <f t="shared" si="225"/>
        <v/>
      </c>
      <c r="U471" t="str">
        <f t="shared" si="226"/>
        <v/>
      </c>
      <c r="V471" t="str">
        <f t="shared" si="227"/>
        <v/>
      </c>
      <c r="W471" t="str">
        <f>IF($A471="Implicit","",COUNTIFS($C$8:C471,C471,$A$8:A471,"Explicit"))</f>
        <v/>
      </c>
      <c r="X471" t="str">
        <f t="shared" si="228"/>
        <v/>
      </c>
      <c r="Y471" t="str">
        <f t="shared" si="229"/>
        <v/>
      </c>
      <c r="Z471" t="str">
        <f t="shared" si="230"/>
        <v/>
      </c>
      <c r="AA471" t="str">
        <f t="shared" si="231"/>
        <v/>
      </c>
      <c r="AB471" t="str">
        <f t="shared" si="232"/>
        <v/>
      </c>
      <c r="AC471" t="str">
        <f t="shared" si="233"/>
        <v/>
      </c>
      <c r="AD471" t="str">
        <f t="shared" si="234"/>
        <v/>
      </c>
      <c r="AE471" t="str">
        <f t="shared" si="235"/>
        <v/>
      </c>
      <c r="AF471" t="str">
        <f t="shared" si="236"/>
        <v/>
      </c>
      <c r="AG471" t="str">
        <f t="shared" si="237"/>
        <v>"Action.Check"</v>
      </c>
      <c r="AH471" t="str">
        <f t="shared" si="238"/>
        <v>"servedActivity"</v>
      </c>
      <c r="AI471" t="str">
        <f t="shared" si="239"/>
        <v>"Activity.TransportMovement"</v>
      </c>
      <c r="AJ471" t="str">
        <f t="shared" si="240"/>
        <v>"checkActions"</v>
      </c>
      <c r="AK471" t="str">
        <f t="shared" si="241"/>
        <v>"hasOne"</v>
      </c>
      <c r="AL471" t="str">
        <f t="shared" si="242"/>
        <v>"Action.Check","servedActivity","Activity.TransportMovement","checkActions","hasOne"</v>
      </c>
      <c r="AN471">
        <f>COUNTIF(View_conceptual!G:G,L471)</f>
        <v>0</v>
      </c>
      <c r="AO471">
        <f>COUNTIF(View_conceptual!H:H,L471)+COUNTIF(View_conceptual!I:I,N471)</f>
        <v>1</v>
      </c>
      <c r="AQ471" t="str">
        <f t="shared" si="243"/>
        <v/>
      </c>
      <c r="AR471" t="str">
        <f t="shared" si="244"/>
        <v/>
      </c>
      <c r="AT471">
        <f>COUNTIF(View_full!G:G,L471)</f>
        <v>1</v>
      </c>
      <c r="AU471">
        <f>COUNTIF(View_full!H:H,L471)+COUNTIF(View_full!I:I,N471)</f>
        <v>1</v>
      </c>
      <c r="AV471">
        <f>COUNTIFS(Property_Manual!$A$2:$A$1206,Raw!L471,Property_Manual!$B$2:$B$1206,Raw!M471,Property_Manual!$C$2:$C$1206,Raw!N471,Property_Manual!$D$2:$D$1206,Raw!O471,Property_Manual!$F$2:$F$1206,"x")</f>
        <v>0</v>
      </c>
      <c r="AW471" t="str">
        <f t="shared" si="245"/>
        <v/>
      </c>
      <c r="AX471" t="str">
        <f t="shared" si="246"/>
        <v/>
      </c>
      <c r="AY471" t="str">
        <f t="shared" si="247"/>
        <v/>
      </c>
    </row>
    <row r="472" spans="1:51" x14ac:dyDescent="0.2">
      <c r="A472" s="5" t="s">
        <v>1255</v>
      </c>
      <c r="B472" s="5" t="s">
        <v>1209</v>
      </c>
      <c r="C472" s="5" t="s">
        <v>23</v>
      </c>
      <c r="D472" s="5" t="s">
        <v>426</v>
      </c>
      <c r="E472" t="s">
        <v>1210</v>
      </c>
      <c r="F472" s="5" t="s">
        <v>1134</v>
      </c>
      <c r="G472">
        <v>1</v>
      </c>
      <c r="H472" t="s">
        <v>22</v>
      </c>
      <c r="I472" s="5" t="s">
        <v>413</v>
      </c>
      <c r="J472" s="5" t="s">
        <v>427</v>
      </c>
      <c r="K472" s="5"/>
      <c r="L472" t="str">
        <f t="shared" si="217"/>
        <v>Check</v>
      </c>
      <c r="M472" t="str">
        <f t="shared" si="218"/>
        <v>servedActivity</v>
      </c>
      <c r="N472" t="str">
        <f t="shared" si="219"/>
        <v>Storage</v>
      </c>
      <c r="O472" t="str">
        <f t="shared" si="220"/>
        <v>checkActions</v>
      </c>
      <c r="P472" t="str">
        <f t="shared" si="221"/>
        <v/>
      </c>
      <c r="Q472" t="str">
        <f t="shared" si="222"/>
        <v>Object</v>
      </c>
      <c r="R472" t="str">
        <f t="shared" si="223"/>
        <v/>
      </c>
      <c r="S472" t="str">
        <f t="shared" si="224"/>
        <v/>
      </c>
      <c r="T472" t="str">
        <f t="shared" si="225"/>
        <v/>
      </c>
      <c r="U472" t="str">
        <f t="shared" si="226"/>
        <v/>
      </c>
      <c r="V472" t="str">
        <f t="shared" si="227"/>
        <v/>
      </c>
      <c r="W472" t="str">
        <f>IF($A472="Implicit","",COUNTIFS($C$8:C472,C472,$A$8:A472,"Explicit"))</f>
        <v/>
      </c>
      <c r="X472" t="str">
        <f t="shared" si="228"/>
        <v/>
      </c>
      <c r="Y472" t="str">
        <f t="shared" si="229"/>
        <v/>
      </c>
      <c r="Z472" t="str">
        <f t="shared" si="230"/>
        <v/>
      </c>
      <c r="AA472" t="str">
        <f t="shared" si="231"/>
        <v/>
      </c>
      <c r="AB472" t="str">
        <f t="shared" si="232"/>
        <v/>
      </c>
      <c r="AC472" t="str">
        <f t="shared" si="233"/>
        <v/>
      </c>
      <c r="AD472" t="str">
        <f t="shared" si="234"/>
        <v/>
      </c>
      <c r="AE472" t="str">
        <f t="shared" si="235"/>
        <v/>
      </c>
      <c r="AF472" t="str">
        <f t="shared" si="236"/>
        <v/>
      </c>
      <c r="AG472" t="str">
        <f t="shared" si="237"/>
        <v>"Action.Check"</v>
      </c>
      <c r="AH472" t="str">
        <f t="shared" si="238"/>
        <v>"servedActivity"</v>
      </c>
      <c r="AI472" t="str">
        <f t="shared" si="239"/>
        <v>"Activity.Storage"</v>
      </c>
      <c r="AJ472" t="str">
        <f t="shared" si="240"/>
        <v>"checkActions"</v>
      </c>
      <c r="AK472" t="str">
        <f t="shared" si="241"/>
        <v>"hasOne"</v>
      </c>
      <c r="AL472" t="str">
        <f t="shared" si="242"/>
        <v>"Action.Check","servedActivity","Activity.Storage","checkActions","hasOne"</v>
      </c>
      <c r="AN472">
        <f>COUNTIF(View_conceptual!G:G,L472)</f>
        <v>0</v>
      </c>
      <c r="AO472">
        <f>COUNTIF(View_conceptual!H:H,L472)+COUNTIF(View_conceptual!I:I,N472)</f>
        <v>0</v>
      </c>
      <c r="AQ472" t="str">
        <f t="shared" si="243"/>
        <v/>
      </c>
      <c r="AR472" t="str">
        <f t="shared" si="244"/>
        <v/>
      </c>
      <c r="AT472">
        <f>COUNTIF(View_full!G:G,L472)</f>
        <v>1</v>
      </c>
      <c r="AU472">
        <f>COUNTIF(View_full!H:H,L472)+COUNTIF(View_full!I:I,N472)</f>
        <v>1</v>
      </c>
      <c r="AV472">
        <f>COUNTIFS(Property_Manual!$A$2:$A$1206,Raw!L472,Property_Manual!$B$2:$B$1206,Raw!M472,Property_Manual!$C$2:$C$1206,Raw!N472,Property_Manual!$D$2:$D$1206,Raw!O472,Property_Manual!$F$2:$F$1206,"x")</f>
        <v>0</v>
      </c>
      <c r="AW472" t="str">
        <f t="shared" si="245"/>
        <v/>
      </c>
      <c r="AX472" t="str">
        <f t="shared" si="246"/>
        <v/>
      </c>
      <c r="AY472" t="str">
        <f t="shared" si="247"/>
        <v/>
      </c>
    </row>
    <row r="473" spans="1:51" x14ac:dyDescent="0.2">
      <c r="A473" s="5" t="s">
        <v>1254</v>
      </c>
      <c r="B473" s="5" t="s">
        <v>1209</v>
      </c>
      <c r="C473" s="5" t="s">
        <v>23</v>
      </c>
      <c r="D473" s="5" t="s">
        <v>417</v>
      </c>
      <c r="E473" s="5" t="s">
        <v>1836</v>
      </c>
      <c r="F473" s="5" t="s">
        <v>30</v>
      </c>
      <c r="G473">
        <v>1</v>
      </c>
      <c r="I473" s="5" t="s">
        <v>413</v>
      </c>
      <c r="J473" s="5" t="s">
        <v>418</v>
      </c>
      <c r="K473" s="5" t="s">
        <v>1831</v>
      </c>
      <c r="L473" t="str">
        <f t="shared" si="217"/>
        <v>Check</v>
      </c>
      <c r="M473" t="str">
        <f t="shared" si="218"/>
        <v>checker</v>
      </c>
      <c r="N473" t="str">
        <f t="shared" si="219"/>
        <v>Actor</v>
      </c>
      <c r="O473" t="str">
        <f t="shared" si="220"/>
        <v/>
      </c>
      <c r="P473" t="str">
        <f t="shared" si="221"/>
        <v>Person|NonHumanActor</v>
      </c>
      <c r="Q473" t="str">
        <f t="shared" si="222"/>
        <v>Object</v>
      </c>
      <c r="R473" t="str">
        <f t="shared" si="223"/>
        <v>"Action"</v>
      </c>
      <c r="S473" t="str">
        <f t="shared" si="224"/>
        <v>"Check"</v>
      </c>
      <c r="T473" t="str">
        <f t="shared" si="225"/>
        <v>"checker"</v>
      </c>
      <c r="U473" t="str">
        <f t="shared" si="226"/>
        <v>"Agent"</v>
      </c>
      <c r="V473" t="str">
        <f t="shared" si="227"/>
        <v>"Actor"</v>
      </c>
      <c r="W473">
        <f>IF($A473="Implicit","",COUNTIFS($C$8:C473,C473,$A$8:A473,"Explicit"))</f>
        <v>6</v>
      </c>
      <c r="X473" t="str">
        <f t="shared" si="228"/>
        <v>"Action to describe a check"</v>
      </c>
      <c r="Y473" t="str">
        <f t="shared" si="229"/>
        <v>"Reference to the Actor performing the Check"</v>
      </c>
      <c r="Z473" t="str">
        <f t="shared" si="230"/>
        <v>"false"</v>
      </c>
      <c r="AA473" t="str">
        <f t="shared" si="231"/>
        <v>"false"</v>
      </c>
      <c r="AB473" t="str">
        <f t="shared" si="232"/>
        <v>"Person|NonHumanActor"</v>
      </c>
      <c r="AC473" t="str">
        <f t="shared" si="233"/>
        <v>"https://onerecord.iata.org/ns/cargo#Check"</v>
      </c>
      <c r="AD473" t="str">
        <f t="shared" si="234"/>
        <v>"https://onerecord.iata.org/ns/cargo#checker"</v>
      </c>
      <c r="AE473" t="str">
        <f t="shared" si="235"/>
        <v>"https://onerecord.iata.org/ns/cargo#Actor"</v>
      </c>
      <c r="AF473" t="str">
        <f t="shared" si="236"/>
        <v>"Action","Check","checker","Agent","Actor",6,"Action to describe a check","Reference to the Actor performing the Check","false","false","Person|NonHumanActor","https://onerecord.iata.org/ns/cargo#Check","https://onerecord.iata.org/ns/cargo#checker","https://onerecord.iata.org/ns/cargo#Actor"</v>
      </c>
      <c r="AG473" t="str">
        <f t="shared" si="237"/>
        <v>"Action.Check"</v>
      </c>
      <c r="AH473" t="str">
        <f t="shared" si="238"/>
        <v>"checker"</v>
      </c>
      <c r="AI473" t="str">
        <f t="shared" si="239"/>
        <v>"Agent.Actor"</v>
      </c>
      <c r="AJ473" t="str">
        <f t="shared" si="240"/>
        <v>""</v>
      </c>
      <c r="AK473" t="str">
        <f t="shared" si="241"/>
        <v>"hasOne"</v>
      </c>
      <c r="AL473" t="str">
        <f t="shared" si="242"/>
        <v>"Action.Check","checker","Agent.Actor","","hasOne"</v>
      </c>
      <c r="AN473">
        <f>COUNTIF(View_conceptual!G:G,L473)</f>
        <v>0</v>
      </c>
      <c r="AO473">
        <f>COUNTIF(View_conceptual!H:H,L473)+COUNTIF(View_conceptual!I:I,N473)</f>
        <v>0</v>
      </c>
      <c r="AQ473" t="str">
        <f t="shared" si="243"/>
        <v/>
      </c>
      <c r="AR473" t="str">
        <f t="shared" si="244"/>
        <v/>
      </c>
      <c r="AT473">
        <f>COUNTIF(View_full!G:G,L473)</f>
        <v>1</v>
      </c>
      <c r="AU473">
        <f>COUNTIF(View_full!H:H,L473)+COUNTIF(View_full!I:I,N473)</f>
        <v>0</v>
      </c>
      <c r="AV473">
        <f>COUNTIFS(Property_Manual!$A$2:$A$1206,Raw!L473,Property_Manual!$B$2:$B$1206,Raw!M473,Property_Manual!$C$2:$C$1206,Raw!N473,Property_Manual!$D$2:$D$1206,Raw!O473,Property_Manual!$F$2:$F$1206,"x")</f>
        <v>0</v>
      </c>
      <c r="AW473" t="str">
        <f t="shared" si="245"/>
        <v>"Action","Check","checker","Agent","Actor",6,"Action to describe a check","Reference to the Actor performing the Check","false","false","Person|NonHumanActor","https://onerecord.iata.org/ns/cargo#Check","https://onerecord.iata.org/ns/cargo#checker","https://onerecord.iata.org/ns/cargo#Actor"</v>
      </c>
      <c r="AX473" t="str">
        <f t="shared" si="246"/>
        <v/>
      </c>
      <c r="AY473" t="str">
        <f t="shared" si="247"/>
        <v/>
      </c>
    </row>
    <row r="474" spans="1:51" x14ac:dyDescent="0.2">
      <c r="A474" s="5" t="s">
        <v>1254</v>
      </c>
      <c r="B474" s="5" t="s">
        <v>1209</v>
      </c>
      <c r="C474" s="5" t="s">
        <v>23</v>
      </c>
      <c r="D474" s="5" t="s">
        <v>422</v>
      </c>
      <c r="E474" t="s">
        <v>3</v>
      </c>
      <c r="F474" s="5" t="s">
        <v>4</v>
      </c>
      <c r="G474">
        <v>1</v>
      </c>
      <c r="I474" s="5" t="s">
        <v>413</v>
      </c>
      <c r="J474" s="5" t="s">
        <v>423</v>
      </c>
      <c r="K474" s="5"/>
      <c r="L474" t="str">
        <f t="shared" si="217"/>
        <v>Check</v>
      </c>
      <c r="M474" t="str">
        <f t="shared" si="218"/>
        <v>actionTimeType</v>
      </c>
      <c r="N474" t="str">
        <f t="shared" si="219"/>
        <v>ActionTimeType</v>
      </c>
      <c r="O474" t="str">
        <f t="shared" si="220"/>
        <v/>
      </c>
      <c r="P474" t="str">
        <f t="shared" si="221"/>
        <v/>
      </c>
      <c r="Q474" t="str">
        <f t="shared" si="222"/>
        <v>Object</v>
      </c>
      <c r="R474" t="str">
        <f t="shared" si="223"/>
        <v>"Action"</v>
      </c>
      <c r="S474" t="str">
        <f t="shared" si="224"/>
        <v>"Check"</v>
      </c>
      <c r="T474" t="str">
        <f t="shared" si="225"/>
        <v>"actionTimeType"</v>
      </c>
      <c r="U474" t="str">
        <f t="shared" si="226"/>
        <v>"Enum"</v>
      </c>
      <c r="V474" t="str">
        <f t="shared" si="227"/>
        <v>"ActionTimeType"</v>
      </c>
      <c r="W474">
        <f>IF($A474="Implicit","",COUNTIFS($C$8:C474,C474,$A$8:A474,"Explicit"))</f>
        <v>7</v>
      </c>
      <c r="X474" t="str">
        <f t="shared" si="228"/>
        <v>"Action to describe a check"</v>
      </c>
      <c r="Y474" t="str">
        <f t="shared" si="229"/>
        <v>"Enum stating the type of the Action"</v>
      </c>
      <c r="Z474" t="str">
        <f t="shared" si="230"/>
        <v>"false"</v>
      </c>
      <c r="AA474" t="str">
        <f t="shared" si="231"/>
        <v>"true"</v>
      </c>
      <c r="AB474" t="str">
        <f t="shared" si="232"/>
        <v>""</v>
      </c>
      <c r="AC474" t="str">
        <f t="shared" si="233"/>
        <v>"https://onerecord.iata.org/ns/cargo#Check"</v>
      </c>
      <c r="AD474" t="str">
        <f t="shared" si="234"/>
        <v>"https://onerecord.iata.org/ns/cargo#actionTimeType"</v>
      </c>
      <c r="AE474" t="str">
        <f t="shared" si="235"/>
        <v>"https://onerecord.iata.org/ns/cargo#ActionTimeType"</v>
      </c>
      <c r="AF474" t="str">
        <f t="shared" si="236"/>
        <v>"Action","Check","actionTimeType","Enum","ActionTimeType",7,"Action to describe a check","Enum stating the type of the Action","false","true","","https://onerecord.iata.org/ns/cargo#Check","https://onerecord.iata.org/ns/cargo#actionTimeType","https://onerecord.iata.org/ns/cargo#ActionTimeType"</v>
      </c>
      <c r="AG474" t="str">
        <f t="shared" si="237"/>
        <v>"Action.Check"</v>
      </c>
      <c r="AH474" t="str">
        <f t="shared" si="238"/>
        <v>"actionTimeType"</v>
      </c>
      <c r="AI474" t="str">
        <f t="shared" si="239"/>
        <v>"Enum.ActionTimeType"</v>
      </c>
      <c r="AJ474" t="str">
        <f t="shared" si="240"/>
        <v>""</v>
      </c>
      <c r="AK474" t="str">
        <f t="shared" si="241"/>
        <v>"hasOne"</v>
      </c>
      <c r="AL474" t="str">
        <f t="shared" si="242"/>
        <v>"Action.Check","actionTimeType","Enum.ActionTimeType","","hasOne"</v>
      </c>
      <c r="AN474">
        <f>COUNTIF(View_conceptual!G:G,L474)</f>
        <v>0</v>
      </c>
      <c r="AO474">
        <f>COUNTIF(View_conceptual!H:H,L474)+COUNTIF(View_conceptual!I:I,N474)</f>
        <v>0</v>
      </c>
      <c r="AQ474" t="str">
        <f t="shared" si="243"/>
        <v/>
      </c>
      <c r="AR474" t="str">
        <f t="shared" si="244"/>
        <v/>
      </c>
      <c r="AT474">
        <f>COUNTIF(View_full!G:G,L474)</f>
        <v>1</v>
      </c>
      <c r="AU474">
        <f>COUNTIF(View_full!H:H,L474)+COUNTIF(View_full!I:I,N474)</f>
        <v>0</v>
      </c>
      <c r="AV474">
        <f>COUNTIFS(Property_Manual!$A$2:$A$1206,Raw!L474,Property_Manual!$B$2:$B$1206,Raw!M474,Property_Manual!$C$2:$C$1206,Raw!N474,Property_Manual!$D$2:$D$1206,Raw!O474,Property_Manual!$F$2:$F$1206,"x")</f>
        <v>0</v>
      </c>
      <c r="AW474" t="str">
        <f t="shared" si="245"/>
        <v>"Action","Check","actionTimeType","Enum","ActionTimeType",7,"Action to describe a check","Enum stating the type of the Action","false","true","","https://onerecord.iata.org/ns/cargo#Check","https://onerecord.iata.org/ns/cargo#actionTimeType","https://onerecord.iata.org/ns/cargo#ActionTimeType"</v>
      </c>
      <c r="AX474" t="str">
        <f t="shared" si="246"/>
        <v/>
      </c>
      <c r="AY474" t="str">
        <f t="shared" si="247"/>
        <v/>
      </c>
    </row>
    <row r="475" spans="1:51" x14ac:dyDescent="0.2">
      <c r="A475" s="5" t="s">
        <v>1254</v>
      </c>
      <c r="B475" s="5" t="s">
        <v>1209</v>
      </c>
      <c r="C475" s="5" t="s">
        <v>23</v>
      </c>
      <c r="D475" s="5" t="s">
        <v>38</v>
      </c>
      <c r="E475" s="5" t="s">
        <v>1209</v>
      </c>
      <c r="F475" s="5" t="s">
        <v>23</v>
      </c>
      <c r="H475" s="5" t="s">
        <v>415</v>
      </c>
      <c r="I475" s="5" t="s">
        <v>413</v>
      </c>
      <c r="J475" s="5" t="s">
        <v>39</v>
      </c>
      <c r="K475" s="5"/>
      <c r="L475" t="str">
        <f t="shared" si="217"/>
        <v>Check</v>
      </c>
      <c r="M475" t="str">
        <f t="shared" si="218"/>
        <v>checks</v>
      </c>
      <c r="N475" t="str">
        <f t="shared" si="219"/>
        <v>Check</v>
      </c>
      <c r="O475" t="str">
        <f t="shared" si="220"/>
        <v>checkedObject</v>
      </c>
      <c r="P475" t="str">
        <f t="shared" si="221"/>
        <v/>
      </c>
      <c r="Q475" t="str">
        <f t="shared" si="222"/>
        <v>Object</v>
      </c>
      <c r="R475" t="str">
        <f t="shared" si="223"/>
        <v>"Action"</v>
      </c>
      <c r="S475" t="str">
        <f t="shared" si="224"/>
        <v>"Check"</v>
      </c>
      <c r="T475" t="str">
        <f t="shared" si="225"/>
        <v>"checks"</v>
      </c>
      <c r="U475" t="str">
        <f t="shared" si="226"/>
        <v>"Action"</v>
      </c>
      <c r="V475" t="str">
        <f t="shared" si="227"/>
        <v>"Check"</v>
      </c>
      <c r="W475">
        <f>IF($A475="Implicit","",COUNTIFS($C$8:C475,C475,$A$8:A475,"Explicit"))</f>
        <v>8</v>
      </c>
      <c r="X475" t="str">
        <f t="shared" si="228"/>
        <v>"Action to describe a check"</v>
      </c>
      <c r="Y475" t="str">
        <f t="shared" si="229"/>
        <v>"References to the CheckActions performed on the object"</v>
      </c>
      <c r="Z475" t="str">
        <f t="shared" si="230"/>
        <v>"true"</v>
      </c>
      <c r="AA475" t="str">
        <f t="shared" si="231"/>
        <v>"false"</v>
      </c>
      <c r="AB475" t="str">
        <f t="shared" si="232"/>
        <v>""</v>
      </c>
      <c r="AC475" t="str">
        <f t="shared" si="233"/>
        <v>"https://onerecord.iata.org/ns/cargo#Check"</v>
      </c>
      <c r="AD475" t="str">
        <f t="shared" si="234"/>
        <v>"https://onerecord.iata.org/ns/cargo#checks"</v>
      </c>
      <c r="AE475" t="str">
        <f t="shared" si="235"/>
        <v>"https://onerecord.iata.org/ns/cargo#Check"</v>
      </c>
      <c r="AF475" t="str">
        <f t="shared" si="236"/>
        <v>"Action","Check","checks","Action","Check",8,"Action to describe a check","References to the CheckActions performed on the object","true","false","","https://onerecord.iata.org/ns/cargo#Check","https://onerecord.iata.org/ns/cargo#checks","https://onerecord.iata.org/ns/cargo#Check"</v>
      </c>
      <c r="AG475" t="str">
        <f t="shared" si="237"/>
        <v>"Action.Check"</v>
      </c>
      <c r="AH475" t="str">
        <f t="shared" si="238"/>
        <v>"checks"</v>
      </c>
      <c r="AI475" t="str">
        <f t="shared" si="239"/>
        <v>"Action.Check"</v>
      </c>
      <c r="AJ475" t="str">
        <f t="shared" si="240"/>
        <v>"checkedObject"</v>
      </c>
      <c r="AK475" t="str">
        <f t="shared" si="241"/>
        <v>"hasMany"</v>
      </c>
      <c r="AL475" t="str">
        <f t="shared" si="242"/>
        <v>"Action.Check","checks","Action.Check","checkedObject","hasMany"</v>
      </c>
      <c r="AN475">
        <f>COUNTIF(View_conceptual!G:G,L475)</f>
        <v>0</v>
      </c>
      <c r="AO475">
        <f>COUNTIF(View_conceptual!H:H,L475)+COUNTIF(View_conceptual!I:I,N475)</f>
        <v>0</v>
      </c>
      <c r="AQ475" t="str">
        <f t="shared" si="243"/>
        <v/>
      </c>
      <c r="AR475" t="str">
        <f t="shared" si="244"/>
        <v/>
      </c>
      <c r="AT475">
        <f>COUNTIF(View_full!G:G,L475)</f>
        <v>1</v>
      </c>
      <c r="AU475">
        <f>COUNTIF(View_full!H:H,L475)+COUNTIF(View_full!I:I,N475)</f>
        <v>0</v>
      </c>
      <c r="AV475">
        <f>COUNTIFS(Property_Manual!$A$2:$A$1206,Raw!L475,Property_Manual!$B$2:$B$1206,Raw!M475,Property_Manual!$C$2:$C$1206,Raw!N475,Property_Manual!$D$2:$D$1206,Raw!O475,Property_Manual!$F$2:$F$1206,"x")</f>
        <v>0</v>
      </c>
      <c r="AW475" t="str">
        <f t="shared" si="245"/>
        <v>"Action","Check","checks","Action","Check",8,"Action to describe a check","References to the CheckActions performed on the object","true","false","","https://onerecord.iata.org/ns/cargo#Check","https://onerecord.iata.org/ns/cargo#checks","https://onerecord.iata.org/ns/cargo#Check"</v>
      </c>
      <c r="AX475" t="str">
        <f t="shared" si="246"/>
        <v/>
      </c>
      <c r="AY475" t="str">
        <f t="shared" si="247"/>
        <v/>
      </c>
    </row>
    <row r="476" spans="1:51" x14ac:dyDescent="0.2">
      <c r="A476" s="5" t="s">
        <v>1254</v>
      </c>
      <c r="B476" s="5" t="s">
        <v>1209</v>
      </c>
      <c r="C476" s="5" t="s">
        <v>23</v>
      </c>
      <c r="D476" s="5" t="s">
        <v>43</v>
      </c>
      <c r="E476" s="5" t="s">
        <v>1198</v>
      </c>
      <c r="F476" s="5" t="s">
        <v>44</v>
      </c>
      <c r="H476" t="s">
        <v>654</v>
      </c>
      <c r="I476" s="5" t="s">
        <v>413</v>
      </c>
      <c r="J476" s="5" t="s">
        <v>45</v>
      </c>
      <c r="K476" s="5"/>
      <c r="L476" t="str">
        <f t="shared" si="217"/>
        <v>Check</v>
      </c>
      <c r="M476" t="str">
        <f t="shared" si="218"/>
        <v>externalReferences</v>
      </c>
      <c r="N476" t="str">
        <f t="shared" si="219"/>
        <v>ExternalReference</v>
      </c>
      <c r="O476" t="str">
        <f t="shared" si="220"/>
        <v>referenceForObjects</v>
      </c>
      <c r="P476" t="str">
        <f t="shared" si="221"/>
        <v/>
      </c>
      <c r="Q476" t="str">
        <f t="shared" si="222"/>
        <v>Object</v>
      </c>
      <c r="R476" t="str">
        <f t="shared" si="223"/>
        <v>"Action"</v>
      </c>
      <c r="S476" t="str">
        <f t="shared" si="224"/>
        <v>"Check"</v>
      </c>
      <c r="T476" t="str">
        <f t="shared" si="225"/>
        <v>"externalReferences"</v>
      </c>
      <c r="U476" t="str">
        <f t="shared" si="226"/>
        <v>"Common"</v>
      </c>
      <c r="V476" t="str">
        <f t="shared" si="227"/>
        <v>"ExternalReference"</v>
      </c>
      <c r="W476">
        <f>IF($A476="Implicit","",COUNTIFS($C$8:C476,C476,$A$8:A476,"Explicit"))</f>
        <v>9</v>
      </c>
      <c r="X476" t="str">
        <f t="shared" si="228"/>
        <v>"Action to describe a check"</v>
      </c>
      <c r="Y476" t="str">
        <f t="shared" si="229"/>
        <v>"References to all associated ExternalReferences"</v>
      </c>
      <c r="Z476" t="str">
        <f t="shared" si="230"/>
        <v>"true"</v>
      </c>
      <c r="AA476" t="str">
        <f t="shared" si="231"/>
        <v>"false"</v>
      </c>
      <c r="AB476" t="str">
        <f t="shared" si="232"/>
        <v>""</v>
      </c>
      <c r="AC476" t="str">
        <f t="shared" si="233"/>
        <v>"https://onerecord.iata.org/ns/cargo#Check"</v>
      </c>
      <c r="AD476" t="str">
        <f t="shared" si="234"/>
        <v>"https://onerecord.iata.org/ns/cargo#externalReferences"</v>
      </c>
      <c r="AE476" t="str">
        <f t="shared" si="235"/>
        <v>"https://onerecord.iata.org/ns/cargo#ExternalReference"</v>
      </c>
      <c r="AF476" t="str">
        <f t="shared" si="236"/>
        <v>"Action","Check","externalReferences","Common","ExternalReference",9,"Action to describe a check","References to all associated ExternalReferences","true","false","","https://onerecord.iata.org/ns/cargo#Check","https://onerecord.iata.org/ns/cargo#externalReferences","https://onerecord.iata.org/ns/cargo#ExternalReference"</v>
      </c>
      <c r="AG476" t="str">
        <f t="shared" si="237"/>
        <v>"Action.Check"</v>
      </c>
      <c r="AH476" t="str">
        <f t="shared" si="238"/>
        <v>"externalReferences"</v>
      </c>
      <c r="AI476" t="str">
        <f t="shared" si="239"/>
        <v>"Common.ExternalReference"</v>
      </c>
      <c r="AJ476" t="str">
        <f t="shared" si="240"/>
        <v>"referenceForObjects"</v>
      </c>
      <c r="AK476" t="str">
        <f t="shared" si="241"/>
        <v>"hasMany"</v>
      </c>
      <c r="AL476" t="str">
        <f t="shared" si="242"/>
        <v>"Action.Check","externalReferences","Common.ExternalReference","referenceForObjects","hasMany"</v>
      </c>
      <c r="AN476">
        <f>COUNTIF(View_conceptual!G:G,L476)</f>
        <v>0</v>
      </c>
      <c r="AO476">
        <f>COUNTIF(View_conceptual!H:H,L476)+COUNTIF(View_conceptual!I:I,N476)</f>
        <v>0</v>
      </c>
      <c r="AQ476" t="str">
        <f t="shared" si="243"/>
        <v/>
      </c>
      <c r="AR476" t="str">
        <f t="shared" si="244"/>
        <v/>
      </c>
      <c r="AT476">
        <f>COUNTIF(View_full!G:G,L476)</f>
        <v>1</v>
      </c>
      <c r="AU476">
        <f>COUNTIF(View_full!H:H,L476)+COUNTIF(View_full!I:I,N476)</f>
        <v>0</v>
      </c>
      <c r="AV476">
        <f>COUNTIFS(Property_Manual!$A$2:$A$1206,Raw!L476,Property_Manual!$B$2:$B$1206,Raw!M476,Property_Manual!$C$2:$C$1206,Raw!N476,Property_Manual!$D$2:$D$1206,Raw!O476,Property_Manual!$F$2:$F$1206,"x")</f>
        <v>0</v>
      </c>
      <c r="AW476" t="str">
        <f t="shared" si="245"/>
        <v>"Action","Check","externalReferences","Common","ExternalReference",9,"Action to describe a check","References to all associated ExternalReferences","true","false","","https://onerecord.iata.org/ns/cargo#Check","https://onerecord.iata.org/ns/cargo#externalReferences","https://onerecord.iata.org/ns/cargo#ExternalReference"</v>
      </c>
      <c r="AX476" t="str">
        <f t="shared" si="246"/>
        <v/>
      </c>
      <c r="AY476" t="str">
        <f t="shared" si="247"/>
        <v/>
      </c>
    </row>
    <row r="477" spans="1:51" x14ac:dyDescent="0.2">
      <c r="A477" s="5" t="s">
        <v>1255</v>
      </c>
      <c r="B477" s="5" t="s">
        <v>1209</v>
      </c>
      <c r="C477" s="5" t="s">
        <v>23</v>
      </c>
      <c r="D477" s="5" t="s">
        <v>415</v>
      </c>
      <c r="E477" s="5"/>
      <c r="F477" s="5" t="s">
        <v>3152</v>
      </c>
      <c r="G477">
        <v>1</v>
      </c>
      <c r="H477" s="5" t="s">
        <v>38</v>
      </c>
      <c r="I477" s="5" t="s">
        <v>413</v>
      </c>
      <c r="J477" s="5" t="s">
        <v>416</v>
      </c>
      <c r="K477" s="5"/>
      <c r="L477" t="str">
        <f t="shared" si="217"/>
        <v>Check</v>
      </c>
      <c r="M477" t="str">
        <f t="shared" si="218"/>
        <v>checkedObject</v>
      </c>
      <c r="N477" t="str">
        <f t="shared" si="219"/>
        <v>HandlingService</v>
      </c>
      <c r="O477" t="str">
        <f t="shared" si="220"/>
        <v>checks</v>
      </c>
      <c r="P477" t="str">
        <f t="shared" si="221"/>
        <v/>
      </c>
      <c r="Q477" t="str">
        <f t="shared" si="222"/>
        <v>Object</v>
      </c>
      <c r="R477" t="str">
        <f t="shared" si="223"/>
        <v/>
      </c>
      <c r="S477" t="str">
        <f t="shared" si="224"/>
        <v/>
      </c>
      <c r="T477" t="str">
        <f t="shared" si="225"/>
        <v/>
      </c>
      <c r="U477" t="str">
        <f t="shared" si="226"/>
        <v/>
      </c>
      <c r="V477" t="str">
        <f t="shared" si="227"/>
        <v/>
      </c>
      <c r="W477" t="str">
        <f>IF($A477="Implicit","",COUNTIFS($C$8:C477,C477,$A$8:A477,"Explicit"))</f>
        <v/>
      </c>
      <c r="X477" t="str">
        <f t="shared" si="228"/>
        <v/>
      </c>
      <c r="Y477" t="str">
        <f t="shared" si="229"/>
        <v/>
      </c>
      <c r="Z477" t="str">
        <f t="shared" si="230"/>
        <v/>
      </c>
      <c r="AA477" t="str">
        <f t="shared" si="231"/>
        <v/>
      </c>
      <c r="AB477" t="str">
        <f t="shared" si="232"/>
        <v/>
      </c>
      <c r="AC477" t="str">
        <f t="shared" si="233"/>
        <v/>
      </c>
      <c r="AD477" t="str">
        <f t="shared" si="234"/>
        <v/>
      </c>
      <c r="AE477" t="str">
        <f t="shared" si="235"/>
        <v/>
      </c>
      <c r="AF477" t="str">
        <f t="shared" si="236"/>
        <v/>
      </c>
      <c r="AG477" t="str">
        <f t="shared" si="237"/>
        <v>"Action.Check"</v>
      </c>
      <c r="AH477" t="str">
        <f t="shared" si="238"/>
        <v>"checkedObject"</v>
      </c>
      <c r="AI477" t="str">
        <f t="shared" si="239"/>
        <v>".HandlingService"</v>
      </c>
      <c r="AJ477" t="str">
        <f t="shared" si="240"/>
        <v>"checks"</v>
      </c>
      <c r="AK477" t="str">
        <f t="shared" si="241"/>
        <v>"hasOne"</v>
      </c>
      <c r="AL477" t="str">
        <f t="shared" si="242"/>
        <v>"Action.Check","checkedObject",".HandlingService","checks","hasOne"</v>
      </c>
      <c r="AN477">
        <f>COUNTIF(View_conceptual!G:G,L477)</f>
        <v>0</v>
      </c>
      <c r="AO477">
        <f>COUNTIF(View_conceptual!H:H,L477)+COUNTIF(View_conceptual!I:I,N477)</f>
        <v>0</v>
      </c>
      <c r="AQ477" t="str">
        <f t="shared" si="243"/>
        <v/>
      </c>
      <c r="AR477" t="str">
        <f t="shared" si="244"/>
        <v/>
      </c>
      <c r="AT477">
        <f>COUNTIF(View_full!G:G,L477)</f>
        <v>1</v>
      </c>
      <c r="AU477">
        <f>COUNTIF(View_full!H:H,L477)+COUNTIF(View_full!I:I,N477)</f>
        <v>0</v>
      </c>
      <c r="AV477">
        <f>COUNTIFS(Property_Manual!$A$2:$A$1206,Raw!L477,Property_Manual!$B$2:$B$1206,Raw!M477,Property_Manual!$C$2:$C$1206,Raw!N477,Property_Manual!$D$2:$D$1206,Raw!O477,Property_Manual!$F$2:$F$1206,"x")</f>
        <v>0</v>
      </c>
      <c r="AW477" t="str">
        <f t="shared" si="245"/>
        <v/>
      </c>
      <c r="AX477" t="str">
        <f t="shared" si="246"/>
        <v/>
      </c>
      <c r="AY477" t="str">
        <f t="shared" si="247"/>
        <v/>
      </c>
    </row>
    <row r="478" spans="1:51" x14ac:dyDescent="0.2">
      <c r="A478" s="5" t="s">
        <v>1255</v>
      </c>
      <c r="B478" s="5" t="s">
        <v>1209</v>
      </c>
      <c r="C478" s="5" t="s">
        <v>23</v>
      </c>
      <c r="D478" s="5" t="s">
        <v>417</v>
      </c>
      <c r="E478" s="5" t="s">
        <v>1836</v>
      </c>
      <c r="F478" s="5" t="s">
        <v>30</v>
      </c>
      <c r="G478">
        <v>1</v>
      </c>
      <c r="H478" s="5"/>
      <c r="I478" s="5" t="s">
        <v>413</v>
      </c>
      <c r="J478" s="5" t="s">
        <v>418</v>
      </c>
      <c r="K478" s="5" t="s">
        <v>1831</v>
      </c>
      <c r="L478" t="str">
        <f t="shared" si="217"/>
        <v>Check</v>
      </c>
      <c r="M478" t="str">
        <f t="shared" si="218"/>
        <v>checker</v>
      </c>
      <c r="N478" t="str">
        <f t="shared" si="219"/>
        <v>Actor</v>
      </c>
      <c r="O478" t="str">
        <f t="shared" si="220"/>
        <v/>
      </c>
      <c r="P478" t="str">
        <f t="shared" si="221"/>
        <v>Person|NonHumanActor</v>
      </c>
      <c r="Q478" t="str">
        <f t="shared" si="222"/>
        <v>Object</v>
      </c>
      <c r="R478" t="str">
        <f t="shared" si="223"/>
        <v/>
      </c>
      <c r="S478" t="str">
        <f t="shared" si="224"/>
        <v/>
      </c>
      <c r="T478" t="str">
        <f t="shared" si="225"/>
        <v/>
      </c>
      <c r="U478" t="str">
        <f t="shared" si="226"/>
        <v/>
      </c>
      <c r="V478" t="str">
        <f t="shared" si="227"/>
        <v/>
      </c>
      <c r="W478" t="str">
        <f>IF($A478="Implicit","",COUNTIFS($C$8:C478,C478,$A$8:A478,"Explicit"))</f>
        <v/>
      </c>
      <c r="X478" t="str">
        <f t="shared" si="228"/>
        <v/>
      </c>
      <c r="Y478" t="str">
        <f t="shared" si="229"/>
        <v/>
      </c>
      <c r="Z478" t="str">
        <f t="shared" si="230"/>
        <v/>
      </c>
      <c r="AA478" t="str">
        <f t="shared" si="231"/>
        <v/>
      </c>
      <c r="AB478" t="str">
        <f t="shared" si="232"/>
        <v/>
      </c>
      <c r="AC478" t="str">
        <f t="shared" si="233"/>
        <v/>
      </c>
      <c r="AD478" t="str">
        <f t="shared" si="234"/>
        <v/>
      </c>
      <c r="AE478" t="str">
        <f t="shared" si="235"/>
        <v/>
      </c>
      <c r="AF478" t="str">
        <f t="shared" si="236"/>
        <v/>
      </c>
      <c r="AG478" t="str">
        <f t="shared" si="237"/>
        <v>"Action.Check"</v>
      </c>
      <c r="AH478" t="str">
        <f t="shared" si="238"/>
        <v>"checker"</v>
      </c>
      <c r="AI478" t="str">
        <f t="shared" si="239"/>
        <v>"Agent.Actor"</v>
      </c>
      <c r="AJ478" t="str">
        <f t="shared" si="240"/>
        <v>""</v>
      </c>
      <c r="AK478" t="str">
        <f t="shared" si="241"/>
        <v>"hasOne"</v>
      </c>
      <c r="AL478" t="str">
        <f t="shared" si="242"/>
        <v>"Action.Check","checker","Agent.Actor","","hasOne"</v>
      </c>
      <c r="AN478">
        <f>COUNTIF(View_conceptual!G:G,L478)</f>
        <v>0</v>
      </c>
      <c r="AO478">
        <f>COUNTIF(View_conceptual!H:H,L478)+COUNTIF(View_conceptual!I:I,N478)</f>
        <v>0</v>
      </c>
      <c r="AQ478" t="str">
        <f t="shared" si="243"/>
        <v/>
      </c>
      <c r="AR478" t="str">
        <f t="shared" si="244"/>
        <v/>
      </c>
      <c r="AT478">
        <f>COUNTIF(View_full!G:G,L478)</f>
        <v>1</v>
      </c>
      <c r="AU478">
        <f>COUNTIF(View_full!H:H,L478)+COUNTIF(View_full!I:I,N478)</f>
        <v>0</v>
      </c>
      <c r="AV478">
        <f>COUNTIFS(Property_Manual!$A$2:$A$1206,Raw!L478,Property_Manual!$B$2:$B$1206,Raw!M478,Property_Manual!$C$2:$C$1206,Raw!N478,Property_Manual!$D$2:$D$1206,Raw!O478,Property_Manual!$F$2:$F$1206,"x")</f>
        <v>0</v>
      </c>
      <c r="AW478" t="str">
        <f t="shared" si="245"/>
        <v/>
      </c>
      <c r="AX478" t="str">
        <f t="shared" si="246"/>
        <v/>
      </c>
      <c r="AY478" t="str">
        <f t="shared" si="247"/>
        <v/>
      </c>
    </row>
    <row r="479" spans="1:51" x14ac:dyDescent="0.2">
      <c r="A479" s="5" t="s">
        <v>1255</v>
      </c>
      <c r="B479" s="5" t="s">
        <v>1209</v>
      </c>
      <c r="C479" s="5" t="s">
        <v>23</v>
      </c>
      <c r="D479" s="5" t="s">
        <v>417</v>
      </c>
      <c r="E479" t="s">
        <v>1836</v>
      </c>
      <c r="F479" s="5" t="s">
        <v>390</v>
      </c>
      <c r="G479">
        <v>1</v>
      </c>
      <c r="I479" s="5" t="s">
        <v>413</v>
      </c>
      <c r="J479" s="5" t="s">
        <v>418</v>
      </c>
      <c r="K479" s="5"/>
      <c r="L479" t="str">
        <f t="shared" si="217"/>
        <v>Check</v>
      </c>
      <c r="M479" t="str">
        <f t="shared" si="218"/>
        <v>checker</v>
      </c>
      <c r="N479" t="str">
        <f t="shared" si="219"/>
        <v>Person</v>
      </c>
      <c r="O479" t="str">
        <f t="shared" si="220"/>
        <v/>
      </c>
      <c r="P479" t="str">
        <f t="shared" si="221"/>
        <v/>
      </c>
      <c r="Q479" t="str">
        <f t="shared" si="222"/>
        <v>Object</v>
      </c>
      <c r="R479" t="str">
        <f t="shared" si="223"/>
        <v/>
      </c>
      <c r="S479" t="str">
        <f t="shared" si="224"/>
        <v/>
      </c>
      <c r="T479" t="str">
        <f t="shared" si="225"/>
        <v/>
      </c>
      <c r="U479" t="str">
        <f t="shared" si="226"/>
        <v/>
      </c>
      <c r="V479" t="str">
        <f t="shared" si="227"/>
        <v/>
      </c>
      <c r="W479" t="str">
        <f>IF($A479="Implicit","",COUNTIFS($C$8:C479,C479,$A$8:A479,"Explicit"))</f>
        <v/>
      </c>
      <c r="X479" t="str">
        <f t="shared" si="228"/>
        <v/>
      </c>
      <c r="Y479" t="str">
        <f t="shared" si="229"/>
        <v/>
      </c>
      <c r="Z479" t="str">
        <f t="shared" si="230"/>
        <v/>
      </c>
      <c r="AA479" t="str">
        <f t="shared" si="231"/>
        <v/>
      </c>
      <c r="AB479" t="str">
        <f t="shared" si="232"/>
        <v/>
      </c>
      <c r="AC479" t="str">
        <f t="shared" si="233"/>
        <v/>
      </c>
      <c r="AD479" t="str">
        <f t="shared" si="234"/>
        <v/>
      </c>
      <c r="AE479" t="str">
        <f t="shared" si="235"/>
        <v/>
      </c>
      <c r="AF479" t="str">
        <f t="shared" si="236"/>
        <v/>
      </c>
      <c r="AG479" t="str">
        <f t="shared" si="237"/>
        <v>"Action.Check"</v>
      </c>
      <c r="AH479" t="str">
        <f t="shared" si="238"/>
        <v>"checker"</v>
      </c>
      <c r="AI479" t="str">
        <f t="shared" si="239"/>
        <v>"Agent.Person"</v>
      </c>
      <c r="AJ479" t="str">
        <f t="shared" si="240"/>
        <v>""</v>
      </c>
      <c r="AK479" t="str">
        <f t="shared" si="241"/>
        <v>"hasOne"</v>
      </c>
      <c r="AL479" t="str">
        <f t="shared" si="242"/>
        <v>"Action.Check","checker","Agent.Person","","hasOne"</v>
      </c>
      <c r="AN479">
        <f>COUNTIF(View_conceptual!G:G,L479)</f>
        <v>0</v>
      </c>
      <c r="AO479">
        <f>COUNTIF(View_conceptual!H:H,L479)+COUNTIF(View_conceptual!I:I,N479)</f>
        <v>0</v>
      </c>
      <c r="AQ479" t="str">
        <f t="shared" si="243"/>
        <v/>
      </c>
      <c r="AR479" t="str">
        <f t="shared" si="244"/>
        <v/>
      </c>
      <c r="AT479">
        <f>COUNTIF(View_full!G:G,L479)</f>
        <v>1</v>
      </c>
      <c r="AU479">
        <f>COUNTIF(View_full!H:H,L479)+COUNTIF(View_full!I:I,N479)</f>
        <v>0</v>
      </c>
      <c r="AV479">
        <f>COUNTIFS(Property_Manual!$A$2:$A$1206,Raw!L479,Property_Manual!$B$2:$B$1206,Raw!M479,Property_Manual!$C$2:$C$1206,Raw!N479,Property_Manual!$D$2:$D$1206,Raw!O479,Property_Manual!$F$2:$F$1206,"x")</f>
        <v>0</v>
      </c>
      <c r="AW479" t="str">
        <f t="shared" si="245"/>
        <v/>
      </c>
      <c r="AX479" t="str">
        <f t="shared" si="246"/>
        <v/>
      </c>
      <c r="AY479" t="str">
        <f t="shared" si="247"/>
        <v/>
      </c>
    </row>
    <row r="480" spans="1:51" x14ac:dyDescent="0.2">
      <c r="A480" s="5" t="s">
        <v>1255</v>
      </c>
      <c r="B480" s="5" t="s">
        <v>1209</v>
      </c>
      <c r="C480" s="5" t="s">
        <v>23</v>
      </c>
      <c r="D480" s="5" t="s">
        <v>417</v>
      </c>
      <c r="E480" t="s">
        <v>1836</v>
      </c>
      <c r="F480" s="5" t="s">
        <v>1130</v>
      </c>
      <c r="G480">
        <v>1</v>
      </c>
      <c r="I480" s="5" t="s">
        <v>413</v>
      </c>
      <c r="J480" s="5" t="s">
        <v>418</v>
      </c>
      <c r="K480" s="5"/>
      <c r="L480" t="str">
        <f t="shared" si="217"/>
        <v>Check</v>
      </c>
      <c r="M480" t="str">
        <f t="shared" si="218"/>
        <v>checker</v>
      </c>
      <c r="N480" t="str">
        <f t="shared" si="219"/>
        <v>NonHumanActor</v>
      </c>
      <c r="O480" t="str">
        <f t="shared" si="220"/>
        <v/>
      </c>
      <c r="P480" t="str">
        <f t="shared" si="221"/>
        <v/>
      </c>
      <c r="Q480" t="str">
        <f t="shared" si="222"/>
        <v>Object</v>
      </c>
      <c r="R480" t="str">
        <f t="shared" si="223"/>
        <v/>
      </c>
      <c r="S480" t="str">
        <f t="shared" si="224"/>
        <v/>
      </c>
      <c r="T480" t="str">
        <f t="shared" si="225"/>
        <v/>
      </c>
      <c r="U480" t="str">
        <f t="shared" si="226"/>
        <v/>
      </c>
      <c r="V480" t="str">
        <f t="shared" si="227"/>
        <v/>
      </c>
      <c r="W480" t="str">
        <f>IF($A480="Implicit","",COUNTIFS($C$8:C480,C480,$A$8:A480,"Explicit"))</f>
        <v/>
      </c>
      <c r="X480" t="str">
        <f t="shared" si="228"/>
        <v/>
      </c>
      <c r="Y480" t="str">
        <f t="shared" si="229"/>
        <v/>
      </c>
      <c r="Z480" t="str">
        <f t="shared" si="230"/>
        <v/>
      </c>
      <c r="AA480" t="str">
        <f t="shared" si="231"/>
        <v/>
      </c>
      <c r="AB480" t="str">
        <f t="shared" si="232"/>
        <v/>
      </c>
      <c r="AC480" t="str">
        <f t="shared" si="233"/>
        <v/>
      </c>
      <c r="AD480" t="str">
        <f t="shared" si="234"/>
        <v/>
      </c>
      <c r="AE480" t="str">
        <f t="shared" si="235"/>
        <v/>
      </c>
      <c r="AF480" t="str">
        <f t="shared" si="236"/>
        <v/>
      </c>
      <c r="AG480" t="str">
        <f t="shared" si="237"/>
        <v>"Action.Check"</v>
      </c>
      <c r="AH480" t="str">
        <f t="shared" si="238"/>
        <v>"checker"</v>
      </c>
      <c r="AI480" t="str">
        <f t="shared" si="239"/>
        <v>"Agent.NonHumanActor"</v>
      </c>
      <c r="AJ480" t="str">
        <f t="shared" si="240"/>
        <v>""</v>
      </c>
      <c r="AK480" t="str">
        <f t="shared" si="241"/>
        <v>"hasOne"</v>
      </c>
      <c r="AL480" t="str">
        <f t="shared" si="242"/>
        <v>"Action.Check","checker","Agent.NonHumanActor","","hasOne"</v>
      </c>
      <c r="AN480">
        <f>COUNTIF(View_conceptual!G:G,L480)</f>
        <v>0</v>
      </c>
      <c r="AO480">
        <f>COUNTIF(View_conceptual!H:H,L480)+COUNTIF(View_conceptual!I:I,N480)</f>
        <v>0</v>
      </c>
      <c r="AQ480" t="str">
        <f t="shared" si="243"/>
        <v/>
      </c>
      <c r="AR480" t="str">
        <f t="shared" si="244"/>
        <v/>
      </c>
      <c r="AT480">
        <f>COUNTIF(View_full!G:G,L480)</f>
        <v>1</v>
      </c>
      <c r="AU480">
        <f>COUNTIF(View_full!H:H,L480)+COUNTIF(View_full!I:I,N480)</f>
        <v>0</v>
      </c>
      <c r="AV480">
        <f>COUNTIFS(Property_Manual!$A$2:$A$1206,Raw!L480,Property_Manual!$B$2:$B$1206,Raw!M480,Property_Manual!$C$2:$C$1206,Raw!N480,Property_Manual!$D$2:$D$1206,Raw!O480,Property_Manual!$F$2:$F$1206,"x")</f>
        <v>0</v>
      </c>
      <c r="AW480" t="str">
        <f t="shared" si="245"/>
        <v/>
      </c>
      <c r="AX480" t="str">
        <f t="shared" si="246"/>
        <v/>
      </c>
      <c r="AY480" t="str">
        <f t="shared" si="247"/>
        <v/>
      </c>
    </row>
    <row r="481" spans="1:51" x14ac:dyDescent="0.2">
      <c r="A481" s="5" t="s">
        <v>1255</v>
      </c>
      <c r="B481" s="5" t="s">
        <v>1209</v>
      </c>
      <c r="C481" s="5" t="s">
        <v>23</v>
      </c>
      <c r="D481" s="5" t="s">
        <v>422</v>
      </c>
      <c r="E481" t="s">
        <v>3</v>
      </c>
      <c r="F481" s="5" t="s">
        <v>4</v>
      </c>
      <c r="G481">
        <v>1</v>
      </c>
      <c r="I481" s="5" t="s">
        <v>413</v>
      </c>
      <c r="J481" s="5" t="s">
        <v>423</v>
      </c>
      <c r="K481" s="5"/>
      <c r="L481" t="str">
        <f t="shared" si="217"/>
        <v>Check</v>
      </c>
      <c r="M481" t="str">
        <f t="shared" si="218"/>
        <v>actionTimeType</v>
      </c>
      <c r="N481" t="str">
        <f t="shared" si="219"/>
        <v>ActionTimeType</v>
      </c>
      <c r="O481" t="str">
        <f t="shared" si="220"/>
        <v/>
      </c>
      <c r="P481" t="str">
        <f t="shared" si="221"/>
        <v/>
      </c>
      <c r="Q481" t="str">
        <f t="shared" si="222"/>
        <v>Object</v>
      </c>
      <c r="R481" t="str">
        <f t="shared" si="223"/>
        <v/>
      </c>
      <c r="S481" t="str">
        <f t="shared" si="224"/>
        <v/>
      </c>
      <c r="T481" t="str">
        <f t="shared" si="225"/>
        <v/>
      </c>
      <c r="U481" t="str">
        <f t="shared" si="226"/>
        <v/>
      </c>
      <c r="V481" t="str">
        <f t="shared" si="227"/>
        <v/>
      </c>
      <c r="W481" t="str">
        <f>IF($A481="Implicit","",COUNTIFS($C$8:C481,C481,$A$8:A481,"Explicit"))</f>
        <v/>
      </c>
      <c r="X481" t="str">
        <f t="shared" si="228"/>
        <v/>
      </c>
      <c r="Y481" t="str">
        <f t="shared" si="229"/>
        <v/>
      </c>
      <c r="Z481" t="str">
        <f t="shared" si="230"/>
        <v/>
      </c>
      <c r="AA481" t="str">
        <f t="shared" si="231"/>
        <v/>
      </c>
      <c r="AB481" t="str">
        <f t="shared" si="232"/>
        <v/>
      </c>
      <c r="AC481" t="str">
        <f t="shared" si="233"/>
        <v/>
      </c>
      <c r="AD481" t="str">
        <f t="shared" si="234"/>
        <v/>
      </c>
      <c r="AE481" t="str">
        <f t="shared" si="235"/>
        <v/>
      </c>
      <c r="AF481" t="str">
        <f t="shared" si="236"/>
        <v/>
      </c>
      <c r="AG481" t="str">
        <f t="shared" si="237"/>
        <v>"Action.Check"</v>
      </c>
      <c r="AH481" t="str">
        <f t="shared" si="238"/>
        <v>"actionTimeType"</v>
      </c>
      <c r="AI481" t="str">
        <f t="shared" si="239"/>
        <v>"Enum.ActionTimeType"</v>
      </c>
      <c r="AJ481" t="str">
        <f t="shared" si="240"/>
        <v>""</v>
      </c>
      <c r="AK481" t="str">
        <f t="shared" si="241"/>
        <v>"hasOne"</v>
      </c>
      <c r="AL481" t="str">
        <f t="shared" si="242"/>
        <v>"Action.Check","actionTimeType","Enum.ActionTimeType","","hasOne"</v>
      </c>
      <c r="AN481">
        <f>COUNTIF(View_conceptual!G:G,L481)</f>
        <v>0</v>
      </c>
      <c r="AO481">
        <f>COUNTIF(View_conceptual!H:H,L481)+COUNTIF(View_conceptual!I:I,N481)</f>
        <v>0</v>
      </c>
      <c r="AQ481" t="str">
        <f t="shared" si="243"/>
        <v/>
      </c>
      <c r="AR481" t="str">
        <f t="shared" si="244"/>
        <v/>
      </c>
      <c r="AT481">
        <f>COUNTIF(View_full!G:G,L481)</f>
        <v>1</v>
      </c>
      <c r="AU481">
        <f>COUNTIF(View_full!H:H,L481)+COUNTIF(View_full!I:I,N481)</f>
        <v>0</v>
      </c>
      <c r="AV481">
        <f>COUNTIFS(Property_Manual!$A$2:$A$1206,Raw!L481,Property_Manual!$B$2:$B$1206,Raw!M481,Property_Manual!$C$2:$C$1206,Raw!N481,Property_Manual!$D$2:$D$1206,Raw!O481,Property_Manual!$F$2:$F$1206,"x")</f>
        <v>0</v>
      </c>
      <c r="AW481" t="str">
        <f t="shared" si="245"/>
        <v/>
      </c>
      <c r="AX481" t="str">
        <f t="shared" si="246"/>
        <v/>
      </c>
      <c r="AY481" t="str">
        <f t="shared" si="247"/>
        <v/>
      </c>
    </row>
    <row r="482" spans="1:51" x14ac:dyDescent="0.2">
      <c r="A482" s="5" t="s">
        <v>1255</v>
      </c>
      <c r="B482" s="5" t="s">
        <v>1209</v>
      </c>
      <c r="C482" s="5" t="s">
        <v>23</v>
      </c>
      <c r="D482" s="5" t="s">
        <v>38</v>
      </c>
      <c r="E482" t="s">
        <v>1209</v>
      </c>
      <c r="F482" s="5" t="s">
        <v>23</v>
      </c>
      <c r="H482" t="s">
        <v>415</v>
      </c>
      <c r="I482" s="5" t="s">
        <v>413</v>
      </c>
      <c r="J482" s="5" t="s">
        <v>39</v>
      </c>
      <c r="K482" s="5"/>
      <c r="L482" t="str">
        <f t="shared" si="217"/>
        <v>Check</v>
      </c>
      <c r="M482" t="str">
        <f t="shared" si="218"/>
        <v>checks</v>
      </c>
      <c r="N482" t="str">
        <f t="shared" si="219"/>
        <v>Check</v>
      </c>
      <c r="O482" t="str">
        <f t="shared" si="220"/>
        <v>checkedObject</v>
      </c>
      <c r="P482" t="str">
        <f t="shared" si="221"/>
        <v/>
      </c>
      <c r="Q482" t="str">
        <f t="shared" si="222"/>
        <v>Object</v>
      </c>
      <c r="R482" t="str">
        <f t="shared" si="223"/>
        <v/>
      </c>
      <c r="S482" t="str">
        <f t="shared" si="224"/>
        <v/>
      </c>
      <c r="T482" t="str">
        <f t="shared" si="225"/>
        <v/>
      </c>
      <c r="U482" t="str">
        <f t="shared" si="226"/>
        <v/>
      </c>
      <c r="V482" t="str">
        <f t="shared" si="227"/>
        <v/>
      </c>
      <c r="W482" t="str">
        <f>IF($A482="Implicit","",COUNTIFS($C$8:C482,C482,$A$8:A482,"Explicit"))</f>
        <v/>
      </c>
      <c r="X482" t="str">
        <f t="shared" si="228"/>
        <v/>
      </c>
      <c r="Y482" t="str">
        <f t="shared" si="229"/>
        <v/>
      </c>
      <c r="Z482" t="str">
        <f t="shared" si="230"/>
        <v/>
      </c>
      <c r="AA482" t="str">
        <f t="shared" si="231"/>
        <v/>
      </c>
      <c r="AB482" t="str">
        <f t="shared" si="232"/>
        <v/>
      </c>
      <c r="AC482" t="str">
        <f t="shared" si="233"/>
        <v/>
      </c>
      <c r="AD482" t="str">
        <f t="shared" si="234"/>
        <v/>
      </c>
      <c r="AE482" t="str">
        <f t="shared" si="235"/>
        <v/>
      </c>
      <c r="AF482" t="str">
        <f t="shared" si="236"/>
        <v/>
      </c>
      <c r="AG482" t="str">
        <f t="shared" si="237"/>
        <v>"Action.Check"</v>
      </c>
      <c r="AH482" t="str">
        <f t="shared" si="238"/>
        <v>"checks"</v>
      </c>
      <c r="AI482" t="str">
        <f t="shared" si="239"/>
        <v>"Action.Check"</v>
      </c>
      <c r="AJ482" t="str">
        <f t="shared" si="240"/>
        <v>"checkedObject"</v>
      </c>
      <c r="AK482" t="str">
        <f t="shared" si="241"/>
        <v>"hasMany"</v>
      </c>
      <c r="AL482" t="str">
        <f t="shared" si="242"/>
        <v>"Action.Check","checks","Action.Check","checkedObject","hasMany"</v>
      </c>
      <c r="AN482">
        <f>COUNTIF(View_conceptual!G:G,L482)</f>
        <v>0</v>
      </c>
      <c r="AO482">
        <f>COUNTIF(View_conceptual!H:H,L482)+COUNTIF(View_conceptual!I:I,N482)</f>
        <v>0</v>
      </c>
      <c r="AQ482" t="str">
        <f t="shared" si="243"/>
        <v/>
      </c>
      <c r="AR482" t="str">
        <f t="shared" si="244"/>
        <v/>
      </c>
      <c r="AT482">
        <f>COUNTIF(View_full!G:G,L482)</f>
        <v>1</v>
      </c>
      <c r="AU482">
        <f>COUNTIF(View_full!H:H,L482)+COUNTIF(View_full!I:I,N482)</f>
        <v>0</v>
      </c>
      <c r="AV482">
        <f>COUNTIFS(Property_Manual!$A$2:$A$1206,Raw!L482,Property_Manual!$B$2:$B$1206,Raw!M482,Property_Manual!$C$2:$C$1206,Raw!N482,Property_Manual!$D$2:$D$1206,Raw!O482,Property_Manual!$F$2:$F$1206,"x")</f>
        <v>0</v>
      </c>
      <c r="AW482" t="str">
        <f t="shared" si="245"/>
        <v/>
      </c>
      <c r="AX482" t="str">
        <f t="shared" si="246"/>
        <v/>
      </c>
      <c r="AY482" t="str">
        <f t="shared" si="247"/>
        <v/>
      </c>
    </row>
    <row r="483" spans="1:51" x14ac:dyDescent="0.2">
      <c r="A483" s="5" t="s">
        <v>1255</v>
      </c>
      <c r="B483" s="5" t="s">
        <v>1209</v>
      </c>
      <c r="C483" s="5" t="s">
        <v>23</v>
      </c>
      <c r="D483" s="5" t="s">
        <v>43</v>
      </c>
      <c r="E483" t="s">
        <v>1198</v>
      </c>
      <c r="F483" s="5" t="s">
        <v>44</v>
      </c>
      <c r="H483" t="s">
        <v>654</v>
      </c>
      <c r="I483" s="5" t="s">
        <v>413</v>
      </c>
      <c r="J483" s="5" t="s">
        <v>45</v>
      </c>
      <c r="K483" s="5"/>
      <c r="L483" t="str">
        <f t="shared" si="217"/>
        <v>Check</v>
      </c>
      <c r="M483" t="str">
        <f t="shared" si="218"/>
        <v>externalReferences</v>
      </c>
      <c r="N483" t="str">
        <f t="shared" si="219"/>
        <v>ExternalReference</v>
      </c>
      <c r="O483" t="str">
        <f t="shared" si="220"/>
        <v>referenceForObjects</v>
      </c>
      <c r="P483" t="str">
        <f t="shared" si="221"/>
        <v/>
      </c>
      <c r="Q483" t="str">
        <f t="shared" si="222"/>
        <v>Object</v>
      </c>
      <c r="R483" t="str">
        <f t="shared" si="223"/>
        <v/>
      </c>
      <c r="S483" t="str">
        <f t="shared" si="224"/>
        <v/>
      </c>
      <c r="T483" t="str">
        <f t="shared" si="225"/>
        <v/>
      </c>
      <c r="U483" t="str">
        <f t="shared" si="226"/>
        <v/>
      </c>
      <c r="V483" t="str">
        <f t="shared" si="227"/>
        <v/>
      </c>
      <c r="W483" t="str">
        <f>IF($A483="Implicit","",COUNTIFS($C$8:C483,C483,$A$8:A483,"Explicit"))</f>
        <v/>
      </c>
      <c r="X483" t="str">
        <f t="shared" si="228"/>
        <v/>
      </c>
      <c r="Y483" t="str">
        <f t="shared" si="229"/>
        <v/>
      </c>
      <c r="Z483" t="str">
        <f t="shared" si="230"/>
        <v/>
      </c>
      <c r="AA483" t="str">
        <f t="shared" si="231"/>
        <v/>
      </c>
      <c r="AB483" t="str">
        <f t="shared" si="232"/>
        <v/>
      </c>
      <c r="AC483" t="str">
        <f t="shared" si="233"/>
        <v/>
      </c>
      <c r="AD483" t="str">
        <f t="shared" si="234"/>
        <v/>
      </c>
      <c r="AE483" t="str">
        <f t="shared" si="235"/>
        <v/>
      </c>
      <c r="AF483" t="str">
        <f t="shared" si="236"/>
        <v/>
      </c>
      <c r="AG483" t="str">
        <f t="shared" si="237"/>
        <v>"Action.Check"</v>
      </c>
      <c r="AH483" t="str">
        <f t="shared" si="238"/>
        <v>"externalReferences"</v>
      </c>
      <c r="AI483" t="str">
        <f t="shared" si="239"/>
        <v>"Common.ExternalReference"</v>
      </c>
      <c r="AJ483" t="str">
        <f t="shared" si="240"/>
        <v>"referenceForObjects"</v>
      </c>
      <c r="AK483" t="str">
        <f t="shared" si="241"/>
        <v>"hasMany"</v>
      </c>
      <c r="AL483" t="str">
        <f t="shared" si="242"/>
        <v>"Action.Check","externalReferences","Common.ExternalReference","referenceForObjects","hasMany"</v>
      </c>
      <c r="AN483">
        <f>COUNTIF(View_conceptual!G:G,L483)</f>
        <v>0</v>
      </c>
      <c r="AO483">
        <f>COUNTIF(View_conceptual!H:H,L483)+COUNTIF(View_conceptual!I:I,N483)</f>
        <v>0</v>
      </c>
      <c r="AQ483" t="str">
        <f t="shared" si="243"/>
        <v/>
      </c>
      <c r="AR483" t="str">
        <f t="shared" si="244"/>
        <v/>
      </c>
      <c r="AT483">
        <f>COUNTIF(View_full!G:G,L483)</f>
        <v>1</v>
      </c>
      <c r="AU483">
        <f>COUNTIF(View_full!H:H,L483)+COUNTIF(View_full!I:I,N483)</f>
        <v>0</v>
      </c>
      <c r="AV483">
        <f>COUNTIFS(Property_Manual!$A$2:$A$1206,Raw!L483,Property_Manual!$B$2:$B$1206,Raw!M483,Property_Manual!$C$2:$C$1206,Raw!N483,Property_Manual!$D$2:$D$1206,Raw!O483,Property_Manual!$F$2:$F$1206,"x")</f>
        <v>0</v>
      </c>
      <c r="AW483" t="str">
        <f t="shared" si="245"/>
        <v/>
      </c>
      <c r="AX483" t="str">
        <f t="shared" si="246"/>
        <v/>
      </c>
      <c r="AY483" t="str">
        <f t="shared" si="247"/>
        <v/>
      </c>
    </row>
    <row r="484" spans="1:51" x14ac:dyDescent="0.2">
      <c r="A484" s="5" t="s">
        <v>1254</v>
      </c>
      <c r="B484" s="5" t="s">
        <v>1209</v>
      </c>
      <c r="C484" s="5" t="s">
        <v>23</v>
      </c>
      <c r="D484" s="5" t="s">
        <v>26</v>
      </c>
      <c r="E484" t="s">
        <v>49</v>
      </c>
      <c r="F484" s="5" t="s">
        <v>27</v>
      </c>
      <c r="I484" s="5" t="s">
        <v>413</v>
      </c>
      <c r="J484" s="5" t="s">
        <v>28</v>
      </c>
      <c r="K484" s="5"/>
      <c r="L484" t="str">
        <f t="shared" si="217"/>
        <v>Check</v>
      </c>
      <c r="M484" t="str">
        <f t="shared" si="218"/>
        <v>contactDetails</v>
      </c>
      <c r="N484" t="str">
        <f t="shared" si="219"/>
        <v>ContactDetail</v>
      </c>
      <c r="O484" t="str">
        <f t="shared" si="220"/>
        <v/>
      </c>
      <c r="P484" t="str">
        <f t="shared" si="221"/>
        <v/>
      </c>
      <c r="Q484" t="str">
        <f t="shared" si="222"/>
        <v>Object</v>
      </c>
      <c r="R484" t="str">
        <f t="shared" si="223"/>
        <v>"Action"</v>
      </c>
      <c r="S484" t="str">
        <f t="shared" si="224"/>
        <v>"Check"</v>
      </c>
      <c r="T484" t="str">
        <f t="shared" si="225"/>
        <v>"contactDetails"</v>
      </c>
      <c r="U484" t="str">
        <f t="shared" si="226"/>
        <v>"Embedded"</v>
      </c>
      <c r="V484" t="str">
        <f t="shared" si="227"/>
        <v>"ContactDetail"</v>
      </c>
      <c r="W484">
        <f>IF($A484="Implicit","",COUNTIFS($C$8:C484,C484,$A$8:A484,"Explicit"))</f>
        <v>10</v>
      </c>
      <c r="X484" t="str">
        <f t="shared" si="228"/>
        <v>"Action to describe a check"</v>
      </c>
      <c r="Y484" t="str">
        <f t="shared" si="229"/>
        <v>"Information about contactDetails"</v>
      </c>
      <c r="Z484" t="str">
        <f t="shared" si="230"/>
        <v>"true"</v>
      </c>
      <c r="AA484" t="str">
        <f t="shared" si="231"/>
        <v>"false"</v>
      </c>
      <c r="AB484" t="str">
        <f t="shared" si="232"/>
        <v>""</v>
      </c>
      <c r="AC484" t="str">
        <f t="shared" si="233"/>
        <v>"https://onerecord.iata.org/ns/cargo#Check"</v>
      </c>
      <c r="AD484" t="str">
        <f t="shared" si="234"/>
        <v>"https://onerecord.iata.org/ns/cargo#contactDetails"</v>
      </c>
      <c r="AE484" t="str">
        <f t="shared" si="235"/>
        <v>"https://onerecord.iata.org/ns/cargo#ContactDetail"</v>
      </c>
      <c r="AF484" t="str">
        <f t="shared" si="236"/>
        <v>"Action","Check","contactDetails","Embedded","ContactDetail",10,"Action to describe a check","Information about contactDetails","true","false","","https://onerecord.iata.org/ns/cargo#Check","https://onerecord.iata.org/ns/cargo#contactDetails","https://onerecord.iata.org/ns/cargo#ContactDetail"</v>
      </c>
      <c r="AG484" t="str">
        <f t="shared" si="237"/>
        <v>"Action.Check"</v>
      </c>
      <c r="AH484" t="str">
        <f t="shared" si="238"/>
        <v>"contactDetails"</v>
      </c>
      <c r="AI484" t="str">
        <f t="shared" si="239"/>
        <v>"Embedded.ContactDetail"</v>
      </c>
      <c r="AJ484" t="str">
        <f t="shared" si="240"/>
        <v>""</v>
      </c>
      <c r="AK484" t="str">
        <f t="shared" si="241"/>
        <v>"hasMany"</v>
      </c>
      <c r="AL484" t="str">
        <f t="shared" si="242"/>
        <v>"Action.Check","contactDetails","Embedded.ContactDetail","","hasMany"</v>
      </c>
      <c r="AN484">
        <f>COUNTIF(View_conceptual!G:G,L484)</f>
        <v>0</v>
      </c>
      <c r="AO484">
        <f>COUNTIF(View_conceptual!H:H,L484)+COUNTIF(View_conceptual!I:I,N484)</f>
        <v>0</v>
      </c>
      <c r="AQ484" t="str">
        <f t="shared" si="243"/>
        <v/>
      </c>
      <c r="AR484" t="str">
        <f t="shared" si="244"/>
        <v/>
      </c>
      <c r="AT484">
        <f>COUNTIF(View_full!G:G,L484)</f>
        <v>1</v>
      </c>
      <c r="AU484">
        <f>COUNTIF(View_full!H:H,L484)+COUNTIF(View_full!I:I,N484)</f>
        <v>0</v>
      </c>
      <c r="AV484">
        <f>COUNTIFS(Property_Manual!$A$2:$A$1206,Raw!L484,Property_Manual!$B$2:$B$1206,Raw!M484,Property_Manual!$C$2:$C$1206,Raw!N484,Property_Manual!$D$2:$D$1206,Raw!O484,Property_Manual!$F$2:$F$1206,"x")</f>
        <v>0</v>
      </c>
      <c r="AW484" t="str">
        <f t="shared" si="245"/>
        <v>"Action","Check","contactDetails","Embedded","ContactDetail",10,"Action to describe a check","Information about contactDetails","true","false","","https://onerecord.iata.org/ns/cargo#Check","https://onerecord.iata.org/ns/cargo#contactDetails","https://onerecord.iata.org/ns/cargo#ContactDetail"</v>
      </c>
      <c r="AX484" t="str">
        <f t="shared" si="246"/>
        <v/>
      </c>
      <c r="AY484" t="str">
        <f t="shared" si="247"/>
        <v/>
      </c>
    </row>
    <row r="485" spans="1:51" x14ac:dyDescent="0.2">
      <c r="A485" s="5" t="s">
        <v>1254</v>
      </c>
      <c r="B485" s="5" t="s">
        <v>1209</v>
      </c>
      <c r="C485" s="5" t="s">
        <v>23</v>
      </c>
      <c r="D485" s="5" t="s">
        <v>29</v>
      </c>
      <c r="E485" s="5" t="s">
        <v>1836</v>
      </c>
      <c r="F485" s="5" t="s">
        <v>30</v>
      </c>
      <c r="I485" s="5" t="s">
        <v>413</v>
      </c>
      <c r="J485" s="5" t="s">
        <v>31</v>
      </c>
      <c r="K485" s="5" t="s">
        <v>1831</v>
      </c>
      <c r="L485" t="str">
        <f t="shared" si="217"/>
        <v>Check</v>
      </c>
      <c r="M485" t="str">
        <f t="shared" si="218"/>
        <v>contactPersons</v>
      </c>
      <c r="N485" t="str">
        <f t="shared" si="219"/>
        <v>Actor</v>
      </c>
      <c r="O485" t="str">
        <f t="shared" si="220"/>
        <v/>
      </c>
      <c r="P485" t="str">
        <f t="shared" si="221"/>
        <v>Person|NonHumanActor</v>
      </c>
      <c r="Q485" t="str">
        <f t="shared" si="222"/>
        <v>Object</v>
      </c>
      <c r="R485" t="str">
        <f t="shared" si="223"/>
        <v>"Action"</v>
      </c>
      <c r="S485" t="str">
        <f t="shared" si="224"/>
        <v>"Check"</v>
      </c>
      <c r="T485" t="str">
        <f t="shared" si="225"/>
        <v>"contactPersons"</v>
      </c>
      <c r="U485" t="str">
        <f t="shared" si="226"/>
        <v>"Agent"</v>
      </c>
      <c r="V485" t="str">
        <f t="shared" si="227"/>
        <v>"Actor"</v>
      </c>
      <c r="W485">
        <f>IF($A485="Implicit","",COUNTIFS($C$8:C485,C485,$A$8:A485,"Explicit"))</f>
        <v>11</v>
      </c>
      <c r="X485" t="str">
        <f t="shared" si="228"/>
        <v>"Action to describe a check"</v>
      </c>
      <c r="Y485" t="str">
        <f t="shared" si="229"/>
        <v>"References to Actors (Person; NonHumanActor) acting as contacts"</v>
      </c>
      <c r="Z485" t="str">
        <f t="shared" si="230"/>
        <v>"true"</v>
      </c>
      <c r="AA485" t="str">
        <f t="shared" si="231"/>
        <v>"false"</v>
      </c>
      <c r="AB485" t="str">
        <f t="shared" si="232"/>
        <v>"Person|NonHumanActor"</v>
      </c>
      <c r="AC485" t="str">
        <f t="shared" si="233"/>
        <v>"https://onerecord.iata.org/ns/cargo#Check"</v>
      </c>
      <c r="AD485" t="str">
        <f t="shared" si="234"/>
        <v>"https://onerecord.iata.org/ns/cargo#contactPersons"</v>
      </c>
      <c r="AE485" t="str">
        <f t="shared" si="235"/>
        <v>"https://onerecord.iata.org/ns/cargo#Actor"</v>
      </c>
      <c r="AF485" t="str">
        <f t="shared" si="236"/>
        <v>"Action","Check","contactPersons","Agent","Actor",11,"Action to describe a check","References to Actors (Person; NonHumanActor) acting as contacts","true","false","Person|NonHumanActor","https://onerecord.iata.org/ns/cargo#Check","https://onerecord.iata.org/ns/cargo#contactPersons","https://onerecord.iata.org/ns/cargo#Actor"</v>
      </c>
      <c r="AG485" t="str">
        <f t="shared" si="237"/>
        <v>"Action.Check"</v>
      </c>
      <c r="AH485" t="str">
        <f t="shared" si="238"/>
        <v>"contactPersons"</v>
      </c>
      <c r="AI485" t="str">
        <f t="shared" si="239"/>
        <v>"Agent.Actor"</v>
      </c>
      <c r="AJ485" t="str">
        <f t="shared" si="240"/>
        <v>""</v>
      </c>
      <c r="AK485" t="str">
        <f t="shared" si="241"/>
        <v>"hasMany"</v>
      </c>
      <c r="AL485" t="str">
        <f t="shared" si="242"/>
        <v>"Action.Check","contactPersons","Agent.Actor","","hasMany"</v>
      </c>
      <c r="AN485">
        <f>COUNTIF(View_conceptual!G:G,L485)</f>
        <v>0</v>
      </c>
      <c r="AO485">
        <f>COUNTIF(View_conceptual!H:H,L485)+COUNTIF(View_conceptual!I:I,N485)</f>
        <v>0</v>
      </c>
      <c r="AQ485" t="str">
        <f t="shared" si="243"/>
        <v/>
      </c>
      <c r="AR485" t="str">
        <f t="shared" si="244"/>
        <v/>
      </c>
      <c r="AT485">
        <f>COUNTIF(View_full!G:G,L485)</f>
        <v>1</v>
      </c>
      <c r="AU485">
        <f>COUNTIF(View_full!H:H,L485)+COUNTIF(View_full!I:I,N485)</f>
        <v>0</v>
      </c>
      <c r="AV485">
        <f>COUNTIFS(Property_Manual!$A$2:$A$1206,Raw!L485,Property_Manual!$B$2:$B$1206,Raw!M485,Property_Manual!$C$2:$C$1206,Raw!N485,Property_Manual!$D$2:$D$1206,Raw!O485,Property_Manual!$F$2:$F$1206,"x")</f>
        <v>0</v>
      </c>
      <c r="AW485" t="str">
        <f t="shared" si="245"/>
        <v>"Action","Check","contactPersons","Agent","Actor",11,"Action to describe a check","References to Actors (Person; NonHumanActor) acting as contacts","true","false","Person|NonHumanActor","https://onerecord.iata.org/ns/cargo#Check","https://onerecord.iata.org/ns/cargo#contactPersons","https://onerecord.iata.org/ns/cargo#Actor"</v>
      </c>
      <c r="AX485" t="str">
        <f t="shared" si="246"/>
        <v/>
      </c>
      <c r="AY485" t="str">
        <f t="shared" si="247"/>
        <v/>
      </c>
    </row>
    <row r="486" spans="1:51" x14ac:dyDescent="0.2">
      <c r="A486" s="5" t="s">
        <v>1254</v>
      </c>
      <c r="B486" s="5" t="s">
        <v>1209</v>
      </c>
      <c r="C486" s="5" t="s">
        <v>23</v>
      </c>
      <c r="D486" s="5" t="s">
        <v>145</v>
      </c>
      <c r="E486" t="s">
        <v>49</v>
      </c>
      <c r="F486" s="5" t="s">
        <v>146</v>
      </c>
      <c r="I486" s="5" t="s">
        <v>413</v>
      </c>
      <c r="J486" s="5" t="s">
        <v>147</v>
      </c>
      <c r="K486" s="5"/>
      <c r="L486" t="str">
        <f t="shared" si="217"/>
        <v>Check</v>
      </c>
      <c r="M486" t="str">
        <f t="shared" si="218"/>
        <v>otherIdentifiers</v>
      </c>
      <c r="N486" t="str">
        <f t="shared" si="219"/>
        <v>OtherIdentifier</v>
      </c>
      <c r="O486" t="str">
        <f t="shared" si="220"/>
        <v/>
      </c>
      <c r="P486" t="str">
        <f t="shared" si="221"/>
        <v/>
      </c>
      <c r="Q486" t="str">
        <f t="shared" si="222"/>
        <v>Object</v>
      </c>
      <c r="R486" t="str">
        <f t="shared" si="223"/>
        <v>"Action"</v>
      </c>
      <c r="S486" t="str">
        <f t="shared" si="224"/>
        <v>"Check"</v>
      </c>
      <c r="T486" t="str">
        <f t="shared" si="225"/>
        <v>"otherIdentifiers"</v>
      </c>
      <c r="U486" t="str">
        <f t="shared" si="226"/>
        <v>"Embedded"</v>
      </c>
      <c r="V486" t="str">
        <f t="shared" si="227"/>
        <v>"OtherIdentifier"</v>
      </c>
      <c r="W486">
        <f>IF($A486="Implicit","",COUNTIFS($C$8:C486,C486,$A$8:A486,"Explicit"))</f>
        <v>12</v>
      </c>
      <c r="X486" t="str">
        <f t="shared" si="228"/>
        <v>"Action to describe a check"</v>
      </c>
      <c r="Y486" t="str">
        <f t="shared" si="229"/>
        <v>"Details about any other identifier; depending on the context of use"</v>
      </c>
      <c r="Z486" t="str">
        <f t="shared" si="230"/>
        <v>"true"</v>
      </c>
      <c r="AA486" t="str">
        <f t="shared" si="231"/>
        <v>"false"</v>
      </c>
      <c r="AB486" t="str">
        <f t="shared" si="232"/>
        <v>""</v>
      </c>
      <c r="AC486" t="str">
        <f t="shared" si="233"/>
        <v>"https://onerecord.iata.org/ns/cargo#Check"</v>
      </c>
      <c r="AD486" t="str">
        <f t="shared" si="234"/>
        <v>"https://onerecord.iata.org/ns/cargo#otherIdentifiers"</v>
      </c>
      <c r="AE486" t="str">
        <f t="shared" si="235"/>
        <v>"https://onerecord.iata.org/ns/cargo#OtherIdentifier"</v>
      </c>
      <c r="AF486" t="str">
        <f t="shared" si="236"/>
        <v>"Action","Check","otherIdentifiers","Embedded","OtherIdentifier",12,"Action to describe a check","Details about any other identifier; depending on the context of use","true","false","","https://onerecord.iata.org/ns/cargo#Check","https://onerecord.iata.org/ns/cargo#otherIdentifiers","https://onerecord.iata.org/ns/cargo#OtherIdentifier"</v>
      </c>
      <c r="AG486" t="str">
        <f t="shared" si="237"/>
        <v>"Action.Check"</v>
      </c>
      <c r="AH486" t="str">
        <f t="shared" si="238"/>
        <v>"otherIdentifiers"</v>
      </c>
      <c r="AI486" t="str">
        <f t="shared" si="239"/>
        <v>"Embedded.OtherIdentifier"</v>
      </c>
      <c r="AJ486" t="str">
        <f t="shared" si="240"/>
        <v>""</v>
      </c>
      <c r="AK486" t="str">
        <f t="shared" si="241"/>
        <v>"hasMany"</v>
      </c>
      <c r="AL486" t="str">
        <f t="shared" si="242"/>
        <v>"Action.Check","otherIdentifiers","Embedded.OtherIdentifier","","hasMany"</v>
      </c>
      <c r="AN486">
        <f>COUNTIF(View_conceptual!G:G,L486)</f>
        <v>0</v>
      </c>
      <c r="AO486">
        <f>COUNTIF(View_conceptual!H:H,L486)+COUNTIF(View_conceptual!I:I,N486)</f>
        <v>0</v>
      </c>
      <c r="AQ486" t="str">
        <f t="shared" si="243"/>
        <v/>
      </c>
      <c r="AR486" t="str">
        <f t="shared" si="244"/>
        <v/>
      </c>
      <c r="AT486">
        <f>COUNTIF(View_full!G:G,L486)</f>
        <v>1</v>
      </c>
      <c r="AU486">
        <f>COUNTIF(View_full!H:H,L486)+COUNTIF(View_full!I:I,N486)</f>
        <v>0</v>
      </c>
      <c r="AV486">
        <f>COUNTIFS(Property_Manual!$A$2:$A$1206,Raw!L486,Property_Manual!$B$2:$B$1206,Raw!M486,Property_Manual!$C$2:$C$1206,Raw!N486,Property_Manual!$D$2:$D$1206,Raw!O486,Property_Manual!$F$2:$F$1206,"x")</f>
        <v>0</v>
      </c>
      <c r="AW486" t="str">
        <f t="shared" si="245"/>
        <v>"Action","Check","otherIdentifiers","Embedded","OtherIdentifier",12,"Action to describe a check","Details about any other identifier; depending on the context of use","true","false","","https://onerecord.iata.org/ns/cargo#Check","https://onerecord.iata.org/ns/cargo#otherIdentifiers","https://onerecord.iata.org/ns/cargo#OtherIdentifier"</v>
      </c>
      <c r="AX486" t="str">
        <f t="shared" si="246"/>
        <v/>
      </c>
      <c r="AY486" t="str">
        <f t="shared" si="247"/>
        <v/>
      </c>
    </row>
    <row r="487" spans="1:51" x14ac:dyDescent="0.2">
      <c r="A487" s="5" t="s">
        <v>1254</v>
      </c>
      <c r="B487" s="5" t="s">
        <v>1209</v>
      </c>
      <c r="C487" s="5" t="s">
        <v>23</v>
      </c>
      <c r="D487" s="5" t="s">
        <v>428</v>
      </c>
      <c r="E487" s="5"/>
      <c r="F487" s="5" t="s">
        <v>253</v>
      </c>
      <c r="G487">
        <v>1</v>
      </c>
      <c r="I487" s="5" t="s">
        <v>413</v>
      </c>
      <c r="J487" s="5" t="s">
        <v>429</v>
      </c>
      <c r="K487" s="5"/>
      <c r="L487" t="str">
        <f t="shared" si="217"/>
        <v>Check</v>
      </c>
      <c r="M487" t="str">
        <f t="shared" si="218"/>
        <v>actionEndTime</v>
      </c>
      <c r="N487" t="str">
        <f t="shared" si="219"/>
        <v>dateTime</v>
      </c>
      <c r="O487" t="str">
        <f t="shared" si="220"/>
        <v/>
      </c>
      <c r="P487" t="str">
        <f t="shared" si="221"/>
        <v/>
      </c>
      <c r="Q487" t="str">
        <f t="shared" si="222"/>
        <v>Object</v>
      </c>
      <c r="R487" t="str">
        <f t="shared" si="223"/>
        <v>"Action"</v>
      </c>
      <c r="S487" t="str">
        <f t="shared" si="224"/>
        <v>"Check"</v>
      </c>
      <c r="T487" t="str">
        <f t="shared" si="225"/>
        <v>"actionEndTime"</v>
      </c>
      <c r="U487" t="str">
        <f t="shared" si="226"/>
        <v>""</v>
      </c>
      <c r="V487" t="str">
        <f t="shared" si="227"/>
        <v>"dateTime"</v>
      </c>
      <c r="W487">
        <f>IF($A487="Implicit","",COUNTIFS($C$8:C487,C487,$A$8:A487,"Explicit"))</f>
        <v>13</v>
      </c>
      <c r="X487" t="str">
        <f t="shared" si="228"/>
        <v>"Action to describe a check"</v>
      </c>
      <c r="Y487" t="str">
        <f t="shared" si="229"/>
        <v>"DateTime holding the end time of the Action"</v>
      </c>
      <c r="Z487" t="str">
        <f t="shared" si="230"/>
        <v>"false"</v>
      </c>
      <c r="AA487" t="str">
        <f t="shared" si="231"/>
        <v>"false"</v>
      </c>
      <c r="AB487" t="str">
        <f t="shared" si="232"/>
        <v>""</v>
      </c>
      <c r="AC487" t="str">
        <f t="shared" si="233"/>
        <v>"https://onerecord.iata.org/ns/cargo#Check"</v>
      </c>
      <c r="AD487" t="str">
        <f t="shared" si="234"/>
        <v>"https://onerecord.iata.org/ns/cargo#actionEndTime"</v>
      </c>
      <c r="AE487" t="str">
        <f t="shared" si="235"/>
        <v>"http://www.w3.org/2001/XMLSchema#dateTime"</v>
      </c>
      <c r="AF487" t="str">
        <f t="shared" si="236"/>
        <v>"Action","Check","actionEndTime","","dateTime",13,"Action to describe a check","DateTime holding the end time of the Action","false","false","","https://onerecord.iata.org/ns/cargo#Check","https://onerecord.iata.org/ns/cargo#actionEndTime","http://www.w3.org/2001/XMLSchema#dateTime"</v>
      </c>
      <c r="AG487" t="str">
        <f t="shared" si="237"/>
        <v>"Action.Check"</v>
      </c>
      <c r="AH487" t="str">
        <f t="shared" si="238"/>
        <v>"actionEndTime"</v>
      </c>
      <c r="AI487" t="str">
        <f t="shared" si="239"/>
        <v>".dateTime"</v>
      </c>
      <c r="AJ487" t="str">
        <f t="shared" si="240"/>
        <v>""</v>
      </c>
      <c r="AK487" t="str">
        <f t="shared" si="241"/>
        <v>"hasOne"</v>
      </c>
      <c r="AL487" t="str">
        <f t="shared" si="242"/>
        <v>"Action.Check","actionEndTime",".dateTime","","hasOne"</v>
      </c>
      <c r="AN487">
        <f>COUNTIF(View_conceptual!G:G,L487)</f>
        <v>0</v>
      </c>
      <c r="AO487">
        <f>COUNTIF(View_conceptual!H:H,L487)+COUNTIF(View_conceptual!I:I,N487)</f>
        <v>0</v>
      </c>
      <c r="AQ487" t="str">
        <f t="shared" si="243"/>
        <v/>
      </c>
      <c r="AR487" t="str">
        <f t="shared" si="244"/>
        <v/>
      </c>
      <c r="AT487">
        <f>COUNTIF(View_full!G:G,L487)</f>
        <v>1</v>
      </c>
      <c r="AU487">
        <f>COUNTIF(View_full!H:H,L487)+COUNTIF(View_full!I:I,N487)</f>
        <v>0</v>
      </c>
      <c r="AV487">
        <f>COUNTIFS(Property_Manual!$A$2:$A$1206,Raw!L487,Property_Manual!$B$2:$B$1206,Raw!M487,Property_Manual!$C$2:$C$1206,Raw!N487,Property_Manual!$D$2:$D$1206,Raw!O487,Property_Manual!$F$2:$F$1206,"x")</f>
        <v>0</v>
      </c>
      <c r="AW487" t="str">
        <f t="shared" si="245"/>
        <v>"Action","Check","actionEndTime","","dateTime",13,"Action to describe a check","DateTime holding the end time of the Action","false","false","","https://onerecord.iata.org/ns/cargo#Check","https://onerecord.iata.org/ns/cargo#actionEndTime","http://www.w3.org/2001/XMLSchema#dateTime"</v>
      </c>
      <c r="AX487" t="str">
        <f t="shared" si="246"/>
        <v/>
      </c>
      <c r="AY487" t="str">
        <f t="shared" si="247"/>
        <v/>
      </c>
    </row>
    <row r="488" spans="1:51" x14ac:dyDescent="0.2">
      <c r="A488" s="5" t="s">
        <v>1254</v>
      </c>
      <c r="B488" s="5" t="s">
        <v>1209</v>
      </c>
      <c r="C488" s="5" t="s">
        <v>23</v>
      </c>
      <c r="D488" s="5" t="s">
        <v>430</v>
      </c>
      <c r="E488" s="5"/>
      <c r="F488" s="5" t="s">
        <v>253</v>
      </c>
      <c r="G488">
        <v>1</v>
      </c>
      <c r="I488" s="5" t="s">
        <v>413</v>
      </c>
      <c r="J488" s="5" t="s">
        <v>431</v>
      </c>
      <c r="K488" s="5"/>
      <c r="L488" t="str">
        <f t="shared" si="217"/>
        <v>Check</v>
      </c>
      <c r="M488" t="str">
        <f t="shared" si="218"/>
        <v>actionStartTime</v>
      </c>
      <c r="N488" t="str">
        <f t="shared" si="219"/>
        <v>dateTime</v>
      </c>
      <c r="O488" t="str">
        <f t="shared" si="220"/>
        <v/>
      </c>
      <c r="P488" t="str">
        <f t="shared" si="221"/>
        <v/>
      </c>
      <c r="Q488" t="str">
        <f t="shared" si="222"/>
        <v>Object</v>
      </c>
      <c r="R488" t="str">
        <f t="shared" si="223"/>
        <v>"Action"</v>
      </c>
      <c r="S488" t="str">
        <f t="shared" si="224"/>
        <v>"Check"</v>
      </c>
      <c r="T488" t="str">
        <f t="shared" si="225"/>
        <v>"actionStartTime"</v>
      </c>
      <c r="U488" t="str">
        <f t="shared" si="226"/>
        <v>""</v>
      </c>
      <c r="V488" t="str">
        <f t="shared" si="227"/>
        <v>"dateTime"</v>
      </c>
      <c r="W488">
        <f>IF($A488="Implicit","",COUNTIFS($C$8:C488,C488,$A$8:A488,"Explicit"))</f>
        <v>14</v>
      </c>
      <c r="X488" t="str">
        <f t="shared" si="228"/>
        <v>"Action to describe a check"</v>
      </c>
      <c r="Y488" t="str">
        <f t="shared" si="229"/>
        <v>"DateTime holding the start time of the Action"</v>
      </c>
      <c r="Z488" t="str">
        <f t="shared" si="230"/>
        <v>"false"</v>
      </c>
      <c r="AA488" t="str">
        <f t="shared" si="231"/>
        <v>"false"</v>
      </c>
      <c r="AB488" t="str">
        <f t="shared" si="232"/>
        <v>""</v>
      </c>
      <c r="AC488" t="str">
        <f t="shared" si="233"/>
        <v>"https://onerecord.iata.org/ns/cargo#Check"</v>
      </c>
      <c r="AD488" t="str">
        <f t="shared" si="234"/>
        <v>"https://onerecord.iata.org/ns/cargo#actionStartTime"</v>
      </c>
      <c r="AE488" t="str">
        <f t="shared" si="235"/>
        <v>"http://www.w3.org/2001/XMLSchema#dateTime"</v>
      </c>
      <c r="AF488" t="str">
        <f t="shared" si="236"/>
        <v>"Action","Check","actionStartTime","","dateTime",14,"Action to describe a check","DateTime holding the start time of the Action","false","false","","https://onerecord.iata.org/ns/cargo#Check","https://onerecord.iata.org/ns/cargo#actionStartTime","http://www.w3.org/2001/XMLSchema#dateTime"</v>
      </c>
      <c r="AG488" t="str">
        <f t="shared" si="237"/>
        <v>"Action.Check"</v>
      </c>
      <c r="AH488" t="str">
        <f t="shared" si="238"/>
        <v>"actionStartTime"</v>
      </c>
      <c r="AI488" t="str">
        <f t="shared" si="239"/>
        <v>".dateTime"</v>
      </c>
      <c r="AJ488" t="str">
        <f t="shared" si="240"/>
        <v>""</v>
      </c>
      <c r="AK488" t="str">
        <f t="shared" si="241"/>
        <v>"hasOne"</v>
      </c>
      <c r="AL488" t="str">
        <f t="shared" si="242"/>
        <v>"Action.Check","actionStartTime",".dateTime","","hasOne"</v>
      </c>
      <c r="AN488">
        <f>COUNTIF(View_conceptual!G:G,L488)</f>
        <v>0</v>
      </c>
      <c r="AO488">
        <f>COUNTIF(View_conceptual!H:H,L488)+COUNTIF(View_conceptual!I:I,N488)</f>
        <v>0</v>
      </c>
      <c r="AQ488" t="str">
        <f t="shared" si="243"/>
        <v/>
      </c>
      <c r="AR488" t="str">
        <f t="shared" si="244"/>
        <v/>
      </c>
      <c r="AT488">
        <f>COUNTIF(View_full!G:G,L488)</f>
        <v>1</v>
      </c>
      <c r="AU488">
        <f>COUNTIF(View_full!H:H,L488)+COUNTIF(View_full!I:I,N488)</f>
        <v>0</v>
      </c>
      <c r="AV488">
        <f>COUNTIFS(Property_Manual!$A$2:$A$1206,Raw!L488,Property_Manual!$B$2:$B$1206,Raw!M488,Property_Manual!$C$2:$C$1206,Raw!N488,Property_Manual!$D$2:$D$1206,Raw!O488,Property_Manual!$F$2:$F$1206,"x")</f>
        <v>0</v>
      </c>
      <c r="AW488" t="str">
        <f t="shared" si="245"/>
        <v>"Action","Check","actionStartTime","","dateTime",14,"Action to describe a check","DateTime holding the start time of the Action","false","false","","https://onerecord.iata.org/ns/cargo#Check","https://onerecord.iata.org/ns/cargo#actionStartTime","http://www.w3.org/2001/XMLSchema#dateTime"</v>
      </c>
      <c r="AX488" t="str">
        <f t="shared" si="246"/>
        <v/>
      </c>
      <c r="AY488" t="str">
        <f t="shared" si="247"/>
        <v/>
      </c>
    </row>
    <row r="489" spans="1:51" x14ac:dyDescent="0.2">
      <c r="A489" s="5" t="s">
        <v>1254</v>
      </c>
      <c r="B489" s="5" t="s">
        <v>1209</v>
      </c>
      <c r="C489" s="5" t="s">
        <v>23</v>
      </c>
      <c r="D489" s="5" t="s">
        <v>40</v>
      </c>
      <c r="E489" s="5" t="s">
        <v>1212</v>
      </c>
      <c r="F489" s="5" t="s">
        <v>41</v>
      </c>
      <c r="I489" s="5" t="s">
        <v>413</v>
      </c>
      <c r="J489" s="5" t="s">
        <v>42</v>
      </c>
      <c r="K489" s="5"/>
      <c r="L489" t="str">
        <f t="shared" si="217"/>
        <v>Check</v>
      </c>
      <c r="M489" t="str">
        <f t="shared" si="218"/>
        <v>events</v>
      </c>
      <c r="N489" t="str">
        <f t="shared" si="219"/>
        <v>LogisticsEvent</v>
      </c>
      <c r="O489" t="str">
        <f t="shared" si="220"/>
        <v/>
      </c>
      <c r="P489" t="str">
        <f t="shared" si="221"/>
        <v/>
      </c>
      <c r="Q489" t="str">
        <f t="shared" si="222"/>
        <v>Object</v>
      </c>
      <c r="R489" t="str">
        <f t="shared" si="223"/>
        <v>"Action"</v>
      </c>
      <c r="S489" t="str">
        <f t="shared" si="224"/>
        <v>"Check"</v>
      </c>
      <c r="T489" t="str">
        <f t="shared" si="225"/>
        <v>"events"</v>
      </c>
      <c r="U489" t="str">
        <f t="shared" si="226"/>
        <v>"Event"</v>
      </c>
      <c r="V489" t="str">
        <f t="shared" si="227"/>
        <v>"LogisticsEvent"</v>
      </c>
      <c r="W489">
        <f>IF($A489="Implicit","",COUNTIFS($C$8:C489,C489,$A$8:A489,"Explicit"))</f>
        <v>15</v>
      </c>
      <c r="X489" t="str">
        <f t="shared" si="228"/>
        <v>"Action to describe a check"</v>
      </c>
      <c r="Y489" t="str">
        <f t="shared" si="229"/>
        <v>"Events object"</v>
      </c>
      <c r="Z489" t="str">
        <f t="shared" si="230"/>
        <v>"true"</v>
      </c>
      <c r="AA489" t="str">
        <f t="shared" si="231"/>
        <v>"false"</v>
      </c>
      <c r="AB489" t="str">
        <f t="shared" si="232"/>
        <v>""</v>
      </c>
      <c r="AC489" t="str">
        <f t="shared" si="233"/>
        <v>"https://onerecord.iata.org/ns/cargo#Check"</v>
      </c>
      <c r="AD489" t="str">
        <f t="shared" si="234"/>
        <v>"https://onerecord.iata.org/ns/cargo#events"</v>
      </c>
      <c r="AE489" t="str">
        <f t="shared" si="235"/>
        <v>"https://onerecord.iata.org/ns/cargo#LogisticsEvent"</v>
      </c>
      <c r="AF489" t="str">
        <f t="shared" si="236"/>
        <v>"Action","Check","events","Event","LogisticsEvent",15,"Action to describe a check","Events object","true","false","","https://onerecord.iata.org/ns/cargo#Check","https://onerecord.iata.org/ns/cargo#events","https://onerecord.iata.org/ns/cargo#LogisticsEvent"</v>
      </c>
      <c r="AG489" t="str">
        <f t="shared" si="237"/>
        <v>"Action.Check"</v>
      </c>
      <c r="AH489" t="str">
        <f t="shared" si="238"/>
        <v>"events"</v>
      </c>
      <c r="AI489" t="str">
        <f t="shared" si="239"/>
        <v>"Event.LogisticsEvent"</v>
      </c>
      <c r="AJ489" t="str">
        <f t="shared" si="240"/>
        <v>""</v>
      </c>
      <c r="AK489" t="str">
        <f t="shared" si="241"/>
        <v>"hasMany"</v>
      </c>
      <c r="AL489" t="str">
        <f t="shared" si="242"/>
        <v>"Action.Check","events","Event.LogisticsEvent","","hasMany"</v>
      </c>
      <c r="AN489">
        <f>COUNTIF(View_conceptual!G:G,L489)</f>
        <v>0</v>
      </c>
      <c r="AO489">
        <f>COUNTIF(View_conceptual!H:H,L489)+COUNTIF(View_conceptual!I:I,N489)</f>
        <v>0</v>
      </c>
      <c r="AQ489" t="str">
        <f t="shared" si="243"/>
        <v/>
      </c>
      <c r="AR489" t="str">
        <f t="shared" si="244"/>
        <v/>
      </c>
      <c r="AT489">
        <f>COUNTIF(View_full!G:G,L489)</f>
        <v>1</v>
      </c>
      <c r="AU489">
        <f>COUNTIF(View_full!H:H,L489)+COUNTIF(View_full!I:I,N489)</f>
        <v>0</v>
      </c>
      <c r="AV489">
        <f>COUNTIFS(Property_Manual!$A$2:$A$1206,Raw!L489,Property_Manual!$B$2:$B$1206,Raw!M489,Property_Manual!$C$2:$C$1206,Raw!N489,Property_Manual!$D$2:$D$1206,Raw!O489,Property_Manual!$F$2:$F$1206,"x")</f>
        <v>0</v>
      </c>
      <c r="AW489" t="str">
        <f t="shared" si="245"/>
        <v>"Action","Check","events","Event","LogisticsEvent",15,"Action to describe a check","Events object","true","false","","https://onerecord.iata.org/ns/cargo#Check","https://onerecord.iata.org/ns/cargo#events","https://onerecord.iata.org/ns/cargo#LogisticsEvent"</v>
      </c>
      <c r="AX489" t="str">
        <f t="shared" si="246"/>
        <v/>
      </c>
      <c r="AY489" t="str">
        <f t="shared" si="247"/>
        <v/>
      </c>
    </row>
    <row r="490" spans="1:51" x14ac:dyDescent="0.2">
      <c r="A490" s="5" t="s">
        <v>1254</v>
      </c>
      <c r="B490" s="5" t="s">
        <v>1209</v>
      </c>
      <c r="C490" s="5" t="s">
        <v>23</v>
      </c>
      <c r="D490" s="5" t="s">
        <v>46</v>
      </c>
      <c r="E490" s="5"/>
      <c r="F490" s="5" t="s">
        <v>47</v>
      </c>
      <c r="G490">
        <v>1</v>
      </c>
      <c r="I490" s="5" t="s">
        <v>413</v>
      </c>
      <c r="J490" s="5" t="s">
        <v>48</v>
      </c>
      <c r="K490" s="5"/>
      <c r="L490" t="str">
        <f t="shared" si="217"/>
        <v>Check</v>
      </c>
      <c r="M490" t="str">
        <f t="shared" si="218"/>
        <v>skeletonIndicator</v>
      </c>
      <c r="N490" t="str">
        <f t="shared" si="219"/>
        <v>boolean</v>
      </c>
      <c r="O490" t="str">
        <f t="shared" si="220"/>
        <v/>
      </c>
      <c r="P490" t="str">
        <f t="shared" si="221"/>
        <v/>
      </c>
      <c r="Q490" t="str">
        <f t="shared" si="222"/>
        <v>Object</v>
      </c>
      <c r="R490" t="str">
        <f t="shared" si="223"/>
        <v>"Action"</v>
      </c>
      <c r="S490" t="str">
        <f t="shared" si="224"/>
        <v>"Check"</v>
      </c>
      <c r="T490" t="str">
        <f t="shared" si="225"/>
        <v>"skeletonIndicator"</v>
      </c>
      <c r="U490" t="str">
        <f t="shared" si="226"/>
        <v>""</v>
      </c>
      <c r="V490" t="str">
        <f t="shared" si="227"/>
        <v>"boolean"</v>
      </c>
      <c r="W490">
        <f>IF($A490="Implicit","",COUNTIFS($C$8:C490,C490,$A$8:A490,"Explicit"))</f>
        <v>16</v>
      </c>
      <c r="X490" t="str">
        <f t="shared" si="228"/>
        <v>"Action to describe a check"</v>
      </c>
      <c r="Y490" t="str">
        <f t="shared" si="229"/>
        <v>"Indicator whether a logistics object is a skeleton object"</v>
      </c>
      <c r="Z490" t="str">
        <f t="shared" si="230"/>
        <v>"false"</v>
      </c>
      <c r="AA490" t="str">
        <f t="shared" si="231"/>
        <v>"false"</v>
      </c>
      <c r="AB490" t="str">
        <f t="shared" si="232"/>
        <v>""</v>
      </c>
      <c r="AC490" t="str">
        <f t="shared" si="233"/>
        <v>"https://onerecord.iata.org/ns/cargo#Check"</v>
      </c>
      <c r="AD490" t="str">
        <f t="shared" si="234"/>
        <v>"https://onerecord.iata.org/ns/cargo#skeletonIndicator"</v>
      </c>
      <c r="AE490" t="str">
        <f t="shared" si="235"/>
        <v>"http://www.w3.org/2001/XMLSchema#boolean"</v>
      </c>
      <c r="AF490" t="str">
        <f t="shared" si="236"/>
        <v>"Action","Check","skeletonIndicator","","boolean",16,"Action to describe a check","Indicator whether a logistics object is a skeleton object","false","false","","https://onerecord.iata.org/ns/cargo#Check","https://onerecord.iata.org/ns/cargo#skeletonIndicator","http://www.w3.org/2001/XMLSchema#boolean"</v>
      </c>
      <c r="AG490" t="str">
        <f t="shared" si="237"/>
        <v>"Action.Check"</v>
      </c>
      <c r="AH490" t="str">
        <f t="shared" si="238"/>
        <v>"skeletonIndicator"</v>
      </c>
      <c r="AI490" t="str">
        <f t="shared" si="239"/>
        <v>".boolean"</v>
      </c>
      <c r="AJ490" t="str">
        <f t="shared" si="240"/>
        <v>""</v>
      </c>
      <c r="AK490" t="str">
        <f t="shared" si="241"/>
        <v>"hasOne"</v>
      </c>
      <c r="AL490" t="str">
        <f t="shared" si="242"/>
        <v>"Action.Check","skeletonIndicator",".boolean","","hasOne"</v>
      </c>
      <c r="AN490">
        <f>COUNTIF(View_conceptual!G:G,L490)</f>
        <v>0</v>
      </c>
      <c r="AO490">
        <f>COUNTIF(View_conceptual!H:H,L490)+COUNTIF(View_conceptual!I:I,N490)</f>
        <v>0</v>
      </c>
      <c r="AQ490" t="str">
        <f t="shared" si="243"/>
        <v/>
      </c>
      <c r="AR490" t="str">
        <f t="shared" si="244"/>
        <v/>
      </c>
      <c r="AT490">
        <f>COUNTIF(View_full!G:G,L490)</f>
        <v>1</v>
      </c>
      <c r="AU490">
        <f>COUNTIF(View_full!H:H,L490)+COUNTIF(View_full!I:I,N490)</f>
        <v>0</v>
      </c>
      <c r="AV490">
        <f>COUNTIFS(Property_Manual!$A$2:$A$1206,Raw!L490,Property_Manual!$B$2:$B$1206,Raw!M490,Property_Manual!$C$2:$C$1206,Raw!N490,Property_Manual!$D$2:$D$1206,Raw!O490,Property_Manual!$F$2:$F$1206,"x")</f>
        <v>0</v>
      </c>
      <c r="AW490" t="str">
        <f t="shared" si="245"/>
        <v>"Action","Check","skeletonIndicator","","boolean",16,"Action to describe a check","Indicator whether a logistics object is a skeleton object","false","false","","https://onerecord.iata.org/ns/cargo#Check","https://onerecord.iata.org/ns/cargo#skeletonIndicator","http://www.w3.org/2001/XMLSchema#boolean"</v>
      </c>
      <c r="AX490" t="str">
        <f t="shared" si="246"/>
        <v/>
      </c>
      <c r="AY490" t="str">
        <f t="shared" si="247"/>
        <v/>
      </c>
    </row>
    <row r="491" spans="1:51" x14ac:dyDescent="0.2">
      <c r="A491" s="5" t="s">
        <v>1255</v>
      </c>
      <c r="B491" s="5" t="s">
        <v>1209</v>
      </c>
      <c r="C491" s="5" t="s">
        <v>23</v>
      </c>
      <c r="D491" s="5" t="s">
        <v>26</v>
      </c>
      <c r="E491" t="s">
        <v>49</v>
      </c>
      <c r="F491" s="5" t="s">
        <v>27</v>
      </c>
      <c r="I491" s="5" t="s">
        <v>413</v>
      </c>
      <c r="J491" s="5" t="s">
        <v>28</v>
      </c>
      <c r="K491" s="5"/>
      <c r="L491" t="str">
        <f t="shared" si="217"/>
        <v>Check</v>
      </c>
      <c r="M491" t="str">
        <f t="shared" si="218"/>
        <v>contactDetails</v>
      </c>
      <c r="N491" t="str">
        <f t="shared" si="219"/>
        <v>ContactDetail</v>
      </c>
      <c r="O491" t="str">
        <f t="shared" si="220"/>
        <v/>
      </c>
      <c r="P491" t="str">
        <f t="shared" si="221"/>
        <v/>
      </c>
      <c r="Q491" t="str">
        <f t="shared" si="222"/>
        <v>Object</v>
      </c>
      <c r="R491" t="str">
        <f t="shared" si="223"/>
        <v/>
      </c>
      <c r="S491" t="str">
        <f t="shared" si="224"/>
        <v/>
      </c>
      <c r="T491" t="str">
        <f t="shared" si="225"/>
        <v/>
      </c>
      <c r="U491" t="str">
        <f t="shared" si="226"/>
        <v/>
      </c>
      <c r="V491" t="str">
        <f t="shared" si="227"/>
        <v/>
      </c>
      <c r="W491" t="str">
        <f>IF($A491="Implicit","",COUNTIFS($C$8:C491,C491,$A$8:A491,"Explicit"))</f>
        <v/>
      </c>
      <c r="X491" t="str">
        <f t="shared" si="228"/>
        <v/>
      </c>
      <c r="Y491" t="str">
        <f t="shared" si="229"/>
        <v/>
      </c>
      <c r="Z491" t="str">
        <f t="shared" si="230"/>
        <v/>
      </c>
      <c r="AA491" t="str">
        <f t="shared" si="231"/>
        <v/>
      </c>
      <c r="AB491" t="str">
        <f t="shared" si="232"/>
        <v/>
      </c>
      <c r="AC491" t="str">
        <f t="shared" si="233"/>
        <v/>
      </c>
      <c r="AD491" t="str">
        <f t="shared" si="234"/>
        <v/>
      </c>
      <c r="AE491" t="str">
        <f t="shared" si="235"/>
        <v/>
      </c>
      <c r="AF491" t="str">
        <f t="shared" si="236"/>
        <v/>
      </c>
      <c r="AG491" t="str">
        <f t="shared" si="237"/>
        <v>"Action.Check"</v>
      </c>
      <c r="AH491" t="str">
        <f t="shared" si="238"/>
        <v>"contactDetails"</v>
      </c>
      <c r="AI491" t="str">
        <f t="shared" si="239"/>
        <v>"Embedded.ContactDetail"</v>
      </c>
      <c r="AJ491" t="str">
        <f t="shared" si="240"/>
        <v>""</v>
      </c>
      <c r="AK491" t="str">
        <f t="shared" si="241"/>
        <v>"hasMany"</v>
      </c>
      <c r="AL491" t="str">
        <f t="shared" si="242"/>
        <v>"Action.Check","contactDetails","Embedded.ContactDetail","","hasMany"</v>
      </c>
      <c r="AN491">
        <f>COUNTIF(View_conceptual!G:G,L491)</f>
        <v>0</v>
      </c>
      <c r="AO491">
        <f>COUNTIF(View_conceptual!H:H,L491)+COUNTIF(View_conceptual!I:I,N491)</f>
        <v>0</v>
      </c>
      <c r="AQ491" t="str">
        <f t="shared" si="243"/>
        <v/>
      </c>
      <c r="AR491" t="str">
        <f t="shared" si="244"/>
        <v/>
      </c>
      <c r="AT491">
        <f>COUNTIF(View_full!G:G,L491)</f>
        <v>1</v>
      </c>
      <c r="AU491">
        <f>COUNTIF(View_full!H:H,L491)+COUNTIF(View_full!I:I,N491)</f>
        <v>0</v>
      </c>
      <c r="AV491">
        <f>COUNTIFS(Property_Manual!$A$2:$A$1206,Raw!L491,Property_Manual!$B$2:$B$1206,Raw!M491,Property_Manual!$C$2:$C$1206,Raw!N491,Property_Manual!$D$2:$D$1206,Raw!O491,Property_Manual!$F$2:$F$1206,"x")</f>
        <v>0</v>
      </c>
      <c r="AW491" t="str">
        <f t="shared" si="245"/>
        <v/>
      </c>
      <c r="AX491" t="str">
        <f t="shared" si="246"/>
        <v/>
      </c>
      <c r="AY491" t="str">
        <f t="shared" si="247"/>
        <v/>
      </c>
    </row>
    <row r="492" spans="1:51" x14ac:dyDescent="0.2">
      <c r="A492" s="5" t="s">
        <v>1255</v>
      </c>
      <c r="B492" s="5" t="s">
        <v>1209</v>
      </c>
      <c r="C492" s="5" t="s">
        <v>23</v>
      </c>
      <c r="D492" s="5" t="s">
        <v>29</v>
      </c>
      <c r="E492" t="s">
        <v>1836</v>
      </c>
      <c r="F492" s="5" t="s">
        <v>30</v>
      </c>
      <c r="I492" s="5" t="s">
        <v>413</v>
      </c>
      <c r="J492" s="5" t="s">
        <v>31</v>
      </c>
      <c r="K492" s="5" t="s">
        <v>1831</v>
      </c>
      <c r="L492" t="str">
        <f t="shared" si="217"/>
        <v>Check</v>
      </c>
      <c r="M492" t="str">
        <f t="shared" si="218"/>
        <v>contactPersons</v>
      </c>
      <c r="N492" t="str">
        <f t="shared" si="219"/>
        <v>Actor</v>
      </c>
      <c r="O492" t="str">
        <f t="shared" si="220"/>
        <v/>
      </c>
      <c r="P492" t="str">
        <f t="shared" si="221"/>
        <v>Person|NonHumanActor</v>
      </c>
      <c r="Q492" t="str">
        <f t="shared" si="222"/>
        <v>Object</v>
      </c>
      <c r="R492" t="str">
        <f t="shared" si="223"/>
        <v/>
      </c>
      <c r="S492" t="str">
        <f t="shared" si="224"/>
        <v/>
      </c>
      <c r="T492" t="str">
        <f t="shared" si="225"/>
        <v/>
      </c>
      <c r="U492" t="str">
        <f t="shared" si="226"/>
        <v/>
      </c>
      <c r="V492" t="str">
        <f t="shared" si="227"/>
        <v/>
      </c>
      <c r="W492" t="str">
        <f>IF($A492="Implicit","",COUNTIFS($C$8:C492,C492,$A$8:A492,"Explicit"))</f>
        <v/>
      </c>
      <c r="X492" t="str">
        <f t="shared" si="228"/>
        <v/>
      </c>
      <c r="Y492" t="str">
        <f t="shared" si="229"/>
        <v/>
      </c>
      <c r="Z492" t="str">
        <f t="shared" si="230"/>
        <v/>
      </c>
      <c r="AA492" t="str">
        <f t="shared" si="231"/>
        <v/>
      </c>
      <c r="AB492" t="str">
        <f t="shared" si="232"/>
        <v/>
      </c>
      <c r="AC492" t="str">
        <f t="shared" si="233"/>
        <v/>
      </c>
      <c r="AD492" t="str">
        <f t="shared" si="234"/>
        <v/>
      </c>
      <c r="AE492" t="str">
        <f t="shared" si="235"/>
        <v/>
      </c>
      <c r="AF492" t="str">
        <f t="shared" si="236"/>
        <v/>
      </c>
      <c r="AG492" t="str">
        <f t="shared" si="237"/>
        <v>"Action.Check"</v>
      </c>
      <c r="AH492" t="str">
        <f t="shared" si="238"/>
        <v>"contactPersons"</v>
      </c>
      <c r="AI492" t="str">
        <f t="shared" si="239"/>
        <v>"Agent.Actor"</v>
      </c>
      <c r="AJ492" t="str">
        <f t="shared" si="240"/>
        <v>""</v>
      </c>
      <c r="AK492" t="str">
        <f t="shared" si="241"/>
        <v>"hasMany"</v>
      </c>
      <c r="AL492" t="str">
        <f t="shared" si="242"/>
        <v>"Action.Check","contactPersons","Agent.Actor","","hasMany"</v>
      </c>
      <c r="AN492">
        <f>COUNTIF(View_conceptual!G:G,L492)</f>
        <v>0</v>
      </c>
      <c r="AO492">
        <f>COUNTIF(View_conceptual!H:H,L492)+COUNTIF(View_conceptual!I:I,N492)</f>
        <v>0</v>
      </c>
      <c r="AQ492" t="str">
        <f t="shared" si="243"/>
        <v/>
      </c>
      <c r="AR492" t="str">
        <f t="shared" si="244"/>
        <v/>
      </c>
      <c r="AT492">
        <f>COUNTIF(View_full!G:G,L492)</f>
        <v>1</v>
      </c>
      <c r="AU492">
        <f>COUNTIF(View_full!H:H,L492)+COUNTIF(View_full!I:I,N492)</f>
        <v>0</v>
      </c>
      <c r="AV492">
        <f>COUNTIFS(Property_Manual!$A$2:$A$1206,Raw!L492,Property_Manual!$B$2:$B$1206,Raw!M492,Property_Manual!$C$2:$C$1206,Raw!N492,Property_Manual!$D$2:$D$1206,Raw!O492,Property_Manual!$F$2:$F$1206,"x")</f>
        <v>0</v>
      </c>
      <c r="AW492" t="str">
        <f t="shared" si="245"/>
        <v/>
      </c>
      <c r="AX492" t="str">
        <f t="shared" si="246"/>
        <v/>
      </c>
      <c r="AY492" t="str">
        <f t="shared" si="247"/>
        <v/>
      </c>
    </row>
    <row r="493" spans="1:51" x14ac:dyDescent="0.2">
      <c r="A493" s="5" t="s">
        <v>1255</v>
      </c>
      <c r="B493" s="5" t="s">
        <v>1209</v>
      </c>
      <c r="C493" s="5" t="s">
        <v>23</v>
      </c>
      <c r="D493" s="5" t="s">
        <v>29</v>
      </c>
      <c r="E493" t="s">
        <v>1836</v>
      </c>
      <c r="F493" s="5" t="s">
        <v>390</v>
      </c>
      <c r="I493" s="5" t="s">
        <v>413</v>
      </c>
      <c r="J493" s="5" t="s">
        <v>31</v>
      </c>
      <c r="K493" s="5"/>
      <c r="L493" t="str">
        <f t="shared" si="217"/>
        <v>Check</v>
      </c>
      <c r="M493" t="str">
        <f t="shared" si="218"/>
        <v>contactPersons</v>
      </c>
      <c r="N493" t="str">
        <f t="shared" si="219"/>
        <v>Person</v>
      </c>
      <c r="O493" t="str">
        <f t="shared" si="220"/>
        <v/>
      </c>
      <c r="P493" t="str">
        <f t="shared" si="221"/>
        <v/>
      </c>
      <c r="Q493" t="str">
        <f t="shared" si="222"/>
        <v>Object</v>
      </c>
      <c r="R493" t="str">
        <f t="shared" si="223"/>
        <v/>
      </c>
      <c r="S493" t="str">
        <f t="shared" si="224"/>
        <v/>
      </c>
      <c r="T493" t="str">
        <f t="shared" si="225"/>
        <v/>
      </c>
      <c r="U493" t="str">
        <f t="shared" si="226"/>
        <v/>
      </c>
      <c r="V493" t="str">
        <f t="shared" si="227"/>
        <v/>
      </c>
      <c r="W493" t="str">
        <f>IF($A493="Implicit","",COUNTIFS($C$8:C493,C493,$A$8:A493,"Explicit"))</f>
        <v/>
      </c>
      <c r="X493" t="str">
        <f t="shared" si="228"/>
        <v/>
      </c>
      <c r="Y493" t="str">
        <f t="shared" si="229"/>
        <v/>
      </c>
      <c r="Z493" t="str">
        <f t="shared" si="230"/>
        <v/>
      </c>
      <c r="AA493" t="str">
        <f t="shared" si="231"/>
        <v/>
      </c>
      <c r="AB493" t="str">
        <f t="shared" si="232"/>
        <v/>
      </c>
      <c r="AC493" t="str">
        <f t="shared" si="233"/>
        <v/>
      </c>
      <c r="AD493" t="str">
        <f t="shared" si="234"/>
        <v/>
      </c>
      <c r="AE493" t="str">
        <f t="shared" si="235"/>
        <v/>
      </c>
      <c r="AF493" t="str">
        <f t="shared" si="236"/>
        <v/>
      </c>
      <c r="AG493" t="str">
        <f t="shared" si="237"/>
        <v>"Action.Check"</v>
      </c>
      <c r="AH493" t="str">
        <f t="shared" si="238"/>
        <v>"contactPersons"</v>
      </c>
      <c r="AI493" t="str">
        <f t="shared" si="239"/>
        <v>"Agent.Person"</v>
      </c>
      <c r="AJ493" t="str">
        <f t="shared" si="240"/>
        <v>""</v>
      </c>
      <c r="AK493" t="str">
        <f t="shared" si="241"/>
        <v>"hasMany"</v>
      </c>
      <c r="AL493" t="str">
        <f t="shared" si="242"/>
        <v>"Action.Check","contactPersons","Agent.Person","","hasMany"</v>
      </c>
      <c r="AN493">
        <f>COUNTIF(View_conceptual!G:G,L493)</f>
        <v>0</v>
      </c>
      <c r="AO493">
        <f>COUNTIF(View_conceptual!H:H,L493)+COUNTIF(View_conceptual!I:I,N493)</f>
        <v>0</v>
      </c>
      <c r="AQ493" t="str">
        <f t="shared" si="243"/>
        <v/>
      </c>
      <c r="AR493" t="str">
        <f t="shared" si="244"/>
        <v/>
      </c>
      <c r="AT493">
        <f>COUNTIF(View_full!G:G,L493)</f>
        <v>1</v>
      </c>
      <c r="AU493">
        <f>COUNTIF(View_full!H:H,L493)+COUNTIF(View_full!I:I,N493)</f>
        <v>0</v>
      </c>
      <c r="AV493">
        <f>COUNTIFS(Property_Manual!$A$2:$A$1206,Raw!L493,Property_Manual!$B$2:$B$1206,Raw!M493,Property_Manual!$C$2:$C$1206,Raw!N493,Property_Manual!$D$2:$D$1206,Raw!O493,Property_Manual!$F$2:$F$1206,"x")</f>
        <v>0</v>
      </c>
      <c r="AW493" t="str">
        <f t="shared" si="245"/>
        <v/>
      </c>
      <c r="AX493" t="str">
        <f t="shared" si="246"/>
        <v/>
      </c>
      <c r="AY493" t="str">
        <f t="shared" si="247"/>
        <v/>
      </c>
    </row>
    <row r="494" spans="1:51" x14ac:dyDescent="0.2">
      <c r="A494" s="5" t="s">
        <v>1255</v>
      </c>
      <c r="B494" s="5" t="s">
        <v>1209</v>
      </c>
      <c r="C494" s="5" t="s">
        <v>23</v>
      </c>
      <c r="D494" s="5" t="s">
        <v>29</v>
      </c>
      <c r="E494" t="s">
        <v>1836</v>
      </c>
      <c r="F494" s="5" t="s">
        <v>1130</v>
      </c>
      <c r="I494" s="5" t="s">
        <v>413</v>
      </c>
      <c r="J494" s="5" t="s">
        <v>31</v>
      </c>
      <c r="K494" s="5"/>
      <c r="L494" t="str">
        <f t="shared" si="217"/>
        <v>Check</v>
      </c>
      <c r="M494" t="str">
        <f t="shared" si="218"/>
        <v>contactPersons</v>
      </c>
      <c r="N494" t="str">
        <f t="shared" si="219"/>
        <v>NonHumanActor</v>
      </c>
      <c r="O494" t="str">
        <f t="shared" si="220"/>
        <v/>
      </c>
      <c r="P494" t="str">
        <f t="shared" si="221"/>
        <v/>
      </c>
      <c r="Q494" t="str">
        <f t="shared" si="222"/>
        <v>Object</v>
      </c>
      <c r="R494" t="str">
        <f t="shared" si="223"/>
        <v/>
      </c>
      <c r="S494" t="str">
        <f t="shared" si="224"/>
        <v/>
      </c>
      <c r="T494" t="str">
        <f t="shared" si="225"/>
        <v/>
      </c>
      <c r="U494" t="str">
        <f t="shared" si="226"/>
        <v/>
      </c>
      <c r="V494" t="str">
        <f t="shared" si="227"/>
        <v/>
      </c>
      <c r="W494" t="str">
        <f>IF($A494="Implicit","",COUNTIFS($C$8:C494,C494,$A$8:A494,"Explicit"))</f>
        <v/>
      </c>
      <c r="X494" t="str">
        <f t="shared" si="228"/>
        <v/>
      </c>
      <c r="Y494" t="str">
        <f t="shared" si="229"/>
        <v/>
      </c>
      <c r="Z494" t="str">
        <f t="shared" si="230"/>
        <v/>
      </c>
      <c r="AA494" t="str">
        <f t="shared" si="231"/>
        <v/>
      </c>
      <c r="AB494" t="str">
        <f t="shared" si="232"/>
        <v/>
      </c>
      <c r="AC494" t="str">
        <f t="shared" si="233"/>
        <v/>
      </c>
      <c r="AD494" t="str">
        <f t="shared" si="234"/>
        <v/>
      </c>
      <c r="AE494" t="str">
        <f t="shared" si="235"/>
        <v/>
      </c>
      <c r="AF494" t="str">
        <f t="shared" si="236"/>
        <v/>
      </c>
      <c r="AG494" t="str">
        <f t="shared" si="237"/>
        <v>"Action.Check"</v>
      </c>
      <c r="AH494" t="str">
        <f t="shared" si="238"/>
        <v>"contactPersons"</v>
      </c>
      <c r="AI494" t="str">
        <f t="shared" si="239"/>
        <v>"Agent.NonHumanActor"</v>
      </c>
      <c r="AJ494" t="str">
        <f t="shared" si="240"/>
        <v>""</v>
      </c>
      <c r="AK494" t="str">
        <f t="shared" si="241"/>
        <v>"hasMany"</v>
      </c>
      <c r="AL494" t="str">
        <f t="shared" si="242"/>
        <v>"Action.Check","contactPersons","Agent.NonHumanActor","","hasMany"</v>
      </c>
      <c r="AN494">
        <f>COUNTIF(View_conceptual!G:G,L494)</f>
        <v>0</v>
      </c>
      <c r="AO494">
        <f>COUNTIF(View_conceptual!H:H,L494)+COUNTIF(View_conceptual!I:I,N494)</f>
        <v>0</v>
      </c>
      <c r="AQ494" t="str">
        <f t="shared" si="243"/>
        <v/>
      </c>
      <c r="AR494" t="str">
        <f t="shared" si="244"/>
        <v/>
      </c>
      <c r="AT494">
        <f>COUNTIF(View_full!G:G,L494)</f>
        <v>1</v>
      </c>
      <c r="AU494">
        <f>COUNTIF(View_full!H:H,L494)+COUNTIF(View_full!I:I,N494)</f>
        <v>0</v>
      </c>
      <c r="AV494">
        <f>COUNTIFS(Property_Manual!$A$2:$A$1206,Raw!L494,Property_Manual!$B$2:$B$1206,Raw!M494,Property_Manual!$C$2:$C$1206,Raw!N494,Property_Manual!$D$2:$D$1206,Raw!O494,Property_Manual!$F$2:$F$1206,"x")</f>
        <v>0</v>
      </c>
      <c r="AW494" t="str">
        <f t="shared" si="245"/>
        <v/>
      </c>
      <c r="AX494" t="str">
        <f t="shared" si="246"/>
        <v/>
      </c>
      <c r="AY494" t="str">
        <f t="shared" si="247"/>
        <v/>
      </c>
    </row>
    <row r="495" spans="1:51" x14ac:dyDescent="0.2">
      <c r="A495" s="5" t="s">
        <v>1255</v>
      </c>
      <c r="B495" s="5" t="s">
        <v>1209</v>
      </c>
      <c r="C495" s="5" t="s">
        <v>23</v>
      </c>
      <c r="D495" s="5" t="s">
        <v>145</v>
      </c>
      <c r="E495" t="s">
        <v>49</v>
      </c>
      <c r="F495" s="5" t="s">
        <v>146</v>
      </c>
      <c r="I495" s="5" t="s">
        <v>413</v>
      </c>
      <c r="J495" s="5" t="s">
        <v>147</v>
      </c>
      <c r="K495" s="5"/>
      <c r="L495" t="str">
        <f t="shared" si="217"/>
        <v>Check</v>
      </c>
      <c r="M495" t="str">
        <f t="shared" si="218"/>
        <v>otherIdentifiers</v>
      </c>
      <c r="N495" t="str">
        <f t="shared" si="219"/>
        <v>OtherIdentifier</v>
      </c>
      <c r="O495" t="str">
        <f t="shared" si="220"/>
        <v/>
      </c>
      <c r="P495" t="str">
        <f t="shared" si="221"/>
        <v/>
      </c>
      <c r="Q495" t="str">
        <f t="shared" si="222"/>
        <v>Object</v>
      </c>
      <c r="R495" t="str">
        <f t="shared" si="223"/>
        <v/>
      </c>
      <c r="S495" t="str">
        <f t="shared" si="224"/>
        <v/>
      </c>
      <c r="T495" t="str">
        <f t="shared" si="225"/>
        <v/>
      </c>
      <c r="U495" t="str">
        <f t="shared" si="226"/>
        <v/>
      </c>
      <c r="V495" t="str">
        <f t="shared" si="227"/>
        <v/>
      </c>
      <c r="W495" t="str">
        <f>IF($A495="Implicit","",COUNTIFS($C$8:C495,C495,$A$8:A495,"Explicit"))</f>
        <v/>
      </c>
      <c r="X495" t="str">
        <f t="shared" si="228"/>
        <v/>
      </c>
      <c r="Y495" t="str">
        <f t="shared" si="229"/>
        <v/>
      </c>
      <c r="Z495" t="str">
        <f t="shared" si="230"/>
        <v/>
      </c>
      <c r="AA495" t="str">
        <f t="shared" si="231"/>
        <v/>
      </c>
      <c r="AB495" t="str">
        <f t="shared" si="232"/>
        <v/>
      </c>
      <c r="AC495" t="str">
        <f t="shared" si="233"/>
        <v/>
      </c>
      <c r="AD495" t="str">
        <f t="shared" si="234"/>
        <v/>
      </c>
      <c r="AE495" t="str">
        <f t="shared" si="235"/>
        <v/>
      </c>
      <c r="AF495" t="str">
        <f t="shared" si="236"/>
        <v/>
      </c>
      <c r="AG495" t="str">
        <f t="shared" si="237"/>
        <v>"Action.Check"</v>
      </c>
      <c r="AH495" t="str">
        <f t="shared" si="238"/>
        <v>"otherIdentifiers"</v>
      </c>
      <c r="AI495" t="str">
        <f t="shared" si="239"/>
        <v>"Embedded.OtherIdentifier"</v>
      </c>
      <c r="AJ495" t="str">
        <f t="shared" si="240"/>
        <v>""</v>
      </c>
      <c r="AK495" t="str">
        <f t="shared" si="241"/>
        <v>"hasMany"</v>
      </c>
      <c r="AL495" t="str">
        <f t="shared" si="242"/>
        <v>"Action.Check","otherIdentifiers","Embedded.OtherIdentifier","","hasMany"</v>
      </c>
      <c r="AN495">
        <f>COUNTIF(View_conceptual!G:G,L495)</f>
        <v>0</v>
      </c>
      <c r="AO495">
        <f>COUNTIF(View_conceptual!H:H,L495)+COUNTIF(View_conceptual!I:I,N495)</f>
        <v>0</v>
      </c>
      <c r="AQ495" t="str">
        <f t="shared" si="243"/>
        <v/>
      </c>
      <c r="AR495" t="str">
        <f t="shared" si="244"/>
        <v/>
      </c>
      <c r="AT495">
        <f>COUNTIF(View_full!G:G,L495)</f>
        <v>1</v>
      </c>
      <c r="AU495">
        <f>COUNTIF(View_full!H:H,L495)+COUNTIF(View_full!I:I,N495)</f>
        <v>0</v>
      </c>
      <c r="AV495">
        <f>COUNTIFS(Property_Manual!$A$2:$A$1206,Raw!L495,Property_Manual!$B$2:$B$1206,Raw!M495,Property_Manual!$C$2:$C$1206,Raw!N495,Property_Manual!$D$2:$D$1206,Raw!O495,Property_Manual!$F$2:$F$1206,"x")</f>
        <v>0</v>
      </c>
      <c r="AW495" t="str">
        <f t="shared" si="245"/>
        <v/>
      </c>
      <c r="AX495" t="str">
        <f t="shared" si="246"/>
        <v/>
      </c>
      <c r="AY495" t="str">
        <f t="shared" si="247"/>
        <v/>
      </c>
    </row>
    <row r="496" spans="1:51" x14ac:dyDescent="0.2">
      <c r="A496" s="5" t="s">
        <v>1255</v>
      </c>
      <c r="B496" s="5" t="s">
        <v>1209</v>
      </c>
      <c r="C496" s="5" t="s">
        <v>23</v>
      </c>
      <c r="D496" s="5" t="s">
        <v>40</v>
      </c>
      <c r="E496" t="s">
        <v>1212</v>
      </c>
      <c r="F496" s="5" t="s">
        <v>41</v>
      </c>
      <c r="I496" s="5" t="s">
        <v>413</v>
      </c>
      <c r="J496" s="5" t="s">
        <v>42</v>
      </c>
      <c r="K496" s="5"/>
      <c r="L496" t="str">
        <f t="shared" si="217"/>
        <v>Check</v>
      </c>
      <c r="M496" t="str">
        <f t="shared" si="218"/>
        <v>events</v>
      </c>
      <c r="N496" t="str">
        <f t="shared" si="219"/>
        <v>LogisticsEvent</v>
      </c>
      <c r="O496" t="str">
        <f t="shared" si="220"/>
        <v/>
      </c>
      <c r="P496" t="str">
        <f t="shared" si="221"/>
        <v/>
      </c>
      <c r="Q496" t="str">
        <f t="shared" si="222"/>
        <v>Object</v>
      </c>
      <c r="R496" t="str">
        <f t="shared" si="223"/>
        <v/>
      </c>
      <c r="S496" t="str">
        <f t="shared" si="224"/>
        <v/>
      </c>
      <c r="T496" t="str">
        <f t="shared" si="225"/>
        <v/>
      </c>
      <c r="U496" t="str">
        <f t="shared" si="226"/>
        <v/>
      </c>
      <c r="V496" t="str">
        <f t="shared" si="227"/>
        <v/>
      </c>
      <c r="W496" t="str">
        <f>IF($A496="Implicit","",COUNTIFS($C$8:C496,C496,$A$8:A496,"Explicit"))</f>
        <v/>
      </c>
      <c r="X496" t="str">
        <f t="shared" si="228"/>
        <v/>
      </c>
      <c r="Y496" t="str">
        <f t="shared" si="229"/>
        <v/>
      </c>
      <c r="Z496" t="str">
        <f t="shared" si="230"/>
        <v/>
      </c>
      <c r="AA496" t="str">
        <f t="shared" si="231"/>
        <v/>
      </c>
      <c r="AB496" t="str">
        <f t="shared" si="232"/>
        <v/>
      </c>
      <c r="AC496" t="str">
        <f t="shared" si="233"/>
        <v/>
      </c>
      <c r="AD496" t="str">
        <f t="shared" si="234"/>
        <v/>
      </c>
      <c r="AE496" t="str">
        <f t="shared" si="235"/>
        <v/>
      </c>
      <c r="AF496" t="str">
        <f t="shared" si="236"/>
        <v/>
      </c>
      <c r="AG496" t="str">
        <f t="shared" si="237"/>
        <v>"Action.Check"</v>
      </c>
      <c r="AH496" t="str">
        <f t="shared" si="238"/>
        <v>"events"</v>
      </c>
      <c r="AI496" t="str">
        <f t="shared" si="239"/>
        <v>"Event.LogisticsEvent"</v>
      </c>
      <c r="AJ496" t="str">
        <f t="shared" si="240"/>
        <v>""</v>
      </c>
      <c r="AK496" t="str">
        <f t="shared" si="241"/>
        <v>"hasMany"</v>
      </c>
      <c r="AL496" t="str">
        <f t="shared" si="242"/>
        <v>"Action.Check","events","Event.LogisticsEvent","","hasMany"</v>
      </c>
      <c r="AN496">
        <f>COUNTIF(View_conceptual!G:G,L496)</f>
        <v>0</v>
      </c>
      <c r="AO496">
        <f>COUNTIF(View_conceptual!H:H,L496)+COUNTIF(View_conceptual!I:I,N496)</f>
        <v>0</v>
      </c>
      <c r="AQ496" t="str">
        <f t="shared" si="243"/>
        <v/>
      </c>
      <c r="AR496" t="str">
        <f t="shared" si="244"/>
        <v/>
      </c>
      <c r="AT496">
        <f>COUNTIF(View_full!G:G,L496)</f>
        <v>1</v>
      </c>
      <c r="AU496">
        <f>COUNTIF(View_full!H:H,L496)+COUNTIF(View_full!I:I,N496)</f>
        <v>0</v>
      </c>
      <c r="AV496">
        <f>COUNTIFS(Property_Manual!$A$2:$A$1206,Raw!L496,Property_Manual!$B$2:$B$1206,Raw!M496,Property_Manual!$C$2:$C$1206,Raw!N496,Property_Manual!$D$2:$D$1206,Raw!O496,Property_Manual!$F$2:$F$1206,"x")</f>
        <v>0</v>
      </c>
      <c r="AW496" t="str">
        <f t="shared" si="245"/>
        <v/>
      </c>
      <c r="AX496" t="str">
        <f t="shared" si="246"/>
        <v/>
      </c>
      <c r="AY496" t="str">
        <f t="shared" si="247"/>
        <v/>
      </c>
    </row>
    <row r="497" spans="1:51" x14ac:dyDescent="0.2">
      <c r="A497" s="5" t="s">
        <v>1254</v>
      </c>
      <c r="B497" s="5" t="s">
        <v>1198</v>
      </c>
      <c r="C497" s="5" t="s">
        <v>420</v>
      </c>
      <c r="D497" s="5" t="s">
        <v>1187</v>
      </c>
      <c r="E497" s="5" t="s">
        <v>1198</v>
      </c>
      <c r="F497" s="5" t="s">
        <v>44</v>
      </c>
      <c r="G497">
        <v>1</v>
      </c>
      <c r="H497" s="5" t="s">
        <v>654</v>
      </c>
      <c r="I497" s="5" t="s">
        <v>1214</v>
      </c>
      <c r="J497" s="5" t="s">
        <v>2198</v>
      </c>
      <c r="K497" s="5"/>
      <c r="L497" t="str">
        <f t="shared" si="217"/>
        <v>CheckTemplate</v>
      </c>
      <c r="M497" t="str">
        <f t="shared" si="218"/>
        <v>legacyTemplate</v>
      </c>
      <c r="N497" t="str">
        <f t="shared" si="219"/>
        <v>ExternalReference</v>
      </c>
      <c r="O497" t="str">
        <f t="shared" si="220"/>
        <v>referenceForObjects</v>
      </c>
      <c r="P497" t="str">
        <f t="shared" si="221"/>
        <v/>
      </c>
      <c r="Q497" t="str">
        <f t="shared" si="222"/>
        <v>Object</v>
      </c>
      <c r="R497" t="str">
        <f t="shared" si="223"/>
        <v>"Common"</v>
      </c>
      <c r="S497" t="str">
        <f t="shared" si="224"/>
        <v>"CheckTemplate"</v>
      </c>
      <c r="T497" t="str">
        <f t="shared" si="225"/>
        <v>"legacyTemplate"</v>
      </c>
      <c r="U497" t="str">
        <f t="shared" si="226"/>
        <v>"Common"</v>
      </c>
      <c r="V497" t="str">
        <f t="shared" si="227"/>
        <v>"ExternalReference"</v>
      </c>
      <c r="W497">
        <f>IF($A497="Implicit","",COUNTIFS($C$8:C497,C497,$A$8:A497,"Explicit"))</f>
        <v>1</v>
      </c>
      <c r="X497" t="str">
        <f t="shared" si="228"/>
        <v>"Body of a Check referencing various Questions"</v>
      </c>
      <c r="Y497" t="str">
        <f t="shared" si="229"/>
        <v>"Reference to an ExternalReference holding a legacy template outside of ONE Record; such as a photo or pdf of a checksheet"</v>
      </c>
      <c r="Z497" t="str">
        <f t="shared" si="230"/>
        <v>"false"</v>
      </c>
      <c r="AA497" t="str">
        <f t="shared" si="231"/>
        <v>"false"</v>
      </c>
      <c r="AB497" t="str">
        <f t="shared" si="232"/>
        <v>""</v>
      </c>
      <c r="AC497" t="str">
        <f t="shared" si="233"/>
        <v>"https://onerecord.iata.org/ns/cargo#CheckTemplate"</v>
      </c>
      <c r="AD497" t="str">
        <f t="shared" si="234"/>
        <v>"https://onerecord.iata.org/ns/cargo#legacyTemplate"</v>
      </c>
      <c r="AE497" t="str">
        <f t="shared" si="235"/>
        <v>"https://onerecord.iata.org/ns/cargo#ExternalReference"</v>
      </c>
      <c r="AF497" t="str">
        <f t="shared" si="236"/>
        <v>"Common","CheckTemplate","legacyTemplate","Common","ExternalReference",1,"Body of a Check referencing various Questions","Reference to an ExternalReference holding a legacy template outside of ONE Record; such as a photo or pdf of a checksheet","false","false","","https://onerecord.iata.org/ns/cargo#CheckTemplate","https://onerecord.iata.org/ns/cargo#legacyTemplate","https://onerecord.iata.org/ns/cargo#ExternalReference"</v>
      </c>
      <c r="AG497" t="str">
        <f t="shared" si="237"/>
        <v>"Common.CheckTemplate"</v>
      </c>
      <c r="AH497" t="str">
        <f t="shared" si="238"/>
        <v>"legacyTemplate"</v>
      </c>
      <c r="AI497" t="str">
        <f t="shared" si="239"/>
        <v>"Common.ExternalReference"</v>
      </c>
      <c r="AJ497" t="str">
        <f t="shared" si="240"/>
        <v>"referenceForObjects"</v>
      </c>
      <c r="AK497" t="str">
        <f t="shared" si="241"/>
        <v>"hasOne"</v>
      </c>
      <c r="AL497" t="str">
        <f t="shared" si="242"/>
        <v>"Common.CheckTemplate","legacyTemplate","Common.ExternalReference","referenceForObjects","hasOne"</v>
      </c>
      <c r="AN497">
        <f>COUNTIF(View_conceptual!G:G,L497)</f>
        <v>0</v>
      </c>
      <c r="AO497">
        <f>COUNTIF(View_conceptual!H:H,L497)+COUNTIF(View_conceptual!I:I,N497)</f>
        <v>0</v>
      </c>
      <c r="AQ497" t="str">
        <f t="shared" si="243"/>
        <v/>
      </c>
      <c r="AR497" t="str">
        <f t="shared" si="244"/>
        <v/>
      </c>
      <c r="AT497">
        <f>COUNTIF(View_full!G:G,L497)</f>
        <v>1</v>
      </c>
      <c r="AU497">
        <f>COUNTIF(View_full!H:H,L497)+COUNTIF(View_full!I:I,N497)</f>
        <v>1</v>
      </c>
      <c r="AV497">
        <f>COUNTIFS(Property_Manual!$A$2:$A$1206,Raw!L497,Property_Manual!$B$2:$B$1206,Raw!M497,Property_Manual!$C$2:$C$1206,Raw!N497,Property_Manual!$D$2:$D$1206,Raw!O497,Property_Manual!$F$2:$F$1206,"x")</f>
        <v>0</v>
      </c>
      <c r="AW497" t="str">
        <f t="shared" si="245"/>
        <v>"Common","CheckTemplate","legacyTemplate","Common","ExternalReference",1,"Body of a Check referencing various Questions","Reference to an ExternalReference holding a legacy template outside of ONE Record; such as a photo or pdf of a checksheet","false","false","","https://onerecord.iata.org/ns/cargo#CheckTemplate","https://onerecord.iata.org/ns/cargo#legacyTemplate","https://onerecord.iata.org/ns/cargo#ExternalReference"</v>
      </c>
      <c r="AX497" t="str">
        <f t="shared" si="246"/>
        <v/>
      </c>
      <c r="AY497" t="str">
        <f t="shared" si="247"/>
        <v/>
      </c>
    </row>
    <row r="498" spans="1:51" x14ac:dyDescent="0.2">
      <c r="A498" s="5" t="s">
        <v>1254</v>
      </c>
      <c r="B498" s="5" t="s">
        <v>1198</v>
      </c>
      <c r="C498" s="5" t="s">
        <v>420</v>
      </c>
      <c r="D498" s="5" t="s">
        <v>1186</v>
      </c>
      <c r="E498" s="5" t="s">
        <v>1209</v>
      </c>
      <c r="F498" s="5" t="s">
        <v>23</v>
      </c>
      <c r="G498">
        <v>1</v>
      </c>
      <c r="H498" s="5" t="s">
        <v>419</v>
      </c>
      <c r="I498" s="5" t="s">
        <v>1214</v>
      </c>
      <c r="J498" s="5" t="s">
        <v>1203</v>
      </c>
      <c r="K498" s="5"/>
      <c r="L498" t="str">
        <f t="shared" si="217"/>
        <v>CheckTemplate</v>
      </c>
      <c r="M498" t="str">
        <f t="shared" si="218"/>
        <v>usedInCheck</v>
      </c>
      <c r="N498" t="str">
        <f t="shared" si="219"/>
        <v>Check</v>
      </c>
      <c r="O498" t="str">
        <f t="shared" si="220"/>
        <v>usedTemplate</v>
      </c>
      <c r="P498" t="str">
        <f t="shared" si="221"/>
        <v/>
      </c>
      <c r="Q498" t="str">
        <f t="shared" si="222"/>
        <v>Object</v>
      </c>
      <c r="R498" t="str">
        <f t="shared" si="223"/>
        <v>"Common"</v>
      </c>
      <c r="S498" t="str">
        <f t="shared" si="224"/>
        <v>"CheckTemplate"</v>
      </c>
      <c r="T498" t="str">
        <f t="shared" si="225"/>
        <v>"usedInCheck"</v>
      </c>
      <c r="U498" t="str">
        <f t="shared" si="226"/>
        <v>"Action"</v>
      </c>
      <c r="V498" t="str">
        <f t="shared" si="227"/>
        <v>"Check"</v>
      </c>
      <c r="W498">
        <f>IF($A498="Implicit","",COUNTIFS($C$8:C498,C498,$A$8:A498,"Explicit"))</f>
        <v>2</v>
      </c>
      <c r="X498" t="str">
        <f t="shared" si="228"/>
        <v>"Body of a Check referencing various Questions"</v>
      </c>
      <c r="Y498" t="str">
        <f t="shared" si="229"/>
        <v>"Reference to the Check the template was used in"</v>
      </c>
      <c r="Z498" t="str">
        <f t="shared" si="230"/>
        <v>"false"</v>
      </c>
      <c r="AA498" t="str">
        <f t="shared" si="231"/>
        <v>"false"</v>
      </c>
      <c r="AB498" t="str">
        <f t="shared" si="232"/>
        <v>""</v>
      </c>
      <c r="AC498" t="str">
        <f t="shared" si="233"/>
        <v>"https://onerecord.iata.org/ns/cargo#CheckTemplate"</v>
      </c>
      <c r="AD498" t="str">
        <f t="shared" si="234"/>
        <v>"https://onerecord.iata.org/ns/cargo#usedInCheck"</v>
      </c>
      <c r="AE498" t="str">
        <f t="shared" si="235"/>
        <v>"https://onerecord.iata.org/ns/cargo#Check"</v>
      </c>
      <c r="AF498" t="str">
        <f t="shared" si="236"/>
        <v>"Common","CheckTemplate","usedInCheck","Action","Check",2,"Body of a Check referencing various Questions","Reference to the Check the template was used in","false","false","","https://onerecord.iata.org/ns/cargo#CheckTemplate","https://onerecord.iata.org/ns/cargo#usedInCheck","https://onerecord.iata.org/ns/cargo#Check"</v>
      </c>
      <c r="AG498" t="str">
        <f t="shared" si="237"/>
        <v>"Common.CheckTemplate"</v>
      </c>
      <c r="AH498" t="str">
        <f t="shared" si="238"/>
        <v>"usedInCheck"</v>
      </c>
      <c r="AI498" t="str">
        <f t="shared" si="239"/>
        <v>"Action.Check"</v>
      </c>
      <c r="AJ498" t="str">
        <f t="shared" si="240"/>
        <v>"usedTemplate"</v>
      </c>
      <c r="AK498" t="str">
        <f t="shared" si="241"/>
        <v>"hasOne"</v>
      </c>
      <c r="AL498" t="str">
        <f t="shared" si="242"/>
        <v>"Common.CheckTemplate","usedInCheck","Action.Check","usedTemplate","hasOne"</v>
      </c>
      <c r="AN498">
        <f>COUNTIF(View_conceptual!G:G,L498)</f>
        <v>0</v>
      </c>
      <c r="AO498">
        <f>COUNTIF(View_conceptual!H:H,L498)+COUNTIF(View_conceptual!I:I,N498)</f>
        <v>0</v>
      </c>
      <c r="AQ498" t="str">
        <f t="shared" si="243"/>
        <v/>
      </c>
      <c r="AR498" t="str">
        <f t="shared" si="244"/>
        <v/>
      </c>
      <c r="AT498">
        <f>COUNTIF(View_full!G:G,L498)</f>
        <v>1</v>
      </c>
      <c r="AU498">
        <f>COUNTIF(View_full!H:H,L498)+COUNTIF(View_full!I:I,N498)</f>
        <v>1</v>
      </c>
      <c r="AV498">
        <f>COUNTIFS(Property_Manual!$A$2:$A$1206,Raw!L498,Property_Manual!$B$2:$B$1206,Raw!M498,Property_Manual!$C$2:$C$1206,Raw!N498,Property_Manual!$D$2:$D$1206,Raw!O498,Property_Manual!$F$2:$F$1206,"x")</f>
        <v>1</v>
      </c>
      <c r="AW498" t="str">
        <f t="shared" si="245"/>
        <v>"Common","CheckTemplate","usedInCheck","Action","Check",2,"Body of a Check referencing various Questions","Reference to the Check the template was used in","false","false","","https://onerecord.iata.org/ns/cargo#CheckTemplate","https://onerecord.iata.org/ns/cargo#usedInCheck","https://onerecord.iata.org/ns/cargo#Check"</v>
      </c>
      <c r="AX498" t="str">
        <f t="shared" si="246"/>
        <v/>
      </c>
      <c r="AY498" t="str">
        <f t="shared" si="247"/>
        <v>"Common.CheckTemplate","usedInCheck","Action.Check","usedTemplate","hasOne"</v>
      </c>
    </row>
    <row r="499" spans="1:51" x14ac:dyDescent="0.2">
      <c r="A499" s="5" t="s">
        <v>1255</v>
      </c>
      <c r="B499" s="5" t="s">
        <v>1198</v>
      </c>
      <c r="C499" s="5" t="s">
        <v>420</v>
      </c>
      <c r="D499" s="5" t="s">
        <v>1187</v>
      </c>
      <c r="E499" s="5" t="s">
        <v>1198</v>
      </c>
      <c r="F499" s="5" t="s">
        <v>44</v>
      </c>
      <c r="G499">
        <v>1</v>
      </c>
      <c r="H499" t="s">
        <v>654</v>
      </c>
      <c r="I499" s="5" t="s">
        <v>1214</v>
      </c>
      <c r="J499" s="5" t="s">
        <v>2198</v>
      </c>
      <c r="K499" s="5"/>
      <c r="L499" t="str">
        <f t="shared" si="217"/>
        <v>CheckTemplate</v>
      </c>
      <c r="M499" t="str">
        <f t="shared" si="218"/>
        <v>legacyTemplate</v>
      </c>
      <c r="N499" t="str">
        <f t="shared" si="219"/>
        <v>ExternalReference</v>
      </c>
      <c r="O499" t="str">
        <f t="shared" si="220"/>
        <v>referenceForObjects</v>
      </c>
      <c r="P499" t="str">
        <f t="shared" si="221"/>
        <v/>
      </c>
      <c r="Q499" t="str">
        <f t="shared" si="222"/>
        <v>Object</v>
      </c>
      <c r="R499" t="str">
        <f t="shared" si="223"/>
        <v/>
      </c>
      <c r="S499" t="str">
        <f t="shared" si="224"/>
        <v/>
      </c>
      <c r="T499" t="str">
        <f t="shared" si="225"/>
        <v/>
      </c>
      <c r="U499" t="str">
        <f t="shared" si="226"/>
        <v/>
      </c>
      <c r="V499" t="str">
        <f t="shared" si="227"/>
        <v/>
      </c>
      <c r="W499" t="str">
        <f>IF($A499="Implicit","",COUNTIFS($C$8:C499,C499,$A$8:A499,"Explicit"))</f>
        <v/>
      </c>
      <c r="X499" t="str">
        <f t="shared" si="228"/>
        <v/>
      </c>
      <c r="Y499" t="str">
        <f t="shared" si="229"/>
        <v/>
      </c>
      <c r="Z499" t="str">
        <f t="shared" si="230"/>
        <v/>
      </c>
      <c r="AA499" t="str">
        <f t="shared" si="231"/>
        <v/>
      </c>
      <c r="AB499" t="str">
        <f t="shared" si="232"/>
        <v/>
      </c>
      <c r="AC499" t="str">
        <f t="shared" si="233"/>
        <v/>
      </c>
      <c r="AD499" t="str">
        <f t="shared" si="234"/>
        <v/>
      </c>
      <c r="AE499" t="str">
        <f t="shared" si="235"/>
        <v/>
      </c>
      <c r="AF499" t="str">
        <f t="shared" si="236"/>
        <v/>
      </c>
      <c r="AG499" t="str">
        <f t="shared" si="237"/>
        <v>"Common.CheckTemplate"</v>
      </c>
      <c r="AH499" t="str">
        <f t="shared" si="238"/>
        <v>"legacyTemplate"</v>
      </c>
      <c r="AI499" t="str">
        <f t="shared" si="239"/>
        <v>"Common.ExternalReference"</v>
      </c>
      <c r="AJ499" t="str">
        <f t="shared" si="240"/>
        <v>"referenceForObjects"</v>
      </c>
      <c r="AK499" t="str">
        <f t="shared" si="241"/>
        <v>"hasOne"</v>
      </c>
      <c r="AL499" t="str">
        <f t="shared" si="242"/>
        <v>"Common.CheckTemplate","legacyTemplate","Common.ExternalReference","referenceForObjects","hasOne"</v>
      </c>
      <c r="AN499">
        <f>COUNTIF(View_conceptual!G:G,L499)</f>
        <v>0</v>
      </c>
      <c r="AO499">
        <f>COUNTIF(View_conceptual!H:H,L499)+COUNTIF(View_conceptual!I:I,N499)</f>
        <v>0</v>
      </c>
      <c r="AQ499" t="str">
        <f t="shared" si="243"/>
        <v/>
      </c>
      <c r="AR499" t="str">
        <f t="shared" si="244"/>
        <v/>
      </c>
      <c r="AT499">
        <f>COUNTIF(View_full!G:G,L499)</f>
        <v>1</v>
      </c>
      <c r="AU499">
        <f>COUNTIF(View_full!H:H,L499)+COUNTIF(View_full!I:I,N499)</f>
        <v>1</v>
      </c>
      <c r="AV499">
        <f>COUNTIFS(Property_Manual!$A$2:$A$1206,Raw!L499,Property_Manual!$B$2:$B$1206,Raw!M499,Property_Manual!$C$2:$C$1206,Raw!N499,Property_Manual!$D$2:$D$1206,Raw!O499,Property_Manual!$F$2:$F$1206,"x")</f>
        <v>0</v>
      </c>
      <c r="AW499" t="str">
        <f t="shared" si="245"/>
        <v/>
      </c>
      <c r="AX499" t="str">
        <f t="shared" si="246"/>
        <v/>
      </c>
      <c r="AY499" t="str">
        <f t="shared" si="247"/>
        <v/>
      </c>
    </row>
    <row r="500" spans="1:51" x14ac:dyDescent="0.2">
      <c r="A500" s="5" t="s">
        <v>1255</v>
      </c>
      <c r="B500" s="5" t="s">
        <v>1198</v>
      </c>
      <c r="C500" s="5" t="s">
        <v>420</v>
      </c>
      <c r="D500" s="5" t="s">
        <v>1186</v>
      </c>
      <c r="E500" s="5" t="s">
        <v>1209</v>
      </c>
      <c r="F500" s="5" t="s">
        <v>23</v>
      </c>
      <c r="G500">
        <v>1</v>
      </c>
      <c r="H500" s="5" t="s">
        <v>419</v>
      </c>
      <c r="I500" s="5" t="s">
        <v>1214</v>
      </c>
      <c r="J500" s="5" t="s">
        <v>1203</v>
      </c>
      <c r="K500" s="5"/>
      <c r="L500" t="str">
        <f t="shared" si="217"/>
        <v>CheckTemplate</v>
      </c>
      <c r="M500" t="str">
        <f t="shared" si="218"/>
        <v>usedInCheck</v>
      </c>
      <c r="N500" t="str">
        <f t="shared" si="219"/>
        <v>Check</v>
      </c>
      <c r="O500" t="str">
        <f t="shared" si="220"/>
        <v>usedTemplate</v>
      </c>
      <c r="P500" t="str">
        <f t="shared" si="221"/>
        <v/>
      </c>
      <c r="Q500" t="str">
        <f t="shared" si="222"/>
        <v>Object</v>
      </c>
      <c r="R500" t="str">
        <f t="shared" si="223"/>
        <v/>
      </c>
      <c r="S500" t="str">
        <f t="shared" si="224"/>
        <v/>
      </c>
      <c r="T500" t="str">
        <f t="shared" si="225"/>
        <v/>
      </c>
      <c r="U500" t="str">
        <f t="shared" si="226"/>
        <v/>
      </c>
      <c r="V500" t="str">
        <f t="shared" si="227"/>
        <v/>
      </c>
      <c r="W500" t="str">
        <f>IF($A500="Implicit","",COUNTIFS($C$8:C500,C500,$A$8:A500,"Explicit"))</f>
        <v/>
      </c>
      <c r="X500" t="str">
        <f t="shared" si="228"/>
        <v/>
      </c>
      <c r="Y500" t="str">
        <f t="shared" si="229"/>
        <v/>
      </c>
      <c r="Z500" t="str">
        <f t="shared" si="230"/>
        <v/>
      </c>
      <c r="AA500" t="str">
        <f t="shared" si="231"/>
        <v/>
      </c>
      <c r="AB500" t="str">
        <f t="shared" si="232"/>
        <v/>
      </c>
      <c r="AC500" t="str">
        <f t="shared" si="233"/>
        <v/>
      </c>
      <c r="AD500" t="str">
        <f t="shared" si="234"/>
        <v/>
      </c>
      <c r="AE500" t="str">
        <f t="shared" si="235"/>
        <v/>
      </c>
      <c r="AF500" t="str">
        <f t="shared" si="236"/>
        <v/>
      </c>
      <c r="AG500" t="str">
        <f t="shared" si="237"/>
        <v>"Common.CheckTemplate"</v>
      </c>
      <c r="AH500" t="str">
        <f t="shared" si="238"/>
        <v>"usedInCheck"</v>
      </c>
      <c r="AI500" t="str">
        <f t="shared" si="239"/>
        <v>"Action.Check"</v>
      </c>
      <c r="AJ500" t="str">
        <f t="shared" si="240"/>
        <v>"usedTemplate"</v>
      </c>
      <c r="AK500" t="str">
        <f t="shared" si="241"/>
        <v>"hasOne"</v>
      </c>
      <c r="AL500" t="str">
        <f t="shared" si="242"/>
        <v>"Common.CheckTemplate","usedInCheck","Action.Check","usedTemplate","hasOne"</v>
      </c>
      <c r="AN500">
        <f>COUNTIF(View_conceptual!G:G,L500)</f>
        <v>0</v>
      </c>
      <c r="AO500">
        <f>COUNTIF(View_conceptual!H:H,L500)+COUNTIF(View_conceptual!I:I,N500)</f>
        <v>0</v>
      </c>
      <c r="AQ500" t="str">
        <f t="shared" si="243"/>
        <v/>
      </c>
      <c r="AR500" t="str">
        <f t="shared" si="244"/>
        <v/>
      </c>
      <c r="AT500">
        <f>COUNTIF(View_full!G:G,L500)</f>
        <v>1</v>
      </c>
      <c r="AU500">
        <f>COUNTIF(View_full!H:H,L500)+COUNTIF(View_full!I:I,N500)</f>
        <v>1</v>
      </c>
      <c r="AV500">
        <f>COUNTIFS(Property_Manual!$A$2:$A$1206,Raw!L500,Property_Manual!$B$2:$B$1206,Raw!M500,Property_Manual!$C$2:$C$1206,Raw!N500,Property_Manual!$D$2:$D$1206,Raw!O500,Property_Manual!$F$2:$F$1206,"x")</f>
        <v>1</v>
      </c>
      <c r="AW500" t="str">
        <f t="shared" si="245"/>
        <v/>
      </c>
      <c r="AX500" t="str">
        <f t="shared" si="246"/>
        <v/>
      </c>
      <c r="AY500" t="str">
        <f t="shared" si="247"/>
        <v>"Common.CheckTemplate","usedInCheck","Action.Check","usedTemplate","hasOne"</v>
      </c>
    </row>
    <row r="501" spans="1:51" x14ac:dyDescent="0.2">
      <c r="A501" s="5" t="s">
        <v>1254</v>
      </c>
      <c r="B501" s="5" t="s">
        <v>1198</v>
      </c>
      <c r="C501" s="5" t="s">
        <v>420</v>
      </c>
      <c r="D501" s="5" t="s">
        <v>432</v>
      </c>
      <c r="E501" s="5" t="s">
        <v>1198</v>
      </c>
      <c r="F501" s="5" t="s">
        <v>95</v>
      </c>
      <c r="H501" s="5" t="s">
        <v>952</v>
      </c>
      <c r="I501" s="5" t="s">
        <v>1214</v>
      </c>
      <c r="J501" s="5" t="s">
        <v>1202</v>
      </c>
      <c r="K501" s="5"/>
      <c r="L501" t="str">
        <f t="shared" si="217"/>
        <v>CheckTemplate</v>
      </c>
      <c r="M501" t="str">
        <f t="shared" si="218"/>
        <v>questions</v>
      </c>
      <c r="N501" t="str">
        <f t="shared" si="219"/>
        <v>Question</v>
      </c>
      <c r="O501" t="str">
        <f t="shared" si="220"/>
        <v>checkTemplate</v>
      </c>
      <c r="P501" t="str">
        <f t="shared" si="221"/>
        <v/>
      </c>
      <c r="Q501" t="str">
        <f t="shared" si="222"/>
        <v>Object</v>
      </c>
      <c r="R501" t="str">
        <f t="shared" si="223"/>
        <v>"Common"</v>
      </c>
      <c r="S501" t="str">
        <f t="shared" si="224"/>
        <v>"CheckTemplate"</v>
      </c>
      <c r="T501" t="str">
        <f t="shared" si="225"/>
        <v>"questions"</v>
      </c>
      <c r="U501" t="str">
        <f t="shared" si="226"/>
        <v>"Common"</v>
      </c>
      <c r="V501" t="str">
        <f t="shared" si="227"/>
        <v>"Question"</v>
      </c>
      <c r="W501">
        <f>IF($A501="Implicit","",COUNTIFS($C$8:C501,C501,$A$8:A501,"Explicit"))</f>
        <v>3</v>
      </c>
      <c r="X501" t="str">
        <f t="shared" si="228"/>
        <v>"Body of a Check referencing various Questions"</v>
      </c>
      <c r="Y501" t="str">
        <f t="shared" si="229"/>
        <v>"References to all Questions that are part of this template"</v>
      </c>
      <c r="Z501" t="str">
        <f t="shared" si="230"/>
        <v>"true"</v>
      </c>
      <c r="AA501" t="str">
        <f t="shared" si="231"/>
        <v>"false"</v>
      </c>
      <c r="AB501" t="str">
        <f t="shared" si="232"/>
        <v>""</v>
      </c>
      <c r="AC501" t="str">
        <f t="shared" si="233"/>
        <v>"https://onerecord.iata.org/ns/cargo#CheckTemplate"</v>
      </c>
      <c r="AD501" t="str">
        <f t="shared" si="234"/>
        <v>"https://onerecord.iata.org/ns/cargo#questions"</v>
      </c>
      <c r="AE501" t="str">
        <f t="shared" si="235"/>
        <v>"https://onerecord.iata.org/ns/cargo#Question"</v>
      </c>
      <c r="AF501" t="str">
        <f t="shared" si="236"/>
        <v>"Common","CheckTemplate","questions","Common","Question",3,"Body of a Check referencing various Questions","References to all Questions that are part of this template","true","false","","https://onerecord.iata.org/ns/cargo#CheckTemplate","https://onerecord.iata.org/ns/cargo#questions","https://onerecord.iata.org/ns/cargo#Question"</v>
      </c>
      <c r="AG501" t="str">
        <f t="shared" si="237"/>
        <v>"Common.CheckTemplate"</v>
      </c>
      <c r="AH501" t="str">
        <f t="shared" si="238"/>
        <v>"questions"</v>
      </c>
      <c r="AI501" t="str">
        <f t="shared" si="239"/>
        <v>"Common.Question"</v>
      </c>
      <c r="AJ501" t="str">
        <f t="shared" si="240"/>
        <v>"checkTemplate"</v>
      </c>
      <c r="AK501" t="str">
        <f t="shared" si="241"/>
        <v>"hasMany"</v>
      </c>
      <c r="AL501" t="str">
        <f t="shared" si="242"/>
        <v>"Common.CheckTemplate","questions","Common.Question","checkTemplate","hasMany"</v>
      </c>
      <c r="AN501">
        <f>COUNTIF(View_conceptual!G:G,L501)</f>
        <v>0</v>
      </c>
      <c r="AO501">
        <f>COUNTIF(View_conceptual!H:H,L501)+COUNTIF(View_conceptual!I:I,N501)</f>
        <v>0</v>
      </c>
      <c r="AQ501" t="str">
        <f t="shared" si="243"/>
        <v/>
      </c>
      <c r="AR501" t="str">
        <f t="shared" si="244"/>
        <v/>
      </c>
      <c r="AT501">
        <f>COUNTIF(View_full!G:G,L501)</f>
        <v>1</v>
      </c>
      <c r="AU501">
        <f>COUNTIF(View_full!H:H,L501)+COUNTIF(View_full!I:I,N501)</f>
        <v>2</v>
      </c>
      <c r="AV501">
        <f>COUNTIFS(Property_Manual!$A$2:$A$1206,Raw!L501,Property_Manual!$B$2:$B$1206,Raw!M501,Property_Manual!$C$2:$C$1206,Raw!N501,Property_Manual!$D$2:$D$1206,Raw!O501,Property_Manual!$F$2:$F$1206,"x")</f>
        <v>1</v>
      </c>
      <c r="AW501" t="str">
        <f t="shared" si="245"/>
        <v>"Common","CheckTemplate","questions","Common","Question",3,"Body of a Check referencing various Questions","References to all Questions that are part of this template","true","false","","https://onerecord.iata.org/ns/cargo#CheckTemplate","https://onerecord.iata.org/ns/cargo#questions","https://onerecord.iata.org/ns/cargo#Question"</v>
      </c>
      <c r="AX501" t="str">
        <f t="shared" si="246"/>
        <v>"Common.CheckTemplate","questions","Common.Question","checkTemplate","hasMany"</v>
      </c>
      <c r="AY501" t="str">
        <f t="shared" si="247"/>
        <v>"Common.CheckTemplate","questions","Common.Question","checkTemplate","hasMany"</v>
      </c>
    </row>
    <row r="502" spans="1:51" x14ac:dyDescent="0.2">
      <c r="A502" s="5" t="s">
        <v>1254</v>
      </c>
      <c r="B502" s="5" t="s">
        <v>1198</v>
      </c>
      <c r="C502" s="5" t="s">
        <v>420</v>
      </c>
      <c r="D502" s="5" t="s">
        <v>38</v>
      </c>
      <c r="E502" t="s">
        <v>1209</v>
      </c>
      <c r="F502" s="5" t="s">
        <v>23</v>
      </c>
      <c r="H502" t="s">
        <v>415</v>
      </c>
      <c r="I502" s="5" t="s">
        <v>1214</v>
      </c>
      <c r="J502" s="5" t="s">
        <v>39</v>
      </c>
      <c r="K502" s="5"/>
      <c r="L502" t="str">
        <f t="shared" si="217"/>
        <v>CheckTemplate</v>
      </c>
      <c r="M502" t="str">
        <f t="shared" si="218"/>
        <v>checks</v>
      </c>
      <c r="N502" t="str">
        <f t="shared" si="219"/>
        <v>Check</v>
      </c>
      <c r="O502" t="str">
        <f t="shared" si="220"/>
        <v>checkedObject</v>
      </c>
      <c r="P502" t="str">
        <f t="shared" si="221"/>
        <v/>
      </c>
      <c r="Q502" t="str">
        <f t="shared" si="222"/>
        <v>Object</v>
      </c>
      <c r="R502" t="str">
        <f t="shared" si="223"/>
        <v>"Common"</v>
      </c>
      <c r="S502" t="str">
        <f t="shared" si="224"/>
        <v>"CheckTemplate"</v>
      </c>
      <c r="T502" t="str">
        <f t="shared" si="225"/>
        <v>"checks"</v>
      </c>
      <c r="U502" t="str">
        <f t="shared" si="226"/>
        <v>"Action"</v>
      </c>
      <c r="V502" t="str">
        <f t="shared" si="227"/>
        <v>"Check"</v>
      </c>
      <c r="W502">
        <f>IF($A502="Implicit","",COUNTIFS($C$8:C502,C502,$A$8:A502,"Explicit"))</f>
        <v>4</v>
      </c>
      <c r="X502" t="str">
        <f t="shared" si="228"/>
        <v>"Body of a Check referencing various Questions"</v>
      </c>
      <c r="Y502" t="str">
        <f t="shared" si="229"/>
        <v>"References to the CheckActions performed on the object"</v>
      </c>
      <c r="Z502" t="str">
        <f t="shared" si="230"/>
        <v>"true"</v>
      </c>
      <c r="AA502" t="str">
        <f t="shared" si="231"/>
        <v>"false"</v>
      </c>
      <c r="AB502" t="str">
        <f t="shared" si="232"/>
        <v>""</v>
      </c>
      <c r="AC502" t="str">
        <f t="shared" si="233"/>
        <v>"https://onerecord.iata.org/ns/cargo#CheckTemplate"</v>
      </c>
      <c r="AD502" t="str">
        <f t="shared" si="234"/>
        <v>"https://onerecord.iata.org/ns/cargo#checks"</v>
      </c>
      <c r="AE502" t="str">
        <f t="shared" si="235"/>
        <v>"https://onerecord.iata.org/ns/cargo#Check"</v>
      </c>
      <c r="AF502" t="str">
        <f t="shared" si="236"/>
        <v>"Common","CheckTemplate","checks","Action","Check",4,"Body of a Check referencing various Questions","References to the CheckActions performed on the object","true","false","","https://onerecord.iata.org/ns/cargo#CheckTemplate","https://onerecord.iata.org/ns/cargo#checks","https://onerecord.iata.org/ns/cargo#Check"</v>
      </c>
      <c r="AG502" t="str">
        <f t="shared" si="237"/>
        <v>"Common.CheckTemplate"</v>
      </c>
      <c r="AH502" t="str">
        <f t="shared" si="238"/>
        <v>"checks"</v>
      </c>
      <c r="AI502" t="str">
        <f t="shared" si="239"/>
        <v>"Action.Check"</v>
      </c>
      <c r="AJ502" t="str">
        <f t="shared" si="240"/>
        <v>"checkedObject"</v>
      </c>
      <c r="AK502" t="str">
        <f t="shared" si="241"/>
        <v>"hasMany"</v>
      </c>
      <c r="AL502" t="str">
        <f t="shared" si="242"/>
        <v>"Common.CheckTemplate","checks","Action.Check","checkedObject","hasMany"</v>
      </c>
      <c r="AN502">
        <f>COUNTIF(View_conceptual!G:G,L502)</f>
        <v>0</v>
      </c>
      <c r="AO502">
        <f>COUNTIF(View_conceptual!H:H,L502)+COUNTIF(View_conceptual!I:I,N502)</f>
        <v>0</v>
      </c>
      <c r="AQ502" t="str">
        <f t="shared" si="243"/>
        <v/>
      </c>
      <c r="AR502" t="str">
        <f t="shared" si="244"/>
        <v/>
      </c>
      <c r="AT502">
        <f>COUNTIF(View_full!G:G,L502)</f>
        <v>1</v>
      </c>
      <c r="AU502">
        <f>COUNTIF(View_full!H:H,L502)+COUNTIF(View_full!I:I,N502)</f>
        <v>1</v>
      </c>
      <c r="AV502">
        <f>COUNTIFS(Property_Manual!$A$2:$A$1206,Raw!L502,Property_Manual!$B$2:$B$1206,Raw!M502,Property_Manual!$C$2:$C$1206,Raw!N502,Property_Manual!$D$2:$D$1206,Raw!O502,Property_Manual!$F$2:$F$1206,"x")</f>
        <v>0</v>
      </c>
      <c r="AW502" t="str">
        <f t="shared" si="245"/>
        <v>"Common","CheckTemplate","checks","Action","Check",4,"Body of a Check referencing various Questions","References to the CheckActions performed on the object","true","false","","https://onerecord.iata.org/ns/cargo#CheckTemplate","https://onerecord.iata.org/ns/cargo#checks","https://onerecord.iata.org/ns/cargo#Check"</v>
      </c>
      <c r="AX502" t="str">
        <f t="shared" si="246"/>
        <v/>
      </c>
      <c r="AY502" t="str">
        <f t="shared" si="247"/>
        <v/>
      </c>
    </row>
    <row r="503" spans="1:51" x14ac:dyDescent="0.2">
      <c r="A503" s="5" t="s">
        <v>1254</v>
      </c>
      <c r="B503" s="5" t="s">
        <v>1198</v>
      </c>
      <c r="C503" s="5" t="s">
        <v>420</v>
      </c>
      <c r="D503" s="5" t="s">
        <v>43</v>
      </c>
      <c r="E503" s="5" t="s">
        <v>1198</v>
      </c>
      <c r="F503" s="5" t="s">
        <v>44</v>
      </c>
      <c r="H503" t="s">
        <v>654</v>
      </c>
      <c r="I503" s="5" t="s">
        <v>1214</v>
      </c>
      <c r="J503" s="5" t="s">
        <v>45</v>
      </c>
      <c r="K503" s="5"/>
      <c r="L503" t="str">
        <f t="shared" si="217"/>
        <v>CheckTemplate</v>
      </c>
      <c r="M503" t="str">
        <f t="shared" si="218"/>
        <v>externalReferences</v>
      </c>
      <c r="N503" t="str">
        <f t="shared" si="219"/>
        <v>ExternalReference</v>
      </c>
      <c r="O503" t="str">
        <f t="shared" si="220"/>
        <v>referenceForObjects</v>
      </c>
      <c r="P503" t="str">
        <f t="shared" si="221"/>
        <v/>
      </c>
      <c r="Q503" t="str">
        <f t="shared" si="222"/>
        <v>Object</v>
      </c>
      <c r="R503" t="str">
        <f t="shared" si="223"/>
        <v>"Common"</v>
      </c>
      <c r="S503" t="str">
        <f t="shared" si="224"/>
        <v>"CheckTemplate"</v>
      </c>
      <c r="T503" t="str">
        <f t="shared" si="225"/>
        <v>"externalReferences"</v>
      </c>
      <c r="U503" t="str">
        <f t="shared" si="226"/>
        <v>"Common"</v>
      </c>
      <c r="V503" t="str">
        <f t="shared" si="227"/>
        <v>"ExternalReference"</v>
      </c>
      <c r="W503">
        <f>IF($A503="Implicit","",COUNTIFS($C$8:C503,C503,$A$8:A503,"Explicit"))</f>
        <v>5</v>
      </c>
      <c r="X503" t="str">
        <f t="shared" si="228"/>
        <v>"Body of a Check referencing various Questions"</v>
      </c>
      <c r="Y503" t="str">
        <f t="shared" si="229"/>
        <v>"References to all associated ExternalReferences"</v>
      </c>
      <c r="Z503" t="str">
        <f t="shared" si="230"/>
        <v>"true"</v>
      </c>
      <c r="AA503" t="str">
        <f t="shared" si="231"/>
        <v>"false"</v>
      </c>
      <c r="AB503" t="str">
        <f t="shared" si="232"/>
        <v>""</v>
      </c>
      <c r="AC503" t="str">
        <f t="shared" si="233"/>
        <v>"https://onerecord.iata.org/ns/cargo#CheckTemplate"</v>
      </c>
      <c r="AD503" t="str">
        <f t="shared" si="234"/>
        <v>"https://onerecord.iata.org/ns/cargo#externalReferences"</v>
      </c>
      <c r="AE503" t="str">
        <f t="shared" si="235"/>
        <v>"https://onerecord.iata.org/ns/cargo#ExternalReference"</v>
      </c>
      <c r="AF503" t="str">
        <f t="shared" si="236"/>
        <v>"Common","CheckTemplate","externalReferences","Common","ExternalReference",5,"Body of a Check referencing various Questions","References to all associated ExternalReferences","true","false","","https://onerecord.iata.org/ns/cargo#CheckTemplate","https://onerecord.iata.org/ns/cargo#externalReferences","https://onerecord.iata.org/ns/cargo#ExternalReference"</v>
      </c>
      <c r="AG503" t="str">
        <f t="shared" si="237"/>
        <v>"Common.CheckTemplate"</v>
      </c>
      <c r="AH503" t="str">
        <f t="shared" si="238"/>
        <v>"externalReferences"</v>
      </c>
      <c r="AI503" t="str">
        <f t="shared" si="239"/>
        <v>"Common.ExternalReference"</v>
      </c>
      <c r="AJ503" t="str">
        <f t="shared" si="240"/>
        <v>"referenceForObjects"</v>
      </c>
      <c r="AK503" t="str">
        <f t="shared" si="241"/>
        <v>"hasMany"</v>
      </c>
      <c r="AL503" t="str">
        <f t="shared" si="242"/>
        <v>"Common.CheckTemplate","externalReferences","Common.ExternalReference","referenceForObjects","hasMany"</v>
      </c>
      <c r="AN503">
        <f>COUNTIF(View_conceptual!G:G,L503)</f>
        <v>0</v>
      </c>
      <c r="AO503">
        <f>COUNTIF(View_conceptual!H:H,L503)+COUNTIF(View_conceptual!I:I,N503)</f>
        <v>0</v>
      </c>
      <c r="AQ503" t="str">
        <f t="shared" si="243"/>
        <v/>
      </c>
      <c r="AR503" t="str">
        <f t="shared" si="244"/>
        <v/>
      </c>
      <c r="AT503">
        <f>COUNTIF(View_full!G:G,L503)</f>
        <v>1</v>
      </c>
      <c r="AU503">
        <f>COUNTIF(View_full!H:H,L503)+COUNTIF(View_full!I:I,N503)</f>
        <v>1</v>
      </c>
      <c r="AV503">
        <f>COUNTIFS(Property_Manual!$A$2:$A$1206,Raw!L503,Property_Manual!$B$2:$B$1206,Raw!M503,Property_Manual!$C$2:$C$1206,Raw!N503,Property_Manual!$D$2:$D$1206,Raw!O503,Property_Manual!$F$2:$F$1206,"x")</f>
        <v>0</v>
      </c>
      <c r="AW503" t="str">
        <f t="shared" si="245"/>
        <v>"Common","CheckTemplate","externalReferences","Common","ExternalReference",5,"Body of a Check referencing various Questions","References to all associated ExternalReferences","true","false","","https://onerecord.iata.org/ns/cargo#CheckTemplate","https://onerecord.iata.org/ns/cargo#externalReferences","https://onerecord.iata.org/ns/cargo#ExternalReference"</v>
      </c>
      <c r="AX503" t="str">
        <f t="shared" si="246"/>
        <v/>
      </c>
      <c r="AY503" t="str">
        <f t="shared" si="247"/>
        <v/>
      </c>
    </row>
    <row r="504" spans="1:51" x14ac:dyDescent="0.2">
      <c r="A504" s="5" t="s">
        <v>1255</v>
      </c>
      <c r="B504" s="5" t="s">
        <v>1198</v>
      </c>
      <c r="C504" s="5" t="s">
        <v>420</v>
      </c>
      <c r="D504" s="5" t="s">
        <v>432</v>
      </c>
      <c r="E504" t="s">
        <v>1198</v>
      </c>
      <c r="F504" s="5" t="s">
        <v>95</v>
      </c>
      <c r="H504" t="s">
        <v>952</v>
      </c>
      <c r="I504" s="5" t="s">
        <v>1214</v>
      </c>
      <c r="J504" s="5" t="s">
        <v>1202</v>
      </c>
      <c r="K504" s="5"/>
      <c r="L504" t="str">
        <f t="shared" si="217"/>
        <v>CheckTemplate</v>
      </c>
      <c r="M504" t="str">
        <f t="shared" si="218"/>
        <v>questions</v>
      </c>
      <c r="N504" t="str">
        <f t="shared" si="219"/>
        <v>Question</v>
      </c>
      <c r="O504" t="str">
        <f t="shared" si="220"/>
        <v>checkTemplate</v>
      </c>
      <c r="P504" t="str">
        <f t="shared" si="221"/>
        <v/>
      </c>
      <c r="Q504" t="str">
        <f t="shared" si="222"/>
        <v>Object</v>
      </c>
      <c r="R504" t="str">
        <f t="shared" si="223"/>
        <v/>
      </c>
      <c r="S504" t="str">
        <f t="shared" si="224"/>
        <v/>
      </c>
      <c r="T504" t="str">
        <f t="shared" si="225"/>
        <v/>
      </c>
      <c r="U504" t="str">
        <f t="shared" si="226"/>
        <v/>
      </c>
      <c r="V504" t="str">
        <f t="shared" si="227"/>
        <v/>
      </c>
      <c r="W504" t="str">
        <f>IF($A504="Implicit","",COUNTIFS($C$8:C504,C504,$A$8:A504,"Explicit"))</f>
        <v/>
      </c>
      <c r="X504" t="str">
        <f t="shared" si="228"/>
        <v/>
      </c>
      <c r="Y504" t="str">
        <f t="shared" si="229"/>
        <v/>
      </c>
      <c r="Z504" t="str">
        <f t="shared" si="230"/>
        <v/>
      </c>
      <c r="AA504" t="str">
        <f t="shared" si="231"/>
        <v/>
      </c>
      <c r="AB504" t="str">
        <f t="shared" si="232"/>
        <v/>
      </c>
      <c r="AC504" t="str">
        <f t="shared" si="233"/>
        <v/>
      </c>
      <c r="AD504" t="str">
        <f t="shared" si="234"/>
        <v/>
      </c>
      <c r="AE504" t="str">
        <f t="shared" si="235"/>
        <v/>
      </c>
      <c r="AF504" t="str">
        <f t="shared" si="236"/>
        <v/>
      </c>
      <c r="AG504" t="str">
        <f t="shared" si="237"/>
        <v>"Common.CheckTemplate"</v>
      </c>
      <c r="AH504" t="str">
        <f t="shared" si="238"/>
        <v>"questions"</v>
      </c>
      <c r="AI504" t="str">
        <f t="shared" si="239"/>
        <v>"Common.Question"</v>
      </c>
      <c r="AJ504" t="str">
        <f t="shared" si="240"/>
        <v>"checkTemplate"</v>
      </c>
      <c r="AK504" t="str">
        <f t="shared" si="241"/>
        <v>"hasMany"</v>
      </c>
      <c r="AL504" t="str">
        <f t="shared" si="242"/>
        <v>"Common.CheckTemplate","questions","Common.Question","checkTemplate","hasMany"</v>
      </c>
      <c r="AN504">
        <f>COUNTIF(View_conceptual!G:G,L504)</f>
        <v>0</v>
      </c>
      <c r="AO504">
        <f>COUNTIF(View_conceptual!H:H,L504)+COUNTIF(View_conceptual!I:I,N504)</f>
        <v>0</v>
      </c>
      <c r="AQ504" t="str">
        <f t="shared" si="243"/>
        <v/>
      </c>
      <c r="AR504" t="str">
        <f t="shared" si="244"/>
        <v/>
      </c>
      <c r="AT504">
        <f>COUNTIF(View_full!G:G,L504)</f>
        <v>1</v>
      </c>
      <c r="AU504">
        <f>COUNTIF(View_full!H:H,L504)+COUNTIF(View_full!I:I,N504)</f>
        <v>2</v>
      </c>
      <c r="AV504">
        <f>COUNTIFS(Property_Manual!$A$2:$A$1206,Raw!L504,Property_Manual!$B$2:$B$1206,Raw!M504,Property_Manual!$C$2:$C$1206,Raw!N504,Property_Manual!$D$2:$D$1206,Raw!O504,Property_Manual!$F$2:$F$1206,"x")</f>
        <v>1</v>
      </c>
      <c r="AW504" t="str">
        <f t="shared" si="245"/>
        <v/>
      </c>
      <c r="AX504" t="str">
        <f t="shared" si="246"/>
        <v>"Common.CheckTemplate","questions","Common.Question","checkTemplate","hasMany"</v>
      </c>
      <c r="AY504" t="str">
        <f t="shared" si="247"/>
        <v>"Common.CheckTemplate","questions","Common.Question","checkTemplate","hasMany"</v>
      </c>
    </row>
    <row r="505" spans="1:51" x14ac:dyDescent="0.2">
      <c r="A505" s="5" t="s">
        <v>1255</v>
      </c>
      <c r="B505" s="5" t="s">
        <v>1198</v>
      </c>
      <c r="C505" s="5" t="s">
        <v>420</v>
      </c>
      <c r="D505" s="5" t="s">
        <v>38</v>
      </c>
      <c r="E505" s="5" t="s">
        <v>1209</v>
      </c>
      <c r="F505" s="5" t="s">
        <v>23</v>
      </c>
      <c r="H505" s="5" t="s">
        <v>415</v>
      </c>
      <c r="I505" s="5" t="s">
        <v>1214</v>
      </c>
      <c r="J505" s="5" t="s">
        <v>39</v>
      </c>
      <c r="K505" s="5"/>
      <c r="L505" t="str">
        <f t="shared" si="217"/>
        <v>CheckTemplate</v>
      </c>
      <c r="M505" t="str">
        <f t="shared" si="218"/>
        <v>checks</v>
      </c>
      <c r="N505" t="str">
        <f t="shared" si="219"/>
        <v>Check</v>
      </c>
      <c r="O505" t="str">
        <f t="shared" si="220"/>
        <v>checkedObject</v>
      </c>
      <c r="P505" t="str">
        <f t="shared" si="221"/>
        <v/>
      </c>
      <c r="Q505" t="str">
        <f t="shared" si="222"/>
        <v>Object</v>
      </c>
      <c r="R505" t="str">
        <f t="shared" si="223"/>
        <v/>
      </c>
      <c r="S505" t="str">
        <f t="shared" si="224"/>
        <v/>
      </c>
      <c r="T505" t="str">
        <f t="shared" si="225"/>
        <v/>
      </c>
      <c r="U505" t="str">
        <f t="shared" si="226"/>
        <v/>
      </c>
      <c r="V505" t="str">
        <f t="shared" si="227"/>
        <v/>
      </c>
      <c r="W505" t="str">
        <f>IF($A505="Implicit","",COUNTIFS($C$8:C505,C505,$A$8:A505,"Explicit"))</f>
        <v/>
      </c>
      <c r="X505" t="str">
        <f t="shared" si="228"/>
        <v/>
      </c>
      <c r="Y505" t="str">
        <f t="shared" si="229"/>
        <v/>
      </c>
      <c r="Z505" t="str">
        <f t="shared" si="230"/>
        <v/>
      </c>
      <c r="AA505" t="str">
        <f t="shared" si="231"/>
        <v/>
      </c>
      <c r="AB505" t="str">
        <f t="shared" si="232"/>
        <v/>
      </c>
      <c r="AC505" t="str">
        <f t="shared" si="233"/>
        <v/>
      </c>
      <c r="AD505" t="str">
        <f t="shared" si="234"/>
        <v/>
      </c>
      <c r="AE505" t="str">
        <f t="shared" si="235"/>
        <v/>
      </c>
      <c r="AF505" t="str">
        <f t="shared" si="236"/>
        <v/>
      </c>
      <c r="AG505" t="str">
        <f t="shared" si="237"/>
        <v>"Common.CheckTemplate"</v>
      </c>
      <c r="AH505" t="str">
        <f t="shared" si="238"/>
        <v>"checks"</v>
      </c>
      <c r="AI505" t="str">
        <f t="shared" si="239"/>
        <v>"Action.Check"</v>
      </c>
      <c r="AJ505" t="str">
        <f t="shared" si="240"/>
        <v>"checkedObject"</v>
      </c>
      <c r="AK505" t="str">
        <f t="shared" si="241"/>
        <v>"hasMany"</v>
      </c>
      <c r="AL505" t="str">
        <f t="shared" si="242"/>
        <v>"Common.CheckTemplate","checks","Action.Check","checkedObject","hasMany"</v>
      </c>
      <c r="AN505">
        <f>COUNTIF(View_conceptual!G:G,L505)</f>
        <v>0</v>
      </c>
      <c r="AO505">
        <f>COUNTIF(View_conceptual!H:H,L505)+COUNTIF(View_conceptual!I:I,N505)</f>
        <v>0</v>
      </c>
      <c r="AQ505" t="str">
        <f t="shared" si="243"/>
        <v/>
      </c>
      <c r="AR505" t="str">
        <f t="shared" si="244"/>
        <v/>
      </c>
      <c r="AT505">
        <f>COUNTIF(View_full!G:G,L505)</f>
        <v>1</v>
      </c>
      <c r="AU505">
        <f>COUNTIF(View_full!H:H,L505)+COUNTIF(View_full!I:I,N505)</f>
        <v>1</v>
      </c>
      <c r="AV505">
        <f>COUNTIFS(Property_Manual!$A$2:$A$1206,Raw!L505,Property_Manual!$B$2:$B$1206,Raw!M505,Property_Manual!$C$2:$C$1206,Raw!N505,Property_Manual!$D$2:$D$1206,Raw!O505,Property_Manual!$F$2:$F$1206,"x")</f>
        <v>0</v>
      </c>
      <c r="AW505" t="str">
        <f t="shared" si="245"/>
        <v/>
      </c>
      <c r="AX505" t="str">
        <f t="shared" si="246"/>
        <v/>
      </c>
      <c r="AY505" t="str">
        <f t="shared" si="247"/>
        <v/>
      </c>
    </row>
    <row r="506" spans="1:51" x14ac:dyDescent="0.2">
      <c r="A506" s="5" t="s">
        <v>1255</v>
      </c>
      <c r="B506" s="5" t="s">
        <v>1198</v>
      </c>
      <c r="C506" s="5" t="s">
        <v>420</v>
      </c>
      <c r="D506" s="5" t="s">
        <v>43</v>
      </c>
      <c r="E506" s="5" t="s">
        <v>1198</v>
      </c>
      <c r="F506" s="5" t="s">
        <v>44</v>
      </c>
      <c r="H506" t="s">
        <v>654</v>
      </c>
      <c r="I506" s="5" t="s">
        <v>1214</v>
      </c>
      <c r="J506" s="5" t="s">
        <v>45</v>
      </c>
      <c r="K506" s="5"/>
      <c r="L506" t="str">
        <f t="shared" si="217"/>
        <v>CheckTemplate</v>
      </c>
      <c r="M506" t="str">
        <f t="shared" si="218"/>
        <v>externalReferences</v>
      </c>
      <c r="N506" t="str">
        <f t="shared" si="219"/>
        <v>ExternalReference</v>
      </c>
      <c r="O506" t="str">
        <f t="shared" si="220"/>
        <v>referenceForObjects</v>
      </c>
      <c r="P506" t="str">
        <f t="shared" si="221"/>
        <v/>
      </c>
      <c r="Q506" t="str">
        <f t="shared" si="222"/>
        <v>Object</v>
      </c>
      <c r="R506" t="str">
        <f t="shared" si="223"/>
        <v/>
      </c>
      <c r="S506" t="str">
        <f t="shared" si="224"/>
        <v/>
      </c>
      <c r="T506" t="str">
        <f t="shared" si="225"/>
        <v/>
      </c>
      <c r="U506" t="str">
        <f t="shared" si="226"/>
        <v/>
      </c>
      <c r="V506" t="str">
        <f t="shared" si="227"/>
        <v/>
      </c>
      <c r="W506" t="str">
        <f>IF($A506="Implicit","",COUNTIFS($C$8:C506,C506,$A$8:A506,"Explicit"))</f>
        <v/>
      </c>
      <c r="X506" t="str">
        <f t="shared" si="228"/>
        <v/>
      </c>
      <c r="Y506" t="str">
        <f t="shared" si="229"/>
        <v/>
      </c>
      <c r="Z506" t="str">
        <f t="shared" si="230"/>
        <v/>
      </c>
      <c r="AA506" t="str">
        <f t="shared" si="231"/>
        <v/>
      </c>
      <c r="AB506" t="str">
        <f t="shared" si="232"/>
        <v/>
      </c>
      <c r="AC506" t="str">
        <f t="shared" si="233"/>
        <v/>
      </c>
      <c r="AD506" t="str">
        <f t="shared" si="234"/>
        <v/>
      </c>
      <c r="AE506" t="str">
        <f t="shared" si="235"/>
        <v/>
      </c>
      <c r="AF506" t="str">
        <f t="shared" si="236"/>
        <v/>
      </c>
      <c r="AG506" t="str">
        <f t="shared" si="237"/>
        <v>"Common.CheckTemplate"</v>
      </c>
      <c r="AH506" t="str">
        <f t="shared" si="238"/>
        <v>"externalReferences"</v>
      </c>
      <c r="AI506" t="str">
        <f t="shared" si="239"/>
        <v>"Common.ExternalReference"</v>
      </c>
      <c r="AJ506" t="str">
        <f t="shared" si="240"/>
        <v>"referenceForObjects"</v>
      </c>
      <c r="AK506" t="str">
        <f t="shared" si="241"/>
        <v>"hasMany"</v>
      </c>
      <c r="AL506" t="str">
        <f t="shared" si="242"/>
        <v>"Common.CheckTemplate","externalReferences","Common.ExternalReference","referenceForObjects","hasMany"</v>
      </c>
      <c r="AN506">
        <f>COUNTIF(View_conceptual!G:G,L506)</f>
        <v>0</v>
      </c>
      <c r="AO506">
        <f>COUNTIF(View_conceptual!H:H,L506)+COUNTIF(View_conceptual!I:I,N506)</f>
        <v>0</v>
      </c>
      <c r="AQ506" t="str">
        <f t="shared" si="243"/>
        <v/>
      </c>
      <c r="AR506" t="str">
        <f t="shared" si="244"/>
        <v/>
      </c>
      <c r="AT506">
        <f>COUNTIF(View_full!G:G,L506)</f>
        <v>1</v>
      </c>
      <c r="AU506">
        <f>COUNTIF(View_full!H:H,L506)+COUNTIF(View_full!I:I,N506)</f>
        <v>1</v>
      </c>
      <c r="AV506">
        <f>COUNTIFS(Property_Manual!$A$2:$A$1206,Raw!L506,Property_Manual!$B$2:$B$1206,Raw!M506,Property_Manual!$C$2:$C$1206,Raw!N506,Property_Manual!$D$2:$D$1206,Raw!O506,Property_Manual!$F$2:$F$1206,"x")</f>
        <v>0</v>
      </c>
      <c r="AW506" t="str">
        <f t="shared" si="245"/>
        <v/>
      </c>
      <c r="AX506" t="str">
        <f t="shared" si="246"/>
        <v/>
      </c>
      <c r="AY506" t="str">
        <f t="shared" si="247"/>
        <v/>
      </c>
    </row>
    <row r="507" spans="1:51" x14ac:dyDescent="0.2">
      <c r="A507" s="5" t="s">
        <v>1254</v>
      </c>
      <c r="B507" s="5" t="s">
        <v>1198</v>
      </c>
      <c r="C507" s="5" t="s">
        <v>420</v>
      </c>
      <c r="D507" s="5" t="s">
        <v>91</v>
      </c>
      <c r="E507" s="5" t="s">
        <v>49</v>
      </c>
      <c r="F507" s="5" t="s">
        <v>92</v>
      </c>
      <c r="I507" s="5" t="s">
        <v>1214</v>
      </c>
      <c r="J507" s="5" t="s">
        <v>93</v>
      </c>
      <c r="K507" s="5"/>
      <c r="L507" t="str">
        <f t="shared" si="217"/>
        <v>CheckTemplate</v>
      </c>
      <c r="M507" t="str">
        <f t="shared" si="218"/>
        <v>involvedParties</v>
      </c>
      <c r="N507" t="str">
        <f t="shared" si="219"/>
        <v>Party</v>
      </c>
      <c r="O507" t="str">
        <f t="shared" si="220"/>
        <v/>
      </c>
      <c r="P507" t="str">
        <f t="shared" si="221"/>
        <v/>
      </c>
      <c r="Q507" t="str">
        <f t="shared" si="222"/>
        <v>Object</v>
      </c>
      <c r="R507" t="str">
        <f t="shared" si="223"/>
        <v>"Common"</v>
      </c>
      <c r="S507" t="str">
        <f t="shared" si="224"/>
        <v>"CheckTemplate"</v>
      </c>
      <c r="T507" t="str">
        <f t="shared" si="225"/>
        <v>"involvedParties"</v>
      </c>
      <c r="U507" t="str">
        <f t="shared" si="226"/>
        <v>"Embedded"</v>
      </c>
      <c r="V507" t="str">
        <f t="shared" si="227"/>
        <v>"Party"</v>
      </c>
      <c r="W507">
        <f>IF($A507="Implicit","",COUNTIFS($C$8:C507,C507,$A$8:A507,"Explicit"))</f>
        <v>6</v>
      </c>
      <c r="X507" t="str">
        <f t="shared" si="228"/>
        <v>"Body of a Check referencing various Questions"</v>
      </c>
      <c r="Y507" t="str">
        <f t="shared" si="229"/>
        <v>"Information about other Parties involved depending on the context of use"</v>
      </c>
      <c r="Z507" t="str">
        <f t="shared" si="230"/>
        <v>"true"</v>
      </c>
      <c r="AA507" t="str">
        <f t="shared" si="231"/>
        <v>"false"</v>
      </c>
      <c r="AB507" t="str">
        <f t="shared" si="232"/>
        <v>""</v>
      </c>
      <c r="AC507" t="str">
        <f t="shared" si="233"/>
        <v>"https://onerecord.iata.org/ns/cargo#CheckTemplate"</v>
      </c>
      <c r="AD507" t="str">
        <f t="shared" si="234"/>
        <v>"https://onerecord.iata.org/ns/cargo#involvedParties"</v>
      </c>
      <c r="AE507" t="str">
        <f t="shared" si="235"/>
        <v>"https://onerecord.iata.org/ns/cargo#Party"</v>
      </c>
      <c r="AF507" t="str">
        <f t="shared" si="236"/>
        <v>"Common","CheckTemplate","involvedParties","Embedded","Party",6,"Body of a Check referencing various Questions","Information about other Parties involved depending on the context of use","true","false","","https://onerecord.iata.org/ns/cargo#CheckTemplate","https://onerecord.iata.org/ns/cargo#involvedParties","https://onerecord.iata.org/ns/cargo#Party"</v>
      </c>
      <c r="AG507" t="str">
        <f t="shared" si="237"/>
        <v>"Common.CheckTemplate"</v>
      </c>
      <c r="AH507" t="str">
        <f t="shared" si="238"/>
        <v>"involvedParties"</v>
      </c>
      <c r="AI507" t="str">
        <f t="shared" si="239"/>
        <v>"Embedded.Party"</v>
      </c>
      <c r="AJ507" t="str">
        <f t="shared" si="240"/>
        <v>""</v>
      </c>
      <c r="AK507" t="str">
        <f t="shared" si="241"/>
        <v>"hasMany"</v>
      </c>
      <c r="AL507" t="str">
        <f t="shared" si="242"/>
        <v>"Common.CheckTemplate","involvedParties","Embedded.Party","","hasMany"</v>
      </c>
      <c r="AN507">
        <f>COUNTIF(View_conceptual!G:G,L507)</f>
        <v>0</v>
      </c>
      <c r="AO507">
        <f>COUNTIF(View_conceptual!H:H,L507)+COUNTIF(View_conceptual!I:I,N507)</f>
        <v>0</v>
      </c>
      <c r="AQ507" t="str">
        <f t="shared" si="243"/>
        <v/>
      </c>
      <c r="AR507" t="str">
        <f t="shared" si="244"/>
        <v/>
      </c>
      <c r="AT507">
        <f>COUNTIF(View_full!G:G,L507)</f>
        <v>1</v>
      </c>
      <c r="AU507">
        <f>COUNTIF(View_full!H:H,L507)+COUNTIF(View_full!I:I,N507)</f>
        <v>1</v>
      </c>
      <c r="AV507">
        <f>COUNTIFS(Property_Manual!$A$2:$A$1206,Raw!L507,Property_Manual!$B$2:$B$1206,Raw!M507,Property_Manual!$C$2:$C$1206,Raw!N507,Property_Manual!$D$2:$D$1206,Raw!O507,Property_Manual!$F$2:$F$1206,"x")</f>
        <v>0</v>
      </c>
      <c r="AW507" t="str">
        <f t="shared" si="245"/>
        <v>"Common","CheckTemplate","involvedParties","Embedded","Party",6,"Body of a Check referencing various Questions","Information about other Parties involved depending on the context of use","true","false","","https://onerecord.iata.org/ns/cargo#CheckTemplate","https://onerecord.iata.org/ns/cargo#involvedParties","https://onerecord.iata.org/ns/cargo#Party"</v>
      </c>
      <c r="AX507" t="str">
        <f t="shared" si="246"/>
        <v/>
      </c>
      <c r="AY507" t="str">
        <f t="shared" si="247"/>
        <v/>
      </c>
    </row>
    <row r="508" spans="1:51" x14ac:dyDescent="0.2">
      <c r="A508" s="5" t="s">
        <v>1254</v>
      </c>
      <c r="B508" s="5" t="s">
        <v>1198</v>
      </c>
      <c r="C508" s="5" t="s">
        <v>420</v>
      </c>
      <c r="D508" s="5" t="s">
        <v>1188</v>
      </c>
      <c r="E508" s="5"/>
      <c r="F508" s="5" t="s">
        <v>253</v>
      </c>
      <c r="G508">
        <v>1</v>
      </c>
      <c r="I508" s="5" t="s">
        <v>1214</v>
      </c>
      <c r="J508" s="5" t="s">
        <v>1204</v>
      </c>
      <c r="K508" s="5"/>
      <c r="L508" t="str">
        <f t="shared" si="217"/>
        <v>CheckTemplate</v>
      </c>
      <c r="M508" t="str">
        <f t="shared" si="218"/>
        <v>date</v>
      </c>
      <c r="N508" t="str">
        <f t="shared" si="219"/>
        <v>dateTime</v>
      </c>
      <c r="O508" t="str">
        <f t="shared" si="220"/>
        <v/>
      </c>
      <c r="P508" t="str">
        <f t="shared" si="221"/>
        <v/>
      </c>
      <c r="Q508" t="str">
        <f t="shared" si="222"/>
        <v>Object</v>
      </c>
      <c r="R508" t="str">
        <f t="shared" si="223"/>
        <v>"Common"</v>
      </c>
      <c r="S508" t="str">
        <f t="shared" si="224"/>
        <v>"CheckTemplate"</v>
      </c>
      <c r="T508" t="str">
        <f t="shared" si="225"/>
        <v>"date"</v>
      </c>
      <c r="U508" t="str">
        <f t="shared" si="226"/>
        <v>""</v>
      </c>
      <c r="V508" t="str">
        <f t="shared" si="227"/>
        <v>"dateTime"</v>
      </c>
      <c r="W508">
        <f>IF($A508="Implicit","",COUNTIFS($C$8:C508,C508,$A$8:A508,"Explicit"))</f>
        <v>7</v>
      </c>
      <c r="X508" t="str">
        <f t="shared" si="228"/>
        <v>"Body of a Check referencing various Questions"</v>
      </c>
      <c r="Y508" t="str">
        <f t="shared" si="229"/>
        <v>"DateTime on which the CheckTemplate was released"</v>
      </c>
      <c r="Z508" t="str">
        <f t="shared" si="230"/>
        <v>"false"</v>
      </c>
      <c r="AA508" t="str">
        <f t="shared" si="231"/>
        <v>"false"</v>
      </c>
      <c r="AB508" t="str">
        <f t="shared" si="232"/>
        <v>""</v>
      </c>
      <c r="AC508" t="str">
        <f t="shared" si="233"/>
        <v>"https://onerecord.iata.org/ns/cargo#CheckTemplate"</v>
      </c>
      <c r="AD508" t="str">
        <f t="shared" si="234"/>
        <v>"https://onerecord.iata.org/ns/cargo#date"</v>
      </c>
      <c r="AE508" t="str">
        <f t="shared" si="235"/>
        <v>"http://www.w3.org/2001/XMLSchema#dateTime"</v>
      </c>
      <c r="AF508" t="str">
        <f t="shared" si="236"/>
        <v>"Common","CheckTemplate","date","","dateTime",7,"Body of a Check referencing various Questions","DateTime on which the CheckTemplate was released","false","false","","https://onerecord.iata.org/ns/cargo#CheckTemplate","https://onerecord.iata.org/ns/cargo#date","http://www.w3.org/2001/XMLSchema#dateTime"</v>
      </c>
      <c r="AG508" t="str">
        <f t="shared" si="237"/>
        <v>"Common.CheckTemplate"</v>
      </c>
      <c r="AH508" t="str">
        <f t="shared" si="238"/>
        <v>"date"</v>
      </c>
      <c r="AI508" t="str">
        <f t="shared" si="239"/>
        <v>".dateTime"</v>
      </c>
      <c r="AJ508" t="str">
        <f t="shared" si="240"/>
        <v>""</v>
      </c>
      <c r="AK508" t="str">
        <f t="shared" si="241"/>
        <v>"hasOne"</v>
      </c>
      <c r="AL508" t="str">
        <f t="shared" si="242"/>
        <v>"Common.CheckTemplate","date",".dateTime","","hasOne"</v>
      </c>
      <c r="AN508">
        <f>COUNTIF(View_conceptual!G:G,L508)</f>
        <v>0</v>
      </c>
      <c r="AO508">
        <f>COUNTIF(View_conceptual!H:H,L508)+COUNTIF(View_conceptual!I:I,N508)</f>
        <v>0</v>
      </c>
      <c r="AQ508" t="str">
        <f t="shared" si="243"/>
        <v/>
      </c>
      <c r="AR508" t="str">
        <f t="shared" si="244"/>
        <v/>
      </c>
      <c r="AT508">
        <f>COUNTIF(View_full!G:G,L508)</f>
        <v>1</v>
      </c>
      <c r="AU508">
        <f>COUNTIF(View_full!H:H,L508)+COUNTIF(View_full!I:I,N508)</f>
        <v>1</v>
      </c>
      <c r="AV508">
        <f>COUNTIFS(Property_Manual!$A$2:$A$1206,Raw!L508,Property_Manual!$B$2:$B$1206,Raw!M508,Property_Manual!$C$2:$C$1206,Raw!N508,Property_Manual!$D$2:$D$1206,Raw!O508,Property_Manual!$F$2:$F$1206,"x")</f>
        <v>0</v>
      </c>
      <c r="AW508" t="str">
        <f t="shared" si="245"/>
        <v>"Common","CheckTemplate","date","","dateTime",7,"Body of a Check referencing various Questions","DateTime on which the CheckTemplate was released","false","false","","https://onerecord.iata.org/ns/cargo#CheckTemplate","https://onerecord.iata.org/ns/cargo#date","http://www.w3.org/2001/XMLSchema#dateTime"</v>
      </c>
      <c r="AX508" t="str">
        <f t="shared" si="246"/>
        <v/>
      </c>
      <c r="AY508" t="str">
        <f t="shared" si="247"/>
        <v/>
      </c>
    </row>
    <row r="509" spans="1:51" x14ac:dyDescent="0.2">
      <c r="A509" s="5" t="s">
        <v>1254</v>
      </c>
      <c r="B509" s="5" t="s">
        <v>1198</v>
      </c>
      <c r="C509" s="5" t="s">
        <v>420</v>
      </c>
      <c r="D509" s="5" t="s">
        <v>218</v>
      </c>
      <c r="E509" s="5"/>
      <c r="F509" s="5" t="s">
        <v>6</v>
      </c>
      <c r="G509">
        <v>1</v>
      </c>
      <c r="H509" s="5"/>
      <c r="I509" s="5" t="s">
        <v>1214</v>
      </c>
      <c r="J509" s="5" t="s">
        <v>219</v>
      </c>
      <c r="K509" s="5"/>
      <c r="L509" t="str">
        <f t="shared" si="217"/>
        <v>CheckTemplate</v>
      </c>
      <c r="M509" t="str">
        <f t="shared" si="218"/>
        <v>name</v>
      </c>
      <c r="N509" t="str">
        <f t="shared" si="219"/>
        <v>string</v>
      </c>
      <c r="O509" t="str">
        <f t="shared" si="220"/>
        <v/>
      </c>
      <c r="P509" t="str">
        <f t="shared" si="221"/>
        <v/>
      </c>
      <c r="Q509" t="str">
        <f t="shared" si="222"/>
        <v>Object</v>
      </c>
      <c r="R509" t="str">
        <f t="shared" si="223"/>
        <v>"Common"</v>
      </c>
      <c r="S509" t="str">
        <f t="shared" si="224"/>
        <v>"CheckTemplate"</v>
      </c>
      <c r="T509" t="str">
        <f t="shared" si="225"/>
        <v>"name"</v>
      </c>
      <c r="U509" t="str">
        <f t="shared" si="226"/>
        <v>""</v>
      </c>
      <c r="V509" t="str">
        <f t="shared" si="227"/>
        <v>"string"</v>
      </c>
      <c r="W509">
        <f>IF($A509="Implicit","",COUNTIFS($C$8:C509,C509,$A$8:A509,"Explicit"))</f>
        <v>8</v>
      </c>
      <c r="X509" t="str">
        <f t="shared" si="228"/>
        <v>"Body of a Check referencing various Questions"</v>
      </c>
      <c r="Y509" t="str">
        <f t="shared" si="229"/>
        <v>"Human-understandable name of object depending on the context"</v>
      </c>
      <c r="Z509" t="str">
        <f t="shared" si="230"/>
        <v>"false"</v>
      </c>
      <c r="AA509" t="str">
        <f t="shared" si="231"/>
        <v>"false"</v>
      </c>
      <c r="AB509" t="str">
        <f t="shared" si="232"/>
        <v>""</v>
      </c>
      <c r="AC509" t="str">
        <f t="shared" si="233"/>
        <v>"https://onerecord.iata.org/ns/cargo#CheckTemplate"</v>
      </c>
      <c r="AD509" t="str">
        <f t="shared" si="234"/>
        <v>"https://onerecord.iata.org/ns/cargo#name"</v>
      </c>
      <c r="AE509" t="str">
        <f t="shared" si="235"/>
        <v>"http://www.w3.org/2001/XMLSchema#string"</v>
      </c>
      <c r="AF509" t="str">
        <f t="shared" si="236"/>
        <v>"Common","CheckTemplate","name","","string",8,"Body of a Check referencing various Questions","Human-understandable name of object depending on the context","false","false","","https://onerecord.iata.org/ns/cargo#CheckTemplate","https://onerecord.iata.org/ns/cargo#name","http://www.w3.org/2001/XMLSchema#string"</v>
      </c>
      <c r="AG509" t="str">
        <f t="shared" si="237"/>
        <v>"Common.CheckTemplate"</v>
      </c>
      <c r="AH509" t="str">
        <f t="shared" si="238"/>
        <v>"name"</v>
      </c>
      <c r="AI509" t="str">
        <f t="shared" si="239"/>
        <v>".string"</v>
      </c>
      <c r="AJ509" t="str">
        <f t="shared" si="240"/>
        <v>""</v>
      </c>
      <c r="AK509" t="str">
        <f t="shared" si="241"/>
        <v>"hasOne"</v>
      </c>
      <c r="AL509" t="str">
        <f t="shared" si="242"/>
        <v>"Common.CheckTemplate","name",".string","","hasOne"</v>
      </c>
      <c r="AN509">
        <f>COUNTIF(View_conceptual!G:G,L509)</f>
        <v>0</v>
      </c>
      <c r="AO509">
        <f>COUNTIF(View_conceptual!H:H,L509)+COUNTIF(View_conceptual!I:I,N509)</f>
        <v>0</v>
      </c>
      <c r="AQ509" t="str">
        <f t="shared" si="243"/>
        <v/>
      </c>
      <c r="AR509" t="str">
        <f t="shared" si="244"/>
        <v/>
      </c>
      <c r="AT509">
        <f>COUNTIF(View_full!G:G,L509)</f>
        <v>1</v>
      </c>
      <c r="AU509">
        <f>COUNTIF(View_full!H:H,L509)+COUNTIF(View_full!I:I,N509)</f>
        <v>1</v>
      </c>
      <c r="AV509">
        <f>COUNTIFS(Property_Manual!$A$2:$A$1206,Raw!L509,Property_Manual!$B$2:$B$1206,Raw!M509,Property_Manual!$C$2:$C$1206,Raw!N509,Property_Manual!$D$2:$D$1206,Raw!O509,Property_Manual!$F$2:$F$1206,"x")</f>
        <v>0</v>
      </c>
      <c r="AW509" t="str">
        <f t="shared" si="245"/>
        <v>"Common","CheckTemplate","name","","string",8,"Body of a Check referencing various Questions","Human-understandable name of object depending on the context","false","false","","https://onerecord.iata.org/ns/cargo#CheckTemplate","https://onerecord.iata.org/ns/cargo#name","http://www.w3.org/2001/XMLSchema#string"</v>
      </c>
      <c r="AX509" t="str">
        <f t="shared" si="246"/>
        <v/>
      </c>
      <c r="AY509" t="str">
        <f t="shared" si="247"/>
        <v/>
      </c>
    </row>
    <row r="510" spans="1:51" x14ac:dyDescent="0.2">
      <c r="A510" s="5" t="s">
        <v>1254</v>
      </c>
      <c r="B510" s="5" t="s">
        <v>1198</v>
      </c>
      <c r="C510" s="5" t="s">
        <v>420</v>
      </c>
      <c r="D510" s="5" t="s">
        <v>1189</v>
      </c>
      <c r="E510" s="5"/>
      <c r="F510" s="5" t="s">
        <v>6</v>
      </c>
      <c r="G510">
        <v>1</v>
      </c>
      <c r="H510" s="5"/>
      <c r="I510" s="5" t="s">
        <v>1214</v>
      </c>
      <c r="J510" s="5" t="s">
        <v>1205</v>
      </c>
      <c r="K510" s="5"/>
      <c r="L510" t="str">
        <f t="shared" si="217"/>
        <v>CheckTemplate</v>
      </c>
      <c r="M510" t="str">
        <f t="shared" si="218"/>
        <v>templatePurpose</v>
      </c>
      <c r="N510" t="str">
        <f t="shared" si="219"/>
        <v>string</v>
      </c>
      <c r="O510" t="str">
        <f t="shared" si="220"/>
        <v/>
      </c>
      <c r="P510" t="str">
        <f t="shared" si="221"/>
        <v/>
      </c>
      <c r="Q510" t="str">
        <f t="shared" si="222"/>
        <v>Object</v>
      </c>
      <c r="R510" t="str">
        <f t="shared" si="223"/>
        <v>"Common"</v>
      </c>
      <c r="S510" t="str">
        <f t="shared" si="224"/>
        <v>"CheckTemplate"</v>
      </c>
      <c r="T510" t="str">
        <f t="shared" si="225"/>
        <v>"templatePurpose"</v>
      </c>
      <c r="U510" t="str">
        <f t="shared" si="226"/>
        <v>""</v>
      </c>
      <c r="V510" t="str">
        <f t="shared" si="227"/>
        <v>"string"</v>
      </c>
      <c r="W510">
        <f>IF($A510="Implicit","",COUNTIFS($C$8:C510,C510,$A$8:A510,"Explicit"))</f>
        <v>9</v>
      </c>
      <c r="X510" t="str">
        <f t="shared" si="228"/>
        <v>"Body of a Check referencing various Questions"</v>
      </c>
      <c r="Y510" t="str">
        <f t="shared" si="229"/>
        <v>"Purpose of the template"</v>
      </c>
      <c r="Z510" t="str">
        <f t="shared" si="230"/>
        <v>"false"</v>
      </c>
      <c r="AA510" t="str">
        <f t="shared" si="231"/>
        <v>"false"</v>
      </c>
      <c r="AB510" t="str">
        <f t="shared" si="232"/>
        <v>""</v>
      </c>
      <c r="AC510" t="str">
        <f t="shared" si="233"/>
        <v>"https://onerecord.iata.org/ns/cargo#CheckTemplate"</v>
      </c>
      <c r="AD510" t="str">
        <f t="shared" si="234"/>
        <v>"https://onerecord.iata.org/ns/cargo#templatePurpose"</v>
      </c>
      <c r="AE510" t="str">
        <f t="shared" si="235"/>
        <v>"http://www.w3.org/2001/XMLSchema#string"</v>
      </c>
      <c r="AF510" t="str">
        <f t="shared" si="236"/>
        <v>"Common","CheckTemplate","templatePurpose","","string",9,"Body of a Check referencing various Questions","Purpose of the template","false","false","","https://onerecord.iata.org/ns/cargo#CheckTemplate","https://onerecord.iata.org/ns/cargo#templatePurpose","http://www.w3.org/2001/XMLSchema#string"</v>
      </c>
      <c r="AG510" t="str">
        <f t="shared" si="237"/>
        <v>"Common.CheckTemplate"</v>
      </c>
      <c r="AH510" t="str">
        <f t="shared" si="238"/>
        <v>"templatePurpose"</v>
      </c>
      <c r="AI510" t="str">
        <f t="shared" si="239"/>
        <v>".string"</v>
      </c>
      <c r="AJ510" t="str">
        <f t="shared" si="240"/>
        <v>""</v>
      </c>
      <c r="AK510" t="str">
        <f t="shared" si="241"/>
        <v>"hasOne"</v>
      </c>
      <c r="AL510" t="str">
        <f t="shared" si="242"/>
        <v>"Common.CheckTemplate","templatePurpose",".string","","hasOne"</v>
      </c>
      <c r="AN510">
        <f>COUNTIF(View_conceptual!G:G,L510)</f>
        <v>0</v>
      </c>
      <c r="AO510">
        <f>COUNTIF(View_conceptual!H:H,L510)+COUNTIF(View_conceptual!I:I,N510)</f>
        <v>0</v>
      </c>
      <c r="AQ510" t="str">
        <f t="shared" si="243"/>
        <v/>
      </c>
      <c r="AR510" t="str">
        <f t="shared" si="244"/>
        <v/>
      </c>
      <c r="AT510">
        <f>COUNTIF(View_full!G:G,L510)</f>
        <v>1</v>
      </c>
      <c r="AU510">
        <f>COUNTIF(View_full!H:H,L510)+COUNTIF(View_full!I:I,N510)</f>
        <v>1</v>
      </c>
      <c r="AV510">
        <f>COUNTIFS(Property_Manual!$A$2:$A$1206,Raw!L510,Property_Manual!$B$2:$B$1206,Raw!M510,Property_Manual!$C$2:$C$1206,Raw!N510,Property_Manual!$D$2:$D$1206,Raw!O510,Property_Manual!$F$2:$F$1206,"x")</f>
        <v>0</v>
      </c>
      <c r="AW510" t="str">
        <f t="shared" si="245"/>
        <v>"Common","CheckTemplate","templatePurpose","","string",9,"Body of a Check referencing various Questions","Purpose of the template","false","false","","https://onerecord.iata.org/ns/cargo#CheckTemplate","https://onerecord.iata.org/ns/cargo#templatePurpose","http://www.w3.org/2001/XMLSchema#string"</v>
      </c>
      <c r="AX510" t="str">
        <f t="shared" si="246"/>
        <v/>
      </c>
      <c r="AY510" t="str">
        <f t="shared" si="247"/>
        <v/>
      </c>
    </row>
    <row r="511" spans="1:51" x14ac:dyDescent="0.2">
      <c r="A511" s="5" t="s">
        <v>1254</v>
      </c>
      <c r="B511" s="5" t="s">
        <v>1198</v>
      </c>
      <c r="C511" s="5" t="s">
        <v>420</v>
      </c>
      <c r="D511" s="5" t="s">
        <v>1190</v>
      </c>
      <c r="E511" s="5"/>
      <c r="F511" s="5" t="s">
        <v>6</v>
      </c>
      <c r="G511">
        <v>1</v>
      </c>
      <c r="I511" s="5" t="s">
        <v>1214</v>
      </c>
      <c r="J511" s="5" t="s">
        <v>1206</v>
      </c>
      <c r="K511" s="5"/>
      <c r="L511" t="str">
        <f t="shared" si="217"/>
        <v>CheckTemplate</v>
      </c>
      <c r="M511" t="str">
        <f t="shared" si="218"/>
        <v>version</v>
      </c>
      <c r="N511" t="str">
        <f t="shared" si="219"/>
        <v>string</v>
      </c>
      <c r="O511" t="str">
        <f t="shared" si="220"/>
        <v/>
      </c>
      <c r="P511" t="str">
        <f t="shared" si="221"/>
        <v/>
      </c>
      <c r="Q511" t="str">
        <f t="shared" si="222"/>
        <v>Object</v>
      </c>
      <c r="R511" t="str">
        <f t="shared" si="223"/>
        <v>"Common"</v>
      </c>
      <c r="S511" t="str">
        <f t="shared" si="224"/>
        <v>"CheckTemplate"</v>
      </c>
      <c r="T511" t="str">
        <f t="shared" si="225"/>
        <v>"version"</v>
      </c>
      <c r="U511" t="str">
        <f t="shared" si="226"/>
        <v>""</v>
      </c>
      <c r="V511" t="str">
        <f t="shared" si="227"/>
        <v>"string"</v>
      </c>
      <c r="W511">
        <f>IF($A511="Implicit","",COUNTIFS($C$8:C511,C511,$A$8:A511,"Explicit"))</f>
        <v>10</v>
      </c>
      <c r="X511" t="str">
        <f t="shared" si="228"/>
        <v>"Body of a Check referencing various Questions"</v>
      </c>
      <c r="Y511" t="str">
        <f t="shared" si="229"/>
        <v>"Version of the template"</v>
      </c>
      <c r="Z511" t="str">
        <f t="shared" si="230"/>
        <v>"false"</v>
      </c>
      <c r="AA511" t="str">
        <f t="shared" si="231"/>
        <v>"false"</v>
      </c>
      <c r="AB511" t="str">
        <f t="shared" si="232"/>
        <v>""</v>
      </c>
      <c r="AC511" t="str">
        <f t="shared" si="233"/>
        <v>"https://onerecord.iata.org/ns/cargo#CheckTemplate"</v>
      </c>
      <c r="AD511" t="str">
        <f t="shared" si="234"/>
        <v>"https://onerecord.iata.org/ns/cargo#version"</v>
      </c>
      <c r="AE511" t="str">
        <f t="shared" si="235"/>
        <v>"http://www.w3.org/2001/XMLSchema#string"</v>
      </c>
      <c r="AF511" t="str">
        <f t="shared" si="236"/>
        <v>"Common","CheckTemplate","version","","string",10,"Body of a Check referencing various Questions","Version of the template","false","false","","https://onerecord.iata.org/ns/cargo#CheckTemplate","https://onerecord.iata.org/ns/cargo#version","http://www.w3.org/2001/XMLSchema#string"</v>
      </c>
      <c r="AG511" t="str">
        <f t="shared" si="237"/>
        <v>"Common.CheckTemplate"</v>
      </c>
      <c r="AH511" t="str">
        <f t="shared" si="238"/>
        <v>"version"</v>
      </c>
      <c r="AI511" t="str">
        <f t="shared" si="239"/>
        <v>".string"</v>
      </c>
      <c r="AJ511" t="str">
        <f t="shared" si="240"/>
        <v>""</v>
      </c>
      <c r="AK511" t="str">
        <f t="shared" si="241"/>
        <v>"hasOne"</v>
      </c>
      <c r="AL511" t="str">
        <f t="shared" si="242"/>
        <v>"Common.CheckTemplate","version",".string","","hasOne"</v>
      </c>
      <c r="AN511">
        <f>COUNTIF(View_conceptual!G:G,L511)</f>
        <v>0</v>
      </c>
      <c r="AO511">
        <f>COUNTIF(View_conceptual!H:H,L511)+COUNTIF(View_conceptual!I:I,N511)</f>
        <v>0</v>
      </c>
      <c r="AQ511" t="str">
        <f t="shared" si="243"/>
        <v/>
      </c>
      <c r="AR511" t="str">
        <f t="shared" si="244"/>
        <v/>
      </c>
      <c r="AT511">
        <f>COUNTIF(View_full!G:G,L511)</f>
        <v>1</v>
      </c>
      <c r="AU511">
        <f>COUNTIF(View_full!H:H,L511)+COUNTIF(View_full!I:I,N511)</f>
        <v>1</v>
      </c>
      <c r="AV511">
        <f>COUNTIFS(Property_Manual!$A$2:$A$1206,Raw!L511,Property_Manual!$B$2:$B$1206,Raw!M511,Property_Manual!$C$2:$C$1206,Raw!N511,Property_Manual!$D$2:$D$1206,Raw!O511,Property_Manual!$F$2:$F$1206,"x")</f>
        <v>0</v>
      </c>
      <c r="AW511" t="str">
        <f t="shared" si="245"/>
        <v>"Common","CheckTemplate","version","","string",10,"Body of a Check referencing various Questions","Version of the template","false","false","","https://onerecord.iata.org/ns/cargo#CheckTemplate","https://onerecord.iata.org/ns/cargo#version","http://www.w3.org/2001/XMLSchema#string"</v>
      </c>
      <c r="AX511" t="str">
        <f t="shared" si="246"/>
        <v/>
      </c>
      <c r="AY511" t="str">
        <f t="shared" si="247"/>
        <v/>
      </c>
    </row>
    <row r="512" spans="1:51" x14ac:dyDescent="0.2">
      <c r="A512" s="5" t="s">
        <v>1254</v>
      </c>
      <c r="B512" s="5" t="s">
        <v>1198</v>
      </c>
      <c r="C512" s="5" t="s">
        <v>420</v>
      </c>
      <c r="D512" s="5" t="s">
        <v>40</v>
      </c>
      <c r="E512" t="s">
        <v>1212</v>
      </c>
      <c r="F512" s="5" t="s">
        <v>41</v>
      </c>
      <c r="I512" s="5" t="s">
        <v>1214</v>
      </c>
      <c r="J512" s="5" t="s">
        <v>42</v>
      </c>
      <c r="K512" s="5"/>
      <c r="L512" t="str">
        <f t="shared" si="217"/>
        <v>CheckTemplate</v>
      </c>
      <c r="M512" t="str">
        <f t="shared" si="218"/>
        <v>events</v>
      </c>
      <c r="N512" t="str">
        <f t="shared" si="219"/>
        <v>LogisticsEvent</v>
      </c>
      <c r="O512" t="str">
        <f t="shared" si="220"/>
        <v/>
      </c>
      <c r="P512" t="str">
        <f t="shared" si="221"/>
        <v/>
      </c>
      <c r="Q512" t="str">
        <f t="shared" si="222"/>
        <v>Object</v>
      </c>
      <c r="R512" t="str">
        <f t="shared" si="223"/>
        <v>"Common"</v>
      </c>
      <c r="S512" t="str">
        <f t="shared" si="224"/>
        <v>"CheckTemplate"</v>
      </c>
      <c r="T512" t="str">
        <f t="shared" si="225"/>
        <v>"events"</v>
      </c>
      <c r="U512" t="str">
        <f t="shared" si="226"/>
        <v>"Event"</v>
      </c>
      <c r="V512" t="str">
        <f t="shared" si="227"/>
        <v>"LogisticsEvent"</v>
      </c>
      <c r="W512">
        <f>IF($A512="Implicit","",COUNTIFS($C$8:C512,C512,$A$8:A512,"Explicit"))</f>
        <v>11</v>
      </c>
      <c r="X512" t="str">
        <f t="shared" si="228"/>
        <v>"Body of a Check referencing various Questions"</v>
      </c>
      <c r="Y512" t="str">
        <f t="shared" si="229"/>
        <v>"Events object"</v>
      </c>
      <c r="Z512" t="str">
        <f t="shared" si="230"/>
        <v>"true"</v>
      </c>
      <c r="AA512" t="str">
        <f t="shared" si="231"/>
        <v>"false"</v>
      </c>
      <c r="AB512" t="str">
        <f t="shared" si="232"/>
        <v>""</v>
      </c>
      <c r="AC512" t="str">
        <f t="shared" si="233"/>
        <v>"https://onerecord.iata.org/ns/cargo#CheckTemplate"</v>
      </c>
      <c r="AD512" t="str">
        <f t="shared" si="234"/>
        <v>"https://onerecord.iata.org/ns/cargo#events"</v>
      </c>
      <c r="AE512" t="str">
        <f t="shared" si="235"/>
        <v>"https://onerecord.iata.org/ns/cargo#LogisticsEvent"</v>
      </c>
      <c r="AF512" t="str">
        <f t="shared" si="236"/>
        <v>"Common","CheckTemplate","events","Event","LogisticsEvent",11,"Body of a Check referencing various Questions","Events object","true","false","","https://onerecord.iata.org/ns/cargo#CheckTemplate","https://onerecord.iata.org/ns/cargo#events","https://onerecord.iata.org/ns/cargo#LogisticsEvent"</v>
      </c>
      <c r="AG512" t="str">
        <f t="shared" si="237"/>
        <v>"Common.CheckTemplate"</v>
      </c>
      <c r="AH512" t="str">
        <f t="shared" si="238"/>
        <v>"events"</v>
      </c>
      <c r="AI512" t="str">
        <f t="shared" si="239"/>
        <v>"Event.LogisticsEvent"</v>
      </c>
      <c r="AJ512" t="str">
        <f t="shared" si="240"/>
        <v>""</v>
      </c>
      <c r="AK512" t="str">
        <f t="shared" si="241"/>
        <v>"hasMany"</v>
      </c>
      <c r="AL512" t="str">
        <f t="shared" si="242"/>
        <v>"Common.CheckTemplate","events","Event.LogisticsEvent","","hasMany"</v>
      </c>
      <c r="AN512">
        <f>COUNTIF(View_conceptual!G:G,L512)</f>
        <v>0</v>
      </c>
      <c r="AO512">
        <f>COUNTIF(View_conceptual!H:H,L512)+COUNTIF(View_conceptual!I:I,N512)</f>
        <v>0</v>
      </c>
      <c r="AQ512" t="str">
        <f t="shared" si="243"/>
        <v/>
      </c>
      <c r="AR512" t="str">
        <f t="shared" si="244"/>
        <v/>
      </c>
      <c r="AT512">
        <f>COUNTIF(View_full!G:G,L512)</f>
        <v>1</v>
      </c>
      <c r="AU512">
        <f>COUNTIF(View_full!H:H,L512)+COUNTIF(View_full!I:I,N512)</f>
        <v>1</v>
      </c>
      <c r="AV512">
        <f>COUNTIFS(Property_Manual!$A$2:$A$1206,Raw!L512,Property_Manual!$B$2:$B$1206,Raw!M512,Property_Manual!$C$2:$C$1206,Raw!N512,Property_Manual!$D$2:$D$1206,Raw!O512,Property_Manual!$F$2:$F$1206,"x")</f>
        <v>0</v>
      </c>
      <c r="AW512" t="str">
        <f t="shared" si="245"/>
        <v>"Common","CheckTemplate","events","Event","LogisticsEvent",11,"Body of a Check referencing various Questions","Events object","true","false","","https://onerecord.iata.org/ns/cargo#CheckTemplate","https://onerecord.iata.org/ns/cargo#events","https://onerecord.iata.org/ns/cargo#LogisticsEvent"</v>
      </c>
      <c r="AX512" t="str">
        <f t="shared" si="246"/>
        <v/>
      </c>
      <c r="AY512" t="str">
        <f t="shared" si="247"/>
        <v/>
      </c>
    </row>
    <row r="513" spans="1:51" x14ac:dyDescent="0.2">
      <c r="A513" s="5" t="s">
        <v>1254</v>
      </c>
      <c r="B513" s="5" t="s">
        <v>1198</v>
      </c>
      <c r="C513" s="5" t="s">
        <v>420</v>
      </c>
      <c r="D513" s="5" t="s">
        <v>46</v>
      </c>
      <c r="F513" s="5" t="s">
        <v>47</v>
      </c>
      <c r="G513">
        <v>1</v>
      </c>
      <c r="I513" s="5" t="s">
        <v>1214</v>
      </c>
      <c r="J513" s="5" t="s">
        <v>48</v>
      </c>
      <c r="K513" s="5"/>
      <c r="L513" t="str">
        <f t="shared" si="217"/>
        <v>CheckTemplate</v>
      </c>
      <c r="M513" t="str">
        <f t="shared" si="218"/>
        <v>skeletonIndicator</v>
      </c>
      <c r="N513" t="str">
        <f t="shared" si="219"/>
        <v>boolean</v>
      </c>
      <c r="O513" t="str">
        <f t="shared" si="220"/>
        <v/>
      </c>
      <c r="P513" t="str">
        <f t="shared" si="221"/>
        <v/>
      </c>
      <c r="Q513" t="str">
        <f t="shared" si="222"/>
        <v>Object</v>
      </c>
      <c r="R513" t="str">
        <f t="shared" si="223"/>
        <v>"Common"</v>
      </c>
      <c r="S513" t="str">
        <f t="shared" si="224"/>
        <v>"CheckTemplate"</v>
      </c>
      <c r="T513" t="str">
        <f t="shared" si="225"/>
        <v>"skeletonIndicator"</v>
      </c>
      <c r="U513" t="str">
        <f t="shared" si="226"/>
        <v>""</v>
      </c>
      <c r="V513" t="str">
        <f t="shared" si="227"/>
        <v>"boolean"</v>
      </c>
      <c r="W513">
        <f>IF($A513="Implicit","",COUNTIFS($C$8:C513,C513,$A$8:A513,"Explicit"))</f>
        <v>12</v>
      </c>
      <c r="X513" t="str">
        <f t="shared" si="228"/>
        <v>"Body of a Check referencing various Questions"</v>
      </c>
      <c r="Y513" t="str">
        <f t="shared" si="229"/>
        <v>"Indicator whether a logistics object is a skeleton object"</v>
      </c>
      <c r="Z513" t="str">
        <f t="shared" si="230"/>
        <v>"false"</v>
      </c>
      <c r="AA513" t="str">
        <f t="shared" si="231"/>
        <v>"false"</v>
      </c>
      <c r="AB513" t="str">
        <f t="shared" si="232"/>
        <v>""</v>
      </c>
      <c r="AC513" t="str">
        <f t="shared" si="233"/>
        <v>"https://onerecord.iata.org/ns/cargo#CheckTemplate"</v>
      </c>
      <c r="AD513" t="str">
        <f t="shared" si="234"/>
        <v>"https://onerecord.iata.org/ns/cargo#skeletonIndicator"</v>
      </c>
      <c r="AE513" t="str">
        <f t="shared" si="235"/>
        <v>"http://www.w3.org/2001/XMLSchema#boolean"</v>
      </c>
      <c r="AF513" t="str">
        <f t="shared" si="236"/>
        <v>"Common","CheckTemplate","skeletonIndicator","","boolean",12,"Body of a Check referencing various Questions","Indicator whether a logistics object is a skeleton object","false","false","","https://onerecord.iata.org/ns/cargo#CheckTemplate","https://onerecord.iata.org/ns/cargo#skeletonIndicator","http://www.w3.org/2001/XMLSchema#boolean"</v>
      </c>
      <c r="AG513" t="str">
        <f t="shared" si="237"/>
        <v>"Common.CheckTemplate"</v>
      </c>
      <c r="AH513" t="str">
        <f t="shared" si="238"/>
        <v>"skeletonIndicator"</v>
      </c>
      <c r="AI513" t="str">
        <f t="shared" si="239"/>
        <v>".boolean"</v>
      </c>
      <c r="AJ513" t="str">
        <f t="shared" si="240"/>
        <v>""</v>
      </c>
      <c r="AK513" t="str">
        <f t="shared" si="241"/>
        <v>"hasOne"</v>
      </c>
      <c r="AL513" t="str">
        <f t="shared" si="242"/>
        <v>"Common.CheckTemplate","skeletonIndicator",".boolean","","hasOne"</v>
      </c>
      <c r="AN513">
        <f>COUNTIF(View_conceptual!G:G,L513)</f>
        <v>0</v>
      </c>
      <c r="AO513">
        <f>COUNTIF(View_conceptual!H:H,L513)+COUNTIF(View_conceptual!I:I,N513)</f>
        <v>0</v>
      </c>
      <c r="AQ513" t="str">
        <f t="shared" si="243"/>
        <v/>
      </c>
      <c r="AR513" t="str">
        <f t="shared" si="244"/>
        <v/>
      </c>
      <c r="AT513">
        <f>COUNTIF(View_full!G:G,L513)</f>
        <v>1</v>
      </c>
      <c r="AU513">
        <f>COUNTIF(View_full!H:H,L513)+COUNTIF(View_full!I:I,N513)</f>
        <v>1</v>
      </c>
      <c r="AV513">
        <f>COUNTIFS(Property_Manual!$A$2:$A$1206,Raw!L513,Property_Manual!$B$2:$B$1206,Raw!M513,Property_Manual!$C$2:$C$1206,Raw!N513,Property_Manual!$D$2:$D$1206,Raw!O513,Property_Manual!$F$2:$F$1206,"x")</f>
        <v>0</v>
      </c>
      <c r="AW513" t="str">
        <f t="shared" si="245"/>
        <v>"Common","CheckTemplate","skeletonIndicator","","boolean",12,"Body of a Check referencing various Questions","Indicator whether a logistics object is a skeleton object","false","false","","https://onerecord.iata.org/ns/cargo#CheckTemplate","https://onerecord.iata.org/ns/cargo#skeletonIndicator","http://www.w3.org/2001/XMLSchema#boolean"</v>
      </c>
      <c r="AX513" t="str">
        <f t="shared" si="246"/>
        <v/>
      </c>
      <c r="AY513" t="str">
        <f t="shared" si="247"/>
        <v/>
      </c>
    </row>
    <row r="514" spans="1:51" x14ac:dyDescent="0.2">
      <c r="A514" s="5" t="s">
        <v>1255</v>
      </c>
      <c r="B514" s="5" t="s">
        <v>1198</v>
      </c>
      <c r="C514" s="5" t="s">
        <v>420</v>
      </c>
      <c r="D514" s="5" t="s">
        <v>91</v>
      </c>
      <c r="E514" t="s">
        <v>49</v>
      </c>
      <c r="F514" s="5" t="s">
        <v>92</v>
      </c>
      <c r="I514" s="5" t="s">
        <v>1214</v>
      </c>
      <c r="J514" s="5" t="s">
        <v>93</v>
      </c>
      <c r="K514" s="5"/>
      <c r="L514" t="str">
        <f t="shared" si="217"/>
        <v>CheckTemplate</v>
      </c>
      <c r="M514" t="str">
        <f t="shared" si="218"/>
        <v>involvedParties</v>
      </c>
      <c r="N514" t="str">
        <f t="shared" si="219"/>
        <v>Party</v>
      </c>
      <c r="O514" t="str">
        <f t="shared" si="220"/>
        <v/>
      </c>
      <c r="P514" t="str">
        <f t="shared" si="221"/>
        <v/>
      </c>
      <c r="Q514" t="str">
        <f t="shared" si="222"/>
        <v>Object</v>
      </c>
      <c r="R514" t="str">
        <f t="shared" si="223"/>
        <v/>
      </c>
      <c r="S514" t="str">
        <f t="shared" si="224"/>
        <v/>
      </c>
      <c r="T514" t="str">
        <f t="shared" si="225"/>
        <v/>
      </c>
      <c r="U514" t="str">
        <f t="shared" si="226"/>
        <v/>
      </c>
      <c r="V514" t="str">
        <f t="shared" si="227"/>
        <v/>
      </c>
      <c r="W514" t="str">
        <f>IF($A514="Implicit","",COUNTIFS($C$8:C514,C514,$A$8:A514,"Explicit"))</f>
        <v/>
      </c>
      <c r="X514" t="str">
        <f t="shared" si="228"/>
        <v/>
      </c>
      <c r="Y514" t="str">
        <f t="shared" si="229"/>
        <v/>
      </c>
      <c r="Z514" t="str">
        <f t="shared" si="230"/>
        <v/>
      </c>
      <c r="AA514" t="str">
        <f t="shared" si="231"/>
        <v/>
      </c>
      <c r="AB514" t="str">
        <f t="shared" si="232"/>
        <v/>
      </c>
      <c r="AC514" t="str">
        <f t="shared" si="233"/>
        <v/>
      </c>
      <c r="AD514" t="str">
        <f t="shared" si="234"/>
        <v/>
      </c>
      <c r="AE514" t="str">
        <f t="shared" si="235"/>
        <v/>
      </c>
      <c r="AF514" t="str">
        <f t="shared" si="236"/>
        <v/>
      </c>
      <c r="AG514" t="str">
        <f t="shared" si="237"/>
        <v>"Common.CheckTemplate"</v>
      </c>
      <c r="AH514" t="str">
        <f t="shared" si="238"/>
        <v>"involvedParties"</v>
      </c>
      <c r="AI514" t="str">
        <f t="shared" si="239"/>
        <v>"Embedded.Party"</v>
      </c>
      <c r="AJ514" t="str">
        <f t="shared" si="240"/>
        <v>""</v>
      </c>
      <c r="AK514" t="str">
        <f t="shared" si="241"/>
        <v>"hasMany"</v>
      </c>
      <c r="AL514" t="str">
        <f t="shared" si="242"/>
        <v>"Common.CheckTemplate","involvedParties","Embedded.Party","","hasMany"</v>
      </c>
      <c r="AN514">
        <f>COUNTIF(View_conceptual!G:G,L514)</f>
        <v>0</v>
      </c>
      <c r="AO514">
        <f>COUNTIF(View_conceptual!H:H,L514)+COUNTIF(View_conceptual!I:I,N514)</f>
        <v>0</v>
      </c>
      <c r="AQ514" t="str">
        <f t="shared" si="243"/>
        <v/>
      </c>
      <c r="AR514" t="str">
        <f t="shared" si="244"/>
        <v/>
      </c>
      <c r="AT514">
        <f>COUNTIF(View_full!G:G,L514)</f>
        <v>1</v>
      </c>
      <c r="AU514">
        <f>COUNTIF(View_full!H:H,L514)+COUNTIF(View_full!I:I,N514)</f>
        <v>1</v>
      </c>
      <c r="AV514">
        <f>COUNTIFS(Property_Manual!$A$2:$A$1206,Raw!L514,Property_Manual!$B$2:$B$1206,Raw!M514,Property_Manual!$C$2:$C$1206,Raw!N514,Property_Manual!$D$2:$D$1206,Raw!O514,Property_Manual!$F$2:$F$1206,"x")</f>
        <v>0</v>
      </c>
      <c r="AW514" t="str">
        <f t="shared" si="245"/>
        <v/>
      </c>
      <c r="AX514" t="str">
        <f t="shared" si="246"/>
        <v/>
      </c>
      <c r="AY514" t="str">
        <f t="shared" si="247"/>
        <v/>
      </c>
    </row>
    <row r="515" spans="1:51" x14ac:dyDescent="0.2">
      <c r="A515" s="5" t="s">
        <v>1255</v>
      </c>
      <c r="B515" s="5" t="s">
        <v>1198</v>
      </c>
      <c r="C515" s="5" t="s">
        <v>420</v>
      </c>
      <c r="D515" s="5" t="s">
        <v>40</v>
      </c>
      <c r="E515" s="5" t="s">
        <v>1212</v>
      </c>
      <c r="F515" s="5" t="s">
        <v>41</v>
      </c>
      <c r="I515" s="5" t="s">
        <v>1214</v>
      </c>
      <c r="J515" s="5" t="s">
        <v>42</v>
      </c>
      <c r="K515" s="5"/>
      <c r="L515" t="str">
        <f t="shared" si="217"/>
        <v>CheckTemplate</v>
      </c>
      <c r="M515" t="str">
        <f t="shared" si="218"/>
        <v>events</v>
      </c>
      <c r="N515" t="str">
        <f t="shared" si="219"/>
        <v>LogisticsEvent</v>
      </c>
      <c r="O515" t="str">
        <f t="shared" si="220"/>
        <v/>
      </c>
      <c r="P515" t="str">
        <f t="shared" si="221"/>
        <v/>
      </c>
      <c r="Q515" t="str">
        <f t="shared" si="222"/>
        <v>Object</v>
      </c>
      <c r="R515" t="str">
        <f t="shared" si="223"/>
        <v/>
      </c>
      <c r="S515" t="str">
        <f t="shared" si="224"/>
        <v/>
      </c>
      <c r="T515" t="str">
        <f t="shared" si="225"/>
        <v/>
      </c>
      <c r="U515" t="str">
        <f t="shared" si="226"/>
        <v/>
      </c>
      <c r="V515" t="str">
        <f t="shared" si="227"/>
        <v/>
      </c>
      <c r="W515" t="str">
        <f>IF($A515="Implicit","",COUNTIFS($C$8:C515,C515,$A$8:A515,"Explicit"))</f>
        <v/>
      </c>
      <c r="X515" t="str">
        <f t="shared" si="228"/>
        <v/>
      </c>
      <c r="Y515" t="str">
        <f t="shared" si="229"/>
        <v/>
      </c>
      <c r="Z515" t="str">
        <f t="shared" si="230"/>
        <v/>
      </c>
      <c r="AA515" t="str">
        <f t="shared" si="231"/>
        <v/>
      </c>
      <c r="AB515" t="str">
        <f t="shared" si="232"/>
        <v/>
      </c>
      <c r="AC515" t="str">
        <f t="shared" si="233"/>
        <v/>
      </c>
      <c r="AD515" t="str">
        <f t="shared" si="234"/>
        <v/>
      </c>
      <c r="AE515" t="str">
        <f t="shared" si="235"/>
        <v/>
      </c>
      <c r="AF515" t="str">
        <f t="shared" si="236"/>
        <v/>
      </c>
      <c r="AG515" t="str">
        <f t="shared" si="237"/>
        <v>"Common.CheckTemplate"</v>
      </c>
      <c r="AH515" t="str">
        <f t="shared" si="238"/>
        <v>"events"</v>
      </c>
      <c r="AI515" t="str">
        <f t="shared" si="239"/>
        <v>"Event.LogisticsEvent"</v>
      </c>
      <c r="AJ515" t="str">
        <f t="shared" si="240"/>
        <v>""</v>
      </c>
      <c r="AK515" t="str">
        <f t="shared" si="241"/>
        <v>"hasMany"</v>
      </c>
      <c r="AL515" t="str">
        <f t="shared" si="242"/>
        <v>"Common.CheckTemplate","events","Event.LogisticsEvent","","hasMany"</v>
      </c>
      <c r="AN515">
        <f>COUNTIF(View_conceptual!G:G,L515)</f>
        <v>0</v>
      </c>
      <c r="AO515">
        <f>COUNTIF(View_conceptual!H:H,L515)+COUNTIF(View_conceptual!I:I,N515)</f>
        <v>0</v>
      </c>
      <c r="AQ515" t="str">
        <f t="shared" si="243"/>
        <v/>
      </c>
      <c r="AR515" t="str">
        <f t="shared" si="244"/>
        <v/>
      </c>
      <c r="AT515">
        <f>COUNTIF(View_full!G:G,L515)</f>
        <v>1</v>
      </c>
      <c r="AU515">
        <f>COUNTIF(View_full!H:H,L515)+COUNTIF(View_full!I:I,N515)</f>
        <v>1</v>
      </c>
      <c r="AV515">
        <f>COUNTIFS(Property_Manual!$A$2:$A$1206,Raw!L515,Property_Manual!$B$2:$B$1206,Raw!M515,Property_Manual!$C$2:$C$1206,Raw!N515,Property_Manual!$D$2:$D$1206,Raw!O515,Property_Manual!$F$2:$F$1206,"x")</f>
        <v>0</v>
      </c>
      <c r="AW515" t="str">
        <f t="shared" si="245"/>
        <v/>
      </c>
      <c r="AX515" t="str">
        <f t="shared" si="246"/>
        <v/>
      </c>
      <c r="AY515" t="str">
        <f t="shared" si="247"/>
        <v/>
      </c>
    </row>
    <row r="516" spans="1:51" x14ac:dyDescent="0.2">
      <c r="A516" s="5" t="s">
        <v>1254</v>
      </c>
      <c r="B516" s="5" t="s">
        <v>1198</v>
      </c>
      <c r="C516" s="5" t="s">
        <v>412</v>
      </c>
      <c r="D516" s="5" t="s">
        <v>1185</v>
      </c>
      <c r="E516" t="s">
        <v>1209</v>
      </c>
      <c r="F516" s="5" t="s">
        <v>23</v>
      </c>
      <c r="G516">
        <v>1</v>
      </c>
      <c r="H516" t="s">
        <v>411</v>
      </c>
      <c r="I516" s="5" t="s">
        <v>1215</v>
      </c>
      <c r="J516" s="5"/>
      <c r="K516" s="5"/>
      <c r="L516" t="str">
        <f t="shared" si="217"/>
        <v>CheckTotalResult</v>
      </c>
      <c r="M516" t="str">
        <f t="shared" si="218"/>
        <v>resultOfCheck</v>
      </c>
      <c r="N516" t="str">
        <f t="shared" si="219"/>
        <v>Check</v>
      </c>
      <c r="O516" t="str">
        <f t="shared" si="220"/>
        <v>checkTotalResult</v>
      </c>
      <c r="P516" t="str">
        <f t="shared" si="221"/>
        <v/>
      </c>
      <c r="Q516" t="str">
        <f t="shared" si="222"/>
        <v>Object</v>
      </c>
      <c r="R516" t="str">
        <f t="shared" si="223"/>
        <v>"Common"</v>
      </c>
      <c r="S516" t="str">
        <f t="shared" si="224"/>
        <v>"CheckTotalResult"</v>
      </c>
      <c r="T516" t="str">
        <f t="shared" si="225"/>
        <v>"resultOfCheck"</v>
      </c>
      <c r="U516" t="str">
        <f t="shared" si="226"/>
        <v>"Action"</v>
      </c>
      <c r="V516" t="str">
        <f t="shared" si="227"/>
        <v>"Check"</v>
      </c>
      <c r="W516">
        <f>IF($A516="Implicit","",COUNTIFS($C$8:C516,C516,$A$8:A516,"Explicit"))</f>
        <v>1</v>
      </c>
      <c r="X516" t="str">
        <f t="shared" si="228"/>
        <v>"Result of a Check"</v>
      </c>
      <c r="Y516" t="str">
        <f t="shared" si="229"/>
        <v>""</v>
      </c>
      <c r="Z516" t="str">
        <f t="shared" si="230"/>
        <v>"false"</v>
      </c>
      <c r="AA516" t="str">
        <f t="shared" si="231"/>
        <v>"false"</v>
      </c>
      <c r="AB516" t="str">
        <f t="shared" si="232"/>
        <v>""</v>
      </c>
      <c r="AC516" t="str">
        <f t="shared" si="233"/>
        <v>"https://onerecord.iata.org/ns/cargo#CheckTotalResult"</v>
      </c>
      <c r="AD516" t="str">
        <f t="shared" si="234"/>
        <v>"https://onerecord.iata.org/ns/cargo#resultOfCheck"</v>
      </c>
      <c r="AE516" t="str">
        <f t="shared" si="235"/>
        <v>"https://onerecord.iata.org/ns/cargo#Check"</v>
      </c>
      <c r="AF516" t="str">
        <f t="shared" si="236"/>
        <v>"Common","CheckTotalResult","resultOfCheck","Action","Check",1,"Result of a Check","","false","false","","https://onerecord.iata.org/ns/cargo#CheckTotalResult","https://onerecord.iata.org/ns/cargo#resultOfCheck","https://onerecord.iata.org/ns/cargo#Check"</v>
      </c>
      <c r="AG516" t="str">
        <f t="shared" si="237"/>
        <v>"Common.CheckTotalResult"</v>
      </c>
      <c r="AH516" t="str">
        <f t="shared" si="238"/>
        <v>"resultOfCheck"</v>
      </c>
      <c r="AI516" t="str">
        <f t="shared" si="239"/>
        <v>"Action.Check"</v>
      </c>
      <c r="AJ516" t="str">
        <f t="shared" si="240"/>
        <v>"checkTotalResult"</v>
      </c>
      <c r="AK516" t="str">
        <f t="shared" si="241"/>
        <v>"hasOne"</v>
      </c>
      <c r="AL516" t="str">
        <f t="shared" si="242"/>
        <v>"Common.CheckTotalResult","resultOfCheck","Action.Check","checkTotalResult","hasOne"</v>
      </c>
      <c r="AN516">
        <f>COUNTIF(View_conceptual!G:G,L516)</f>
        <v>0</v>
      </c>
      <c r="AO516">
        <f>COUNTIF(View_conceptual!H:H,L516)+COUNTIF(View_conceptual!I:I,N516)</f>
        <v>0</v>
      </c>
      <c r="AQ516" t="str">
        <f t="shared" si="243"/>
        <v/>
      </c>
      <c r="AR516" t="str">
        <f t="shared" si="244"/>
        <v/>
      </c>
      <c r="AT516">
        <f>COUNTIF(View_full!G:G,L516)</f>
        <v>1</v>
      </c>
      <c r="AU516">
        <f>COUNTIF(View_full!H:H,L516)+COUNTIF(View_full!I:I,N516)</f>
        <v>1</v>
      </c>
      <c r="AV516">
        <f>COUNTIFS(Property_Manual!$A$2:$A$1206,Raw!L516,Property_Manual!$B$2:$B$1206,Raw!M516,Property_Manual!$C$2:$C$1206,Raw!N516,Property_Manual!$D$2:$D$1206,Raw!O516,Property_Manual!$F$2:$F$1206,"x")</f>
        <v>1</v>
      </c>
      <c r="AW516" t="str">
        <f t="shared" si="245"/>
        <v>"Common","CheckTotalResult","resultOfCheck","Action","Check",1,"Result of a Check","","false","false","","https://onerecord.iata.org/ns/cargo#CheckTotalResult","https://onerecord.iata.org/ns/cargo#resultOfCheck","https://onerecord.iata.org/ns/cargo#Check"</v>
      </c>
      <c r="AX516" t="str">
        <f t="shared" si="246"/>
        <v/>
      </c>
      <c r="AY516" t="str">
        <f t="shared" si="247"/>
        <v>"Common.CheckTotalResult","resultOfCheck","Action.Check","checkTotalResult","hasOne"</v>
      </c>
    </row>
    <row r="517" spans="1:51" x14ac:dyDescent="0.2">
      <c r="A517" s="5" t="s">
        <v>1255</v>
      </c>
      <c r="B517" s="5" t="s">
        <v>1198</v>
      </c>
      <c r="C517" s="5" t="s">
        <v>412</v>
      </c>
      <c r="D517" s="5" t="s">
        <v>1185</v>
      </c>
      <c r="E517" t="s">
        <v>1209</v>
      </c>
      <c r="F517" s="5" t="s">
        <v>23</v>
      </c>
      <c r="G517">
        <v>1</v>
      </c>
      <c r="H517" t="s">
        <v>411</v>
      </c>
      <c r="I517" s="5" t="s">
        <v>1215</v>
      </c>
      <c r="J517" s="5"/>
      <c r="K517" s="5"/>
      <c r="L517" t="str">
        <f t="shared" si="217"/>
        <v>CheckTotalResult</v>
      </c>
      <c r="M517" t="str">
        <f t="shared" si="218"/>
        <v>resultOfCheck</v>
      </c>
      <c r="N517" t="str">
        <f t="shared" si="219"/>
        <v>Check</v>
      </c>
      <c r="O517" t="str">
        <f t="shared" si="220"/>
        <v>checkTotalResult</v>
      </c>
      <c r="P517" t="str">
        <f t="shared" si="221"/>
        <v/>
      </c>
      <c r="Q517" t="str">
        <f t="shared" si="222"/>
        <v>Object</v>
      </c>
      <c r="R517" t="str">
        <f t="shared" si="223"/>
        <v/>
      </c>
      <c r="S517" t="str">
        <f t="shared" si="224"/>
        <v/>
      </c>
      <c r="T517" t="str">
        <f t="shared" si="225"/>
        <v/>
      </c>
      <c r="U517" t="str">
        <f t="shared" si="226"/>
        <v/>
      </c>
      <c r="V517" t="str">
        <f t="shared" si="227"/>
        <v/>
      </c>
      <c r="W517" t="str">
        <f>IF($A517="Implicit","",COUNTIFS($C$8:C517,C517,$A$8:A517,"Explicit"))</f>
        <v/>
      </c>
      <c r="X517" t="str">
        <f t="shared" si="228"/>
        <v/>
      </c>
      <c r="Y517" t="str">
        <f t="shared" si="229"/>
        <v/>
      </c>
      <c r="Z517" t="str">
        <f t="shared" si="230"/>
        <v/>
      </c>
      <c r="AA517" t="str">
        <f t="shared" si="231"/>
        <v/>
      </c>
      <c r="AB517" t="str">
        <f t="shared" si="232"/>
        <v/>
      </c>
      <c r="AC517" t="str">
        <f t="shared" si="233"/>
        <v/>
      </c>
      <c r="AD517" t="str">
        <f t="shared" si="234"/>
        <v/>
      </c>
      <c r="AE517" t="str">
        <f t="shared" si="235"/>
        <v/>
      </c>
      <c r="AF517" t="str">
        <f t="shared" si="236"/>
        <v/>
      </c>
      <c r="AG517" t="str">
        <f t="shared" si="237"/>
        <v>"Common.CheckTotalResult"</v>
      </c>
      <c r="AH517" t="str">
        <f t="shared" si="238"/>
        <v>"resultOfCheck"</v>
      </c>
      <c r="AI517" t="str">
        <f t="shared" si="239"/>
        <v>"Action.Check"</v>
      </c>
      <c r="AJ517" t="str">
        <f t="shared" si="240"/>
        <v>"checkTotalResult"</v>
      </c>
      <c r="AK517" t="str">
        <f t="shared" si="241"/>
        <v>"hasOne"</v>
      </c>
      <c r="AL517" t="str">
        <f t="shared" si="242"/>
        <v>"Common.CheckTotalResult","resultOfCheck","Action.Check","checkTotalResult","hasOne"</v>
      </c>
      <c r="AN517">
        <f>COUNTIF(View_conceptual!G:G,L517)</f>
        <v>0</v>
      </c>
      <c r="AO517">
        <f>COUNTIF(View_conceptual!H:H,L517)+COUNTIF(View_conceptual!I:I,N517)</f>
        <v>0</v>
      </c>
      <c r="AQ517" t="str">
        <f t="shared" si="243"/>
        <v/>
      </c>
      <c r="AR517" t="str">
        <f t="shared" si="244"/>
        <v/>
      </c>
      <c r="AT517">
        <f>COUNTIF(View_full!G:G,L517)</f>
        <v>1</v>
      </c>
      <c r="AU517">
        <f>COUNTIF(View_full!H:H,L517)+COUNTIF(View_full!I:I,N517)</f>
        <v>1</v>
      </c>
      <c r="AV517">
        <f>COUNTIFS(Property_Manual!$A$2:$A$1206,Raw!L517,Property_Manual!$B$2:$B$1206,Raw!M517,Property_Manual!$C$2:$C$1206,Raw!N517,Property_Manual!$D$2:$D$1206,Raw!O517,Property_Manual!$F$2:$F$1206,"x")</f>
        <v>1</v>
      </c>
      <c r="AW517" t="str">
        <f t="shared" si="245"/>
        <v/>
      </c>
      <c r="AX517" t="str">
        <f t="shared" si="246"/>
        <v/>
      </c>
      <c r="AY517" t="str">
        <f t="shared" si="247"/>
        <v>"Common.CheckTotalResult","resultOfCheck","Action.Check","checkTotalResult","hasOne"</v>
      </c>
    </row>
    <row r="518" spans="1:51" x14ac:dyDescent="0.2">
      <c r="A518" s="5" t="s">
        <v>1254</v>
      </c>
      <c r="B518" s="5" t="s">
        <v>1198</v>
      </c>
      <c r="C518" s="5" t="s">
        <v>412</v>
      </c>
      <c r="D518" s="5" t="s">
        <v>1191</v>
      </c>
      <c r="E518" t="s">
        <v>1836</v>
      </c>
      <c r="F518" s="5" t="s">
        <v>390</v>
      </c>
      <c r="G518">
        <v>1</v>
      </c>
      <c r="I518" s="5" t="s">
        <v>1215</v>
      </c>
      <c r="J518" s="5" t="s">
        <v>1216</v>
      </c>
      <c r="K518" s="5"/>
      <c r="L518" t="str">
        <f t="shared" si="217"/>
        <v>CheckTotalResult</v>
      </c>
      <c r="M518" t="str">
        <f t="shared" si="218"/>
        <v>certifiedByActor</v>
      </c>
      <c r="N518" t="str">
        <f t="shared" si="219"/>
        <v>Person</v>
      </c>
      <c r="O518" t="str">
        <f t="shared" si="220"/>
        <v/>
      </c>
      <c r="P518" t="str">
        <f t="shared" si="221"/>
        <v/>
      </c>
      <c r="Q518" t="str">
        <f t="shared" si="222"/>
        <v>Object</v>
      </c>
      <c r="R518" t="str">
        <f t="shared" si="223"/>
        <v>"Common"</v>
      </c>
      <c r="S518" t="str">
        <f t="shared" si="224"/>
        <v>"CheckTotalResult"</v>
      </c>
      <c r="T518" t="str">
        <f t="shared" si="225"/>
        <v>"certifiedByActor"</v>
      </c>
      <c r="U518" t="str">
        <f t="shared" si="226"/>
        <v>"Agent"</v>
      </c>
      <c r="V518" t="str">
        <f t="shared" si="227"/>
        <v>"Person"</v>
      </c>
      <c r="W518">
        <f>IF($A518="Implicit","",COUNTIFS($C$8:C518,C518,$A$8:A518,"Explicit"))</f>
        <v>2</v>
      </c>
      <c r="X518" t="str">
        <f t="shared" si="228"/>
        <v>"Result of a Check"</v>
      </c>
      <c r="Y518" t="str">
        <f t="shared" si="229"/>
        <v>"Reference to the Actor certifying the result of the Check if required"</v>
      </c>
      <c r="Z518" t="str">
        <f t="shared" si="230"/>
        <v>"false"</v>
      </c>
      <c r="AA518" t="str">
        <f t="shared" si="231"/>
        <v>"false"</v>
      </c>
      <c r="AB518" t="str">
        <f t="shared" si="232"/>
        <v>""</v>
      </c>
      <c r="AC518" t="str">
        <f t="shared" si="233"/>
        <v>"https://onerecord.iata.org/ns/cargo#CheckTotalResult"</v>
      </c>
      <c r="AD518" t="str">
        <f t="shared" si="234"/>
        <v>"https://onerecord.iata.org/ns/cargo#certifiedByActor"</v>
      </c>
      <c r="AE518" t="str">
        <f t="shared" si="235"/>
        <v>"https://onerecord.iata.org/ns/cargo#Person"</v>
      </c>
      <c r="AF518" t="str">
        <f t="shared" si="236"/>
        <v>"Common","CheckTotalResult","certifiedByActor","Agent","Person",2,"Result of a Check","Reference to the Actor certifying the result of the Check if required","false","false","","https://onerecord.iata.org/ns/cargo#CheckTotalResult","https://onerecord.iata.org/ns/cargo#certifiedByActor","https://onerecord.iata.org/ns/cargo#Person"</v>
      </c>
      <c r="AG518" t="str">
        <f t="shared" si="237"/>
        <v>"Common.CheckTotalResult"</v>
      </c>
      <c r="AH518" t="str">
        <f t="shared" si="238"/>
        <v>"certifiedByActor"</v>
      </c>
      <c r="AI518" t="str">
        <f t="shared" si="239"/>
        <v>"Agent.Person"</v>
      </c>
      <c r="AJ518" t="str">
        <f t="shared" si="240"/>
        <v>""</v>
      </c>
      <c r="AK518" t="str">
        <f t="shared" si="241"/>
        <v>"hasOne"</v>
      </c>
      <c r="AL518" t="str">
        <f t="shared" si="242"/>
        <v>"Common.CheckTotalResult","certifiedByActor","Agent.Person","","hasOne"</v>
      </c>
      <c r="AN518">
        <f>COUNTIF(View_conceptual!G:G,L518)</f>
        <v>0</v>
      </c>
      <c r="AO518">
        <f>COUNTIF(View_conceptual!H:H,L518)+COUNTIF(View_conceptual!I:I,N518)</f>
        <v>0</v>
      </c>
      <c r="AQ518" t="str">
        <f t="shared" si="243"/>
        <v/>
      </c>
      <c r="AR518" t="str">
        <f t="shared" si="244"/>
        <v/>
      </c>
      <c r="AT518">
        <f>COUNTIF(View_full!G:G,L518)</f>
        <v>1</v>
      </c>
      <c r="AU518">
        <f>COUNTIF(View_full!H:H,L518)+COUNTIF(View_full!I:I,N518)</f>
        <v>1</v>
      </c>
      <c r="AV518">
        <f>COUNTIFS(Property_Manual!$A$2:$A$1206,Raw!L518,Property_Manual!$B$2:$B$1206,Raw!M518,Property_Manual!$C$2:$C$1206,Raw!N518,Property_Manual!$D$2:$D$1206,Raw!O518,Property_Manual!$F$2:$F$1206,"x")</f>
        <v>0</v>
      </c>
      <c r="AW518" t="str">
        <f t="shared" si="245"/>
        <v>"Common","CheckTotalResult","certifiedByActor","Agent","Person",2,"Result of a Check","Reference to the Actor certifying the result of the Check if required","false","false","","https://onerecord.iata.org/ns/cargo#CheckTotalResult","https://onerecord.iata.org/ns/cargo#certifiedByActor","https://onerecord.iata.org/ns/cargo#Person"</v>
      </c>
      <c r="AX518" t="str">
        <f t="shared" si="246"/>
        <v/>
      </c>
      <c r="AY518" t="str">
        <f t="shared" si="247"/>
        <v/>
      </c>
    </row>
    <row r="519" spans="1:51" x14ac:dyDescent="0.2">
      <c r="A519" s="5" t="s">
        <v>1254</v>
      </c>
      <c r="B519" s="5" t="s">
        <v>1198</v>
      </c>
      <c r="C519" s="5" t="s">
        <v>412</v>
      </c>
      <c r="D519" s="5" t="s">
        <v>1192</v>
      </c>
      <c r="E519" t="s">
        <v>49</v>
      </c>
      <c r="F519" s="5" t="s">
        <v>86</v>
      </c>
      <c r="G519">
        <v>1</v>
      </c>
      <c r="I519" s="5" t="s">
        <v>1215</v>
      </c>
      <c r="J519" s="5" t="s">
        <v>1217</v>
      </c>
      <c r="K519" s="5"/>
      <c r="L519" t="str">
        <f t="shared" si="217"/>
        <v>CheckTotalResult</v>
      </c>
      <c r="M519" t="str">
        <f t="shared" si="218"/>
        <v>resultValue</v>
      </c>
      <c r="N519" t="str">
        <f t="shared" si="219"/>
        <v>Value</v>
      </c>
      <c r="O519" t="str">
        <f t="shared" si="220"/>
        <v/>
      </c>
      <c r="P519" t="str">
        <f t="shared" si="221"/>
        <v/>
      </c>
      <c r="Q519" t="str">
        <f t="shared" si="222"/>
        <v>Object</v>
      </c>
      <c r="R519" t="str">
        <f t="shared" si="223"/>
        <v>"Common"</v>
      </c>
      <c r="S519" t="str">
        <f t="shared" si="224"/>
        <v>"CheckTotalResult"</v>
      </c>
      <c r="T519" t="str">
        <f t="shared" si="225"/>
        <v>"resultValue"</v>
      </c>
      <c r="U519" t="str">
        <f t="shared" si="226"/>
        <v>"Embedded"</v>
      </c>
      <c r="V519" t="str">
        <f t="shared" si="227"/>
        <v>"Value"</v>
      </c>
      <c r="W519">
        <f>IF($A519="Implicit","",COUNTIFS($C$8:C519,C519,$A$8:A519,"Explicit"))</f>
        <v>3</v>
      </c>
      <c r="X519" t="str">
        <f t="shared" si="228"/>
        <v>"Result of a Check"</v>
      </c>
      <c r="Y519" t="str">
        <f t="shared" si="229"/>
        <v>"Information about a result Value of any kind of the Check"</v>
      </c>
      <c r="Z519" t="str">
        <f t="shared" si="230"/>
        <v>"false"</v>
      </c>
      <c r="AA519" t="str">
        <f t="shared" si="231"/>
        <v>"false"</v>
      </c>
      <c r="AB519" t="str">
        <f t="shared" si="232"/>
        <v>""</v>
      </c>
      <c r="AC519" t="str">
        <f t="shared" si="233"/>
        <v>"https://onerecord.iata.org/ns/cargo#CheckTotalResult"</v>
      </c>
      <c r="AD519" t="str">
        <f t="shared" si="234"/>
        <v>"https://onerecord.iata.org/ns/cargo#resultValue"</v>
      </c>
      <c r="AE519" t="str">
        <f t="shared" si="235"/>
        <v>"https://onerecord.iata.org/ns/cargo#Value"</v>
      </c>
      <c r="AF519" t="str">
        <f t="shared" si="236"/>
        <v>"Common","CheckTotalResult","resultValue","Embedded","Value",3,"Result of a Check","Information about a result Value of any kind of the Check","false","false","","https://onerecord.iata.org/ns/cargo#CheckTotalResult","https://onerecord.iata.org/ns/cargo#resultValue","https://onerecord.iata.org/ns/cargo#Value"</v>
      </c>
      <c r="AG519" t="str">
        <f t="shared" si="237"/>
        <v>"Common.CheckTotalResult"</v>
      </c>
      <c r="AH519" t="str">
        <f t="shared" si="238"/>
        <v>"resultValue"</v>
      </c>
      <c r="AI519" t="str">
        <f t="shared" si="239"/>
        <v>"Embedded.Value"</v>
      </c>
      <c r="AJ519" t="str">
        <f t="shared" si="240"/>
        <v>""</v>
      </c>
      <c r="AK519" t="str">
        <f t="shared" si="241"/>
        <v>"hasOne"</v>
      </c>
      <c r="AL519" t="str">
        <f t="shared" si="242"/>
        <v>"Common.CheckTotalResult","resultValue","Embedded.Value","","hasOne"</v>
      </c>
      <c r="AN519">
        <f>COUNTIF(View_conceptual!G:G,L519)</f>
        <v>0</v>
      </c>
      <c r="AO519">
        <f>COUNTIF(View_conceptual!H:H,L519)+COUNTIF(View_conceptual!I:I,N519)</f>
        <v>0</v>
      </c>
      <c r="AQ519" t="str">
        <f t="shared" si="243"/>
        <v/>
      </c>
      <c r="AR519" t="str">
        <f t="shared" si="244"/>
        <v/>
      </c>
      <c r="AT519">
        <f>COUNTIF(View_full!G:G,L519)</f>
        <v>1</v>
      </c>
      <c r="AU519">
        <f>COUNTIF(View_full!H:H,L519)+COUNTIF(View_full!I:I,N519)</f>
        <v>1</v>
      </c>
      <c r="AV519">
        <f>COUNTIFS(Property_Manual!$A$2:$A$1206,Raw!L519,Property_Manual!$B$2:$B$1206,Raw!M519,Property_Manual!$C$2:$C$1206,Raw!N519,Property_Manual!$D$2:$D$1206,Raw!O519,Property_Manual!$F$2:$F$1206,"x")</f>
        <v>0</v>
      </c>
      <c r="AW519" t="str">
        <f t="shared" si="245"/>
        <v>"Common","CheckTotalResult","resultValue","Embedded","Value",3,"Result of a Check","Information about a result Value of any kind of the Check","false","false","","https://onerecord.iata.org/ns/cargo#CheckTotalResult","https://onerecord.iata.org/ns/cargo#resultValue","https://onerecord.iata.org/ns/cargo#Value"</v>
      </c>
      <c r="AX519" t="str">
        <f t="shared" si="246"/>
        <v/>
      </c>
      <c r="AY519" t="str">
        <f t="shared" si="247"/>
        <v/>
      </c>
    </row>
    <row r="520" spans="1:51" x14ac:dyDescent="0.2">
      <c r="A520" s="5" t="s">
        <v>1254</v>
      </c>
      <c r="B520" s="5" t="s">
        <v>1198</v>
      </c>
      <c r="C520" s="5" t="s">
        <v>412</v>
      </c>
      <c r="D520" s="5" t="s">
        <v>38</v>
      </c>
      <c r="E520" t="s">
        <v>1209</v>
      </c>
      <c r="F520" s="5" t="s">
        <v>23</v>
      </c>
      <c r="H520" t="s">
        <v>415</v>
      </c>
      <c r="I520" s="5" t="s">
        <v>1215</v>
      </c>
      <c r="J520" s="5" t="s">
        <v>39</v>
      </c>
      <c r="K520" s="5"/>
      <c r="L520" t="str">
        <f t="shared" si="217"/>
        <v>CheckTotalResult</v>
      </c>
      <c r="M520" t="str">
        <f t="shared" si="218"/>
        <v>checks</v>
      </c>
      <c r="N520" t="str">
        <f t="shared" si="219"/>
        <v>Check</v>
      </c>
      <c r="O520" t="str">
        <f t="shared" si="220"/>
        <v>checkedObject</v>
      </c>
      <c r="P520" t="str">
        <f t="shared" si="221"/>
        <v/>
      </c>
      <c r="Q520" t="str">
        <f t="shared" si="222"/>
        <v>Object</v>
      </c>
      <c r="R520" t="str">
        <f t="shared" si="223"/>
        <v>"Common"</v>
      </c>
      <c r="S520" t="str">
        <f t="shared" si="224"/>
        <v>"CheckTotalResult"</v>
      </c>
      <c r="T520" t="str">
        <f t="shared" si="225"/>
        <v>"checks"</v>
      </c>
      <c r="U520" t="str">
        <f t="shared" si="226"/>
        <v>"Action"</v>
      </c>
      <c r="V520" t="str">
        <f t="shared" si="227"/>
        <v>"Check"</v>
      </c>
      <c r="W520">
        <f>IF($A520="Implicit","",COUNTIFS($C$8:C520,C520,$A$8:A520,"Explicit"))</f>
        <v>4</v>
      </c>
      <c r="X520" t="str">
        <f t="shared" si="228"/>
        <v>"Result of a Check"</v>
      </c>
      <c r="Y520" t="str">
        <f t="shared" si="229"/>
        <v>"References to the CheckActions performed on the object"</v>
      </c>
      <c r="Z520" t="str">
        <f t="shared" si="230"/>
        <v>"true"</v>
      </c>
      <c r="AA520" t="str">
        <f t="shared" si="231"/>
        <v>"false"</v>
      </c>
      <c r="AB520" t="str">
        <f t="shared" si="232"/>
        <v>""</v>
      </c>
      <c r="AC520" t="str">
        <f t="shared" si="233"/>
        <v>"https://onerecord.iata.org/ns/cargo#CheckTotalResult"</v>
      </c>
      <c r="AD520" t="str">
        <f t="shared" si="234"/>
        <v>"https://onerecord.iata.org/ns/cargo#checks"</v>
      </c>
      <c r="AE520" t="str">
        <f t="shared" si="235"/>
        <v>"https://onerecord.iata.org/ns/cargo#Check"</v>
      </c>
      <c r="AF520" t="str">
        <f t="shared" si="236"/>
        <v>"Common","CheckTotalResult","checks","Action","Check",4,"Result of a Check","References to the CheckActions performed on the object","true","false","","https://onerecord.iata.org/ns/cargo#CheckTotalResult","https://onerecord.iata.org/ns/cargo#checks","https://onerecord.iata.org/ns/cargo#Check"</v>
      </c>
      <c r="AG520" t="str">
        <f t="shared" si="237"/>
        <v>"Common.CheckTotalResult"</v>
      </c>
      <c r="AH520" t="str">
        <f t="shared" si="238"/>
        <v>"checks"</v>
      </c>
      <c r="AI520" t="str">
        <f t="shared" si="239"/>
        <v>"Action.Check"</v>
      </c>
      <c r="AJ520" t="str">
        <f t="shared" si="240"/>
        <v>"checkedObject"</v>
      </c>
      <c r="AK520" t="str">
        <f t="shared" si="241"/>
        <v>"hasMany"</v>
      </c>
      <c r="AL520" t="str">
        <f t="shared" si="242"/>
        <v>"Common.CheckTotalResult","checks","Action.Check","checkedObject","hasMany"</v>
      </c>
      <c r="AN520">
        <f>COUNTIF(View_conceptual!G:G,L520)</f>
        <v>0</v>
      </c>
      <c r="AO520">
        <f>COUNTIF(View_conceptual!H:H,L520)+COUNTIF(View_conceptual!I:I,N520)</f>
        <v>0</v>
      </c>
      <c r="AQ520" t="str">
        <f t="shared" si="243"/>
        <v/>
      </c>
      <c r="AR520" t="str">
        <f t="shared" si="244"/>
        <v/>
      </c>
      <c r="AT520">
        <f>COUNTIF(View_full!G:G,L520)</f>
        <v>1</v>
      </c>
      <c r="AU520">
        <f>COUNTIF(View_full!H:H,L520)+COUNTIF(View_full!I:I,N520)</f>
        <v>1</v>
      </c>
      <c r="AV520">
        <f>COUNTIFS(Property_Manual!$A$2:$A$1206,Raw!L520,Property_Manual!$B$2:$B$1206,Raw!M520,Property_Manual!$C$2:$C$1206,Raw!N520,Property_Manual!$D$2:$D$1206,Raw!O520,Property_Manual!$F$2:$F$1206,"x")</f>
        <v>0</v>
      </c>
      <c r="AW520" t="str">
        <f t="shared" si="245"/>
        <v>"Common","CheckTotalResult","checks","Action","Check",4,"Result of a Check","References to the CheckActions performed on the object","true","false","","https://onerecord.iata.org/ns/cargo#CheckTotalResult","https://onerecord.iata.org/ns/cargo#checks","https://onerecord.iata.org/ns/cargo#Check"</v>
      </c>
      <c r="AX520" t="str">
        <f t="shared" si="246"/>
        <v/>
      </c>
      <c r="AY520" t="str">
        <f t="shared" si="247"/>
        <v/>
      </c>
    </row>
    <row r="521" spans="1:51" x14ac:dyDescent="0.2">
      <c r="A521" s="5" t="s">
        <v>1254</v>
      </c>
      <c r="B521" s="5" t="s">
        <v>1198</v>
      </c>
      <c r="C521" s="5" t="s">
        <v>412</v>
      </c>
      <c r="D521" s="5" t="s">
        <v>43</v>
      </c>
      <c r="E521" t="s">
        <v>1198</v>
      </c>
      <c r="F521" s="5" t="s">
        <v>44</v>
      </c>
      <c r="H521" t="s">
        <v>654</v>
      </c>
      <c r="I521" s="5" t="s">
        <v>1215</v>
      </c>
      <c r="J521" s="5" t="s">
        <v>45</v>
      </c>
      <c r="K521" s="5"/>
      <c r="L521" t="str">
        <f t="shared" ref="L521:L584" si="248">SUBSTITUTE(SUBSTITUTE(SUBSTITUTE(C521,$B$2,$A$2),$B$3,$A$3),$B$4,$A$4)</f>
        <v>CheckTotalResult</v>
      </c>
      <c r="M521" t="str">
        <f t="shared" ref="M521:M584" si="249">SUBSTITUTE(SUBSTITUTE(SUBSTITUTE(D521,$B$2,$A$2),$B$3,$A$3),$A$4,$B$4)</f>
        <v>externalReferences</v>
      </c>
      <c r="N521" t="str">
        <f t="shared" ref="N521:N584" si="250">SUBSTITUTE(SUBSTITUTE(SUBSTITUTE(F521,$B$2,$A$2),$B$3,$A$3),$B$4,$A$4)</f>
        <v>ExternalReference</v>
      </c>
      <c r="O521" t="str">
        <f t="shared" ref="O521:O584" si="251">SUBSTITUTE(SUBSTITUTE(SUBSTITUTE(H521,$B$2,$A$2),$B$3,$A$3),$B$4,$A$4)</f>
        <v>referenceForObjects</v>
      </c>
      <c r="P521" t="str">
        <f t="shared" ref="P521:P584" si="252">SUBSTITUTE(SUBSTITUTE(SUBSTITUTE(K521,$B$2,$A$2),$B$3,$A$3),$B$4,$A$4)</f>
        <v/>
      </c>
      <c r="Q521" t="str">
        <f t="shared" ref="Q521:Q584" si="253">IF(LEFT(N521,3)="xsd","Data","Object")</f>
        <v>Object</v>
      </c>
      <c r="R521" t="str">
        <f t="shared" ref="R521:R584" si="254">IF($A521="Implicit","",$F$1&amp;B521&amp;$F$1)</f>
        <v>"Common"</v>
      </c>
      <c r="S521" t="str">
        <f t="shared" ref="S521:S584" si="255">IF($A521="Implicit","",$F$1&amp;L521&amp;$F$1)</f>
        <v>"CheckTotalResult"</v>
      </c>
      <c r="T521" t="str">
        <f t="shared" ref="T521:T584" si="256">IF($A521="Implicit","",$F$1&amp;M521&amp;$F$1)</f>
        <v>"externalReferences"</v>
      </c>
      <c r="U521" t="str">
        <f t="shared" ref="U521:U584" si="257">IF($A521="Implicit","",$F$1&amp;E521&amp;$F$1)</f>
        <v>"Common"</v>
      </c>
      <c r="V521" t="str">
        <f t="shared" ref="V521:V584" si="258">IF($A521="Implicit","",$F$1&amp;N521&amp;$F$1)</f>
        <v>"ExternalReference"</v>
      </c>
      <c r="W521">
        <f>IF($A521="Implicit","",COUNTIFS($C$8:C521,C521,$A$8:A521,"Explicit"))</f>
        <v>5</v>
      </c>
      <c r="X521" t="str">
        <f t="shared" ref="X521:X584" si="259">IF($A521="Implicit","",$F$1&amp;SUBSTITUTE(IF(I521=0,"",I521),",",";")&amp;$F$1)</f>
        <v>"Result of a Check"</v>
      </c>
      <c r="Y521" t="str">
        <f t="shared" ref="Y521:Y584" si="260">IF($A521="Implicit","",$F$1&amp;SUBSTITUTE(IF(J521=0,"",J521),",",";")&amp;$F$1)</f>
        <v>"References to all associated ExternalReferences"</v>
      </c>
      <c r="Z521" t="str">
        <f t="shared" ref="Z521:Z584" si="261">IF($A521="Implicit","",$F$1&amp;IF(G521=1,"false","true")&amp;$F$1)</f>
        <v>"true"</v>
      </c>
      <c r="AA521" t="str">
        <f t="shared" ref="AA521:AA584" si="262">IF($A521="Implicit","",$F$1&amp;IF(OR(E521="Enum",E521="CodeList"),"true","false")&amp;$F$1)</f>
        <v>"false"</v>
      </c>
      <c r="AB521" t="str">
        <f t="shared" ref="AB521:AB584" si="263">IF($A521="Implicit","",$F$1&amp;P521&amp;$F$1)</f>
        <v>""</v>
      </c>
      <c r="AC521" t="str">
        <f t="shared" ref="AC521:AC584" si="264">IF($A521="Implicit","",$F$1&amp;C521&amp;$F$1)</f>
        <v>"https://onerecord.iata.org/ns/cargo#CheckTotalResult"</v>
      </c>
      <c r="AD521" t="str">
        <f t="shared" ref="AD521:AD584" si="265">IF($A521="Implicit","",$F$1&amp;D521&amp;$F$1)</f>
        <v>"https://onerecord.iata.org/ns/cargo#externalReferences"</v>
      </c>
      <c r="AE521" t="str">
        <f t="shared" ref="AE521:AE584" si="266">IF($A521="Implicit","",$F$1&amp;F521&amp;$F$1)</f>
        <v>"https://onerecord.iata.org/ns/cargo#ExternalReference"</v>
      </c>
      <c r="AF521" t="str">
        <f t="shared" ref="AF521:AF584" si="267">IF(A521="Implicit","",R521&amp;","&amp;S521&amp;","&amp;T521&amp;","&amp;U521&amp;","&amp;V521&amp;","&amp;W521&amp;","&amp;X521&amp;","&amp;Y521&amp;","&amp;Z521&amp;","&amp;AA521&amp;","&amp;AB521&amp;","&amp;AC521&amp;","&amp;AD521&amp;","&amp;AE521)</f>
        <v>"Common","CheckTotalResult","externalReferences","Common","ExternalReference",5,"Result of a Check","References to all associated ExternalReferences","true","false","","https://onerecord.iata.org/ns/cargo#CheckTotalResult","https://onerecord.iata.org/ns/cargo#externalReferences","https://onerecord.iata.org/ns/cargo#ExternalReference"</v>
      </c>
      <c r="AG521" t="str">
        <f t="shared" ref="AG521:AG584" si="268">IF(Q521="Data","",$F$1&amp;B521&amp;"."&amp;L521&amp;$F$1)</f>
        <v>"Common.CheckTotalResult"</v>
      </c>
      <c r="AH521" t="str">
        <f t="shared" ref="AH521:AH584" si="269">IF(Q521="Data","",$F$1&amp;M521&amp;$F$1)</f>
        <v>"externalReferences"</v>
      </c>
      <c r="AI521" t="str">
        <f t="shared" ref="AI521:AI584" si="270">IF(Q521="Data","",$F$1&amp;E521&amp;"."&amp;N521&amp;$F$1)</f>
        <v>"Common.ExternalReference"</v>
      </c>
      <c r="AJ521" t="str">
        <f t="shared" ref="AJ521:AJ584" si="271">IF(Q521="Data","",$F$1&amp;O521&amp;$F$1)</f>
        <v>"referenceForObjects"</v>
      </c>
      <c r="AK521" t="str">
        <f t="shared" ref="AK521:AK584" si="272">IF(Q521="Data","",$F$1&amp;IF(G521=1,"hasOne","hasMany")&amp;$F$1)</f>
        <v>"hasMany"</v>
      </c>
      <c r="AL521" t="str">
        <f t="shared" ref="AL521:AL584" si="273">IF(Q521="Data","",AG521&amp;","&amp;AH521&amp;","&amp;AI521&amp;","&amp;AJ521&amp;","&amp;AK521)</f>
        <v>"Common.CheckTotalResult","externalReferences","Common.ExternalReference","referenceForObjects","hasMany"</v>
      </c>
      <c r="AN521">
        <f>COUNTIF(View_conceptual!G:G,L521)</f>
        <v>0</v>
      </c>
      <c r="AO521">
        <f>COUNTIF(View_conceptual!H:H,L521)+COUNTIF(View_conceptual!I:I,N521)</f>
        <v>0</v>
      </c>
      <c r="AQ521" t="str">
        <f t="shared" ref="AQ521:AQ584" si="274">IF(AN521=1,AF521,"")</f>
        <v/>
      </c>
      <c r="AR521" t="str">
        <f t="shared" ref="AR521:AR584" si="275">IF(AO521=2,AL521,"")</f>
        <v/>
      </c>
      <c r="AT521">
        <f>COUNTIF(View_full!G:G,L521)</f>
        <v>1</v>
      </c>
      <c r="AU521">
        <f>COUNTIF(View_full!H:H,L521)+COUNTIF(View_full!I:I,N521)</f>
        <v>1</v>
      </c>
      <c r="AV521">
        <f>COUNTIFS(Property_Manual!$A$2:$A$1206,Raw!L521,Property_Manual!$B$2:$B$1206,Raw!M521,Property_Manual!$C$2:$C$1206,Raw!N521,Property_Manual!$D$2:$D$1206,Raw!O521,Property_Manual!$F$2:$F$1206,"x")</f>
        <v>0</v>
      </c>
      <c r="AW521" t="str">
        <f t="shared" ref="AW521:AW584" si="276">IF(AT521=1,AF521,"")</f>
        <v>"Common","CheckTotalResult","externalReferences","Common","ExternalReference",5,"Result of a Check","References to all associated ExternalReferences","true","false","","https://onerecord.iata.org/ns/cargo#CheckTotalResult","https://onerecord.iata.org/ns/cargo#externalReferences","https://onerecord.iata.org/ns/cargo#ExternalReference"</v>
      </c>
      <c r="AX521" t="str">
        <f t="shared" ref="AX521:AX584" si="277">IF(AU521=2,AL521,"")</f>
        <v/>
      </c>
      <c r="AY521" t="str">
        <f t="shared" ref="AY521:AY584" si="278">IF(AV521=1,AL521,"")</f>
        <v/>
      </c>
    </row>
    <row r="522" spans="1:51" x14ac:dyDescent="0.2">
      <c r="A522" s="5" t="s">
        <v>1255</v>
      </c>
      <c r="B522" s="5" t="s">
        <v>1198</v>
      </c>
      <c r="C522" s="5" t="s">
        <v>412</v>
      </c>
      <c r="D522" s="5" t="s">
        <v>1191</v>
      </c>
      <c r="E522" t="s">
        <v>1836</v>
      </c>
      <c r="F522" s="5" t="s">
        <v>390</v>
      </c>
      <c r="G522">
        <v>1</v>
      </c>
      <c r="I522" s="5" t="s">
        <v>1215</v>
      </c>
      <c r="J522" s="5" t="s">
        <v>1216</v>
      </c>
      <c r="K522" s="5"/>
      <c r="L522" t="str">
        <f t="shared" si="248"/>
        <v>CheckTotalResult</v>
      </c>
      <c r="M522" t="str">
        <f t="shared" si="249"/>
        <v>certifiedByActor</v>
      </c>
      <c r="N522" t="str">
        <f t="shared" si="250"/>
        <v>Person</v>
      </c>
      <c r="O522" t="str">
        <f t="shared" si="251"/>
        <v/>
      </c>
      <c r="P522" t="str">
        <f t="shared" si="252"/>
        <v/>
      </c>
      <c r="Q522" t="str">
        <f t="shared" si="253"/>
        <v>Object</v>
      </c>
      <c r="R522" t="str">
        <f t="shared" si="254"/>
        <v/>
      </c>
      <c r="S522" t="str">
        <f t="shared" si="255"/>
        <v/>
      </c>
      <c r="T522" t="str">
        <f t="shared" si="256"/>
        <v/>
      </c>
      <c r="U522" t="str">
        <f t="shared" si="257"/>
        <v/>
      </c>
      <c r="V522" t="str">
        <f t="shared" si="258"/>
        <v/>
      </c>
      <c r="W522" t="str">
        <f>IF($A522="Implicit","",COUNTIFS($C$8:C522,C522,$A$8:A522,"Explicit"))</f>
        <v/>
      </c>
      <c r="X522" t="str">
        <f t="shared" si="259"/>
        <v/>
      </c>
      <c r="Y522" t="str">
        <f t="shared" si="260"/>
        <v/>
      </c>
      <c r="Z522" t="str">
        <f t="shared" si="261"/>
        <v/>
      </c>
      <c r="AA522" t="str">
        <f t="shared" si="262"/>
        <v/>
      </c>
      <c r="AB522" t="str">
        <f t="shared" si="263"/>
        <v/>
      </c>
      <c r="AC522" t="str">
        <f t="shared" si="264"/>
        <v/>
      </c>
      <c r="AD522" t="str">
        <f t="shared" si="265"/>
        <v/>
      </c>
      <c r="AE522" t="str">
        <f t="shared" si="266"/>
        <v/>
      </c>
      <c r="AF522" t="str">
        <f t="shared" si="267"/>
        <v/>
      </c>
      <c r="AG522" t="str">
        <f t="shared" si="268"/>
        <v>"Common.CheckTotalResult"</v>
      </c>
      <c r="AH522" t="str">
        <f t="shared" si="269"/>
        <v>"certifiedByActor"</v>
      </c>
      <c r="AI522" t="str">
        <f t="shared" si="270"/>
        <v>"Agent.Person"</v>
      </c>
      <c r="AJ522" t="str">
        <f t="shared" si="271"/>
        <v>""</v>
      </c>
      <c r="AK522" t="str">
        <f t="shared" si="272"/>
        <v>"hasOne"</v>
      </c>
      <c r="AL522" t="str">
        <f t="shared" si="273"/>
        <v>"Common.CheckTotalResult","certifiedByActor","Agent.Person","","hasOne"</v>
      </c>
      <c r="AN522">
        <f>COUNTIF(View_conceptual!G:G,L522)</f>
        <v>0</v>
      </c>
      <c r="AO522">
        <f>COUNTIF(View_conceptual!H:H,L522)+COUNTIF(View_conceptual!I:I,N522)</f>
        <v>0</v>
      </c>
      <c r="AQ522" t="str">
        <f t="shared" si="274"/>
        <v/>
      </c>
      <c r="AR522" t="str">
        <f t="shared" si="275"/>
        <v/>
      </c>
      <c r="AT522">
        <f>COUNTIF(View_full!G:G,L522)</f>
        <v>1</v>
      </c>
      <c r="AU522">
        <f>COUNTIF(View_full!H:H,L522)+COUNTIF(View_full!I:I,N522)</f>
        <v>1</v>
      </c>
      <c r="AV522">
        <f>COUNTIFS(Property_Manual!$A$2:$A$1206,Raw!L522,Property_Manual!$B$2:$B$1206,Raw!M522,Property_Manual!$C$2:$C$1206,Raw!N522,Property_Manual!$D$2:$D$1206,Raw!O522,Property_Manual!$F$2:$F$1206,"x")</f>
        <v>0</v>
      </c>
      <c r="AW522" t="str">
        <f t="shared" si="276"/>
        <v/>
      </c>
      <c r="AX522" t="str">
        <f t="shared" si="277"/>
        <v/>
      </c>
      <c r="AY522" t="str">
        <f t="shared" si="278"/>
        <v/>
      </c>
    </row>
    <row r="523" spans="1:51" x14ac:dyDescent="0.2">
      <c r="A523" s="5" t="s">
        <v>1255</v>
      </c>
      <c r="B523" s="5" t="s">
        <v>1198</v>
      </c>
      <c r="C523" s="5" t="s">
        <v>412</v>
      </c>
      <c r="D523" s="5" t="s">
        <v>1192</v>
      </c>
      <c r="E523" t="s">
        <v>49</v>
      </c>
      <c r="F523" s="5" t="s">
        <v>86</v>
      </c>
      <c r="G523">
        <v>1</v>
      </c>
      <c r="I523" s="5" t="s">
        <v>1215</v>
      </c>
      <c r="J523" s="5" t="s">
        <v>1217</v>
      </c>
      <c r="K523" s="5"/>
      <c r="L523" t="str">
        <f t="shared" si="248"/>
        <v>CheckTotalResult</v>
      </c>
      <c r="M523" t="str">
        <f t="shared" si="249"/>
        <v>resultValue</v>
      </c>
      <c r="N523" t="str">
        <f t="shared" si="250"/>
        <v>Value</v>
      </c>
      <c r="O523" t="str">
        <f t="shared" si="251"/>
        <v/>
      </c>
      <c r="P523" t="str">
        <f t="shared" si="252"/>
        <v/>
      </c>
      <c r="Q523" t="str">
        <f t="shared" si="253"/>
        <v>Object</v>
      </c>
      <c r="R523" t="str">
        <f t="shared" si="254"/>
        <v/>
      </c>
      <c r="S523" t="str">
        <f t="shared" si="255"/>
        <v/>
      </c>
      <c r="T523" t="str">
        <f t="shared" si="256"/>
        <v/>
      </c>
      <c r="U523" t="str">
        <f t="shared" si="257"/>
        <v/>
      </c>
      <c r="V523" t="str">
        <f t="shared" si="258"/>
        <v/>
      </c>
      <c r="W523" t="str">
        <f>IF($A523="Implicit","",COUNTIFS($C$8:C523,C523,$A$8:A523,"Explicit"))</f>
        <v/>
      </c>
      <c r="X523" t="str">
        <f t="shared" si="259"/>
        <v/>
      </c>
      <c r="Y523" t="str">
        <f t="shared" si="260"/>
        <v/>
      </c>
      <c r="Z523" t="str">
        <f t="shared" si="261"/>
        <v/>
      </c>
      <c r="AA523" t="str">
        <f t="shared" si="262"/>
        <v/>
      </c>
      <c r="AB523" t="str">
        <f t="shared" si="263"/>
        <v/>
      </c>
      <c r="AC523" t="str">
        <f t="shared" si="264"/>
        <v/>
      </c>
      <c r="AD523" t="str">
        <f t="shared" si="265"/>
        <v/>
      </c>
      <c r="AE523" t="str">
        <f t="shared" si="266"/>
        <v/>
      </c>
      <c r="AF523" t="str">
        <f t="shared" si="267"/>
        <v/>
      </c>
      <c r="AG523" t="str">
        <f t="shared" si="268"/>
        <v>"Common.CheckTotalResult"</v>
      </c>
      <c r="AH523" t="str">
        <f t="shared" si="269"/>
        <v>"resultValue"</v>
      </c>
      <c r="AI523" t="str">
        <f t="shared" si="270"/>
        <v>"Embedded.Value"</v>
      </c>
      <c r="AJ523" t="str">
        <f t="shared" si="271"/>
        <v>""</v>
      </c>
      <c r="AK523" t="str">
        <f t="shared" si="272"/>
        <v>"hasOne"</v>
      </c>
      <c r="AL523" t="str">
        <f t="shared" si="273"/>
        <v>"Common.CheckTotalResult","resultValue","Embedded.Value","","hasOne"</v>
      </c>
      <c r="AN523">
        <f>COUNTIF(View_conceptual!G:G,L523)</f>
        <v>0</v>
      </c>
      <c r="AO523">
        <f>COUNTIF(View_conceptual!H:H,L523)+COUNTIF(View_conceptual!I:I,N523)</f>
        <v>0</v>
      </c>
      <c r="AQ523" t="str">
        <f t="shared" si="274"/>
        <v/>
      </c>
      <c r="AR523" t="str">
        <f t="shared" si="275"/>
        <v/>
      </c>
      <c r="AT523">
        <f>COUNTIF(View_full!G:G,L523)</f>
        <v>1</v>
      </c>
      <c r="AU523">
        <f>COUNTIF(View_full!H:H,L523)+COUNTIF(View_full!I:I,N523)</f>
        <v>1</v>
      </c>
      <c r="AV523">
        <f>COUNTIFS(Property_Manual!$A$2:$A$1206,Raw!L523,Property_Manual!$B$2:$B$1206,Raw!M523,Property_Manual!$C$2:$C$1206,Raw!N523,Property_Manual!$D$2:$D$1206,Raw!O523,Property_Manual!$F$2:$F$1206,"x")</f>
        <v>0</v>
      </c>
      <c r="AW523" t="str">
        <f t="shared" si="276"/>
        <v/>
      </c>
      <c r="AX523" t="str">
        <f t="shared" si="277"/>
        <v/>
      </c>
      <c r="AY523" t="str">
        <f t="shared" si="278"/>
        <v/>
      </c>
    </row>
    <row r="524" spans="1:51" x14ac:dyDescent="0.2">
      <c r="A524" s="5" t="s">
        <v>1255</v>
      </c>
      <c r="B524" s="5" t="s">
        <v>1198</v>
      </c>
      <c r="C524" s="5" t="s">
        <v>412</v>
      </c>
      <c r="D524" s="5" t="s">
        <v>38</v>
      </c>
      <c r="E524" t="s">
        <v>1209</v>
      </c>
      <c r="F524" s="5" t="s">
        <v>23</v>
      </c>
      <c r="H524" t="s">
        <v>415</v>
      </c>
      <c r="I524" s="5" t="s">
        <v>1215</v>
      </c>
      <c r="J524" s="5" t="s">
        <v>39</v>
      </c>
      <c r="K524" s="5"/>
      <c r="L524" t="str">
        <f t="shared" si="248"/>
        <v>CheckTotalResult</v>
      </c>
      <c r="M524" t="str">
        <f t="shared" si="249"/>
        <v>checks</v>
      </c>
      <c r="N524" t="str">
        <f t="shared" si="250"/>
        <v>Check</v>
      </c>
      <c r="O524" t="str">
        <f t="shared" si="251"/>
        <v>checkedObject</v>
      </c>
      <c r="P524" t="str">
        <f t="shared" si="252"/>
        <v/>
      </c>
      <c r="Q524" t="str">
        <f t="shared" si="253"/>
        <v>Object</v>
      </c>
      <c r="R524" t="str">
        <f t="shared" si="254"/>
        <v/>
      </c>
      <c r="S524" t="str">
        <f t="shared" si="255"/>
        <v/>
      </c>
      <c r="T524" t="str">
        <f t="shared" si="256"/>
        <v/>
      </c>
      <c r="U524" t="str">
        <f t="shared" si="257"/>
        <v/>
      </c>
      <c r="V524" t="str">
        <f t="shared" si="258"/>
        <v/>
      </c>
      <c r="W524" t="str">
        <f>IF($A524="Implicit","",COUNTIFS($C$8:C524,C524,$A$8:A524,"Explicit"))</f>
        <v/>
      </c>
      <c r="X524" t="str">
        <f t="shared" si="259"/>
        <v/>
      </c>
      <c r="Y524" t="str">
        <f t="shared" si="260"/>
        <v/>
      </c>
      <c r="Z524" t="str">
        <f t="shared" si="261"/>
        <v/>
      </c>
      <c r="AA524" t="str">
        <f t="shared" si="262"/>
        <v/>
      </c>
      <c r="AB524" t="str">
        <f t="shared" si="263"/>
        <v/>
      </c>
      <c r="AC524" t="str">
        <f t="shared" si="264"/>
        <v/>
      </c>
      <c r="AD524" t="str">
        <f t="shared" si="265"/>
        <v/>
      </c>
      <c r="AE524" t="str">
        <f t="shared" si="266"/>
        <v/>
      </c>
      <c r="AF524" t="str">
        <f t="shared" si="267"/>
        <v/>
      </c>
      <c r="AG524" t="str">
        <f t="shared" si="268"/>
        <v>"Common.CheckTotalResult"</v>
      </c>
      <c r="AH524" t="str">
        <f t="shared" si="269"/>
        <v>"checks"</v>
      </c>
      <c r="AI524" t="str">
        <f t="shared" si="270"/>
        <v>"Action.Check"</v>
      </c>
      <c r="AJ524" t="str">
        <f t="shared" si="271"/>
        <v>"checkedObject"</v>
      </c>
      <c r="AK524" t="str">
        <f t="shared" si="272"/>
        <v>"hasMany"</v>
      </c>
      <c r="AL524" t="str">
        <f t="shared" si="273"/>
        <v>"Common.CheckTotalResult","checks","Action.Check","checkedObject","hasMany"</v>
      </c>
      <c r="AN524">
        <f>COUNTIF(View_conceptual!G:G,L524)</f>
        <v>0</v>
      </c>
      <c r="AO524">
        <f>COUNTIF(View_conceptual!H:H,L524)+COUNTIF(View_conceptual!I:I,N524)</f>
        <v>0</v>
      </c>
      <c r="AQ524" t="str">
        <f t="shared" si="274"/>
        <v/>
      </c>
      <c r="AR524" t="str">
        <f t="shared" si="275"/>
        <v/>
      </c>
      <c r="AT524">
        <f>COUNTIF(View_full!G:G,L524)</f>
        <v>1</v>
      </c>
      <c r="AU524">
        <f>COUNTIF(View_full!H:H,L524)+COUNTIF(View_full!I:I,N524)</f>
        <v>1</v>
      </c>
      <c r="AV524">
        <f>COUNTIFS(Property_Manual!$A$2:$A$1206,Raw!L524,Property_Manual!$B$2:$B$1206,Raw!M524,Property_Manual!$C$2:$C$1206,Raw!N524,Property_Manual!$D$2:$D$1206,Raw!O524,Property_Manual!$F$2:$F$1206,"x")</f>
        <v>0</v>
      </c>
      <c r="AW524" t="str">
        <f t="shared" si="276"/>
        <v/>
      </c>
      <c r="AX524" t="str">
        <f t="shared" si="277"/>
        <v/>
      </c>
      <c r="AY524" t="str">
        <f t="shared" si="278"/>
        <v/>
      </c>
    </row>
    <row r="525" spans="1:51" x14ac:dyDescent="0.2">
      <c r="A525" s="5" t="s">
        <v>1255</v>
      </c>
      <c r="B525" s="5" t="s">
        <v>1198</v>
      </c>
      <c r="C525" s="5" t="s">
        <v>412</v>
      </c>
      <c r="D525" s="5" t="s">
        <v>43</v>
      </c>
      <c r="E525" t="s">
        <v>1198</v>
      </c>
      <c r="F525" s="5" t="s">
        <v>44</v>
      </c>
      <c r="H525" t="s">
        <v>654</v>
      </c>
      <c r="I525" s="5" t="s">
        <v>1215</v>
      </c>
      <c r="J525" s="5" t="s">
        <v>45</v>
      </c>
      <c r="K525" s="5"/>
      <c r="L525" t="str">
        <f t="shared" si="248"/>
        <v>CheckTotalResult</v>
      </c>
      <c r="M525" t="str">
        <f t="shared" si="249"/>
        <v>externalReferences</v>
      </c>
      <c r="N525" t="str">
        <f t="shared" si="250"/>
        <v>ExternalReference</v>
      </c>
      <c r="O525" t="str">
        <f t="shared" si="251"/>
        <v>referenceForObjects</v>
      </c>
      <c r="P525" t="str">
        <f t="shared" si="252"/>
        <v/>
      </c>
      <c r="Q525" t="str">
        <f t="shared" si="253"/>
        <v>Object</v>
      </c>
      <c r="R525" t="str">
        <f t="shared" si="254"/>
        <v/>
      </c>
      <c r="S525" t="str">
        <f t="shared" si="255"/>
        <v/>
      </c>
      <c r="T525" t="str">
        <f t="shared" si="256"/>
        <v/>
      </c>
      <c r="U525" t="str">
        <f t="shared" si="257"/>
        <v/>
      </c>
      <c r="V525" t="str">
        <f t="shared" si="258"/>
        <v/>
      </c>
      <c r="W525" t="str">
        <f>IF($A525="Implicit","",COUNTIFS($C$8:C525,C525,$A$8:A525,"Explicit"))</f>
        <v/>
      </c>
      <c r="X525" t="str">
        <f t="shared" si="259"/>
        <v/>
      </c>
      <c r="Y525" t="str">
        <f t="shared" si="260"/>
        <v/>
      </c>
      <c r="Z525" t="str">
        <f t="shared" si="261"/>
        <v/>
      </c>
      <c r="AA525" t="str">
        <f t="shared" si="262"/>
        <v/>
      </c>
      <c r="AB525" t="str">
        <f t="shared" si="263"/>
        <v/>
      </c>
      <c r="AC525" t="str">
        <f t="shared" si="264"/>
        <v/>
      </c>
      <c r="AD525" t="str">
        <f t="shared" si="265"/>
        <v/>
      </c>
      <c r="AE525" t="str">
        <f t="shared" si="266"/>
        <v/>
      </c>
      <c r="AF525" t="str">
        <f t="shared" si="267"/>
        <v/>
      </c>
      <c r="AG525" t="str">
        <f t="shared" si="268"/>
        <v>"Common.CheckTotalResult"</v>
      </c>
      <c r="AH525" t="str">
        <f t="shared" si="269"/>
        <v>"externalReferences"</v>
      </c>
      <c r="AI525" t="str">
        <f t="shared" si="270"/>
        <v>"Common.ExternalReference"</v>
      </c>
      <c r="AJ525" t="str">
        <f t="shared" si="271"/>
        <v>"referenceForObjects"</v>
      </c>
      <c r="AK525" t="str">
        <f t="shared" si="272"/>
        <v>"hasMany"</v>
      </c>
      <c r="AL525" t="str">
        <f t="shared" si="273"/>
        <v>"Common.CheckTotalResult","externalReferences","Common.ExternalReference","referenceForObjects","hasMany"</v>
      </c>
      <c r="AN525">
        <f>COUNTIF(View_conceptual!G:G,L525)</f>
        <v>0</v>
      </c>
      <c r="AO525">
        <f>COUNTIF(View_conceptual!H:H,L525)+COUNTIF(View_conceptual!I:I,N525)</f>
        <v>0</v>
      </c>
      <c r="AQ525" t="str">
        <f t="shared" si="274"/>
        <v/>
      </c>
      <c r="AR525" t="str">
        <f t="shared" si="275"/>
        <v/>
      </c>
      <c r="AT525">
        <f>COUNTIF(View_full!G:G,L525)</f>
        <v>1</v>
      </c>
      <c r="AU525">
        <f>COUNTIF(View_full!H:H,L525)+COUNTIF(View_full!I:I,N525)</f>
        <v>1</v>
      </c>
      <c r="AV525">
        <f>COUNTIFS(Property_Manual!$A$2:$A$1206,Raw!L525,Property_Manual!$B$2:$B$1206,Raw!M525,Property_Manual!$C$2:$C$1206,Raw!N525,Property_Manual!$D$2:$D$1206,Raw!O525,Property_Manual!$F$2:$F$1206,"x")</f>
        <v>0</v>
      </c>
      <c r="AW525" t="str">
        <f t="shared" si="276"/>
        <v/>
      </c>
      <c r="AX525" t="str">
        <f t="shared" si="277"/>
        <v/>
      </c>
      <c r="AY525" t="str">
        <f t="shared" si="278"/>
        <v/>
      </c>
    </row>
    <row r="526" spans="1:51" x14ac:dyDescent="0.2">
      <c r="A526" s="5" t="s">
        <v>1254</v>
      </c>
      <c r="B526" s="5" t="s">
        <v>1198</v>
      </c>
      <c r="C526" s="5" t="s">
        <v>412</v>
      </c>
      <c r="D526" s="5" t="s">
        <v>1193</v>
      </c>
      <c r="F526" s="5" t="s">
        <v>6</v>
      </c>
      <c r="G526">
        <v>1</v>
      </c>
      <c r="I526" s="5" t="s">
        <v>1215</v>
      </c>
      <c r="J526" s="5" t="s">
        <v>1218</v>
      </c>
      <c r="K526" s="5"/>
      <c r="L526" t="str">
        <f t="shared" si="248"/>
        <v>CheckTotalResult</v>
      </c>
      <c r="M526" t="str">
        <f t="shared" si="249"/>
        <v>checkRemark</v>
      </c>
      <c r="N526" t="str">
        <f t="shared" si="250"/>
        <v>string</v>
      </c>
      <c r="O526" t="str">
        <f t="shared" si="251"/>
        <v/>
      </c>
      <c r="P526" t="str">
        <f t="shared" si="252"/>
        <v/>
      </c>
      <c r="Q526" t="str">
        <f t="shared" si="253"/>
        <v>Object</v>
      </c>
      <c r="R526" t="str">
        <f t="shared" si="254"/>
        <v>"Common"</v>
      </c>
      <c r="S526" t="str">
        <f t="shared" si="255"/>
        <v>"CheckTotalResult"</v>
      </c>
      <c r="T526" t="str">
        <f t="shared" si="256"/>
        <v>"checkRemark"</v>
      </c>
      <c r="U526" t="str">
        <f t="shared" si="257"/>
        <v>""</v>
      </c>
      <c r="V526" t="str">
        <f t="shared" si="258"/>
        <v>"string"</v>
      </c>
      <c r="W526">
        <f>IF($A526="Implicit","",COUNTIFS($C$8:C526,C526,$A$8:A526,"Explicit"))</f>
        <v>6</v>
      </c>
      <c r="X526" t="str">
        <f t="shared" si="259"/>
        <v>"Result of a Check"</v>
      </c>
      <c r="Y526" t="str">
        <f t="shared" si="260"/>
        <v>"Free text remarks to the check result"</v>
      </c>
      <c r="Z526" t="str">
        <f t="shared" si="261"/>
        <v>"false"</v>
      </c>
      <c r="AA526" t="str">
        <f t="shared" si="262"/>
        <v>"false"</v>
      </c>
      <c r="AB526" t="str">
        <f t="shared" si="263"/>
        <v>""</v>
      </c>
      <c r="AC526" t="str">
        <f t="shared" si="264"/>
        <v>"https://onerecord.iata.org/ns/cargo#CheckTotalResult"</v>
      </c>
      <c r="AD526" t="str">
        <f t="shared" si="265"/>
        <v>"https://onerecord.iata.org/ns/cargo#checkRemark"</v>
      </c>
      <c r="AE526" t="str">
        <f t="shared" si="266"/>
        <v>"http://www.w3.org/2001/XMLSchema#string"</v>
      </c>
      <c r="AF526" t="str">
        <f t="shared" si="267"/>
        <v>"Common","CheckTotalResult","checkRemark","","string",6,"Result of a Check","Free text remarks to the check result","false","false","","https://onerecord.iata.org/ns/cargo#CheckTotalResult","https://onerecord.iata.org/ns/cargo#checkRemark","http://www.w3.org/2001/XMLSchema#string"</v>
      </c>
      <c r="AG526" t="str">
        <f t="shared" si="268"/>
        <v>"Common.CheckTotalResult"</v>
      </c>
      <c r="AH526" t="str">
        <f t="shared" si="269"/>
        <v>"checkRemark"</v>
      </c>
      <c r="AI526" t="str">
        <f t="shared" si="270"/>
        <v>".string"</v>
      </c>
      <c r="AJ526" t="str">
        <f t="shared" si="271"/>
        <v>""</v>
      </c>
      <c r="AK526" t="str">
        <f t="shared" si="272"/>
        <v>"hasOne"</v>
      </c>
      <c r="AL526" t="str">
        <f t="shared" si="273"/>
        <v>"Common.CheckTotalResult","checkRemark",".string","","hasOne"</v>
      </c>
      <c r="AN526">
        <f>COUNTIF(View_conceptual!G:G,L526)</f>
        <v>0</v>
      </c>
      <c r="AO526">
        <f>COUNTIF(View_conceptual!H:H,L526)+COUNTIF(View_conceptual!I:I,N526)</f>
        <v>0</v>
      </c>
      <c r="AQ526" t="str">
        <f t="shared" si="274"/>
        <v/>
      </c>
      <c r="AR526" t="str">
        <f t="shared" si="275"/>
        <v/>
      </c>
      <c r="AT526">
        <f>COUNTIF(View_full!G:G,L526)</f>
        <v>1</v>
      </c>
      <c r="AU526">
        <f>COUNTIF(View_full!H:H,L526)+COUNTIF(View_full!I:I,N526)</f>
        <v>1</v>
      </c>
      <c r="AV526">
        <f>COUNTIFS(Property_Manual!$A$2:$A$1206,Raw!L526,Property_Manual!$B$2:$B$1206,Raw!M526,Property_Manual!$C$2:$C$1206,Raw!N526,Property_Manual!$D$2:$D$1206,Raw!O526,Property_Manual!$F$2:$F$1206,"x")</f>
        <v>0</v>
      </c>
      <c r="AW526" t="str">
        <f t="shared" si="276"/>
        <v>"Common","CheckTotalResult","checkRemark","","string",6,"Result of a Check","Free text remarks to the check result","false","false","","https://onerecord.iata.org/ns/cargo#CheckTotalResult","https://onerecord.iata.org/ns/cargo#checkRemark","http://www.w3.org/2001/XMLSchema#string"</v>
      </c>
      <c r="AX526" t="str">
        <f t="shared" si="277"/>
        <v/>
      </c>
      <c r="AY526" t="str">
        <f t="shared" si="278"/>
        <v/>
      </c>
    </row>
    <row r="527" spans="1:51" x14ac:dyDescent="0.2">
      <c r="A527" s="5" t="s">
        <v>1254</v>
      </c>
      <c r="B527" s="5" t="s">
        <v>1198</v>
      </c>
      <c r="C527" s="5" t="s">
        <v>412</v>
      </c>
      <c r="D527" s="5" t="s">
        <v>1194</v>
      </c>
      <c r="F527" s="5" t="s">
        <v>47</v>
      </c>
      <c r="G527">
        <v>1</v>
      </c>
      <c r="I527" s="5" t="s">
        <v>1215</v>
      </c>
      <c r="J527" s="5" t="s">
        <v>1219</v>
      </c>
      <c r="K527" s="5"/>
      <c r="L527" t="str">
        <f t="shared" si="248"/>
        <v>CheckTotalResult</v>
      </c>
      <c r="M527" t="str">
        <f t="shared" si="249"/>
        <v>passed</v>
      </c>
      <c r="N527" t="str">
        <f t="shared" si="250"/>
        <v>boolean</v>
      </c>
      <c r="O527" t="str">
        <f t="shared" si="251"/>
        <v/>
      </c>
      <c r="P527" t="str">
        <f t="shared" si="252"/>
        <v/>
      </c>
      <c r="Q527" t="str">
        <f t="shared" si="253"/>
        <v>Object</v>
      </c>
      <c r="R527" t="str">
        <f t="shared" si="254"/>
        <v>"Common"</v>
      </c>
      <c r="S527" t="str">
        <f t="shared" si="255"/>
        <v>"CheckTotalResult"</v>
      </c>
      <c r="T527" t="str">
        <f t="shared" si="256"/>
        <v>"passed"</v>
      </c>
      <c r="U527" t="str">
        <f t="shared" si="257"/>
        <v>""</v>
      </c>
      <c r="V527" t="str">
        <f t="shared" si="258"/>
        <v>"boolean"</v>
      </c>
      <c r="W527">
        <f>IF($A527="Implicit","",COUNTIFS($C$8:C527,C527,$A$8:A527,"Explicit"))</f>
        <v>7</v>
      </c>
      <c r="X527" t="str">
        <f t="shared" si="259"/>
        <v>"Result of a Check"</v>
      </c>
      <c r="Y527" t="str">
        <f t="shared" si="260"/>
        <v>"Boolean indicating whether the Check was passed"</v>
      </c>
      <c r="Z527" t="str">
        <f t="shared" si="261"/>
        <v>"false"</v>
      </c>
      <c r="AA527" t="str">
        <f t="shared" si="262"/>
        <v>"false"</v>
      </c>
      <c r="AB527" t="str">
        <f t="shared" si="263"/>
        <v>""</v>
      </c>
      <c r="AC527" t="str">
        <f t="shared" si="264"/>
        <v>"https://onerecord.iata.org/ns/cargo#CheckTotalResult"</v>
      </c>
      <c r="AD527" t="str">
        <f t="shared" si="265"/>
        <v>"https://onerecord.iata.org/ns/cargo#passed"</v>
      </c>
      <c r="AE527" t="str">
        <f t="shared" si="266"/>
        <v>"http://www.w3.org/2001/XMLSchema#boolean"</v>
      </c>
      <c r="AF527" t="str">
        <f t="shared" si="267"/>
        <v>"Common","CheckTotalResult","passed","","boolean",7,"Result of a Check","Boolean indicating whether the Check was passed","false","false","","https://onerecord.iata.org/ns/cargo#CheckTotalResult","https://onerecord.iata.org/ns/cargo#passed","http://www.w3.org/2001/XMLSchema#boolean"</v>
      </c>
      <c r="AG527" t="str">
        <f t="shared" si="268"/>
        <v>"Common.CheckTotalResult"</v>
      </c>
      <c r="AH527" t="str">
        <f t="shared" si="269"/>
        <v>"passed"</v>
      </c>
      <c r="AI527" t="str">
        <f t="shared" si="270"/>
        <v>".boolean"</v>
      </c>
      <c r="AJ527" t="str">
        <f t="shared" si="271"/>
        <v>""</v>
      </c>
      <c r="AK527" t="str">
        <f t="shared" si="272"/>
        <v>"hasOne"</v>
      </c>
      <c r="AL527" t="str">
        <f t="shared" si="273"/>
        <v>"Common.CheckTotalResult","passed",".boolean","","hasOne"</v>
      </c>
      <c r="AN527">
        <f>COUNTIF(View_conceptual!G:G,L527)</f>
        <v>0</v>
      </c>
      <c r="AO527">
        <f>COUNTIF(View_conceptual!H:H,L527)+COUNTIF(View_conceptual!I:I,N527)</f>
        <v>0</v>
      </c>
      <c r="AQ527" t="str">
        <f t="shared" si="274"/>
        <v/>
      </c>
      <c r="AR527" t="str">
        <f t="shared" si="275"/>
        <v/>
      </c>
      <c r="AT527">
        <f>COUNTIF(View_full!G:G,L527)</f>
        <v>1</v>
      </c>
      <c r="AU527">
        <f>COUNTIF(View_full!H:H,L527)+COUNTIF(View_full!I:I,N527)</f>
        <v>1</v>
      </c>
      <c r="AV527">
        <f>COUNTIFS(Property_Manual!$A$2:$A$1206,Raw!L527,Property_Manual!$B$2:$B$1206,Raw!M527,Property_Manual!$C$2:$C$1206,Raw!N527,Property_Manual!$D$2:$D$1206,Raw!O527,Property_Manual!$F$2:$F$1206,"x")</f>
        <v>0</v>
      </c>
      <c r="AW527" t="str">
        <f t="shared" si="276"/>
        <v>"Common","CheckTotalResult","passed","","boolean",7,"Result of a Check","Boolean indicating whether the Check was passed","false","false","","https://onerecord.iata.org/ns/cargo#CheckTotalResult","https://onerecord.iata.org/ns/cargo#passed","http://www.w3.org/2001/XMLSchema#boolean"</v>
      </c>
      <c r="AX527" t="str">
        <f t="shared" si="277"/>
        <v/>
      </c>
      <c r="AY527" t="str">
        <f t="shared" si="278"/>
        <v/>
      </c>
    </row>
    <row r="528" spans="1:51" x14ac:dyDescent="0.2">
      <c r="A528" s="5" t="s">
        <v>1254</v>
      </c>
      <c r="B528" s="5" t="s">
        <v>1198</v>
      </c>
      <c r="C528" s="5" t="s">
        <v>412</v>
      </c>
      <c r="D528" s="5" t="s">
        <v>40</v>
      </c>
      <c r="E528" t="s">
        <v>1212</v>
      </c>
      <c r="F528" s="5" t="s">
        <v>41</v>
      </c>
      <c r="I528" s="5" t="s">
        <v>1215</v>
      </c>
      <c r="J528" s="5" t="s">
        <v>42</v>
      </c>
      <c r="K528" s="5"/>
      <c r="L528" t="str">
        <f t="shared" si="248"/>
        <v>CheckTotalResult</v>
      </c>
      <c r="M528" t="str">
        <f t="shared" si="249"/>
        <v>events</v>
      </c>
      <c r="N528" t="str">
        <f t="shared" si="250"/>
        <v>LogisticsEvent</v>
      </c>
      <c r="O528" t="str">
        <f t="shared" si="251"/>
        <v/>
      </c>
      <c r="P528" t="str">
        <f t="shared" si="252"/>
        <v/>
      </c>
      <c r="Q528" t="str">
        <f t="shared" si="253"/>
        <v>Object</v>
      </c>
      <c r="R528" t="str">
        <f t="shared" si="254"/>
        <v>"Common"</v>
      </c>
      <c r="S528" t="str">
        <f t="shared" si="255"/>
        <v>"CheckTotalResult"</v>
      </c>
      <c r="T528" t="str">
        <f t="shared" si="256"/>
        <v>"events"</v>
      </c>
      <c r="U528" t="str">
        <f t="shared" si="257"/>
        <v>"Event"</v>
      </c>
      <c r="V528" t="str">
        <f t="shared" si="258"/>
        <v>"LogisticsEvent"</v>
      </c>
      <c r="W528">
        <f>IF($A528="Implicit","",COUNTIFS($C$8:C528,C528,$A$8:A528,"Explicit"))</f>
        <v>8</v>
      </c>
      <c r="X528" t="str">
        <f t="shared" si="259"/>
        <v>"Result of a Check"</v>
      </c>
      <c r="Y528" t="str">
        <f t="shared" si="260"/>
        <v>"Events object"</v>
      </c>
      <c r="Z528" t="str">
        <f t="shared" si="261"/>
        <v>"true"</v>
      </c>
      <c r="AA528" t="str">
        <f t="shared" si="262"/>
        <v>"false"</v>
      </c>
      <c r="AB528" t="str">
        <f t="shared" si="263"/>
        <v>""</v>
      </c>
      <c r="AC528" t="str">
        <f t="shared" si="264"/>
        <v>"https://onerecord.iata.org/ns/cargo#CheckTotalResult"</v>
      </c>
      <c r="AD528" t="str">
        <f t="shared" si="265"/>
        <v>"https://onerecord.iata.org/ns/cargo#events"</v>
      </c>
      <c r="AE528" t="str">
        <f t="shared" si="266"/>
        <v>"https://onerecord.iata.org/ns/cargo#LogisticsEvent"</v>
      </c>
      <c r="AF528" t="str">
        <f t="shared" si="267"/>
        <v>"Common","CheckTotalResult","events","Event","LogisticsEvent",8,"Result of a Check","Events object","true","false","","https://onerecord.iata.org/ns/cargo#CheckTotalResult","https://onerecord.iata.org/ns/cargo#events","https://onerecord.iata.org/ns/cargo#LogisticsEvent"</v>
      </c>
      <c r="AG528" t="str">
        <f t="shared" si="268"/>
        <v>"Common.CheckTotalResult"</v>
      </c>
      <c r="AH528" t="str">
        <f t="shared" si="269"/>
        <v>"events"</v>
      </c>
      <c r="AI528" t="str">
        <f t="shared" si="270"/>
        <v>"Event.LogisticsEvent"</v>
      </c>
      <c r="AJ528" t="str">
        <f t="shared" si="271"/>
        <v>""</v>
      </c>
      <c r="AK528" t="str">
        <f t="shared" si="272"/>
        <v>"hasMany"</v>
      </c>
      <c r="AL528" t="str">
        <f t="shared" si="273"/>
        <v>"Common.CheckTotalResult","events","Event.LogisticsEvent","","hasMany"</v>
      </c>
      <c r="AN528">
        <f>COUNTIF(View_conceptual!G:G,L528)</f>
        <v>0</v>
      </c>
      <c r="AO528">
        <f>COUNTIF(View_conceptual!H:H,L528)+COUNTIF(View_conceptual!I:I,N528)</f>
        <v>0</v>
      </c>
      <c r="AQ528" t="str">
        <f t="shared" si="274"/>
        <v/>
      </c>
      <c r="AR528" t="str">
        <f t="shared" si="275"/>
        <v/>
      </c>
      <c r="AT528">
        <f>COUNTIF(View_full!G:G,L528)</f>
        <v>1</v>
      </c>
      <c r="AU528">
        <f>COUNTIF(View_full!H:H,L528)+COUNTIF(View_full!I:I,N528)</f>
        <v>1</v>
      </c>
      <c r="AV528">
        <f>COUNTIFS(Property_Manual!$A$2:$A$1206,Raw!L528,Property_Manual!$B$2:$B$1206,Raw!M528,Property_Manual!$C$2:$C$1206,Raw!N528,Property_Manual!$D$2:$D$1206,Raw!O528,Property_Manual!$F$2:$F$1206,"x")</f>
        <v>0</v>
      </c>
      <c r="AW528" t="str">
        <f t="shared" si="276"/>
        <v>"Common","CheckTotalResult","events","Event","LogisticsEvent",8,"Result of a Check","Events object","true","false","","https://onerecord.iata.org/ns/cargo#CheckTotalResult","https://onerecord.iata.org/ns/cargo#events","https://onerecord.iata.org/ns/cargo#LogisticsEvent"</v>
      </c>
      <c r="AX528" t="str">
        <f t="shared" si="277"/>
        <v/>
      </c>
      <c r="AY528" t="str">
        <f t="shared" si="278"/>
        <v/>
      </c>
    </row>
    <row r="529" spans="1:51" x14ac:dyDescent="0.2">
      <c r="A529" s="5" t="s">
        <v>1254</v>
      </c>
      <c r="B529" s="5" t="s">
        <v>1198</v>
      </c>
      <c r="C529" s="5" t="s">
        <v>412</v>
      </c>
      <c r="D529" s="5" t="s">
        <v>46</v>
      </c>
      <c r="E529" s="5"/>
      <c r="F529" s="5" t="s">
        <v>47</v>
      </c>
      <c r="G529">
        <v>1</v>
      </c>
      <c r="I529" s="5" t="s">
        <v>1215</v>
      </c>
      <c r="J529" s="5" t="s">
        <v>48</v>
      </c>
      <c r="K529" s="5"/>
      <c r="L529" t="str">
        <f t="shared" si="248"/>
        <v>CheckTotalResult</v>
      </c>
      <c r="M529" t="str">
        <f t="shared" si="249"/>
        <v>skeletonIndicator</v>
      </c>
      <c r="N529" t="str">
        <f t="shared" si="250"/>
        <v>boolean</v>
      </c>
      <c r="O529" t="str">
        <f t="shared" si="251"/>
        <v/>
      </c>
      <c r="P529" t="str">
        <f t="shared" si="252"/>
        <v/>
      </c>
      <c r="Q529" t="str">
        <f t="shared" si="253"/>
        <v>Object</v>
      </c>
      <c r="R529" t="str">
        <f t="shared" si="254"/>
        <v>"Common"</v>
      </c>
      <c r="S529" t="str">
        <f t="shared" si="255"/>
        <v>"CheckTotalResult"</v>
      </c>
      <c r="T529" t="str">
        <f t="shared" si="256"/>
        <v>"skeletonIndicator"</v>
      </c>
      <c r="U529" t="str">
        <f t="shared" si="257"/>
        <v>""</v>
      </c>
      <c r="V529" t="str">
        <f t="shared" si="258"/>
        <v>"boolean"</v>
      </c>
      <c r="W529">
        <f>IF($A529="Implicit","",COUNTIFS($C$8:C529,C529,$A$8:A529,"Explicit"))</f>
        <v>9</v>
      </c>
      <c r="X529" t="str">
        <f t="shared" si="259"/>
        <v>"Result of a Check"</v>
      </c>
      <c r="Y529" t="str">
        <f t="shared" si="260"/>
        <v>"Indicator whether a logistics object is a skeleton object"</v>
      </c>
      <c r="Z529" t="str">
        <f t="shared" si="261"/>
        <v>"false"</v>
      </c>
      <c r="AA529" t="str">
        <f t="shared" si="262"/>
        <v>"false"</v>
      </c>
      <c r="AB529" t="str">
        <f t="shared" si="263"/>
        <v>""</v>
      </c>
      <c r="AC529" t="str">
        <f t="shared" si="264"/>
        <v>"https://onerecord.iata.org/ns/cargo#CheckTotalResult"</v>
      </c>
      <c r="AD529" t="str">
        <f t="shared" si="265"/>
        <v>"https://onerecord.iata.org/ns/cargo#skeletonIndicator"</v>
      </c>
      <c r="AE529" t="str">
        <f t="shared" si="266"/>
        <v>"http://www.w3.org/2001/XMLSchema#boolean"</v>
      </c>
      <c r="AF529" t="str">
        <f t="shared" si="267"/>
        <v>"Common","CheckTotalResult","skeletonIndicator","","boolean",9,"Result of a Check","Indicator whether a logistics object is a skeleton object","false","false","","https://onerecord.iata.org/ns/cargo#CheckTotalResult","https://onerecord.iata.org/ns/cargo#skeletonIndicator","http://www.w3.org/2001/XMLSchema#boolean"</v>
      </c>
      <c r="AG529" t="str">
        <f t="shared" si="268"/>
        <v>"Common.CheckTotalResult"</v>
      </c>
      <c r="AH529" t="str">
        <f t="shared" si="269"/>
        <v>"skeletonIndicator"</v>
      </c>
      <c r="AI529" t="str">
        <f t="shared" si="270"/>
        <v>".boolean"</v>
      </c>
      <c r="AJ529" t="str">
        <f t="shared" si="271"/>
        <v>""</v>
      </c>
      <c r="AK529" t="str">
        <f t="shared" si="272"/>
        <v>"hasOne"</v>
      </c>
      <c r="AL529" t="str">
        <f t="shared" si="273"/>
        <v>"Common.CheckTotalResult","skeletonIndicator",".boolean","","hasOne"</v>
      </c>
      <c r="AN529">
        <f>COUNTIF(View_conceptual!G:G,L529)</f>
        <v>0</v>
      </c>
      <c r="AO529">
        <f>COUNTIF(View_conceptual!H:H,L529)+COUNTIF(View_conceptual!I:I,N529)</f>
        <v>0</v>
      </c>
      <c r="AQ529" t="str">
        <f t="shared" si="274"/>
        <v/>
      </c>
      <c r="AR529" t="str">
        <f t="shared" si="275"/>
        <v/>
      </c>
      <c r="AT529">
        <f>COUNTIF(View_full!G:G,L529)</f>
        <v>1</v>
      </c>
      <c r="AU529">
        <f>COUNTIF(View_full!H:H,L529)+COUNTIF(View_full!I:I,N529)</f>
        <v>1</v>
      </c>
      <c r="AV529">
        <f>COUNTIFS(Property_Manual!$A$2:$A$1206,Raw!L529,Property_Manual!$B$2:$B$1206,Raw!M529,Property_Manual!$C$2:$C$1206,Raw!N529,Property_Manual!$D$2:$D$1206,Raw!O529,Property_Manual!$F$2:$F$1206,"x")</f>
        <v>0</v>
      </c>
      <c r="AW529" t="str">
        <f t="shared" si="276"/>
        <v>"Common","CheckTotalResult","skeletonIndicator","","boolean",9,"Result of a Check","Indicator whether a logistics object is a skeleton object","false","false","","https://onerecord.iata.org/ns/cargo#CheckTotalResult","https://onerecord.iata.org/ns/cargo#skeletonIndicator","http://www.w3.org/2001/XMLSchema#boolean"</v>
      </c>
      <c r="AX529" t="str">
        <f t="shared" si="277"/>
        <v/>
      </c>
      <c r="AY529" t="str">
        <f t="shared" si="278"/>
        <v/>
      </c>
    </row>
    <row r="530" spans="1:51" x14ac:dyDescent="0.2">
      <c r="A530" s="5" t="s">
        <v>1255</v>
      </c>
      <c r="B530" s="5" t="s">
        <v>1198</v>
      </c>
      <c r="C530" s="5" t="s">
        <v>412</v>
      </c>
      <c r="D530" s="5" t="s">
        <v>40</v>
      </c>
      <c r="E530" s="5" t="s">
        <v>1212</v>
      </c>
      <c r="F530" s="5" t="s">
        <v>41</v>
      </c>
      <c r="I530" s="5" t="s">
        <v>1215</v>
      </c>
      <c r="J530" s="5" t="s">
        <v>42</v>
      </c>
      <c r="K530" s="5"/>
      <c r="L530" t="str">
        <f t="shared" si="248"/>
        <v>CheckTotalResult</v>
      </c>
      <c r="M530" t="str">
        <f t="shared" si="249"/>
        <v>events</v>
      </c>
      <c r="N530" t="str">
        <f t="shared" si="250"/>
        <v>LogisticsEvent</v>
      </c>
      <c r="O530" t="str">
        <f t="shared" si="251"/>
        <v/>
      </c>
      <c r="P530" t="str">
        <f t="shared" si="252"/>
        <v/>
      </c>
      <c r="Q530" t="str">
        <f t="shared" si="253"/>
        <v>Object</v>
      </c>
      <c r="R530" t="str">
        <f t="shared" si="254"/>
        <v/>
      </c>
      <c r="S530" t="str">
        <f t="shared" si="255"/>
        <v/>
      </c>
      <c r="T530" t="str">
        <f t="shared" si="256"/>
        <v/>
      </c>
      <c r="U530" t="str">
        <f t="shared" si="257"/>
        <v/>
      </c>
      <c r="V530" t="str">
        <f t="shared" si="258"/>
        <v/>
      </c>
      <c r="W530" t="str">
        <f>IF($A530="Implicit","",COUNTIFS($C$8:C530,C530,$A$8:A530,"Explicit"))</f>
        <v/>
      </c>
      <c r="X530" t="str">
        <f t="shared" si="259"/>
        <v/>
      </c>
      <c r="Y530" t="str">
        <f t="shared" si="260"/>
        <v/>
      </c>
      <c r="Z530" t="str">
        <f t="shared" si="261"/>
        <v/>
      </c>
      <c r="AA530" t="str">
        <f t="shared" si="262"/>
        <v/>
      </c>
      <c r="AB530" t="str">
        <f t="shared" si="263"/>
        <v/>
      </c>
      <c r="AC530" t="str">
        <f t="shared" si="264"/>
        <v/>
      </c>
      <c r="AD530" t="str">
        <f t="shared" si="265"/>
        <v/>
      </c>
      <c r="AE530" t="str">
        <f t="shared" si="266"/>
        <v/>
      </c>
      <c r="AF530" t="str">
        <f t="shared" si="267"/>
        <v/>
      </c>
      <c r="AG530" t="str">
        <f t="shared" si="268"/>
        <v>"Common.CheckTotalResult"</v>
      </c>
      <c r="AH530" t="str">
        <f t="shared" si="269"/>
        <v>"events"</v>
      </c>
      <c r="AI530" t="str">
        <f t="shared" si="270"/>
        <v>"Event.LogisticsEvent"</v>
      </c>
      <c r="AJ530" t="str">
        <f t="shared" si="271"/>
        <v>""</v>
      </c>
      <c r="AK530" t="str">
        <f t="shared" si="272"/>
        <v>"hasMany"</v>
      </c>
      <c r="AL530" t="str">
        <f t="shared" si="273"/>
        <v>"Common.CheckTotalResult","events","Event.LogisticsEvent","","hasMany"</v>
      </c>
      <c r="AN530">
        <f>COUNTIF(View_conceptual!G:G,L530)</f>
        <v>0</v>
      </c>
      <c r="AO530">
        <f>COUNTIF(View_conceptual!H:H,L530)+COUNTIF(View_conceptual!I:I,N530)</f>
        <v>0</v>
      </c>
      <c r="AQ530" t="str">
        <f t="shared" si="274"/>
        <v/>
      </c>
      <c r="AR530" t="str">
        <f t="shared" si="275"/>
        <v/>
      </c>
      <c r="AT530">
        <f>COUNTIF(View_full!G:G,L530)</f>
        <v>1</v>
      </c>
      <c r="AU530">
        <f>COUNTIF(View_full!H:H,L530)+COUNTIF(View_full!I:I,N530)</f>
        <v>1</v>
      </c>
      <c r="AV530">
        <f>COUNTIFS(Property_Manual!$A$2:$A$1206,Raw!L530,Property_Manual!$B$2:$B$1206,Raw!M530,Property_Manual!$C$2:$C$1206,Raw!N530,Property_Manual!$D$2:$D$1206,Raw!O530,Property_Manual!$F$2:$F$1206,"x")</f>
        <v>0</v>
      </c>
      <c r="AW530" t="str">
        <f t="shared" si="276"/>
        <v/>
      </c>
      <c r="AX530" t="str">
        <f t="shared" si="277"/>
        <v/>
      </c>
      <c r="AY530" t="str">
        <f t="shared" si="278"/>
        <v/>
      </c>
    </row>
    <row r="531" spans="1:51" x14ac:dyDescent="0.2">
      <c r="A531" s="5" t="s">
        <v>1254</v>
      </c>
      <c r="B531" s="5" t="s">
        <v>49</v>
      </c>
      <c r="C531" s="5" t="s">
        <v>58</v>
      </c>
      <c r="D531" s="5" t="s">
        <v>5</v>
      </c>
      <c r="E531" s="5"/>
      <c r="F531" s="5" t="s">
        <v>6</v>
      </c>
      <c r="G531">
        <v>1</v>
      </c>
      <c r="H531" s="5"/>
      <c r="I531" s="5" t="s">
        <v>73</v>
      </c>
      <c r="J531" s="5" t="s">
        <v>8</v>
      </c>
      <c r="K531" s="5"/>
      <c r="L531" t="str">
        <f t="shared" si="248"/>
        <v>CodeListElement</v>
      </c>
      <c r="M531" t="str">
        <f t="shared" si="249"/>
        <v>code</v>
      </c>
      <c r="N531" t="str">
        <f t="shared" si="250"/>
        <v>string</v>
      </c>
      <c r="O531" t="str">
        <f t="shared" si="251"/>
        <v/>
      </c>
      <c r="P531" t="str">
        <f t="shared" si="252"/>
        <v/>
      </c>
      <c r="Q531" t="str">
        <f t="shared" si="253"/>
        <v>Object</v>
      </c>
      <c r="R531" t="str">
        <f t="shared" si="254"/>
        <v>"Embedded"</v>
      </c>
      <c r="S531" t="str">
        <f t="shared" si="255"/>
        <v>"CodeListElement"</v>
      </c>
      <c r="T531" t="str">
        <f t="shared" si="256"/>
        <v>"code"</v>
      </c>
      <c r="U531" t="str">
        <f t="shared" si="257"/>
        <v>""</v>
      </c>
      <c r="V531" t="str">
        <f t="shared" si="258"/>
        <v>"string"</v>
      </c>
      <c r="W531">
        <f>IF($A531="Implicit","",COUNTIFS($C$8:C531,C531,$A$8:A531,"Explicit"))</f>
        <v>1</v>
      </c>
      <c r="X531" t="str">
        <f t="shared" si="259"/>
        <v>"Embedded object to transmit codes from non-RDF code lists in 1R in a semi-structured way. Code lists may be externally maintained codes (such as HS codes) or carrier-specific codes. If a code is present in RDF-form as Named Individual (like in the 1R core code lists ontology); it suffices to put in its IRI"</v>
      </c>
      <c r="Y531" t="str">
        <f t="shared" si="260"/>
        <v>"Code or short version of a code; for example "CH" for Switzerland when referring to the UN/LOCODE code list"</v>
      </c>
      <c r="Z531" t="str">
        <f t="shared" si="261"/>
        <v>"false"</v>
      </c>
      <c r="AA531" t="str">
        <f t="shared" si="262"/>
        <v>"false"</v>
      </c>
      <c r="AB531" t="str">
        <f t="shared" si="263"/>
        <v>""</v>
      </c>
      <c r="AC531" t="str">
        <f t="shared" si="264"/>
        <v>"https://onerecord.iata.org/ns/cargo#CodeListElement"</v>
      </c>
      <c r="AD531" t="str">
        <f t="shared" si="265"/>
        <v>"https://onerecord.iata.org/ns/cargo#code"</v>
      </c>
      <c r="AE531" t="str">
        <f t="shared" si="266"/>
        <v>"http://www.w3.org/2001/XMLSchema#string"</v>
      </c>
      <c r="AF531" t="str">
        <f t="shared" si="267"/>
        <v>"Embedded","CodeListElement","code","","string",1,"Embedded object to transmit codes from non-RDF code lists in 1R in a semi-structured way. Code lists may be externally maintained codes (such as HS codes) or carrier-specific codes. If a code is present in RDF-form as Named Individual (like in the 1R core code lists ontology); it suffices to put in its IRI","Code or short version of a code; for example "CH" for Switzerland when referring to the UN/LOCODE code list","false","false","","https://onerecord.iata.org/ns/cargo#CodeListElement","https://onerecord.iata.org/ns/cargo#code","http://www.w3.org/2001/XMLSchema#string"</v>
      </c>
      <c r="AG531" t="str">
        <f t="shared" si="268"/>
        <v>"Embedded.CodeListElement"</v>
      </c>
      <c r="AH531" t="str">
        <f t="shared" si="269"/>
        <v>"code"</v>
      </c>
      <c r="AI531" t="str">
        <f t="shared" si="270"/>
        <v>".string"</v>
      </c>
      <c r="AJ531" t="str">
        <f t="shared" si="271"/>
        <v>""</v>
      </c>
      <c r="AK531" t="str">
        <f t="shared" si="272"/>
        <v>"hasOne"</v>
      </c>
      <c r="AL531" t="str">
        <f t="shared" si="273"/>
        <v>"Embedded.CodeListElement","code",".string","","hasOne"</v>
      </c>
      <c r="AN531">
        <f>COUNTIF(View_conceptual!G:G,L531)</f>
        <v>0</v>
      </c>
      <c r="AO531">
        <f>COUNTIF(View_conceptual!H:H,L531)+COUNTIF(View_conceptual!I:I,N531)</f>
        <v>0</v>
      </c>
      <c r="AQ531" t="str">
        <f t="shared" si="274"/>
        <v/>
      </c>
      <c r="AR531" t="str">
        <f t="shared" si="275"/>
        <v/>
      </c>
      <c r="AT531">
        <f>COUNTIF(View_full!G:G,L531)</f>
        <v>1</v>
      </c>
      <c r="AU531">
        <f>COUNTIF(View_full!H:H,L531)+COUNTIF(View_full!I:I,N531)</f>
        <v>0</v>
      </c>
      <c r="AV531">
        <f>COUNTIFS(Property_Manual!$A$2:$A$1206,Raw!L531,Property_Manual!$B$2:$B$1206,Raw!M531,Property_Manual!$C$2:$C$1206,Raw!N531,Property_Manual!$D$2:$D$1206,Raw!O531,Property_Manual!$F$2:$F$1206,"x")</f>
        <v>0</v>
      </c>
      <c r="AW531" t="str">
        <f t="shared" si="276"/>
        <v>"Embedded","CodeListElement","code","","string",1,"Embedded object to transmit codes from non-RDF code lists in 1R in a semi-structured way. Code lists may be externally maintained codes (such as HS codes) or carrier-specific codes. If a code is present in RDF-form as Named Individual (like in the 1R core code lists ontology); it suffices to put in its IRI","Code or short version of a code; for example "CH" for Switzerland when referring to the UN/LOCODE code list","false","false","","https://onerecord.iata.org/ns/cargo#CodeListElement","https://onerecord.iata.org/ns/cargo#code","http://www.w3.org/2001/XMLSchema#string"</v>
      </c>
      <c r="AX531" t="str">
        <f t="shared" si="277"/>
        <v/>
      </c>
      <c r="AY531" t="str">
        <f t="shared" si="278"/>
        <v/>
      </c>
    </row>
    <row r="532" spans="1:51" x14ac:dyDescent="0.2">
      <c r="A532" s="5" t="s">
        <v>1254</v>
      </c>
      <c r="B532" s="5" t="s">
        <v>49</v>
      </c>
      <c r="C532" s="5" t="s">
        <v>58</v>
      </c>
      <c r="D532" s="5" t="s">
        <v>9</v>
      </c>
      <c r="E532" s="5"/>
      <c r="F532" s="5" t="s">
        <v>6</v>
      </c>
      <c r="G532">
        <v>1</v>
      </c>
      <c r="H532" s="5"/>
      <c r="I532" s="5" t="s">
        <v>73</v>
      </c>
      <c r="J532" s="5" t="s">
        <v>10</v>
      </c>
      <c r="K532" s="5"/>
      <c r="L532" t="str">
        <f t="shared" si="248"/>
        <v>CodeListElement</v>
      </c>
      <c r="M532" t="str">
        <f t="shared" si="249"/>
        <v>codeDescription</v>
      </c>
      <c r="N532" t="str">
        <f t="shared" si="250"/>
        <v>string</v>
      </c>
      <c r="O532" t="str">
        <f t="shared" si="251"/>
        <v/>
      </c>
      <c r="P532" t="str">
        <f t="shared" si="252"/>
        <v/>
      </c>
      <c r="Q532" t="str">
        <f t="shared" si="253"/>
        <v>Object</v>
      </c>
      <c r="R532" t="str">
        <f t="shared" si="254"/>
        <v>"Embedded"</v>
      </c>
      <c r="S532" t="str">
        <f t="shared" si="255"/>
        <v>"CodeListElement"</v>
      </c>
      <c r="T532" t="str">
        <f t="shared" si="256"/>
        <v>"codeDescription"</v>
      </c>
      <c r="U532" t="str">
        <f t="shared" si="257"/>
        <v>""</v>
      </c>
      <c r="V532" t="str">
        <f t="shared" si="258"/>
        <v>"string"</v>
      </c>
      <c r="W532">
        <f>IF($A532="Implicit","",COUNTIFS($C$8:C532,C532,$A$8:A532,"Explicit"))</f>
        <v>2</v>
      </c>
      <c r="X532" t="str">
        <f t="shared" si="259"/>
        <v>"Embedded object to transmit codes from non-RDF code lists in 1R in a semi-structured way. Code lists may be externally maintained codes (such as HS codes) or carrier-specific codes. If a code is present in RDF-form as Named Individual (like in the 1R core code lists ontology); it suffices to put in its IRI"</v>
      </c>
      <c r="Y532" t="str">
        <f t="shared" si="260"/>
        <v>"Description or long version of the code; for example "Switzerland" for Switzerland when referring to the UN/LOCODE code list"</v>
      </c>
      <c r="Z532" t="str">
        <f t="shared" si="261"/>
        <v>"false"</v>
      </c>
      <c r="AA532" t="str">
        <f t="shared" si="262"/>
        <v>"false"</v>
      </c>
      <c r="AB532" t="str">
        <f t="shared" si="263"/>
        <v>""</v>
      </c>
      <c r="AC532" t="str">
        <f t="shared" si="264"/>
        <v>"https://onerecord.iata.org/ns/cargo#CodeListElement"</v>
      </c>
      <c r="AD532" t="str">
        <f t="shared" si="265"/>
        <v>"https://onerecord.iata.org/ns/cargo#codeDescription"</v>
      </c>
      <c r="AE532" t="str">
        <f t="shared" si="266"/>
        <v>"http://www.w3.org/2001/XMLSchema#string"</v>
      </c>
      <c r="AF532" t="str">
        <f t="shared" si="267"/>
        <v>"Embedded","CodeListElement","codeDescription","","string",2,"Embedded object to transmit codes from non-RDF code lists in 1R in a semi-structured way. Code lists may be externally maintained codes (such as HS codes) or carrier-specific codes. If a code is present in RDF-form as Named Individual (like in the 1R core code lists ontology); it suffices to put in its IRI","Description or long version of the code; for example "Switzerland" for Switzerland when referring to the UN/LOCODE code list","false","false","","https://onerecord.iata.org/ns/cargo#CodeListElement","https://onerecord.iata.org/ns/cargo#codeDescription","http://www.w3.org/2001/XMLSchema#string"</v>
      </c>
      <c r="AG532" t="str">
        <f t="shared" si="268"/>
        <v>"Embedded.CodeListElement"</v>
      </c>
      <c r="AH532" t="str">
        <f t="shared" si="269"/>
        <v>"codeDescription"</v>
      </c>
      <c r="AI532" t="str">
        <f t="shared" si="270"/>
        <v>".string"</v>
      </c>
      <c r="AJ532" t="str">
        <f t="shared" si="271"/>
        <v>""</v>
      </c>
      <c r="AK532" t="str">
        <f t="shared" si="272"/>
        <v>"hasOne"</v>
      </c>
      <c r="AL532" t="str">
        <f t="shared" si="273"/>
        <v>"Embedded.CodeListElement","codeDescription",".string","","hasOne"</v>
      </c>
      <c r="AN532">
        <f>COUNTIF(View_conceptual!G:G,L532)</f>
        <v>0</v>
      </c>
      <c r="AO532">
        <f>COUNTIF(View_conceptual!H:H,L532)+COUNTIF(View_conceptual!I:I,N532)</f>
        <v>0</v>
      </c>
      <c r="AQ532" t="str">
        <f t="shared" si="274"/>
        <v/>
      </c>
      <c r="AR532" t="str">
        <f t="shared" si="275"/>
        <v/>
      </c>
      <c r="AT532">
        <f>COUNTIF(View_full!G:G,L532)</f>
        <v>1</v>
      </c>
      <c r="AU532">
        <f>COUNTIF(View_full!H:H,L532)+COUNTIF(View_full!I:I,N532)</f>
        <v>0</v>
      </c>
      <c r="AV532">
        <f>COUNTIFS(Property_Manual!$A$2:$A$1206,Raw!L532,Property_Manual!$B$2:$B$1206,Raw!M532,Property_Manual!$C$2:$C$1206,Raw!N532,Property_Manual!$D$2:$D$1206,Raw!O532,Property_Manual!$F$2:$F$1206,"x")</f>
        <v>0</v>
      </c>
      <c r="AW532" t="str">
        <f t="shared" si="276"/>
        <v>"Embedded","CodeListElement","codeDescription","","string",2,"Embedded object to transmit codes from non-RDF code lists in 1R in a semi-structured way. Code lists may be externally maintained codes (such as HS codes) or carrier-specific codes. If a code is present in RDF-form as Named Individual (like in the 1R core code lists ontology); it suffices to put in its IRI","Description or long version of the code; for example "Switzerland" for Switzerland when referring to the UN/LOCODE code list","false","false","","https://onerecord.iata.org/ns/cargo#CodeListElement","https://onerecord.iata.org/ns/cargo#codeDescription","http://www.w3.org/2001/XMLSchema#string"</v>
      </c>
      <c r="AX532" t="str">
        <f t="shared" si="277"/>
        <v/>
      </c>
      <c r="AY532" t="str">
        <f t="shared" si="278"/>
        <v/>
      </c>
    </row>
    <row r="533" spans="1:51" x14ac:dyDescent="0.2">
      <c r="A533" s="5" t="s">
        <v>1254</v>
      </c>
      <c r="B533" s="5" t="s">
        <v>49</v>
      </c>
      <c r="C533" s="5" t="s">
        <v>58</v>
      </c>
      <c r="D533" s="5" t="s">
        <v>11</v>
      </c>
      <c r="E533" s="5"/>
      <c r="F533" s="5" t="s">
        <v>12</v>
      </c>
      <c r="G533">
        <v>1</v>
      </c>
      <c r="H533" s="5"/>
      <c r="I533" s="5" t="s">
        <v>73</v>
      </c>
      <c r="J533" s="5" t="s">
        <v>13</v>
      </c>
      <c r="K533" s="5"/>
      <c r="L533" t="str">
        <f t="shared" si="248"/>
        <v>CodeListElement</v>
      </c>
      <c r="M533" t="str">
        <f t="shared" si="249"/>
        <v>codeLevel</v>
      </c>
      <c r="N533" t="str">
        <f t="shared" si="250"/>
        <v>integer</v>
      </c>
      <c r="O533" t="str">
        <f t="shared" si="251"/>
        <v/>
      </c>
      <c r="P533" t="str">
        <f t="shared" si="252"/>
        <v/>
      </c>
      <c r="Q533" t="str">
        <f t="shared" si="253"/>
        <v>Object</v>
      </c>
      <c r="R533" t="str">
        <f t="shared" si="254"/>
        <v>"Embedded"</v>
      </c>
      <c r="S533" t="str">
        <f t="shared" si="255"/>
        <v>"CodeListElement"</v>
      </c>
      <c r="T533" t="str">
        <f t="shared" si="256"/>
        <v>"codeLevel"</v>
      </c>
      <c r="U533" t="str">
        <f t="shared" si="257"/>
        <v>""</v>
      </c>
      <c r="V533" t="str">
        <f t="shared" si="258"/>
        <v>"integer"</v>
      </c>
      <c r="W533">
        <f>IF($A533="Implicit","",COUNTIFS($C$8:C533,C533,$A$8:A533,"Explicit"))</f>
        <v>3</v>
      </c>
      <c r="X533" t="str">
        <f t="shared" si="259"/>
        <v>"Embedded object to transmit codes from non-RDF code lists in 1R in a semi-structured way. Code lists may be externally maintained codes (such as HS codes) or carrier-specific codes. If a code is present in RDF-form as Named Individual (like in the 1R core code lists ontology); it suffices to put in its IRI"</v>
      </c>
      <c r="Y533" t="str">
        <f t="shared" si="260"/>
        <v>"Integer indicating the level of a code if a codelists is hierarchical; for example HS-Codes"</v>
      </c>
      <c r="Z533" t="str">
        <f t="shared" si="261"/>
        <v>"false"</v>
      </c>
      <c r="AA533" t="str">
        <f t="shared" si="262"/>
        <v>"false"</v>
      </c>
      <c r="AB533" t="str">
        <f t="shared" si="263"/>
        <v>""</v>
      </c>
      <c r="AC533" t="str">
        <f t="shared" si="264"/>
        <v>"https://onerecord.iata.org/ns/cargo#CodeListElement"</v>
      </c>
      <c r="AD533" t="str">
        <f t="shared" si="265"/>
        <v>"https://onerecord.iata.org/ns/cargo#codeLevel"</v>
      </c>
      <c r="AE533" t="str">
        <f t="shared" si="266"/>
        <v>"http://www.w3.org/2001/XMLSchema#integer"</v>
      </c>
      <c r="AF533" t="str">
        <f t="shared" si="267"/>
        <v>"Embedded","CodeListElement","codeLevel","","integer",3,"Embedded object to transmit codes from non-RDF code lists in 1R in a semi-structured way. Code lists may be externally maintained codes (such as HS codes) or carrier-specific codes. If a code is present in RDF-form as Named Individual (like in the 1R core code lists ontology); it suffices to put in its IRI","Integer indicating the level of a code if a codelists is hierarchical; for example HS-Codes","false","false","","https://onerecord.iata.org/ns/cargo#CodeListElement","https://onerecord.iata.org/ns/cargo#codeLevel","http://www.w3.org/2001/XMLSchema#integer"</v>
      </c>
      <c r="AG533" t="str">
        <f t="shared" si="268"/>
        <v>"Embedded.CodeListElement"</v>
      </c>
      <c r="AH533" t="str">
        <f t="shared" si="269"/>
        <v>"codeLevel"</v>
      </c>
      <c r="AI533" t="str">
        <f t="shared" si="270"/>
        <v>".integer"</v>
      </c>
      <c r="AJ533" t="str">
        <f t="shared" si="271"/>
        <v>""</v>
      </c>
      <c r="AK533" t="str">
        <f t="shared" si="272"/>
        <v>"hasOne"</v>
      </c>
      <c r="AL533" t="str">
        <f t="shared" si="273"/>
        <v>"Embedded.CodeListElement","codeLevel",".integer","","hasOne"</v>
      </c>
      <c r="AN533">
        <f>COUNTIF(View_conceptual!G:G,L533)</f>
        <v>0</v>
      </c>
      <c r="AO533">
        <f>COUNTIF(View_conceptual!H:H,L533)+COUNTIF(View_conceptual!I:I,N533)</f>
        <v>0</v>
      </c>
      <c r="AQ533" t="str">
        <f t="shared" si="274"/>
        <v/>
      </c>
      <c r="AR533" t="str">
        <f t="shared" si="275"/>
        <v/>
      </c>
      <c r="AT533">
        <f>COUNTIF(View_full!G:G,L533)</f>
        <v>1</v>
      </c>
      <c r="AU533">
        <f>COUNTIF(View_full!H:H,L533)+COUNTIF(View_full!I:I,N533)</f>
        <v>0</v>
      </c>
      <c r="AV533">
        <f>COUNTIFS(Property_Manual!$A$2:$A$1206,Raw!L533,Property_Manual!$B$2:$B$1206,Raw!M533,Property_Manual!$C$2:$C$1206,Raw!N533,Property_Manual!$D$2:$D$1206,Raw!O533,Property_Manual!$F$2:$F$1206,"x")</f>
        <v>0</v>
      </c>
      <c r="AW533" t="str">
        <f t="shared" si="276"/>
        <v>"Embedded","CodeListElement","codeLevel","","integer",3,"Embedded object to transmit codes from non-RDF code lists in 1R in a semi-structured way. Code lists may be externally maintained codes (such as HS codes) or carrier-specific codes. If a code is present in RDF-form as Named Individual (like in the 1R core code lists ontology); it suffices to put in its IRI","Integer indicating the level of a code if a codelists is hierarchical; for example HS-Codes","false","false","","https://onerecord.iata.org/ns/cargo#CodeListElement","https://onerecord.iata.org/ns/cargo#codeLevel","http://www.w3.org/2001/XMLSchema#integer"</v>
      </c>
      <c r="AX533" t="str">
        <f t="shared" si="277"/>
        <v/>
      </c>
      <c r="AY533" t="str">
        <f t="shared" si="278"/>
        <v/>
      </c>
    </row>
    <row r="534" spans="1:51" x14ac:dyDescent="0.2">
      <c r="A534" s="5" t="s">
        <v>1254</v>
      </c>
      <c r="B534" s="5" t="s">
        <v>49</v>
      </c>
      <c r="C534" s="5" t="s">
        <v>58</v>
      </c>
      <c r="D534" s="5" t="s">
        <v>14</v>
      </c>
      <c r="E534" s="5"/>
      <c r="F534" s="5" t="s">
        <v>6</v>
      </c>
      <c r="G534">
        <v>1</v>
      </c>
      <c r="H534" s="5"/>
      <c r="I534" s="5" t="s">
        <v>73</v>
      </c>
      <c r="J534" s="5" t="s">
        <v>15</v>
      </c>
      <c r="K534" s="5"/>
      <c r="L534" t="str">
        <f t="shared" si="248"/>
        <v>CodeListElement</v>
      </c>
      <c r="M534" t="str">
        <f t="shared" si="249"/>
        <v>codeListName</v>
      </c>
      <c r="N534" t="str">
        <f t="shared" si="250"/>
        <v>string</v>
      </c>
      <c r="O534" t="str">
        <f t="shared" si="251"/>
        <v/>
      </c>
      <c r="P534" t="str">
        <f t="shared" si="252"/>
        <v/>
      </c>
      <c r="Q534" t="str">
        <f t="shared" si="253"/>
        <v>Object</v>
      </c>
      <c r="R534" t="str">
        <f t="shared" si="254"/>
        <v>"Embedded"</v>
      </c>
      <c r="S534" t="str">
        <f t="shared" si="255"/>
        <v>"CodeListElement"</v>
      </c>
      <c r="T534" t="str">
        <f t="shared" si="256"/>
        <v>"codeListName"</v>
      </c>
      <c r="U534" t="str">
        <f t="shared" si="257"/>
        <v>""</v>
      </c>
      <c r="V534" t="str">
        <f t="shared" si="258"/>
        <v>"string"</v>
      </c>
      <c r="W534">
        <f>IF($A534="Implicit","",COUNTIFS($C$8:C534,C534,$A$8:A534,"Explicit"))</f>
        <v>4</v>
      </c>
      <c r="X534" t="str">
        <f t="shared" si="259"/>
        <v>"Embedded object to transmit codes from non-RDF code lists in 1R in a semi-structured way. Code lists may be externally maintained codes (such as HS codes) or carrier-specific codes. If a code is present in RDF-form as Named Individual (like in the 1R core code lists ontology); it suffices to put in its IRI"</v>
      </c>
      <c r="Y534" t="str">
        <f t="shared" si="260"/>
        <v>"Official name of the code list without version number when direct reference is not possible; for example "UN/LOCODE" when referring to the UN/LOCODE code list"</v>
      </c>
      <c r="Z534" t="str">
        <f t="shared" si="261"/>
        <v>"false"</v>
      </c>
      <c r="AA534" t="str">
        <f t="shared" si="262"/>
        <v>"false"</v>
      </c>
      <c r="AB534" t="str">
        <f t="shared" si="263"/>
        <v>""</v>
      </c>
      <c r="AC534" t="str">
        <f t="shared" si="264"/>
        <v>"https://onerecord.iata.org/ns/cargo#CodeListElement"</v>
      </c>
      <c r="AD534" t="str">
        <f t="shared" si="265"/>
        <v>"https://onerecord.iata.org/ns/cargo#codeListName"</v>
      </c>
      <c r="AE534" t="str">
        <f t="shared" si="266"/>
        <v>"http://www.w3.org/2001/XMLSchema#string"</v>
      </c>
      <c r="AF534" t="str">
        <f t="shared" si="267"/>
        <v>"Embedded","CodeListElement","codeListName","","string",4,"Embedded object to transmit codes from non-RDF code lists in 1R in a semi-structured way. Code lists may be externally maintained codes (such as HS codes) or carrier-specific codes. If a code is present in RDF-form as Named Individual (like in the 1R core code lists ontology); it suffices to put in its IRI","Official name of the code list without version number when direct reference is not possible; for example "UN/LOCODE" when referring to the UN/LOCODE code list","false","false","","https://onerecord.iata.org/ns/cargo#CodeListElement","https://onerecord.iata.org/ns/cargo#codeListName","http://www.w3.org/2001/XMLSchema#string"</v>
      </c>
      <c r="AG534" t="str">
        <f t="shared" si="268"/>
        <v>"Embedded.CodeListElement"</v>
      </c>
      <c r="AH534" t="str">
        <f t="shared" si="269"/>
        <v>"codeListName"</v>
      </c>
      <c r="AI534" t="str">
        <f t="shared" si="270"/>
        <v>".string"</v>
      </c>
      <c r="AJ534" t="str">
        <f t="shared" si="271"/>
        <v>""</v>
      </c>
      <c r="AK534" t="str">
        <f t="shared" si="272"/>
        <v>"hasOne"</v>
      </c>
      <c r="AL534" t="str">
        <f t="shared" si="273"/>
        <v>"Embedded.CodeListElement","codeListName",".string","","hasOne"</v>
      </c>
      <c r="AN534">
        <f>COUNTIF(View_conceptual!G:G,L534)</f>
        <v>0</v>
      </c>
      <c r="AO534">
        <f>COUNTIF(View_conceptual!H:H,L534)+COUNTIF(View_conceptual!I:I,N534)</f>
        <v>0</v>
      </c>
      <c r="AQ534" t="str">
        <f t="shared" si="274"/>
        <v/>
      </c>
      <c r="AR534" t="str">
        <f t="shared" si="275"/>
        <v/>
      </c>
      <c r="AT534">
        <f>COUNTIF(View_full!G:G,L534)</f>
        <v>1</v>
      </c>
      <c r="AU534">
        <f>COUNTIF(View_full!H:H,L534)+COUNTIF(View_full!I:I,N534)</f>
        <v>0</v>
      </c>
      <c r="AV534">
        <f>COUNTIFS(Property_Manual!$A$2:$A$1206,Raw!L534,Property_Manual!$B$2:$B$1206,Raw!M534,Property_Manual!$C$2:$C$1206,Raw!N534,Property_Manual!$D$2:$D$1206,Raw!O534,Property_Manual!$F$2:$F$1206,"x")</f>
        <v>0</v>
      </c>
      <c r="AW534" t="str">
        <f t="shared" si="276"/>
        <v>"Embedded","CodeListElement","codeListName","","string",4,"Embedded object to transmit codes from non-RDF code lists in 1R in a semi-structured way. Code lists may be externally maintained codes (such as HS codes) or carrier-specific codes. If a code is present in RDF-form as Named Individual (like in the 1R core code lists ontology); it suffices to put in its IRI","Official name of the code list without version number when direct reference is not possible; for example "UN/LOCODE" when referring to the UN/LOCODE code list","false","false","","https://onerecord.iata.org/ns/cargo#CodeListElement","https://onerecord.iata.org/ns/cargo#codeListName","http://www.w3.org/2001/XMLSchema#string"</v>
      </c>
      <c r="AX534" t="str">
        <f t="shared" si="277"/>
        <v/>
      </c>
      <c r="AY534" t="str">
        <f t="shared" si="278"/>
        <v/>
      </c>
    </row>
    <row r="535" spans="1:51" x14ac:dyDescent="0.2">
      <c r="A535" s="5" t="s">
        <v>1254</v>
      </c>
      <c r="B535" s="5" t="s">
        <v>49</v>
      </c>
      <c r="C535" s="5" t="s">
        <v>58</v>
      </c>
      <c r="D535" s="5" t="s">
        <v>16</v>
      </c>
      <c r="E535" s="5"/>
      <c r="F535" s="5" t="s">
        <v>6</v>
      </c>
      <c r="G535">
        <v>1</v>
      </c>
      <c r="H535" s="5"/>
      <c r="I535" s="5" t="s">
        <v>73</v>
      </c>
      <c r="J535" s="5" t="s">
        <v>17</v>
      </c>
      <c r="K535" s="5"/>
      <c r="L535" t="str">
        <f t="shared" si="248"/>
        <v>CodeListElement</v>
      </c>
      <c r="M535" t="str">
        <f t="shared" si="249"/>
        <v>codeListReference</v>
      </c>
      <c r="N535" t="str">
        <f t="shared" si="250"/>
        <v>string</v>
      </c>
      <c r="O535" t="str">
        <f t="shared" si="251"/>
        <v/>
      </c>
      <c r="P535" t="str">
        <f t="shared" si="252"/>
        <v/>
      </c>
      <c r="Q535" t="str">
        <f t="shared" si="253"/>
        <v>Object</v>
      </c>
      <c r="R535" t="str">
        <f t="shared" si="254"/>
        <v>"Embedded"</v>
      </c>
      <c r="S535" t="str">
        <f t="shared" si="255"/>
        <v>"CodeListElement"</v>
      </c>
      <c r="T535" t="str">
        <f t="shared" si="256"/>
        <v>"codeListReference"</v>
      </c>
      <c r="U535" t="str">
        <f t="shared" si="257"/>
        <v>""</v>
      </c>
      <c r="V535" t="str">
        <f t="shared" si="258"/>
        <v>"string"</v>
      </c>
      <c r="W535">
        <f>IF($A535="Implicit","",COUNTIFS($C$8:C535,C535,$A$8:A535,"Explicit"))</f>
        <v>5</v>
      </c>
      <c r="X535" t="str">
        <f t="shared" si="259"/>
        <v>"Embedded object to transmit codes from non-RDF code lists in 1R in a semi-structured way. Code lists may be externally maintained codes (such as HS codes) or carrier-specific codes. If a code is present in RDF-form as Named Individual (like in the 1R core code lists ontology); it suffices to put in its IRI"</v>
      </c>
      <c r="Y535" t="str">
        <f t="shared" si="260"/>
        <v>"URL to access the code list the code is taken from; for example "https://unece.org/trade/cefact/unlocode-code-list-country-and-territory" for UN/LOCODE."</v>
      </c>
      <c r="Z535" t="str">
        <f t="shared" si="261"/>
        <v>"false"</v>
      </c>
      <c r="AA535" t="str">
        <f t="shared" si="262"/>
        <v>"false"</v>
      </c>
      <c r="AB535" t="str">
        <f t="shared" si="263"/>
        <v>""</v>
      </c>
      <c r="AC535" t="str">
        <f t="shared" si="264"/>
        <v>"https://onerecord.iata.org/ns/cargo#CodeListElement"</v>
      </c>
      <c r="AD535" t="str">
        <f t="shared" si="265"/>
        <v>"https://onerecord.iata.org/ns/cargo#codeListReference"</v>
      </c>
      <c r="AE535" t="str">
        <f t="shared" si="266"/>
        <v>"http://www.w3.org/2001/XMLSchema#string"</v>
      </c>
      <c r="AF535" t="str">
        <f t="shared" si="267"/>
        <v>"Embedded","CodeListElement","codeListReference","","string",5,"Embedded object to transmit codes from non-RDF code lists in 1R in a semi-structured way. Code lists may be externally maintained codes (such as HS codes) or carrier-specific codes. If a code is present in RDF-form as Named Individual (like in the 1R core code lists ontology); it suffices to put in its IRI","URL to access the code list the code is taken from; for example "https://unece.org/trade/cefact/unlocode-code-list-country-and-territory" for UN/LOCODE.","false","false","","https://onerecord.iata.org/ns/cargo#CodeListElement","https://onerecord.iata.org/ns/cargo#codeListReference","http://www.w3.org/2001/XMLSchema#string"</v>
      </c>
      <c r="AG535" t="str">
        <f t="shared" si="268"/>
        <v>"Embedded.CodeListElement"</v>
      </c>
      <c r="AH535" t="str">
        <f t="shared" si="269"/>
        <v>"codeListReference"</v>
      </c>
      <c r="AI535" t="str">
        <f t="shared" si="270"/>
        <v>".string"</v>
      </c>
      <c r="AJ535" t="str">
        <f t="shared" si="271"/>
        <v>""</v>
      </c>
      <c r="AK535" t="str">
        <f t="shared" si="272"/>
        <v>"hasOne"</v>
      </c>
      <c r="AL535" t="str">
        <f t="shared" si="273"/>
        <v>"Embedded.CodeListElement","codeListReference",".string","","hasOne"</v>
      </c>
      <c r="AN535">
        <f>COUNTIF(View_conceptual!G:G,L535)</f>
        <v>0</v>
      </c>
      <c r="AO535">
        <f>COUNTIF(View_conceptual!H:H,L535)+COUNTIF(View_conceptual!I:I,N535)</f>
        <v>0</v>
      </c>
      <c r="AQ535" t="str">
        <f t="shared" si="274"/>
        <v/>
      </c>
      <c r="AR535" t="str">
        <f t="shared" si="275"/>
        <v/>
      </c>
      <c r="AT535">
        <f>COUNTIF(View_full!G:G,L535)</f>
        <v>1</v>
      </c>
      <c r="AU535">
        <f>COUNTIF(View_full!H:H,L535)+COUNTIF(View_full!I:I,N535)</f>
        <v>0</v>
      </c>
      <c r="AV535">
        <f>COUNTIFS(Property_Manual!$A$2:$A$1206,Raw!L535,Property_Manual!$B$2:$B$1206,Raw!M535,Property_Manual!$C$2:$C$1206,Raw!N535,Property_Manual!$D$2:$D$1206,Raw!O535,Property_Manual!$F$2:$F$1206,"x")</f>
        <v>0</v>
      </c>
      <c r="AW535" t="str">
        <f t="shared" si="276"/>
        <v>"Embedded","CodeListElement","codeListReference","","string",5,"Embedded object to transmit codes from non-RDF code lists in 1R in a semi-structured way. Code lists may be externally maintained codes (such as HS codes) or carrier-specific codes. If a code is present in RDF-form as Named Individual (like in the 1R core code lists ontology); it suffices to put in its IRI","URL to access the code list the code is taken from; for example "https://unece.org/trade/cefact/unlocode-code-list-country-and-territory" for UN/LOCODE.","false","false","","https://onerecord.iata.org/ns/cargo#CodeListElement","https://onerecord.iata.org/ns/cargo#codeListReference","http://www.w3.org/2001/XMLSchema#string"</v>
      </c>
      <c r="AX535" t="str">
        <f t="shared" si="277"/>
        <v/>
      </c>
      <c r="AY535" t="str">
        <f t="shared" si="278"/>
        <v/>
      </c>
    </row>
    <row r="536" spans="1:51" x14ac:dyDescent="0.2">
      <c r="A536" s="5" t="s">
        <v>1254</v>
      </c>
      <c r="B536" s="5" t="s">
        <v>49</v>
      </c>
      <c r="C536" s="5" t="s">
        <v>58</v>
      </c>
      <c r="D536" s="5" t="s">
        <v>18</v>
      </c>
      <c r="E536" s="5"/>
      <c r="F536" s="5" t="s">
        <v>6</v>
      </c>
      <c r="G536">
        <v>1</v>
      </c>
      <c r="H536" s="5"/>
      <c r="I536" s="5" t="s">
        <v>73</v>
      </c>
      <c r="J536" s="5" t="s">
        <v>19</v>
      </c>
      <c r="K536" s="5"/>
      <c r="L536" t="str">
        <f t="shared" si="248"/>
        <v>CodeListElement</v>
      </c>
      <c r="M536" t="str">
        <f t="shared" si="249"/>
        <v>codeListVersion</v>
      </c>
      <c r="N536" t="str">
        <f t="shared" si="250"/>
        <v>string</v>
      </c>
      <c r="O536" t="str">
        <f t="shared" si="251"/>
        <v/>
      </c>
      <c r="P536" t="str">
        <f t="shared" si="252"/>
        <v/>
      </c>
      <c r="Q536" t="str">
        <f t="shared" si="253"/>
        <v>Object</v>
      </c>
      <c r="R536" t="str">
        <f t="shared" si="254"/>
        <v>"Embedded"</v>
      </c>
      <c r="S536" t="str">
        <f t="shared" si="255"/>
        <v>"CodeListElement"</v>
      </c>
      <c r="T536" t="str">
        <f t="shared" si="256"/>
        <v>"codeListVersion"</v>
      </c>
      <c r="U536" t="str">
        <f t="shared" si="257"/>
        <v>""</v>
      </c>
      <c r="V536" t="str">
        <f t="shared" si="258"/>
        <v>"string"</v>
      </c>
      <c r="W536">
        <f>IF($A536="Implicit","",COUNTIFS($C$8:C536,C536,$A$8:A536,"Explicit"))</f>
        <v>6</v>
      </c>
      <c r="X536" t="str">
        <f t="shared" si="259"/>
        <v>"Embedded object to transmit codes from non-RDF code lists in 1R in a semi-structured way. Code lists may be externally maintained codes (such as HS codes) or carrier-specific codes. If a code is present in RDF-form as Named Individual (like in the 1R core code lists ontology); it suffices to put in its IRI"</v>
      </c>
      <c r="Y536" t="str">
        <f t="shared" si="260"/>
        <v>"Version of the code list; for example "223-1" for UN/LOCODE. Used if the property codeListName is used or the version is not apparent from the resource referred to in property codeListReference."</v>
      </c>
      <c r="Z536" t="str">
        <f t="shared" si="261"/>
        <v>"false"</v>
      </c>
      <c r="AA536" t="str">
        <f t="shared" si="262"/>
        <v>"false"</v>
      </c>
      <c r="AB536" t="str">
        <f t="shared" si="263"/>
        <v>""</v>
      </c>
      <c r="AC536" t="str">
        <f t="shared" si="264"/>
        <v>"https://onerecord.iata.org/ns/cargo#CodeListElement"</v>
      </c>
      <c r="AD536" t="str">
        <f t="shared" si="265"/>
        <v>"https://onerecord.iata.org/ns/cargo#codeListVersion"</v>
      </c>
      <c r="AE536" t="str">
        <f t="shared" si="266"/>
        <v>"http://www.w3.org/2001/XMLSchema#string"</v>
      </c>
      <c r="AF536" t="str">
        <f t="shared" si="267"/>
        <v>"Embedded","CodeListElement","codeListVersion","","string",6,"Embedded object to transmit codes from non-RDF code lists in 1R in a semi-structured way. Code lists may be externally maintained codes (such as HS codes) or carrier-specific codes. If a code is present in RDF-form as Named Individual (like in the 1R core code lists ontology); it suffices to put in its IRI","Version of the code list; for example "223-1" for UN/LOCODE. Used if the property codeListName is used or the version is not apparent from the resource referred to in property codeListReference.","false","false","","https://onerecord.iata.org/ns/cargo#CodeListElement","https://onerecord.iata.org/ns/cargo#codeListVersion","http://www.w3.org/2001/XMLSchema#string"</v>
      </c>
      <c r="AG536" t="str">
        <f t="shared" si="268"/>
        <v>"Embedded.CodeListElement"</v>
      </c>
      <c r="AH536" t="str">
        <f t="shared" si="269"/>
        <v>"codeListVersion"</v>
      </c>
      <c r="AI536" t="str">
        <f t="shared" si="270"/>
        <v>".string"</v>
      </c>
      <c r="AJ536" t="str">
        <f t="shared" si="271"/>
        <v>""</v>
      </c>
      <c r="AK536" t="str">
        <f t="shared" si="272"/>
        <v>"hasOne"</v>
      </c>
      <c r="AL536" t="str">
        <f t="shared" si="273"/>
        <v>"Embedded.CodeListElement","codeListVersion",".string","","hasOne"</v>
      </c>
      <c r="AN536">
        <f>COUNTIF(View_conceptual!G:G,L536)</f>
        <v>0</v>
      </c>
      <c r="AO536">
        <f>COUNTIF(View_conceptual!H:H,L536)+COUNTIF(View_conceptual!I:I,N536)</f>
        <v>0</v>
      </c>
      <c r="AQ536" t="str">
        <f t="shared" si="274"/>
        <v/>
      </c>
      <c r="AR536" t="str">
        <f t="shared" si="275"/>
        <v/>
      </c>
      <c r="AT536">
        <f>COUNTIF(View_full!G:G,L536)</f>
        <v>1</v>
      </c>
      <c r="AU536">
        <f>COUNTIF(View_full!H:H,L536)+COUNTIF(View_full!I:I,N536)</f>
        <v>0</v>
      </c>
      <c r="AV536">
        <f>COUNTIFS(Property_Manual!$A$2:$A$1206,Raw!L536,Property_Manual!$B$2:$B$1206,Raw!M536,Property_Manual!$C$2:$C$1206,Raw!N536,Property_Manual!$D$2:$D$1206,Raw!O536,Property_Manual!$F$2:$F$1206,"x")</f>
        <v>0</v>
      </c>
      <c r="AW536" t="str">
        <f t="shared" si="276"/>
        <v>"Embedded","CodeListElement","codeListVersion","","string",6,"Embedded object to transmit codes from non-RDF code lists in 1R in a semi-structured way. Code lists may be externally maintained codes (such as HS codes) or carrier-specific codes. If a code is present in RDF-form as Named Individual (like in the 1R core code lists ontology); it suffices to put in its IRI","Version of the code list; for example "223-1" for UN/LOCODE. Used if the property codeListName is used or the version is not apparent from the resource referred to in property codeListReference.","false","false","","https://onerecord.iata.org/ns/cargo#CodeListElement","https://onerecord.iata.org/ns/cargo#codeListVersion","http://www.w3.org/2001/XMLSchema#string"</v>
      </c>
      <c r="AX536" t="str">
        <f t="shared" si="277"/>
        <v/>
      </c>
      <c r="AY536" t="str">
        <f t="shared" si="278"/>
        <v/>
      </c>
    </row>
    <row r="537" spans="1:51" x14ac:dyDescent="0.2">
      <c r="A537" s="5" t="s">
        <v>1254</v>
      </c>
      <c r="B537" s="5" t="s">
        <v>1836</v>
      </c>
      <c r="C537" s="5" t="s">
        <v>230</v>
      </c>
      <c r="D537" s="5" t="s">
        <v>214</v>
      </c>
      <c r="E537" s="5" t="s">
        <v>1836</v>
      </c>
      <c r="F537" s="5" t="s">
        <v>100</v>
      </c>
      <c r="G537">
        <v>1</v>
      </c>
      <c r="H537" s="5" t="s">
        <v>216</v>
      </c>
      <c r="I537" s="5" t="s">
        <v>910</v>
      </c>
      <c r="J537" s="5" t="s">
        <v>215</v>
      </c>
      <c r="K537" s="5" t="s">
        <v>1830</v>
      </c>
      <c r="L537" t="str">
        <f t="shared" si="248"/>
        <v>Company</v>
      </c>
      <c r="M537" t="str">
        <f t="shared" si="249"/>
        <v>parentOrganization</v>
      </c>
      <c r="N537" t="str">
        <f t="shared" si="250"/>
        <v>Organization</v>
      </c>
      <c r="O537" t="str">
        <f t="shared" si="251"/>
        <v>subOrganization</v>
      </c>
      <c r="P537" t="str">
        <f t="shared" si="252"/>
        <v>Carrier|Company|PublicAuthority</v>
      </c>
      <c r="Q537" t="str">
        <f t="shared" si="253"/>
        <v>Object</v>
      </c>
      <c r="R537" t="str">
        <f t="shared" si="254"/>
        <v>"Agent"</v>
      </c>
      <c r="S537" t="str">
        <f t="shared" si="255"/>
        <v>"Company"</v>
      </c>
      <c r="T537" t="str">
        <f t="shared" si="256"/>
        <v>"parentOrganization"</v>
      </c>
      <c r="U537" t="str">
        <f t="shared" si="257"/>
        <v>"Agent"</v>
      </c>
      <c r="V537" t="str">
        <f t="shared" si="258"/>
        <v>"Organization"</v>
      </c>
      <c r="W537">
        <f>IF($A537="Implicit","",COUNTIFS($C$8:C537,C537,$A$8:A537,"Explicit"))</f>
        <v>1</v>
      </c>
      <c r="X537" t="str">
        <f t="shared" si="259"/>
        <v>"Company details"</v>
      </c>
      <c r="Y537" t="str">
        <f t="shared" si="260"/>
        <v>"Reference to the parent Organization"</v>
      </c>
      <c r="Z537" t="str">
        <f t="shared" si="261"/>
        <v>"false"</v>
      </c>
      <c r="AA537" t="str">
        <f t="shared" si="262"/>
        <v>"false"</v>
      </c>
      <c r="AB537" t="str">
        <f t="shared" si="263"/>
        <v>"Carrier|Company|PublicAuthority"</v>
      </c>
      <c r="AC537" t="str">
        <f t="shared" si="264"/>
        <v>"https://onerecord.iata.org/ns/cargo#Company"</v>
      </c>
      <c r="AD537" t="str">
        <f t="shared" si="265"/>
        <v>"https://onerecord.iata.org/ns/cargo#parentOrganization"</v>
      </c>
      <c r="AE537" t="str">
        <f t="shared" si="266"/>
        <v>"https://onerecord.iata.org/ns/cargo#Organization"</v>
      </c>
      <c r="AF537" t="str">
        <f t="shared" si="267"/>
        <v>"Agent","Company","parentOrganization","Agent","Organization",1,"Company details","Reference to the parent Organization","false","false","Carrier|Company|PublicAuthority","https://onerecord.iata.org/ns/cargo#Company","https://onerecord.iata.org/ns/cargo#parentOrganization","https://onerecord.iata.org/ns/cargo#Organization"</v>
      </c>
      <c r="AG537" t="str">
        <f t="shared" si="268"/>
        <v>"Agent.Company"</v>
      </c>
      <c r="AH537" t="str">
        <f t="shared" si="269"/>
        <v>"parentOrganization"</v>
      </c>
      <c r="AI537" t="str">
        <f t="shared" si="270"/>
        <v>"Agent.Organization"</v>
      </c>
      <c r="AJ537" t="str">
        <f t="shared" si="271"/>
        <v>"subOrganization"</v>
      </c>
      <c r="AK537" t="str">
        <f t="shared" si="272"/>
        <v>"hasOne"</v>
      </c>
      <c r="AL537" t="str">
        <f t="shared" si="273"/>
        <v>"Agent.Company","parentOrganization","Agent.Organization","subOrganization","hasOne"</v>
      </c>
      <c r="AN537">
        <f>COUNTIF(View_conceptual!G:G,L537)</f>
        <v>0</v>
      </c>
      <c r="AO537">
        <f>COUNTIF(View_conceptual!H:H,L537)+COUNTIF(View_conceptual!I:I,N537)</f>
        <v>0</v>
      </c>
      <c r="AQ537" t="str">
        <f t="shared" si="274"/>
        <v/>
      </c>
      <c r="AR537" t="str">
        <f t="shared" si="275"/>
        <v/>
      </c>
      <c r="AT537">
        <f>COUNTIF(View_full!G:G,L537)</f>
        <v>1</v>
      </c>
      <c r="AU537">
        <f>COUNTIF(View_full!H:H,L537)+COUNTIF(View_full!I:I,N537)</f>
        <v>0</v>
      </c>
      <c r="AV537">
        <f>COUNTIFS(Property_Manual!$A$2:$A$1206,Raw!L537,Property_Manual!$B$2:$B$1206,Raw!M537,Property_Manual!$C$2:$C$1206,Raw!N537,Property_Manual!$D$2:$D$1206,Raw!O537,Property_Manual!$F$2:$F$1206,"x")</f>
        <v>0</v>
      </c>
      <c r="AW537" t="str">
        <f t="shared" si="276"/>
        <v>"Agent","Company","parentOrganization","Agent","Organization",1,"Company details","Reference to the parent Organization","false","false","Carrier|Company|PublicAuthority","https://onerecord.iata.org/ns/cargo#Company","https://onerecord.iata.org/ns/cargo#parentOrganization","https://onerecord.iata.org/ns/cargo#Organization"</v>
      </c>
      <c r="AX537" t="str">
        <f t="shared" si="277"/>
        <v/>
      </c>
      <c r="AY537" t="str">
        <f t="shared" si="278"/>
        <v/>
      </c>
    </row>
    <row r="538" spans="1:51" x14ac:dyDescent="0.2">
      <c r="A538" s="5" t="s">
        <v>1255</v>
      </c>
      <c r="B538" s="5" t="s">
        <v>1836</v>
      </c>
      <c r="C538" s="5" t="s">
        <v>230</v>
      </c>
      <c r="D538" s="5" t="s">
        <v>214</v>
      </c>
      <c r="E538" s="5" t="s">
        <v>1836</v>
      </c>
      <c r="F538" s="5" t="s">
        <v>100</v>
      </c>
      <c r="G538">
        <v>1</v>
      </c>
      <c r="H538" s="5" t="s">
        <v>216</v>
      </c>
      <c r="I538" s="5" t="s">
        <v>910</v>
      </c>
      <c r="J538" s="5" t="s">
        <v>215</v>
      </c>
      <c r="K538" s="5" t="s">
        <v>1830</v>
      </c>
      <c r="L538" t="str">
        <f t="shared" si="248"/>
        <v>Company</v>
      </c>
      <c r="M538" t="str">
        <f t="shared" si="249"/>
        <v>parentOrganization</v>
      </c>
      <c r="N538" t="str">
        <f t="shared" si="250"/>
        <v>Organization</v>
      </c>
      <c r="O538" t="str">
        <f t="shared" si="251"/>
        <v>subOrganization</v>
      </c>
      <c r="P538" t="str">
        <f t="shared" si="252"/>
        <v>Carrier|Company|PublicAuthority</v>
      </c>
      <c r="Q538" t="str">
        <f t="shared" si="253"/>
        <v>Object</v>
      </c>
      <c r="R538" t="str">
        <f t="shared" si="254"/>
        <v/>
      </c>
      <c r="S538" t="str">
        <f t="shared" si="255"/>
        <v/>
      </c>
      <c r="T538" t="str">
        <f t="shared" si="256"/>
        <v/>
      </c>
      <c r="U538" t="str">
        <f t="shared" si="257"/>
        <v/>
      </c>
      <c r="V538" t="str">
        <f t="shared" si="258"/>
        <v/>
      </c>
      <c r="W538" t="str">
        <f>IF($A538="Implicit","",COUNTIFS($C$8:C538,C538,$A$8:A538,"Explicit"))</f>
        <v/>
      </c>
      <c r="X538" t="str">
        <f t="shared" si="259"/>
        <v/>
      </c>
      <c r="Y538" t="str">
        <f t="shared" si="260"/>
        <v/>
      </c>
      <c r="Z538" t="str">
        <f t="shared" si="261"/>
        <v/>
      </c>
      <c r="AA538" t="str">
        <f t="shared" si="262"/>
        <v/>
      </c>
      <c r="AB538" t="str">
        <f t="shared" si="263"/>
        <v/>
      </c>
      <c r="AC538" t="str">
        <f t="shared" si="264"/>
        <v/>
      </c>
      <c r="AD538" t="str">
        <f t="shared" si="265"/>
        <v/>
      </c>
      <c r="AE538" t="str">
        <f t="shared" si="266"/>
        <v/>
      </c>
      <c r="AF538" t="str">
        <f t="shared" si="267"/>
        <v/>
      </c>
      <c r="AG538" t="str">
        <f t="shared" si="268"/>
        <v>"Agent.Company"</v>
      </c>
      <c r="AH538" t="str">
        <f t="shared" si="269"/>
        <v>"parentOrganization"</v>
      </c>
      <c r="AI538" t="str">
        <f t="shared" si="270"/>
        <v>"Agent.Organization"</v>
      </c>
      <c r="AJ538" t="str">
        <f t="shared" si="271"/>
        <v>"subOrganization"</v>
      </c>
      <c r="AK538" t="str">
        <f t="shared" si="272"/>
        <v>"hasOne"</v>
      </c>
      <c r="AL538" t="str">
        <f t="shared" si="273"/>
        <v>"Agent.Company","parentOrganization","Agent.Organization","subOrganization","hasOne"</v>
      </c>
      <c r="AN538">
        <f>COUNTIF(View_conceptual!G:G,L538)</f>
        <v>0</v>
      </c>
      <c r="AO538">
        <f>COUNTIF(View_conceptual!H:H,L538)+COUNTIF(View_conceptual!I:I,N538)</f>
        <v>0</v>
      </c>
      <c r="AQ538" t="str">
        <f t="shared" si="274"/>
        <v/>
      </c>
      <c r="AR538" t="str">
        <f t="shared" si="275"/>
        <v/>
      </c>
      <c r="AT538">
        <f>COUNTIF(View_full!G:G,L538)</f>
        <v>1</v>
      </c>
      <c r="AU538">
        <f>COUNTIF(View_full!H:H,L538)+COUNTIF(View_full!I:I,N538)</f>
        <v>0</v>
      </c>
      <c r="AV538">
        <f>COUNTIFS(Property_Manual!$A$2:$A$1206,Raw!L538,Property_Manual!$B$2:$B$1206,Raw!M538,Property_Manual!$C$2:$C$1206,Raw!N538,Property_Manual!$D$2:$D$1206,Raw!O538,Property_Manual!$F$2:$F$1206,"x")</f>
        <v>0</v>
      </c>
      <c r="AW538" t="str">
        <f t="shared" si="276"/>
        <v/>
      </c>
      <c r="AX538" t="str">
        <f t="shared" si="277"/>
        <v/>
      </c>
      <c r="AY538" t="str">
        <f t="shared" si="278"/>
        <v/>
      </c>
    </row>
    <row r="539" spans="1:51" x14ac:dyDescent="0.2">
      <c r="A539" s="5" t="s">
        <v>1255</v>
      </c>
      <c r="B539" s="5" t="s">
        <v>1836</v>
      </c>
      <c r="C539" s="5" t="s">
        <v>230</v>
      </c>
      <c r="D539" s="5" t="s">
        <v>214</v>
      </c>
      <c r="E539" s="5" t="s">
        <v>1836</v>
      </c>
      <c r="F539" s="5" t="s">
        <v>297</v>
      </c>
      <c r="G539">
        <v>1</v>
      </c>
      <c r="H539" s="5" t="s">
        <v>216</v>
      </c>
      <c r="I539" s="5" t="s">
        <v>910</v>
      </c>
      <c r="J539" s="5" t="s">
        <v>215</v>
      </c>
      <c r="K539" s="5"/>
      <c r="L539" t="str">
        <f t="shared" si="248"/>
        <v>Company</v>
      </c>
      <c r="M539" t="str">
        <f t="shared" si="249"/>
        <v>parentOrganization</v>
      </c>
      <c r="N539" t="str">
        <f t="shared" si="250"/>
        <v>Carrier</v>
      </c>
      <c r="O539" t="str">
        <f t="shared" si="251"/>
        <v>subOrganization</v>
      </c>
      <c r="P539" t="str">
        <f t="shared" si="252"/>
        <v/>
      </c>
      <c r="Q539" t="str">
        <f t="shared" si="253"/>
        <v>Object</v>
      </c>
      <c r="R539" t="str">
        <f t="shared" si="254"/>
        <v/>
      </c>
      <c r="S539" t="str">
        <f t="shared" si="255"/>
        <v/>
      </c>
      <c r="T539" t="str">
        <f t="shared" si="256"/>
        <v/>
      </c>
      <c r="U539" t="str">
        <f t="shared" si="257"/>
        <v/>
      </c>
      <c r="V539" t="str">
        <f t="shared" si="258"/>
        <v/>
      </c>
      <c r="W539" t="str">
        <f>IF($A539="Implicit","",COUNTIFS($C$8:C539,C539,$A$8:A539,"Explicit"))</f>
        <v/>
      </c>
      <c r="X539" t="str">
        <f t="shared" si="259"/>
        <v/>
      </c>
      <c r="Y539" t="str">
        <f t="shared" si="260"/>
        <v/>
      </c>
      <c r="Z539" t="str">
        <f t="shared" si="261"/>
        <v/>
      </c>
      <c r="AA539" t="str">
        <f t="shared" si="262"/>
        <v/>
      </c>
      <c r="AB539" t="str">
        <f t="shared" si="263"/>
        <v/>
      </c>
      <c r="AC539" t="str">
        <f t="shared" si="264"/>
        <v/>
      </c>
      <c r="AD539" t="str">
        <f t="shared" si="265"/>
        <v/>
      </c>
      <c r="AE539" t="str">
        <f t="shared" si="266"/>
        <v/>
      </c>
      <c r="AF539" t="str">
        <f t="shared" si="267"/>
        <v/>
      </c>
      <c r="AG539" t="str">
        <f t="shared" si="268"/>
        <v>"Agent.Company"</v>
      </c>
      <c r="AH539" t="str">
        <f t="shared" si="269"/>
        <v>"parentOrganization"</v>
      </c>
      <c r="AI539" t="str">
        <f t="shared" si="270"/>
        <v>"Agent.Carrier"</v>
      </c>
      <c r="AJ539" t="str">
        <f t="shared" si="271"/>
        <v>"subOrganization"</v>
      </c>
      <c r="AK539" t="str">
        <f t="shared" si="272"/>
        <v>"hasOne"</v>
      </c>
      <c r="AL539" t="str">
        <f t="shared" si="273"/>
        <v>"Agent.Company","parentOrganization","Agent.Carrier","subOrganization","hasOne"</v>
      </c>
      <c r="AN539">
        <f>COUNTIF(View_conceptual!G:G,L539)</f>
        <v>0</v>
      </c>
      <c r="AO539">
        <f>COUNTIF(View_conceptual!H:H,L539)+COUNTIF(View_conceptual!I:I,N539)</f>
        <v>0</v>
      </c>
      <c r="AQ539" t="str">
        <f t="shared" si="274"/>
        <v/>
      </c>
      <c r="AR539" t="str">
        <f t="shared" si="275"/>
        <v/>
      </c>
      <c r="AT539">
        <f>COUNTIF(View_full!G:G,L539)</f>
        <v>1</v>
      </c>
      <c r="AU539">
        <f>COUNTIF(View_full!H:H,L539)+COUNTIF(View_full!I:I,N539)</f>
        <v>0</v>
      </c>
      <c r="AV539">
        <f>COUNTIFS(Property_Manual!$A$2:$A$1206,Raw!L539,Property_Manual!$B$2:$B$1206,Raw!M539,Property_Manual!$C$2:$C$1206,Raw!N539,Property_Manual!$D$2:$D$1206,Raw!O539,Property_Manual!$F$2:$F$1206,"x")</f>
        <v>0</v>
      </c>
      <c r="AW539" t="str">
        <f t="shared" si="276"/>
        <v/>
      </c>
      <c r="AX539" t="str">
        <f t="shared" si="277"/>
        <v/>
      </c>
      <c r="AY539" t="str">
        <f t="shared" si="278"/>
        <v/>
      </c>
    </row>
    <row r="540" spans="1:51" x14ac:dyDescent="0.2">
      <c r="A540" s="5" t="s">
        <v>1255</v>
      </c>
      <c r="B540" s="5" t="s">
        <v>1836</v>
      </c>
      <c r="C540" s="5" t="s">
        <v>230</v>
      </c>
      <c r="D540" s="5" t="s">
        <v>214</v>
      </c>
      <c r="E540" s="5" t="s">
        <v>1836</v>
      </c>
      <c r="F540" s="5" t="s">
        <v>230</v>
      </c>
      <c r="G540">
        <v>1</v>
      </c>
      <c r="H540" s="5" t="s">
        <v>216</v>
      </c>
      <c r="I540" s="5" t="s">
        <v>910</v>
      </c>
      <c r="J540" s="5" t="s">
        <v>215</v>
      </c>
      <c r="K540" s="5" t="s">
        <v>297</v>
      </c>
      <c r="L540" t="str">
        <f t="shared" si="248"/>
        <v>Company</v>
      </c>
      <c r="M540" t="str">
        <f t="shared" si="249"/>
        <v>parentOrganization</v>
      </c>
      <c r="N540" t="str">
        <f t="shared" si="250"/>
        <v>Company</v>
      </c>
      <c r="O540" t="str">
        <f t="shared" si="251"/>
        <v>subOrganization</v>
      </c>
      <c r="P540" t="str">
        <f t="shared" si="252"/>
        <v>Carrier</v>
      </c>
      <c r="Q540" t="str">
        <f t="shared" si="253"/>
        <v>Object</v>
      </c>
      <c r="R540" t="str">
        <f t="shared" si="254"/>
        <v/>
      </c>
      <c r="S540" t="str">
        <f t="shared" si="255"/>
        <v/>
      </c>
      <c r="T540" t="str">
        <f t="shared" si="256"/>
        <v/>
      </c>
      <c r="U540" t="str">
        <f t="shared" si="257"/>
        <v/>
      </c>
      <c r="V540" t="str">
        <f t="shared" si="258"/>
        <v/>
      </c>
      <c r="W540" t="str">
        <f>IF($A540="Implicit","",COUNTIFS($C$8:C540,C540,$A$8:A540,"Explicit"))</f>
        <v/>
      </c>
      <c r="X540" t="str">
        <f t="shared" si="259"/>
        <v/>
      </c>
      <c r="Y540" t="str">
        <f t="shared" si="260"/>
        <v/>
      </c>
      <c r="Z540" t="str">
        <f t="shared" si="261"/>
        <v/>
      </c>
      <c r="AA540" t="str">
        <f t="shared" si="262"/>
        <v/>
      </c>
      <c r="AB540" t="str">
        <f t="shared" si="263"/>
        <v/>
      </c>
      <c r="AC540" t="str">
        <f t="shared" si="264"/>
        <v/>
      </c>
      <c r="AD540" t="str">
        <f t="shared" si="265"/>
        <v/>
      </c>
      <c r="AE540" t="str">
        <f t="shared" si="266"/>
        <v/>
      </c>
      <c r="AF540" t="str">
        <f t="shared" si="267"/>
        <v/>
      </c>
      <c r="AG540" t="str">
        <f t="shared" si="268"/>
        <v>"Agent.Company"</v>
      </c>
      <c r="AH540" t="str">
        <f t="shared" si="269"/>
        <v>"parentOrganization"</v>
      </c>
      <c r="AI540" t="str">
        <f t="shared" si="270"/>
        <v>"Agent.Company"</v>
      </c>
      <c r="AJ540" t="str">
        <f t="shared" si="271"/>
        <v>"subOrganization"</v>
      </c>
      <c r="AK540" t="str">
        <f t="shared" si="272"/>
        <v>"hasOne"</v>
      </c>
      <c r="AL540" t="str">
        <f t="shared" si="273"/>
        <v>"Agent.Company","parentOrganization","Agent.Company","subOrganization","hasOne"</v>
      </c>
      <c r="AN540">
        <f>COUNTIF(View_conceptual!G:G,L540)</f>
        <v>0</v>
      </c>
      <c r="AO540">
        <f>COUNTIF(View_conceptual!H:H,L540)+COUNTIF(View_conceptual!I:I,N540)</f>
        <v>0</v>
      </c>
      <c r="AQ540" t="str">
        <f t="shared" si="274"/>
        <v/>
      </c>
      <c r="AR540" t="str">
        <f t="shared" si="275"/>
        <v/>
      </c>
      <c r="AT540">
        <f>COUNTIF(View_full!G:G,L540)</f>
        <v>1</v>
      </c>
      <c r="AU540">
        <f>COUNTIF(View_full!H:H,L540)+COUNTIF(View_full!I:I,N540)</f>
        <v>0</v>
      </c>
      <c r="AV540">
        <f>COUNTIFS(Property_Manual!$A$2:$A$1206,Raw!L540,Property_Manual!$B$2:$B$1206,Raw!M540,Property_Manual!$C$2:$C$1206,Raw!N540,Property_Manual!$D$2:$D$1206,Raw!O540,Property_Manual!$F$2:$F$1206,"x")</f>
        <v>0</v>
      </c>
      <c r="AW540" t="str">
        <f t="shared" si="276"/>
        <v/>
      </c>
      <c r="AX540" t="str">
        <f t="shared" si="277"/>
        <v/>
      </c>
      <c r="AY540" t="str">
        <f t="shared" si="278"/>
        <v/>
      </c>
    </row>
    <row r="541" spans="1:51" x14ac:dyDescent="0.2">
      <c r="A541" s="5" t="s">
        <v>1255</v>
      </c>
      <c r="B541" s="5" t="s">
        <v>1836</v>
      </c>
      <c r="C541" s="5" t="s">
        <v>230</v>
      </c>
      <c r="D541" s="5" t="s">
        <v>214</v>
      </c>
      <c r="E541" s="5" t="s">
        <v>1836</v>
      </c>
      <c r="F541" s="5" t="s">
        <v>1132</v>
      </c>
      <c r="G541">
        <v>1</v>
      </c>
      <c r="H541" s="5" t="s">
        <v>216</v>
      </c>
      <c r="I541" s="5" t="s">
        <v>910</v>
      </c>
      <c r="J541" s="5" t="s">
        <v>215</v>
      </c>
      <c r="K541" s="5"/>
      <c r="L541" t="str">
        <f t="shared" si="248"/>
        <v>Company</v>
      </c>
      <c r="M541" t="str">
        <f t="shared" si="249"/>
        <v>parentOrganization</v>
      </c>
      <c r="N541" t="str">
        <f t="shared" si="250"/>
        <v>PublicAuthority</v>
      </c>
      <c r="O541" t="str">
        <f t="shared" si="251"/>
        <v>subOrganization</v>
      </c>
      <c r="P541" t="str">
        <f t="shared" si="252"/>
        <v/>
      </c>
      <c r="Q541" t="str">
        <f t="shared" si="253"/>
        <v>Object</v>
      </c>
      <c r="R541" t="str">
        <f t="shared" si="254"/>
        <v/>
      </c>
      <c r="S541" t="str">
        <f t="shared" si="255"/>
        <v/>
      </c>
      <c r="T541" t="str">
        <f t="shared" si="256"/>
        <v/>
      </c>
      <c r="U541" t="str">
        <f t="shared" si="257"/>
        <v/>
      </c>
      <c r="V541" t="str">
        <f t="shared" si="258"/>
        <v/>
      </c>
      <c r="W541" t="str">
        <f>IF($A541="Implicit","",COUNTIFS($C$8:C541,C541,$A$8:A541,"Explicit"))</f>
        <v/>
      </c>
      <c r="X541" t="str">
        <f t="shared" si="259"/>
        <v/>
      </c>
      <c r="Y541" t="str">
        <f t="shared" si="260"/>
        <v/>
      </c>
      <c r="Z541" t="str">
        <f t="shared" si="261"/>
        <v/>
      </c>
      <c r="AA541" t="str">
        <f t="shared" si="262"/>
        <v/>
      </c>
      <c r="AB541" t="str">
        <f t="shared" si="263"/>
        <v/>
      </c>
      <c r="AC541" t="str">
        <f t="shared" si="264"/>
        <v/>
      </c>
      <c r="AD541" t="str">
        <f t="shared" si="265"/>
        <v/>
      </c>
      <c r="AE541" t="str">
        <f t="shared" si="266"/>
        <v/>
      </c>
      <c r="AF541" t="str">
        <f t="shared" si="267"/>
        <v/>
      </c>
      <c r="AG541" t="str">
        <f t="shared" si="268"/>
        <v>"Agent.Company"</v>
      </c>
      <c r="AH541" t="str">
        <f t="shared" si="269"/>
        <v>"parentOrganization"</v>
      </c>
      <c r="AI541" t="str">
        <f t="shared" si="270"/>
        <v>"Agent.PublicAuthority"</v>
      </c>
      <c r="AJ541" t="str">
        <f t="shared" si="271"/>
        <v>"subOrganization"</v>
      </c>
      <c r="AK541" t="str">
        <f t="shared" si="272"/>
        <v>"hasOne"</v>
      </c>
      <c r="AL541" t="str">
        <f t="shared" si="273"/>
        <v>"Agent.Company","parentOrganization","Agent.PublicAuthority","subOrganization","hasOne"</v>
      </c>
      <c r="AN541">
        <f>COUNTIF(View_conceptual!G:G,L541)</f>
        <v>0</v>
      </c>
      <c r="AO541">
        <f>COUNTIF(View_conceptual!H:H,L541)+COUNTIF(View_conceptual!I:I,N541)</f>
        <v>0</v>
      </c>
      <c r="AQ541" t="str">
        <f t="shared" si="274"/>
        <v/>
      </c>
      <c r="AR541" t="str">
        <f t="shared" si="275"/>
        <v/>
      </c>
      <c r="AT541">
        <f>COUNTIF(View_full!G:G,L541)</f>
        <v>1</v>
      </c>
      <c r="AU541">
        <f>COUNTIF(View_full!H:H,L541)+COUNTIF(View_full!I:I,N541)</f>
        <v>0</v>
      </c>
      <c r="AV541">
        <f>COUNTIFS(Property_Manual!$A$2:$A$1206,Raw!L541,Property_Manual!$B$2:$B$1206,Raw!M541,Property_Manual!$C$2:$C$1206,Raw!N541,Property_Manual!$D$2:$D$1206,Raw!O541,Property_Manual!$F$2:$F$1206,"x")</f>
        <v>0</v>
      </c>
      <c r="AW541" t="str">
        <f t="shared" si="276"/>
        <v/>
      </c>
      <c r="AX541" t="str">
        <f t="shared" si="277"/>
        <v/>
      </c>
      <c r="AY541" t="str">
        <f t="shared" si="278"/>
        <v/>
      </c>
    </row>
    <row r="542" spans="1:51" x14ac:dyDescent="0.2">
      <c r="A542" s="5" t="s">
        <v>1254</v>
      </c>
      <c r="B542" s="5" t="s">
        <v>1836</v>
      </c>
      <c r="C542" s="5" t="s">
        <v>230</v>
      </c>
      <c r="D542" s="5" t="s">
        <v>38</v>
      </c>
      <c r="E542" s="5" t="s">
        <v>1209</v>
      </c>
      <c r="F542" s="5" t="s">
        <v>23</v>
      </c>
      <c r="H542" s="5" t="s">
        <v>415</v>
      </c>
      <c r="I542" s="5" t="s">
        <v>910</v>
      </c>
      <c r="J542" s="5" t="s">
        <v>39</v>
      </c>
      <c r="K542" s="5"/>
      <c r="L542" t="str">
        <f t="shared" si="248"/>
        <v>Company</v>
      </c>
      <c r="M542" t="str">
        <f t="shared" si="249"/>
        <v>checks</v>
      </c>
      <c r="N542" t="str">
        <f t="shared" si="250"/>
        <v>Check</v>
      </c>
      <c r="O542" t="str">
        <f t="shared" si="251"/>
        <v>checkedObject</v>
      </c>
      <c r="P542" t="str">
        <f t="shared" si="252"/>
        <v/>
      </c>
      <c r="Q542" t="str">
        <f t="shared" si="253"/>
        <v>Object</v>
      </c>
      <c r="R542" t="str">
        <f t="shared" si="254"/>
        <v>"Agent"</v>
      </c>
      <c r="S542" t="str">
        <f t="shared" si="255"/>
        <v>"Company"</v>
      </c>
      <c r="T542" t="str">
        <f t="shared" si="256"/>
        <v>"checks"</v>
      </c>
      <c r="U542" t="str">
        <f t="shared" si="257"/>
        <v>"Action"</v>
      </c>
      <c r="V542" t="str">
        <f t="shared" si="258"/>
        <v>"Check"</v>
      </c>
      <c r="W542">
        <f>IF($A542="Implicit","",COUNTIFS($C$8:C542,C542,$A$8:A542,"Explicit"))</f>
        <v>2</v>
      </c>
      <c r="X542" t="str">
        <f t="shared" si="259"/>
        <v>"Company details"</v>
      </c>
      <c r="Y542" t="str">
        <f t="shared" si="260"/>
        <v>"References to the CheckActions performed on the object"</v>
      </c>
      <c r="Z542" t="str">
        <f t="shared" si="261"/>
        <v>"true"</v>
      </c>
      <c r="AA542" t="str">
        <f t="shared" si="262"/>
        <v>"false"</v>
      </c>
      <c r="AB542" t="str">
        <f t="shared" si="263"/>
        <v>""</v>
      </c>
      <c r="AC542" t="str">
        <f t="shared" si="264"/>
        <v>"https://onerecord.iata.org/ns/cargo#Company"</v>
      </c>
      <c r="AD542" t="str">
        <f t="shared" si="265"/>
        <v>"https://onerecord.iata.org/ns/cargo#checks"</v>
      </c>
      <c r="AE542" t="str">
        <f t="shared" si="266"/>
        <v>"https://onerecord.iata.org/ns/cargo#Check"</v>
      </c>
      <c r="AF542" t="str">
        <f t="shared" si="267"/>
        <v>"Agent","Company","checks","Action","Check",2,"Company details","References to the CheckActions performed on the object","true","false","","https://onerecord.iata.org/ns/cargo#Company","https://onerecord.iata.org/ns/cargo#checks","https://onerecord.iata.org/ns/cargo#Check"</v>
      </c>
      <c r="AG542" t="str">
        <f t="shared" si="268"/>
        <v>"Agent.Company"</v>
      </c>
      <c r="AH542" t="str">
        <f t="shared" si="269"/>
        <v>"checks"</v>
      </c>
      <c r="AI542" t="str">
        <f t="shared" si="270"/>
        <v>"Action.Check"</v>
      </c>
      <c r="AJ542" t="str">
        <f t="shared" si="271"/>
        <v>"checkedObject"</v>
      </c>
      <c r="AK542" t="str">
        <f t="shared" si="272"/>
        <v>"hasMany"</v>
      </c>
      <c r="AL542" t="str">
        <f t="shared" si="273"/>
        <v>"Agent.Company","checks","Action.Check","checkedObject","hasMany"</v>
      </c>
      <c r="AN542">
        <f>COUNTIF(View_conceptual!G:G,L542)</f>
        <v>0</v>
      </c>
      <c r="AO542">
        <f>COUNTIF(View_conceptual!H:H,L542)+COUNTIF(View_conceptual!I:I,N542)</f>
        <v>0</v>
      </c>
      <c r="AQ542" t="str">
        <f t="shared" si="274"/>
        <v/>
      </c>
      <c r="AR542" t="str">
        <f t="shared" si="275"/>
        <v/>
      </c>
      <c r="AT542">
        <f>COUNTIF(View_full!G:G,L542)</f>
        <v>1</v>
      </c>
      <c r="AU542">
        <f>COUNTIF(View_full!H:H,L542)+COUNTIF(View_full!I:I,N542)</f>
        <v>0</v>
      </c>
      <c r="AV542">
        <f>COUNTIFS(Property_Manual!$A$2:$A$1206,Raw!L542,Property_Manual!$B$2:$B$1206,Raw!M542,Property_Manual!$C$2:$C$1206,Raw!N542,Property_Manual!$D$2:$D$1206,Raw!O542,Property_Manual!$F$2:$F$1206,"x")</f>
        <v>0</v>
      </c>
      <c r="AW542" t="str">
        <f t="shared" si="276"/>
        <v>"Agent","Company","checks","Action","Check",2,"Company details","References to the CheckActions performed on the object","true","false","","https://onerecord.iata.org/ns/cargo#Company","https://onerecord.iata.org/ns/cargo#checks","https://onerecord.iata.org/ns/cargo#Check"</v>
      </c>
      <c r="AX542" t="str">
        <f t="shared" si="277"/>
        <v/>
      </c>
      <c r="AY542" t="str">
        <f t="shared" si="278"/>
        <v/>
      </c>
    </row>
    <row r="543" spans="1:51" x14ac:dyDescent="0.2">
      <c r="A543" s="5" t="s">
        <v>1254</v>
      </c>
      <c r="B543" s="5" t="s">
        <v>1836</v>
      </c>
      <c r="C543" s="5" t="s">
        <v>230</v>
      </c>
      <c r="D543" s="5" t="s">
        <v>43</v>
      </c>
      <c r="E543" s="5" t="s">
        <v>1198</v>
      </c>
      <c r="F543" s="5" t="s">
        <v>44</v>
      </c>
      <c r="H543" s="5" t="s">
        <v>654</v>
      </c>
      <c r="I543" s="5" t="s">
        <v>910</v>
      </c>
      <c r="J543" s="5" t="s">
        <v>45</v>
      </c>
      <c r="K543" s="5"/>
      <c r="L543" t="str">
        <f t="shared" si="248"/>
        <v>Company</v>
      </c>
      <c r="M543" t="str">
        <f t="shared" si="249"/>
        <v>externalReferences</v>
      </c>
      <c r="N543" t="str">
        <f t="shared" si="250"/>
        <v>ExternalReference</v>
      </c>
      <c r="O543" t="str">
        <f t="shared" si="251"/>
        <v>referenceForObjects</v>
      </c>
      <c r="P543" t="str">
        <f t="shared" si="252"/>
        <v/>
      </c>
      <c r="Q543" t="str">
        <f t="shared" si="253"/>
        <v>Object</v>
      </c>
      <c r="R543" t="str">
        <f t="shared" si="254"/>
        <v>"Agent"</v>
      </c>
      <c r="S543" t="str">
        <f t="shared" si="255"/>
        <v>"Company"</v>
      </c>
      <c r="T543" t="str">
        <f t="shared" si="256"/>
        <v>"externalReferences"</v>
      </c>
      <c r="U543" t="str">
        <f t="shared" si="257"/>
        <v>"Common"</v>
      </c>
      <c r="V543" t="str">
        <f t="shared" si="258"/>
        <v>"ExternalReference"</v>
      </c>
      <c r="W543">
        <f>IF($A543="Implicit","",COUNTIFS($C$8:C543,C543,$A$8:A543,"Explicit"))</f>
        <v>3</v>
      </c>
      <c r="X543" t="str">
        <f t="shared" si="259"/>
        <v>"Company details"</v>
      </c>
      <c r="Y543" t="str">
        <f t="shared" si="260"/>
        <v>"References to all associated ExternalReferences"</v>
      </c>
      <c r="Z543" t="str">
        <f t="shared" si="261"/>
        <v>"true"</v>
      </c>
      <c r="AA543" t="str">
        <f t="shared" si="262"/>
        <v>"false"</v>
      </c>
      <c r="AB543" t="str">
        <f t="shared" si="263"/>
        <v>""</v>
      </c>
      <c r="AC543" t="str">
        <f t="shared" si="264"/>
        <v>"https://onerecord.iata.org/ns/cargo#Company"</v>
      </c>
      <c r="AD543" t="str">
        <f t="shared" si="265"/>
        <v>"https://onerecord.iata.org/ns/cargo#externalReferences"</v>
      </c>
      <c r="AE543" t="str">
        <f t="shared" si="266"/>
        <v>"https://onerecord.iata.org/ns/cargo#ExternalReference"</v>
      </c>
      <c r="AF543" t="str">
        <f t="shared" si="267"/>
        <v>"Agent","Company","externalReferences","Common","ExternalReference",3,"Company details","References to all associated ExternalReferences","true","false","","https://onerecord.iata.org/ns/cargo#Company","https://onerecord.iata.org/ns/cargo#externalReferences","https://onerecord.iata.org/ns/cargo#ExternalReference"</v>
      </c>
      <c r="AG543" t="str">
        <f t="shared" si="268"/>
        <v>"Agent.Company"</v>
      </c>
      <c r="AH543" t="str">
        <f t="shared" si="269"/>
        <v>"externalReferences"</v>
      </c>
      <c r="AI543" t="str">
        <f t="shared" si="270"/>
        <v>"Common.ExternalReference"</v>
      </c>
      <c r="AJ543" t="str">
        <f t="shared" si="271"/>
        <v>"referenceForObjects"</v>
      </c>
      <c r="AK543" t="str">
        <f t="shared" si="272"/>
        <v>"hasMany"</v>
      </c>
      <c r="AL543" t="str">
        <f t="shared" si="273"/>
        <v>"Agent.Company","externalReferences","Common.ExternalReference","referenceForObjects","hasMany"</v>
      </c>
      <c r="AN543">
        <f>COUNTIF(View_conceptual!G:G,L543)</f>
        <v>0</v>
      </c>
      <c r="AO543">
        <f>COUNTIF(View_conceptual!H:H,L543)+COUNTIF(View_conceptual!I:I,N543)</f>
        <v>0</v>
      </c>
      <c r="AQ543" t="str">
        <f t="shared" si="274"/>
        <v/>
      </c>
      <c r="AR543" t="str">
        <f t="shared" si="275"/>
        <v/>
      </c>
      <c r="AT543">
        <f>COUNTIF(View_full!G:G,L543)</f>
        <v>1</v>
      </c>
      <c r="AU543">
        <f>COUNTIF(View_full!H:H,L543)+COUNTIF(View_full!I:I,N543)</f>
        <v>0</v>
      </c>
      <c r="AV543">
        <f>COUNTIFS(Property_Manual!$A$2:$A$1206,Raw!L543,Property_Manual!$B$2:$B$1206,Raw!M543,Property_Manual!$C$2:$C$1206,Raw!N543,Property_Manual!$D$2:$D$1206,Raw!O543,Property_Manual!$F$2:$F$1206,"x")</f>
        <v>0</v>
      </c>
      <c r="AW543" t="str">
        <f t="shared" si="276"/>
        <v>"Agent","Company","externalReferences","Common","ExternalReference",3,"Company details","References to all associated ExternalReferences","true","false","","https://onerecord.iata.org/ns/cargo#Company","https://onerecord.iata.org/ns/cargo#externalReferences","https://onerecord.iata.org/ns/cargo#ExternalReference"</v>
      </c>
      <c r="AX543" t="str">
        <f t="shared" si="277"/>
        <v/>
      </c>
      <c r="AY543" t="str">
        <f t="shared" si="278"/>
        <v/>
      </c>
    </row>
    <row r="544" spans="1:51" x14ac:dyDescent="0.2">
      <c r="A544" s="5" t="s">
        <v>1254</v>
      </c>
      <c r="B544" s="5" t="s">
        <v>1836</v>
      </c>
      <c r="C544" s="5" t="s">
        <v>230</v>
      </c>
      <c r="D544" s="5" t="s">
        <v>212</v>
      </c>
      <c r="E544" s="5" t="s">
        <v>1198</v>
      </c>
      <c r="F544" s="5" t="s">
        <v>89</v>
      </c>
      <c r="G544">
        <v>1</v>
      </c>
      <c r="H544" s="5"/>
      <c r="I544" s="5" t="s">
        <v>910</v>
      </c>
      <c r="J544" s="5" t="s">
        <v>213</v>
      </c>
      <c r="K544" s="5"/>
      <c r="L544" t="str">
        <f t="shared" si="248"/>
        <v>Company</v>
      </c>
      <c r="M544" t="str">
        <f t="shared" si="249"/>
        <v>basedAtLocation</v>
      </c>
      <c r="N544" t="str">
        <f t="shared" si="250"/>
        <v>Location</v>
      </c>
      <c r="O544" t="str">
        <f t="shared" si="251"/>
        <v/>
      </c>
      <c r="P544" t="str">
        <f t="shared" si="252"/>
        <v/>
      </c>
      <c r="Q544" t="str">
        <f t="shared" si="253"/>
        <v>Object</v>
      </c>
      <c r="R544" t="str">
        <f t="shared" si="254"/>
        <v>"Agent"</v>
      </c>
      <c r="S544" t="str">
        <f t="shared" si="255"/>
        <v>"Company"</v>
      </c>
      <c r="T544" t="str">
        <f t="shared" si="256"/>
        <v>"basedAtLocation"</v>
      </c>
      <c r="U544" t="str">
        <f t="shared" si="257"/>
        <v>"Common"</v>
      </c>
      <c r="V544" t="str">
        <f t="shared" si="258"/>
        <v>"Location"</v>
      </c>
      <c r="W544">
        <f>IF($A544="Implicit","",COUNTIFS($C$8:C544,C544,$A$8:A544,"Explicit"))</f>
        <v>4</v>
      </c>
      <c r="X544" t="str">
        <f t="shared" si="259"/>
        <v>"Company details"</v>
      </c>
      <c r="Y544" t="str">
        <f t="shared" si="260"/>
        <v>"Reference to the Location where the Organization is based at or headquartered"</v>
      </c>
      <c r="Z544" t="str">
        <f t="shared" si="261"/>
        <v>"false"</v>
      </c>
      <c r="AA544" t="str">
        <f t="shared" si="262"/>
        <v>"false"</v>
      </c>
      <c r="AB544" t="str">
        <f t="shared" si="263"/>
        <v>""</v>
      </c>
      <c r="AC544" t="str">
        <f t="shared" si="264"/>
        <v>"https://onerecord.iata.org/ns/cargo#Company"</v>
      </c>
      <c r="AD544" t="str">
        <f t="shared" si="265"/>
        <v>"https://onerecord.iata.org/ns/cargo#basedAtLocation"</v>
      </c>
      <c r="AE544" t="str">
        <f t="shared" si="266"/>
        <v>"https://onerecord.iata.org/ns/cargo#Location"</v>
      </c>
      <c r="AF544" t="str">
        <f t="shared" si="267"/>
        <v>"Agent","Company","basedAtLocation","Common","Location",4,"Company details","Reference to the Location where the Organization is based at or headquartered","false","false","","https://onerecord.iata.org/ns/cargo#Company","https://onerecord.iata.org/ns/cargo#basedAtLocation","https://onerecord.iata.org/ns/cargo#Location"</v>
      </c>
      <c r="AG544" t="str">
        <f t="shared" si="268"/>
        <v>"Agent.Company"</v>
      </c>
      <c r="AH544" t="str">
        <f t="shared" si="269"/>
        <v>"basedAtLocation"</v>
      </c>
      <c r="AI544" t="str">
        <f t="shared" si="270"/>
        <v>"Common.Location"</v>
      </c>
      <c r="AJ544" t="str">
        <f t="shared" si="271"/>
        <v>""</v>
      </c>
      <c r="AK544" t="str">
        <f t="shared" si="272"/>
        <v>"hasOne"</v>
      </c>
      <c r="AL544" t="str">
        <f t="shared" si="273"/>
        <v>"Agent.Company","basedAtLocation","Common.Location","","hasOne"</v>
      </c>
      <c r="AN544">
        <f>COUNTIF(View_conceptual!G:G,L544)</f>
        <v>0</v>
      </c>
      <c r="AO544">
        <f>COUNTIF(View_conceptual!H:H,L544)+COUNTIF(View_conceptual!I:I,N544)</f>
        <v>0</v>
      </c>
      <c r="AQ544" t="str">
        <f t="shared" si="274"/>
        <v/>
      </c>
      <c r="AR544" t="str">
        <f t="shared" si="275"/>
        <v/>
      </c>
      <c r="AT544">
        <f>COUNTIF(View_full!G:G,L544)</f>
        <v>1</v>
      </c>
      <c r="AU544">
        <f>COUNTIF(View_full!H:H,L544)+COUNTIF(View_full!I:I,N544)</f>
        <v>0</v>
      </c>
      <c r="AV544">
        <f>COUNTIFS(Property_Manual!$A$2:$A$1206,Raw!L544,Property_Manual!$B$2:$B$1206,Raw!M544,Property_Manual!$C$2:$C$1206,Raw!N544,Property_Manual!$D$2:$D$1206,Raw!O544,Property_Manual!$F$2:$F$1206,"x")</f>
        <v>0</v>
      </c>
      <c r="AW544" t="str">
        <f t="shared" si="276"/>
        <v>"Agent","Company","basedAtLocation","Common","Location",4,"Company details","Reference to the Location where the Organization is based at or headquartered","false","false","","https://onerecord.iata.org/ns/cargo#Company","https://onerecord.iata.org/ns/cargo#basedAtLocation","https://onerecord.iata.org/ns/cargo#Location"</v>
      </c>
      <c r="AX544" t="str">
        <f t="shared" si="277"/>
        <v/>
      </c>
      <c r="AY544" t="str">
        <f t="shared" si="278"/>
        <v/>
      </c>
    </row>
    <row r="545" spans="1:51" x14ac:dyDescent="0.2">
      <c r="A545" s="5" t="s">
        <v>1254</v>
      </c>
      <c r="B545" s="5" t="s">
        <v>1836</v>
      </c>
      <c r="C545" s="5" t="s">
        <v>230</v>
      </c>
      <c r="D545" s="5" t="s">
        <v>29</v>
      </c>
      <c r="E545" s="5" t="s">
        <v>1836</v>
      </c>
      <c r="F545" s="5" t="s">
        <v>30</v>
      </c>
      <c r="H545" s="5" t="s">
        <v>99</v>
      </c>
      <c r="I545" s="5" t="s">
        <v>910</v>
      </c>
      <c r="J545" s="5" t="s">
        <v>31</v>
      </c>
      <c r="K545" s="5" t="s">
        <v>1831</v>
      </c>
      <c r="L545" t="str">
        <f t="shared" si="248"/>
        <v>Company</v>
      </c>
      <c r="M545" t="str">
        <f t="shared" si="249"/>
        <v>contactPersons</v>
      </c>
      <c r="N545" t="str">
        <f t="shared" si="250"/>
        <v>Actor</v>
      </c>
      <c r="O545" t="str">
        <f t="shared" si="251"/>
        <v>associatedOrganization</v>
      </c>
      <c r="P545" t="str">
        <f t="shared" si="252"/>
        <v>Person|NonHumanActor</v>
      </c>
      <c r="Q545" t="str">
        <f t="shared" si="253"/>
        <v>Object</v>
      </c>
      <c r="R545" t="str">
        <f t="shared" si="254"/>
        <v>"Agent"</v>
      </c>
      <c r="S545" t="str">
        <f t="shared" si="255"/>
        <v>"Company"</v>
      </c>
      <c r="T545" t="str">
        <f t="shared" si="256"/>
        <v>"contactPersons"</v>
      </c>
      <c r="U545" t="str">
        <f t="shared" si="257"/>
        <v>"Agent"</v>
      </c>
      <c r="V545" t="str">
        <f t="shared" si="258"/>
        <v>"Actor"</v>
      </c>
      <c r="W545">
        <f>IF($A545="Implicit","",COUNTIFS($C$8:C545,C545,$A$8:A545,"Explicit"))</f>
        <v>5</v>
      </c>
      <c r="X545" t="str">
        <f t="shared" si="259"/>
        <v>"Company details"</v>
      </c>
      <c r="Y545" t="str">
        <f t="shared" si="260"/>
        <v>"References to Actors (Person; NonHumanActor) acting as contacts"</v>
      </c>
      <c r="Z545" t="str">
        <f t="shared" si="261"/>
        <v>"true"</v>
      </c>
      <c r="AA545" t="str">
        <f t="shared" si="262"/>
        <v>"false"</v>
      </c>
      <c r="AB545" t="str">
        <f t="shared" si="263"/>
        <v>"Person|NonHumanActor"</v>
      </c>
      <c r="AC545" t="str">
        <f t="shared" si="264"/>
        <v>"https://onerecord.iata.org/ns/cargo#Company"</v>
      </c>
      <c r="AD545" t="str">
        <f t="shared" si="265"/>
        <v>"https://onerecord.iata.org/ns/cargo#contactPersons"</v>
      </c>
      <c r="AE545" t="str">
        <f t="shared" si="266"/>
        <v>"https://onerecord.iata.org/ns/cargo#Actor"</v>
      </c>
      <c r="AF545" t="str">
        <f t="shared" si="267"/>
        <v>"Agent","Company","contactPersons","Agent","Actor",5,"Company details","References to Actors (Person; NonHumanActor) acting as contacts","true","false","Person|NonHumanActor","https://onerecord.iata.org/ns/cargo#Company","https://onerecord.iata.org/ns/cargo#contactPersons","https://onerecord.iata.org/ns/cargo#Actor"</v>
      </c>
      <c r="AG545" t="str">
        <f t="shared" si="268"/>
        <v>"Agent.Company"</v>
      </c>
      <c r="AH545" t="str">
        <f t="shared" si="269"/>
        <v>"contactPersons"</v>
      </c>
      <c r="AI545" t="str">
        <f t="shared" si="270"/>
        <v>"Agent.Actor"</v>
      </c>
      <c r="AJ545" t="str">
        <f t="shared" si="271"/>
        <v>"associatedOrganization"</v>
      </c>
      <c r="AK545" t="str">
        <f t="shared" si="272"/>
        <v>"hasMany"</v>
      </c>
      <c r="AL545" t="str">
        <f t="shared" si="273"/>
        <v>"Agent.Company","contactPersons","Agent.Actor","associatedOrganization","hasMany"</v>
      </c>
      <c r="AN545">
        <f>COUNTIF(View_conceptual!G:G,L545)</f>
        <v>0</v>
      </c>
      <c r="AO545">
        <f>COUNTIF(View_conceptual!H:H,L545)+COUNTIF(View_conceptual!I:I,N545)</f>
        <v>0</v>
      </c>
      <c r="AQ545" t="str">
        <f t="shared" si="274"/>
        <v/>
      </c>
      <c r="AR545" t="str">
        <f t="shared" si="275"/>
        <v/>
      </c>
      <c r="AT545">
        <f>COUNTIF(View_full!G:G,L545)</f>
        <v>1</v>
      </c>
      <c r="AU545">
        <f>COUNTIF(View_full!H:H,L545)+COUNTIF(View_full!I:I,N545)</f>
        <v>0</v>
      </c>
      <c r="AV545">
        <f>COUNTIFS(Property_Manual!$A$2:$A$1206,Raw!L545,Property_Manual!$B$2:$B$1206,Raw!M545,Property_Manual!$C$2:$C$1206,Raw!N545,Property_Manual!$D$2:$D$1206,Raw!O545,Property_Manual!$F$2:$F$1206,"x")</f>
        <v>0</v>
      </c>
      <c r="AW545" t="str">
        <f t="shared" si="276"/>
        <v>"Agent","Company","contactPersons","Agent","Actor",5,"Company details","References to Actors (Person; NonHumanActor) acting as contacts","true","false","Person|NonHumanActor","https://onerecord.iata.org/ns/cargo#Company","https://onerecord.iata.org/ns/cargo#contactPersons","https://onerecord.iata.org/ns/cargo#Actor"</v>
      </c>
      <c r="AX545" t="str">
        <f t="shared" si="277"/>
        <v/>
      </c>
      <c r="AY545" t="str">
        <f t="shared" si="278"/>
        <v/>
      </c>
    </row>
    <row r="546" spans="1:51" x14ac:dyDescent="0.2">
      <c r="A546" s="5" t="s">
        <v>1254</v>
      </c>
      <c r="B546" s="5" t="s">
        <v>1836</v>
      </c>
      <c r="C546" s="5" t="s">
        <v>230</v>
      </c>
      <c r="D546" s="5" t="s">
        <v>216</v>
      </c>
      <c r="E546" s="5" t="s">
        <v>1836</v>
      </c>
      <c r="F546" s="5" t="s">
        <v>100</v>
      </c>
      <c r="H546" s="5" t="s">
        <v>214</v>
      </c>
      <c r="I546" s="5" t="s">
        <v>910</v>
      </c>
      <c r="J546" s="5" t="s">
        <v>217</v>
      </c>
      <c r="K546" s="5" t="s">
        <v>1830</v>
      </c>
      <c r="L546" t="str">
        <f t="shared" si="248"/>
        <v>Company</v>
      </c>
      <c r="M546" t="str">
        <f t="shared" si="249"/>
        <v>subOrganization</v>
      </c>
      <c r="N546" t="str">
        <f t="shared" si="250"/>
        <v>Organization</v>
      </c>
      <c r="O546" t="str">
        <f t="shared" si="251"/>
        <v>parentOrganization</v>
      </c>
      <c r="P546" t="str">
        <f t="shared" si="252"/>
        <v>Carrier|Company|PublicAuthority</v>
      </c>
      <c r="Q546" t="str">
        <f t="shared" si="253"/>
        <v>Object</v>
      </c>
      <c r="R546" t="str">
        <f t="shared" si="254"/>
        <v>"Agent"</v>
      </c>
      <c r="S546" t="str">
        <f t="shared" si="255"/>
        <v>"Company"</v>
      </c>
      <c r="T546" t="str">
        <f t="shared" si="256"/>
        <v>"subOrganization"</v>
      </c>
      <c r="U546" t="str">
        <f t="shared" si="257"/>
        <v>"Agent"</v>
      </c>
      <c r="V546" t="str">
        <f t="shared" si="258"/>
        <v>"Organization"</v>
      </c>
      <c r="W546">
        <f>IF($A546="Implicit","",COUNTIFS($C$8:C546,C546,$A$8:A546,"Explicit"))</f>
        <v>6</v>
      </c>
      <c r="X546" t="str">
        <f t="shared" si="259"/>
        <v>"Company details"</v>
      </c>
      <c r="Y546" t="str">
        <f t="shared" si="260"/>
        <v>"References to all sub-Organizations"</v>
      </c>
      <c r="Z546" t="str">
        <f t="shared" si="261"/>
        <v>"true"</v>
      </c>
      <c r="AA546" t="str">
        <f t="shared" si="262"/>
        <v>"false"</v>
      </c>
      <c r="AB546" t="str">
        <f t="shared" si="263"/>
        <v>"Carrier|Company|PublicAuthority"</v>
      </c>
      <c r="AC546" t="str">
        <f t="shared" si="264"/>
        <v>"https://onerecord.iata.org/ns/cargo#Company"</v>
      </c>
      <c r="AD546" t="str">
        <f t="shared" si="265"/>
        <v>"https://onerecord.iata.org/ns/cargo#subOrganization"</v>
      </c>
      <c r="AE546" t="str">
        <f t="shared" si="266"/>
        <v>"https://onerecord.iata.org/ns/cargo#Organization"</v>
      </c>
      <c r="AF546" t="str">
        <f t="shared" si="267"/>
        <v>"Agent","Company","subOrganization","Agent","Organization",6,"Company details","References to all sub-Organizations","true","false","Carrier|Company|PublicAuthority","https://onerecord.iata.org/ns/cargo#Company","https://onerecord.iata.org/ns/cargo#subOrganization","https://onerecord.iata.org/ns/cargo#Organization"</v>
      </c>
      <c r="AG546" t="str">
        <f t="shared" si="268"/>
        <v>"Agent.Company"</v>
      </c>
      <c r="AH546" t="str">
        <f t="shared" si="269"/>
        <v>"subOrganization"</v>
      </c>
      <c r="AI546" t="str">
        <f t="shared" si="270"/>
        <v>"Agent.Organization"</v>
      </c>
      <c r="AJ546" t="str">
        <f t="shared" si="271"/>
        <v>"parentOrganization"</v>
      </c>
      <c r="AK546" t="str">
        <f t="shared" si="272"/>
        <v>"hasMany"</v>
      </c>
      <c r="AL546" t="str">
        <f t="shared" si="273"/>
        <v>"Agent.Company","subOrganization","Agent.Organization","parentOrganization","hasMany"</v>
      </c>
      <c r="AN546">
        <f>COUNTIF(View_conceptual!G:G,L546)</f>
        <v>0</v>
      </c>
      <c r="AO546">
        <f>COUNTIF(View_conceptual!H:H,L546)+COUNTIF(View_conceptual!I:I,N546)</f>
        <v>0</v>
      </c>
      <c r="AQ546" t="str">
        <f t="shared" si="274"/>
        <v/>
      </c>
      <c r="AR546" t="str">
        <f t="shared" si="275"/>
        <v/>
      </c>
      <c r="AT546">
        <f>COUNTIF(View_full!G:G,L546)</f>
        <v>1</v>
      </c>
      <c r="AU546">
        <f>COUNTIF(View_full!H:H,L546)+COUNTIF(View_full!I:I,N546)</f>
        <v>0</v>
      </c>
      <c r="AV546">
        <f>COUNTIFS(Property_Manual!$A$2:$A$1206,Raw!L546,Property_Manual!$B$2:$B$1206,Raw!M546,Property_Manual!$C$2:$C$1206,Raw!N546,Property_Manual!$D$2:$D$1206,Raw!O546,Property_Manual!$F$2:$F$1206,"x")</f>
        <v>0</v>
      </c>
      <c r="AW546" t="str">
        <f t="shared" si="276"/>
        <v>"Agent","Company","subOrganization","Agent","Organization",6,"Company details","References to all sub-Organizations","true","false","Carrier|Company|PublicAuthority","https://onerecord.iata.org/ns/cargo#Company","https://onerecord.iata.org/ns/cargo#subOrganization","https://onerecord.iata.org/ns/cargo#Organization"</v>
      </c>
      <c r="AX546" t="str">
        <f t="shared" si="277"/>
        <v/>
      </c>
      <c r="AY546" t="str">
        <f t="shared" si="278"/>
        <v/>
      </c>
    </row>
    <row r="547" spans="1:51" x14ac:dyDescent="0.2">
      <c r="A547" s="5" t="s">
        <v>1255</v>
      </c>
      <c r="B547" s="5" t="s">
        <v>1836</v>
      </c>
      <c r="C547" s="5" t="s">
        <v>230</v>
      </c>
      <c r="D547" s="5" t="s">
        <v>38</v>
      </c>
      <c r="E547" s="5" t="s">
        <v>1209</v>
      </c>
      <c r="F547" s="5" t="s">
        <v>23</v>
      </c>
      <c r="H547" s="5" t="s">
        <v>415</v>
      </c>
      <c r="I547" s="5" t="s">
        <v>910</v>
      </c>
      <c r="J547" s="5" t="s">
        <v>39</v>
      </c>
      <c r="K547" s="5"/>
      <c r="L547" t="str">
        <f t="shared" si="248"/>
        <v>Company</v>
      </c>
      <c r="M547" t="str">
        <f t="shared" si="249"/>
        <v>checks</v>
      </c>
      <c r="N547" t="str">
        <f t="shared" si="250"/>
        <v>Check</v>
      </c>
      <c r="O547" t="str">
        <f t="shared" si="251"/>
        <v>checkedObject</v>
      </c>
      <c r="P547" t="str">
        <f t="shared" si="252"/>
        <v/>
      </c>
      <c r="Q547" t="str">
        <f t="shared" si="253"/>
        <v>Object</v>
      </c>
      <c r="R547" t="str">
        <f t="shared" si="254"/>
        <v/>
      </c>
      <c r="S547" t="str">
        <f t="shared" si="255"/>
        <v/>
      </c>
      <c r="T547" t="str">
        <f t="shared" si="256"/>
        <v/>
      </c>
      <c r="U547" t="str">
        <f t="shared" si="257"/>
        <v/>
      </c>
      <c r="V547" t="str">
        <f t="shared" si="258"/>
        <v/>
      </c>
      <c r="W547" t="str">
        <f>IF($A547="Implicit","",COUNTIFS($C$8:C547,C547,$A$8:A547,"Explicit"))</f>
        <v/>
      </c>
      <c r="X547" t="str">
        <f t="shared" si="259"/>
        <v/>
      </c>
      <c r="Y547" t="str">
        <f t="shared" si="260"/>
        <v/>
      </c>
      <c r="Z547" t="str">
        <f t="shared" si="261"/>
        <v/>
      </c>
      <c r="AA547" t="str">
        <f t="shared" si="262"/>
        <v/>
      </c>
      <c r="AB547" t="str">
        <f t="shared" si="263"/>
        <v/>
      </c>
      <c r="AC547" t="str">
        <f t="shared" si="264"/>
        <v/>
      </c>
      <c r="AD547" t="str">
        <f t="shared" si="265"/>
        <v/>
      </c>
      <c r="AE547" t="str">
        <f t="shared" si="266"/>
        <v/>
      </c>
      <c r="AF547" t="str">
        <f t="shared" si="267"/>
        <v/>
      </c>
      <c r="AG547" t="str">
        <f t="shared" si="268"/>
        <v>"Agent.Company"</v>
      </c>
      <c r="AH547" t="str">
        <f t="shared" si="269"/>
        <v>"checks"</v>
      </c>
      <c r="AI547" t="str">
        <f t="shared" si="270"/>
        <v>"Action.Check"</v>
      </c>
      <c r="AJ547" t="str">
        <f t="shared" si="271"/>
        <v>"checkedObject"</v>
      </c>
      <c r="AK547" t="str">
        <f t="shared" si="272"/>
        <v>"hasMany"</v>
      </c>
      <c r="AL547" t="str">
        <f t="shared" si="273"/>
        <v>"Agent.Company","checks","Action.Check","checkedObject","hasMany"</v>
      </c>
      <c r="AN547">
        <f>COUNTIF(View_conceptual!G:G,L547)</f>
        <v>0</v>
      </c>
      <c r="AO547">
        <f>COUNTIF(View_conceptual!H:H,L547)+COUNTIF(View_conceptual!I:I,N547)</f>
        <v>0</v>
      </c>
      <c r="AQ547" t="str">
        <f t="shared" si="274"/>
        <v/>
      </c>
      <c r="AR547" t="str">
        <f t="shared" si="275"/>
        <v/>
      </c>
      <c r="AT547">
        <f>COUNTIF(View_full!G:G,L547)</f>
        <v>1</v>
      </c>
      <c r="AU547">
        <f>COUNTIF(View_full!H:H,L547)+COUNTIF(View_full!I:I,N547)</f>
        <v>0</v>
      </c>
      <c r="AV547">
        <f>COUNTIFS(Property_Manual!$A$2:$A$1206,Raw!L547,Property_Manual!$B$2:$B$1206,Raw!M547,Property_Manual!$C$2:$C$1206,Raw!N547,Property_Manual!$D$2:$D$1206,Raw!O547,Property_Manual!$F$2:$F$1206,"x")</f>
        <v>0</v>
      </c>
      <c r="AW547" t="str">
        <f t="shared" si="276"/>
        <v/>
      </c>
      <c r="AX547" t="str">
        <f t="shared" si="277"/>
        <v/>
      </c>
      <c r="AY547" t="str">
        <f t="shared" si="278"/>
        <v/>
      </c>
    </row>
    <row r="548" spans="1:51" x14ac:dyDescent="0.2">
      <c r="A548" s="5" t="s">
        <v>1255</v>
      </c>
      <c r="B548" s="5" t="s">
        <v>1836</v>
      </c>
      <c r="C548" s="5" t="s">
        <v>230</v>
      </c>
      <c r="D548" s="5" t="s">
        <v>43</v>
      </c>
      <c r="E548" s="5" t="s">
        <v>1198</v>
      </c>
      <c r="F548" s="5" t="s">
        <v>44</v>
      </c>
      <c r="H548" s="5" t="s">
        <v>654</v>
      </c>
      <c r="I548" s="5" t="s">
        <v>910</v>
      </c>
      <c r="J548" s="5" t="s">
        <v>45</v>
      </c>
      <c r="K548" s="5"/>
      <c r="L548" t="str">
        <f t="shared" si="248"/>
        <v>Company</v>
      </c>
      <c r="M548" t="str">
        <f t="shared" si="249"/>
        <v>externalReferences</v>
      </c>
      <c r="N548" t="str">
        <f t="shared" si="250"/>
        <v>ExternalReference</v>
      </c>
      <c r="O548" t="str">
        <f t="shared" si="251"/>
        <v>referenceForObjects</v>
      </c>
      <c r="P548" t="str">
        <f t="shared" si="252"/>
        <v/>
      </c>
      <c r="Q548" t="str">
        <f t="shared" si="253"/>
        <v>Object</v>
      </c>
      <c r="R548" t="str">
        <f t="shared" si="254"/>
        <v/>
      </c>
      <c r="S548" t="str">
        <f t="shared" si="255"/>
        <v/>
      </c>
      <c r="T548" t="str">
        <f t="shared" si="256"/>
        <v/>
      </c>
      <c r="U548" t="str">
        <f t="shared" si="257"/>
        <v/>
      </c>
      <c r="V548" t="str">
        <f t="shared" si="258"/>
        <v/>
      </c>
      <c r="W548" t="str">
        <f>IF($A548="Implicit","",COUNTIFS($C$8:C548,C548,$A$8:A548,"Explicit"))</f>
        <v/>
      </c>
      <c r="X548" t="str">
        <f t="shared" si="259"/>
        <v/>
      </c>
      <c r="Y548" t="str">
        <f t="shared" si="260"/>
        <v/>
      </c>
      <c r="Z548" t="str">
        <f t="shared" si="261"/>
        <v/>
      </c>
      <c r="AA548" t="str">
        <f t="shared" si="262"/>
        <v/>
      </c>
      <c r="AB548" t="str">
        <f t="shared" si="263"/>
        <v/>
      </c>
      <c r="AC548" t="str">
        <f t="shared" si="264"/>
        <v/>
      </c>
      <c r="AD548" t="str">
        <f t="shared" si="265"/>
        <v/>
      </c>
      <c r="AE548" t="str">
        <f t="shared" si="266"/>
        <v/>
      </c>
      <c r="AF548" t="str">
        <f t="shared" si="267"/>
        <v/>
      </c>
      <c r="AG548" t="str">
        <f t="shared" si="268"/>
        <v>"Agent.Company"</v>
      </c>
      <c r="AH548" t="str">
        <f t="shared" si="269"/>
        <v>"externalReferences"</v>
      </c>
      <c r="AI548" t="str">
        <f t="shared" si="270"/>
        <v>"Common.ExternalReference"</v>
      </c>
      <c r="AJ548" t="str">
        <f t="shared" si="271"/>
        <v>"referenceForObjects"</v>
      </c>
      <c r="AK548" t="str">
        <f t="shared" si="272"/>
        <v>"hasMany"</v>
      </c>
      <c r="AL548" t="str">
        <f t="shared" si="273"/>
        <v>"Agent.Company","externalReferences","Common.ExternalReference","referenceForObjects","hasMany"</v>
      </c>
      <c r="AN548">
        <f>COUNTIF(View_conceptual!G:G,L548)</f>
        <v>0</v>
      </c>
      <c r="AO548">
        <f>COUNTIF(View_conceptual!H:H,L548)+COUNTIF(View_conceptual!I:I,N548)</f>
        <v>0</v>
      </c>
      <c r="AQ548" t="str">
        <f t="shared" si="274"/>
        <v/>
      </c>
      <c r="AR548" t="str">
        <f t="shared" si="275"/>
        <v/>
      </c>
      <c r="AT548">
        <f>COUNTIF(View_full!G:G,L548)</f>
        <v>1</v>
      </c>
      <c r="AU548">
        <f>COUNTIF(View_full!H:H,L548)+COUNTIF(View_full!I:I,N548)</f>
        <v>0</v>
      </c>
      <c r="AV548">
        <f>COUNTIFS(Property_Manual!$A$2:$A$1206,Raw!L548,Property_Manual!$B$2:$B$1206,Raw!M548,Property_Manual!$C$2:$C$1206,Raw!N548,Property_Manual!$D$2:$D$1206,Raw!O548,Property_Manual!$F$2:$F$1206,"x")</f>
        <v>0</v>
      </c>
      <c r="AW548" t="str">
        <f t="shared" si="276"/>
        <v/>
      </c>
      <c r="AX548" t="str">
        <f t="shared" si="277"/>
        <v/>
      </c>
      <c r="AY548" t="str">
        <f t="shared" si="278"/>
        <v/>
      </c>
    </row>
    <row r="549" spans="1:51" x14ac:dyDescent="0.2">
      <c r="A549" s="5" t="s">
        <v>1255</v>
      </c>
      <c r="B549" s="5" t="s">
        <v>1836</v>
      </c>
      <c r="C549" s="5" t="s">
        <v>230</v>
      </c>
      <c r="D549" s="5" t="s">
        <v>212</v>
      </c>
      <c r="E549" s="5" t="s">
        <v>1198</v>
      </c>
      <c r="F549" s="5" t="s">
        <v>89</v>
      </c>
      <c r="G549">
        <v>1</v>
      </c>
      <c r="H549" s="5"/>
      <c r="I549" s="5" t="s">
        <v>910</v>
      </c>
      <c r="J549" s="5" t="s">
        <v>213</v>
      </c>
      <c r="K549" s="5"/>
      <c r="L549" t="str">
        <f t="shared" si="248"/>
        <v>Company</v>
      </c>
      <c r="M549" t="str">
        <f t="shared" si="249"/>
        <v>basedAtLocation</v>
      </c>
      <c r="N549" t="str">
        <f t="shared" si="250"/>
        <v>Location</v>
      </c>
      <c r="O549" t="str">
        <f t="shared" si="251"/>
        <v/>
      </c>
      <c r="P549" t="str">
        <f t="shared" si="252"/>
        <v/>
      </c>
      <c r="Q549" t="str">
        <f t="shared" si="253"/>
        <v>Object</v>
      </c>
      <c r="R549" t="str">
        <f t="shared" si="254"/>
        <v/>
      </c>
      <c r="S549" t="str">
        <f t="shared" si="255"/>
        <v/>
      </c>
      <c r="T549" t="str">
        <f t="shared" si="256"/>
        <v/>
      </c>
      <c r="U549" t="str">
        <f t="shared" si="257"/>
        <v/>
      </c>
      <c r="V549" t="str">
        <f t="shared" si="258"/>
        <v/>
      </c>
      <c r="W549" t="str">
        <f>IF($A549="Implicit","",COUNTIFS($C$8:C549,C549,$A$8:A549,"Explicit"))</f>
        <v/>
      </c>
      <c r="X549" t="str">
        <f t="shared" si="259"/>
        <v/>
      </c>
      <c r="Y549" t="str">
        <f t="shared" si="260"/>
        <v/>
      </c>
      <c r="Z549" t="str">
        <f t="shared" si="261"/>
        <v/>
      </c>
      <c r="AA549" t="str">
        <f t="shared" si="262"/>
        <v/>
      </c>
      <c r="AB549" t="str">
        <f t="shared" si="263"/>
        <v/>
      </c>
      <c r="AC549" t="str">
        <f t="shared" si="264"/>
        <v/>
      </c>
      <c r="AD549" t="str">
        <f t="shared" si="265"/>
        <v/>
      </c>
      <c r="AE549" t="str">
        <f t="shared" si="266"/>
        <v/>
      </c>
      <c r="AF549" t="str">
        <f t="shared" si="267"/>
        <v/>
      </c>
      <c r="AG549" t="str">
        <f t="shared" si="268"/>
        <v>"Agent.Company"</v>
      </c>
      <c r="AH549" t="str">
        <f t="shared" si="269"/>
        <v>"basedAtLocation"</v>
      </c>
      <c r="AI549" t="str">
        <f t="shared" si="270"/>
        <v>"Common.Location"</v>
      </c>
      <c r="AJ549" t="str">
        <f t="shared" si="271"/>
        <v>""</v>
      </c>
      <c r="AK549" t="str">
        <f t="shared" si="272"/>
        <v>"hasOne"</v>
      </c>
      <c r="AL549" t="str">
        <f t="shared" si="273"/>
        <v>"Agent.Company","basedAtLocation","Common.Location","","hasOne"</v>
      </c>
      <c r="AN549">
        <f>COUNTIF(View_conceptual!G:G,L549)</f>
        <v>0</v>
      </c>
      <c r="AO549">
        <f>COUNTIF(View_conceptual!H:H,L549)+COUNTIF(View_conceptual!I:I,N549)</f>
        <v>0</v>
      </c>
      <c r="AQ549" t="str">
        <f t="shared" si="274"/>
        <v/>
      </c>
      <c r="AR549" t="str">
        <f t="shared" si="275"/>
        <v/>
      </c>
      <c r="AT549">
        <f>COUNTIF(View_full!G:G,L549)</f>
        <v>1</v>
      </c>
      <c r="AU549">
        <f>COUNTIF(View_full!H:H,L549)+COUNTIF(View_full!I:I,N549)</f>
        <v>0</v>
      </c>
      <c r="AV549">
        <f>COUNTIFS(Property_Manual!$A$2:$A$1206,Raw!L549,Property_Manual!$B$2:$B$1206,Raw!M549,Property_Manual!$C$2:$C$1206,Raw!N549,Property_Manual!$D$2:$D$1206,Raw!O549,Property_Manual!$F$2:$F$1206,"x")</f>
        <v>0</v>
      </c>
      <c r="AW549" t="str">
        <f t="shared" si="276"/>
        <v/>
      </c>
      <c r="AX549" t="str">
        <f t="shared" si="277"/>
        <v/>
      </c>
      <c r="AY549" t="str">
        <f t="shared" si="278"/>
        <v/>
      </c>
    </row>
    <row r="550" spans="1:51" x14ac:dyDescent="0.2">
      <c r="A550" s="5" t="s">
        <v>1255</v>
      </c>
      <c r="B550" s="5" t="s">
        <v>1836</v>
      </c>
      <c r="C550" s="5" t="s">
        <v>230</v>
      </c>
      <c r="D550" s="5" t="s">
        <v>29</v>
      </c>
      <c r="E550" s="5" t="s">
        <v>1836</v>
      </c>
      <c r="F550" s="5" t="s">
        <v>30</v>
      </c>
      <c r="H550" s="5" t="s">
        <v>99</v>
      </c>
      <c r="I550" s="5" t="s">
        <v>910</v>
      </c>
      <c r="J550" s="5" t="s">
        <v>31</v>
      </c>
      <c r="K550" s="5" t="s">
        <v>1831</v>
      </c>
      <c r="L550" t="str">
        <f t="shared" si="248"/>
        <v>Company</v>
      </c>
      <c r="M550" t="str">
        <f t="shared" si="249"/>
        <v>contactPersons</v>
      </c>
      <c r="N550" t="str">
        <f t="shared" si="250"/>
        <v>Actor</v>
      </c>
      <c r="O550" t="str">
        <f t="shared" si="251"/>
        <v>associatedOrganization</v>
      </c>
      <c r="P550" t="str">
        <f t="shared" si="252"/>
        <v>Person|NonHumanActor</v>
      </c>
      <c r="Q550" t="str">
        <f t="shared" si="253"/>
        <v>Object</v>
      </c>
      <c r="R550" t="str">
        <f t="shared" si="254"/>
        <v/>
      </c>
      <c r="S550" t="str">
        <f t="shared" si="255"/>
        <v/>
      </c>
      <c r="T550" t="str">
        <f t="shared" si="256"/>
        <v/>
      </c>
      <c r="U550" t="str">
        <f t="shared" si="257"/>
        <v/>
      </c>
      <c r="V550" t="str">
        <f t="shared" si="258"/>
        <v/>
      </c>
      <c r="W550" t="str">
        <f>IF($A550="Implicit","",COUNTIFS($C$8:C550,C550,$A$8:A550,"Explicit"))</f>
        <v/>
      </c>
      <c r="X550" t="str">
        <f t="shared" si="259"/>
        <v/>
      </c>
      <c r="Y550" t="str">
        <f t="shared" si="260"/>
        <v/>
      </c>
      <c r="Z550" t="str">
        <f t="shared" si="261"/>
        <v/>
      </c>
      <c r="AA550" t="str">
        <f t="shared" si="262"/>
        <v/>
      </c>
      <c r="AB550" t="str">
        <f t="shared" si="263"/>
        <v/>
      </c>
      <c r="AC550" t="str">
        <f t="shared" si="264"/>
        <v/>
      </c>
      <c r="AD550" t="str">
        <f t="shared" si="265"/>
        <v/>
      </c>
      <c r="AE550" t="str">
        <f t="shared" si="266"/>
        <v/>
      </c>
      <c r="AF550" t="str">
        <f t="shared" si="267"/>
        <v/>
      </c>
      <c r="AG550" t="str">
        <f t="shared" si="268"/>
        <v>"Agent.Company"</v>
      </c>
      <c r="AH550" t="str">
        <f t="shared" si="269"/>
        <v>"contactPersons"</v>
      </c>
      <c r="AI550" t="str">
        <f t="shared" si="270"/>
        <v>"Agent.Actor"</v>
      </c>
      <c r="AJ550" t="str">
        <f t="shared" si="271"/>
        <v>"associatedOrganization"</v>
      </c>
      <c r="AK550" t="str">
        <f t="shared" si="272"/>
        <v>"hasMany"</v>
      </c>
      <c r="AL550" t="str">
        <f t="shared" si="273"/>
        <v>"Agent.Company","contactPersons","Agent.Actor","associatedOrganization","hasMany"</v>
      </c>
      <c r="AN550">
        <f>COUNTIF(View_conceptual!G:G,L550)</f>
        <v>0</v>
      </c>
      <c r="AO550">
        <f>COUNTIF(View_conceptual!H:H,L550)+COUNTIF(View_conceptual!I:I,N550)</f>
        <v>0</v>
      </c>
      <c r="AQ550" t="str">
        <f t="shared" si="274"/>
        <v/>
      </c>
      <c r="AR550" t="str">
        <f t="shared" si="275"/>
        <v/>
      </c>
      <c r="AT550">
        <f>COUNTIF(View_full!G:G,L550)</f>
        <v>1</v>
      </c>
      <c r="AU550">
        <f>COUNTIF(View_full!H:H,L550)+COUNTIF(View_full!I:I,N550)</f>
        <v>0</v>
      </c>
      <c r="AV550">
        <f>COUNTIFS(Property_Manual!$A$2:$A$1206,Raw!L550,Property_Manual!$B$2:$B$1206,Raw!M550,Property_Manual!$C$2:$C$1206,Raw!N550,Property_Manual!$D$2:$D$1206,Raw!O550,Property_Manual!$F$2:$F$1206,"x")</f>
        <v>0</v>
      </c>
      <c r="AW550" t="str">
        <f t="shared" si="276"/>
        <v/>
      </c>
      <c r="AX550" t="str">
        <f t="shared" si="277"/>
        <v/>
      </c>
      <c r="AY550" t="str">
        <f t="shared" si="278"/>
        <v/>
      </c>
    </row>
    <row r="551" spans="1:51" x14ac:dyDescent="0.2">
      <c r="A551" s="5" t="s">
        <v>1255</v>
      </c>
      <c r="B551" s="5" t="s">
        <v>1836</v>
      </c>
      <c r="C551" s="5" t="s">
        <v>230</v>
      </c>
      <c r="D551" s="5" t="s">
        <v>29</v>
      </c>
      <c r="E551" s="5" t="s">
        <v>1836</v>
      </c>
      <c r="F551" s="5" t="s">
        <v>390</v>
      </c>
      <c r="H551" s="5" t="s">
        <v>99</v>
      </c>
      <c r="I551" s="5" t="s">
        <v>910</v>
      </c>
      <c r="J551" s="5" t="s">
        <v>31</v>
      </c>
      <c r="K551" s="5"/>
      <c r="L551" t="str">
        <f t="shared" si="248"/>
        <v>Company</v>
      </c>
      <c r="M551" t="str">
        <f t="shared" si="249"/>
        <v>contactPersons</v>
      </c>
      <c r="N551" t="str">
        <f t="shared" si="250"/>
        <v>Person</v>
      </c>
      <c r="O551" t="str">
        <f t="shared" si="251"/>
        <v>associatedOrganization</v>
      </c>
      <c r="P551" t="str">
        <f t="shared" si="252"/>
        <v/>
      </c>
      <c r="Q551" t="str">
        <f t="shared" si="253"/>
        <v>Object</v>
      </c>
      <c r="R551" t="str">
        <f t="shared" si="254"/>
        <v/>
      </c>
      <c r="S551" t="str">
        <f t="shared" si="255"/>
        <v/>
      </c>
      <c r="T551" t="str">
        <f t="shared" si="256"/>
        <v/>
      </c>
      <c r="U551" t="str">
        <f t="shared" si="257"/>
        <v/>
      </c>
      <c r="V551" t="str">
        <f t="shared" si="258"/>
        <v/>
      </c>
      <c r="W551" t="str">
        <f>IF($A551="Implicit","",COUNTIFS($C$8:C551,C551,$A$8:A551,"Explicit"))</f>
        <v/>
      </c>
      <c r="X551" t="str">
        <f t="shared" si="259"/>
        <v/>
      </c>
      <c r="Y551" t="str">
        <f t="shared" si="260"/>
        <v/>
      </c>
      <c r="Z551" t="str">
        <f t="shared" si="261"/>
        <v/>
      </c>
      <c r="AA551" t="str">
        <f t="shared" si="262"/>
        <v/>
      </c>
      <c r="AB551" t="str">
        <f t="shared" si="263"/>
        <v/>
      </c>
      <c r="AC551" t="str">
        <f t="shared" si="264"/>
        <v/>
      </c>
      <c r="AD551" t="str">
        <f t="shared" si="265"/>
        <v/>
      </c>
      <c r="AE551" t="str">
        <f t="shared" si="266"/>
        <v/>
      </c>
      <c r="AF551" t="str">
        <f t="shared" si="267"/>
        <v/>
      </c>
      <c r="AG551" t="str">
        <f t="shared" si="268"/>
        <v>"Agent.Company"</v>
      </c>
      <c r="AH551" t="str">
        <f t="shared" si="269"/>
        <v>"contactPersons"</v>
      </c>
      <c r="AI551" t="str">
        <f t="shared" si="270"/>
        <v>"Agent.Person"</v>
      </c>
      <c r="AJ551" t="str">
        <f t="shared" si="271"/>
        <v>"associatedOrganization"</v>
      </c>
      <c r="AK551" t="str">
        <f t="shared" si="272"/>
        <v>"hasMany"</v>
      </c>
      <c r="AL551" t="str">
        <f t="shared" si="273"/>
        <v>"Agent.Company","contactPersons","Agent.Person","associatedOrganization","hasMany"</v>
      </c>
      <c r="AN551">
        <f>COUNTIF(View_conceptual!G:G,L551)</f>
        <v>0</v>
      </c>
      <c r="AO551">
        <f>COUNTIF(View_conceptual!H:H,L551)+COUNTIF(View_conceptual!I:I,N551)</f>
        <v>0</v>
      </c>
      <c r="AQ551" t="str">
        <f t="shared" si="274"/>
        <v/>
      </c>
      <c r="AR551" t="str">
        <f t="shared" si="275"/>
        <v/>
      </c>
      <c r="AT551">
        <f>COUNTIF(View_full!G:G,L551)</f>
        <v>1</v>
      </c>
      <c r="AU551">
        <f>COUNTIF(View_full!H:H,L551)+COUNTIF(View_full!I:I,N551)</f>
        <v>0</v>
      </c>
      <c r="AV551">
        <f>COUNTIFS(Property_Manual!$A$2:$A$1206,Raw!L551,Property_Manual!$B$2:$B$1206,Raw!M551,Property_Manual!$C$2:$C$1206,Raw!N551,Property_Manual!$D$2:$D$1206,Raw!O551,Property_Manual!$F$2:$F$1206,"x")</f>
        <v>0</v>
      </c>
      <c r="AW551" t="str">
        <f t="shared" si="276"/>
        <v/>
      </c>
      <c r="AX551" t="str">
        <f t="shared" si="277"/>
        <v/>
      </c>
      <c r="AY551" t="str">
        <f t="shared" si="278"/>
        <v/>
      </c>
    </row>
    <row r="552" spans="1:51" x14ac:dyDescent="0.2">
      <c r="A552" s="5" t="s">
        <v>1255</v>
      </c>
      <c r="B552" s="5" t="s">
        <v>1836</v>
      </c>
      <c r="C552" s="5" t="s">
        <v>230</v>
      </c>
      <c r="D552" s="5" t="s">
        <v>29</v>
      </c>
      <c r="E552" s="5" t="s">
        <v>1836</v>
      </c>
      <c r="F552" s="5" t="s">
        <v>1130</v>
      </c>
      <c r="H552" s="5" t="s">
        <v>99</v>
      </c>
      <c r="I552" s="5" t="s">
        <v>910</v>
      </c>
      <c r="J552" s="5" t="s">
        <v>31</v>
      </c>
      <c r="K552" s="5"/>
      <c r="L552" t="str">
        <f t="shared" si="248"/>
        <v>Company</v>
      </c>
      <c r="M552" t="str">
        <f t="shared" si="249"/>
        <v>contactPersons</v>
      </c>
      <c r="N552" t="str">
        <f t="shared" si="250"/>
        <v>NonHumanActor</v>
      </c>
      <c r="O552" t="str">
        <f t="shared" si="251"/>
        <v>associatedOrganization</v>
      </c>
      <c r="P552" t="str">
        <f t="shared" si="252"/>
        <v/>
      </c>
      <c r="Q552" t="str">
        <f t="shared" si="253"/>
        <v>Object</v>
      </c>
      <c r="R552" t="str">
        <f t="shared" si="254"/>
        <v/>
      </c>
      <c r="S552" t="str">
        <f t="shared" si="255"/>
        <v/>
      </c>
      <c r="T552" t="str">
        <f t="shared" si="256"/>
        <v/>
      </c>
      <c r="U552" t="str">
        <f t="shared" si="257"/>
        <v/>
      </c>
      <c r="V552" t="str">
        <f t="shared" si="258"/>
        <v/>
      </c>
      <c r="W552" t="str">
        <f>IF($A552="Implicit","",COUNTIFS($C$8:C552,C552,$A$8:A552,"Explicit"))</f>
        <v/>
      </c>
      <c r="X552" t="str">
        <f t="shared" si="259"/>
        <v/>
      </c>
      <c r="Y552" t="str">
        <f t="shared" si="260"/>
        <v/>
      </c>
      <c r="Z552" t="str">
        <f t="shared" si="261"/>
        <v/>
      </c>
      <c r="AA552" t="str">
        <f t="shared" si="262"/>
        <v/>
      </c>
      <c r="AB552" t="str">
        <f t="shared" si="263"/>
        <v/>
      </c>
      <c r="AC552" t="str">
        <f t="shared" si="264"/>
        <v/>
      </c>
      <c r="AD552" t="str">
        <f t="shared" si="265"/>
        <v/>
      </c>
      <c r="AE552" t="str">
        <f t="shared" si="266"/>
        <v/>
      </c>
      <c r="AF552" t="str">
        <f t="shared" si="267"/>
        <v/>
      </c>
      <c r="AG552" t="str">
        <f t="shared" si="268"/>
        <v>"Agent.Company"</v>
      </c>
      <c r="AH552" t="str">
        <f t="shared" si="269"/>
        <v>"contactPersons"</v>
      </c>
      <c r="AI552" t="str">
        <f t="shared" si="270"/>
        <v>"Agent.NonHumanActor"</v>
      </c>
      <c r="AJ552" t="str">
        <f t="shared" si="271"/>
        <v>"associatedOrganization"</v>
      </c>
      <c r="AK552" t="str">
        <f t="shared" si="272"/>
        <v>"hasMany"</v>
      </c>
      <c r="AL552" t="str">
        <f t="shared" si="273"/>
        <v>"Agent.Company","contactPersons","Agent.NonHumanActor","associatedOrganization","hasMany"</v>
      </c>
      <c r="AN552">
        <f>COUNTIF(View_conceptual!G:G,L552)</f>
        <v>0</v>
      </c>
      <c r="AO552">
        <f>COUNTIF(View_conceptual!H:H,L552)+COUNTIF(View_conceptual!I:I,N552)</f>
        <v>0</v>
      </c>
      <c r="AQ552" t="str">
        <f t="shared" si="274"/>
        <v/>
      </c>
      <c r="AR552" t="str">
        <f t="shared" si="275"/>
        <v/>
      </c>
      <c r="AT552">
        <f>COUNTIF(View_full!G:G,L552)</f>
        <v>1</v>
      </c>
      <c r="AU552">
        <f>COUNTIF(View_full!H:H,L552)+COUNTIF(View_full!I:I,N552)</f>
        <v>0</v>
      </c>
      <c r="AV552">
        <f>COUNTIFS(Property_Manual!$A$2:$A$1206,Raw!L552,Property_Manual!$B$2:$B$1206,Raw!M552,Property_Manual!$C$2:$C$1206,Raw!N552,Property_Manual!$D$2:$D$1206,Raw!O552,Property_Manual!$F$2:$F$1206,"x")</f>
        <v>0</v>
      </c>
      <c r="AW552" t="str">
        <f t="shared" si="276"/>
        <v/>
      </c>
      <c r="AX552" t="str">
        <f t="shared" si="277"/>
        <v/>
      </c>
      <c r="AY552" t="str">
        <f t="shared" si="278"/>
        <v/>
      </c>
    </row>
    <row r="553" spans="1:51" x14ac:dyDescent="0.2">
      <c r="A553" s="5" t="s">
        <v>1255</v>
      </c>
      <c r="B553" s="5" t="s">
        <v>1836</v>
      </c>
      <c r="C553" s="5" t="s">
        <v>230</v>
      </c>
      <c r="D553" s="5" t="s">
        <v>216</v>
      </c>
      <c r="E553" s="5" t="s">
        <v>1836</v>
      </c>
      <c r="F553" s="5" t="s">
        <v>100</v>
      </c>
      <c r="H553" s="5" t="s">
        <v>214</v>
      </c>
      <c r="I553" s="5" t="s">
        <v>910</v>
      </c>
      <c r="J553" s="5" t="s">
        <v>217</v>
      </c>
      <c r="K553" s="5" t="s">
        <v>1830</v>
      </c>
      <c r="L553" t="str">
        <f t="shared" si="248"/>
        <v>Company</v>
      </c>
      <c r="M553" t="str">
        <f t="shared" si="249"/>
        <v>subOrganization</v>
      </c>
      <c r="N553" t="str">
        <f t="shared" si="250"/>
        <v>Organization</v>
      </c>
      <c r="O553" t="str">
        <f t="shared" si="251"/>
        <v>parentOrganization</v>
      </c>
      <c r="P553" t="str">
        <f t="shared" si="252"/>
        <v>Carrier|Company|PublicAuthority</v>
      </c>
      <c r="Q553" t="str">
        <f t="shared" si="253"/>
        <v>Object</v>
      </c>
      <c r="R553" t="str">
        <f t="shared" si="254"/>
        <v/>
      </c>
      <c r="S553" t="str">
        <f t="shared" si="255"/>
        <v/>
      </c>
      <c r="T553" t="str">
        <f t="shared" si="256"/>
        <v/>
      </c>
      <c r="U553" t="str">
        <f t="shared" si="257"/>
        <v/>
      </c>
      <c r="V553" t="str">
        <f t="shared" si="258"/>
        <v/>
      </c>
      <c r="W553" t="str">
        <f>IF($A553="Implicit","",COUNTIFS($C$8:C553,C553,$A$8:A553,"Explicit"))</f>
        <v/>
      </c>
      <c r="X553" t="str">
        <f t="shared" si="259"/>
        <v/>
      </c>
      <c r="Y553" t="str">
        <f t="shared" si="260"/>
        <v/>
      </c>
      <c r="Z553" t="str">
        <f t="shared" si="261"/>
        <v/>
      </c>
      <c r="AA553" t="str">
        <f t="shared" si="262"/>
        <v/>
      </c>
      <c r="AB553" t="str">
        <f t="shared" si="263"/>
        <v/>
      </c>
      <c r="AC553" t="str">
        <f t="shared" si="264"/>
        <v/>
      </c>
      <c r="AD553" t="str">
        <f t="shared" si="265"/>
        <v/>
      </c>
      <c r="AE553" t="str">
        <f t="shared" si="266"/>
        <v/>
      </c>
      <c r="AF553" t="str">
        <f t="shared" si="267"/>
        <v/>
      </c>
      <c r="AG553" t="str">
        <f t="shared" si="268"/>
        <v>"Agent.Company"</v>
      </c>
      <c r="AH553" t="str">
        <f t="shared" si="269"/>
        <v>"subOrganization"</v>
      </c>
      <c r="AI553" t="str">
        <f t="shared" si="270"/>
        <v>"Agent.Organization"</v>
      </c>
      <c r="AJ553" t="str">
        <f t="shared" si="271"/>
        <v>"parentOrganization"</v>
      </c>
      <c r="AK553" t="str">
        <f t="shared" si="272"/>
        <v>"hasMany"</v>
      </c>
      <c r="AL553" t="str">
        <f t="shared" si="273"/>
        <v>"Agent.Company","subOrganization","Agent.Organization","parentOrganization","hasMany"</v>
      </c>
      <c r="AN553">
        <f>COUNTIF(View_conceptual!G:G,L553)</f>
        <v>0</v>
      </c>
      <c r="AO553">
        <f>COUNTIF(View_conceptual!H:H,L553)+COUNTIF(View_conceptual!I:I,N553)</f>
        <v>0</v>
      </c>
      <c r="AQ553" t="str">
        <f t="shared" si="274"/>
        <v/>
      </c>
      <c r="AR553" t="str">
        <f t="shared" si="275"/>
        <v/>
      </c>
      <c r="AT553">
        <f>COUNTIF(View_full!G:G,L553)</f>
        <v>1</v>
      </c>
      <c r="AU553">
        <f>COUNTIF(View_full!H:H,L553)+COUNTIF(View_full!I:I,N553)</f>
        <v>0</v>
      </c>
      <c r="AV553">
        <f>COUNTIFS(Property_Manual!$A$2:$A$1206,Raw!L553,Property_Manual!$B$2:$B$1206,Raw!M553,Property_Manual!$C$2:$C$1206,Raw!N553,Property_Manual!$D$2:$D$1206,Raw!O553,Property_Manual!$F$2:$F$1206,"x")</f>
        <v>0</v>
      </c>
      <c r="AW553" t="str">
        <f t="shared" si="276"/>
        <v/>
      </c>
      <c r="AX553" t="str">
        <f t="shared" si="277"/>
        <v/>
      </c>
      <c r="AY553" t="str">
        <f t="shared" si="278"/>
        <v/>
      </c>
    </row>
    <row r="554" spans="1:51" x14ac:dyDescent="0.2">
      <c r="A554" s="5" t="s">
        <v>1255</v>
      </c>
      <c r="B554" s="5" t="s">
        <v>1836</v>
      </c>
      <c r="C554" s="5" t="s">
        <v>230</v>
      </c>
      <c r="D554" s="5" t="s">
        <v>216</v>
      </c>
      <c r="E554" s="5" t="s">
        <v>1836</v>
      </c>
      <c r="F554" s="5" t="s">
        <v>297</v>
      </c>
      <c r="H554" s="5" t="s">
        <v>214</v>
      </c>
      <c r="I554" s="5" t="s">
        <v>910</v>
      </c>
      <c r="J554" s="5" t="s">
        <v>217</v>
      </c>
      <c r="K554" s="5"/>
      <c r="L554" t="str">
        <f t="shared" si="248"/>
        <v>Company</v>
      </c>
      <c r="M554" t="str">
        <f t="shared" si="249"/>
        <v>subOrganization</v>
      </c>
      <c r="N554" t="str">
        <f t="shared" si="250"/>
        <v>Carrier</v>
      </c>
      <c r="O554" t="str">
        <f t="shared" si="251"/>
        <v>parentOrganization</v>
      </c>
      <c r="P554" t="str">
        <f t="shared" si="252"/>
        <v/>
      </c>
      <c r="Q554" t="str">
        <f t="shared" si="253"/>
        <v>Object</v>
      </c>
      <c r="R554" t="str">
        <f t="shared" si="254"/>
        <v/>
      </c>
      <c r="S554" t="str">
        <f t="shared" si="255"/>
        <v/>
      </c>
      <c r="T554" t="str">
        <f t="shared" si="256"/>
        <v/>
      </c>
      <c r="U554" t="str">
        <f t="shared" si="257"/>
        <v/>
      </c>
      <c r="V554" t="str">
        <f t="shared" si="258"/>
        <v/>
      </c>
      <c r="W554" t="str">
        <f>IF($A554="Implicit","",COUNTIFS($C$8:C554,C554,$A$8:A554,"Explicit"))</f>
        <v/>
      </c>
      <c r="X554" t="str">
        <f t="shared" si="259"/>
        <v/>
      </c>
      <c r="Y554" t="str">
        <f t="shared" si="260"/>
        <v/>
      </c>
      <c r="Z554" t="str">
        <f t="shared" si="261"/>
        <v/>
      </c>
      <c r="AA554" t="str">
        <f t="shared" si="262"/>
        <v/>
      </c>
      <c r="AB554" t="str">
        <f t="shared" si="263"/>
        <v/>
      </c>
      <c r="AC554" t="str">
        <f t="shared" si="264"/>
        <v/>
      </c>
      <c r="AD554" t="str">
        <f t="shared" si="265"/>
        <v/>
      </c>
      <c r="AE554" t="str">
        <f t="shared" si="266"/>
        <v/>
      </c>
      <c r="AF554" t="str">
        <f t="shared" si="267"/>
        <v/>
      </c>
      <c r="AG554" t="str">
        <f t="shared" si="268"/>
        <v>"Agent.Company"</v>
      </c>
      <c r="AH554" t="str">
        <f t="shared" si="269"/>
        <v>"subOrganization"</v>
      </c>
      <c r="AI554" t="str">
        <f t="shared" si="270"/>
        <v>"Agent.Carrier"</v>
      </c>
      <c r="AJ554" t="str">
        <f t="shared" si="271"/>
        <v>"parentOrganization"</v>
      </c>
      <c r="AK554" t="str">
        <f t="shared" si="272"/>
        <v>"hasMany"</v>
      </c>
      <c r="AL554" t="str">
        <f t="shared" si="273"/>
        <v>"Agent.Company","subOrganization","Agent.Carrier","parentOrganization","hasMany"</v>
      </c>
      <c r="AN554">
        <f>COUNTIF(View_conceptual!G:G,L554)</f>
        <v>0</v>
      </c>
      <c r="AO554">
        <f>COUNTIF(View_conceptual!H:H,L554)+COUNTIF(View_conceptual!I:I,N554)</f>
        <v>0</v>
      </c>
      <c r="AQ554" t="str">
        <f t="shared" si="274"/>
        <v/>
      </c>
      <c r="AR554" t="str">
        <f t="shared" si="275"/>
        <v/>
      </c>
      <c r="AT554">
        <f>COUNTIF(View_full!G:G,L554)</f>
        <v>1</v>
      </c>
      <c r="AU554">
        <f>COUNTIF(View_full!H:H,L554)+COUNTIF(View_full!I:I,N554)</f>
        <v>0</v>
      </c>
      <c r="AV554">
        <f>COUNTIFS(Property_Manual!$A$2:$A$1206,Raw!L554,Property_Manual!$B$2:$B$1206,Raw!M554,Property_Manual!$C$2:$C$1206,Raw!N554,Property_Manual!$D$2:$D$1206,Raw!O554,Property_Manual!$F$2:$F$1206,"x")</f>
        <v>0</v>
      </c>
      <c r="AW554" t="str">
        <f t="shared" si="276"/>
        <v/>
      </c>
      <c r="AX554" t="str">
        <f t="shared" si="277"/>
        <v/>
      </c>
      <c r="AY554" t="str">
        <f t="shared" si="278"/>
        <v/>
      </c>
    </row>
    <row r="555" spans="1:51" x14ac:dyDescent="0.2">
      <c r="A555" s="5" t="s">
        <v>1255</v>
      </c>
      <c r="B555" s="5" t="s">
        <v>1836</v>
      </c>
      <c r="C555" s="5" t="s">
        <v>230</v>
      </c>
      <c r="D555" s="5" t="s">
        <v>216</v>
      </c>
      <c r="E555" s="5" t="s">
        <v>1836</v>
      </c>
      <c r="F555" s="5" t="s">
        <v>230</v>
      </c>
      <c r="H555" s="5" t="s">
        <v>214</v>
      </c>
      <c r="I555" s="5" t="s">
        <v>910</v>
      </c>
      <c r="J555" s="5" t="s">
        <v>217</v>
      </c>
      <c r="K555" s="5" t="s">
        <v>297</v>
      </c>
      <c r="L555" t="str">
        <f t="shared" si="248"/>
        <v>Company</v>
      </c>
      <c r="M555" t="str">
        <f t="shared" si="249"/>
        <v>subOrganization</v>
      </c>
      <c r="N555" t="str">
        <f t="shared" si="250"/>
        <v>Company</v>
      </c>
      <c r="O555" t="str">
        <f t="shared" si="251"/>
        <v>parentOrganization</v>
      </c>
      <c r="P555" t="str">
        <f t="shared" si="252"/>
        <v>Carrier</v>
      </c>
      <c r="Q555" t="str">
        <f t="shared" si="253"/>
        <v>Object</v>
      </c>
      <c r="R555" t="str">
        <f t="shared" si="254"/>
        <v/>
      </c>
      <c r="S555" t="str">
        <f t="shared" si="255"/>
        <v/>
      </c>
      <c r="T555" t="str">
        <f t="shared" si="256"/>
        <v/>
      </c>
      <c r="U555" t="str">
        <f t="shared" si="257"/>
        <v/>
      </c>
      <c r="V555" t="str">
        <f t="shared" si="258"/>
        <v/>
      </c>
      <c r="W555" t="str">
        <f>IF($A555="Implicit","",COUNTIFS($C$8:C555,C555,$A$8:A555,"Explicit"))</f>
        <v/>
      </c>
      <c r="X555" t="str">
        <f t="shared" si="259"/>
        <v/>
      </c>
      <c r="Y555" t="str">
        <f t="shared" si="260"/>
        <v/>
      </c>
      <c r="Z555" t="str">
        <f t="shared" si="261"/>
        <v/>
      </c>
      <c r="AA555" t="str">
        <f t="shared" si="262"/>
        <v/>
      </c>
      <c r="AB555" t="str">
        <f t="shared" si="263"/>
        <v/>
      </c>
      <c r="AC555" t="str">
        <f t="shared" si="264"/>
        <v/>
      </c>
      <c r="AD555" t="str">
        <f t="shared" si="265"/>
        <v/>
      </c>
      <c r="AE555" t="str">
        <f t="shared" si="266"/>
        <v/>
      </c>
      <c r="AF555" t="str">
        <f t="shared" si="267"/>
        <v/>
      </c>
      <c r="AG555" t="str">
        <f t="shared" si="268"/>
        <v>"Agent.Company"</v>
      </c>
      <c r="AH555" t="str">
        <f t="shared" si="269"/>
        <v>"subOrganization"</v>
      </c>
      <c r="AI555" t="str">
        <f t="shared" si="270"/>
        <v>"Agent.Company"</v>
      </c>
      <c r="AJ555" t="str">
        <f t="shared" si="271"/>
        <v>"parentOrganization"</v>
      </c>
      <c r="AK555" t="str">
        <f t="shared" si="272"/>
        <v>"hasMany"</v>
      </c>
      <c r="AL555" t="str">
        <f t="shared" si="273"/>
        <v>"Agent.Company","subOrganization","Agent.Company","parentOrganization","hasMany"</v>
      </c>
      <c r="AN555">
        <f>COUNTIF(View_conceptual!G:G,L555)</f>
        <v>0</v>
      </c>
      <c r="AO555">
        <f>COUNTIF(View_conceptual!H:H,L555)+COUNTIF(View_conceptual!I:I,N555)</f>
        <v>0</v>
      </c>
      <c r="AQ555" t="str">
        <f t="shared" si="274"/>
        <v/>
      </c>
      <c r="AR555" t="str">
        <f t="shared" si="275"/>
        <v/>
      </c>
      <c r="AT555">
        <f>COUNTIF(View_full!G:G,L555)</f>
        <v>1</v>
      </c>
      <c r="AU555">
        <f>COUNTIF(View_full!H:H,L555)+COUNTIF(View_full!I:I,N555)</f>
        <v>0</v>
      </c>
      <c r="AV555">
        <f>COUNTIFS(Property_Manual!$A$2:$A$1206,Raw!L555,Property_Manual!$B$2:$B$1206,Raw!M555,Property_Manual!$C$2:$C$1206,Raw!N555,Property_Manual!$D$2:$D$1206,Raw!O555,Property_Manual!$F$2:$F$1206,"x")</f>
        <v>0</v>
      </c>
      <c r="AW555" t="str">
        <f t="shared" si="276"/>
        <v/>
      </c>
      <c r="AX555" t="str">
        <f t="shared" si="277"/>
        <v/>
      </c>
      <c r="AY555" t="str">
        <f t="shared" si="278"/>
        <v/>
      </c>
    </row>
    <row r="556" spans="1:51" x14ac:dyDescent="0.2">
      <c r="A556" s="5" t="s">
        <v>1255</v>
      </c>
      <c r="B556" s="5" t="s">
        <v>1836</v>
      </c>
      <c r="C556" s="5" t="s">
        <v>230</v>
      </c>
      <c r="D556" s="5" t="s">
        <v>216</v>
      </c>
      <c r="E556" s="5" t="s">
        <v>1836</v>
      </c>
      <c r="F556" s="5" t="s">
        <v>1132</v>
      </c>
      <c r="H556" s="5" t="s">
        <v>214</v>
      </c>
      <c r="I556" s="5" t="s">
        <v>910</v>
      </c>
      <c r="J556" s="5" t="s">
        <v>217</v>
      </c>
      <c r="K556" s="5"/>
      <c r="L556" t="str">
        <f t="shared" si="248"/>
        <v>Company</v>
      </c>
      <c r="M556" t="str">
        <f t="shared" si="249"/>
        <v>subOrganization</v>
      </c>
      <c r="N556" t="str">
        <f t="shared" si="250"/>
        <v>PublicAuthority</v>
      </c>
      <c r="O556" t="str">
        <f t="shared" si="251"/>
        <v>parentOrganization</v>
      </c>
      <c r="P556" t="str">
        <f t="shared" si="252"/>
        <v/>
      </c>
      <c r="Q556" t="str">
        <f t="shared" si="253"/>
        <v>Object</v>
      </c>
      <c r="R556" t="str">
        <f t="shared" si="254"/>
        <v/>
      </c>
      <c r="S556" t="str">
        <f t="shared" si="255"/>
        <v/>
      </c>
      <c r="T556" t="str">
        <f t="shared" si="256"/>
        <v/>
      </c>
      <c r="U556" t="str">
        <f t="shared" si="257"/>
        <v/>
      </c>
      <c r="V556" t="str">
        <f t="shared" si="258"/>
        <v/>
      </c>
      <c r="W556" t="str">
        <f>IF($A556="Implicit","",COUNTIFS($C$8:C556,C556,$A$8:A556,"Explicit"))</f>
        <v/>
      </c>
      <c r="X556" t="str">
        <f t="shared" si="259"/>
        <v/>
      </c>
      <c r="Y556" t="str">
        <f t="shared" si="260"/>
        <v/>
      </c>
      <c r="Z556" t="str">
        <f t="shared" si="261"/>
        <v/>
      </c>
      <c r="AA556" t="str">
        <f t="shared" si="262"/>
        <v/>
      </c>
      <c r="AB556" t="str">
        <f t="shared" si="263"/>
        <v/>
      </c>
      <c r="AC556" t="str">
        <f t="shared" si="264"/>
        <v/>
      </c>
      <c r="AD556" t="str">
        <f t="shared" si="265"/>
        <v/>
      </c>
      <c r="AE556" t="str">
        <f t="shared" si="266"/>
        <v/>
      </c>
      <c r="AF556" t="str">
        <f t="shared" si="267"/>
        <v/>
      </c>
      <c r="AG556" t="str">
        <f t="shared" si="268"/>
        <v>"Agent.Company"</v>
      </c>
      <c r="AH556" t="str">
        <f t="shared" si="269"/>
        <v>"subOrganization"</v>
      </c>
      <c r="AI556" t="str">
        <f t="shared" si="270"/>
        <v>"Agent.PublicAuthority"</v>
      </c>
      <c r="AJ556" t="str">
        <f t="shared" si="271"/>
        <v>"parentOrganization"</v>
      </c>
      <c r="AK556" t="str">
        <f t="shared" si="272"/>
        <v>"hasMany"</v>
      </c>
      <c r="AL556" t="str">
        <f t="shared" si="273"/>
        <v>"Agent.Company","subOrganization","Agent.PublicAuthority","parentOrganization","hasMany"</v>
      </c>
      <c r="AN556">
        <f>COUNTIF(View_conceptual!G:G,L556)</f>
        <v>0</v>
      </c>
      <c r="AO556">
        <f>COUNTIF(View_conceptual!H:H,L556)+COUNTIF(View_conceptual!I:I,N556)</f>
        <v>0</v>
      </c>
      <c r="AQ556" t="str">
        <f t="shared" si="274"/>
        <v/>
      </c>
      <c r="AR556" t="str">
        <f t="shared" si="275"/>
        <v/>
      </c>
      <c r="AT556">
        <f>COUNTIF(View_full!G:G,L556)</f>
        <v>1</v>
      </c>
      <c r="AU556">
        <f>COUNTIF(View_full!H:H,L556)+COUNTIF(View_full!I:I,N556)</f>
        <v>0</v>
      </c>
      <c r="AV556">
        <f>COUNTIFS(Property_Manual!$A$2:$A$1206,Raw!L556,Property_Manual!$B$2:$B$1206,Raw!M556,Property_Manual!$C$2:$C$1206,Raw!N556,Property_Manual!$D$2:$D$1206,Raw!O556,Property_Manual!$F$2:$F$1206,"x")</f>
        <v>0</v>
      </c>
      <c r="AW556" t="str">
        <f t="shared" si="276"/>
        <v/>
      </c>
      <c r="AX556" t="str">
        <f t="shared" si="277"/>
        <v/>
      </c>
      <c r="AY556" t="str">
        <f t="shared" si="278"/>
        <v/>
      </c>
    </row>
    <row r="557" spans="1:51" x14ac:dyDescent="0.2">
      <c r="A557" s="5" t="s">
        <v>1254</v>
      </c>
      <c r="B557" s="5" t="s">
        <v>1836</v>
      </c>
      <c r="C557" s="5" t="s">
        <v>230</v>
      </c>
      <c r="D557" s="5" t="s">
        <v>379</v>
      </c>
      <c r="E557" s="5"/>
      <c r="F557" s="5" t="s">
        <v>6</v>
      </c>
      <c r="G557">
        <v>1</v>
      </c>
      <c r="H557" s="5"/>
      <c r="I557" s="5" t="s">
        <v>910</v>
      </c>
      <c r="J557" s="5" t="s">
        <v>380</v>
      </c>
      <c r="K557" s="5"/>
      <c r="L557" t="str">
        <f t="shared" si="248"/>
        <v>Company</v>
      </c>
      <c r="M557" t="str">
        <f t="shared" si="249"/>
        <v>iataCargoAgentCode</v>
      </c>
      <c r="N557" t="str">
        <f t="shared" si="250"/>
        <v>string</v>
      </c>
      <c r="O557" t="str">
        <f t="shared" si="251"/>
        <v/>
      </c>
      <c r="P557" t="str">
        <f t="shared" si="252"/>
        <v/>
      </c>
      <c r="Q557" t="str">
        <f t="shared" si="253"/>
        <v>Object</v>
      </c>
      <c r="R557" t="str">
        <f t="shared" si="254"/>
        <v>"Agent"</v>
      </c>
      <c r="S557" t="str">
        <f t="shared" si="255"/>
        <v>"Company"</v>
      </c>
      <c r="T557" t="str">
        <f t="shared" si="256"/>
        <v>"iataCargoAgentCode"</v>
      </c>
      <c r="U557" t="str">
        <f t="shared" si="257"/>
        <v>""</v>
      </c>
      <c r="V557" t="str">
        <f t="shared" si="258"/>
        <v>"string"</v>
      </c>
      <c r="W557">
        <f>IF($A557="Implicit","",COUNTIFS($C$8:C557,C557,$A$8:A557,"Explicit"))</f>
        <v>7</v>
      </c>
      <c r="X557" t="str">
        <f t="shared" si="259"/>
        <v>"Company details"</v>
      </c>
      <c r="Y557" t="str">
        <f t="shared" si="260"/>
        <v>"IATA accredited cargo agent 7 digit number"</v>
      </c>
      <c r="Z557" t="str">
        <f t="shared" si="261"/>
        <v>"false"</v>
      </c>
      <c r="AA557" t="str">
        <f t="shared" si="262"/>
        <v>"false"</v>
      </c>
      <c r="AB557" t="str">
        <f t="shared" si="263"/>
        <v>""</v>
      </c>
      <c r="AC557" t="str">
        <f t="shared" si="264"/>
        <v>"https://onerecord.iata.org/ns/cargo#Company"</v>
      </c>
      <c r="AD557" t="str">
        <f t="shared" si="265"/>
        <v>"https://onerecord.iata.org/ns/cargo#iataCargoAgentCode"</v>
      </c>
      <c r="AE557" t="str">
        <f t="shared" si="266"/>
        <v>"http://www.w3.org/2001/XMLSchema#string"</v>
      </c>
      <c r="AF557" t="str">
        <f t="shared" si="267"/>
        <v>"Agent","Company","iataCargoAgentCode","","string",7,"Company details","IATA accredited cargo agent 7 digit number","false","false","","https://onerecord.iata.org/ns/cargo#Company","https://onerecord.iata.org/ns/cargo#iataCargoAgentCode","http://www.w3.org/2001/XMLSchema#string"</v>
      </c>
      <c r="AG557" t="str">
        <f t="shared" si="268"/>
        <v>"Agent.Company"</v>
      </c>
      <c r="AH557" t="str">
        <f t="shared" si="269"/>
        <v>"iataCargoAgentCode"</v>
      </c>
      <c r="AI557" t="str">
        <f t="shared" si="270"/>
        <v>".string"</v>
      </c>
      <c r="AJ557" t="str">
        <f t="shared" si="271"/>
        <v>""</v>
      </c>
      <c r="AK557" t="str">
        <f t="shared" si="272"/>
        <v>"hasOne"</v>
      </c>
      <c r="AL557" t="str">
        <f t="shared" si="273"/>
        <v>"Agent.Company","iataCargoAgentCode",".string","","hasOne"</v>
      </c>
      <c r="AN557">
        <f>COUNTIF(View_conceptual!G:G,L557)</f>
        <v>0</v>
      </c>
      <c r="AO557">
        <f>COUNTIF(View_conceptual!H:H,L557)+COUNTIF(View_conceptual!I:I,N557)</f>
        <v>0</v>
      </c>
      <c r="AQ557" t="str">
        <f t="shared" si="274"/>
        <v/>
      </c>
      <c r="AR557" t="str">
        <f t="shared" si="275"/>
        <v/>
      </c>
      <c r="AT557">
        <f>COUNTIF(View_full!G:G,L557)</f>
        <v>1</v>
      </c>
      <c r="AU557">
        <f>COUNTIF(View_full!H:H,L557)+COUNTIF(View_full!I:I,N557)</f>
        <v>0</v>
      </c>
      <c r="AV557">
        <f>COUNTIFS(Property_Manual!$A$2:$A$1206,Raw!L557,Property_Manual!$B$2:$B$1206,Raw!M557,Property_Manual!$C$2:$C$1206,Raw!N557,Property_Manual!$D$2:$D$1206,Raw!O557,Property_Manual!$F$2:$F$1206,"x")</f>
        <v>0</v>
      </c>
      <c r="AW557" t="str">
        <f t="shared" si="276"/>
        <v>"Agent","Company","iataCargoAgentCode","","string",7,"Company details","IATA accredited cargo agent 7 digit number","false","false","","https://onerecord.iata.org/ns/cargo#Company","https://onerecord.iata.org/ns/cargo#iataCargoAgentCode","http://www.w3.org/2001/XMLSchema#string"</v>
      </c>
      <c r="AX557" t="str">
        <f t="shared" si="277"/>
        <v/>
      </c>
      <c r="AY557" t="str">
        <f t="shared" si="278"/>
        <v/>
      </c>
    </row>
    <row r="558" spans="1:51" x14ac:dyDescent="0.2">
      <c r="A558" s="5" t="s">
        <v>1254</v>
      </c>
      <c r="B558" s="5" t="s">
        <v>1836</v>
      </c>
      <c r="C558" s="5" t="s">
        <v>230</v>
      </c>
      <c r="D558" s="5" t="s">
        <v>381</v>
      </c>
      <c r="E558" s="5"/>
      <c r="F558" s="5" t="s">
        <v>6</v>
      </c>
      <c r="G558">
        <v>1</v>
      </c>
      <c r="H558" s="5"/>
      <c r="I558" s="5" t="s">
        <v>910</v>
      </c>
      <c r="J558" s="5" t="s">
        <v>382</v>
      </c>
      <c r="K558" s="5"/>
      <c r="L558" t="str">
        <f t="shared" si="248"/>
        <v>Company</v>
      </c>
      <c r="M558" t="str">
        <f t="shared" si="249"/>
        <v>iataCargoAgentLocationIdentifier</v>
      </c>
      <c r="N558" t="str">
        <f t="shared" si="250"/>
        <v>string</v>
      </c>
      <c r="O558" t="str">
        <f t="shared" si="251"/>
        <v/>
      </c>
      <c r="P558" t="str">
        <f t="shared" si="252"/>
        <v/>
      </c>
      <c r="Q558" t="str">
        <f t="shared" si="253"/>
        <v>Object</v>
      </c>
      <c r="R558" t="str">
        <f t="shared" si="254"/>
        <v>"Agent"</v>
      </c>
      <c r="S558" t="str">
        <f t="shared" si="255"/>
        <v>"Company"</v>
      </c>
      <c r="T558" t="str">
        <f t="shared" si="256"/>
        <v>"iataCargoAgentLocationIdentifier"</v>
      </c>
      <c r="U558" t="str">
        <f t="shared" si="257"/>
        <v>""</v>
      </c>
      <c r="V558" t="str">
        <f t="shared" si="258"/>
        <v>"string"</v>
      </c>
      <c r="W558">
        <f>IF($A558="Implicit","",COUNTIFS($C$8:C558,C558,$A$8:A558,"Explicit"))</f>
        <v>8</v>
      </c>
      <c r="X558" t="str">
        <f t="shared" si="259"/>
        <v>"Company details"</v>
      </c>
      <c r="Y558" t="str">
        <f t="shared" si="260"/>
        <v>"IATA CASS cargo agent 4 digit branch number / location identifier"</v>
      </c>
      <c r="Z558" t="str">
        <f t="shared" si="261"/>
        <v>"false"</v>
      </c>
      <c r="AA558" t="str">
        <f t="shared" si="262"/>
        <v>"false"</v>
      </c>
      <c r="AB558" t="str">
        <f t="shared" si="263"/>
        <v>""</v>
      </c>
      <c r="AC558" t="str">
        <f t="shared" si="264"/>
        <v>"https://onerecord.iata.org/ns/cargo#Company"</v>
      </c>
      <c r="AD558" t="str">
        <f t="shared" si="265"/>
        <v>"https://onerecord.iata.org/ns/cargo#iataCargoAgentLocationIdentifier"</v>
      </c>
      <c r="AE558" t="str">
        <f t="shared" si="266"/>
        <v>"http://www.w3.org/2001/XMLSchema#string"</v>
      </c>
      <c r="AF558" t="str">
        <f t="shared" si="267"/>
        <v>"Agent","Company","iataCargoAgentLocationIdentifier","","string",8,"Company details","IATA CASS cargo agent 4 digit branch number / location identifier","false","false","","https://onerecord.iata.org/ns/cargo#Company","https://onerecord.iata.org/ns/cargo#iataCargoAgentLocationIdentifier","http://www.w3.org/2001/XMLSchema#string"</v>
      </c>
      <c r="AG558" t="str">
        <f t="shared" si="268"/>
        <v>"Agent.Company"</v>
      </c>
      <c r="AH558" t="str">
        <f t="shared" si="269"/>
        <v>"iataCargoAgentLocationIdentifier"</v>
      </c>
      <c r="AI558" t="str">
        <f t="shared" si="270"/>
        <v>".string"</v>
      </c>
      <c r="AJ558" t="str">
        <f t="shared" si="271"/>
        <v>""</v>
      </c>
      <c r="AK558" t="str">
        <f t="shared" si="272"/>
        <v>"hasOne"</v>
      </c>
      <c r="AL558" t="str">
        <f t="shared" si="273"/>
        <v>"Agent.Company","iataCargoAgentLocationIdentifier",".string","","hasOne"</v>
      </c>
      <c r="AN558">
        <f>COUNTIF(View_conceptual!G:G,L558)</f>
        <v>0</v>
      </c>
      <c r="AO558">
        <f>COUNTIF(View_conceptual!H:H,L558)+COUNTIF(View_conceptual!I:I,N558)</f>
        <v>0</v>
      </c>
      <c r="AQ558" t="str">
        <f t="shared" si="274"/>
        <v/>
      </c>
      <c r="AR558" t="str">
        <f t="shared" si="275"/>
        <v/>
      </c>
      <c r="AT558">
        <f>COUNTIF(View_full!G:G,L558)</f>
        <v>1</v>
      </c>
      <c r="AU558">
        <f>COUNTIF(View_full!H:H,L558)+COUNTIF(View_full!I:I,N558)</f>
        <v>0</v>
      </c>
      <c r="AV558">
        <f>COUNTIFS(Property_Manual!$A$2:$A$1206,Raw!L558,Property_Manual!$B$2:$B$1206,Raw!M558,Property_Manual!$C$2:$C$1206,Raw!N558,Property_Manual!$D$2:$D$1206,Raw!O558,Property_Manual!$F$2:$F$1206,"x")</f>
        <v>0</v>
      </c>
      <c r="AW558" t="str">
        <f t="shared" si="276"/>
        <v>"Agent","Company","iataCargoAgentLocationIdentifier","","string",8,"Company details","IATA CASS cargo agent 4 digit branch number / location identifier","false","false","","https://onerecord.iata.org/ns/cargo#Company","https://onerecord.iata.org/ns/cargo#iataCargoAgentLocationIdentifier","http://www.w3.org/2001/XMLSchema#string"</v>
      </c>
      <c r="AX558" t="str">
        <f t="shared" si="277"/>
        <v/>
      </c>
      <c r="AY558" t="str">
        <f t="shared" si="278"/>
        <v/>
      </c>
    </row>
    <row r="559" spans="1:51" x14ac:dyDescent="0.2">
      <c r="A559" s="5" t="s">
        <v>1254</v>
      </c>
      <c r="B559" s="5" t="s">
        <v>1836</v>
      </c>
      <c r="C559" s="5" t="s">
        <v>230</v>
      </c>
      <c r="D559" s="5" t="s">
        <v>40</v>
      </c>
      <c r="E559" s="5" t="s">
        <v>1212</v>
      </c>
      <c r="F559" s="5" t="s">
        <v>41</v>
      </c>
      <c r="H559" s="5"/>
      <c r="I559" s="5" t="s">
        <v>910</v>
      </c>
      <c r="J559" s="5" t="s">
        <v>42</v>
      </c>
      <c r="K559" s="5"/>
      <c r="L559" t="str">
        <f t="shared" si="248"/>
        <v>Company</v>
      </c>
      <c r="M559" t="str">
        <f t="shared" si="249"/>
        <v>events</v>
      </c>
      <c r="N559" t="str">
        <f t="shared" si="250"/>
        <v>LogisticsEvent</v>
      </c>
      <c r="O559" t="str">
        <f t="shared" si="251"/>
        <v/>
      </c>
      <c r="P559" t="str">
        <f t="shared" si="252"/>
        <v/>
      </c>
      <c r="Q559" t="str">
        <f t="shared" si="253"/>
        <v>Object</v>
      </c>
      <c r="R559" t="str">
        <f t="shared" si="254"/>
        <v>"Agent"</v>
      </c>
      <c r="S559" t="str">
        <f t="shared" si="255"/>
        <v>"Company"</v>
      </c>
      <c r="T559" t="str">
        <f t="shared" si="256"/>
        <v>"events"</v>
      </c>
      <c r="U559" t="str">
        <f t="shared" si="257"/>
        <v>"Event"</v>
      </c>
      <c r="V559" t="str">
        <f t="shared" si="258"/>
        <v>"LogisticsEvent"</v>
      </c>
      <c r="W559">
        <f>IF($A559="Implicit","",COUNTIFS($C$8:C559,C559,$A$8:A559,"Explicit"))</f>
        <v>9</v>
      </c>
      <c r="X559" t="str">
        <f t="shared" si="259"/>
        <v>"Company details"</v>
      </c>
      <c r="Y559" t="str">
        <f t="shared" si="260"/>
        <v>"Events object"</v>
      </c>
      <c r="Z559" t="str">
        <f t="shared" si="261"/>
        <v>"true"</v>
      </c>
      <c r="AA559" t="str">
        <f t="shared" si="262"/>
        <v>"false"</v>
      </c>
      <c r="AB559" t="str">
        <f t="shared" si="263"/>
        <v>""</v>
      </c>
      <c r="AC559" t="str">
        <f t="shared" si="264"/>
        <v>"https://onerecord.iata.org/ns/cargo#Company"</v>
      </c>
      <c r="AD559" t="str">
        <f t="shared" si="265"/>
        <v>"https://onerecord.iata.org/ns/cargo#events"</v>
      </c>
      <c r="AE559" t="str">
        <f t="shared" si="266"/>
        <v>"https://onerecord.iata.org/ns/cargo#LogisticsEvent"</v>
      </c>
      <c r="AF559" t="str">
        <f t="shared" si="267"/>
        <v>"Agent","Company","events","Event","LogisticsEvent",9,"Company details","Events object","true","false","","https://onerecord.iata.org/ns/cargo#Company","https://onerecord.iata.org/ns/cargo#events","https://onerecord.iata.org/ns/cargo#LogisticsEvent"</v>
      </c>
      <c r="AG559" t="str">
        <f t="shared" si="268"/>
        <v>"Agent.Company"</v>
      </c>
      <c r="AH559" t="str">
        <f t="shared" si="269"/>
        <v>"events"</v>
      </c>
      <c r="AI559" t="str">
        <f t="shared" si="270"/>
        <v>"Event.LogisticsEvent"</v>
      </c>
      <c r="AJ559" t="str">
        <f t="shared" si="271"/>
        <v>""</v>
      </c>
      <c r="AK559" t="str">
        <f t="shared" si="272"/>
        <v>"hasMany"</v>
      </c>
      <c r="AL559" t="str">
        <f t="shared" si="273"/>
        <v>"Agent.Company","events","Event.LogisticsEvent","","hasMany"</v>
      </c>
      <c r="AN559">
        <f>COUNTIF(View_conceptual!G:G,L559)</f>
        <v>0</v>
      </c>
      <c r="AO559">
        <f>COUNTIF(View_conceptual!H:H,L559)+COUNTIF(View_conceptual!I:I,N559)</f>
        <v>0</v>
      </c>
      <c r="AQ559" t="str">
        <f t="shared" si="274"/>
        <v/>
      </c>
      <c r="AR559" t="str">
        <f t="shared" si="275"/>
        <v/>
      </c>
      <c r="AT559">
        <f>COUNTIF(View_full!G:G,L559)</f>
        <v>1</v>
      </c>
      <c r="AU559">
        <f>COUNTIF(View_full!H:H,L559)+COUNTIF(View_full!I:I,N559)</f>
        <v>0</v>
      </c>
      <c r="AV559">
        <f>COUNTIFS(Property_Manual!$A$2:$A$1206,Raw!L559,Property_Manual!$B$2:$B$1206,Raw!M559,Property_Manual!$C$2:$C$1206,Raw!N559,Property_Manual!$D$2:$D$1206,Raw!O559,Property_Manual!$F$2:$F$1206,"x")</f>
        <v>0</v>
      </c>
      <c r="AW559" t="str">
        <f t="shared" si="276"/>
        <v>"Agent","Company","events","Event","LogisticsEvent",9,"Company details","Events object","true","false","","https://onerecord.iata.org/ns/cargo#Company","https://onerecord.iata.org/ns/cargo#events","https://onerecord.iata.org/ns/cargo#LogisticsEvent"</v>
      </c>
      <c r="AX559" t="str">
        <f t="shared" si="277"/>
        <v/>
      </c>
      <c r="AY559" t="str">
        <f t="shared" si="278"/>
        <v/>
      </c>
    </row>
    <row r="560" spans="1:51" x14ac:dyDescent="0.2">
      <c r="A560" s="5" t="s">
        <v>1254</v>
      </c>
      <c r="B560" s="5" t="s">
        <v>1836</v>
      </c>
      <c r="C560" s="5" t="s">
        <v>230</v>
      </c>
      <c r="D560" s="5" t="s">
        <v>46</v>
      </c>
      <c r="E560" s="5"/>
      <c r="F560" s="5" t="s">
        <v>47</v>
      </c>
      <c r="G560">
        <v>1</v>
      </c>
      <c r="H560" s="5"/>
      <c r="I560" s="5" t="s">
        <v>910</v>
      </c>
      <c r="J560" s="5" t="s">
        <v>48</v>
      </c>
      <c r="K560" s="5"/>
      <c r="L560" t="str">
        <f t="shared" si="248"/>
        <v>Company</v>
      </c>
      <c r="M560" t="str">
        <f t="shared" si="249"/>
        <v>skeletonIndicator</v>
      </c>
      <c r="N560" t="str">
        <f t="shared" si="250"/>
        <v>boolean</v>
      </c>
      <c r="O560" t="str">
        <f t="shared" si="251"/>
        <v/>
      </c>
      <c r="P560" t="str">
        <f t="shared" si="252"/>
        <v/>
      </c>
      <c r="Q560" t="str">
        <f t="shared" si="253"/>
        <v>Object</v>
      </c>
      <c r="R560" t="str">
        <f t="shared" si="254"/>
        <v>"Agent"</v>
      </c>
      <c r="S560" t="str">
        <f t="shared" si="255"/>
        <v>"Company"</v>
      </c>
      <c r="T560" t="str">
        <f t="shared" si="256"/>
        <v>"skeletonIndicator"</v>
      </c>
      <c r="U560" t="str">
        <f t="shared" si="257"/>
        <v>""</v>
      </c>
      <c r="V560" t="str">
        <f t="shared" si="258"/>
        <v>"boolean"</v>
      </c>
      <c r="W560">
        <f>IF($A560="Implicit","",COUNTIFS($C$8:C560,C560,$A$8:A560,"Explicit"))</f>
        <v>10</v>
      </c>
      <c r="X560" t="str">
        <f t="shared" si="259"/>
        <v>"Company details"</v>
      </c>
      <c r="Y560" t="str">
        <f t="shared" si="260"/>
        <v>"Indicator whether a logistics object is a skeleton object"</v>
      </c>
      <c r="Z560" t="str">
        <f t="shared" si="261"/>
        <v>"false"</v>
      </c>
      <c r="AA560" t="str">
        <f t="shared" si="262"/>
        <v>"false"</v>
      </c>
      <c r="AB560" t="str">
        <f t="shared" si="263"/>
        <v>""</v>
      </c>
      <c r="AC560" t="str">
        <f t="shared" si="264"/>
        <v>"https://onerecord.iata.org/ns/cargo#Company"</v>
      </c>
      <c r="AD560" t="str">
        <f t="shared" si="265"/>
        <v>"https://onerecord.iata.org/ns/cargo#skeletonIndicator"</v>
      </c>
      <c r="AE560" t="str">
        <f t="shared" si="266"/>
        <v>"http://www.w3.org/2001/XMLSchema#boolean"</v>
      </c>
      <c r="AF560" t="str">
        <f t="shared" si="267"/>
        <v>"Agent","Company","skeletonIndicator","","boolean",10,"Company details","Indicator whether a logistics object is a skeleton object","false","false","","https://onerecord.iata.org/ns/cargo#Company","https://onerecord.iata.org/ns/cargo#skeletonIndicator","http://www.w3.org/2001/XMLSchema#boolean"</v>
      </c>
      <c r="AG560" t="str">
        <f t="shared" si="268"/>
        <v>"Agent.Company"</v>
      </c>
      <c r="AH560" t="str">
        <f t="shared" si="269"/>
        <v>"skeletonIndicator"</v>
      </c>
      <c r="AI560" t="str">
        <f t="shared" si="270"/>
        <v>".boolean"</v>
      </c>
      <c r="AJ560" t="str">
        <f t="shared" si="271"/>
        <v>""</v>
      </c>
      <c r="AK560" t="str">
        <f t="shared" si="272"/>
        <v>"hasOne"</v>
      </c>
      <c r="AL560" t="str">
        <f t="shared" si="273"/>
        <v>"Agent.Company","skeletonIndicator",".boolean","","hasOne"</v>
      </c>
      <c r="AN560">
        <f>COUNTIF(View_conceptual!G:G,L560)</f>
        <v>0</v>
      </c>
      <c r="AO560">
        <f>COUNTIF(View_conceptual!H:H,L560)+COUNTIF(View_conceptual!I:I,N560)</f>
        <v>0</v>
      </c>
      <c r="AQ560" t="str">
        <f t="shared" si="274"/>
        <v/>
      </c>
      <c r="AR560" t="str">
        <f t="shared" si="275"/>
        <v/>
      </c>
      <c r="AT560">
        <f>COUNTIF(View_full!G:G,L560)</f>
        <v>1</v>
      </c>
      <c r="AU560">
        <f>COUNTIF(View_full!H:H,L560)+COUNTIF(View_full!I:I,N560)</f>
        <v>0</v>
      </c>
      <c r="AV560">
        <f>COUNTIFS(Property_Manual!$A$2:$A$1206,Raw!L560,Property_Manual!$B$2:$B$1206,Raw!M560,Property_Manual!$C$2:$C$1206,Raw!N560,Property_Manual!$D$2:$D$1206,Raw!O560,Property_Manual!$F$2:$F$1206,"x")</f>
        <v>0</v>
      </c>
      <c r="AW560" t="str">
        <f t="shared" si="276"/>
        <v>"Agent","Company","skeletonIndicator","","boolean",10,"Company details","Indicator whether a logistics object is a skeleton object","false","false","","https://onerecord.iata.org/ns/cargo#Company","https://onerecord.iata.org/ns/cargo#skeletonIndicator","http://www.w3.org/2001/XMLSchema#boolean"</v>
      </c>
      <c r="AX560" t="str">
        <f t="shared" si="277"/>
        <v/>
      </c>
      <c r="AY560" t="str">
        <f t="shared" si="278"/>
        <v/>
      </c>
    </row>
    <row r="561" spans="1:51" x14ac:dyDescent="0.2">
      <c r="A561" s="5" t="s">
        <v>1254</v>
      </c>
      <c r="B561" s="5" t="s">
        <v>1836</v>
      </c>
      <c r="C561" s="5" t="s">
        <v>230</v>
      </c>
      <c r="D561" s="5" t="s">
        <v>145</v>
      </c>
      <c r="E561" s="5" t="s">
        <v>49</v>
      </c>
      <c r="F561" s="5" t="s">
        <v>146</v>
      </c>
      <c r="H561" s="5"/>
      <c r="I561" s="5" t="s">
        <v>910</v>
      </c>
      <c r="J561" s="5" t="s">
        <v>147</v>
      </c>
      <c r="K561" s="5"/>
      <c r="L561" t="str">
        <f t="shared" si="248"/>
        <v>Company</v>
      </c>
      <c r="M561" t="str">
        <f t="shared" si="249"/>
        <v>otherIdentifiers</v>
      </c>
      <c r="N561" t="str">
        <f t="shared" si="250"/>
        <v>OtherIdentifier</v>
      </c>
      <c r="O561" t="str">
        <f t="shared" si="251"/>
        <v/>
      </c>
      <c r="P561" t="str">
        <f t="shared" si="252"/>
        <v/>
      </c>
      <c r="Q561" t="str">
        <f t="shared" si="253"/>
        <v>Object</v>
      </c>
      <c r="R561" t="str">
        <f t="shared" si="254"/>
        <v>"Agent"</v>
      </c>
      <c r="S561" t="str">
        <f t="shared" si="255"/>
        <v>"Company"</v>
      </c>
      <c r="T561" t="str">
        <f t="shared" si="256"/>
        <v>"otherIdentifiers"</v>
      </c>
      <c r="U561" t="str">
        <f t="shared" si="257"/>
        <v>"Embedded"</v>
      </c>
      <c r="V561" t="str">
        <f t="shared" si="258"/>
        <v>"OtherIdentifier"</v>
      </c>
      <c r="W561">
        <f>IF($A561="Implicit","",COUNTIFS($C$8:C561,C561,$A$8:A561,"Explicit"))</f>
        <v>11</v>
      </c>
      <c r="X561" t="str">
        <f t="shared" si="259"/>
        <v>"Company details"</v>
      </c>
      <c r="Y561" t="str">
        <f t="shared" si="260"/>
        <v>"Details about any other identifier; depending on the context of use"</v>
      </c>
      <c r="Z561" t="str">
        <f t="shared" si="261"/>
        <v>"true"</v>
      </c>
      <c r="AA561" t="str">
        <f t="shared" si="262"/>
        <v>"false"</v>
      </c>
      <c r="AB561" t="str">
        <f t="shared" si="263"/>
        <v>""</v>
      </c>
      <c r="AC561" t="str">
        <f t="shared" si="264"/>
        <v>"https://onerecord.iata.org/ns/cargo#Company"</v>
      </c>
      <c r="AD561" t="str">
        <f t="shared" si="265"/>
        <v>"https://onerecord.iata.org/ns/cargo#otherIdentifiers"</v>
      </c>
      <c r="AE561" t="str">
        <f t="shared" si="266"/>
        <v>"https://onerecord.iata.org/ns/cargo#OtherIdentifier"</v>
      </c>
      <c r="AF561" t="str">
        <f t="shared" si="267"/>
        <v>"Agent","Company","otherIdentifiers","Embedded","OtherIdentifier",11,"Company details","Details about any other identifier; depending on the context of use","true","false","","https://onerecord.iata.org/ns/cargo#Company","https://onerecord.iata.org/ns/cargo#otherIdentifiers","https://onerecord.iata.org/ns/cargo#OtherIdentifier"</v>
      </c>
      <c r="AG561" t="str">
        <f t="shared" si="268"/>
        <v>"Agent.Company"</v>
      </c>
      <c r="AH561" t="str">
        <f t="shared" si="269"/>
        <v>"otherIdentifiers"</v>
      </c>
      <c r="AI561" t="str">
        <f t="shared" si="270"/>
        <v>"Embedded.OtherIdentifier"</v>
      </c>
      <c r="AJ561" t="str">
        <f t="shared" si="271"/>
        <v>""</v>
      </c>
      <c r="AK561" t="str">
        <f t="shared" si="272"/>
        <v>"hasMany"</v>
      </c>
      <c r="AL561" t="str">
        <f t="shared" si="273"/>
        <v>"Agent.Company","otherIdentifiers","Embedded.OtherIdentifier","","hasMany"</v>
      </c>
      <c r="AN561">
        <f>COUNTIF(View_conceptual!G:G,L561)</f>
        <v>0</v>
      </c>
      <c r="AO561">
        <f>COUNTIF(View_conceptual!H:H,L561)+COUNTIF(View_conceptual!I:I,N561)</f>
        <v>0</v>
      </c>
      <c r="AQ561" t="str">
        <f t="shared" si="274"/>
        <v/>
      </c>
      <c r="AR561" t="str">
        <f t="shared" si="275"/>
        <v/>
      </c>
      <c r="AT561">
        <f>COUNTIF(View_full!G:G,L561)</f>
        <v>1</v>
      </c>
      <c r="AU561">
        <f>COUNTIF(View_full!H:H,L561)+COUNTIF(View_full!I:I,N561)</f>
        <v>0</v>
      </c>
      <c r="AV561">
        <f>COUNTIFS(Property_Manual!$A$2:$A$1206,Raw!L561,Property_Manual!$B$2:$B$1206,Raw!M561,Property_Manual!$C$2:$C$1206,Raw!N561,Property_Manual!$D$2:$D$1206,Raw!O561,Property_Manual!$F$2:$F$1206,"x")</f>
        <v>0</v>
      </c>
      <c r="AW561" t="str">
        <f t="shared" si="276"/>
        <v>"Agent","Company","otherIdentifiers","Embedded","OtherIdentifier",11,"Company details","Details about any other identifier; depending on the context of use","true","false","","https://onerecord.iata.org/ns/cargo#Company","https://onerecord.iata.org/ns/cargo#otherIdentifiers","https://onerecord.iata.org/ns/cargo#OtherIdentifier"</v>
      </c>
      <c r="AX561" t="str">
        <f t="shared" si="277"/>
        <v/>
      </c>
      <c r="AY561" t="str">
        <f t="shared" si="278"/>
        <v/>
      </c>
    </row>
    <row r="562" spans="1:51" x14ac:dyDescent="0.2">
      <c r="A562" s="5" t="s">
        <v>1254</v>
      </c>
      <c r="B562" s="5" t="s">
        <v>1836</v>
      </c>
      <c r="C562" s="5" t="s">
        <v>230</v>
      </c>
      <c r="D562" s="5" t="s">
        <v>218</v>
      </c>
      <c r="E562" s="5"/>
      <c r="F562" s="5" t="s">
        <v>6</v>
      </c>
      <c r="G562">
        <v>1</v>
      </c>
      <c r="H562" s="5"/>
      <c r="I562" s="5" t="s">
        <v>910</v>
      </c>
      <c r="J562" s="5" t="s">
        <v>219</v>
      </c>
      <c r="K562" s="5"/>
      <c r="L562" t="str">
        <f t="shared" si="248"/>
        <v>Company</v>
      </c>
      <c r="M562" t="str">
        <f t="shared" si="249"/>
        <v>name</v>
      </c>
      <c r="N562" t="str">
        <f t="shared" si="250"/>
        <v>string</v>
      </c>
      <c r="O562" t="str">
        <f t="shared" si="251"/>
        <v/>
      </c>
      <c r="P562" t="str">
        <f t="shared" si="252"/>
        <v/>
      </c>
      <c r="Q562" t="str">
        <f t="shared" si="253"/>
        <v>Object</v>
      </c>
      <c r="R562" t="str">
        <f t="shared" si="254"/>
        <v>"Agent"</v>
      </c>
      <c r="S562" t="str">
        <f t="shared" si="255"/>
        <v>"Company"</v>
      </c>
      <c r="T562" t="str">
        <f t="shared" si="256"/>
        <v>"name"</v>
      </c>
      <c r="U562" t="str">
        <f t="shared" si="257"/>
        <v>""</v>
      </c>
      <c r="V562" t="str">
        <f t="shared" si="258"/>
        <v>"string"</v>
      </c>
      <c r="W562">
        <f>IF($A562="Implicit","",COUNTIFS($C$8:C562,C562,$A$8:A562,"Explicit"))</f>
        <v>12</v>
      </c>
      <c r="X562" t="str">
        <f t="shared" si="259"/>
        <v>"Company details"</v>
      </c>
      <c r="Y562" t="str">
        <f t="shared" si="260"/>
        <v>"Human-understandable name of object depending on the context"</v>
      </c>
      <c r="Z562" t="str">
        <f t="shared" si="261"/>
        <v>"false"</v>
      </c>
      <c r="AA562" t="str">
        <f t="shared" si="262"/>
        <v>"false"</v>
      </c>
      <c r="AB562" t="str">
        <f t="shared" si="263"/>
        <v>""</v>
      </c>
      <c r="AC562" t="str">
        <f t="shared" si="264"/>
        <v>"https://onerecord.iata.org/ns/cargo#Company"</v>
      </c>
      <c r="AD562" t="str">
        <f t="shared" si="265"/>
        <v>"https://onerecord.iata.org/ns/cargo#name"</v>
      </c>
      <c r="AE562" t="str">
        <f t="shared" si="266"/>
        <v>"http://www.w3.org/2001/XMLSchema#string"</v>
      </c>
      <c r="AF562" t="str">
        <f t="shared" si="267"/>
        <v>"Agent","Company","name","","string",12,"Company details","Human-understandable name of object depending on the context","false","false","","https://onerecord.iata.org/ns/cargo#Company","https://onerecord.iata.org/ns/cargo#name","http://www.w3.org/2001/XMLSchema#string"</v>
      </c>
      <c r="AG562" t="str">
        <f t="shared" si="268"/>
        <v>"Agent.Company"</v>
      </c>
      <c r="AH562" t="str">
        <f t="shared" si="269"/>
        <v>"name"</v>
      </c>
      <c r="AI562" t="str">
        <f t="shared" si="270"/>
        <v>".string"</v>
      </c>
      <c r="AJ562" t="str">
        <f t="shared" si="271"/>
        <v>""</v>
      </c>
      <c r="AK562" t="str">
        <f t="shared" si="272"/>
        <v>"hasOne"</v>
      </c>
      <c r="AL562" t="str">
        <f t="shared" si="273"/>
        <v>"Agent.Company","name",".string","","hasOne"</v>
      </c>
      <c r="AN562">
        <f>COUNTIF(View_conceptual!G:G,L562)</f>
        <v>0</v>
      </c>
      <c r="AO562">
        <f>COUNTIF(View_conceptual!H:H,L562)+COUNTIF(View_conceptual!I:I,N562)</f>
        <v>0</v>
      </c>
      <c r="AQ562" t="str">
        <f t="shared" si="274"/>
        <v/>
      </c>
      <c r="AR562" t="str">
        <f t="shared" si="275"/>
        <v/>
      </c>
      <c r="AT562">
        <f>COUNTIF(View_full!G:G,L562)</f>
        <v>1</v>
      </c>
      <c r="AU562">
        <f>COUNTIF(View_full!H:H,L562)+COUNTIF(View_full!I:I,N562)</f>
        <v>0</v>
      </c>
      <c r="AV562">
        <f>COUNTIFS(Property_Manual!$A$2:$A$1206,Raw!L562,Property_Manual!$B$2:$B$1206,Raw!M562,Property_Manual!$C$2:$C$1206,Raw!N562,Property_Manual!$D$2:$D$1206,Raw!O562,Property_Manual!$F$2:$F$1206,"x")</f>
        <v>0</v>
      </c>
      <c r="AW562" t="str">
        <f t="shared" si="276"/>
        <v>"Agent","Company","name","","string",12,"Company details","Human-understandable name of object depending on the context","false","false","","https://onerecord.iata.org/ns/cargo#Company","https://onerecord.iata.org/ns/cargo#name","http://www.w3.org/2001/XMLSchema#string"</v>
      </c>
      <c r="AX562" t="str">
        <f t="shared" si="277"/>
        <v/>
      </c>
      <c r="AY562" t="str">
        <f t="shared" si="278"/>
        <v/>
      </c>
    </row>
    <row r="563" spans="1:51" x14ac:dyDescent="0.2">
      <c r="A563" s="5" t="s">
        <v>1254</v>
      </c>
      <c r="B563" s="5" t="s">
        <v>1836</v>
      </c>
      <c r="C563" s="5" t="s">
        <v>230</v>
      </c>
      <c r="D563" s="5" t="s">
        <v>220</v>
      </c>
      <c r="E563" s="5"/>
      <c r="F563" s="5" t="s">
        <v>6</v>
      </c>
      <c r="G563">
        <v>1</v>
      </c>
      <c r="H563" s="5"/>
      <c r="I563" s="5" t="s">
        <v>910</v>
      </c>
      <c r="J563" s="5" t="s">
        <v>221</v>
      </c>
      <c r="K563" s="5"/>
      <c r="L563" t="str">
        <f t="shared" si="248"/>
        <v>Company</v>
      </c>
      <c r="M563" t="str">
        <f t="shared" si="249"/>
        <v>shortName</v>
      </c>
      <c r="N563" t="str">
        <f t="shared" si="250"/>
        <v>string</v>
      </c>
      <c r="O563" t="str">
        <f t="shared" si="251"/>
        <v/>
      </c>
      <c r="P563" t="str">
        <f t="shared" si="252"/>
        <v/>
      </c>
      <c r="Q563" t="str">
        <f t="shared" si="253"/>
        <v>Object</v>
      </c>
      <c r="R563" t="str">
        <f t="shared" si="254"/>
        <v>"Agent"</v>
      </c>
      <c r="S563" t="str">
        <f t="shared" si="255"/>
        <v>"Company"</v>
      </c>
      <c r="T563" t="str">
        <f t="shared" si="256"/>
        <v>"shortName"</v>
      </c>
      <c r="U563" t="str">
        <f t="shared" si="257"/>
        <v>""</v>
      </c>
      <c r="V563" t="str">
        <f t="shared" si="258"/>
        <v>"string"</v>
      </c>
      <c r="W563">
        <f>IF($A563="Implicit","",COUNTIFS($C$8:C563,C563,$A$8:A563,"Explicit"))</f>
        <v>13</v>
      </c>
      <c r="X563" t="str">
        <f t="shared" si="259"/>
        <v>"Company details"</v>
      </c>
      <c r="Y563" t="str">
        <f t="shared" si="260"/>
        <v>"Short name of the Organization if any"</v>
      </c>
      <c r="Z563" t="str">
        <f t="shared" si="261"/>
        <v>"false"</v>
      </c>
      <c r="AA563" t="str">
        <f t="shared" si="262"/>
        <v>"false"</v>
      </c>
      <c r="AB563" t="str">
        <f t="shared" si="263"/>
        <v>""</v>
      </c>
      <c r="AC563" t="str">
        <f t="shared" si="264"/>
        <v>"https://onerecord.iata.org/ns/cargo#Company"</v>
      </c>
      <c r="AD563" t="str">
        <f t="shared" si="265"/>
        <v>"https://onerecord.iata.org/ns/cargo#shortName"</v>
      </c>
      <c r="AE563" t="str">
        <f t="shared" si="266"/>
        <v>"http://www.w3.org/2001/XMLSchema#string"</v>
      </c>
      <c r="AF563" t="str">
        <f t="shared" si="267"/>
        <v>"Agent","Company","shortName","","string",13,"Company details","Short name of the Organization if any","false","false","","https://onerecord.iata.org/ns/cargo#Company","https://onerecord.iata.org/ns/cargo#shortName","http://www.w3.org/2001/XMLSchema#string"</v>
      </c>
      <c r="AG563" t="str">
        <f t="shared" si="268"/>
        <v>"Agent.Company"</v>
      </c>
      <c r="AH563" t="str">
        <f t="shared" si="269"/>
        <v>"shortName"</v>
      </c>
      <c r="AI563" t="str">
        <f t="shared" si="270"/>
        <v>".string"</v>
      </c>
      <c r="AJ563" t="str">
        <f t="shared" si="271"/>
        <v>""</v>
      </c>
      <c r="AK563" t="str">
        <f t="shared" si="272"/>
        <v>"hasOne"</v>
      </c>
      <c r="AL563" t="str">
        <f t="shared" si="273"/>
        <v>"Agent.Company","shortName",".string","","hasOne"</v>
      </c>
      <c r="AN563">
        <f>COUNTIF(View_conceptual!G:G,L563)</f>
        <v>0</v>
      </c>
      <c r="AO563">
        <f>COUNTIF(View_conceptual!H:H,L563)+COUNTIF(View_conceptual!I:I,N563)</f>
        <v>0</v>
      </c>
      <c r="AQ563" t="str">
        <f t="shared" si="274"/>
        <v/>
      </c>
      <c r="AR563" t="str">
        <f t="shared" si="275"/>
        <v/>
      </c>
      <c r="AT563">
        <f>COUNTIF(View_full!G:G,L563)</f>
        <v>1</v>
      </c>
      <c r="AU563">
        <f>COUNTIF(View_full!H:H,L563)+COUNTIF(View_full!I:I,N563)</f>
        <v>0</v>
      </c>
      <c r="AV563">
        <f>COUNTIFS(Property_Manual!$A$2:$A$1206,Raw!L563,Property_Manual!$B$2:$B$1206,Raw!M563,Property_Manual!$C$2:$C$1206,Raw!N563,Property_Manual!$D$2:$D$1206,Raw!O563,Property_Manual!$F$2:$F$1206,"x")</f>
        <v>0</v>
      </c>
      <c r="AW563" t="str">
        <f t="shared" si="276"/>
        <v>"Agent","Company","shortName","","string",13,"Company details","Short name of the Organization if any","false","false","","https://onerecord.iata.org/ns/cargo#Company","https://onerecord.iata.org/ns/cargo#shortName","http://www.w3.org/2001/XMLSchema#string"</v>
      </c>
      <c r="AX563" t="str">
        <f t="shared" si="277"/>
        <v/>
      </c>
      <c r="AY563" t="str">
        <f t="shared" si="278"/>
        <v/>
      </c>
    </row>
    <row r="564" spans="1:51" x14ac:dyDescent="0.2">
      <c r="A564" s="5" t="s">
        <v>1255</v>
      </c>
      <c r="B564" s="5" t="s">
        <v>1836</v>
      </c>
      <c r="C564" s="5" t="s">
        <v>230</v>
      </c>
      <c r="D564" s="5" t="s">
        <v>40</v>
      </c>
      <c r="E564" s="5" t="s">
        <v>1212</v>
      </c>
      <c r="F564" s="5" t="s">
        <v>41</v>
      </c>
      <c r="H564" s="5"/>
      <c r="I564" s="5" t="s">
        <v>910</v>
      </c>
      <c r="J564" s="5" t="s">
        <v>42</v>
      </c>
      <c r="K564" s="5"/>
      <c r="L564" t="str">
        <f t="shared" si="248"/>
        <v>Company</v>
      </c>
      <c r="M564" t="str">
        <f t="shared" si="249"/>
        <v>events</v>
      </c>
      <c r="N564" t="str">
        <f t="shared" si="250"/>
        <v>LogisticsEvent</v>
      </c>
      <c r="O564" t="str">
        <f t="shared" si="251"/>
        <v/>
      </c>
      <c r="P564" t="str">
        <f t="shared" si="252"/>
        <v/>
      </c>
      <c r="Q564" t="str">
        <f t="shared" si="253"/>
        <v>Object</v>
      </c>
      <c r="R564" t="str">
        <f t="shared" si="254"/>
        <v/>
      </c>
      <c r="S564" t="str">
        <f t="shared" si="255"/>
        <v/>
      </c>
      <c r="T564" t="str">
        <f t="shared" si="256"/>
        <v/>
      </c>
      <c r="U564" t="str">
        <f t="shared" si="257"/>
        <v/>
      </c>
      <c r="V564" t="str">
        <f t="shared" si="258"/>
        <v/>
      </c>
      <c r="W564" t="str">
        <f>IF($A564="Implicit","",COUNTIFS($C$8:C564,C564,$A$8:A564,"Explicit"))</f>
        <v/>
      </c>
      <c r="X564" t="str">
        <f t="shared" si="259"/>
        <v/>
      </c>
      <c r="Y564" t="str">
        <f t="shared" si="260"/>
        <v/>
      </c>
      <c r="Z564" t="str">
        <f t="shared" si="261"/>
        <v/>
      </c>
      <c r="AA564" t="str">
        <f t="shared" si="262"/>
        <v/>
      </c>
      <c r="AB564" t="str">
        <f t="shared" si="263"/>
        <v/>
      </c>
      <c r="AC564" t="str">
        <f t="shared" si="264"/>
        <v/>
      </c>
      <c r="AD564" t="str">
        <f t="shared" si="265"/>
        <v/>
      </c>
      <c r="AE564" t="str">
        <f t="shared" si="266"/>
        <v/>
      </c>
      <c r="AF564" t="str">
        <f t="shared" si="267"/>
        <v/>
      </c>
      <c r="AG564" t="str">
        <f t="shared" si="268"/>
        <v>"Agent.Company"</v>
      </c>
      <c r="AH564" t="str">
        <f t="shared" si="269"/>
        <v>"events"</v>
      </c>
      <c r="AI564" t="str">
        <f t="shared" si="270"/>
        <v>"Event.LogisticsEvent"</v>
      </c>
      <c r="AJ564" t="str">
        <f t="shared" si="271"/>
        <v>""</v>
      </c>
      <c r="AK564" t="str">
        <f t="shared" si="272"/>
        <v>"hasMany"</v>
      </c>
      <c r="AL564" t="str">
        <f t="shared" si="273"/>
        <v>"Agent.Company","events","Event.LogisticsEvent","","hasMany"</v>
      </c>
      <c r="AN564">
        <f>COUNTIF(View_conceptual!G:G,L564)</f>
        <v>0</v>
      </c>
      <c r="AO564">
        <f>COUNTIF(View_conceptual!H:H,L564)+COUNTIF(View_conceptual!I:I,N564)</f>
        <v>0</v>
      </c>
      <c r="AQ564" t="str">
        <f t="shared" si="274"/>
        <v/>
      </c>
      <c r="AR564" t="str">
        <f t="shared" si="275"/>
        <v/>
      </c>
      <c r="AT564">
        <f>COUNTIF(View_full!G:G,L564)</f>
        <v>1</v>
      </c>
      <c r="AU564">
        <f>COUNTIF(View_full!H:H,L564)+COUNTIF(View_full!I:I,N564)</f>
        <v>0</v>
      </c>
      <c r="AV564">
        <f>COUNTIFS(Property_Manual!$A$2:$A$1206,Raw!L564,Property_Manual!$B$2:$B$1206,Raw!M564,Property_Manual!$C$2:$C$1206,Raw!N564,Property_Manual!$D$2:$D$1206,Raw!O564,Property_Manual!$F$2:$F$1206,"x")</f>
        <v>0</v>
      </c>
      <c r="AW564" t="str">
        <f t="shared" si="276"/>
        <v/>
      </c>
      <c r="AX564" t="str">
        <f t="shared" si="277"/>
        <v/>
      </c>
      <c r="AY564" t="str">
        <f t="shared" si="278"/>
        <v/>
      </c>
    </row>
    <row r="565" spans="1:51" x14ac:dyDescent="0.2">
      <c r="A565" s="5" t="s">
        <v>1255</v>
      </c>
      <c r="B565" s="5" t="s">
        <v>1836</v>
      </c>
      <c r="C565" s="5" t="s">
        <v>230</v>
      </c>
      <c r="D565" s="5" t="s">
        <v>145</v>
      </c>
      <c r="E565" s="5" t="s">
        <v>49</v>
      </c>
      <c r="F565" s="5" t="s">
        <v>146</v>
      </c>
      <c r="H565" s="5"/>
      <c r="I565" s="5" t="s">
        <v>910</v>
      </c>
      <c r="J565" s="5" t="s">
        <v>147</v>
      </c>
      <c r="K565" s="5"/>
      <c r="L565" t="str">
        <f t="shared" si="248"/>
        <v>Company</v>
      </c>
      <c r="M565" t="str">
        <f t="shared" si="249"/>
        <v>otherIdentifiers</v>
      </c>
      <c r="N565" t="str">
        <f t="shared" si="250"/>
        <v>OtherIdentifier</v>
      </c>
      <c r="O565" t="str">
        <f t="shared" si="251"/>
        <v/>
      </c>
      <c r="P565" t="str">
        <f t="shared" si="252"/>
        <v/>
      </c>
      <c r="Q565" t="str">
        <f t="shared" si="253"/>
        <v>Object</v>
      </c>
      <c r="R565" t="str">
        <f t="shared" si="254"/>
        <v/>
      </c>
      <c r="S565" t="str">
        <f t="shared" si="255"/>
        <v/>
      </c>
      <c r="T565" t="str">
        <f t="shared" si="256"/>
        <v/>
      </c>
      <c r="U565" t="str">
        <f t="shared" si="257"/>
        <v/>
      </c>
      <c r="V565" t="str">
        <f t="shared" si="258"/>
        <v/>
      </c>
      <c r="W565" t="str">
        <f>IF($A565="Implicit","",COUNTIFS($C$8:C565,C565,$A$8:A565,"Explicit"))</f>
        <v/>
      </c>
      <c r="X565" t="str">
        <f t="shared" si="259"/>
        <v/>
      </c>
      <c r="Y565" t="str">
        <f t="shared" si="260"/>
        <v/>
      </c>
      <c r="Z565" t="str">
        <f t="shared" si="261"/>
        <v/>
      </c>
      <c r="AA565" t="str">
        <f t="shared" si="262"/>
        <v/>
      </c>
      <c r="AB565" t="str">
        <f t="shared" si="263"/>
        <v/>
      </c>
      <c r="AC565" t="str">
        <f t="shared" si="264"/>
        <v/>
      </c>
      <c r="AD565" t="str">
        <f t="shared" si="265"/>
        <v/>
      </c>
      <c r="AE565" t="str">
        <f t="shared" si="266"/>
        <v/>
      </c>
      <c r="AF565" t="str">
        <f t="shared" si="267"/>
        <v/>
      </c>
      <c r="AG565" t="str">
        <f t="shared" si="268"/>
        <v>"Agent.Company"</v>
      </c>
      <c r="AH565" t="str">
        <f t="shared" si="269"/>
        <v>"otherIdentifiers"</v>
      </c>
      <c r="AI565" t="str">
        <f t="shared" si="270"/>
        <v>"Embedded.OtherIdentifier"</v>
      </c>
      <c r="AJ565" t="str">
        <f t="shared" si="271"/>
        <v>""</v>
      </c>
      <c r="AK565" t="str">
        <f t="shared" si="272"/>
        <v>"hasMany"</v>
      </c>
      <c r="AL565" t="str">
        <f t="shared" si="273"/>
        <v>"Agent.Company","otherIdentifiers","Embedded.OtherIdentifier","","hasMany"</v>
      </c>
      <c r="AN565">
        <f>COUNTIF(View_conceptual!G:G,L565)</f>
        <v>0</v>
      </c>
      <c r="AO565">
        <f>COUNTIF(View_conceptual!H:H,L565)+COUNTIF(View_conceptual!I:I,N565)</f>
        <v>0</v>
      </c>
      <c r="AQ565" t="str">
        <f t="shared" si="274"/>
        <v/>
      </c>
      <c r="AR565" t="str">
        <f t="shared" si="275"/>
        <v/>
      </c>
      <c r="AT565">
        <f>COUNTIF(View_full!G:G,L565)</f>
        <v>1</v>
      </c>
      <c r="AU565">
        <f>COUNTIF(View_full!H:H,L565)+COUNTIF(View_full!I:I,N565)</f>
        <v>0</v>
      </c>
      <c r="AV565">
        <f>COUNTIFS(Property_Manual!$A$2:$A$1206,Raw!L565,Property_Manual!$B$2:$B$1206,Raw!M565,Property_Manual!$C$2:$C$1206,Raw!N565,Property_Manual!$D$2:$D$1206,Raw!O565,Property_Manual!$F$2:$F$1206,"x")</f>
        <v>0</v>
      </c>
      <c r="AW565" t="str">
        <f t="shared" si="276"/>
        <v/>
      </c>
      <c r="AX565" t="str">
        <f t="shared" si="277"/>
        <v/>
      </c>
      <c r="AY565" t="str">
        <f t="shared" si="278"/>
        <v/>
      </c>
    </row>
    <row r="566" spans="1:51" x14ac:dyDescent="0.2">
      <c r="A566" s="5" t="s">
        <v>1254</v>
      </c>
      <c r="B566" s="5" t="s">
        <v>1209</v>
      </c>
      <c r="C566" s="5" t="s">
        <v>439</v>
      </c>
      <c r="D566" s="5" t="s">
        <v>448</v>
      </c>
      <c r="E566" s="5" t="s">
        <v>1198</v>
      </c>
      <c r="F566" s="5" t="s">
        <v>449</v>
      </c>
      <c r="G566">
        <v>1</v>
      </c>
      <c r="H566" s="5" t="s">
        <v>114</v>
      </c>
      <c r="I566" s="5" t="s">
        <v>441</v>
      </c>
      <c r="J566" s="5" t="s">
        <v>450</v>
      </c>
      <c r="K566" s="5" t="s">
        <v>1139</v>
      </c>
      <c r="L566" t="str">
        <f t="shared" si="248"/>
        <v>Composing</v>
      </c>
      <c r="M566" t="str">
        <f t="shared" si="249"/>
        <v>loadingUnit</v>
      </c>
      <c r="N566" t="str">
        <f t="shared" si="250"/>
        <v>LoadingUnit</v>
      </c>
      <c r="O566" t="str">
        <f t="shared" si="251"/>
        <v>involvedInActions</v>
      </c>
      <c r="P566" t="str">
        <f t="shared" si="252"/>
        <v>ULD</v>
      </c>
      <c r="Q566" t="str">
        <f t="shared" si="253"/>
        <v>Object</v>
      </c>
      <c r="R566" t="str">
        <f t="shared" si="254"/>
        <v>"Action"</v>
      </c>
      <c r="S566" t="str">
        <f t="shared" si="255"/>
        <v>"Composing"</v>
      </c>
      <c r="T566" t="str">
        <f t="shared" si="256"/>
        <v>"loadingUnit"</v>
      </c>
      <c r="U566" t="str">
        <f t="shared" si="257"/>
        <v>"Common"</v>
      </c>
      <c r="V566" t="str">
        <f t="shared" si="258"/>
        <v>"LoadingUnit"</v>
      </c>
      <c r="W566">
        <f>IF($A566="Implicit","",COUNTIFS($C$8:C566,C566,$A$8:A566,"Explicit"))</f>
        <v>1</v>
      </c>
      <c r="X566" t="str">
        <f t="shared" si="259"/>
        <v>"Action to describe build-up or break-down of LoadingUnits"</v>
      </c>
      <c r="Y566" t="str">
        <f t="shared" si="260"/>
        <v>"Reference to the LoadingUnit composed in the Unit Composition or referenced in Composing actions"</v>
      </c>
      <c r="Z566" t="str">
        <f t="shared" si="261"/>
        <v>"false"</v>
      </c>
      <c r="AA566" t="str">
        <f t="shared" si="262"/>
        <v>"false"</v>
      </c>
      <c r="AB566" t="str">
        <f t="shared" si="263"/>
        <v>"ULD"</v>
      </c>
      <c r="AC566" t="str">
        <f t="shared" si="264"/>
        <v>"https://onerecord.iata.org/ns/cargo#Composing"</v>
      </c>
      <c r="AD566" t="str">
        <f t="shared" si="265"/>
        <v>"https://onerecord.iata.org/ns/cargo#loadingUnit"</v>
      </c>
      <c r="AE566" t="str">
        <f t="shared" si="266"/>
        <v>"https://onerecord.iata.org/ns/cargo#LoadingUnit"</v>
      </c>
      <c r="AF566" t="str">
        <f t="shared" si="267"/>
        <v>"Action","Composing","loadingUnit","Common","LoadingUnit",1,"Action to describe build-up or break-down of LoadingUnits","Reference to the LoadingUnit composed in the Unit Composition or referenced in Composing actions","false","false","ULD","https://onerecord.iata.org/ns/cargo#Composing","https://onerecord.iata.org/ns/cargo#loadingUnit","https://onerecord.iata.org/ns/cargo#LoadingUnit"</v>
      </c>
      <c r="AG566" t="str">
        <f t="shared" si="268"/>
        <v>"Action.Composing"</v>
      </c>
      <c r="AH566" t="str">
        <f t="shared" si="269"/>
        <v>"loadingUnit"</v>
      </c>
      <c r="AI566" t="str">
        <f t="shared" si="270"/>
        <v>"Common.LoadingUnit"</v>
      </c>
      <c r="AJ566" t="str">
        <f t="shared" si="271"/>
        <v>"involvedInActions"</v>
      </c>
      <c r="AK566" t="str">
        <f t="shared" si="272"/>
        <v>"hasOne"</v>
      </c>
      <c r="AL566" t="str">
        <f t="shared" si="273"/>
        <v>"Action.Composing","loadingUnit","Common.LoadingUnit","involvedInActions","hasOne"</v>
      </c>
      <c r="AN566">
        <f>COUNTIF(View_conceptual!G:G,L566)</f>
        <v>1</v>
      </c>
      <c r="AO566">
        <f>COUNTIF(View_conceptual!H:H,L566)+COUNTIF(View_conceptual!I:I,N566)</f>
        <v>1</v>
      </c>
      <c r="AQ566" t="str">
        <f t="shared" si="274"/>
        <v>"Action","Composing","loadingUnit","Common","LoadingUnit",1,"Action to describe build-up or break-down of LoadingUnits","Reference to the LoadingUnit composed in the Unit Composition or referenced in Composing actions","false","false","ULD","https://onerecord.iata.org/ns/cargo#Composing","https://onerecord.iata.org/ns/cargo#loadingUnit","https://onerecord.iata.org/ns/cargo#LoadingUnit"</v>
      </c>
      <c r="AR566" t="str">
        <f t="shared" si="275"/>
        <v/>
      </c>
      <c r="AT566">
        <f>COUNTIF(View_full!G:G,L566)</f>
        <v>1</v>
      </c>
      <c r="AU566">
        <f>COUNTIF(View_full!H:H,L566)+COUNTIF(View_full!I:I,N566)</f>
        <v>1</v>
      </c>
      <c r="AV566">
        <f>COUNTIFS(Property_Manual!$A$2:$A$1206,Raw!L566,Property_Manual!$B$2:$B$1206,Raw!M566,Property_Manual!$C$2:$C$1206,Raw!N566,Property_Manual!$D$2:$D$1206,Raw!O566,Property_Manual!$F$2:$F$1206,"x")</f>
        <v>0</v>
      </c>
      <c r="AW566" t="str">
        <f t="shared" si="276"/>
        <v>"Action","Composing","loadingUnit","Common","LoadingUnit",1,"Action to describe build-up or break-down of LoadingUnits","Reference to the LoadingUnit composed in the Unit Composition or referenced in Composing actions","false","false","ULD","https://onerecord.iata.org/ns/cargo#Composing","https://onerecord.iata.org/ns/cargo#loadingUnit","https://onerecord.iata.org/ns/cargo#LoadingUnit"</v>
      </c>
      <c r="AX566" t="str">
        <f t="shared" si="277"/>
        <v/>
      </c>
      <c r="AY566" t="str">
        <f t="shared" si="278"/>
        <v/>
      </c>
    </row>
    <row r="567" spans="1:51" x14ac:dyDescent="0.2">
      <c r="A567" s="5" t="s">
        <v>1254</v>
      </c>
      <c r="B567" s="5" t="s">
        <v>1209</v>
      </c>
      <c r="C567" s="5" t="s">
        <v>439</v>
      </c>
      <c r="D567" s="5" t="s">
        <v>424</v>
      </c>
      <c r="E567" s="5" t="s">
        <v>1198</v>
      </c>
      <c r="F567" s="5" t="s">
        <v>89</v>
      </c>
      <c r="G567">
        <v>1</v>
      </c>
      <c r="H567" s="5" t="s">
        <v>192</v>
      </c>
      <c r="I567" s="5" t="s">
        <v>441</v>
      </c>
      <c r="J567" s="5" t="s">
        <v>425</v>
      </c>
      <c r="K567" s="5"/>
      <c r="L567" t="str">
        <f t="shared" si="248"/>
        <v>Composing</v>
      </c>
      <c r="M567" t="str">
        <f t="shared" si="249"/>
        <v>performedAt</v>
      </c>
      <c r="N567" t="str">
        <f t="shared" si="250"/>
        <v>Location</v>
      </c>
      <c r="O567" t="str">
        <f t="shared" si="251"/>
        <v>onsiteActions</v>
      </c>
      <c r="P567" t="str">
        <f t="shared" si="252"/>
        <v/>
      </c>
      <c r="Q567" t="str">
        <f t="shared" si="253"/>
        <v>Object</v>
      </c>
      <c r="R567" t="str">
        <f t="shared" si="254"/>
        <v>"Action"</v>
      </c>
      <c r="S567" t="str">
        <f t="shared" si="255"/>
        <v>"Composing"</v>
      </c>
      <c r="T567" t="str">
        <f t="shared" si="256"/>
        <v>"performedAt"</v>
      </c>
      <c r="U567" t="str">
        <f t="shared" si="257"/>
        <v>"Common"</v>
      </c>
      <c r="V567" t="str">
        <f t="shared" si="258"/>
        <v>"Location"</v>
      </c>
      <c r="W567">
        <f>IF($A567="Implicit","",COUNTIFS($C$8:C567,C567,$A$8:A567,"Explicit"))</f>
        <v>2</v>
      </c>
      <c r="X567" t="str">
        <f t="shared" si="259"/>
        <v>"Action to describe build-up or break-down of LoadingUnits"</v>
      </c>
      <c r="Y567" t="str">
        <f t="shared" si="260"/>
        <v>"Reference to the Location the Action was performed at"</v>
      </c>
      <c r="Z567" t="str">
        <f t="shared" si="261"/>
        <v>"false"</v>
      </c>
      <c r="AA567" t="str">
        <f t="shared" si="262"/>
        <v>"false"</v>
      </c>
      <c r="AB567" t="str">
        <f t="shared" si="263"/>
        <v>""</v>
      </c>
      <c r="AC567" t="str">
        <f t="shared" si="264"/>
        <v>"https://onerecord.iata.org/ns/cargo#Composing"</v>
      </c>
      <c r="AD567" t="str">
        <f t="shared" si="265"/>
        <v>"https://onerecord.iata.org/ns/cargo#performedAt"</v>
      </c>
      <c r="AE567" t="str">
        <f t="shared" si="266"/>
        <v>"https://onerecord.iata.org/ns/cargo#Location"</v>
      </c>
      <c r="AF567" t="str">
        <f t="shared" si="267"/>
        <v>"Action","Composing","performedAt","Common","Location",2,"Action to describe build-up or break-down of LoadingUnits","Reference to the Location the Action was performed at","false","false","","https://onerecord.iata.org/ns/cargo#Composing","https://onerecord.iata.org/ns/cargo#performedAt","https://onerecord.iata.org/ns/cargo#Location"</v>
      </c>
      <c r="AG567" t="str">
        <f t="shared" si="268"/>
        <v>"Action.Composing"</v>
      </c>
      <c r="AH567" t="str">
        <f t="shared" si="269"/>
        <v>"performedAt"</v>
      </c>
      <c r="AI567" t="str">
        <f t="shared" si="270"/>
        <v>"Common.Location"</v>
      </c>
      <c r="AJ567" t="str">
        <f t="shared" si="271"/>
        <v>"onsiteActions"</v>
      </c>
      <c r="AK567" t="str">
        <f t="shared" si="272"/>
        <v>"hasOne"</v>
      </c>
      <c r="AL567" t="str">
        <f t="shared" si="273"/>
        <v>"Action.Composing","performedAt","Common.Location","onsiteActions","hasOne"</v>
      </c>
      <c r="AN567">
        <f>COUNTIF(View_conceptual!G:G,L567)</f>
        <v>1</v>
      </c>
      <c r="AO567">
        <f>COUNTIF(View_conceptual!H:H,L567)+COUNTIF(View_conceptual!I:I,N567)</f>
        <v>1</v>
      </c>
      <c r="AQ567" t="str">
        <f t="shared" si="274"/>
        <v>"Action","Composing","performedAt","Common","Location",2,"Action to describe build-up or break-down of LoadingUnits","Reference to the Location the Action was performed at","false","false","","https://onerecord.iata.org/ns/cargo#Composing","https://onerecord.iata.org/ns/cargo#performedAt","https://onerecord.iata.org/ns/cargo#Location"</v>
      </c>
      <c r="AR567" t="str">
        <f t="shared" si="275"/>
        <v/>
      </c>
      <c r="AT567">
        <f>COUNTIF(View_full!G:G,L567)</f>
        <v>1</v>
      </c>
      <c r="AU567">
        <f>COUNTIF(View_full!H:H,L567)+COUNTIF(View_full!I:I,N567)</f>
        <v>1</v>
      </c>
      <c r="AV567">
        <f>COUNTIFS(Property_Manual!$A$2:$A$1206,Raw!L567,Property_Manual!$B$2:$B$1206,Raw!M567,Property_Manual!$C$2:$C$1206,Raw!N567,Property_Manual!$D$2:$D$1206,Raw!O567,Property_Manual!$F$2:$F$1206,"x")</f>
        <v>0</v>
      </c>
      <c r="AW567" t="str">
        <f t="shared" si="276"/>
        <v>"Action","Composing","performedAt","Common","Location",2,"Action to describe build-up or break-down of LoadingUnits","Reference to the Location the Action was performed at","false","false","","https://onerecord.iata.org/ns/cargo#Composing","https://onerecord.iata.org/ns/cargo#performedAt","https://onerecord.iata.org/ns/cargo#Location"</v>
      </c>
      <c r="AX567" t="str">
        <f t="shared" si="277"/>
        <v/>
      </c>
      <c r="AY567" t="str">
        <f t="shared" si="278"/>
        <v/>
      </c>
    </row>
    <row r="568" spans="1:51" x14ac:dyDescent="0.2">
      <c r="A568" s="5" t="s">
        <v>1255</v>
      </c>
      <c r="B568" s="5" t="s">
        <v>1209</v>
      </c>
      <c r="C568" s="5" t="s">
        <v>439</v>
      </c>
      <c r="D568" s="5" t="s">
        <v>448</v>
      </c>
      <c r="E568" s="5" t="s">
        <v>1198</v>
      </c>
      <c r="F568" s="5" t="s">
        <v>449</v>
      </c>
      <c r="G568">
        <v>1</v>
      </c>
      <c r="H568" s="5" t="s">
        <v>114</v>
      </c>
      <c r="I568" s="5" t="s">
        <v>441</v>
      </c>
      <c r="J568" s="5" t="s">
        <v>450</v>
      </c>
      <c r="K568" s="5" t="s">
        <v>1139</v>
      </c>
      <c r="L568" t="str">
        <f t="shared" si="248"/>
        <v>Composing</v>
      </c>
      <c r="M568" t="str">
        <f t="shared" si="249"/>
        <v>loadingUnit</v>
      </c>
      <c r="N568" t="str">
        <f t="shared" si="250"/>
        <v>LoadingUnit</v>
      </c>
      <c r="O568" t="str">
        <f t="shared" si="251"/>
        <v>involvedInActions</v>
      </c>
      <c r="P568" t="str">
        <f t="shared" si="252"/>
        <v>ULD</v>
      </c>
      <c r="Q568" t="str">
        <f t="shared" si="253"/>
        <v>Object</v>
      </c>
      <c r="R568" t="str">
        <f t="shared" si="254"/>
        <v/>
      </c>
      <c r="S568" t="str">
        <f t="shared" si="255"/>
        <v/>
      </c>
      <c r="T568" t="str">
        <f t="shared" si="256"/>
        <v/>
      </c>
      <c r="U568" t="str">
        <f t="shared" si="257"/>
        <v/>
      </c>
      <c r="V568" t="str">
        <f t="shared" si="258"/>
        <v/>
      </c>
      <c r="W568" t="str">
        <f>IF($A568="Implicit","",COUNTIFS($C$8:C568,C568,$A$8:A568,"Explicit"))</f>
        <v/>
      </c>
      <c r="X568" t="str">
        <f t="shared" si="259"/>
        <v/>
      </c>
      <c r="Y568" t="str">
        <f t="shared" si="260"/>
        <v/>
      </c>
      <c r="Z568" t="str">
        <f t="shared" si="261"/>
        <v/>
      </c>
      <c r="AA568" t="str">
        <f t="shared" si="262"/>
        <v/>
      </c>
      <c r="AB568" t="str">
        <f t="shared" si="263"/>
        <v/>
      </c>
      <c r="AC568" t="str">
        <f t="shared" si="264"/>
        <v/>
      </c>
      <c r="AD568" t="str">
        <f t="shared" si="265"/>
        <v/>
      </c>
      <c r="AE568" t="str">
        <f t="shared" si="266"/>
        <v/>
      </c>
      <c r="AF568" t="str">
        <f t="shared" si="267"/>
        <v/>
      </c>
      <c r="AG568" t="str">
        <f t="shared" si="268"/>
        <v>"Action.Composing"</v>
      </c>
      <c r="AH568" t="str">
        <f t="shared" si="269"/>
        <v>"loadingUnit"</v>
      </c>
      <c r="AI568" t="str">
        <f t="shared" si="270"/>
        <v>"Common.LoadingUnit"</v>
      </c>
      <c r="AJ568" t="str">
        <f t="shared" si="271"/>
        <v>"involvedInActions"</v>
      </c>
      <c r="AK568" t="str">
        <f t="shared" si="272"/>
        <v>"hasOne"</v>
      </c>
      <c r="AL568" t="str">
        <f t="shared" si="273"/>
        <v>"Action.Composing","loadingUnit","Common.LoadingUnit","involvedInActions","hasOne"</v>
      </c>
      <c r="AN568">
        <f>COUNTIF(View_conceptual!G:G,L568)</f>
        <v>1</v>
      </c>
      <c r="AO568">
        <f>COUNTIF(View_conceptual!H:H,L568)+COUNTIF(View_conceptual!I:I,N568)</f>
        <v>1</v>
      </c>
      <c r="AQ568" t="str">
        <f t="shared" si="274"/>
        <v/>
      </c>
      <c r="AR568" t="str">
        <f t="shared" si="275"/>
        <v/>
      </c>
      <c r="AT568">
        <f>COUNTIF(View_full!G:G,L568)</f>
        <v>1</v>
      </c>
      <c r="AU568">
        <f>COUNTIF(View_full!H:H,L568)+COUNTIF(View_full!I:I,N568)</f>
        <v>1</v>
      </c>
      <c r="AV568">
        <f>COUNTIFS(Property_Manual!$A$2:$A$1206,Raw!L568,Property_Manual!$B$2:$B$1206,Raw!M568,Property_Manual!$C$2:$C$1206,Raw!N568,Property_Manual!$D$2:$D$1206,Raw!O568,Property_Manual!$F$2:$F$1206,"x")</f>
        <v>0</v>
      </c>
      <c r="AW568" t="str">
        <f t="shared" si="276"/>
        <v/>
      </c>
      <c r="AX568" t="str">
        <f t="shared" si="277"/>
        <v/>
      </c>
      <c r="AY568" t="str">
        <f t="shared" si="278"/>
        <v/>
      </c>
    </row>
    <row r="569" spans="1:51" x14ac:dyDescent="0.2">
      <c r="A569" s="5" t="s">
        <v>1255</v>
      </c>
      <c r="B569" s="5" t="s">
        <v>1209</v>
      </c>
      <c r="C569" s="5" t="s">
        <v>439</v>
      </c>
      <c r="D569" s="5" t="s">
        <v>448</v>
      </c>
      <c r="E569" s="5" t="s">
        <v>20</v>
      </c>
      <c r="F569" s="5" t="s">
        <v>1139</v>
      </c>
      <c r="G569">
        <v>1</v>
      </c>
      <c r="H569" s="5" t="s">
        <v>114</v>
      </c>
      <c r="I569" s="5" t="s">
        <v>441</v>
      </c>
      <c r="J569" s="5" t="s">
        <v>450</v>
      </c>
      <c r="K569" s="5"/>
      <c r="L569" t="str">
        <f t="shared" si="248"/>
        <v>Composing</v>
      </c>
      <c r="M569" t="str">
        <f t="shared" si="249"/>
        <v>loadingUnit</v>
      </c>
      <c r="N569" t="str">
        <f t="shared" si="250"/>
        <v>ULD</v>
      </c>
      <c r="O569" t="str">
        <f t="shared" si="251"/>
        <v>involvedInActions</v>
      </c>
      <c r="P569" t="str">
        <f t="shared" si="252"/>
        <v/>
      </c>
      <c r="Q569" t="str">
        <f t="shared" si="253"/>
        <v>Object</v>
      </c>
      <c r="R569" t="str">
        <f t="shared" si="254"/>
        <v/>
      </c>
      <c r="S569" t="str">
        <f t="shared" si="255"/>
        <v/>
      </c>
      <c r="T569" t="str">
        <f t="shared" si="256"/>
        <v/>
      </c>
      <c r="U569" t="str">
        <f t="shared" si="257"/>
        <v/>
      </c>
      <c r="V569" t="str">
        <f t="shared" si="258"/>
        <v/>
      </c>
      <c r="W569" t="str">
        <f>IF($A569="Implicit","",COUNTIFS($C$8:C569,C569,$A$8:A569,"Explicit"))</f>
        <v/>
      </c>
      <c r="X569" t="str">
        <f t="shared" si="259"/>
        <v/>
      </c>
      <c r="Y569" t="str">
        <f t="shared" si="260"/>
        <v/>
      </c>
      <c r="Z569" t="str">
        <f t="shared" si="261"/>
        <v/>
      </c>
      <c r="AA569" t="str">
        <f t="shared" si="262"/>
        <v/>
      </c>
      <c r="AB569" t="str">
        <f t="shared" si="263"/>
        <v/>
      </c>
      <c r="AC569" t="str">
        <f t="shared" si="264"/>
        <v/>
      </c>
      <c r="AD569" t="str">
        <f t="shared" si="265"/>
        <v/>
      </c>
      <c r="AE569" t="str">
        <f t="shared" si="266"/>
        <v/>
      </c>
      <c r="AF569" t="str">
        <f t="shared" si="267"/>
        <v/>
      </c>
      <c r="AG569" t="str">
        <f t="shared" si="268"/>
        <v>"Action.Composing"</v>
      </c>
      <c r="AH569" t="str">
        <f t="shared" si="269"/>
        <v>"loadingUnit"</v>
      </c>
      <c r="AI569" t="str">
        <f t="shared" si="270"/>
        <v>"Core.ULD"</v>
      </c>
      <c r="AJ569" t="str">
        <f t="shared" si="271"/>
        <v>"involvedInActions"</v>
      </c>
      <c r="AK569" t="str">
        <f t="shared" si="272"/>
        <v>"hasOne"</v>
      </c>
      <c r="AL569" t="str">
        <f t="shared" si="273"/>
        <v>"Action.Composing","loadingUnit","Core.ULD","involvedInActions","hasOne"</v>
      </c>
      <c r="AN569">
        <f>COUNTIF(View_conceptual!G:G,L569)</f>
        <v>1</v>
      </c>
      <c r="AO569">
        <f>COUNTIF(View_conceptual!H:H,L569)+COUNTIF(View_conceptual!I:I,N569)</f>
        <v>2</v>
      </c>
      <c r="AQ569" t="str">
        <f t="shared" si="274"/>
        <v/>
      </c>
      <c r="AR569" t="str">
        <f t="shared" si="275"/>
        <v>"Action.Composing","loadingUnit","Core.ULD","involvedInActions","hasOne"</v>
      </c>
      <c r="AT569">
        <f>COUNTIF(View_full!G:G,L569)</f>
        <v>1</v>
      </c>
      <c r="AU569">
        <f>COUNTIF(View_full!H:H,L569)+COUNTIF(View_full!I:I,N569)</f>
        <v>2</v>
      </c>
      <c r="AV569">
        <f>COUNTIFS(Property_Manual!$A$2:$A$1206,Raw!L569,Property_Manual!$B$2:$B$1206,Raw!M569,Property_Manual!$C$2:$C$1206,Raw!N569,Property_Manual!$D$2:$D$1206,Raw!O569,Property_Manual!$F$2:$F$1206,"x")</f>
        <v>1</v>
      </c>
      <c r="AW569" t="str">
        <f t="shared" si="276"/>
        <v/>
      </c>
      <c r="AX569" t="str">
        <f t="shared" si="277"/>
        <v>"Action.Composing","loadingUnit","Core.ULD","involvedInActions","hasOne"</v>
      </c>
      <c r="AY569" t="str">
        <f t="shared" si="278"/>
        <v>"Action.Composing","loadingUnit","Core.ULD","involvedInActions","hasOne"</v>
      </c>
    </row>
    <row r="570" spans="1:51" x14ac:dyDescent="0.2">
      <c r="A570" s="5" t="s">
        <v>1255</v>
      </c>
      <c r="B570" s="5" t="s">
        <v>1209</v>
      </c>
      <c r="C570" s="5" t="s">
        <v>439</v>
      </c>
      <c r="D570" s="5" t="s">
        <v>424</v>
      </c>
      <c r="E570" s="5" t="s">
        <v>1198</v>
      </c>
      <c r="F570" s="5" t="s">
        <v>89</v>
      </c>
      <c r="G570">
        <v>1</v>
      </c>
      <c r="H570" s="5" t="s">
        <v>192</v>
      </c>
      <c r="I570" s="5" t="s">
        <v>441</v>
      </c>
      <c r="J570" s="5" t="s">
        <v>425</v>
      </c>
      <c r="K570" s="5"/>
      <c r="L570" t="str">
        <f t="shared" si="248"/>
        <v>Composing</v>
      </c>
      <c r="M570" t="str">
        <f t="shared" si="249"/>
        <v>performedAt</v>
      </c>
      <c r="N570" t="str">
        <f t="shared" si="250"/>
        <v>Location</v>
      </c>
      <c r="O570" t="str">
        <f t="shared" si="251"/>
        <v>onsiteActions</v>
      </c>
      <c r="P570" t="str">
        <f t="shared" si="252"/>
        <v/>
      </c>
      <c r="Q570" t="str">
        <f t="shared" si="253"/>
        <v>Object</v>
      </c>
      <c r="R570" t="str">
        <f t="shared" si="254"/>
        <v/>
      </c>
      <c r="S570" t="str">
        <f t="shared" si="255"/>
        <v/>
      </c>
      <c r="T570" t="str">
        <f t="shared" si="256"/>
        <v/>
      </c>
      <c r="U570" t="str">
        <f t="shared" si="257"/>
        <v/>
      </c>
      <c r="V570" t="str">
        <f t="shared" si="258"/>
        <v/>
      </c>
      <c r="W570" t="str">
        <f>IF($A570="Implicit","",COUNTIFS($C$8:C570,C570,$A$8:A570,"Explicit"))</f>
        <v/>
      </c>
      <c r="X570" t="str">
        <f t="shared" si="259"/>
        <v/>
      </c>
      <c r="Y570" t="str">
        <f t="shared" si="260"/>
        <v/>
      </c>
      <c r="Z570" t="str">
        <f t="shared" si="261"/>
        <v/>
      </c>
      <c r="AA570" t="str">
        <f t="shared" si="262"/>
        <v/>
      </c>
      <c r="AB570" t="str">
        <f t="shared" si="263"/>
        <v/>
      </c>
      <c r="AC570" t="str">
        <f t="shared" si="264"/>
        <v/>
      </c>
      <c r="AD570" t="str">
        <f t="shared" si="265"/>
        <v/>
      </c>
      <c r="AE570" t="str">
        <f t="shared" si="266"/>
        <v/>
      </c>
      <c r="AF570" t="str">
        <f t="shared" si="267"/>
        <v/>
      </c>
      <c r="AG570" t="str">
        <f t="shared" si="268"/>
        <v>"Action.Composing"</v>
      </c>
      <c r="AH570" t="str">
        <f t="shared" si="269"/>
        <v>"performedAt"</v>
      </c>
      <c r="AI570" t="str">
        <f t="shared" si="270"/>
        <v>"Common.Location"</v>
      </c>
      <c r="AJ570" t="str">
        <f t="shared" si="271"/>
        <v>"onsiteActions"</v>
      </c>
      <c r="AK570" t="str">
        <f t="shared" si="272"/>
        <v>"hasOne"</v>
      </c>
      <c r="AL570" t="str">
        <f t="shared" si="273"/>
        <v>"Action.Composing","performedAt","Common.Location","onsiteActions","hasOne"</v>
      </c>
      <c r="AN570">
        <f>COUNTIF(View_conceptual!G:G,L570)</f>
        <v>1</v>
      </c>
      <c r="AO570">
        <f>COUNTIF(View_conceptual!H:H,L570)+COUNTIF(View_conceptual!I:I,N570)</f>
        <v>1</v>
      </c>
      <c r="AQ570" t="str">
        <f t="shared" si="274"/>
        <v/>
      </c>
      <c r="AR570" t="str">
        <f t="shared" si="275"/>
        <v/>
      </c>
      <c r="AT570">
        <f>COUNTIF(View_full!G:G,L570)</f>
        <v>1</v>
      </c>
      <c r="AU570">
        <f>COUNTIF(View_full!H:H,L570)+COUNTIF(View_full!I:I,N570)</f>
        <v>1</v>
      </c>
      <c r="AV570">
        <f>COUNTIFS(Property_Manual!$A$2:$A$1206,Raw!L570,Property_Manual!$B$2:$B$1206,Raw!M570,Property_Manual!$C$2:$C$1206,Raw!N570,Property_Manual!$D$2:$D$1206,Raw!O570,Property_Manual!$F$2:$F$1206,"x")</f>
        <v>0</v>
      </c>
      <c r="AW570" t="str">
        <f t="shared" si="276"/>
        <v/>
      </c>
      <c r="AX570" t="str">
        <f t="shared" si="277"/>
        <v/>
      </c>
      <c r="AY570" t="str">
        <f t="shared" si="278"/>
        <v/>
      </c>
    </row>
    <row r="571" spans="1:51" x14ac:dyDescent="0.2">
      <c r="A571" s="5" t="s">
        <v>1255</v>
      </c>
      <c r="B571" s="5" t="s">
        <v>1209</v>
      </c>
      <c r="C571" s="5" t="s">
        <v>439</v>
      </c>
      <c r="D571" s="5" t="s">
        <v>426</v>
      </c>
      <c r="E571" s="5" t="s">
        <v>1210</v>
      </c>
      <c r="F571" s="5" t="s">
        <v>772</v>
      </c>
      <c r="G571">
        <v>1</v>
      </c>
      <c r="H571" s="5" t="s">
        <v>774</v>
      </c>
      <c r="I571" s="5" t="s">
        <v>441</v>
      </c>
      <c r="J571" s="5" t="s">
        <v>427</v>
      </c>
      <c r="K571" s="5"/>
      <c r="L571" t="str">
        <f t="shared" si="248"/>
        <v>Composing</v>
      </c>
      <c r="M571" t="str">
        <f t="shared" si="249"/>
        <v>servedActivity</v>
      </c>
      <c r="N571" t="str">
        <f t="shared" si="250"/>
        <v>UnitComposition</v>
      </c>
      <c r="O571" t="str">
        <f t="shared" si="251"/>
        <v>compositionActions</v>
      </c>
      <c r="P571" t="str">
        <f t="shared" si="252"/>
        <v/>
      </c>
      <c r="Q571" t="str">
        <f t="shared" si="253"/>
        <v>Object</v>
      </c>
      <c r="R571" t="str">
        <f t="shared" si="254"/>
        <v/>
      </c>
      <c r="S571" t="str">
        <f t="shared" si="255"/>
        <v/>
      </c>
      <c r="T571" t="str">
        <f t="shared" si="256"/>
        <v/>
      </c>
      <c r="U571" t="str">
        <f t="shared" si="257"/>
        <v/>
      </c>
      <c r="V571" t="str">
        <f t="shared" si="258"/>
        <v/>
      </c>
      <c r="W571" t="str">
        <f>IF($A571="Implicit","",COUNTIFS($C$8:C571,C571,$A$8:A571,"Explicit"))</f>
        <v/>
      </c>
      <c r="X571" t="str">
        <f t="shared" si="259"/>
        <v/>
      </c>
      <c r="Y571" t="str">
        <f t="shared" si="260"/>
        <v/>
      </c>
      <c r="Z571" t="str">
        <f t="shared" si="261"/>
        <v/>
      </c>
      <c r="AA571" t="str">
        <f t="shared" si="262"/>
        <v/>
      </c>
      <c r="AB571" t="str">
        <f t="shared" si="263"/>
        <v/>
      </c>
      <c r="AC571" t="str">
        <f t="shared" si="264"/>
        <v/>
      </c>
      <c r="AD571" t="str">
        <f t="shared" si="265"/>
        <v/>
      </c>
      <c r="AE571" t="str">
        <f t="shared" si="266"/>
        <v/>
      </c>
      <c r="AF571" t="str">
        <f t="shared" si="267"/>
        <v/>
      </c>
      <c r="AG571" t="str">
        <f t="shared" si="268"/>
        <v>"Action.Composing"</v>
      </c>
      <c r="AH571" t="str">
        <f t="shared" si="269"/>
        <v>"servedActivity"</v>
      </c>
      <c r="AI571" t="str">
        <f t="shared" si="270"/>
        <v>"Activity.UnitComposition"</v>
      </c>
      <c r="AJ571" t="str">
        <f t="shared" si="271"/>
        <v>"compositionActions"</v>
      </c>
      <c r="AK571" t="str">
        <f t="shared" si="272"/>
        <v>"hasOne"</v>
      </c>
      <c r="AL571" t="str">
        <f t="shared" si="273"/>
        <v>"Action.Composing","servedActivity","Activity.UnitComposition","compositionActions","hasOne"</v>
      </c>
      <c r="AN571">
        <f>COUNTIF(View_conceptual!G:G,L571)</f>
        <v>1</v>
      </c>
      <c r="AO571">
        <f>COUNTIF(View_conceptual!H:H,L571)+COUNTIF(View_conceptual!I:I,N571)</f>
        <v>2</v>
      </c>
      <c r="AQ571" t="str">
        <f t="shared" si="274"/>
        <v/>
      </c>
      <c r="AR571" t="str">
        <f t="shared" si="275"/>
        <v>"Action.Composing","servedActivity","Activity.UnitComposition","compositionActions","hasOne"</v>
      </c>
      <c r="AT571">
        <f>COUNTIF(View_full!G:G,L571)</f>
        <v>1</v>
      </c>
      <c r="AU571">
        <f>COUNTIF(View_full!H:H,L571)+COUNTIF(View_full!I:I,N571)</f>
        <v>2</v>
      </c>
      <c r="AV571">
        <f>COUNTIFS(Property_Manual!$A$2:$A$1206,Raw!L571,Property_Manual!$B$2:$B$1206,Raw!M571,Property_Manual!$C$2:$C$1206,Raw!N571,Property_Manual!$D$2:$D$1206,Raw!O571,Property_Manual!$F$2:$F$1206,"x")</f>
        <v>1</v>
      </c>
      <c r="AW571" t="str">
        <f t="shared" si="276"/>
        <v/>
      </c>
      <c r="AX571" t="str">
        <f t="shared" si="277"/>
        <v>"Action.Composing","servedActivity","Activity.UnitComposition","compositionActions","hasOne"</v>
      </c>
      <c r="AY571" t="str">
        <f t="shared" si="278"/>
        <v>"Action.Composing","servedActivity","Activity.UnitComposition","compositionActions","hasOne"</v>
      </c>
    </row>
    <row r="572" spans="1:51" x14ac:dyDescent="0.2">
      <c r="A572" s="5" t="s">
        <v>1254</v>
      </c>
      <c r="B572" s="5" t="s">
        <v>1209</v>
      </c>
      <c r="C572" s="5" t="s">
        <v>439</v>
      </c>
      <c r="D572" s="5" t="s">
        <v>440</v>
      </c>
      <c r="E572" s="5" t="s">
        <v>1198</v>
      </c>
      <c r="F572" s="5" t="s">
        <v>433</v>
      </c>
      <c r="H572" s="5" t="s">
        <v>114</v>
      </c>
      <c r="I572" s="5" t="s">
        <v>441</v>
      </c>
      <c r="J572" s="5" t="s">
        <v>442</v>
      </c>
      <c r="K572" s="5"/>
      <c r="L572" t="str">
        <f t="shared" si="248"/>
        <v>Composing</v>
      </c>
      <c r="M572" t="str">
        <f t="shared" si="249"/>
        <v>composedMaterials</v>
      </c>
      <c r="N572" t="str">
        <f t="shared" si="250"/>
        <v>LoadingMaterial</v>
      </c>
      <c r="O572" t="str">
        <f t="shared" si="251"/>
        <v>involvedInActions</v>
      </c>
      <c r="P572" t="str">
        <f t="shared" si="252"/>
        <v/>
      </c>
      <c r="Q572" t="str">
        <f t="shared" si="253"/>
        <v>Object</v>
      </c>
      <c r="R572" t="str">
        <f t="shared" si="254"/>
        <v>"Action"</v>
      </c>
      <c r="S572" t="str">
        <f t="shared" si="255"/>
        <v>"Composing"</v>
      </c>
      <c r="T572" t="str">
        <f t="shared" si="256"/>
        <v>"composedMaterials"</v>
      </c>
      <c r="U572" t="str">
        <f t="shared" si="257"/>
        <v>"Common"</v>
      </c>
      <c r="V572" t="str">
        <f t="shared" si="258"/>
        <v>"LoadingMaterial"</v>
      </c>
      <c r="W572">
        <f>IF($A572="Implicit","",COUNTIFS($C$8:C572,C572,$A$8:A572,"Explicit"))</f>
        <v>3</v>
      </c>
      <c r="X572" t="str">
        <f t="shared" si="259"/>
        <v>"Action to describe build-up or break-down of LoadingUnits"</v>
      </c>
      <c r="Y572" t="str">
        <f t="shared" si="260"/>
        <v>"References to the Materials being built-up or broken-down"</v>
      </c>
      <c r="Z572" t="str">
        <f t="shared" si="261"/>
        <v>"true"</v>
      </c>
      <c r="AA572" t="str">
        <f t="shared" si="262"/>
        <v>"false"</v>
      </c>
      <c r="AB572" t="str">
        <f t="shared" si="263"/>
        <v>""</v>
      </c>
      <c r="AC572" t="str">
        <f t="shared" si="264"/>
        <v>"https://onerecord.iata.org/ns/cargo#Composing"</v>
      </c>
      <c r="AD572" t="str">
        <f t="shared" si="265"/>
        <v>"https://onerecord.iata.org/ns/cargo#composedMaterials"</v>
      </c>
      <c r="AE572" t="str">
        <f t="shared" si="266"/>
        <v>"https://onerecord.iata.org/ns/cargo#LoadingMaterial"</v>
      </c>
      <c r="AF572" t="str">
        <f t="shared" si="267"/>
        <v>"Action","Composing","composedMaterials","Common","LoadingMaterial",3,"Action to describe build-up or break-down of LoadingUnits","References to the Materials being built-up or broken-down","true","false","","https://onerecord.iata.org/ns/cargo#Composing","https://onerecord.iata.org/ns/cargo#composedMaterials","https://onerecord.iata.org/ns/cargo#LoadingMaterial"</v>
      </c>
      <c r="AG572" t="str">
        <f t="shared" si="268"/>
        <v>"Action.Composing"</v>
      </c>
      <c r="AH572" t="str">
        <f t="shared" si="269"/>
        <v>"composedMaterials"</v>
      </c>
      <c r="AI572" t="str">
        <f t="shared" si="270"/>
        <v>"Common.LoadingMaterial"</v>
      </c>
      <c r="AJ572" t="str">
        <f t="shared" si="271"/>
        <v>"involvedInActions"</v>
      </c>
      <c r="AK572" t="str">
        <f t="shared" si="272"/>
        <v>"hasMany"</v>
      </c>
      <c r="AL572" t="str">
        <f t="shared" si="273"/>
        <v>"Action.Composing","composedMaterials","Common.LoadingMaterial","involvedInActions","hasMany"</v>
      </c>
      <c r="AN572">
        <f>COUNTIF(View_conceptual!G:G,L572)</f>
        <v>1</v>
      </c>
      <c r="AO572">
        <f>COUNTIF(View_conceptual!H:H,L572)+COUNTIF(View_conceptual!I:I,N572)</f>
        <v>1</v>
      </c>
      <c r="AQ572" t="str">
        <f t="shared" si="274"/>
        <v>"Action","Composing","composedMaterials","Common","LoadingMaterial",3,"Action to describe build-up or break-down of LoadingUnits","References to the Materials being built-up or broken-down","true","false","","https://onerecord.iata.org/ns/cargo#Composing","https://onerecord.iata.org/ns/cargo#composedMaterials","https://onerecord.iata.org/ns/cargo#LoadingMaterial"</v>
      </c>
      <c r="AR572" t="str">
        <f t="shared" si="275"/>
        <v/>
      </c>
      <c r="AT572">
        <f>COUNTIF(View_full!G:G,L572)</f>
        <v>1</v>
      </c>
      <c r="AU572">
        <f>COUNTIF(View_full!H:H,L572)+COUNTIF(View_full!I:I,N572)</f>
        <v>1</v>
      </c>
      <c r="AV572">
        <f>COUNTIFS(Property_Manual!$A$2:$A$1206,Raw!L572,Property_Manual!$B$2:$B$1206,Raw!M572,Property_Manual!$C$2:$C$1206,Raw!N572,Property_Manual!$D$2:$D$1206,Raw!O572,Property_Manual!$F$2:$F$1206,"x")</f>
        <v>0</v>
      </c>
      <c r="AW572" t="str">
        <f t="shared" si="276"/>
        <v>"Action","Composing","composedMaterials","Common","LoadingMaterial",3,"Action to describe build-up or break-down of LoadingUnits","References to the Materials being built-up or broken-down","true","false","","https://onerecord.iata.org/ns/cargo#Composing","https://onerecord.iata.org/ns/cargo#composedMaterials","https://onerecord.iata.org/ns/cargo#LoadingMaterial"</v>
      </c>
      <c r="AX572" t="str">
        <f t="shared" si="277"/>
        <v/>
      </c>
      <c r="AY572" t="str">
        <f t="shared" si="278"/>
        <v/>
      </c>
    </row>
    <row r="573" spans="1:51" x14ac:dyDescent="0.2">
      <c r="A573" s="5" t="s">
        <v>1254</v>
      </c>
      <c r="B573" s="5" t="s">
        <v>1209</v>
      </c>
      <c r="C573" s="5" t="s">
        <v>439</v>
      </c>
      <c r="D573" s="5" t="s">
        <v>443</v>
      </c>
      <c r="E573" s="5" t="s">
        <v>20</v>
      </c>
      <c r="F573" s="5" t="s">
        <v>109</v>
      </c>
      <c r="H573" s="5" t="s">
        <v>114</v>
      </c>
      <c r="I573" s="5" t="s">
        <v>441</v>
      </c>
      <c r="J573" s="5" t="s">
        <v>444</v>
      </c>
      <c r="K573" s="5" t="s">
        <v>1833</v>
      </c>
      <c r="L573" t="str">
        <f t="shared" si="248"/>
        <v>Composing</v>
      </c>
      <c r="M573" t="str">
        <f t="shared" si="249"/>
        <v>composedPieces</v>
      </c>
      <c r="N573" t="str">
        <f t="shared" si="250"/>
        <v>Piece</v>
      </c>
      <c r="O573" t="str">
        <f t="shared" si="251"/>
        <v>involvedInActions</v>
      </c>
      <c r="P573" t="str">
        <f t="shared" si="252"/>
        <v>PieceLiveAnimals|PieceDg</v>
      </c>
      <c r="Q573" t="str">
        <f t="shared" si="253"/>
        <v>Object</v>
      </c>
      <c r="R573" t="str">
        <f t="shared" si="254"/>
        <v>"Action"</v>
      </c>
      <c r="S573" t="str">
        <f t="shared" si="255"/>
        <v>"Composing"</v>
      </c>
      <c r="T573" t="str">
        <f t="shared" si="256"/>
        <v>"composedPieces"</v>
      </c>
      <c r="U573" t="str">
        <f t="shared" si="257"/>
        <v>"Core"</v>
      </c>
      <c r="V573" t="str">
        <f t="shared" si="258"/>
        <v>"Piece"</v>
      </c>
      <c r="W573">
        <f>IF($A573="Implicit","",COUNTIFS($C$8:C573,C573,$A$8:A573,"Explicit"))</f>
        <v>4</v>
      </c>
      <c r="X573" t="str">
        <f t="shared" si="259"/>
        <v>"Action to describe build-up or break-down of LoadingUnits"</v>
      </c>
      <c r="Y573" t="str">
        <f t="shared" si="260"/>
        <v>"References to the Pieces being built-up or broken-down"</v>
      </c>
      <c r="Z573" t="str">
        <f t="shared" si="261"/>
        <v>"true"</v>
      </c>
      <c r="AA573" t="str">
        <f t="shared" si="262"/>
        <v>"false"</v>
      </c>
      <c r="AB573" t="str">
        <f t="shared" si="263"/>
        <v>"PieceLiveAnimals|PieceDg"</v>
      </c>
      <c r="AC573" t="str">
        <f t="shared" si="264"/>
        <v>"https://onerecord.iata.org/ns/cargo#Composing"</v>
      </c>
      <c r="AD573" t="str">
        <f t="shared" si="265"/>
        <v>"https://onerecord.iata.org/ns/cargo#composedPieces"</v>
      </c>
      <c r="AE573" t="str">
        <f t="shared" si="266"/>
        <v>"https://onerecord.iata.org/ns/cargo#Piece"</v>
      </c>
      <c r="AF573" t="str">
        <f t="shared" si="267"/>
        <v>"Action","Composing","composedPieces","Core","Piece",4,"Action to describe build-up or break-down of LoadingUnits","References to the Pieces being built-up or broken-down","true","false","PieceLiveAnimals|PieceDg","https://onerecord.iata.org/ns/cargo#Composing","https://onerecord.iata.org/ns/cargo#composedPieces","https://onerecord.iata.org/ns/cargo#Piece"</v>
      </c>
      <c r="AG573" t="str">
        <f t="shared" si="268"/>
        <v>"Action.Composing"</v>
      </c>
      <c r="AH573" t="str">
        <f t="shared" si="269"/>
        <v>"composedPieces"</v>
      </c>
      <c r="AI573" t="str">
        <f t="shared" si="270"/>
        <v>"Core.Piece"</v>
      </c>
      <c r="AJ573" t="str">
        <f t="shared" si="271"/>
        <v>"involvedInActions"</v>
      </c>
      <c r="AK573" t="str">
        <f t="shared" si="272"/>
        <v>"hasMany"</v>
      </c>
      <c r="AL573" t="str">
        <f t="shared" si="273"/>
        <v>"Action.Composing","composedPieces","Core.Piece","involvedInActions","hasMany"</v>
      </c>
      <c r="AN573">
        <f>COUNTIF(View_conceptual!G:G,L573)</f>
        <v>1</v>
      </c>
      <c r="AO573">
        <f>COUNTIF(View_conceptual!H:H,L573)+COUNTIF(View_conceptual!I:I,N573)</f>
        <v>2</v>
      </c>
      <c r="AQ573" t="str">
        <f t="shared" si="274"/>
        <v>"Action","Composing","composedPieces","Core","Piece",4,"Action to describe build-up or break-down of LoadingUnits","References to the Pieces being built-up or broken-down","true","false","PieceLiveAnimals|PieceDg","https://onerecord.iata.org/ns/cargo#Composing","https://onerecord.iata.org/ns/cargo#composedPieces","https://onerecord.iata.org/ns/cargo#Piece"</v>
      </c>
      <c r="AR573" t="str">
        <f t="shared" si="275"/>
        <v>"Action.Composing","composedPieces","Core.Piece","involvedInActions","hasMany"</v>
      </c>
      <c r="AT573">
        <f>COUNTIF(View_full!G:G,L573)</f>
        <v>1</v>
      </c>
      <c r="AU573">
        <f>COUNTIF(View_full!H:H,L573)+COUNTIF(View_full!I:I,N573)</f>
        <v>2</v>
      </c>
      <c r="AV573">
        <f>COUNTIFS(Property_Manual!$A$2:$A$1206,Raw!L573,Property_Manual!$B$2:$B$1206,Raw!M573,Property_Manual!$C$2:$C$1206,Raw!N573,Property_Manual!$D$2:$D$1206,Raw!O573,Property_Manual!$F$2:$F$1206,"x")</f>
        <v>1</v>
      </c>
      <c r="AW573" t="str">
        <f t="shared" si="276"/>
        <v>"Action","Composing","composedPieces","Core","Piece",4,"Action to describe build-up or break-down of LoadingUnits","References to the Pieces being built-up or broken-down","true","false","PieceLiveAnimals|PieceDg","https://onerecord.iata.org/ns/cargo#Composing","https://onerecord.iata.org/ns/cargo#composedPieces","https://onerecord.iata.org/ns/cargo#Piece"</v>
      </c>
      <c r="AX573" t="str">
        <f t="shared" si="277"/>
        <v>"Action.Composing","composedPieces","Core.Piece","involvedInActions","hasMany"</v>
      </c>
      <c r="AY573" t="str">
        <f t="shared" si="278"/>
        <v>"Action.Composing","composedPieces","Core.Piece","involvedInActions","hasMany"</v>
      </c>
    </row>
    <row r="574" spans="1:51" x14ac:dyDescent="0.2">
      <c r="A574" s="5" t="s">
        <v>1254</v>
      </c>
      <c r="B574" s="5" t="s">
        <v>1209</v>
      </c>
      <c r="C574" s="5" t="s">
        <v>439</v>
      </c>
      <c r="D574" s="5" t="s">
        <v>445</v>
      </c>
      <c r="E574" s="5" t="s">
        <v>3</v>
      </c>
      <c r="F574" s="5" t="s">
        <v>446</v>
      </c>
      <c r="G574">
        <v>1</v>
      </c>
      <c r="H574" s="5"/>
      <c r="I574" s="5" t="s">
        <v>441</v>
      </c>
      <c r="J574" s="5" t="s">
        <v>447</v>
      </c>
      <c r="K574" s="5"/>
      <c r="L574" t="str">
        <f t="shared" si="248"/>
        <v>Composing</v>
      </c>
      <c r="M574" t="str">
        <f t="shared" si="249"/>
        <v>compositionType</v>
      </c>
      <c r="N574" t="str">
        <f t="shared" si="250"/>
        <v>CompositionType</v>
      </c>
      <c r="O574" t="str">
        <f t="shared" si="251"/>
        <v/>
      </c>
      <c r="P574" t="str">
        <f t="shared" si="252"/>
        <v/>
      </c>
      <c r="Q574" t="str">
        <f t="shared" si="253"/>
        <v>Object</v>
      </c>
      <c r="R574" t="str">
        <f t="shared" si="254"/>
        <v>"Action"</v>
      </c>
      <c r="S574" t="str">
        <f t="shared" si="255"/>
        <v>"Composing"</v>
      </c>
      <c r="T574" t="str">
        <f t="shared" si="256"/>
        <v>"compositionType"</v>
      </c>
      <c r="U574" t="str">
        <f t="shared" si="257"/>
        <v>"Enum"</v>
      </c>
      <c r="V574" t="str">
        <f t="shared" si="258"/>
        <v>"CompositionType"</v>
      </c>
      <c r="W574">
        <f>IF($A574="Implicit","",COUNTIFS($C$8:C574,C574,$A$8:A574,"Explicit"))</f>
        <v>5</v>
      </c>
      <c r="X574" t="str">
        <f t="shared" si="259"/>
        <v>"Action to describe build-up or break-down of LoadingUnits"</v>
      </c>
      <c r="Y574" t="str">
        <f t="shared" si="260"/>
        <v>"Enum stating whether the CompositionAction describes build-up or break-down"</v>
      </c>
      <c r="Z574" t="str">
        <f t="shared" si="261"/>
        <v>"false"</v>
      </c>
      <c r="AA574" t="str">
        <f t="shared" si="262"/>
        <v>"true"</v>
      </c>
      <c r="AB574" t="str">
        <f t="shared" si="263"/>
        <v>""</v>
      </c>
      <c r="AC574" t="str">
        <f t="shared" si="264"/>
        <v>"https://onerecord.iata.org/ns/cargo#Composing"</v>
      </c>
      <c r="AD574" t="str">
        <f t="shared" si="265"/>
        <v>"https://onerecord.iata.org/ns/cargo#compositionType"</v>
      </c>
      <c r="AE574" t="str">
        <f t="shared" si="266"/>
        <v>"https://onerecord.iata.org/ns/cargo#CompositionType"</v>
      </c>
      <c r="AF574" t="str">
        <f t="shared" si="267"/>
        <v>"Action","Composing","compositionType","Enum","CompositionType",5,"Action to describe build-up or break-down of LoadingUnits","Enum stating whether the CompositionAction describes build-up or break-down","false","true","","https://onerecord.iata.org/ns/cargo#Composing","https://onerecord.iata.org/ns/cargo#compositionType","https://onerecord.iata.org/ns/cargo#CompositionType"</v>
      </c>
      <c r="AG574" t="str">
        <f t="shared" si="268"/>
        <v>"Action.Composing"</v>
      </c>
      <c r="AH574" t="str">
        <f t="shared" si="269"/>
        <v>"compositionType"</v>
      </c>
      <c r="AI574" t="str">
        <f t="shared" si="270"/>
        <v>"Enum.CompositionType"</v>
      </c>
      <c r="AJ574" t="str">
        <f t="shared" si="271"/>
        <v>""</v>
      </c>
      <c r="AK574" t="str">
        <f t="shared" si="272"/>
        <v>"hasOne"</v>
      </c>
      <c r="AL574" t="str">
        <f t="shared" si="273"/>
        <v>"Action.Composing","compositionType","Enum.CompositionType","","hasOne"</v>
      </c>
      <c r="AN574">
        <f>COUNTIF(View_conceptual!G:G,L574)</f>
        <v>1</v>
      </c>
      <c r="AO574">
        <f>COUNTIF(View_conceptual!H:H,L574)+COUNTIF(View_conceptual!I:I,N574)</f>
        <v>1</v>
      </c>
      <c r="AQ574" t="str">
        <f t="shared" si="274"/>
        <v>"Action","Composing","compositionType","Enum","CompositionType",5,"Action to describe build-up or break-down of LoadingUnits","Enum stating whether the CompositionAction describes build-up or break-down","false","true","","https://onerecord.iata.org/ns/cargo#Composing","https://onerecord.iata.org/ns/cargo#compositionType","https://onerecord.iata.org/ns/cargo#CompositionType"</v>
      </c>
      <c r="AR574" t="str">
        <f t="shared" si="275"/>
        <v/>
      </c>
      <c r="AT574">
        <f>COUNTIF(View_full!G:G,L574)</f>
        <v>1</v>
      </c>
      <c r="AU574">
        <f>COUNTIF(View_full!H:H,L574)+COUNTIF(View_full!I:I,N574)</f>
        <v>1</v>
      </c>
      <c r="AV574">
        <f>COUNTIFS(Property_Manual!$A$2:$A$1206,Raw!L574,Property_Manual!$B$2:$B$1206,Raw!M574,Property_Manual!$C$2:$C$1206,Raw!N574,Property_Manual!$D$2:$D$1206,Raw!O574,Property_Manual!$F$2:$F$1206,"x")</f>
        <v>0</v>
      </c>
      <c r="AW574" t="str">
        <f t="shared" si="276"/>
        <v>"Action","Composing","compositionType","Enum","CompositionType",5,"Action to describe build-up or break-down of LoadingUnits","Enum stating whether the CompositionAction describes build-up or break-down","false","true","","https://onerecord.iata.org/ns/cargo#Composing","https://onerecord.iata.org/ns/cargo#compositionType","https://onerecord.iata.org/ns/cargo#CompositionType"</v>
      </c>
      <c r="AX574" t="str">
        <f t="shared" si="277"/>
        <v/>
      </c>
      <c r="AY574" t="str">
        <f t="shared" si="278"/>
        <v/>
      </c>
    </row>
    <row r="575" spans="1:51" x14ac:dyDescent="0.2">
      <c r="A575" s="5" t="s">
        <v>1254</v>
      </c>
      <c r="B575" s="5" t="s">
        <v>1209</v>
      </c>
      <c r="C575" s="5" t="s">
        <v>439</v>
      </c>
      <c r="D575" s="5" t="s">
        <v>422</v>
      </c>
      <c r="E575" s="5" t="s">
        <v>3</v>
      </c>
      <c r="F575" s="5" t="s">
        <v>4</v>
      </c>
      <c r="G575">
        <v>1</v>
      </c>
      <c r="H575" s="5"/>
      <c r="I575" s="5" t="s">
        <v>441</v>
      </c>
      <c r="J575" s="5" t="s">
        <v>423</v>
      </c>
      <c r="K575" s="5"/>
      <c r="L575" t="str">
        <f t="shared" si="248"/>
        <v>Composing</v>
      </c>
      <c r="M575" t="str">
        <f t="shared" si="249"/>
        <v>actionTimeType</v>
      </c>
      <c r="N575" t="str">
        <f t="shared" si="250"/>
        <v>ActionTimeType</v>
      </c>
      <c r="O575" t="str">
        <f t="shared" si="251"/>
        <v/>
      </c>
      <c r="P575" t="str">
        <f t="shared" si="252"/>
        <v/>
      </c>
      <c r="Q575" t="str">
        <f t="shared" si="253"/>
        <v>Object</v>
      </c>
      <c r="R575" t="str">
        <f t="shared" si="254"/>
        <v>"Action"</v>
      </c>
      <c r="S575" t="str">
        <f t="shared" si="255"/>
        <v>"Composing"</v>
      </c>
      <c r="T575" t="str">
        <f t="shared" si="256"/>
        <v>"actionTimeType"</v>
      </c>
      <c r="U575" t="str">
        <f t="shared" si="257"/>
        <v>"Enum"</v>
      </c>
      <c r="V575" t="str">
        <f t="shared" si="258"/>
        <v>"ActionTimeType"</v>
      </c>
      <c r="W575">
        <f>IF($A575="Implicit","",COUNTIFS($C$8:C575,C575,$A$8:A575,"Explicit"))</f>
        <v>6</v>
      </c>
      <c r="X575" t="str">
        <f t="shared" si="259"/>
        <v>"Action to describe build-up or break-down of LoadingUnits"</v>
      </c>
      <c r="Y575" t="str">
        <f t="shared" si="260"/>
        <v>"Enum stating the type of the Action"</v>
      </c>
      <c r="Z575" t="str">
        <f t="shared" si="261"/>
        <v>"false"</v>
      </c>
      <c r="AA575" t="str">
        <f t="shared" si="262"/>
        <v>"true"</v>
      </c>
      <c r="AB575" t="str">
        <f t="shared" si="263"/>
        <v>""</v>
      </c>
      <c r="AC575" t="str">
        <f t="shared" si="264"/>
        <v>"https://onerecord.iata.org/ns/cargo#Composing"</v>
      </c>
      <c r="AD575" t="str">
        <f t="shared" si="265"/>
        <v>"https://onerecord.iata.org/ns/cargo#actionTimeType"</v>
      </c>
      <c r="AE575" t="str">
        <f t="shared" si="266"/>
        <v>"https://onerecord.iata.org/ns/cargo#ActionTimeType"</v>
      </c>
      <c r="AF575" t="str">
        <f t="shared" si="267"/>
        <v>"Action","Composing","actionTimeType","Enum","ActionTimeType",6,"Action to describe build-up or break-down of LoadingUnits","Enum stating the type of the Action","false","true","","https://onerecord.iata.org/ns/cargo#Composing","https://onerecord.iata.org/ns/cargo#actionTimeType","https://onerecord.iata.org/ns/cargo#ActionTimeType"</v>
      </c>
      <c r="AG575" t="str">
        <f t="shared" si="268"/>
        <v>"Action.Composing"</v>
      </c>
      <c r="AH575" t="str">
        <f t="shared" si="269"/>
        <v>"actionTimeType"</v>
      </c>
      <c r="AI575" t="str">
        <f t="shared" si="270"/>
        <v>"Enum.ActionTimeType"</v>
      </c>
      <c r="AJ575" t="str">
        <f t="shared" si="271"/>
        <v>""</v>
      </c>
      <c r="AK575" t="str">
        <f t="shared" si="272"/>
        <v>"hasOne"</v>
      </c>
      <c r="AL575" t="str">
        <f t="shared" si="273"/>
        <v>"Action.Composing","actionTimeType","Enum.ActionTimeType","","hasOne"</v>
      </c>
      <c r="AN575">
        <f>COUNTIF(View_conceptual!G:G,L575)</f>
        <v>1</v>
      </c>
      <c r="AO575">
        <f>COUNTIF(View_conceptual!H:H,L575)+COUNTIF(View_conceptual!I:I,N575)</f>
        <v>1</v>
      </c>
      <c r="AQ575" t="str">
        <f t="shared" si="274"/>
        <v>"Action","Composing","actionTimeType","Enum","ActionTimeType",6,"Action to describe build-up or break-down of LoadingUnits","Enum stating the type of the Action","false","true","","https://onerecord.iata.org/ns/cargo#Composing","https://onerecord.iata.org/ns/cargo#actionTimeType","https://onerecord.iata.org/ns/cargo#ActionTimeType"</v>
      </c>
      <c r="AR575" t="str">
        <f t="shared" si="275"/>
        <v/>
      </c>
      <c r="AT575">
        <f>COUNTIF(View_full!G:G,L575)</f>
        <v>1</v>
      </c>
      <c r="AU575">
        <f>COUNTIF(View_full!H:H,L575)+COUNTIF(View_full!I:I,N575)</f>
        <v>1</v>
      </c>
      <c r="AV575">
        <f>COUNTIFS(Property_Manual!$A$2:$A$1206,Raw!L575,Property_Manual!$B$2:$B$1206,Raw!M575,Property_Manual!$C$2:$C$1206,Raw!N575,Property_Manual!$D$2:$D$1206,Raw!O575,Property_Manual!$F$2:$F$1206,"x")</f>
        <v>0</v>
      </c>
      <c r="AW575" t="str">
        <f t="shared" si="276"/>
        <v>"Action","Composing","actionTimeType","Enum","ActionTimeType",6,"Action to describe build-up or break-down of LoadingUnits","Enum stating the type of the Action","false","true","","https://onerecord.iata.org/ns/cargo#Composing","https://onerecord.iata.org/ns/cargo#actionTimeType","https://onerecord.iata.org/ns/cargo#ActionTimeType"</v>
      </c>
      <c r="AX575" t="str">
        <f t="shared" si="277"/>
        <v/>
      </c>
      <c r="AY575" t="str">
        <f t="shared" si="278"/>
        <v/>
      </c>
    </row>
    <row r="576" spans="1:51" x14ac:dyDescent="0.2">
      <c r="A576" s="5" t="s">
        <v>1254</v>
      </c>
      <c r="B576" s="5" t="s">
        <v>1209</v>
      </c>
      <c r="C576" s="5" t="s">
        <v>439</v>
      </c>
      <c r="D576" s="5" t="s">
        <v>426</v>
      </c>
      <c r="E576" s="5" t="s">
        <v>1196</v>
      </c>
      <c r="F576" s="5" t="s">
        <v>21</v>
      </c>
      <c r="G576">
        <v>1</v>
      </c>
      <c r="H576" s="5"/>
      <c r="I576" s="5" t="s">
        <v>441</v>
      </c>
      <c r="J576" s="5" t="s">
        <v>427</v>
      </c>
      <c r="K576" s="5" t="s">
        <v>1829</v>
      </c>
      <c r="L576" t="str">
        <f t="shared" si="248"/>
        <v>Composing</v>
      </c>
      <c r="M576" t="str">
        <f t="shared" si="249"/>
        <v>servedActivity</v>
      </c>
      <c r="N576" t="str">
        <f t="shared" si="250"/>
        <v>LogisticsActivity</v>
      </c>
      <c r="O576" t="str">
        <f t="shared" si="251"/>
        <v/>
      </c>
      <c r="P576" t="str">
        <f t="shared" si="252"/>
        <v>UnitComposition|TransportMovement|Storage</v>
      </c>
      <c r="Q576" t="str">
        <f t="shared" si="253"/>
        <v>Object</v>
      </c>
      <c r="R576" t="str">
        <f t="shared" si="254"/>
        <v>"Action"</v>
      </c>
      <c r="S576" t="str">
        <f t="shared" si="255"/>
        <v>"Composing"</v>
      </c>
      <c r="T576" t="str">
        <f t="shared" si="256"/>
        <v>"servedActivity"</v>
      </c>
      <c r="U576" t="str">
        <f t="shared" si="257"/>
        <v>"Abstract"</v>
      </c>
      <c r="V576" t="str">
        <f t="shared" si="258"/>
        <v>"LogisticsActivity"</v>
      </c>
      <c r="W576">
        <f>IF($A576="Implicit","",COUNTIFS($C$8:C576,C576,$A$8:A576,"Explicit"))</f>
        <v>7</v>
      </c>
      <c r="X576" t="str">
        <f t="shared" si="259"/>
        <v>"Action to describe build-up or break-down of LoadingUnits"</v>
      </c>
      <c r="Y576" t="str">
        <f t="shared" si="260"/>
        <v>"Reference to the Activity the Action was performed for"</v>
      </c>
      <c r="Z576" t="str">
        <f t="shared" si="261"/>
        <v>"false"</v>
      </c>
      <c r="AA576" t="str">
        <f t="shared" si="262"/>
        <v>"false"</v>
      </c>
      <c r="AB576" t="str">
        <f t="shared" si="263"/>
        <v>"UnitComposition|TransportMovement|Storage"</v>
      </c>
      <c r="AC576" t="str">
        <f t="shared" si="264"/>
        <v>"https://onerecord.iata.org/ns/cargo#Composing"</v>
      </c>
      <c r="AD576" t="str">
        <f t="shared" si="265"/>
        <v>"https://onerecord.iata.org/ns/cargo#servedActivity"</v>
      </c>
      <c r="AE576" t="str">
        <f t="shared" si="266"/>
        <v>"https://onerecord.iata.org/ns/cargo#LogisticsActivity"</v>
      </c>
      <c r="AF576" t="str">
        <f t="shared" si="267"/>
        <v>"Action","Composing","servedActivity","Abstract","LogisticsActivity",7,"Action to describe build-up or break-down of LoadingUnits","Reference to the Activity the Action was performed for","false","false","UnitComposition|TransportMovement|Storage","https://onerecord.iata.org/ns/cargo#Composing","https://onerecord.iata.org/ns/cargo#servedActivity","https://onerecord.iata.org/ns/cargo#LogisticsActivity"</v>
      </c>
      <c r="AG576" t="str">
        <f t="shared" si="268"/>
        <v>"Action.Composing"</v>
      </c>
      <c r="AH576" t="str">
        <f t="shared" si="269"/>
        <v>"servedActivity"</v>
      </c>
      <c r="AI576" t="str">
        <f t="shared" si="270"/>
        <v>"Abstract.LogisticsActivity"</v>
      </c>
      <c r="AJ576" t="str">
        <f t="shared" si="271"/>
        <v>""</v>
      </c>
      <c r="AK576" t="str">
        <f t="shared" si="272"/>
        <v>"hasOne"</v>
      </c>
      <c r="AL576" t="str">
        <f t="shared" si="273"/>
        <v>"Action.Composing","servedActivity","Abstract.LogisticsActivity","","hasOne"</v>
      </c>
      <c r="AN576">
        <f>COUNTIF(View_conceptual!G:G,L576)</f>
        <v>1</v>
      </c>
      <c r="AO576">
        <f>COUNTIF(View_conceptual!H:H,L576)+COUNTIF(View_conceptual!I:I,N576)</f>
        <v>1</v>
      </c>
      <c r="AQ576" t="str">
        <f t="shared" si="274"/>
        <v>"Action","Composing","servedActivity","Abstract","LogisticsActivity",7,"Action to describe build-up or break-down of LoadingUnits","Reference to the Activity the Action was performed for","false","false","UnitComposition|TransportMovement|Storage","https://onerecord.iata.org/ns/cargo#Composing","https://onerecord.iata.org/ns/cargo#servedActivity","https://onerecord.iata.org/ns/cargo#LogisticsActivity"</v>
      </c>
      <c r="AR576" t="str">
        <f t="shared" si="275"/>
        <v/>
      </c>
      <c r="AT576">
        <f>COUNTIF(View_full!G:G,L576)</f>
        <v>1</v>
      </c>
      <c r="AU576">
        <f>COUNTIF(View_full!H:H,L576)+COUNTIF(View_full!I:I,N576)</f>
        <v>1</v>
      </c>
      <c r="AV576">
        <f>COUNTIFS(Property_Manual!$A$2:$A$1206,Raw!L576,Property_Manual!$B$2:$B$1206,Raw!M576,Property_Manual!$C$2:$C$1206,Raw!N576,Property_Manual!$D$2:$D$1206,Raw!O576,Property_Manual!$F$2:$F$1206,"x")</f>
        <v>0</v>
      </c>
      <c r="AW576" t="str">
        <f t="shared" si="276"/>
        <v>"Action","Composing","servedActivity","Abstract","LogisticsActivity",7,"Action to describe build-up or break-down of LoadingUnits","Reference to the Activity the Action was performed for","false","false","UnitComposition|TransportMovement|Storage","https://onerecord.iata.org/ns/cargo#Composing","https://onerecord.iata.org/ns/cargo#servedActivity","https://onerecord.iata.org/ns/cargo#LogisticsActivity"</v>
      </c>
      <c r="AX576" t="str">
        <f t="shared" si="277"/>
        <v/>
      </c>
      <c r="AY576" t="str">
        <f t="shared" si="278"/>
        <v/>
      </c>
    </row>
    <row r="577" spans="1:51" x14ac:dyDescent="0.2">
      <c r="A577" s="5" t="s">
        <v>1254</v>
      </c>
      <c r="B577" s="5" t="s">
        <v>1209</v>
      </c>
      <c r="C577" s="5" t="s">
        <v>439</v>
      </c>
      <c r="D577" s="5" t="s">
        <v>38</v>
      </c>
      <c r="E577" s="5" t="s">
        <v>1209</v>
      </c>
      <c r="F577" s="5" t="s">
        <v>23</v>
      </c>
      <c r="H577" s="5" t="s">
        <v>415</v>
      </c>
      <c r="I577" s="5" t="s">
        <v>441</v>
      </c>
      <c r="J577" s="5" t="s">
        <v>39</v>
      </c>
      <c r="K577" s="5"/>
      <c r="L577" t="str">
        <f t="shared" si="248"/>
        <v>Composing</v>
      </c>
      <c r="M577" t="str">
        <f t="shared" si="249"/>
        <v>checks</v>
      </c>
      <c r="N577" t="str">
        <f t="shared" si="250"/>
        <v>Check</v>
      </c>
      <c r="O577" t="str">
        <f t="shared" si="251"/>
        <v>checkedObject</v>
      </c>
      <c r="P577" t="str">
        <f t="shared" si="252"/>
        <v/>
      </c>
      <c r="Q577" t="str">
        <f t="shared" si="253"/>
        <v>Object</v>
      </c>
      <c r="R577" t="str">
        <f t="shared" si="254"/>
        <v>"Action"</v>
      </c>
      <c r="S577" t="str">
        <f t="shared" si="255"/>
        <v>"Composing"</v>
      </c>
      <c r="T577" t="str">
        <f t="shared" si="256"/>
        <v>"checks"</v>
      </c>
      <c r="U577" t="str">
        <f t="shared" si="257"/>
        <v>"Action"</v>
      </c>
      <c r="V577" t="str">
        <f t="shared" si="258"/>
        <v>"Check"</v>
      </c>
      <c r="W577">
        <f>IF($A577="Implicit","",COUNTIFS($C$8:C577,C577,$A$8:A577,"Explicit"))</f>
        <v>8</v>
      </c>
      <c r="X577" t="str">
        <f t="shared" si="259"/>
        <v>"Action to describe build-up or break-down of LoadingUnits"</v>
      </c>
      <c r="Y577" t="str">
        <f t="shared" si="260"/>
        <v>"References to the CheckActions performed on the object"</v>
      </c>
      <c r="Z577" t="str">
        <f t="shared" si="261"/>
        <v>"true"</v>
      </c>
      <c r="AA577" t="str">
        <f t="shared" si="262"/>
        <v>"false"</v>
      </c>
      <c r="AB577" t="str">
        <f t="shared" si="263"/>
        <v>""</v>
      </c>
      <c r="AC577" t="str">
        <f t="shared" si="264"/>
        <v>"https://onerecord.iata.org/ns/cargo#Composing"</v>
      </c>
      <c r="AD577" t="str">
        <f t="shared" si="265"/>
        <v>"https://onerecord.iata.org/ns/cargo#checks"</v>
      </c>
      <c r="AE577" t="str">
        <f t="shared" si="266"/>
        <v>"https://onerecord.iata.org/ns/cargo#Check"</v>
      </c>
      <c r="AF577" t="str">
        <f t="shared" si="267"/>
        <v>"Action","Composing","checks","Action","Check",8,"Action to describe build-up or break-down of LoadingUnits","References to the CheckActions performed on the object","true","false","","https://onerecord.iata.org/ns/cargo#Composing","https://onerecord.iata.org/ns/cargo#checks","https://onerecord.iata.org/ns/cargo#Check"</v>
      </c>
      <c r="AG577" t="str">
        <f t="shared" si="268"/>
        <v>"Action.Composing"</v>
      </c>
      <c r="AH577" t="str">
        <f t="shared" si="269"/>
        <v>"checks"</v>
      </c>
      <c r="AI577" t="str">
        <f t="shared" si="270"/>
        <v>"Action.Check"</v>
      </c>
      <c r="AJ577" t="str">
        <f t="shared" si="271"/>
        <v>"checkedObject"</v>
      </c>
      <c r="AK577" t="str">
        <f t="shared" si="272"/>
        <v>"hasMany"</v>
      </c>
      <c r="AL577" t="str">
        <f t="shared" si="273"/>
        <v>"Action.Composing","checks","Action.Check","checkedObject","hasMany"</v>
      </c>
      <c r="AN577">
        <f>COUNTIF(View_conceptual!G:G,L577)</f>
        <v>1</v>
      </c>
      <c r="AO577">
        <f>COUNTIF(View_conceptual!H:H,L577)+COUNTIF(View_conceptual!I:I,N577)</f>
        <v>1</v>
      </c>
      <c r="AQ577" t="str">
        <f t="shared" si="274"/>
        <v>"Action","Composing","checks","Action","Check",8,"Action to describe build-up or break-down of LoadingUnits","References to the CheckActions performed on the object","true","false","","https://onerecord.iata.org/ns/cargo#Composing","https://onerecord.iata.org/ns/cargo#checks","https://onerecord.iata.org/ns/cargo#Check"</v>
      </c>
      <c r="AR577" t="str">
        <f t="shared" si="275"/>
        <v/>
      </c>
      <c r="AT577">
        <f>COUNTIF(View_full!G:G,L577)</f>
        <v>1</v>
      </c>
      <c r="AU577">
        <f>COUNTIF(View_full!H:H,L577)+COUNTIF(View_full!I:I,N577)</f>
        <v>1</v>
      </c>
      <c r="AV577">
        <f>COUNTIFS(Property_Manual!$A$2:$A$1206,Raw!L577,Property_Manual!$B$2:$B$1206,Raw!M577,Property_Manual!$C$2:$C$1206,Raw!N577,Property_Manual!$D$2:$D$1206,Raw!O577,Property_Manual!$F$2:$F$1206,"x")</f>
        <v>0</v>
      </c>
      <c r="AW577" t="str">
        <f t="shared" si="276"/>
        <v>"Action","Composing","checks","Action","Check",8,"Action to describe build-up or break-down of LoadingUnits","References to the CheckActions performed on the object","true","false","","https://onerecord.iata.org/ns/cargo#Composing","https://onerecord.iata.org/ns/cargo#checks","https://onerecord.iata.org/ns/cargo#Check"</v>
      </c>
      <c r="AX577" t="str">
        <f t="shared" si="277"/>
        <v/>
      </c>
      <c r="AY577" t="str">
        <f t="shared" si="278"/>
        <v/>
      </c>
    </row>
    <row r="578" spans="1:51" x14ac:dyDescent="0.2">
      <c r="A578" s="5" t="s">
        <v>1254</v>
      </c>
      <c r="B578" s="5" t="s">
        <v>1209</v>
      </c>
      <c r="C578" s="5" t="s">
        <v>439</v>
      </c>
      <c r="D578" s="5" t="s">
        <v>43</v>
      </c>
      <c r="E578" s="5" t="s">
        <v>1198</v>
      </c>
      <c r="F578" s="5" t="s">
        <v>44</v>
      </c>
      <c r="H578" s="5" t="s">
        <v>654</v>
      </c>
      <c r="I578" s="5" t="s">
        <v>441</v>
      </c>
      <c r="J578" s="5" t="s">
        <v>45</v>
      </c>
      <c r="K578" s="5"/>
      <c r="L578" t="str">
        <f t="shared" si="248"/>
        <v>Composing</v>
      </c>
      <c r="M578" t="str">
        <f t="shared" si="249"/>
        <v>externalReferences</v>
      </c>
      <c r="N578" t="str">
        <f t="shared" si="250"/>
        <v>ExternalReference</v>
      </c>
      <c r="O578" t="str">
        <f t="shared" si="251"/>
        <v>referenceForObjects</v>
      </c>
      <c r="P578" t="str">
        <f t="shared" si="252"/>
        <v/>
      </c>
      <c r="Q578" t="str">
        <f t="shared" si="253"/>
        <v>Object</v>
      </c>
      <c r="R578" t="str">
        <f t="shared" si="254"/>
        <v>"Action"</v>
      </c>
      <c r="S578" t="str">
        <f t="shared" si="255"/>
        <v>"Composing"</v>
      </c>
      <c r="T578" t="str">
        <f t="shared" si="256"/>
        <v>"externalReferences"</v>
      </c>
      <c r="U578" t="str">
        <f t="shared" si="257"/>
        <v>"Common"</v>
      </c>
      <c r="V578" t="str">
        <f t="shared" si="258"/>
        <v>"ExternalReference"</v>
      </c>
      <c r="W578">
        <f>IF($A578="Implicit","",COUNTIFS($C$8:C578,C578,$A$8:A578,"Explicit"))</f>
        <v>9</v>
      </c>
      <c r="X578" t="str">
        <f t="shared" si="259"/>
        <v>"Action to describe build-up or break-down of LoadingUnits"</v>
      </c>
      <c r="Y578" t="str">
        <f t="shared" si="260"/>
        <v>"References to all associated ExternalReferences"</v>
      </c>
      <c r="Z578" t="str">
        <f t="shared" si="261"/>
        <v>"true"</v>
      </c>
      <c r="AA578" t="str">
        <f t="shared" si="262"/>
        <v>"false"</v>
      </c>
      <c r="AB578" t="str">
        <f t="shared" si="263"/>
        <v>""</v>
      </c>
      <c r="AC578" t="str">
        <f t="shared" si="264"/>
        <v>"https://onerecord.iata.org/ns/cargo#Composing"</v>
      </c>
      <c r="AD578" t="str">
        <f t="shared" si="265"/>
        <v>"https://onerecord.iata.org/ns/cargo#externalReferences"</v>
      </c>
      <c r="AE578" t="str">
        <f t="shared" si="266"/>
        <v>"https://onerecord.iata.org/ns/cargo#ExternalReference"</v>
      </c>
      <c r="AF578" t="str">
        <f t="shared" si="267"/>
        <v>"Action","Composing","externalReferences","Common","ExternalReference",9,"Action to describe build-up or break-down of LoadingUnits","References to all associated ExternalReferences","true","false","","https://onerecord.iata.org/ns/cargo#Composing","https://onerecord.iata.org/ns/cargo#externalReferences","https://onerecord.iata.org/ns/cargo#ExternalReference"</v>
      </c>
      <c r="AG578" t="str">
        <f t="shared" si="268"/>
        <v>"Action.Composing"</v>
      </c>
      <c r="AH578" t="str">
        <f t="shared" si="269"/>
        <v>"externalReferences"</v>
      </c>
      <c r="AI578" t="str">
        <f t="shared" si="270"/>
        <v>"Common.ExternalReference"</v>
      </c>
      <c r="AJ578" t="str">
        <f t="shared" si="271"/>
        <v>"referenceForObjects"</v>
      </c>
      <c r="AK578" t="str">
        <f t="shared" si="272"/>
        <v>"hasMany"</v>
      </c>
      <c r="AL578" t="str">
        <f t="shared" si="273"/>
        <v>"Action.Composing","externalReferences","Common.ExternalReference","referenceForObjects","hasMany"</v>
      </c>
      <c r="AN578">
        <f>COUNTIF(View_conceptual!G:G,L578)</f>
        <v>1</v>
      </c>
      <c r="AO578">
        <f>COUNTIF(View_conceptual!H:H,L578)+COUNTIF(View_conceptual!I:I,N578)</f>
        <v>1</v>
      </c>
      <c r="AQ578" t="str">
        <f t="shared" si="274"/>
        <v>"Action","Composing","externalReferences","Common","ExternalReference",9,"Action to describe build-up or break-down of LoadingUnits","References to all associated ExternalReferences","true","false","","https://onerecord.iata.org/ns/cargo#Composing","https://onerecord.iata.org/ns/cargo#externalReferences","https://onerecord.iata.org/ns/cargo#ExternalReference"</v>
      </c>
      <c r="AR578" t="str">
        <f t="shared" si="275"/>
        <v/>
      </c>
      <c r="AT578">
        <f>COUNTIF(View_full!G:G,L578)</f>
        <v>1</v>
      </c>
      <c r="AU578">
        <f>COUNTIF(View_full!H:H,L578)+COUNTIF(View_full!I:I,N578)</f>
        <v>1</v>
      </c>
      <c r="AV578">
        <f>COUNTIFS(Property_Manual!$A$2:$A$1206,Raw!L578,Property_Manual!$B$2:$B$1206,Raw!M578,Property_Manual!$C$2:$C$1206,Raw!N578,Property_Manual!$D$2:$D$1206,Raw!O578,Property_Manual!$F$2:$F$1206,"x")</f>
        <v>0</v>
      </c>
      <c r="AW578" t="str">
        <f t="shared" si="276"/>
        <v>"Action","Composing","externalReferences","Common","ExternalReference",9,"Action to describe build-up or break-down of LoadingUnits","References to all associated ExternalReferences","true","false","","https://onerecord.iata.org/ns/cargo#Composing","https://onerecord.iata.org/ns/cargo#externalReferences","https://onerecord.iata.org/ns/cargo#ExternalReference"</v>
      </c>
      <c r="AX578" t="str">
        <f t="shared" si="277"/>
        <v/>
      </c>
      <c r="AY578" t="str">
        <f t="shared" si="278"/>
        <v/>
      </c>
    </row>
    <row r="579" spans="1:51" x14ac:dyDescent="0.2">
      <c r="A579" s="5" t="s">
        <v>1255</v>
      </c>
      <c r="B579" s="5" t="s">
        <v>1209</v>
      </c>
      <c r="C579" s="5" t="s">
        <v>439</v>
      </c>
      <c r="D579" s="5" t="s">
        <v>440</v>
      </c>
      <c r="E579" s="5" t="s">
        <v>1198</v>
      </c>
      <c r="F579" s="5" t="s">
        <v>433</v>
      </c>
      <c r="H579" s="5" t="s">
        <v>114</v>
      </c>
      <c r="I579" s="5" t="s">
        <v>441</v>
      </c>
      <c r="J579" s="5" t="s">
        <v>442</v>
      </c>
      <c r="K579" s="5"/>
      <c r="L579" t="str">
        <f t="shared" si="248"/>
        <v>Composing</v>
      </c>
      <c r="M579" t="str">
        <f t="shared" si="249"/>
        <v>composedMaterials</v>
      </c>
      <c r="N579" t="str">
        <f t="shared" si="250"/>
        <v>LoadingMaterial</v>
      </c>
      <c r="O579" t="str">
        <f t="shared" si="251"/>
        <v>involvedInActions</v>
      </c>
      <c r="P579" t="str">
        <f t="shared" si="252"/>
        <v/>
      </c>
      <c r="Q579" t="str">
        <f t="shared" si="253"/>
        <v>Object</v>
      </c>
      <c r="R579" t="str">
        <f t="shared" si="254"/>
        <v/>
      </c>
      <c r="S579" t="str">
        <f t="shared" si="255"/>
        <v/>
      </c>
      <c r="T579" t="str">
        <f t="shared" si="256"/>
        <v/>
      </c>
      <c r="U579" t="str">
        <f t="shared" si="257"/>
        <v/>
      </c>
      <c r="V579" t="str">
        <f t="shared" si="258"/>
        <v/>
      </c>
      <c r="W579" t="str">
        <f>IF($A579="Implicit","",COUNTIFS($C$8:C579,C579,$A$8:A579,"Explicit"))</f>
        <v/>
      </c>
      <c r="X579" t="str">
        <f t="shared" si="259"/>
        <v/>
      </c>
      <c r="Y579" t="str">
        <f t="shared" si="260"/>
        <v/>
      </c>
      <c r="Z579" t="str">
        <f t="shared" si="261"/>
        <v/>
      </c>
      <c r="AA579" t="str">
        <f t="shared" si="262"/>
        <v/>
      </c>
      <c r="AB579" t="str">
        <f t="shared" si="263"/>
        <v/>
      </c>
      <c r="AC579" t="str">
        <f t="shared" si="264"/>
        <v/>
      </c>
      <c r="AD579" t="str">
        <f t="shared" si="265"/>
        <v/>
      </c>
      <c r="AE579" t="str">
        <f t="shared" si="266"/>
        <v/>
      </c>
      <c r="AF579" t="str">
        <f t="shared" si="267"/>
        <v/>
      </c>
      <c r="AG579" t="str">
        <f t="shared" si="268"/>
        <v>"Action.Composing"</v>
      </c>
      <c r="AH579" t="str">
        <f t="shared" si="269"/>
        <v>"composedMaterials"</v>
      </c>
      <c r="AI579" t="str">
        <f t="shared" si="270"/>
        <v>"Common.LoadingMaterial"</v>
      </c>
      <c r="AJ579" t="str">
        <f t="shared" si="271"/>
        <v>"involvedInActions"</v>
      </c>
      <c r="AK579" t="str">
        <f t="shared" si="272"/>
        <v>"hasMany"</v>
      </c>
      <c r="AL579" t="str">
        <f t="shared" si="273"/>
        <v>"Action.Composing","composedMaterials","Common.LoadingMaterial","involvedInActions","hasMany"</v>
      </c>
      <c r="AN579">
        <f>COUNTIF(View_conceptual!G:G,L579)</f>
        <v>1</v>
      </c>
      <c r="AO579">
        <f>COUNTIF(View_conceptual!H:H,L579)+COUNTIF(View_conceptual!I:I,N579)</f>
        <v>1</v>
      </c>
      <c r="AQ579" t="str">
        <f t="shared" si="274"/>
        <v/>
      </c>
      <c r="AR579" t="str">
        <f t="shared" si="275"/>
        <v/>
      </c>
      <c r="AT579">
        <f>COUNTIF(View_full!G:G,L579)</f>
        <v>1</v>
      </c>
      <c r="AU579">
        <f>COUNTIF(View_full!H:H,L579)+COUNTIF(View_full!I:I,N579)</f>
        <v>1</v>
      </c>
      <c r="AV579">
        <f>COUNTIFS(Property_Manual!$A$2:$A$1206,Raw!L579,Property_Manual!$B$2:$B$1206,Raw!M579,Property_Manual!$C$2:$C$1206,Raw!N579,Property_Manual!$D$2:$D$1206,Raw!O579,Property_Manual!$F$2:$F$1206,"x")</f>
        <v>0</v>
      </c>
      <c r="AW579" t="str">
        <f t="shared" si="276"/>
        <v/>
      </c>
      <c r="AX579" t="str">
        <f t="shared" si="277"/>
        <v/>
      </c>
      <c r="AY579" t="str">
        <f t="shared" si="278"/>
        <v/>
      </c>
    </row>
    <row r="580" spans="1:51" x14ac:dyDescent="0.2">
      <c r="A580" s="5" t="s">
        <v>1255</v>
      </c>
      <c r="B580" s="5" t="s">
        <v>1209</v>
      </c>
      <c r="C580" s="5" t="s">
        <v>439</v>
      </c>
      <c r="D580" s="5" t="s">
        <v>443</v>
      </c>
      <c r="E580" s="5" t="s">
        <v>20</v>
      </c>
      <c r="F580" s="5" t="s">
        <v>109</v>
      </c>
      <c r="H580" s="5" t="s">
        <v>114</v>
      </c>
      <c r="I580" s="5" t="s">
        <v>441</v>
      </c>
      <c r="J580" s="5" t="s">
        <v>444</v>
      </c>
      <c r="K580" s="5" t="s">
        <v>1833</v>
      </c>
      <c r="L580" t="str">
        <f t="shared" si="248"/>
        <v>Composing</v>
      </c>
      <c r="M580" t="str">
        <f t="shared" si="249"/>
        <v>composedPieces</v>
      </c>
      <c r="N580" t="str">
        <f t="shared" si="250"/>
        <v>Piece</v>
      </c>
      <c r="O580" t="str">
        <f t="shared" si="251"/>
        <v>involvedInActions</v>
      </c>
      <c r="P580" t="str">
        <f t="shared" si="252"/>
        <v>PieceLiveAnimals|PieceDg</v>
      </c>
      <c r="Q580" t="str">
        <f t="shared" si="253"/>
        <v>Object</v>
      </c>
      <c r="R580" t="str">
        <f t="shared" si="254"/>
        <v/>
      </c>
      <c r="S580" t="str">
        <f t="shared" si="255"/>
        <v/>
      </c>
      <c r="T580" t="str">
        <f t="shared" si="256"/>
        <v/>
      </c>
      <c r="U580" t="str">
        <f t="shared" si="257"/>
        <v/>
      </c>
      <c r="V580" t="str">
        <f t="shared" si="258"/>
        <v/>
      </c>
      <c r="W580" t="str">
        <f>IF($A580="Implicit","",COUNTIFS($C$8:C580,C580,$A$8:A580,"Explicit"))</f>
        <v/>
      </c>
      <c r="X580" t="str">
        <f t="shared" si="259"/>
        <v/>
      </c>
      <c r="Y580" t="str">
        <f t="shared" si="260"/>
        <v/>
      </c>
      <c r="Z580" t="str">
        <f t="shared" si="261"/>
        <v/>
      </c>
      <c r="AA580" t="str">
        <f t="shared" si="262"/>
        <v/>
      </c>
      <c r="AB580" t="str">
        <f t="shared" si="263"/>
        <v/>
      </c>
      <c r="AC580" t="str">
        <f t="shared" si="264"/>
        <v/>
      </c>
      <c r="AD580" t="str">
        <f t="shared" si="265"/>
        <v/>
      </c>
      <c r="AE580" t="str">
        <f t="shared" si="266"/>
        <v/>
      </c>
      <c r="AF580" t="str">
        <f t="shared" si="267"/>
        <v/>
      </c>
      <c r="AG580" t="str">
        <f t="shared" si="268"/>
        <v>"Action.Composing"</v>
      </c>
      <c r="AH580" t="str">
        <f t="shared" si="269"/>
        <v>"composedPieces"</v>
      </c>
      <c r="AI580" t="str">
        <f t="shared" si="270"/>
        <v>"Core.Piece"</v>
      </c>
      <c r="AJ580" t="str">
        <f t="shared" si="271"/>
        <v>"involvedInActions"</v>
      </c>
      <c r="AK580" t="str">
        <f t="shared" si="272"/>
        <v>"hasMany"</v>
      </c>
      <c r="AL580" t="str">
        <f t="shared" si="273"/>
        <v>"Action.Composing","composedPieces","Core.Piece","involvedInActions","hasMany"</v>
      </c>
      <c r="AN580">
        <f>COUNTIF(View_conceptual!G:G,L580)</f>
        <v>1</v>
      </c>
      <c r="AO580">
        <f>COUNTIF(View_conceptual!H:H,L580)+COUNTIF(View_conceptual!I:I,N580)</f>
        <v>2</v>
      </c>
      <c r="AQ580" t="str">
        <f t="shared" si="274"/>
        <v/>
      </c>
      <c r="AR580" t="str">
        <f t="shared" si="275"/>
        <v>"Action.Composing","composedPieces","Core.Piece","involvedInActions","hasMany"</v>
      </c>
      <c r="AT580">
        <f>COUNTIF(View_full!G:G,L580)</f>
        <v>1</v>
      </c>
      <c r="AU580">
        <f>COUNTIF(View_full!H:H,L580)+COUNTIF(View_full!I:I,N580)</f>
        <v>2</v>
      </c>
      <c r="AV580">
        <f>COUNTIFS(Property_Manual!$A$2:$A$1206,Raw!L580,Property_Manual!$B$2:$B$1206,Raw!M580,Property_Manual!$C$2:$C$1206,Raw!N580,Property_Manual!$D$2:$D$1206,Raw!O580,Property_Manual!$F$2:$F$1206,"x")</f>
        <v>1</v>
      </c>
      <c r="AW580" t="str">
        <f t="shared" si="276"/>
        <v/>
      </c>
      <c r="AX580" t="str">
        <f t="shared" si="277"/>
        <v>"Action.Composing","composedPieces","Core.Piece","involvedInActions","hasMany"</v>
      </c>
      <c r="AY580" t="str">
        <f t="shared" si="278"/>
        <v>"Action.Composing","composedPieces","Core.Piece","involvedInActions","hasMany"</v>
      </c>
    </row>
    <row r="581" spans="1:51" x14ac:dyDescent="0.2">
      <c r="A581" s="5" t="s">
        <v>1255</v>
      </c>
      <c r="B581" s="5" t="s">
        <v>1209</v>
      </c>
      <c r="C581" s="5" t="s">
        <v>439</v>
      </c>
      <c r="D581" s="5" t="s">
        <v>443</v>
      </c>
      <c r="E581" s="5" t="s">
        <v>1199</v>
      </c>
      <c r="F581" s="5" t="s">
        <v>204</v>
      </c>
      <c r="H581" s="5" t="s">
        <v>114</v>
      </c>
      <c r="I581" s="5" t="s">
        <v>441</v>
      </c>
      <c r="J581" s="5" t="s">
        <v>444</v>
      </c>
      <c r="K581" s="5"/>
      <c r="L581" t="str">
        <f t="shared" si="248"/>
        <v>Composing</v>
      </c>
      <c r="M581" t="str">
        <f t="shared" si="249"/>
        <v>composedPieces</v>
      </c>
      <c r="N581" t="str">
        <f t="shared" si="250"/>
        <v>PieceLiveAnimals</v>
      </c>
      <c r="O581" t="str">
        <f t="shared" si="251"/>
        <v>involvedInActions</v>
      </c>
      <c r="P581" t="str">
        <f t="shared" si="252"/>
        <v/>
      </c>
      <c r="Q581" t="str">
        <f t="shared" si="253"/>
        <v>Object</v>
      </c>
      <c r="R581" t="str">
        <f t="shared" si="254"/>
        <v/>
      </c>
      <c r="S581" t="str">
        <f t="shared" si="255"/>
        <v/>
      </c>
      <c r="T581" t="str">
        <f t="shared" si="256"/>
        <v/>
      </c>
      <c r="U581" t="str">
        <f t="shared" si="257"/>
        <v/>
      </c>
      <c r="V581" t="str">
        <f t="shared" si="258"/>
        <v/>
      </c>
      <c r="W581" t="str">
        <f>IF($A581="Implicit","",COUNTIFS($C$8:C581,C581,$A$8:A581,"Explicit"))</f>
        <v/>
      </c>
      <c r="X581" t="str">
        <f t="shared" si="259"/>
        <v/>
      </c>
      <c r="Y581" t="str">
        <f t="shared" si="260"/>
        <v/>
      </c>
      <c r="Z581" t="str">
        <f t="shared" si="261"/>
        <v/>
      </c>
      <c r="AA581" t="str">
        <f t="shared" si="262"/>
        <v/>
      </c>
      <c r="AB581" t="str">
        <f t="shared" si="263"/>
        <v/>
      </c>
      <c r="AC581" t="str">
        <f t="shared" si="264"/>
        <v/>
      </c>
      <c r="AD581" t="str">
        <f t="shared" si="265"/>
        <v/>
      </c>
      <c r="AE581" t="str">
        <f t="shared" si="266"/>
        <v/>
      </c>
      <c r="AF581" t="str">
        <f t="shared" si="267"/>
        <v/>
      </c>
      <c r="AG581" t="str">
        <f t="shared" si="268"/>
        <v>"Action.Composing"</v>
      </c>
      <c r="AH581" t="str">
        <f t="shared" si="269"/>
        <v>"composedPieces"</v>
      </c>
      <c r="AI581" t="str">
        <f t="shared" si="270"/>
        <v>"LiveAnimals.PieceLiveAnimals"</v>
      </c>
      <c r="AJ581" t="str">
        <f t="shared" si="271"/>
        <v>"involvedInActions"</v>
      </c>
      <c r="AK581" t="str">
        <f t="shared" si="272"/>
        <v>"hasMany"</v>
      </c>
      <c r="AL581" t="str">
        <f t="shared" si="273"/>
        <v>"Action.Composing","composedPieces","LiveAnimals.PieceLiveAnimals","involvedInActions","hasMany"</v>
      </c>
      <c r="AN581">
        <f>COUNTIF(View_conceptual!G:G,L581)</f>
        <v>1</v>
      </c>
      <c r="AO581">
        <f>COUNTIF(View_conceptual!H:H,L581)+COUNTIF(View_conceptual!I:I,N581)</f>
        <v>1</v>
      </c>
      <c r="AQ581" t="str">
        <f t="shared" si="274"/>
        <v/>
      </c>
      <c r="AR581" t="str">
        <f t="shared" si="275"/>
        <v/>
      </c>
      <c r="AT581">
        <f>COUNTIF(View_full!G:G,L581)</f>
        <v>1</v>
      </c>
      <c r="AU581">
        <f>COUNTIF(View_full!H:H,L581)+COUNTIF(View_full!I:I,N581)</f>
        <v>1</v>
      </c>
      <c r="AV581">
        <f>COUNTIFS(Property_Manual!$A$2:$A$1206,Raw!L581,Property_Manual!$B$2:$B$1206,Raw!M581,Property_Manual!$C$2:$C$1206,Raw!N581,Property_Manual!$D$2:$D$1206,Raw!O581,Property_Manual!$F$2:$F$1206,"x")</f>
        <v>0</v>
      </c>
      <c r="AW581" t="str">
        <f t="shared" si="276"/>
        <v/>
      </c>
      <c r="AX581" t="str">
        <f t="shared" si="277"/>
        <v/>
      </c>
      <c r="AY581" t="str">
        <f t="shared" si="278"/>
        <v/>
      </c>
    </row>
    <row r="582" spans="1:51" x14ac:dyDescent="0.2">
      <c r="A582" s="5" t="s">
        <v>1255</v>
      </c>
      <c r="B582" s="5" t="s">
        <v>1209</v>
      </c>
      <c r="C582" s="5" t="s">
        <v>439</v>
      </c>
      <c r="D582" s="5" t="s">
        <v>443</v>
      </c>
      <c r="E582" s="5" t="s">
        <v>1207</v>
      </c>
      <c r="F582" s="5" t="s">
        <v>626</v>
      </c>
      <c r="H582" s="5" t="s">
        <v>114</v>
      </c>
      <c r="I582" s="5" t="s">
        <v>441</v>
      </c>
      <c r="J582" s="5" t="s">
        <v>444</v>
      </c>
      <c r="K582" s="5"/>
      <c r="L582" t="str">
        <f t="shared" si="248"/>
        <v>Composing</v>
      </c>
      <c r="M582" t="str">
        <f t="shared" si="249"/>
        <v>composedPieces</v>
      </c>
      <c r="N582" t="str">
        <f t="shared" si="250"/>
        <v>PieceDg</v>
      </c>
      <c r="O582" t="str">
        <f t="shared" si="251"/>
        <v>involvedInActions</v>
      </c>
      <c r="P582" t="str">
        <f t="shared" si="252"/>
        <v/>
      </c>
      <c r="Q582" t="str">
        <f t="shared" si="253"/>
        <v>Object</v>
      </c>
      <c r="R582" t="str">
        <f t="shared" si="254"/>
        <v/>
      </c>
      <c r="S582" t="str">
        <f t="shared" si="255"/>
        <v/>
      </c>
      <c r="T582" t="str">
        <f t="shared" si="256"/>
        <v/>
      </c>
      <c r="U582" t="str">
        <f t="shared" si="257"/>
        <v/>
      </c>
      <c r="V582" t="str">
        <f t="shared" si="258"/>
        <v/>
      </c>
      <c r="W582" t="str">
        <f>IF($A582="Implicit","",COUNTIFS($C$8:C582,C582,$A$8:A582,"Explicit"))</f>
        <v/>
      </c>
      <c r="X582" t="str">
        <f t="shared" si="259"/>
        <v/>
      </c>
      <c r="Y582" t="str">
        <f t="shared" si="260"/>
        <v/>
      </c>
      <c r="Z582" t="str">
        <f t="shared" si="261"/>
        <v/>
      </c>
      <c r="AA582" t="str">
        <f t="shared" si="262"/>
        <v/>
      </c>
      <c r="AB582" t="str">
        <f t="shared" si="263"/>
        <v/>
      </c>
      <c r="AC582" t="str">
        <f t="shared" si="264"/>
        <v/>
      </c>
      <c r="AD582" t="str">
        <f t="shared" si="265"/>
        <v/>
      </c>
      <c r="AE582" t="str">
        <f t="shared" si="266"/>
        <v/>
      </c>
      <c r="AF582" t="str">
        <f t="shared" si="267"/>
        <v/>
      </c>
      <c r="AG582" t="str">
        <f t="shared" si="268"/>
        <v>"Action.Composing"</v>
      </c>
      <c r="AH582" t="str">
        <f t="shared" si="269"/>
        <v>"composedPieces"</v>
      </c>
      <c r="AI582" t="str">
        <f t="shared" si="270"/>
        <v>"DG.PieceDg"</v>
      </c>
      <c r="AJ582" t="str">
        <f t="shared" si="271"/>
        <v>"involvedInActions"</v>
      </c>
      <c r="AK582" t="str">
        <f t="shared" si="272"/>
        <v>"hasMany"</v>
      </c>
      <c r="AL582" t="str">
        <f t="shared" si="273"/>
        <v>"Action.Composing","composedPieces","DG.PieceDg","involvedInActions","hasMany"</v>
      </c>
      <c r="AN582">
        <f>COUNTIF(View_conceptual!G:G,L582)</f>
        <v>1</v>
      </c>
      <c r="AO582">
        <f>COUNTIF(View_conceptual!H:H,L582)+COUNTIF(View_conceptual!I:I,N582)</f>
        <v>1</v>
      </c>
      <c r="AQ582" t="str">
        <f t="shared" si="274"/>
        <v/>
      </c>
      <c r="AR582" t="str">
        <f t="shared" si="275"/>
        <v/>
      </c>
      <c r="AT582">
        <f>COUNTIF(View_full!G:G,L582)</f>
        <v>1</v>
      </c>
      <c r="AU582">
        <f>COUNTIF(View_full!H:H,L582)+COUNTIF(View_full!I:I,N582)</f>
        <v>1</v>
      </c>
      <c r="AV582">
        <f>COUNTIFS(Property_Manual!$A$2:$A$1206,Raw!L582,Property_Manual!$B$2:$B$1206,Raw!M582,Property_Manual!$C$2:$C$1206,Raw!N582,Property_Manual!$D$2:$D$1206,Raw!O582,Property_Manual!$F$2:$F$1206,"x")</f>
        <v>0</v>
      </c>
      <c r="AW582" t="str">
        <f t="shared" si="276"/>
        <v/>
      </c>
      <c r="AX582" t="str">
        <f t="shared" si="277"/>
        <v/>
      </c>
      <c r="AY582" t="str">
        <f t="shared" si="278"/>
        <v/>
      </c>
    </row>
    <row r="583" spans="1:51" x14ac:dyDescent="0.2">
      <c r="A583" s="5" t="s">
        <v>1255</v>
      </c>
      <c r="B583" s="5" t="s">
        <v>1209</v>
      </c>
      <c r="C583" s="5" t="s">
        <v>439</v>
      </c>
      <c r="D583" s="5" t="s">
        <v>445</v>
      </c>
      <c r="E583" s="5" t="s">
        <v>3</v>
      </c>
      <c r="F583" s="5" t="s">
        <v>446</v>
      </c>
      <c r="G583">
        <v>1</v>
      </c>
      <c r="H583" s="5"/>
      <c r="I583" s="5" t="s">
        <v>441</v>
      </c>
      <c r="J583" s="5" t="s">
        <v>447</v>
      </c>
      <c r="K583" s="5"/>
      <c r="L583" t="str">
        <f t="shared" si="248"/>
        <v>Composing</v>
      </c>
      <c r="M583" t="str">
        <f t="shared" si="249"/>
        <v>compositionType</v>
      </c>
      <c r="N583" t="str">
        <f t="shared" si="250"/>
        <v>CompositionType</v>
      </c>
      <c r="O583" t="str">
        <f t="shared" si="251"/>
        <v/>
      </c>
      <c r="P583" t="str">
        <f t="shared" si="252"/>
        <v/>
      </c>
      <c r="Q583" t="str">
        <f t="shared" si="253"/>
        <v>Object</v>
      </c>
      <c r="R583" t="str">
        <f t="shared" si="254"/>
        <v/>
      </c>
      <c r="S583" t="str">
        <f t="shared" si="255"/>
        <v/>
      </c>
      <c r="T583" t="str">
        <f t="shared" si="256"/>
        <v/>
      </c>
      <c r="U583" t="str">
        <f t="shared" si="257"/>
        <v/>
      </c>
      <c r="V583" t="str">
        <f t="shared" si="258"/>
        <v/>
      </c>
      <c r="W583" t="str">
        <f>IF($A583="Implicit","",COUNTIFS($C$8:C583,C583,$A$8:A583,"Explicit"))</f>
        <v/>
      </c>
      <c r="X583" t="str">
        <f t="shared" si="259"/>
        <v/>
      </c>
      <c r="Y583" t="str">
        <f t="shared" si="260"/>
        <v/>
      </c>
      <c r="Z583" t="str">
        <f t="shared" si="261"/>
        <v/>
      </c>
      <c r="AA583" t="str">
        <f t="shared" si="262"/>
        <v/>
      </c>
      <c r="AB583" t="str">
        <f t="shared" si="263"/>
        <v/>
      </c>
      <c r="AC583" t="str">
        <f t="shared" si="264"/>
        <v/>
      </c>
      <c r="AD583" t="str">
        <f t="shared" si="265"/>
        <v/>
      </c>
      <c r="AE583" t="str">
        <f t="shared" si="266"/>
        <v/>
      </c>
      <c r="AF583" t="str">
        <f t="shared" si="267"/>
        <v/>
      </c>
      <c r="AG583" t="str">
        <f t="shared" si="268"/>
        <v>"Action.Composing"</v>
      </c>
      <c r="AH583" t="str">
        <f t="shared" si="269"/>
        <v>"compositionType"</v>
      </c>
      <c r="AI583" t="str">
        <f t="shared" si="270"/>
        <v>"Enum.CompositionType"</v>
      </c>
      <c r="AJ583" t="str">
        <f t="shared" si="271"/>
        <v>""</v>
      </c>
      <c r="AK583" t="str">
        <f t="shared" si="272"/>
        <v>"hasOne"</v>
      </c>
      <c r="AL583" t="str">
        <f t="shared" si="273"/>
        <v>"Action.Composing","compositionType","Enum.CompositionType","","hasOne"</v>
      </c>
      <c r="AN583">
        <f>COUNTIF(View_conceptual!G:G,L583)</f>
        <v>1</v>
      </c>
      <c r="AO583">
        <f>COUNTIF(View_conceptual!H:H,L583)+COUNTIF(View_conceptual!I:I,N583)</f>
        <v>1</v>
      </c>
      <c r="AQ583" t="str">
        <f t="shared" si="274"/>
        <v/>
      </c>
      <c r="AR583" t="str">
        <f t="shared" si="275"/>
        <v/>
      </c>
      <c r="AT583">
        <f>COUNTIF(View_full!G:G,L583)</f>
        <v>1</v>
      </c>
      <c r="AU583">
        <f>COUNTIF(View_full!H:H,L583)+COUNTIF(View_full!I:I,N583)</f>
        <v>1</v>
      </c>
      <c r="AV583">
        <f>COUNTIFS(Property_Manual!$A$2:$A$1206,Raw!L583,Property_Manual!$B$2:$B$1206,Raw!M583,Property_Manual!$C$2:$C$1206,Raw!N583,Property_Manual!$D$2:$D$1206,Raw!O583,Property_Manual!$F$2:$F$1206,"x")</f>
        <v>0</v>
      </c>
      <c r="AW583" t="str">
        <f t="shared" si="276"/>
        <v/>
      </c>
      <c r="AX583" t="str">
        <f t="shared" si="277"/>
        <v/>
      </c>
      <c r="AY583" t="str">
        <f t="shared" si="278"/>
        <v/>
      </c>
    </row>
    <row r="584" spans="1:51" x14ac:dyDescent="0.2">
      <c r="A584" s="5" t="s">
        <v>1255</v>
      </c>
      <c r="B584" s="5" t="s">
        <v>1209</v>
      </c>
      <c r="C584" s="5" t="s">
        <v>439</v>
      </c>
      <c r="D584" s="5" t="s">
        <v>422</v>
      </c>
      <c r="E584" s="5" t="s">
        <v>3</v>
      </c>
      <c r="F584" s="5" t="s">
        <v>4</v>
      </c>
      <c r="G584">
        <v>1</v>
      </c>
      <c r="H584" s="5"/>
      <c r="I584" s="5" t="s">
        <v>441</v>
      </c>
      <c r="J584" s="5" t="s">
        <v>423</v>
      </c>
      <c r="K584" s="5"/>
      <c r="L584" t="str">
        <f t="shared" si="248"/>
        <v>Composing</v>
      </c>
      <c r="M584" t="str">
        <f t="shared" si="249"/>
        <v>actionTimeType</v>
      </c>
      <c r="N584" t="str">
        <f t="shared" si="250"/>
        <v>ActionTimeType</v>
      </c>
      <c r="O584" t="str">
        <f t="shared" si="251"/>
        <v/>
      </c>
      <c r="P584" t="str">
        <f t="shared" si="252"/>
        <v/>
      </c>
      <c r="Q584" t="str">
        <f t="shared" si="253"/>
        <v>Object</v>
      </c>
      <c r="R584" t="str">
        <f t="shared" si="254"/>
        <v/>
      </c>
      <c r="S584" t="str">
        <f t="shared" si="255"/>
        <v/>
      </c>
      <c r="T584" t="str">
        <f t="shared" si="256"/>
        <v/>
      </c>
      <c r="U584" t="str">
        <f t="shared" si="257"/>
        <v/>
      </c>
      <c r="V584" t="str">
        <f t="shared" si="258"/>
        <v/>
      </c>
      <c r="W584" t="str">
        <f>IF($A584="Implicit","",COUNTIFS($C$8:C584,C584,$A$8:A584,"Explicit"))</f>
        <v/>
      </c>
      <c r="X584" t="str">
        <f t="shared" si="259"/>
        <v/>
      </c>
      <c r="Y584" t="str">
        <f t="shared" si="260"/>
        <v/>
      </c>
      <c r="Z584" t="str">
        <f t="shared" si="261"/>
        <v/>
      </c>
      <c r="AA584" t="str">
        <f t="shared" si="262"/>
        <v/>
      </c>
      <c r="AB584" t="str">
        <f t="shared" si="263"/>
        <v/>
      </c>
      <c r="AC584" t="str">
        <f t="shared" si="264"/>
        <v/>
      </c>
      <c r="AD584" t="str">
        <f t="shared" si="265"/>
        <v/>
      </c>
      <c r="AE584" t="str">
        <f t="shared" si="266"/>
        <v/>
      </c>
      <c r="AF584" t="str">
        <f t="shared" si="267"/>
        <v/>
      </c>
      <c r="AG584" t="str">
        <f t="shared" si="268"/>
        <v>"Action.Composing"</v>
      </c>
      <c r="AH584" t="str">
        <f t="shared" si="269"/>
        <v>"actionTimeType"</v>
      </c>
      <c r="AI584" t="str">
        <f t="shared" si="270"/>
        <v>"Enum.ActionTimeType"</v>
      </c>
      <c r="AJ584" t="str">
        <f t="shared" si="271"/>
        <v>""</v>
      </c>
      <c r="AK584" t="str">
        <f t="shared" si="272"/>
        <v>"hasOne"</v>
      </c>
      <c r="AL584" t="str">
        <f t="shared" si="273"/>
        <v>"Action.Composing","actionTimeType","Enum.ActionTimeType","","hasOne"</v>
      </c>
      <c r="AN584">
        <f>COUNTIF(View_conceptual!G:G,L584)</f>
        <v>1</v>
      </c>
      <c r="AO584">
        <f>COUNTIF(View_conceptual!H:H,L584)+COUNTIF(View_conceptual!I:I,N584)</f>
        <v>1</v>
      </c>
      <c r="AQ584" t="str">
        <f t="shared" si="274"/>
        <v/>
      </c>
      <c r="AR584" t="str">
        <f t="shared" si="275"/>
        <v/>
      </c>
      <c r="AT584">
        <f>COUNTIF(View_full!G:G,L584)</f>
        <v>1</v>
      </c>
      <c r="AU584">
        <f>COUNTIF(View_full!H:H,L584)+COUNTIF(View_full!I:I,N584)</f>
        <v>1</v>
      </c>
      <c r="AV584">
        <f>COUNTIFS(Property_Manual!$A$2:$A$1206,Raw!L584,Property_Manual!$B$2:$B$1206,Raw!M584,Property_Manual!$C$2:$C$1206,Raw!N584,Property_Manual!$D$2:$D$1206,Raw!O584,Property_Manual!$F$2:$F$1206,"x")</f>
        <v>0</v>
      </c>
      <c r="AW584" t="str">
        <f t="shared" si="276"/>
        <v/>
      </c>
      <c r="AX584" t="str">
        <f t="shared" si="277"/>
        <v/>
      </c>
      <c r="AY584" t="str">
        <f t="shared" si="278"/>
        <v/>
      </c>
    </row>
    <row r="585" spans="1:51" x14ac:dyDescent="0.2">
      <c r="A585" s="5" t="s">
        <v>1255</v>
      </c>
      <c r="B585" s="5" t="s">
        <v>1209</v>
      </c>
      <c r="C585" s="5" t="s">
        <v>439</v>
      </c>
      <c r="D585" s="5" t="s">
        <v>426</v>
      </c>
      <c r="E585" s="5" t="s">
        <v>1196</v>
      </c>
      <c r="F585" s="5" t="s">
        <v>21</v>
      </c>
      <c r="G585">
        <v>1</v>
      </c>
      <c r="H585" s="5"/>
      <c r="I585" s="5" t="s">
        <v>441</v>
      </c>
      <c r="J585" s="5" t="s">
        <v>427</v>
      </c>
      <c r="K585" s="5" t="s">
        <v>1829</v>
      </c>
      <c r="L585" t="str">
        <f t="shared" ref="L585:L648" si="279">SUBSTITUTE(SUBSTITUTE(SUBSTITUTE(C585,$B$2,$A$2),$B$3,$A$3),$B$4,$A$4)</f>
        <v>Composing</v>
      </c>
      <c r="M585" t="str">
        <f t="shared" ref="M585:M648" si="280">SUBSTITUTE(SUBSTITUTE(SUBSTITUTE(D585,$B$2,$A$2),$B$3,$A$3),$A$4,$B$4)</f>
        <v>servedActivity</v>
      </c>
      <c r="N585" t="str">
        <f t="shared" ref="N585:N648" si="281">SUBSTITUTE(SUBSTITUTE(SUBSTITUTE(F585,$B$2,$A$2),$B$3,$A$3),$B$4,$A$4)</f>
        <v>LogisticsActivity</v>
      </c>
      <c r="O585" t="str">
        <f t="shared" ref="O585:O648" si="282">SUBSTITUTE(SUBSTITUTE(SUBSTITUTE(H585,$B$2,$A$2),$B$3,$A$3),$B$4,$A$4)</f>
        <v/>
      </c>
      <c r="P585" t="str">
        <f t="shared" ref="P585:P648" si="283">SUBSTITUTE(SUBSTITUTE(SUBSTITUTE(K585,$B$2,$A$2),$B$3,$A$3),$B$4,$A$4)</f>
        <v>UnitComposition|TransportMovement|Storage</v>
      </c>
      <c r="Q585" t="str">
        <f t="shared" ref="Q585:Q648" si="284">IF(LEFT(N585,3)="xsd","Data","Object")</f>
        <v>Object</v>
      </c>
      <c r="R585" t="str">
        <f t="shared" ref="R585:R648" si="285">IF($A585="Implicit","",$F$1&amp;B585&amp;$F$1)</f>
        <v/>
      </c>
      <c r="S585" t="str">
        <f t="shared" ref="S585:S648" si="286">IF($A585="Implicit","",$F$1&amp;L585&amp;$F$1)</f>
        <v/>
      </c>
      <c r="T585" t="str">
        <f t="shared" ref="T585:T648" si="287">IF($A585="Implicit","",$F$1&amp;M585&amp;$F$1)</f>
        <v/>
      </c>
      <c r="U585" t="str">
        <f t="shared" ref="U585:U648" si="288">IF($A585="Implicit","",$F$1&amp;E585&amp;$F$1)</f>
        <v/>
      </c>
      <c r="V585" t="str">
        <f t="shared" ref="V585:V648" si="289">IF($A585="Implicit","",$F$1&amp;N585&amp;$F$1)</f>
        <v/>
      </c>
      <c r="W585" t="str">
        <f>IF($A585="Implicit","",COUNTIFS($C$8:C585,C585,$A$8:A585,"Explicit"))</f>
        <v/>
      </c>
      <c r="X585" t="str">
        <f t="shared" ref="X585:X648" si="290">IF($A585="Implicit","",$F$1&amp;SUBSTITUTE(IF(I585=0,"",I585),",",";")&amp;$F$1)</f>
        <v/>
      </c>
      <c r="Y585" t="str">
        <f t="shared" ref="Y585:Y648" si="291">IF($A585="Implicit","",$F$1&amp;SUBSTITUTE(IF(J585=0,"",J585),",",";")&amp;$F$1)</f>
        <v/>
      </c>
      <c r="Z585" t="str">
        <f t="shared" ref="Z585:Z648" si="292">IF($A585="Implicit","",$F$1&amp;IF(G585=1,"false","true")&amp;$F$1)</f>
        <v/>
      </c>
      <c r="AA585" t="str">
        <f t="shared" ref="AA585:AA648" si="293">IF($A585="Implicit","",$F$1&amp;IF(OR(E585="Enum",E585="CodeList"),"true","false")&amp;$F$1)</f>
        <v/>
      </c>
      <c r="AB585" t="str">
        <f t="shared" ref="AB585:AB648" si="294">IF($A585="Implicit","",$F$1&amp;P585&amp;$F$1)</f>
        <v/>
      </c>
      <c r="AC585" t="str">
        <f t="shared" ref="AC585:AC648" si="295">IF($A585="Implicit","",$F$1&amp;C585&amp;$F$1)</f>
        <v/>
      </c>
      <c r="AD585" t="str">
        <f t="shared" ref="AD585:AD648" si="296">IF($A585="Implicit","",$F$1&amp;D585&amp;$F$1)</f>
        <v/>
      </c>
      <c r="AE585" t="str">
        <f t="shared" ref="AE585:AE648" si="297">IF($A585="Implicit","",$F$1&amp;F585&amp;$F$1)</f>
        <v/>
      </c>
      <c r="AF585" t="str">
        <f t="shared" ref="AF585:AF648" si="298">IF(A585="Implicit","",R585&amp;","&amp;S585&amp;","&amp;T585&amp;","&amp;U585&amp;","&amp;V585&amp;","&amp;W585&amp;","&amp;X585&amp;","&amp;Y585&amp;","&amp;Z585&amp;","&amp;AA585&amp;","&amp;AB585&amp;","&amp;AC585&amp;","&amp;AD585&amp;","&amp;AE585)</f>
        <v/>
      </c>
      <c r="AG585" t="str">
        <f t="shared" ref="AG585:AG648" si="299">IF(Q585="Data","",$F$1&amp;B585&amp;"."&amp;L585&amp;$F$1)</f>
        <v>"Action.Composing"</v>
      </c>
      <c r="AH585" t="str">
        <f t="shared" ref="AH585:AH648" si="300">IF(Q585="Data","",$F$1&amp;M585&amp;$F$1)</f>
        <v>"servedActivity"</v>
      </c>
      <c r="AI585" t="str">
        <f t="shared" ref="AI585:AI648" si="301">IF(Q585="Data","",$F$1&amp;E585&amp;"."&amp;N585&amp;$F$1)</f>
        <v>"Abstract.LogisticsActivity"</v>
      </c>
      <c r="AJ585" t="str">
        <f t="shared" ref="AJ585:AJ648" si="302">IF(Q585="Data","",$F$1&amp;O585&amp;$F$1)</f>
        <v>""</v>
      </c>
      <c r="AK585" t="str">
        <f t="shared" ref="AK585:AK648" si="303">IF(Q585="Data","",$F$1&amp;IF(G585=1,"hasOne","hasMany")&amp;$F$1)</f>
        <v>"hasOne"</v>
      </c>
      <c r="AL585" t="str">
        <f t="shared" ref="AL585:AL648" si="304">IF(Q585="Data","",AG585&amp;","&amp;AH585&amp;","&amp;AI585&amp;","&amp;AJ585&amp;","&amp;AK585)</f>
        <v>"Action.Composing","servedActivity","Abstract.LogisticsActivity","","hasOne"</v>
      </c>
      <c r="AN585">
        <f>COUNTIF(View_conceptual!G:G,L585)</f>
        <v>1</v>
      </c>
      <c r="AO585">
        <f>COUNTIF(View_conceptual!H:H,L585)+COUNTIF(View_conceptual!I:I,N585)</f>
        <v>1</v>
      </c>
      <c r="AQ585" t="str">
        <f t="shared" ref="AQ585:AQ648" si="305">IF(AN585=1,AF585,"")</f>
        <v/>
      </c>
      <c r="AR585" t="str">
        <f t="shared" ref="AR585:AR648" si="306">IF(AO585=2,AL585,"")</f>
        <v/>
      </c>
      <c r="AT585">
        <f>COUNTIF(View_full!G:G,L585)</f>
        <v>1</v>
      </c>
      <c r="AU585">
        <f>COUNTIF(View_full!H:H,L585)+COUNTIF(View_full!I:I,N585)</f>
        <v>1</v>
      </c>
      <c r="AV585">
        <f>COUNTIFS(Property_Manual!$A$2:$A$1206,Raw!L585,Property_Manual!$B$2:$B$1206,Raw!M585,Property_Manual!$C$2:$C$1206,Raw!N585,Property_Manual!$D$2:$D$1206,Raw!O585,Property_Manual!$F$2:$F$1206,"x")</f>
        <v>0</v>
      </c>
      <c r="AW585" t="str">
        <f t="shared" ref="AW585:AW648" si="307">IF(AT585=1,AF585,"")</f>
        <v/>
      </c>
      <c r="AX585" t="str">
        <f t="shared" ref="AX585:AX648" si="308">IF(AU585=2,AL585,"")</f>
        <v/>
      </c>
      <c r="AY585" t="str">
        <f t="shared" ref="AY585:AY648" si="309">IF(AV585=1,AL585,"")</f>
        <v/>
      </c>
    </row>
    <row r="586" spans="1:51" x14ac:dyDescent="0.2">
      <c r="A586" s="5" t="s">
        <v>1255</v>
      </c>
      <c r="B586" s="5" t="s">
        <v>1209</v>
      </c>
      <c r="C586" s="5" t="s">
        <v>439</v>
      </c>
      <c r="D586" s="5" t="s">
        <v>426</v>
      </c>
      <c r="E586" s="5" t="s">
        <v>1210</v>
      </c>
      <c r="F586" s="5" t="s">
        <v>868</v>
      </c>
      <c r="G586">
        <v>1</v>
      </c>
      <c r="H586" s="5"/>
      <c r="I586" s="5" t="s">
        <v>441</v>
      </c>
      <c r="J586" s="5" t="s">
        <v>427</v>
      </c>
      <c r="K586" s="5"/>
      <c r="L586" t="str">
        <f t="shared" si="279"/>
        <v>Composing</v>
      </c>
      <c r="M586" t="str">
        <f t="shared" si="280"/>
        <v>servedActivity</v>
      </c>
      <c r="N586" t="str">
        <f t="shared" si="281"/>
        <v>TransportMovement</v>
      </c>
      <c r="O586" t="str">
        <f t="shared" si="282"/>
        <v/>
      </c>
      <c r="P586" t="str">
        <f t="shared" si="283"/>
        <v/>
      </c>
      <c r="Q586" t="str">
        <f t="shared" si="284"/>
        <v>Object</v>
      </c>
      <c r="R586" t="str">
        <f t="shared" si="285"/>
        <v/>
      </c>
      <c r="S586" t="str">
        <f t="shared" si="286"/>
        <v/>
      </c>
      <c r="T586" t="str">
        <f t="shared" si="287"/>
        <v/>
      </c>
      <c r="U586" t="str">
        <f t="shared" si="288"/>
        <v/>
      </c>
      <c r="V586" t="str">
        <f t="shared" si="289"/>
        <v/>
      </c>
      <c r="W586" t="str">
        <f>IF($A586="Implicit","",COUNTIFS($C$8:C586,C586,$A$8:A586,"Explicit"))</f>
        <v/>
      </c>
      <c r="X586" t="str">
        <f t="shared" si="290"/>
        <v/>
      </c>
      <c r="Y586" t="str">
        <f t="shared" si="291"/>
        <v/>
      </c>
      <c r="Z586" t="str">
        <f t="shared" si="292"/>
        <v/>
      </c>
      <c r="AA586" t="str">
        <f t="shared" si="293"/>
        <v/>
      </c>
      <c r="AB586" t="str">
        <f t="shared" si="294"/>
        <v/>
      </c>
      <c r="AC586" t="str">
        <f t="shared" si="295"/>
        <v/>
      </c>
      <c r="AD586" t="str">
        <f t="shared" si="296"/>
        <v/>
      </c>
      <c r="AE586" t="str">
        <f t="shared" si="297"/>
        <v/>
      </c>
      <c r="AF586" t="str">
        <f t="shared" si="298"/>
        <v/>
      </c>
      <c r="AG586" t="str">
        <f t="shared" si="299"/>
        <v>"Action.Composing"</v>
      </c>
      <c r="AH586" t="str">
        <f t="shared" si="300"/>
        <v>"servedActivity"</v>
      </c>
      <c r="AI586" t="str">
        <f t="shared" si="301"/>
        <v>"Activity.TransportMovement"</v>
      </c>
      <c r="AJ586" t="str">
        <f t="shared" si="302"/>
        <v>""</v>
      </c>
      <c r="AK586" t="str">
        <f t="shared" si="303"/>
        <v>"hasOne"</v>
      </c>
      <c r="AL586" t="str">
        <f t="shared" si="304"/>
        <v>"Action.Composing","servedActivity","Activity.TransportMovement","","hasOne"</v>
      </c>
      <c r="AN586">
        <f>COUNTIF(View_conceptual!G:G,L586)</f>
        <v>1</v>
      </c>
      <c r="AO586">
        <f>COUNTIF(View_conceptual!H:H,L586)+COUNTIF(View_conceptual!I:I,N586)</f>
        <v>2</v>
      </c>
      <c r="AQ586" t="str">
        <f t="shared" si="305"/>
        <v/>
      </c>
      <c r="AR586" t="str">
        <f t="shared" si="306"/>
        <v>"Action.Composing","servedActivity","Activity.TransportMovement","","hasOne"</v>
      </c>
      <c r="AT586">
        <f>COUNTIF(View_full!G:G,L586)</f>
        <v>1</v>
      </c>
      <c r="AU586">
        <f>COUNTIF(View_full!H:H,L586)+COUNTIF(View_full!I:I,N586)</f>
        <v>2</v>
      </c>
      <c r="AV586">
        <f>COUNTIFS(Property_Manual!$A$2:$A$1206,Raw!L586,Property_Manual!$B$2:$B$1206,Raw!M586,Property_Manual!$C$2:$C$1206,Raw!N586,Property_Manual!$D$2:$D$1206,Raw!O586,Property_Manual!$F$2:$F$1206,"x")</f>
        <v>0</v>
      </c>
      <c r="AW586" t="str">
        <f t="shared" si="307"/>
        <v/>
      </c>
      <c r="AX586" t="str">
        <f t="shared" si="308"/>
        <v>"Action.Composing","servedActivity","Activity.TransportMovement","","hasOne"</v>
      </c>
      <c r="AY586" t="str">
        <f t="shared" si="309"/>
        <v/>
      </c>
    </row>
    <row r="587" spans="1:51" x14ac:dyDescent="0.2">
      <c r="A587" s="5" t="s">
        <v>1255</v>
      </c>
      <c r="B587" s="5" t="s">
        <v>1209</v>
      </c>
      <c r="C587" s="5" t="s">
        <v>439</v>
      </c>
      <c r="D587" s="5" t="s">
        <v>426</v>
      </c>
      <c r="E587" s="5" t="s">
        <v>1210</v>
      </c>
      <c r="F587" s="5" t="s">
        <v>1134</v>
      </c>
      <c r="G587">
        <v>1</v>
      </c>
      <c r="H587" s="5"/>
      <c r="I587" s="5" t="s">
        <v>441</v>
      </c>
      <c r="J587" s="5" t="s">
        <v>427</v>
      </c>
      <c r="K587" s="5"/>
      <c r="L587" t="str">
        <f t="shared" si="279"/>
        <v>Composing</v>
      </c>
      <c r="M587" t="str">
        <f t="shared" si="280"/>
        <v>servedActivity</v>
      </c>
      <c r="N587" t="str">
        <f t="shared" si="281"/>
        <v>Storage</v>
      </c>
      <c r="O587" t="str">
        <f t="shared" si="282"/>
        <v/>
      </c>
      <c r="P587" t="str">
        <f t="shared" si="283"/>
        <v/>
      </c>
      <c r="Q587" t="str">
        <f t="shared" si="284"/>
        <v>Object</v>
      </c>
      <c r="R587" t="str">
        <f t="shared" si="285"/>
        <v/>
      </c>
      <c r="S587" t="str">
        <f t="shared" si="286"/>
        <v/>
      </c>
      <c r="T587" t="str">
        <f t="shared" si="287"/>
        <v/>
      </c>
      <c r="U587" t="str">
        <f t="shared" si="288"/>
        <v/>
      </c>
      <c r="V587" t="str">
        <f t="shared" si="289"/>
        <v/>
      </c>
      <c r="W587" t="str">
        <f>IF($A587="Implicit","",COUNTIFS($C$8:C587,C587,$A$8:A587,"Explicit"))</f>
        <v/>
      </c>
      <c r="X587" t="str">
        <f t="shared" si="290"/>
        <v/>
      </c>
      <c r="Y587" t="str">
        <f t="shared" si="291"/>
        <v/>
      </c>
      <c r="Z587" t="str">
        <f t="shared" si="292"/>
        <v/>
      </c>
      <c r="AA587" t="str">
        <f t="shared" si="293"/>
        <v/>
      </c>
      <c r="AB587" t="str">
        <f t="shared" si="294"/>
        <v/>
      </c>
      <c r="AC587" t="str">
        <f t="shared" si="295"/>
        <v/>
      </c>
      <c r="AD587" t="str">
        <f t="shared" si="296"/>
        <v/>
      </c>
      <c r="AE587" t="str">
        <f t="shared" si="297"/>
        <v/>
      </c>
      <c r="AF587" t="str">
        <f t="shared" si="298"/>
        <v/>
      </c>
      <c r="AG587" t="str">
        <f t="shared" si="299"/>
        <v>"Action.Composing"</v>
      </c>
      <c r="AH587" t="str">
        <f t="shared" si="300"/>
        <v>"servedActivity"</v>
      </c>
      <c r="AI587" t="str">
        <f t="shared" si="301"/>
        <v>"Activity.Storage"</v>
      </c>
      <c r="AJ587" t="str">
        <f t="shared" si="302"/>
        <v>""</v>
      </c>
      <c r="AK587" t="str">
        <f t="shared" si="303"/>
        <v>"hasOne"</v>
      </c>
      <c r="AL587" t="str">
        <f t="shared" si="304"/>
        <v>"Action.Composing","servedActivity","Activity.Storage","","hasOne"</v>
      </c>
      <c r="AN587">
        <f>COUNTIF(View_conceptual!G:G,L587)</f>
        <v>1</v>
      </c>
      <c r="AO587">
        <f>COUNTIF(View_conceptual!H:H,L587)+COUNTIF(View_conceptual!I:I,N587)</f>
        <v>1</v>
      </c>
      <c r="AQ587" t="str">
        <f t="shared" si="305"/>
        <v/>
      </c>
      <c r="AR587" t="str">
        <f t="shared" si="306"/>
        <v/>
      </c>
      <c r="AT587">
        <f>COUNTIF(View_full!G:G,L587)</f>
        <v>1</v>
      </c>
      <c r="AU587">
        <f>COUNTIF(View_full!H:H,L587)+COUNTIF(View_full!I:I,N587)</f>
        <v>2</v>
      </c>
      <c r="AV587">
        <f>COUNTIFS(Property_Manual!$A$2:$A$1206,Raw!L587,Property_Manual!$B$2:$B$1206,Raw!M587,Property_Manual!$C$2:$C$1206,Raw!N587,Property_Manual!$D$2:$D$1206,Raw!O587,Property_Manual!$F$2:$F$1206,"x")</f>
        <v>0</v>
      </c>
      <c r="AW587" t="str">
        <f t="shared" si="307"/>
        <v/>
      </c>
      <c r="AX587" t="str">
        <f t="shared" si="308"/>
        <v>"Action.Composing","servedActivity","Activity.Storage","","hasOne"</v>
      </c>
      <c r="AY587" t="str">
        <f t="shared" si="309"/>
        <v/>
      </c>
    </row>
    <row r="588" spans="1:51" x14ac:dyDescent="0.2">
      <c r="A588" s="5" t="s">
        <v>1255</v>
      </c>
      <c r="B588" s="5" t="s">
        <v>1209</v>
      </c>
      <c r="C588" s="5" t="s">
        <v>439</v>
      </c>
      <c r="D588" s="5" t="s">
        <v>38</v>
      </c>
      <c r="E588" s="5" t="s">
        <v>1209</v>
      </c>
      <c r="F588" s="5" t="s">
        <v>23</v>
      </c>
      <c r="H588" s="5" t="s">
        <v>415</v>
      </c>
      <c r="I588" s="5" t="s">
        <v>441</v>
      </c>
      <c r="J588" s="5" t="s">
        <v>39</v>
      </c>
      <c r="K588" s="5"/>
      <c r="L588" t="str">
        <f t="shared" si="279"/>
        <v>Composing</v>
      </c>
      <c r="M588" t="str">
        <f t="shared" si="280"/>
        <v>checks</v>
      </c>
      <c r="N588" t="str">
        <f t="shared" si="281"/>
        <v>Check</v>
      </c>
      <c r="O588" t="str">
        <f t="shared" si="282"/>
        <v>checkedObject</v>
      </c>
      <c r="P588" t="str">
        <f t="shared" si="283"/>
        <v/>
      </c>
      <c r="Q588" t="str">
        <f t="shared" si="284"/>
        <v>Object</v>
      </c>
      <c r="R588" t="str">
        <f t="shared" si="285"/>
        <v/>
      </c>
      <c r="S588" t="str">
        <f t="shared" si="286"/>
        <v/>
      </c>
      <c r="T588" t="str">
        <f t="shared" si="287"/>
        <v/>
      </c>
      <c r="U588" t="str">
        <f t="shared" si="288"/>
        <v/>
      </c>
      <c r="V588" t="str">
        <f t="shared" si="289"/>
        <v/>
      </c>
      <c r="W588" t="str">
        <f>IF($A588="Implicit","",COUNTIFS($C$8:C588,C588,$A$8:A588,"Explicit"))</f>
        <v/>
      </c>
      <c r="X588" t="str">
        <f t="shared" si="290"/>
        <v/>
      </c>
      <c r="Y588" t="str">
        <f t="shared" si="291"/>
        <v/>
      </c>
      <c r="Z588" t="str">
        <f t="shared" si="292"/>
        <v/>
      </c>
      <c r="AA588" t="str">
        <f t="shared" si="293"/>
        <v/>
      </c>
      <c r="AB588" t="str">
        <f t="shared" si="294"/>
        <v/>
      </c>
      <c r="AC588" t="str">
        <f t="shared" si="295"/>
        <v/>
      </c>
      <c r="AD588" t="str">
        <f t="shared" si="296"/>
        <v/>
      </c>
      <c r="AE588" t="str">
        <f t="shared" si="297"/>
        <v/>
      </c>
      <c r="AF588" t="str">
        <f t="shared" si="298"/>
        <v/>
      </c>
      <c r="AG588" t="str">
        <f t="shared" si="299"/>
        <v>"Action.Composing"</v>
      </c>
      <c r="AH588" t="str">
        <f t="shared" si="300"/>
        <v>"checks"</v>
      </c>
      <c r="AI588" t="str">
        <f t="shared" si="301"/>
        <v>"Action.Check"</v>
      </c>
      <c r="AJ588" t="str">
        <f t="shared" si="302"/>
        <v>"checkedObject"</v>
      </c>
      <c r="AK588" t="str">
        <f t="shared" si="303"/>
        <v>"hasMany"</v>
      </c>
      <c r="AL588" t="str">
        <f t="shared" si="304"/>
        <v>"Action.Composing","checks","Action.Check","checkedObject","hasMany"</v>
      </c>
      <c r="AN588">
        <f>COUNTIF(View_conceptual!G:G,L588)</f>
        <v>1</v>
      </c>
      <c r="AO588">
        <f>COUNTIF(View_conceptual!H:H,L588)+COUNTIF(View_conceptual!I:I,N588)</f>
        <v>1</v>
      </c>
      <c r="AQ588" t="str">
        <f t="shared" si="305"/>
        <v/>
      </c>
      <c r="AR588" t="str">
        <f t="shared" si="306"/>
        <v/>
      </c>
      <c r="AT588">
        <f>COUNTIF(View_full!G:G,L588)</f>
        <v>1</v>
      </c>
      <c r="AU588">
        <f>COUNTIF(View_full!H:H,L588)+COUNTIF(View_full!I:I,N588)</f>
        <v>1</v>
      </c>
      <c r="AV588">
        <f>COUNTIFS(Property_Manual!$A$2:$A$1206,Raw!L588,Property_Manual!$B$2:$B$1206,Raw!M588,Property_Manual!$C$2:$C$1206,Raw!N588,Property_Manual!$D$2:$D$1206,Raw!O588,Property_Manual!$F$2:$F$1206,"x")</f>
        <v>0</v>
      </c>
      <c r="AW588" t="str">
        <f t="shared" si="307"/>
        <v/>
      </c>
      <c r="AX588" t="str">
        <f t="shared" si="308"/>
        <v/>
      </c>
      <c r="AY588" t="str">
        <f t="shared" si="309"/>
        <v/>
      </c>
    </row>
    <row r="589" spans="1:51" x14ac:dyDescent="0.2">
      <c r="A589" s="5" t="s">
        <v>1255</v>
      </c>
      <c r="B589" s="5" t="s">
        <v>1209</v>
      </c>
      <c r="C589" s="5" t="s">
        <v>439</v>
      </c>
      <c r="D589" s="5" t="s">
        <v>43</v>
      </c>
      <c r="E589" s="5" t="s">
        <v>1198</v>
      </c>
      <c r="F589" s="5" t="s">
        <v>44</v>
      </c>
      <c r="H589" s="5" t="s">
        <v>654</v>
      </c>
      <c r="I589" s="5" t="s">
        <v>441</v>
      </c>
      <c r="J589" s="5" t="s">
        <v>45</v>
      </c>
      <c r="K589" s="5"/>
      <c r="L589" t="str">
        <f t="shared" si="279"/>
        <v>Composing</v>
      </c>
      <c r="M589" t="str">
        <f t="shared" si="280"/>
        <v>externalReferences</v>
      </c>
      <c r="N589" t="str">
        <f t="shared" si="281"/>
        <v>ExternalReference</v>
      </c>
      <c r="O589" t="str">
        <f t="shared" si="282"/>
        <v>referenceForObjects</v>
      </c>
      <c r="P589" t="str">
        <f t="shared" si="283"/>
        <v/>
      </c>
      <c r="Q589" t="str">
        <f t="shared" si="284"/>
        <v>Object</v>
      </c>
      <c r="R589" t="str">
        <f t="shared" si="285"/>
        <v/>
      </c>
      <c r="S589" t="str">
        <f t="shared" si="286"/>
        <v/>
      </c>
      <c r="T589" t="str">
        <f t="shared" si="287"/>
        <v/>
      </c>
      <c r="U589" t="str">
        <f t="shared" si="288"/>
        <v/>
      </c>
      <c r="V589" t="str">
        <f t="shared" si="289"/>
        <v/>
      </c>
      <c r="W589" t="str">
        <f>IF($A589="Implicit","",COUNTIFS($C$8:C589,C589,$A$8:A589,"Explicit"))</f>
        <v/>
      </c>
      <c r="X589" t="str">
        <f t="shared" si="290"/>
        <v/>
      </c>
      <c r="Y589" t="str">
        <f t="shared" si="291"/>
        <v/>
      </c>
      <c r="Z589" t="str">
        <f t="shared" si="292"/>
        <v/>
      </c>
      <c r="AA589" t="str">
        <f t="shared" si="293"/>
        <v/>
      </c>
      <c r="AB589" t="str">
        <f t="shared" si="294"/>
        <v/>
      </c>
      <c r="AC589" t="str">
        <f t="shared" si="295"/>
        <v/>
      </c>
      <c r="AD589" t="str">
        <f t="shared" si="296"/>
        <v/>
      </c>
      <c r="AE589" t="str">
        <f t="shared" si="297"/>
        <v/>
      </c>
      <c r="AF589" t="str">
        <f t="shared" si="298"/>
        <v/>
      </c>
      <c r="AG589" t="str">
        <f t="shared" si="299"/>
        <v>"Action.Composing"</v>
      </c>
      <c r="AH589" t="str">
        <f t="shared" si="300"/>
        <v>"externalReferences"</v>
      </c>
      <c r="AI589" t="str">
        <f t="shared" si="301"/>
        <v>"Common.ExternalReference"</v>
      </c>
      <c r="AJ589" t="str">
        <f t="shared" si="302"/>
        <v>"referenceForObjects"</v>
      </c>
      <c r="AK589" t="str">
        <f t="shared" si="303"/>
        <v>"hasMany"</v>
      </c>
      <c r="AL589" t="str">
        <f t="shared" si="304"/>
        <v>"Action.Composing","externalReferences","Common.ExternalReference","referenceForObjects","hasMany"</v>
      </c>
      <c r="AN589">
        <f>COUNTIF(View_conceptual!G:G,L589)</f>
        <v>1</v>
      </c>
      <c r="AO589">
        <f>COUNTIF(View_conceptual!H:H,L589)+COUNTIF(View_conceptual!I:I,N589)</f>
        <v>1</v>
      </c>
      <c r="AQ589" t="str">
        <f t="shared" si="305"/>
        <v/>
      </c>
      <c r="AR589" t="str">
        <f t="shared" si="306"/>
        <v/>
      </c>
      <c r="AT589">
        <f>COUNTIF(View_full!G:G,L589)</f>
        <v>1</v>
      </c>
      <c r="AU589">
        <f>COUNTIF(View_full!H:H,L589)+COUNTIF(View_full!I:I,N589)</f>
        <v>1</v>
      </c>
      <c r="AV589">
        <f>COUNTIFS(Property_Manual!$A$2:$A$1206,Raw!L589,Property_Manual!$B$2:$B$1206,Raw!M589,Property_Manual!$C$2:$C$1206,Raw!N589,Property_Manual!$D$2:$D$1206,Raw!O589,Property_Manual!$F$2:$F$1206,"x")</f>
        <v>0</v>
      </c>
      <c r="AW589" t="str">
        <f t="shared" si="307"/>
        <v/>
      </c>
      <c r="AX589" t="str">
        <f t="shared" si="308"/>
        <v/>
      </c>
      <c r="AY589" t="str">
        <f t="shared" si="309"/>
        <v/>
      </c>
    </row>
    <row r="590" spans="1:51" x14ac:dyDescent="0.2">
      <c r="A590" s="5" t="s">
        <v>1254</v>
      </c>
      <c r="B590" s="5" t="s">
        <v>1209</v>
      </c>
      <c r="C590" s="5" t="s">
        <v>439</v>
      </c>
      <c r="D590" s="5" t="s">
        <v>26</v>
      </c>
      <c r="E590" s="5" t="s">
        <v>49</v>
      </c>
      <c r="F590" s="5" t="s">
        <v>27</v>
      </c>
      <c r="H590" s="5"/>
      <c r="I590" s="5" t="s">
        <v>441</v>
      </c>
      <c r="J590" s="5" t="s">
        <v>28</v>
      </c>
      <c r="K590" s="5"/>
      <c r="L590" t="str">
        <f t="shared" si="279"/>
        <v>Composing</v>
      </c>
      <c r="M590" t="str">
        <f t="shared" si="280"/>
        <v>contactDetails</v>
      </c>
      <c r="N590" t="str">
        <f t="shared" si="281"/>
        <v>ContactDetail</v>
      </c>
      <c r="O590" t="str">
        <f t="shared" si="282"/>
        <v/>
      </c>
      <c r="P590" t="str">
        <f t="shared" si="283"/>
        <v/>
      </c>
      <c r="Q590" t="str">
        <f t="shared" si="284"/>
        <v>Object</v>
      </c>
      <c r="R590" t="str">
        <f t="shared" si="285"/>
        <v>"Action"</v>
      </c>
      <c r="S590" t="str">
        <f t="shared" si="286"/>
        <v>"Composing"</v>
      </c>
      <c r="T590" t="str">
        <f t="shared" si="287"/>
        <v>"contactDetails"</v>
      </c>
      <c r="U590" t="str">
        <f t="shared" si="288"/>
        <v>"Embedded"</v>
      </c>
      <c r="V590" t="str">
        <f t="shared" si="289"/>
        <v>"ContactDetail"</v>
      </c>
      <c r="W590">
        <f>IF($A590="Implicit","",COUNTIFS($C$8:C590,C590,$A$8:A590,"Explicit"))</f>
        <v>10</v>
      </c>
      <c r="X590" t="str">
        <f t="shared" si="290"/>
        <v>"Action to describe build-up or break-down of LoadingUnits"</v>
      </c>
      <c r="Y590" t="str">
        <f t="shared" si="291"/>
        <v>"Information about contactDetails"</v>
      </c>
      <c r="Z590" t="str">
        <f t="shared" si="292"/>
        <v>"true"</v>
      </c>
      <c r="AA590" t="str">
        <f t="shared" si="293"/>
        <v>"false"</v>
      </c>
      <c r="AB590" t="str">
        <f t="shared" si="294"/>
        <v>""</v>
      </c>
      <c r="AC590" t="str">
        <f t="shared" si="295"/>
        <v>"https://onerecord.iata.org/ns/cargo#Composing"</v>
      </c>
      <c r="AD590" t="str">
        <f t="shared" si="296"/>
        <v>"https://onerecord.iata.org/ns/cargo#contactDetails"</v>
      </c>
      <c r="AE590" t="str">
        <f t="shared" si="297"/>
        <v>"https://onerecord.iata.org/ns/cargo#ContactDetail"</v>
      </c>
      <c r="AF590" t="str">
        <f t="shared" si="298"/>
        <v>"Action","Composing","contactDetails","Embedded","ContactDetail",10,"Action to describe build-up or break-down of LoadingUnits","Information about contactDetails","true","false","","https://onerecord.iata.org/ns/cargo#Composing","https://onerecord.iata.org/ns/cargo#contactDetails","https://onerecord.iata.org/ns/cargo#ContactDetail"</v>
      </c>
      <c r="AG590" t="str">
        <f t="shared" si="299"/>
        <v>"Action.Composing"</v>
      </c>
      <c r="AH590" t="str">
        <f t="shared" si="300"/>
        <v>"contactDetails"</v>
      </c>
      <c r="AI590" t="str">
        <f t="shared" si="301"/>
        <v>"Embedded.ContactDetail"</v>
      </c>
      <c r="AJ590" t="str">
        <f t="shared" si="302"/>
        <v>""</v>
      </c>
      <c r="AK590" t="str">
        <f t="shared" si="303"/>
        <v>"hasMany"</v>
      </c>
      <c r="AL590" t="str">
        <f t="shared" si="304"/>
        <v>"Action.Composing","contactDetails","Embedded.ContactDetail","","hasMany"</v>
      </c>
      <c r="AN590">
        <f>COUNTIF(View_conceptual!G:G,L590)</f>
        <v>1</v>
      </c>
      <c r="AO590">
        <f>COUNTIF(View_conceptual!H:H,L590)+COUNTIF(View_conceptual!I:I,N590)</f>
        <v>1</v>
      </c>
      <c r="AQ590" t="str">
        <f t="shared" si="305"/>
        <v>"Action","Composing","contactDetails","Embedded","ContactDetail",10,"Action to describe build-up or break-down of LoadingUnits","Information about contactDetails","true","false","","https://onerecord.iata.org/ns/cargo#Composing","https://onerecord.iata.org/ns/cargo#contactDetails","https://onerecord.iata.org/ns/cargo#ContactDetail"</v>
      </c>
      <c r="AR590" t="str">
        <f t="shared" si="306"/>
        <v/>
      </c>
      <c r="AT590">
        <f>COUNTIF(View_full!G:G,L590)</f>
        <v>1</v>
      </c>
      <c r="AU590">
        <f>COUNTIF(View_full!H:H,L590)+COUNTIF(View_full!I:I,N590)</f>
        <v>1</v>
      </c>
      <c r="AV590">
        <f>COUNTIFS(Property_Manual!$A$2:$A$1206,Raw!L590,Property_Manual!$B$2:$B$1206,Raw!M590,Property_Manual!$C$2:$C$1206,Raw!N590,Property_Manual!$D$2:$D$1206,Raw!O590,Property_Manual!$F$2:$F$1206,"x")</f>
        <v>0</v>
      </c>
      <c r="AW590" t="str">
        <f t="shared" si="307"/>
        <v>"Action","Composing","contactDetails","Embedded","ContactDetail",10,"Action to describe build-up or break-down of LoadingUnits","Information about contactDetails","true","false","","https://onerecord.iata.org/ns/cargo#Composing","https://onerecord.iata.org/ns/cargo#contactDetails","https://onerecord.iata.org/ns/cargo#ContactDetail"</v>
      </c>
      <c r="AX590" t="str">
        <f t="shared" si="308"/>
        <v/>
      </c>
      <c r="AY590" t="str">
        <f t="shared" si="309"/>
        <v/>
      </c>
    </row>
    <row r="591" spans="1:51" x14ac:dyDescent="0.2">
      <c r="A591" s="5" t="s">
        <v>1254</v>
      </c>
      <c r="B591" s="5" t="s">
        <v>1209</v>
      </c>
      <c r="C591" s="5" t="s">
        <v>439</v>
      </c>
      <c r="D591" s="5" t="s">
        <v>29</v>
      </c>
      <c r="E591" s="5" t="s">
        <v>1836</v>
      </c>
      <c r="F591" s="5" t="s">
        <v>30</v>
      </c>
      <c r="H591" s="5"/>
      <c r="I591" s="5" t="s">
        <v>441</v>
      </c>
      <c r="J591" s="5" t="s">
        <v>31</v>
      </c>
      <c r="K591" s="5" t="s">
        <v>1831</v>
      </c>
      <c r="L591" t="str">
        <f t="shared" si="279"/>
        <v>Composing</v>
      </c>
      <c r="M591" t="str">
        <f t="shared" si="280"/>
        <v>contactPersons</v>
      </c>
      <c r="N591" t="str">
        <f t="shared" si="281"/>
        <v>Actor</v>
      </c>
      <c r="O591" t="str">
        <f t="shared" si="282"/>
        <v/>
      </c>
      <c r="P591" t="str">
        <f t="shared" si="283"/>
        <v>Person|NonHumanActor</v>
      </c>
      <c r="Q591" t="str">
        <f t="shared" si="284"/>
        <v>Object</v>
      </c>
      <c r="R591" t="str">
        <f t="shared" si="285"/>
        <v>"Action"</v>
      </c>
      <c r="S591" t="str">
        <f t="shared" si="286"/>
        <v>"Composing"</v>
      </c>
      <c r="T591" t="str">
        <f t="shared" si="287"/>
        <v>"contactPersons"</v>
      </c>
      <c r="U591" t="str">
        <f t="shared" si="288"/>
        <v>"Agent"</v>
      </c>
      <c r="V591" t="str">
        <f t="shared" si="289"/>
        <v>"Actor"</v>
      </c>
      <c r="W591">
        <f>IF($A591="Implicit","",COUNTIFS($C$8:C591,C591,$A$8:A591,"Explicit"))</f>
        <v>11</v>
      </c>
      <c r="X591" t="str">
        <f t="shared" si="290"/>
        <v>"Action to describe build-up or break-down of LoadingUnits"</v>
      </c>
      <c r="Y591" t="str">
        <f t="shared" si="291"/>
        <v>"References to Actors (Person; NonHumanActor) acting as contacts"</v>
      </c>
      <c r="Z591" t="str">
        <f t="shared" si="292"/>
        <v>"true"</v>
      </c>
      <c r="AA591" t="str">
        <f t="shared" si="293"/>
        <v>"false"</v>
      </c>
      <c r="AB591" t="str">
        <f t="shared" si="294"/>
        <v>"Person|NonHumanActor"</v>
      </c>
      <c r="AC591" t="str">
        <f t="shared" si="295"/>
        <v>"https://onerecord.iata.org/ns/cargo#Composing"</v>
      </c>
      <c r="AD591" t="str">
        <f t="shared" si="296"/>
        <v>"https://onerecord.iata.org/ns/cargo#contactPersons"</v>
      </c>
      <c r="AE591" t="str">
        <f t="shared" si="297"/>
        <v>"https://onerecord.iata.org/ns/cargo#Actor"</v>
      </c>
      <c r="AF591" t="str">
        <f t="shared" si="298"/>
        <v>"Action","Composing","contactPersons","Agent","Actor",11,"Action to describe build-up or break-down of LoadingUnits","References to Actors (Person; NonHumanActor) acting as contacts","true","false","Person|NonHumanActor","https://onerecord.iata.org/ns/cargo#Composing","https://onerecord.iata.org/ns/cargo#contactPersons","https://onerecord.iata.org/ns/cargo#Actor"</v>
      </c>
      <c r="AG591" t="str">
        <f t="shared" si="299"/>
        <v>"Action.Composing"</v>
      </c>
      <c r="AH591" t="str">
        <f t="shared" si="300"/>
        <v>"contactPersons"</v>
      </c>
      <c r="AI591" t="str">
        <f t="shared" si="301"/>
        <v>"Agent.Actor"</v>
      </c>
      <c r="AJ591" t="str">
        <f t="shared" si="302"/>
        <v>""</v>
      </c>
      <c r="AK591" t="str">
        <f t="shared" si="303"/>
        <v>"hasMany"</v>
      </c>
      <c r="AL591" t="str">
        <f t="shared" si="304"/>
        <v>"Action.Composing","contactPersons","Agent.Actor","","hasMany"</v>
      </c>
      <c r="AN591">
        <f>COUNTIF(View_conceptual!G:G,L591)</f>
        <v>1</v>
      </c>
      <c r="AO591">
        <f>COUNTIF(View_conceptual!H:H,L591)+COUNTIF(View_conceptual!I:I,N591)</f>
        <v>1</v>
      </c>
      <c r="AQ591" t="str">
        <f t="shared" si="305"/>
        <v>"Action","Composing","contactPersons","Agent","Actor",11,"Action to describe build-up or break-down of LoadingUnits","References to Actors (Person; NonHumanActor) acting as contacts","true","false","Person|NonHumanActor","https://onerecord.iata.org/ns/cargo#Composing","https://onerecord.iata.org/ns/cargo#contactPersons","https://onerecord.iata.org/ns/cargo#Actor"</v>
      </c>
      <c r="AR591" t="str">
        <f t="shared" si="306"/>
        <v/>
      </c>
      <c r="AT591">
        <f>COUNTIF(View_full!G:G,L591)</f>
        <v>1</v>
      </c>
      <c r="AU591">
        <f>COUNTIF(View_full!H:H,L591)+COUNTIF(View_full!I:I,N591)</f>
        <v>1</v>
      </c>
      <c r="AV591">
        <f>COUNTIFS(Property_Manual!$A$2:$A$1206,Raw!L591,Property_Manual!$B$2:$B$1206,Raw!M591,Property_Manual!$C$2:$C$1206,Raw!N591,Property_Manual!$D$2:$D$1206,Raw!O591,Property_Manual!$F$2:$F$1206,"x")</f>
        <v>0</v>
      </c>
      <c r="AW591" t="str">
        <f t="shared" si="307"/>
        <v>"Action","Composing","contactPersons","Agent","Actor",11,"Action to describe build-up or break-down of LoadingUnits","References to Actors (Person; NonHumanActor) acting as contacts","true","false","Person|NonHumanActor","https://onerecord.iata.org/ns/cargo#Composing","https://onerecord.iata.org/ns/cargo#contactPersons","https://onerecord.iata.org/ns/cargo#Actor"</v>
      </c>
      <c r="AX591" t="str">
        <f t="shared" si="308"/>
        <v/>
      </c>
      <c r="AY591" t="str">
        <f t="shared" si="309"/>
        <v/>
      </c>
    </row>
    <row r="592" spans="1:51" x14ac:dyDescent="0.2">
      <c r="A592" s="5" t="s">
        <v>1254</v>
      </c>
      <c r="B592" s="5" t="s">
        <v>1209</v>
      </c>
      <c r="C592" s="5" t="s">
        <v>439</v>
      </c>
      <c r="D592" s="5" t="s">
        <v>145</v>
      </c>
      <c r="E592" s="5" t="s">
        <v>49</v>
      </c>
      <c r="F592" s="5" t="s">
        <v>146</v>
      </c>
      <c r="H592" s="5"/>
      <c r="I592" s="5" t="s">
        <v>441</v>
      </c>
      <c r="J592" s="5" t="s">
        <v>147</v>
      </c>
      <c r="K592" s="5"/>
      <c r="L592" t="str">
        <f t="shared" si="279"/>
        <v>Composing</v>
      </c>
      <c r="M592" t="str">
        <f t="shared" si="280"/>
        <v>otherIdentifiers</v>
      </c>
      <c r="N592" t="str">
        <f t="shared" si="281"/>
        <v>OtherIdentifier</v>
      </c>
      <c r="O592" t="str">
        <f t="shared" si="282"/>
        <v/>
      </c>
      <c r="P592" t="str">
        <f t="shared" si="283"/>
        <v/>
      </c>
      <c r="Q592" t="str">
        <f t="shared" si="284"/>
        <v>Object</v>
      </c>
      <c r="R592" t="str">
        <f t="shared" si="285"/>
        <v>"Action"</v>
      </c>
      <c r="S592" t="str">
        <f t="shared" si="286"/>
        <v>"Composing"</v>
      </c>
      <c r="T592" t="str">
        <f t="shared" si="287"/>
        <v>"otherIdentifiers"</v>
      </c>
      <c r="U592" t="str">
        <f t="shared" si="288"/>
        <v>"Embedded"</v>
      </c>
      <c r="V592" t="str">
        <f t="shared" si="289"/>
        <v>"OtherIdentifier"</v>
      </c>
      <c r="W592">
        <f>IF($A592="Implicit","",COUNTIFS($C$8:C592,C592,$A$8:A592,"Explicit"))</f>
        <v>12</v>
      </c>
      <c r="X592" t="str">
        <f t="shared" si="290"/>
        <v>"Action to describe build-up or break-down of LoadingUnits"</v>
      </c>
      <c r="Y592" t="str">
        <f t="shared" si="291"/>
        <v>"Details about any other identifier; depending on the context of use"</v>
      </c>
      <c r="Z592" t="str">
        <f t="shared" si="292"/>
        <v>"true"</v>
      </c>
      <c r="AA592" t="str">
        <f t="shared" si="293"/>
        <v>"false"</v>
      </c>
      <c r="AB592" t="str">
        <f t="shared" si="294"/>
        <v>""</v>
      </c>
      <c r="AC592" t="str">
        <f t="shared" si="295"/>
        <v>"https://onerecord.iata.org/ns/cargo#Composing"</v>
      </c>
      <c r="AD592" t="str">
        <f t="shared" si="296"/>
        <v>"https://onerecord.iata.org/ns/cargo#otherIdentifiers"</v>
      </c>
      <c r="AE592" t="str">
        <f t="shared" si="297"/>
        <v>"https://onerecord.iata.org/ns/cargo#OtherIdentifier"</v>
      </c>
      <c r="AF592" t="str">
        <f t="shared" si="298"/>
        <v>"Action","Composing","otherIdentifiers","Embedded","OtherIdentifier",12,"Action to describe build-up or break-down of LoadingUnits","Details about any other identifier; depending on the context of use","true","false","","https://onerecord.iata.org/ns/cargo#Composing","https://onerecord.iata.org/ns/cargo#otherIdentifiers","https://onerecord.iata.org/ns/cargo#OtherIdentifier"</v>
      </c>
      <c r="AG592" t="str">
        <f t="shared" si="299"/>
        <v>"Action.Composing"</v>
      </c>
      <c r="AH592" t="str">
        <f t="shared" si="300"/>
        <v>"otherIdentifiers"</v>
      </c>
      <c r="AI592" t="str">
        <f t="shared" si="301"/>
        <v>"Embedded.OtherIdentifier"</v>
      </c>
      <c r="AJ592" t="str">
        <f t="shared" si="302"/>
        <v>""</v>
      </c>
      <c r="AK592" t="str">
        <f t="shared" si="303"/>
        <v>"hasMany"</v>
      </c>
      <c r="AL592" t="str">
        <f t="shared" si="304"/>
        <v>"Action.Composing","otherIdentifiers","Embedded.OtherIdentifier","","hasMany"</v>
      </c>
      <c r="AN592">
        <f>COUNTIF(View_conceptual!G:G,L592)</f>
        <v>1</v>
      </c>
      <c r="AO592">
        <f>COUNTIF(View_conceptual!H:H,L592)+COUNTIF(View_conceptual!I:I,N592)</f>
        <v>1</v>
      </c>
      <c r="AQ592" t="str">
        <f t="shared" si="305"/>
        <v>"Action","Composing","otherIdentifiers","Embedded","OtherIdentifier",12,"Action to describe build-up or break-down of LoadingUnits","Details about any other identifier; depending on the context of use","true","false","","https://onerecord.iata.org/ns/cargo#Composing","https://onerecord.iata.org/ns/cargo#otherIdentifiers","https://onerecord.iata.org/ns/cargo#OtherIdentifier"</v>
      </c>
      <c r="AR592" t="str">
        <f t="shared" si="306"/>
        <v/>
      </c>
      <c r="AT592">
        <f>COUNTIF(View_full!G:G,L592)</f>
        <v>1</v>
      </c>
      <c r="AU592">
        <f>COUNTIF(View_full!H:H,L592)+COUNTIF(View_full!I:I,N592)</f>
        <v>1</v>
      </c>
      <c r="AV592">
        <f>COUNTIFS(Property_Manual!$A$2:$A$1206,Raw!L592,Property_Manual!$B$2:$B$1206,Raw!M592,Property_Manual!$C$2:$C$1206,Raw!N592,Property_Manual!$D$2:$D$1206,Raw!O592,Property_Manual!$F$2:$F$1206,"x")</f>
        <v>0</v>
      </c>
      <c r="AW592" t="str">
        <f t="shared" si="307"/>
        <v>"Action","Composing","otherIdentifiers","Embedded","OtherIdentifier",12,"Action to describe build-up or break-down of LoadingUnits","Details about any other identifier; depending on the context of use","true","false","","https://onerecord.iata.org/ns/cargo#Composing","https://onerecord.iata.org/ns/cargo#otherIdentifiers","https://onerecord.iata.org/ns/cargo#OtherIdentifier"</v>
      </c>
      <c r="AX592" t="str">
        <f t="shared" si="308"/>
        <v/>
      </c>
      <c r="AY592" t="str">
        <f t="shared" si="309"/>
        <v/>
      </c>
    </row>
    <row r="593" spans="1:51" x14ac:dyDescent="0.2">
      <c r="A593" s="5" t="s">
        <v>1254</v>
      </c>
      <c r="B593" s="5" t="s">
        <v>1209</v>
      </c>
      <c r="C593" s="5" t="s">
        <v>439</v>
      </c>
      <c r="D593" s="5" t="s">
        <v>428</v>
      </c>
      <c r="E593" s="5"/>
      <c r="F593" s="5" t="s">
        <v>253</v>
      </c>
      <c r="G593">
        <v>1</v>
      </c>
      <c r="H593" s="5"/>
      <c r="I593" s="5" t="s">
        <v>441</v>
      </c>
      <c r="J593" s="5" t="s">
        <v>429</v>
      </c>
      <c r="K593" s="5"/>
      <c r="L593" t="str">
        <f t="shared" si="279"/>
        <v>Composing</v>
      </c>
      <c r="M593" t="str">
        <f t="shared" si="280"/>
        <v>actionEndTime</v>
      </c>
      <c r="N593" t="str">
        <f t="shared" si="281"/>
        <v>dateTime</v>
      </c>
      <c r="O593" t="str">
        <f t="shared" si="282"/>
        <v/>
      </c>
      <c r="P593" t="str">
        <f t="shared" si="283"/>
        <v/>
      </c>
      <c r="Q593" t="str">
        <f t="shared" si="284"/>
        <v>Object</v>
      </c>
      <c r="R593" t="str">
        <f t="shared" si="285"/>
        <v>"Action"</v>
      </c>
      <c r="S593" t="str">
        <f t="shared" si="286"/>
        <v>"Composing"</v>
      </c>
      <c r="T593" t="str">
        <f t="shared" si="287"/>
        <v>"actionEndTime"</v>
      </c>
      <c r="U593" t="str">
        <f t="shared" si="288"/>
        <v>""</v>
      </c>
      <c r="V593" t="str">
        <f t="shared" si="289"/>
        <v>"dateTime"</v>
      </c>
      <c r="W593">
        <f>IF($A593="Implicit","",COUNTIFS($C$8:C593,C593,$A$8:A593,"Explicit"))</f>
        <v>13</v>
      </c>
      <c r="X593" t="str">
        <f t="shared" si="290"/>
        <v>"Action to describe build-up or break-down of LoadingUnits"</v>
      </c>
      <c r="Y593" t="str">
        <f t="shared" si="291"/>
        <v>"DateTime holding the end time of the Action"</v>
      </c>
      <c r="Z593" t="str">
        <f t="shared" si="292"/>
        <v>"false"</v>
      </c>
      <c r="AA593" t="str">
        <f t="shared" si="293"/>
        <v>"false"</v>
      </c>
      <c r="AB593" t="str">
        <f t="shared" si="294"/>
        <v>""</v>
      </c>
      <c r="AC593" t="str">
        <f t="shared" si="295"/>
        <v>"https://onerecord.iata.org/ns/cargo#Composing"</v>
      </c>
      <c r="AD593" t="str">
        <f t="shared" si="296"/>
        <v>"https://onerecord.iata.org/ns/cargo#actionEndTime"</v>
      </c>
      <c r="AE593" t="str">
        <f t="shared" si="297"/>
        <v>"http://www.w3.org/2001/XMLSchema#dateTime"</v>
      </c>
      <c r="AF593" t="str">
        <f t="shared" si="298"/>
        <v>"Action","Composing","actionEndTime","","dateTime",13,"Action to describe build-up or break-down of LoadingUnits","DateTime holding the end time of the Action","false","false","","https://onerecord.iata.org/ns/cargo#Composing","https://onerecord.iata.org/ns/cargo#actionEndTime","http://www.w3.org/2001/XMLSchema#dateTime"</v>
      </c>
      <c r="AG593" t="str">
        <f t="shared" si="299"/>
        <v>"Action.Composing"</v>
      </c>
      <c r="AH593" t="str">
        <f t="shared" si="300"/>
        <v>"actionEndTime"</v>
      </c>
      <c r="AI593" t="str">
        <f t="shared" si="301"/>
        <v>".dateTime"</v>
      </c>
      <c r="AJ593" t="str">
        <f t="shared" si="302"/>
        <v>""</v>
      </c>
      <c r="AK593" t="str">
        <f t="shared" si="303"/>
        <v>"hasOne"</v>
      </c>
      <c r="AL593" t="str">
        <f t="shared" si="304"/>
        <v>"Action.Composing","actionEndTime",".dateTime","","hasOne"</v>
      </c>
      <c r="AN593">
        <f>COUNTIF(View_conceptual!G:G,L593)</f>
        <v>1</v>
      </c>
      <c r="AO593">
        <f>COUNTIF(View_conceptual!H:H,L593)+COUNTIF(View_conceptual!I:I,N593)</f>
        <v>1</v>
      </c>
      <c r="AQ593" t="str">
        <f t="shared" si="305"/>
        <v>"Action","Composing","actionEndTime","","dateTime",13,"Action to describe build-up or break-down of LoadingUnits","DateTime holding the end time of the Action","false","false","","https://onerecord.iata.org/ns/cargo#Composing","https://onerecord.iata.org/ns/cargo#actionEndTime","http://www.w3.org/2001/XMLSchema#dateTime"</v>
      </c>
      <c r="AR593" t="str">
        <f t="shared" si="306"/>
        <v/>
      </c>
      <c r="AT593">
        <f>COUNTIF(View_full!G:G,L593)</f>
        <v>1</v>
      </c>
      <c r="AU593">
        <f>COUNTIF(View_full!H:H,L593)+COUNTIF(View_full!I:I,N593)</f>
        <v>1</v>
      </c>
      <c r="AV593">
        <f>COUNTIFS(Property_Manual!$A$2:$A$1206,Raw!L593,Property_Manual!$B$2:$B$1206,Raw!M593,Property_Manual!$C$2:$C$1206,Raw!N593,Property_Manual!$D$2:$D$1206,Raw!O593,Property_Manual!$F$2:$F$1206,"x")</f>
        <v>0</v>
      </c>
      <c r="AW593" t="str">
        <f t="shared" si="307"/>
        <v>"Action","Composing","actionEndTime","","dateTime",13,"Action to describe build-up or break-down of LoadingUnits","DateTime holding the end time of the Action","false","false","","https://onerecord.iata.org/ns/cargo#Composing","https://onerecord.iata.org/ns/cargo#actionEndTime","http://www.w3.org/2001/XMLSchema#dateTime"</v>
      </c>
      <c r="AX593" t="str">
        <f t="shared" si="308"/>
        <v/>
      </c>
      <c r="AY593" t="str">
        <f t="shared" si="309"/>
        <v/>
      </c>
    </row>
    <row r="594" spans="1:51" x14ac:dyDescent="0.2">
      <c r="A594" s="5" t="s">
        <v>1254</v>
      </c>
      <c r="B594" s="5" t="s">
        <v>1209</v>
      </c>
      <c r="C594" s="5" t="s">
        <v>439</v>
      </c>
      <c r="D594" s="5" t="s">
        <v>430</v>
      </c>
      <c r="E594" s="5"/>
      <c r="F594" s="5" t="s">
        <v>253</v>
      </c>
      <c r="G594">
        <v>1</v>
      </c>
      <c r="H594" s="5"/>
      <c r="I594" s="5" t="s">
        <v>441</v>
      </c>
      <c r="J594" s="5" t="s">
        <v>431</v>
      </c>
      <c r="K594" s="5"/>
      <c r="L594" t="str">
        <f t="shared" si="279"/>
        <v>Composing</v>
      </c>
      <c r="M594" t="str">
        <f t="shared" si="280"/>
        <v>actionStartTime</v>
      </c>
      <c r="N594" t="str">
        <f t="shared" si="281"/>
        <v>dateTime</v>
      </c>
      <c r="O594" t="str">
        <f t="shared" si="282"/>
        <v/>
      </c>
      <c r="P594" t="str">
        <f t="shared" si="283"/>
        <v/>
      </c>
      <c r="Q594" t="str">
        <f t="shared" si="284"/>
        <v>Object</v>
      </c>
      <c r="R594" t="str">
        <f t="shared" si="285"/>
        <v>"Action"</v>
      </c>
      <c r="S594" t="str">
        <f t="shared" si="286"/>
        <v>"Composing"</v>
      </c>
      <c r="T594" t="str">
        <f t="shared" si="287"/>
        <v>"actionStartTime"</v>
      </c>
      <c r="U594" t="str">
        <f t="shared" si="288"/>
        <v>""</v>
      </c>
      <c r="V594" t="str">
        <f t="shared" si="289"/>
        <v>"dateTime"</v>
      </c>
      <c r="W594">
        <f>IF($A594="Implicit","",COUNTIFS($C$8:C594,C594,$A$8:A594,"Explicit"))</f>
        <v>14</v>
      </c>
      <c r="X594" t="str">
        <f t="shared" si="290"/>
        <v>"Action to describe build-up or break-down of LoadingUnits"</v>
      </c>
      <c r="Y594" t="str">
        <f t="shared" si="291"/>
        <v>"DateTime holding the start time of the Action"</v>
      </c>
      <c r="Z594" t="str">
        <f t="shared" si="292"/>
        <v>"false"</v>
      </c>
      <c r="AA594" t="str">
        <f t="shared" si="293"/>
        <v>"false"</v>
      </c>
      <c r="AB594" t="str">
        <f t="shared" si="294"/>
        <v>""</v>
      </c>
      <c r="AC594" t="str">
        <f t="shared" si="295"/>
        <v>"https://onerecord.iata.org/ns/cargo#Composing"</v>
      </c>
      <c r="AD594" t="str">
        <f t="shared" si="296"/>
        <v>"https://onerecord.iata.org/ns/cargo#actionStartTime"</v>
      </c>
      <c r="AE594" t="str">
        <f t="shared" si="297"/>
        <v>"http://www.w3.org/2001/XMLSchema#dateTime"</v>
      </c>
      <c r="AF594" t="str">
        <f t="shared" si="298"/>
        <v>"Action","Composing","actionStartTime","","dateTime",14,"Action to describe build-up or break-down of LoadingUnits","DateTime holding the start time of the Action","false","false","","https://onerecord.iata.org/ns/cargo#Composing","https://onerecord.iata.org/ns/cargo#actionStartTime","http://www.w3.org/2001/XMLSchema#dateTime"</v>
      </c>
      <c r="AG594" t="str">
        <f t="shared" si="299"/>
        <v>"Action.Composing"</v>
      </c>
      <c r="AH594" t="str">
        <f t="shared" si="300"/>
        <v>"actionStartTime"</v>
      </c>
      <c r="AI594" t="str">
        <f t="shared" si="301"/>
        <v>".dateTime"</v>
      </c>
      <c r="AJ594" t="str">
        <f t="shared" si="302"/>
        <v>""</v>
      </c>
      <c r="AK594" t="str">
        <f t="shared" si="303"/>
        <v>"hasOne"</v>
      </c>
      <c r="AL594" t="str">
        <f t="shared" si="304"/>
        <v>"Action.Composing","actionStartTime",".dateTime","","hasOne"</v>
      </c>
      <c r="AN594">
        <f>COUNTIF(View_conceptual!G:G,L594)</f>
        <v>1</v>
      </c>
      <c r="AO594">
        <f>COUNTIF(View_conceptual!H:H,L594)+COUNTIF(View_conceptual!I:I,N594)</f>
        <v>1</v>
      </c>
      <c r="AQ594" t="str">
        <f t="shared" si="305"/>
        <v>"Action","Composing","actionStartTime","","dateTime",14,"Action to describe build-up or break-down of LoadingUnits","DateTime holding the start time of the Action","false","false","","https://onerecord.iata.org/ns/cargo#Composing","https://onerecord.iata.org/ns/cargo#actionStartTime","http://www.w3.org/2001/XMLSchema#dateTime"</v>
      </c>
      <c r="AR594" t="str">
        <f t="shared" si="306"/>
        <v/>
      </c>
      <c r="AT594">
        <f>COUNTIF(View_full!G:G,L594)</f>
        <v>1</v>
      </c>
      <c r="AU594">
        <f>COUNTIF(View_full!H:H,L594)+COUNTIF(View_full!I:I,N594)</f>
        <v>1</v>
      </c>
      <c r="AV594">
        <f>COUNTIFS(Property_Manual!$A$2:$A$1206,Raw!L594,Property_Manual!$B$2:$B$1206,Raw!M594,Property_Manual!$C$2:$C$1206,Raw!N594,Property_Manual!$D$2:$D$1206,Raw!O594,Property_Manual!$F$2:$F$1206,"x")</f>
        <v>0</v>
      </c>
      <c r="AW594" t="str">
        <f t="shared" si="307"/>
        <v>"Action","Composing","actionStartTime","","dateTime",14,"Action to describe build-up or break-down of LoadingUnits","DateTime holding the start time of the Action","false","false","","https://onerecord.iata.org/ns/cargo#Composing","https://onerecord.iata.org/ns/cargo#actionStartTime","http://www.w3.org/2001/XMLSchema#dateTime"</v>
      </c>
      <c r="AX594" t="str">
        <f t="shared" si="308"/>
        <v/>
      </c>
      <c r="AY594" t="str">
        <f t="shared" si="309"/>
        <v/>
      </c>
    </row>
    <row r="595" spans="1:51" x14ac:dyDescent="0.2">
      <c r="A595" s="5" t="s">
        <v>1254</v>
      </c>
      <c r="B595" s="5" t="s">
        <v>1209</v>
      </c>
      <c r="C595" s="5" t="s">
        <v>439</v>
      </c>
      <c r="D595" s="5" t="s">
        <v>40</v>
      </c>
      <c r="E595" s="5" t="s">
        <v>1212</v>
      </c>
      <c r="F595" s="5" t="s">
        <v>41</v>
      </c>
      <c r="H595" s="5"/>
      <c r="I595" s="5" t="s">
        <v>441</v>
      </c>
      <c r="J595" s="5" t="s">
        <v>42</v>
      </c>
      <c r="K595" s="5"/>
      <c r="L595" t="str">
        <f t="shared" si="279"/>
        <v>Composing</v>
      </c>
      <c r="M595" t="str">
        <f t="shared" si="280"/>
        <v>events</v>
      </c>
      <c r="N595" t="str">
        <f t="shared" si="281"/>
        <v>LogisticsEvent</v>
      </c>
      <c r="O595" t="str">
        <f t="shared" si="282"/>
        <v/>
      </c>
      <c r="P595" t="str">
        <f t="shared" si="283"/>
        <v/>
      </c>
      <c r="Q595" t="str">
        <f t="shared" si="284"/>
        <v>Object</v>
      </c>
      <c r="R595" t="str">
        <f t="shared" si="285"/>
        <v>"Action"</v>
      </c>
      <c r="S595" t="str">
        <f t="shared" si="286"/>
        <v>"Composing"</v>
      </c>
      <c r="T595" t="str">
        <f t="shared" si="287"/>
        <v>"events"</v>
      </c>
      <c r="U595" t="str">
        <f t="shared" si="288"/>
        <v>"Event"</v>
      </c>
      <c r="V595" t="str">
        <f t="shared" si="289"/>
        <v>"LogisticsEvent"</v>
      </c>
      <c r="W595">
        <f>IF($A595="Implicit","",COUNTIFS($C$8:C595,C595,$A$8:A595,"Explicit"))</f>
        <v>15</v>
      </c>
      <c r="X595" t="str">
        <f t="shared" si="290"/>
        <v>"Action to describe build-up or break-down of LoadingUnits"</v>
      </c>
      <c r="Y595" t="str">
        <f t="shared" si="291"/>
        <v>"Events object"</v>
      </c>
      <c r="Z595" t="str">
        <f t="shared" si="292"/>
        <v>"true"</v>
      </c>
      <c r="AA595" t="str">
        <f t="shared" si="293"/>
        <v>"false"</v>
      </c>
      <c r="AB595" t="str">
        <f t="shared" si="294"/>
        <v>""</v>
      </c>
      <c r="AC595" t="str">
        <f t="shared" si="295"/>
        <v>"https://onerecord.iata.org/ns/cargo#Composing"</v>
      </c>
      <c r="AD595" t="str">
        <f t="shared" si="296"/>
        <v>"https://onerecord.iata.org/ns/cargo#events"</v>
      </c>
      <c r="AE595" t="str">
        <f t="shared" si="297"/>
        <v>"https://onerecord.iata.org/ns/cargo#LogisticsEvent"</v>
      </c>
      <c r="AF595" t="str">
        <f t="shared" si="298"/>
        <v>"Action","Composing","events","Event","LogisticsEvent",15,"Action to describe build-up or break-down of LoadingUnits","Events object","true","false","","https://onerecord.iata.org/ns/cargo#Composing","https://onerecord.iata.org/ns/cargo#events","https://onerecord.iata.org/ns/cargo#LogisticsEvent"</v>
      </c>
      <c r="AG595" t="str">
        <f t="shared" si="299"/>
        <v>"Action.Composing"</v>
      </c>
      <c r="AH595" t="str">
        <f t="shared" si="300"/>
        <v>"events"</v>
      </c>
      <c r="AI595" t="str">
        <f t="shared" si="301"/>
        <v>"Event.LogisticsEvent"</v>
      </c>
      <c r="AJ595" t="str">
        <f t="shared" si="302"/>
        <v>""</v>
      </c>
      <c r="AK595" t="str">
        <f t="shared" si="303"/>
        <v>"hasMany"</v>
      </c>
      <c r="AL595" t="str">
        <f t="shared" si="304"/>
        <v>"Action.Composing","events","Event.LogisticsEvent","","hasMany"</v>
      </c>
      <c r="AN595">
        <f>COUNTIF(View_conceptual!G:G,L595)</f>
        <v>1</v>
      </c>
      <c r="AO595">
        <f>COUNTIF(View_conceptual!H:H,L595)+COUNTIF(View_conceptual!I:I,N595)</f>
        <v>1</v>
      </c>
      <c r="AQ595" t="str">
        <f t="shared" si="305"/>
        <v>"Action","Composing","events","Event","LogisticsEvent",15,"Action to describe build-up or break-down of LoadingUnits","Events object","true","false","","https://onerecord.iata.org/ns/cargo#Composing","https://onerecord.iata.org/ns/cargo#events","https://onerecord.iata.org/ns/cargo#LogisticsEvent"</v>
      </c>
      <c r="AR595" t="str">
        <f t="shared" si="306"/>
        <v/>
      </c>
      <c r="AT595">
        <f>COUNTIF(View_full!G:G,L595)</f>
        <v>1</v>
      </c>
      <c r="AU595">
        <f>COUNTIF(View_full!H:H,L595)+COUNTIF(View_full!I:I,N595)</f>
        <v>1</v>
      </c>
      <c r="AV595">
        <f>COUNTIFS(Property_Manual!$A$2:$A$1206,Raw!L595,Property_Manual!$B$2:$B$1206,Raw!M595,Property_Manual!$C$2:$C$1206,Raw!N595,Property_Manual!$D$2:$D$1206,Raw!O595,Property_Manual!$F$2:$F$1206,"x")</f>
        <v>0</v>
      </c>
      <c r="AW595" t="str">
        <f t="shared" si="307"/>
        <v>"Action","Composing","events","Event","LogisticsEvent",15,"Action to describe build-up or break-down of LoadingUnits","Events object","true","false","","https://onerecord.iata.org/ns/cargo#Composing","https://onerecord.iata.org/ns/cargo#events","https://onerecord.iata.org/ns/cargo#LogisticsEvent"</v>
      </c>
      <c r="AX595" t="str">
        <f t="shared" si="308"/>
        <v/>
      </c>
      <c r="AY595" t="str">
        <f t="shared" si="309"/>
        <v/>
      </c>
    </row>
    <row r="596" spans="1:51" x14ac:dyDescent="0.2">
      <c r="A596" s="5" t="s">
        <v>1254</v>
      </c>
      <c r="B596" s="5" t="s">
        <v>1209</v>
      </c>
      <c r="C596" s="5" t="s">
        <v>439</v>
      </c>
      <c r="D596" s="5" t="s">
        <v>46</v>
      </c>
      <c r="E596" s="5"/>
      <c r="F596" s="5" t="s">
        <v>47</v>
      </c>
      <c r="G596">
        <v>1</v>
      </c>
      <c r="I596" s="5" t="s">
        <v>441</v>
      </c>
      <c r="J596" s="5" t="s">
        <v>48</v>
      </c>
      <c r="K596" s="5"/>
      <c r="L596" t="str">
        <f t="shared" si="279"/>
        <v>Composing</v>
      </c>
      <c r="M596" t="str">
        <f t="shared" si="280"/>
        <v>skeletonIndicator</v>
      </c>
      <c r="N596" t="str">
        <f t="shared" si="281"/>
        <v>boolean</v>
      </c>
      <c r="O596" t="str">
        <f t="shared" si="282"/>
        <v/>
      </c>
      <c r="P596" t="str">
        <f t="shared" si="283"/>
        <v/>
      </c>
      <c r="Q596" t="str">
        <f t="shared" si="284"/>
        <v>Object</v>
      </c>
      <c r="R596" t="str">
        <f t="shared" si="285"/>
        <v>"Action"</v>
      </c>
      <c r="S596" t="str">
        <f t="shared" si="286"/>
        <v>"Composing"</v>
      </c>
      <c r="T596" t="str">
        <f t="shared" si="287"/>
        <v>"skeletonIndicator"</v>
      </c>
      <c r="U596" t="str">
        <f t="shared" si="288"/>
        <v>""</v>
      </c>
      <c r="V596" t="str">
        <f t="shared" si="289"/>
        <v>"boolean"</v>
      </c>
      <c r="W596">
        <f>IF($A596="Implicit","",COUNTIFS($C$8:C596,C596,$A$8:A596,"Explicit"))</f>
        <v>16</v>
      </c>
      <c r="X596" t="str">
        <f t="shared" si="290"/>
        <v>"Action to describe build-up or break-down of LoadingUnits"</v>
      </c>
      <c r="Y596" t="str">
        <f t="shared" si="291"/>
        <v>"Indicator whether a logistics object is a skeleton object"</v>
      </c>
      <c r="Z596" t="str">
        <f t="shared" si="292"/>
        <v>"false"</v>
      </c>
      <c r="AA596" t="str">
        <f t="shared" si="293"/>
        <v>"false"</v>
      </c>
      <c r="AB596" t="str">
        <f t="shared" si="294"/>
        <v>""</v>
      </c>
      <c r="AC596" t="str">
        <f t="shared" si="295"/>
        <v>"https://onerecord.iata.org/ns/cargo#Composing"</v>
      </c>
      <c r="AD596" t="str">
        <f t="shared" si="296"/>
        <v>"https://onerecord.iata.org/ns/cargo#skeletonIndicator"</v>
      </c>
      <c r="AE596" t="str">
        <f t="shared" si="297"/>
        <v>"http://www.w3.org/2001/XMLSchema#boolean"</v>
      </c>
      <c r="AF596" t="str">
        <f t="shared" si="298"/>
        <v>"Action","Composing","skeletonIndicator","","boolean",16,"Action to describe build-up or break-down of LoadingUnits","Indicator whether a logistics object is a skeleton object","false","false","","https://onerecord.iata.org/ns/cargo#Composing","https://onerecord.iata.org/ns/cargo#skeletonIndicator","http://www.w3.org/2001/XMLSchema#boolean"</v>
      </c>
      <c r="AG596" t="str">
        <f t="shared" si="299"/>
        <v>"Action.Composing"</v>
      </c>
      <c r="AH596" t="str">
        <f t="shared" si="300"/>
        <v>"skeletonIndicator"</v>
      </c>
      <c r="AI596" t="str">
        <f t="shared" si="301"/>
        <v>".boolean"</v>
      </c>
      <c r="AJ596" t="str">
        <f t="shared" si="302"/>
        <v>""</v>
      </c>
      <c r="AK596" t="str">
        <f t="shared" si="303"/>
        <v>"hasOne"</v>
      </c>
      <c r="AL596" t="str">
        <f t="shared" si="304"/>
        <v>"Action.Composing","skeletonIndicator",".boolean","","hasOne"</v>
      </c>
      <c r="AN596">
        <f>COUNTIF(View_conceptual!G:G,L596)</f>
        <v>1</v>
      </c>
      <c r="AO596">
        <f>COUNTIF(View_conceptual!H:H,L596)+COUNTIF(View_conceptual!I:I,N596)</f>
        <v>1</v>
      </c>
      <c r="AQ596" t="str">
        <f t="shared" si="305"/>
        <v>"Action","Composing","skeletonIndicator","","boolean",16,"Action to describe build-up or break-down of LoadingUnits","Indicator whether a logistics object is a skeleton object","false","false","","https://onerecord.iata.org/ns/cargo#Composing","https://onerecord.iata.org/ns/cargo#skeletonIndicator","http://www.w3.org/2001/XMLSchema#boolean"</v>
      </c>
      <c r="AR596" t="str">
        <f t="shared" si="306"/>
        <v/>
      </c>
      <c r="AT596">
        <f>COUNTIF(View_full!G:G,L596)</f>
        <v>1</v>
      </c>
      <c r="AU596">
        <f>COUNTIF(View_full!H:H,L596)+COUNTIF(View_full!I:I,N596)</f>
        <v>1</v>
      </c>
      <c r="AV596">
        <f>COUNTIFS(Property_Manual!$A$2:$A$1206,Raw!L596,Property_Manual!$B$2:$B$1206,Raw!M596,Property_Manual!$C$2:$C$1206,Raw!N596,Property_Manual!$D$2:$D$1206,Raw!O596,Property_Manual!$F$2:$F$1206,"x")</f>
        <v>0</v>
      </c>
      <c r="AW596" t="str">
        <f t="shared" si="307"/>
        <v>"Action","Composing","skeletonIndicator","","boolean",16,"Action to describe build-up or break-down of LoadingUnits","Indicator whether a logistics object is a skeleton object","false","false","","https://onerecord.iata.org/ns/cargo#Composing","https://onerecord.iata.org/ns/cargo#skeletonIndicator","http://www.w3.org/2001/XMLSchema#boolean"</v>
      </c>
      <c r="AX596" t="str">
        <f t="shared" si="308"/>
        <v/>
      </c>
      <c r="AY596" t="str">
        <f t="shared" si="309"/>
        <v/>
      </c>
    </row>
    <row r="597" spans="1:51" x14ac:dyDescent="0.2">
      <c r="A597" s="5" t="s">
        <v>1255</v>
      </c>
      <c r="B597" s="5" t="s">
        <v>1209</v>
      </c>
      <c r="C597" s="5" t="s">
        <v>439</v>
      </c>
      <c r="D597" s="5" t="s">
        <v>26</v>
      </c>
      <c r="E597" t="s">
        <v>49</v>
      </c>
      <c r="F597" s="5" t="s">
        <v>27</v>
      </c>
      <c r="I597" s="5" t="s">
        <v>441</v>
      </c>
      <c r="J597" s="5" t="s">
        <v>28</v>
      </c>
      <c r="K597" s="5"/>
      <c r="L597" t="str">
        <f t="shared" si="279"/>
        <v>Composing</v>
      </c>
      <c r="M597" t="str">
        <f t="shared" si="280"/>
        <v>contactDetails</v>
      </c>
      <c r="N597" t="str">
        <f t="shared" si="281"/>
        <v>ContactDetail</v>
      </c>
      <c r="O597" t="str">
        <f t="shared" si="282"/>
        <v/>
      </c>
      <c r="P597" t="str">
        <f t="shared" si="283"/>
        <v/>
      </c>
      <c r="Q597" t="str">
        <f t="shared" si="284"/>
        <v>Object</v>
      </c>
      <c r="R597" t="str">
        <f t="shared" si="285"/>
        <v/>
      </c>
      <c r="S597" t="str">
        <f t="shared" si="286"/>
        <v/>
      </c>
      <c r="T597" t="str">
        <f t="shared" si="287"/>
        <v/>
      </c>
      <c r="U597" t="str">
        <f t="shared" si="288"/>
        <v/>
      </c>
      <c r="V597" t="str">
        <f t="shared" si="289"/>
        <v/>
      </c>
      <c r="W597" t="str">
        <f>IF($A597="Implicit","",COUNTIFS($C$8:C597,C597,$A$8:A597,"Explicit"))</f>
        <v/>
      </c>
      <c r="X597" t="str">
        <f t="shared" si="290"/>
        <v/>
      </c>
      <c r="Y597" t="str">
        <f t="shared" si="291"/>
        <v/>
      </c>
      <c r="Z597" t="str">
        <f t="shared" si="292"/>
        <v/>
      </c>
      <c r="AA597" t="str">
        <f t="shared" si="293"/>
        <v/>
      </c>
      <c r="AB597" t="str">
        <f t="shared" si="294"/>
        <v/>
      </c>
      <c r="AC597" t="str">
        <f t="shared" si="295"/>
        <v/>
      </c>
      <c r="AD597" t="str">
        <f t="shared" si="296"/>
        <v/>
      </c>
      <c r="AE597" t="str">
        <f t="shared" si="297"/>
        <v/>
      </c>
      <c r="AF597" t="str">
        <f t="shared" si="298"/>
        <v/>
      </c>
      <c r="AG597" t="str">
        <f t="shared" si="299"/>
        <v>"Action.Composing"</v>
      </c>
      <c r="AH597" t="str">
        <f t="shared" si="300"/>
        <v>"contactDetails"</v>
      </c>
      <c r="AI597" t="str">
        <f t="shared" si="301"/>
        <v>"Embedded.ContactDetail"</v>
      </c>
      <c r="AJ597" t="str">
        <f t="shared" si="302"/>
        <v>""</v>
      </c>
      <c r="AK597" t="str">
        <f t="shared" si="303"/>
        <v>"hasMany"</v>
      </c>
      <c r="AL597" t="str">
        <f t="shared" si="304"/>
        <v>"Action.Composing","contactDetails","Embedded.ContactDetail","","hasMany"</v>
      </c>
      <c r="AN597">
        <f>COUNTIF(View_conceptual!G:G,L597)</f>
        <v>1</v>
      </c>
      <c r="AO597">
        <f>COUNTIF(View_conceptual!H:H,L597)+COUNTIF(View_conceptual!I:I,N597)</f>
        <v>1</v>
      </c>
      <c r="AQ597" t="str">
        <f t="shared" si="305"/>
        <v/>
      </c>
      <c r="AR597" t="str">
        <f t="shared" si="306"/>
        <v/>
      </c>
      <c r="AT597">
        <f>COUNTIF(View_full!G:G,L597)</f>
        <v>1</v>
      </c>
      <c r="AU597">
        <f>COUNTIF(View_full!H:H,L597)+COUNTIF(View_full!I:I,N597)</f>
        <v>1</v>
      </c>
      <c r="AV597">
        <f>COUNTIFS(Property_Manual!$A$2:$A$1206,Raw!L597,Property_Manual!$B$2:$B$1206,Raw!M597,Property_Manual!$C$2:$C$1206,Raw!N597,Property_Manual!$D$2:$D$1206,Raw!O597,Property_Manual!$F$2:$F$1206,"x")</f>
        <v>0</v>
      </c>
      <c r="AW597" t="str">
        <f t="shared" si="307"/>
        <v/>
      </c>
      <c r="AX597" t="str">
        <f t="shared" si="308"/>
        <v/>
      </c>
      <c r="AY597" t="str">
        <f t="shared" si="309"/>
        <v/>
      </c>
    </row>
    <row r="598" spans="1:51" x14ac:dyDescent="0.2">
      <c r="A598" s="5" t="s">
        <v>1255</v>
      </c>
      <c r="B598" s="5" t="s">
        <v>1209</v>
      </c>
      <c r="C598" s="5" t="s">
        <v>439</v>
      </c>
      <c r="D598" s="5" t="s">
        <v>29</v>
      </c>
      <c r="E598" t="s">
        <v>1836</v>
      </c>
      <c r="F598" s="5" t="s">
        <v>30</v>
      </c>
      <c r="I598" s="5" t="s">
        <v>441</v>
      </c>
      <c r="J598" s="5" t="s">
        <v>31</v>
      </c>
      <c r="K598" s="5" t="s">
        <v>1831</v>
      </c>
      <c r="L598" t="str">
        <f t="shared" si="279"/>
        <v>Composing</v>
      </c>
      <c r="M598" t="str">
        <f t="shared" si="280"/>
        <v>contactPersons</v>
      </c>
      <c r="N598" t="str">
        <f t="shared" si="281"/>
        <v>Actor</v>
      </c>
      <c r="O598" t="str">
        <f t="shared" si="282"/>
        <v/>
      </c>
      <c r="P598" t="str">
        <f t="shared" si="283"/>
        <v>Person|NonHumanActor</v>
      </c>
      <c r="Q598" t="str">
        <f t="shared" si="284"/>
        <v>Object</v>
      </c>
      <c r="R598" t="str">
        <f t="shared" si="285"/>
        <v/>
      </c>
      <c r="S598" t="str">
        <f t="shared" si="286"/>
        <v/>
      </c>
      <c r="T598" t="str">
        <f t="shared" si="287"/>
        <v/>
      </c>
      <c r="U598" t="str">
        <f t="shared" si="288"/>
        <v/>
      </c>
      <c r="V598" t="str">
        <f t="shared" si="289"/>
        <v/>
      </c>
      <c r="W598" t="str">
        <f>IF($A598="Implicit","",COUNTIFS($C$8:C598,C598,$A$8:A598,"Explicit"))</f>
        <v/>
      </c>
      <c r="X598" t="str">
        <f t="shared" si="290"/>
        <v/>
      </c>
      <c r="Y598" t="str">
        <f t="shared" si="291"/>
        <v/>
      </c>
      <c r="Z598" t="str">
        <f t="shared" si="292"/>
        <v/>
      </c>
      <c r="AA598" t="str">
        <f t="shared" si="293"/>
        <v/>
      </c>
      <c r="AB598" t="str">
        <f t="shared" si="294"/>
        <v/>
      </c>
      <c r="AC598" t="str">
        <f t="shared" si="295"/>
        <v/>
      </c>
      <c r="AD598" t="str">
        <f t="shared" si="296"/>
        <v/>
      </c>
      <c r="AE598" t="str">
        <f t="shared" si="297"/>
        <v/>
      </c>
      <c r="AF598" t="str">
        <f t="shared" si="298"/>
        <v/>
      </c>
      <c r="AG598" t="str">
        <f t="shared" si="299"/>
        <v>"Action.Composing"</v>
      </c>
      <c r="AH598" t="str">
        <f t="shared" si="300"/>
        <v>"contactPersons"</v>
      </c>
      <c r="AI598" t="str">
        <f t="shared" si="301"/>
        <v>"Agent.Actor"</v>
      </c>
      <c r="AJ598" t="str">
        <f t="shared" si="302"/>
        <v>""</v>
      </c>
      <c r="AK598" t="str">
        <f t="shared" si="303"/>
        <v>"hasMany"</v>
      </c>
      <c r="AL598" t="str">
        <f t="shared" si="304"/>
        <v>"Action.Composing","contactPersons","Agent.Actor","","hasMany"</v>
      </c>
      <c r="AN598">
        <f>COUNTIF(View_conceptual!G:G,L598)</f>
        <v>1</v>
      </c>
      <c r="AO598">
        <f>COUNTIF(View_conceptual!H:H,L598)+COUNTIF(View_conceptual!I:I,N598)</f>
        <v>1</v>
      </c>
      <c r="AQ598" t="str">
        <f t="shared" si="305"/>
        <v/>
      </c>
      <c r="AR598" t="str">
        <f t="shared" si="306"/>
        <v/>
      </c>
      <c r="AT598">
        <f>COUNTIF(View_full!G:G,L598)</f>
        <v>1</v>
      </c>
      <c r="AU598">
        <f>COUNTIF(View_full!H:H,L598)+COUNTIF(View_full!I:I,N598)</f>
        <v>1</v>
      </c>
      <c r="AV598">
        <f>COUNTIFS(Property_Manual!$A$2:$A$1206,Raw!L598,Property_Manual!$B$2:$B$1206,Raw!M598,Property_Manual!$C$2:$C$1206,Raw!N598,Property_Manual!$D$2:$D$1206,Raw!O598,Property_Manual!$F$2:$F$1206,"x")</f>
        <v>0</v>
      </c>
      <c r="AW598" t="str">
        <f t="shared" si="307"/>
        <v/>
      </c>
      <c r="AX598" t="str">
        <f t="shared" si="308"/>
        <v/>
      </c>
      <c r="AY598" t="str">
        <f t="shared" si="309"/>
        <v/>
      </c>
    </row>
    <row r="599" spans="1:51" x14ac:dyDescent="0.2">
      <c r="A599" s="5" t="s">
        <v>1255</v>
      </c>
      <c r="B599" s="5" t="s">
        <v>1209</v>
      </c>
      <c r="C599" s="5" t="s">
        <v>439</v>
      </c>
      <c r="D599" s="5" t="s">
        <v>29</v>
      </c>
      <c r="E599" t="s">
        <v>1836</v>
      </c>
      <c r="F599" s="5" t="s">
        <v>390</v>
      </c>
      <c r="I599" s="5" t="s">
        <v>441</v>
      </c>
      <c r="J599" s="5" t="s">
        <v>31</v>
      </c>
      <c r="K599" s="5"/>
      <c r="L599" t="str">
        <f t="shared" si="279"/>
        <v>Composing</v>
      </c>
      <c r="M599" t="str">
        <f t="shared" si="280"/>
        <v>contactPersons</v>
      </c>
      <c r="N599" t="str">
        <f t="shared" si="281"/>
        <v>Person</v>
      </c>
      <c r="O599" t="str">
        <f t="shared" si="282"/>
        <v/>
      </c>
      <c r="P599" t="str">
        <f t="shared" si="283"/>
        <v/>
      </c>
      <c r="Q599" t="str">
        <f t="shared" si="284"/>
        <v>Object</v>
      </c>
      <c r="R599" t="str">
        <f t="shared" si="285"/>
        <v/>
      </c>
      <c r="S599" t="str">
        <f t="shared" si="286"/>
        <v/>
      </c>
      <c r="T599" t="str">
        <f t="shared" si="287"/>
        <v/>
      </c>
      <c r="U599" t="str">
        <f t="shared" si="288"/>
        <v/>
      </c>
      <c r="V599" t="str">
        <f t="shared" si="289"/>
        <v/>
      </c>
      <c r="W599" t="str">
        <f>IF($A599="Implicit","",COUNTIFS($C$8:C599,C599,$A$8:A599,"Explicit"))</f>
        <v/>
      </c>
      <c r="X599" t="str">
        <f t="shared" si="290"/>
        <v/>
      </c>
      <c r="Y599" t="str">
        <f t="shared" si="291"/>
        <v/>
      </c>
      <c r="Z599" t="str">
        <f t="shared" si="292"/>
        <v/>
      </c>
      <c r="AA599" t="str">
        <f t="shared" si="293"/>
        <v/>
      </c>
      <c r="AB599" t="str">
        <f t="shared" si="294"/>
        <v/>
      </c>
      <c r="AC599" t="str">
        <f t="shared" si="295"/>
        <v/>
      </c>
      <c r="AD599" t="str">
        <f t="shared" si="296"/>
        <v/>
      </c>
      <c r="AE599" t="str">
        <f t="shared" si="297"/>
        <v/>
      </c>
      <c r="AF599" t="str">
        <f t="shared" si="298"/>
        <v/>
      </c>
      <c r="AG599" t="str">
        <f t="shared" si="299"/>
        <v>"Action.Composing"</v>
      </c>
      <c r="AH599" t="str">
        <f t="shared" si="300"/>
        <v>"contactPersons"</v>
      </c>
      <c r="AI599" t="str">
        <f t="shared" si="301"/>
        <v>"Agent.Person"</v>
      </c>
      <c r="AJ599" t="str">
        <f t="shared" si="302"/>
        <v>""</v>
      </c>
      <c r="AK599" t="str">
        <f t="shared" si="303"/>
        <v>"hasMany"</v>
      </c>
      <c r="AL599" t="str">
        <f t="shared" si="304"/>
        <v>"Action.Composing","contactPersons","Agent.Person","","hasMany"</v>
      </c>
      <c r="AN599">
        <f>COUNTIF(View_conceptual!G:G,L599)</f>
        <v>1</v>
      </c>
      <c r="AO599">
        <f>COUNTIF(View_conceptual!H:H,L599)+COUNTIF(View_conceptual!I:I,N599)</f>
        <v>1</v>
      </c>
      <c r="AQ599" t="str">
        <f t="shared" si="305"/>
        <v/>
      </c>
      <c r="AR599" t="str">
        <f t="shared" si="306"/>
        <v/>
      </c>
      <c r="AT599">
        <f>COUNTIF(View_full!G:G,L599)</f>
        <v>1</v>
      </c>
      <c r="AU599">
        <f>COUNTIF(View_full!H:H,L599)+COUNTIF(View_full!I:I,N599)</f>
        <v>1</v>
      </c>
      <c r="AV599">
        <f>COUNTIFS(Property_Manual!$A$2:$A$1206,Raw!L599,Property_Manual!$B$2:$B$1206,Raw!M599,Property_Manual!$C$2:$C$1206,Raw!N599,Property_Manual!$D$2:$D$1206,Raw!O599,Property_Manual!$F$2:$F$1206,"x")</f>
        <v>0</v>
      </c>
      <c r="AW599" t="str">
        <f t="shared" si="307"/>
        <v/>
      </c>
      <c r="AX599" t="str">
        <f t="shared" si="308"/>
        <v/>
      </c>
      <c r="AY599" t="str">
        <f t="shared" si="309"/>
        <v/>
      </c>
    </row>
    <row r="600" spans="1:51" x14ac:dyDescent="0.2">
      <c r="A600" s="5" t="s">
        <v>1255</v>
      </c>
      <c r="B600" s="5" t="s">
        <v>1209</v>
      </c>
      <c r="C600" s="5" t="s">
        <v>439</v>
      </c>
      <c r="D600" s="5" t="s">
        <v>29</v>
      </c>
      <c r="E600" t="s">
        <v>1836</v>
      </c>
      <c r="F600" s="5" t="s">
        <v>1130</v>
      </c>
      <c r="I600" s="5" t="s">
        <v>441</v>
      </c>
      <c r="J600" s="5" t="s">
        <v>31</v>
      </c>
      <c r="K600" s="5"/>
      <c r="L600" t="str">
        <f t="shared" si="279"/>
        <v>Composing</v>
      </c>
      <c r="M600" t="str">
        <f t="shared" si="280"/>
        <v>contactPersons</v>
      </c>
      <c r="N600" t="str">
        <f t="shared" si="281"/>
        <v>NonHumanActor</v>
      </c>
      <c r="O600" t="str">
        <f t="shared" si="282"/>
        <v/>
      </c>
      <c r="P600" t="str">
        <f t="shared" si="283"/>
        <v/>
      </c>
      <c r="Q600" t="str">
        <f t="shared" si="284"/>
        <v>Object</v>
      </c>
      <c r="R600" t="str">
        <f t="shared" si="285"/>
        <v/>
      </c>
      <c r="S600" t="str">
        <f t="shared" si="286"/>
        <v/>
      </c>
      <c r="T600" t="str">
        <f t="shared" si="287"/>
        <v/>
      </c>
      <c r="U600" t="str">
        <f t="shared" si="288"/>
        <v/>
      </c>
      <c r="V600" t="str">
        <f t="shared" si="289"/>
        <v/>
      </c>
      <c r="W600" t="str">
        <f>IF($A600="Implicit","",COUNTIFS($C$8:C600,C600,$A$8:A600,"Explicit"))</f>
        <v/>
      </c>
      <c r="X600" t="str">
        <f t="shared" si="290"/>
        <v/>
      </c>
      <c r="Y600" t="str">
        <f t="shared" si="291"/>
        <v/>
      </c>
      <c r="Z600" t="str">
        <f t="shared" si="292"/>
        <v/>
      </c>
      <c r="AA600" t="str">
        <f t="shared" si="293"/>
        <v/>
      </c>
      <c r="AB600" t="str">
        <f t="shared" si="294"/>
        <v/>
      </c>
      <c r="AC600" t="str">
        <f t="shared" si="295"/>
        <v/>
      </c>
      <c r="AD600" t="str">
        <f t="shared" si="296"/>
        <v/>
      </c>
      <c r="AE600" t="str">
        <f t="shared" si="297"/>
        <v/>
      </c>
      <c r="AF600" t="str">
        <f t="shared" si="298"/>
        <v/>
      </c>
      <c r="AG600" t="str">
        <f t="shared" si="299"/>
        <v>"Action.Composing"</v>
      </c>
      <c r="AH600" t="str">
        <f t="shared" si="300"/>
        <v>"contactPersons"</v>
      </c>
      <c r="AI600" t="str">
        <f t="shared" si="301"/>
        <v>"Agent.NonHumanActor"</v>
      </c>
      <c r="AJ600" t="str">
        <f t="shared" si="302"/>
        <v>""</v>
      </c>
      <c r="AK600" t="str">
        <f t="shared" si="303"/>
        <v>"hasMany"</v>
      </c>
      <c r="AL600" t="str">
        <f t="shared" si="304"/>
        <v>"Action.Composing","contactPersons","Agent.NonHumanActor","","hasMany"</v>
      </c>
      <c r="AN600">
        <f>COUNTIF(View_conceptual!G:G,L600)</f>
        <v>1</v>
      </c>
      <c r="AO600">
        <f>COUNTIF(View_conceptual!H:H,L600)+COUNTIF(View_conceptual!I:I,N600)</f>
        <v>1</v>
      </c>
      <c r="AQ600" t="str">
        <f t="shared" si="305"/>
        <v/>
      </c>
      <c r="AR600" t="str">
        <f t="shared" si="306"/>
        <v/>
      </c>
      <c r="AT600">
        <f>COUNTIF(View_full!G:G,L600)</f>
        <v>1</v>
      </c>
      <c r="AU600">
        <f>COUNTIF(View_full!H:H,L600)+COUNTIF(View_full!I:I,N600)</f>
        <v>1</v>
      </c>
      <c r="AV600">
        <f>COUNTIFS(Property_Manual!$A$2:$A$1206,Raw!L600,Property_Manual!$B$2:$B$1206,Raw!M600,Property_Manual!$C$2:$C$1206,Raw!N600,Property_Manual!$D$2:$D$1206,Raw!O600,Property_Manual!$F$2:$F$1206,"x")</f>
        <v>0</v>
      </c>
      <c r="AW600" t="str">
        <f t="shared" si="307"/>
        <v/>
      </c>
      <c r="AX600" t="str">
        <f t="shared" si="308"/>
        <v/>
      </c>
      <c r="AY600" t="str">
        <f t="shared" si="309"/>
        <v/>
      </c>
    </row>
    <row r="601" spans="1:51" x14ac:dyDescent="0.2">
      <c r="A601" s="5" t="s">
        <v>1255</v>
      </c>
      <c r="B601" s="5" t="s">
        <v>1209</v>
      </c>
      <c r="C601" s="5" t="s">
        <v>439</v>
      </c>
      <c r="D601" s="5" t="s">
        <v>145</v>
      </c>
      <c r="E601" t="s">
        <v>49</v>
      </c>
      <c r="F601" s="5" t="s">
        <v>146</v>
      </c>
      <c r="I601" s="5" t="s">
        <v>441</v>
      </c>
      <c r="J601" s="5" t="s">
        <v>147</v>
      </c>
      <c r="K601" s="5"/>
      <c r="L601" t="str">
        <f t="shared" si="279"/>
        <v>Composing</v>
      </c>
      <c r="M601" t="str">
        <f t="shared" si="280"/>
        <v>otherIdentifiers</v>
      </c>
      <c r="N601" t="str">
        <f t="shared" si="281"/>
        <v>OtherIdentifier</v>
      </c>
      <c r="O601" t="str">
        <f t="shared" si="282"/>
        <v/>
      </c>
      <c r="P601" t="str">
        <f t="shared" si="283"/>
        <v/>
      </c>
      <c r="Q601" t="str">
        <f t="shared" si="284"/>
        <v>Object</v>
      </c>
      <c r="R601" t="str">
        <f t="shared" si="285"/>
        <v/>
      </c>
      <c r="S601" t="str">
        <f t="shared" si="286"/>
        <v/>
      </c>
      <c r="T601" t="str">
        <f t="shared" si="287"/>
        <v/>
      </c>
      <c r="U601" t="str">
        <f t="shared" si="288"/>
        <v/>
      </c>
      <c r="V601" t="str">
        <f t="shared" si="289"/>
        <v/>
      </c>
      <c r="W601" t="str">
        <f>IF($A601="Implicit","",COUNTIFS($C$8:C601,C601,$A$8:A601,"Explicit"))</f>
        <v/>
      </c>
      <c r="X601" t="str">
        <f t="shared" si="290"/>
        <v/>
      </c>
      <c r="Y601" t="str">
        <f t="shared" si="291"/>
        <v/>
      </c>
      <c r="Z601" t="str">
        <f t="shared" si="292"/>
        <v/>
      </c>
      <c r="AA601" t="str">
        <f t="shared" si="293"/>
        <v/>
      </c>
      <c r="AB601" t="str">
        <f t="shared" si="294"/>
        <v/>
      </c>
      <c r="AC601" t="str">
        <f t="shared" si="295"/>
        <v/>
      </c>
      <c r="AD601" t="str">
        <f t="shared" si="296"/>
        <v/>
      </c>
      <c r="AE601" t="str">
        <f t="shared" si="297"/>
        <v/>
      </c>
      <c r="AF601" t="str">
        <f t="shared" si="298"/>
        <v/>
      </c>
      <c r="AG601" t="str">
        <f t="shared" si="299"/>
        <v>"Action.Composing"</v>
      </c>
      <c r="AH601" t="str">
        <f t="shared" si="300"/>
        <v>"otherIdentifiers"</v>
      </c>
      <c r="AI601" t="str">
        <f t="shared" si="301"/>
        <v>"Embedded.OtherIdentifier"</v>
      </c>
      <c r="AJ601" t="str">
        <f t="shared" si="302"/>
        <v>""</v>
      </c>
      <c r="AK601" t="str">
        <f t="shared" si="303"/>
        <v>"hasMany"</v>
      </c>
      <c r="AL601" t="str">
        <f t="shared" si="304"/>
        <v>"Action.Composing","otherIdentifiers","Embedded.OtherIdentifier","","hasMany"</v>
      </c>
      <c r="AN601">
        <f>COUNTIF(View_conceptual!G:G,L601)</f>
        <v>1</v>
      </c>
      <c r="AO601">
        <f>COUNTIF(View_conceptual!H:H,L601)+COUNTIF(View_conceptual!I:I,N601)</f>
        <v>1</v>
      </c>
      <c r="AQ601" t="str">
        <f t="shared" si="305"/>
        <v/>
      </c>
      <c r="AR601" t="str">
        <f t="shared" si="306"/>
        <v/>
      </c>
      <c r="AT601">
        <f>COUNTIF(View_full!G:G,L601)</f>
        <v>1</v>
      </c>
      <c r="AU601">
        <f>COUNTIF(View_full!H:H,L601)+COUNTIF(View_full!I:I,N601)</f>
        <v>1</v>
      </c>
      <c r="AV601">
        <f>COUNTIFS(Property_Manual!$A$2:$A$1206,Raw!L601,Property_Manual!$B$2:$B$1206,Raw!M601,Property_Manual!$C$2:$C$1206,Raw!N601,Property_Manual!$D$2:$D$1206,Raw!O601,Property_Manual!$F$2:$F$1206,"x")</f>
        <v>0</v>
      </c>
      <c r="AW601" t="str">
        <f t="shared" si="307"/>
        <v/>
      </c>
      <c r="AX601" t="str">
        <f t="shared" si="308"/>
        <v/>
      </c>
      <c r="AY601" t="str">
        <f t="shared" si="309"/>
        <v/>
      </c>
    </row>
    <row r="602" spans="1:51" x14ac:dyDescent="0.2">
      <c r="A602" s="5" t="s">
        <v>1255</v>
      </c>
      <c r="B602" s="5" t="s">
        <v>1209</v>
      </c>
      <c r="C602" s="5" t="s">
        <v>439</v>
      </c>
      <c r="D602" s="5" t="s">
        <v>40</v>
      </c>
      <c r="E602" t="s">
        <v>1212</v>
      </c>
      <c r="F602" s="5" t="s">
        <v>41</v>
      </c>
      <c r="I602" s="5" t="s">
        <v>441</v>
      </c>
      <c r="J602" s="5" t="s">
        <v>42</v>
      </c>
      <c r="K602" s="5"/>
      <c r="L602" t="str">
        <f t="shared" si="279"/>
        <v>Composing</v>
      </c>
      <c r="M602" t="str">
        <f t="shared" si="280"/>
        <v>events</v>
      </c>
      <c r="N602" t="str">
        <f t="shared" si="281"/>
        <v>LogisticsEvent</v>
      </c>
      <c r="O602" t="str">
        <f t="shared" si="282"/>
        <v/>
      </c>
      <c r="P602" t="str">
        <f t="shared" si="283"/>
        <v/>
      </c>
      <c r="Q602" t="str">
        <f t="shared" si="284"/>
        <v>Object</v>
      </c>
      <c r="R602" t="str">
        <f t="shared" si="285"/>
        <v/>
      </c>
      <c r="S602" t="str">
        <f t="shared" si="286"/>
        <v/>
      </c>
      <c r="T602" t="str">
        <f t="shared" si="287"/>
        <v/>
      </c>
      <c r="U602" t="str">
        <f t="shared" si="288"/>
        <v/>
      </c>
      <c r="V602" t="str">
        <f t="shared" si="289"/>
        <v/>
      </c>
      <c r="W602" t="str">
        <f>IF($A602="Implicit","",COUNTIFS($C$8:C602,C602,$A$8:A602,"Explicit"))</f>
        <v/>
      </c>
      <c r="X602" t="str">
        <f t="shared" si="290"/>
        <v/>
      </c>
      <c r="Y602" t="str">
        <f t="shared" si="291"/>
        <v/>
      </c>
      <c r="Z602" t="str">
        <f t="shared" si="292"/>
        <v/>
      </c>
      <c r="AA602" t="str">
        <f t="shared" si="293"/>
        <v/>
      </c>
      <c r="AB602" t="str">
        <f t="shared" si="294"/>
        <v/>
      </c>
      <c r="AC602" t="str">
        <f t="shared" si="295"/>
        <v/>
      </c>
      <c r="AD602" t="str">
        <f t="shared" si="296"/>
        <v/>
      </c>
      <c r="AE602" t="str">
        <f t="shared" si="297"/>
        <v/>
      </c>
      <c r="AF602" t="str">
        <f t="shared" si="298"/>
        <v/>
      </c>
      <c r="AG602" t="str">
        <f t="shared" si="299"/>
        <v>"Action.Composing"</v>
      </c>
      <c r="AH602" t="str">
        <f t="shared" si="300"/>
        <v>"events"</v>
      </c>
      <c r="AI602" t="str">
        <f t="shared" si="301"/>
        <v>"Event.LogisticsEvent"</v>
      </c>
      <c r="AJ602" t="str">
        <f t="shared" si="302"/>
        <v>""</v>
      </c>
      <c r="AK602" t="str">
        <f t="shared" si="303"/>
        <v>"hasMany"</v>
      </c>
      <c r="AL602" t="str">
        <f t="shared" si="304"/>
        <v>"Action.Composing","events","Event.LogisticsEvent","","hasMany"</v>
      </c>
      <c r="AN602">
        <f>COUNTIF(View_conceptual!G:G,L602)</f>
        <v>1</v>
      </c>
      <c r="AO602">
        <f>COUNTIF(View_conceptual!H:H,L602)+COUNTIF(View_conceptual!I:I,N602)</f>
        <v>1</v>
      </c>
      <c r="AQ602" t="str">
        <f t="shared" si="305"/>
        <v/>
      </c>
      <c r="AR602" t="str">
        <f t="shared" si="306"/>
        <v/>
      </c>
      <c r="AT602">
        <f>COUNTIF(View_full!G:G,L602)</f>
        <v>1</v>
      </c>
      <c r="AU602">
        <f>COUNTIF(View_full!H:H,L602)+COUNTIF(View_full!I:I,N602)</f>
        <v>1</v>
      </c>
      <c r="AV602">
        <f>COUNTIFS(Property_Manual!$A$2:$A$1206,Raw!L602,Property_Manual!$B$2:$B$1206,Raw!M602,Property_Manual!$C$2:$C$1206,Raw!N602,Property_Manual!$D$2:$D$1206,Raw!O602,Property_Manual!$F$2:$F$1206,"x")</f>
        <v>0</v>
      </c>
      <c r="AW602" t="str">
        <f t="shared" si="307"/>
        <v/>
      </c>
      <c r="AX602" t="str">
        <f t="shared" si="308"/>
        <v/>
      </c>
      <c r="AY602" t="str">
        <f t="shared" si="309"/>
        <v/>
      </c>
    </row>
    <row r="603" spans="1:51" x14ac:dyDescent="0.2">
      <c r="A603" s="5" t="s">
        <v>1254</v>
      </c>
      <c r="B603" s="5" t="s">
        <v>3</v>
      </c>
      <c r="C603" s="5" t="s">
        <v>446</v>
      </c>
      <c r="D603" s="5" t="s">
        <v>5</v>
      </c>
      <c r="F603" s="5" t="s">
        <v>6</v>
      </c>
      <c r="G603">
        <v>1</v>
      </c>
      <c r="I603" s="5" t="s">
        <v>451</v>
      </c>
      <c r="J603" s="5" t="s">
        <v>8</v>
      </c>
      <c r="K603" s="5"/>
      <c r="L603" t="str">
        <f t="shared" si="279"/>
        <v>CompositionType</v>
      </c>
      <c r="M603" t="str">
        <f t="shared" si="280"/>
        <v>code</v>
      </c>
      <c r="N603" t="str">
        <f t="shared" si="281"/>
        <v>string</v>
      </c>
      <c r="O603" t="str">
        <f t="shared" si="282"/>
        <v/>
      </c>
      <c r="P603" t="str">
        <f t="shared" si="283"/>
        <v/>
      </c>
      <c r="Q603" t="str">
        <f t="shared" si="284"/>
        <v>Object</v>
      </c>
      <c r="R603" t="str">
        <f t="shared" si="285"/>
        <v>"Enum"</v>
      </c>
      <c r="S603" t="str">
        <f t="shared" si="286"/>
        <v>"CompositionType"</v>
      </c>
      <c r="T603" t="str">
        <f t="shared" si="287"/>
        <v>"code"</v>
      </c>
      <c r="U603" t="str">
        <f t="shared" si="288"/>
        <v>""</v>
      </c>
      <c r="V603" t="str">
        <f t="shared" si="289"/>
        <v>"string"</v>
      </c>
      <c r="W603">
        <f>IF($A603="Implicit","",COUNTIFS($C$8:C603,C603,$A$8:A603,"Explicit"))</f>
        <v>1</v>
      </c>
      <c r="X603" t="str">
        <f t="shared" si="290"/>
        <v>"Restricted code list for Composing subtypes"</v>
      </c>
      <c r="Y603" t="str">
        <f t="shared" si="291"/>
        <v>"Code or short version of a code; for example "CH" for Switzerland when referring to the UN/LOCODE code list"</v>
      </c>
      <c r="Z603" t="str">
        <f t="shared" si="292"/>
        <v>"false"</v>
      </c>
      <c r="AA603" t="str">
        <f t="shared" si="293"/>
        <v>"false"</v>
      </c>
      <c r="AB603" t="str">
        <f t="shared" si="294"/>
        <v>""</v>
      </c>
      <c r="AC603" t="str">
        <f t="shared" si="295"/>
        <v>"https://onerecord.iata.org/ns/cargo#CompositionType"</v>
      </c>
      <c r="AD603" t="str">
        <f t="shared" si="296"/>
        <v>"https://onerecord.iata.org/ns/cargo#code"</v>
      </c>
      <c r="AE603" t="str">
        <f t="shared" si="297"/>
        <v>"http://www.w3.org/2001/XMLSchema#string"</v>
      </c>
      <c r="AF603" t="str">
        <f t="shared" si="298"/>
        <v>"Enum","CompositionType","code","","string",1,"Restricted code list for Composing subtypes","Code or short version of a code; for example "CH" for Switzerland when referring to the UN/LOCODE code list","false","false","","https://onerecord.iata.org/ns/cargo#CompositionType","https://onerecord.iata.org/ns/cargo#code","http://www.w3.org/2001/XMLSchema#string"</v>
      </c>
      <c r="AG603" t="str">
        <f t="shared" si="299"/>
        <v>"Enum.CompositionType"</v>
      </c>
      <c r="AH603" t="str">
        <f t="shared" si="300"/>
        <v>"code"</v>
      </c>
      <c r="AI603" t="str">
        <f t="shared" si="301"/>
        <v>".string"</v>
      </c>
      <c r="AJ603" t="str">
        <f t="shared" si="302"/>
        <v>""</v>
      </c>
      <c r="AK603" t="str">
        <f t="shared" si="303"/>
        <v>"hasOne"</v>
      </c>
      <c r="AL603" t="str">
        <f t="shared" si="304"/>
        <v>"Enum.CompositionType","code",".string","","hasOne"</v>
      </c>
      <c r="AN603">
        <f>COUNTIF(View_conceptual!G:G,L603)</f>
        <v>0</v>
      </c>
      <c r="AO603">
        <f>COUNTIF(View_conceptual!H:H,L603)+COUNTIF(View_conceptual!I:I,N603)</f>
        <v>0</v>
      </c>
      <c r="AQ603" t="str">
        <f t="shared" si="305"/>
        <v/>
      </c>
      <c r="AR603" t="str">
        <f t="shared" si="306"/>
        <v/>
      </c>
      <c r="AT603">
        <f>COUNTIF(View_full!G:G,L603)</f>
        <v>0</v>
      </c>
      <c r="AU603">
        <f>COUNTIF(View_full!H:H,L603)+COUNTIF(View_full!I:I,N603)</f>
        <v>0</v>
      </c>
      <c r="AV603">
        <f>COUNTIFS(Property_Manual!$A$2:$A$1206,Raw!L603,Property_Manual!$B$2:$B$1206,Raw!M603,Property_Manual!$C$2:$C$1206,Raw!N603,Property_Manual!$D$2:$D$1206,Raw!O603,Property_Manual!$F$2:$F$1206,"x")</f>
        <v>0</v>
      </c>
      <c r="AW603" t="str">
        <f t="shared" si="307"/>
        <v/>
      </c>
      <c r="AX603" t="str">
        <f t="shared" si="308"/>
        <v/>
      </c>
      <c r="AY603" t="str">
        <f t="shared" si="309"/>
        <v/>
      </c>
    </row>
    <row r="604" spans="1:51" x14ac:dyDescent="0.2">
      <c r="A604" s="5" t="s">
        <v>1254</v>
      </c>
      <c r="B604" s="5" t="s">
        <v>3</v>
      </c>
      <c r="C604" s="5" t="s">
        <v>446</v>
      </c>
      <c r="D604" s="5" t="s">
        <v>9</v>
      </c>
      <c r="F604" s="5" t="s">
        <v>6</v>
      </c>
      <c r="G604">
        <v>1</v>
      </c>
      <c r="I604" s="5" t="s">
        <v>451</v>
      </c>
      <c r="J604" s="5" t="s">
        <v>10</v>
      </c>
      <c r="K604" s="5"/>
      <c r="L604" t="str">
        <f t="shared" si="279"/>
        <v>CompositionType</v>
      </c>
      <c r="M604" t="str">
        <f t="shared" si="280"/>
        <v>codeDescription</v>
      </c>
      <c r="N604" t="str">
        <f t="shared" si="281"/>
        <v>string</v>
      </c>
      <c r="O604" t="str">
        <f t="shared" si="282"/>
        <v/>
      </c>
      <c r="P604" t="str">
        <f t="shared" si="283"/>
        <v/>
      </c>
      <c r="Q604" t="str">
        <f t="shared" si="284"/>
        <v>Object</v>
      </c>
      <c r="R604" t="str">
        <f t="shared" si="285"/>
        <v>"Enum"</v>
      </c>
      <c r="S604" t="str">
        <f t="shared" si="286"/>
        <v>"CompositionType"</v>
      </c>
      <c r="T604" t="str">
        <f t="shared" si="287"/>
        <v>"codeDescription"</v>
      </c>
      <c r="U604" t="str">
        <f t="shared" si="288"/>
        <v>""</v>
      </c>
      <c r="V604" t="str">
        <f t="shared" si="289"/>
        <v>"string"</v>
      </c>
      <c r="W604">
        <f>IF($A604="Implicit","",COUNTIFS($C$8:C604,C604,$A$8:A604,"Explicit"))</f>
        <v>2</v>
      </c>
      <c r="X604" t="str">
        <f t="shared" si="290"/>
        <v>"Restricted code list for Composing subtypes"</v>
      </c>
      <c r="Y604" t="str">
        <f t="shared" si="291"/>
        <v>"Description or long version of the code; for example "Switzerland" for Switzerland when referring to the UN/LOCODE code list"</v>
      </c>
      <c r="Z604" t="str">
        <f t="shared" si="292"/>
        <v>"false"</v>
      </c>
      <c r="AA604" t="str">
        <f t="shared" si="293"/>
        <v>"false"</v>
      </c>
      <c r="AB604" t="str">
        <f t="shared" si="294"/>
        <v>""</v>
      </c>
      <c r="AC604" t="str">
        <f t="shared" si="295"/>
        <v>"https://onerecord.iata.org/ns/cargo#CompositionType"</v>
      </c>
      <c r="AD604" t="str">
        <f t="shared" si="296"/>
        <v>"https://onerecord.iata.org/ns/cargo#codeDescription"</v>
      </c>
      <c r="AE604" t="str">
        <f t="shared" si="297"/>
        <v>"http://www.w3.org/2001/XMLSchema#string"</v>
      </c>
      <c r="AF604" t="str">
        <f t="shared" si="298"/>
        <v>"Enum","CompositionType","codeDescription","","string",2,"Restricted code list for Composing subtypes","Description or long version of the code; for example "Switzerland" for Switzerland when referring to the UN/LOCODE code list","false","false","","https://onerecord.iata.org/ns/cargo#CompositionType","https://onerecord.iata.org/ns/cargo#codeDescription","http://www.w3.org/2001/XMLSchema#string"</v>
      </c>
      <c r="AG604" t="str">
        <f t="shared" si="299"/>
        <v>"Enum.CompositionType"</v>
      </c>
      <c r="AH604" t="str">
        <f t="shared" si="300"/>
        <v>"codeDescription"</v>
      </c>
      <c r="AI604" t="str">
        <f t="shared" si="301"/>
        <v>".string"</v>
      </c>
      <c r="AJ604" t="str">
        <f t="shared" si="302"/>
        <v>""</v>
      </c>
      <c r="AK604" t="str">
        <f t="shared" si="303"/>
        <v>"hasOne"</v>
      </c>
      <c r="AL604" t="str">
        <f t="shared" si="304"/>
        <v>"Enum.CompositionType","codeDescription",".string","","hasOne"</v>
      </c>
      <c r="AN604">
        <f>COUNTIF(View_conceptual!G:G,L604)</f>
        <v>0</v>
      </c>
      <c r="AO604">
        <f>COUNTIF(View_conceptual!H:H,L604)+COUNTIF(View_conceptual!I:I,N604)</f>
        <v>0</v>
      </c>
      <c r="AQ604" t="str">
        <f t="shared" si="305"/>
        <v/>
      </c>
      <c r="AR604" t="str">
        <f t="shared" si="306"/>
        <v/>
      </c>
      <c r="AT604">
        <f>COUNTIF(View_full!G:G,L604)</f>
        <v>0</v>
      </c>
      <c r="AU604">
        <f>COUNTIF(View_full!H:H,L604)+COUNTIF(View_full!I:I,N604)</f>
        <v>0</v>
      </c>
      <c r="AV604">
        <f>COUNTIFS(Property_Manual!$A$2:$A$1206,Raw!L604,Property_Manual!$B$2:$B$1206,Raw!M604,Property_Manual!$C$2:$C$1206,Raw!N604,Property_Manual!$D$2:$D$1206,Raw!O604,Property_Manual!$F$2:$F$1206,"x")</f>
        <v>0</v>
      </c>
      <c r="AW604" t="str">
        <f t="shared" si="307"/>
        <v/>
      </c>
      <c r="AX604" t="str">
        <f t="shared" si="308"/>
        <v/>
      </c>
      <c r="AY604" t="str">
        <f t="shared" si="309"/>
        <v/>
      </c>
    </row>
    <row r="605" spans="1:51" x14ac:dyDescent="0.2">
      <c r="A605" s="5" t="s">
        <v>1254</v>
      </c>
      <c r="B605" s="5" t="s">
        <v>3</v>
      </c>
      <c r="C605" s="5" t="s">
        <v>446</v>
      </c>
      <c r="D605" s="5" t="s">
        <v>11</v>
      </c>
      <c r="E605" s="5"/>
      <c r="F605" s="5" t="s">
        <v>12</v>
      </c>
      <c r="G605">
        <v>1</v>
      </c>
      <c r="I605" s="5" t="s">
        <v>451</v>
      </c>
      <c r="J605" s="5" t="s">
        <v>13</v>
      </c>
      <c r="K605" s="5"/>
      <c r="L605" t="str">
        <f t="shared" si="279"/>
        <v>CompositionType</v>
      </c>
      <c r="M605" t="str">
        <f t="shared" si="280"/>
        <v>codeLevel</v>
      </c>
      <c r="N605" t="str">
        <f t="shared" si="281"/>
        <v>integer</v>
      </c>
      <c r="O605" t="str">
        <f t="shared" si="282"/>
        <v/>
      </c>
      <c r="P605" t="str">
        <f t="shared" si="283"/>
        <v/>
      </c>
      <c r="Q605" t="str">
        <f t="shared" si="284"/>
        <v>Object</v>
      </c>
      <c r="R605" t="str">
        <f t="shared" si="285"/>
        <v>"Enum"</v>
      </c>
      <c r="S605" t="str">
        <f t="shared" si="286"/>
        <v>"CompositionType"</v>
      </c>
      <c r="T605" t="str">
        <f t="shared" si="287"/>
        <v>"codeLevel"</v>
      </c>
      <c r="U605" t="str">
        <f t="shared" si="288"/>
        <v>""</v>
      </c>
      <c r="V605" t="str">
        <f t="shared" si="289"/>
        <v>"integer"</v>
      </c>
      <c r="W605">
        <f>IF($A605="Implicit","",COUNTIFS($C$8:C605,C605,$A$8:A605,"Explicit"))</f>
        <v>3</v>
      </c>
      <c r="X605" t="str">
        <f t="shared" si="290"/>
        <v>"Restricted code list for Composing subtypes"</v>
      </c>
      <c r="Y605" t="str">
        <f t="shared" si="291"/>
        <v>"Integer indicating the level of a code if a codelists is hierarchical; for example HS-Codes"</v>
      </c>
      <c r="Z605" t="str">
        <f t="shared" si="292"/>
        <v>"false"</v>
      </c>
      <c r="AA605" t="str">
        <f t="shared" si="293"/>
        <v>"false"</v>
      </c>
      <c r="AB605" t="str">
        <f t="shared" si="294"/>
        <v>""</v>
      </c>
      <c r="AC605" t="str">
        <f t="shared" si="295"/>
        <v>"https://onerecord.iata.org/ns/cargo#CompositionType"</v>
      </c>
      <c r="AD605" t="str">
        <f t="shared" si="296"/>
        <v>"https://onerecord.iata.org/ns/cargo#codeLevel"</v>
      </c>
      <c r="AE605" t="str">
        <f t="shared" si="297"/>
        <v>"http://www.w3.org/2001/XMLSchema#integer"</v>
      </c>
      <c r="AF605" t="str">
        <f t="shared" si="298"/>
        <v>"Enum","CompositionType","codeLevel","","integer",3,"Restricted code list for Composing subtypes","Integer indicating the level of a code if a codelists is hierarchical; for example HS-Codes","false","false","","https://onerecord.iata.org/ns/cargo#CompositionType","https://onerecord.iata.org/ns/cargo#codeLevel","http://www.w3.org/2001/XMLSchema#integer"</v>
      </c>
      <c r="AG605" t="str">
        <f t="shared" si="299"/>
        <v>"Enum.CompositionType"</v>
      </c>
      <c r="AH605" t="str">
        <f t="shared" si="300"/>
        <v>"codeLevel"</v>
      </c>
      <c r="AI605" t="str">
        <f t="shared" si="301"/>
        <v>".integer"</v>
      </c>
      <c r="AJ605" t="str">
        <f t="shared" si="302"/>
        <v>""</v>
      </c>
      <c r="AK605" t="str">
        <f t="shared" si="303"/>
        <v>"hasOne"</v>
      </c>
      <c r="AL605" t="str">
        <f t="shared" si="304"/>
        <v>"Enum.CompositionType","codeLevel",".integer","","hasOne"</v>
      </c>
      <c r="AN605">
        <f>COUNTIF(View_conceptual!G:G,L605)</f>
        <v>0</v>
      </c>
      <c r="AO605">
        <f>COUNTIF(View_conceptual!H:H,L605)+COUNTIF(View_conceptual!I:I,N605)</f>
        <v>0</v>
      </c>
      <c r="AQ605" t="str">
        <f t="shared" si="305"/>
        <v/>
      </c>
      <c r="AR605" t="str">
        <f t="shared" si="306"/>
        <v/>
      </c>
      <c r="AT605">
        <f>COUNTIF(View_full!G:G,L605)</f>
        <v>0</v>
      </c>
      <c r="AU605">
        <f>COUNTIF(View_full!H:H,L605)+COUNTIF(View_full!I:I,N605)</f>
        <v>0</v>
      </c>
      <c r="AV605">
        <f>COUNTIFS(Property_Manual!$A$2:$A$1206,Raw!L605,Property_Manual!$B$2:$B$1206,Raw!M605,Property_Manual!$C$2:$C$1206,Raw!N605,Property_Manual!$D$2:$D$1206,Raw!O605,Property_Manual!$F$2:$F$1206,"x")</f>
        <v>0</v>
      </c>
      <c r="AW605" t="str">
        <f t="shared" si="307"/>
        <v/>
      </c>
      <c r="AX605" t="str">
        <f t="shared" si="308"/>
        <v/>
      </c>
      <c r="AY605" t="str">
        <f t="shared" si="309"/>
        <v/>
      </c>
    </row>
    <row r="606" spans="1:51" x14ac:dyDescent="0.2">
      <c r="A606" s="5" t="s">
        <v>1254</v>
      </c>
      <c r="B606" s="5" t="s">
        <v>3</v>
      </c>
      <c r="C606" s="5" t="s">
        <v>446</v>
      </c>
      <c r="D606" s="5" t="s">
        <v>14</v>
      </c>
      <c r="F606" s="5" t="s">
        <v>6</v>
      </c>
      <c r="G606">
        <v>1</v>
      </c>
      <c r="I606" s="5" t="s">
        <v>451</v>
      </c>
      <c r="J606" s="5" t="s">
        <v>15</v>
      </c>
      <c r="K606" s="5"/>
      <c r="L606" t="str">
        <f t="shared" si="279"/>
        <v>CompositionType</v>
      </c>
      <c r="M606" t="str">
        <f t="shared" si="280"/>
        <v>codeListName</v>
      </c>
      <c r="N606" t="str">
        <f t="shared" si="281"/>
        <v>string</v>
      </c>
      <c r="O606" t="str">
        <f t="shared" si="282"/>
        <v/>
      </c>
      <c r="P606" t="str">
        <f t="shared" si="283"/>
        <v/>
      </c>
      <c r="Q606" t="str">
        <f t="shared" si="284"/>
        <v>Object</v>
      </c>
      <c r="R606" t="str">
        <f t="shared" si="285"/>
        <v>"Enum"</v>
      </c>
      <c r="S606" t="str">
        <f t="shared" si="286"/>
        <v>"CompositionType"</v>
      </c>
      <c r="T606" t="str">
        <f t="shared" si="287"/>
        <v>"codeListName"</v>
      </c>
      <c r="U606" t="str">
        <f t="shared" si="288"/>
        <v>""</v>
      </c>
      <c r="V606" t="str">
        <f t="shared" si="289"/>
        <v>"string"</v>
      </c>
      <c r="W606">
        <f>IF($A606="Implicit","",COUNTIFS($C$8:C606,C606,$A$8:A606,"Explicit"))</f>
        <v>4</v>
      </c>
      <c r="X606" t="str">
        <f t="shared" si="290"/>
        <v>"Restricted code list for Composing subtypes"</v>
      </c>
      <c r="Y606" t="str">
        <f t="shared" si="291"/>
        <v>"Official name of the code list without version number when direct reference is not possible; for example "UN/LOCODE" when referring to the UN/LOCODE code list"</v>
      </c>
      <c r="Z606" t="str">
        <f t="shared" si="292"/>
        <v>"false"</v>
      </c>
      <c r="AA606" t="str">
        <f t="shared" si="293"/>
        <v>"false"</v>
      </c>
      <c r="AB606" t="str">
        <f t="shared" si="294"/>
        <v>""</v>
      </c>
      <c r="AC606" t="str">
        <f t="shared" si="295"/>
        <v>"https://onerecord.iata.org/ns/cargo#CompositionType"</v>
      </c>
      <c r="AD606" t="str">
        <f t="shared" si="296"/>
        <v>"https://onerecord.iata.org/ns/cargo#codeListName"</v>
      </c>
      <c r="AE606" t="str">
        <f t="shared" si="297"/>
        <v>"http://www.w3.org/2001/XMLSchema#string"</v>
      </c>
      <c r="AF606" t="str">
        <f t="shared" si="298"/>
        <v>"Enum","CompositionType","codeListName","","string",4,"Restricted code list for Composing subtypes","Official name of the code list without version number when direct reference is not possible; for example "UN/LOCODE" when referring to the UN/LOCODE code list","false","false","","https://onerecord.iata.org/ns/cargo#CompositionType","https://onerecord.iata.org/ns/cargo#codeListName","http://www.w3.org/2001/XMLSchema#string"</v>
      </c>
      <c r="AG606" t="str">
        <f t="shared" si="299"/>
        <v>"Enum.CompositionType"</v>
      </c>
      <c r="AH606" t="str">
        <f t="shared" si="300"/>
        <v>"codeListName"</v>
      </c>
      <c r="AI606" t="str">
        <f t="shared" si="301"/>
        <v>".string"</v>
      </c>
      <c r="AJ606" t="str">
        <f t="shared" si="302"/>
        <v>""</v>
      </c>
      <c r="AK606" t="str">
        <f t="shared" si="303"/>
        <v>"hasOne"</v>
      </c>
      <c r="AL606" t="str">
        <f t="shared" si="304"/>
        <v>"Enum.CompositionType","codeListName",".string","","hasOne"</v>
      </c>
      <c r="AN606">
        <f>COUNTIF(View_conceptual!G:G,L606)</f>
        <v>0</v>
      </c>
      <c r="AO606">
        <f>COUNTIF(View_conceptual!H:H,L606)+COUNTIF(View_conceptual!I:I,N606)</f>
        <v>0</v>
      </c>
      <c r="AQ606" t="str">
        <f t="shared" si="305"/>
        <v/>
      </c>
      <c r="AR606" t="str">
        <f t="shared" si="306"/>
        <v/>
      </c>
      <c r="AT606">
        <f>COUNTIF(View_full!G:G,L606)</f>
        <v>0</v>
      </c>
      <c r="AU606">
        <f>COUNTIF(View_full!H:H,L606)+COUNTIF(View_full!I:I,N606)</f>
        <v>0</v>
      </c>
      <c r="AV606">
        <f>COUNTIFS(Property_Manual!$A$2:$A$1206,Raw!L606,Property_Manual!$B$2:$B$1206,Raw!M606,Property_Manual!$C$2:$C$1206,Raw!N606,Property_Manual!$D$2:$D$1206,Raw!O606,Property_Manual!$F$2:$F$1206,"x")</f>
        <v>0</v>
      </c>
      <c r="AW606" t="str">
        <f t="shared" si="307"/>
        <v/>
      </c>
      <c r="AX606" t="str">
        <f t="shared" si="308"/>
        <v/>
      </c>
      <c r="AY606" t="str">
        <f t="shared" si="309"/>
        <v/>
      </c>
    </row>
    <row r="607" spans="1:51" x14ac:dyDescent="0.2">
      <c r="A607" s="5" t="s">
        <v>1254</v>
      </c>
      <c r="B607" s="5" t="s">
        <v>3</v>
      </c>
      <c r="C607" s="5" t="s">
        <v>446</v>
      </c>
      <c r="D607" s="5" t="s">
        <v>16</v>
      </c>
      <c r="E607" s="5"/>
      <c r="F607" s="5" t="s">
        <v>6</v>
      </c>
      <c r="G607">
        <v>1</v>
      </c>
      <c r="I607" s="5" t="s">
        <v>451</v>
      </c>
      <c r="J607" s="5" t="s">
        <v>17</v>
      </c>
      <c r="K607" s="5"/>
      <c r="L607" t="str">
        <f t="shared" si="279"/>
        <v>CompositionType</v>
      </c>
      <c r="M607" t="str">
        <f t="shared" si="280"/>
        <v>codeListReference</v>
      </c>
      <c r="N607" t="str">
        <f t="shared" si="281"/>
        <v>string</v>
      </c>
      <c r="O607" t="str">
        <f t="shared" si="282"/>
        <v/>
      </c>
      <c r="P607" t="str">
        <f t="shared" si="283"/>
        <v/>
      </c>
      <c r="Q607" t="str">
        <f t="shared" si="284"/>
        <v>Object</v>
      </c>
      <c r="R607" t="str">
        <f t="shared" si="285"/>
        <v>"Enum"</v>
      </c>
      <c r="S607" t="str">
        <f t="shared" si="286"/>
        <v>"CompositionType"</v>
      </c>
      <c r="T607" t="str">
        <f t="shared" si="287"/>
        <v>"codeListReference"</v>
      </c>
      <c r="U607" t="str">
        <f t="shared" si="288"/>
        <v>""</v>
      </c>
      <c r="V607" t="str">
        <f t="shared" si="289"/>
        <v>"string"</v>
      </c>
      <c r="W607">
        <f>IF($A607="Implicit","",COUNTIFS($C$8:C607,C607,$A$8:A607,"Explicit"))</f>
        <v>5</v>
      </c>
      <c r="X607" t="str">
        <f t="shared" si="290"/>
        <v>"Restricted code list for Composing subtypes"</v>
      </c>
      <c r="Y607" t="str">
        <f t="shared" si="291"/>
        <v>"URL to access the code list the code is taken from; for example "https://unece.org/trade/cefact/unlocode-code-list-country-and-territory" for UN/LOCODE."</v>
      </c>
      <c r="Z607" t="str">
        <f t="shared" si="292"/>
        <v>"false"</v>
      </c>
      <c r="AA607" t="str">
        <f t="shared" si="293"/>
        <v>"false"</v>
      </c>
      <c r="AB607" t="str">
        <f t="shared" si="294"/>
        <v>""</v>
      </c>
      <c r="AC607" t="str">
        <f t="shared" si="295"/>
        <v>"https://onerecord.iata.org/ns/cargo#CompositionType"</v>
      </c>
      <c r="AD607" t="str">
        <f t="shared" si="296"/>
        <v>"https://onerecord.iata.org/ns/cargo#codeListReference"</v>
      </c>
      <c r="AE607" t="str">
        <f t="shared" si="297"/>
        <v>"http://www.w3.org/2001/XMLSchema#string"</v>
      </c>
      <c r="AF607" t="str">
        <f t="shared" si="298"/>
        <v>"Enum","CompositionType","codeListReference","","string",5,"Restricted code list for Composing subtypes","URL to access the code list the code is taken from; for example "https://unece.org/trade/cefact/unlocode-code-list-country-and-territory" for UN/LOCODE.","false","false","","https://onerecord.iata.org/ns/cargo#CompositionType","https://onerecord.iata.org/ns/cargo#codeListReference","http://www.w3.org/2001/XMLSchema#string"</v>
      </c>
      <c r="AG607" t="str">
        <f t="shared" si="299"/>
        <v>"Enum.CompositionType"</v>
      </c>
      <c r="AH607" t="str">
        <f t="shared" si="300"/>
        <v>"codeListReference"</v>
      </c>
      <c r="AI607" t="str">
        <f t="shared" si="301"/>
        <v>".string"</v>
      </c>
      <c r="AJ607" t="str">
        <f t="shared" si="302"/>
        <v>""</v>
      </c>
      <c r="AK607" t="str">
        <f t="shared" si="303"/>
        <v>"hasOne"</v>
      </c>
      <c r="AL607" t="str">
        <f t="shared" si="304"/>
        <v>"Enum.CompositionType","codeListReference",".string","","hasOne"</v>
      </c>
      <c r="AN607">
        <f>COUNTIF(View_conceptual!G:G,L607)</f>
        <v>0</v>
      </c>
      <c r="AO607">
        <f>COUNTIF(View_conceptual!H:H,L607)+COUNTIF(View_conceptual!I:I,N607)</f>
        <v>0</v>
      </c>
      <c r="AQ607" t="str">
        <f t="shared" si="305"/>
        <v/>
      </c>
      <c r="AR607" t="str">
        <f t="shared" si="306"/>
        <v/>
      </c>
      <c r="AT607">
        <f>COUNTIF(View_full!G:G,L607)</f>
        <v>0</v>
      </c>
      <c r="AU607">
        <f>COUNTIF(View_full!H:H,L607)+COUNTIF(View_full!I:I,N607)</f>
        <v>0</v>
      </c>
      <c r="AV607">
        <f>COUNTIFS(Property_Manual!$A$2:$A$1206,Raw!L607,Property_Manual!$B$2:$B$1206,Raw!M607,Property_Manual!$C$2:$C$1206,Raw!N607,Property_Manual!$D$2:$D$1206,Raw!O607,Property_Manual!$F$2:$F$1206,"x")</f>
        <v>0</v>
      </c>
      <c r="AW607" t="str">
        <f t="shared" si="307"/>
        <v/>
      </c>
      <c r="AX607" t="str">
        <f t="shared" si="308"/>
        <v/>
      </c>
      <c r="AY607" t="str">
        <f t="shared" si="309"/>
        <v/>
      </c>
    </row>
    <row r="608" spans="1:51" x14ac:dyDescent="0.2">
      <c r="A608" s="5" t="s">
        <v>1254</v>
      </c>
      <c r="B608" s="5" t="s">
        <v>3</v>
      </c>
      <c r="C608" s="5" t="s">
        <v>446</v>
      </c>
      <c r="D608" s="5" t="s">
        <v>18</v>
      </c>
      <c r="F608" s="5" t="s">
        <v>6</v>
      </c>
      <c r="G608">
        <v>1</v>
      </c>
      <c r="I608" s="5" t="s">
        <v>451</v>
      </c>
      <c r="J608" s="5" t="s">
        <v>19</v>
      </c>
      <c r="K608" s="5"/>
      <c r="L608" t="str">
        <f t="shared" si="279"/>
        <v>CompositionType</v>
      </c>
      <c r="M608" t="str">
        <f t="shared" si="280"/>
        <v>codeListVersion</v>
      </c>
      <c r="N608" t="str">
        <f t="shared" si="281"/>
        <v>string</v>
      </c>
      <c r="O608" t="str">
        <f t="shared" si="282"/>
        <v/>
      </c>
      <c r="P608" t="str">
        <f t="shared" si="283"/>
        <v/>
      </c>
      <c r="Q608" t="str">
        <f t="shared" si="284"/>
        <v>Object</v>
      </c>
      <c r="R608" t="str">
        <f t="shared" si="285"/>
        <v>"Enum"</v>
      </c>
      <c r="S608" t="str">
        <f t="shared" si="286"/>
        <v>"CompositionType"</v>
      </c>
      <c r="T608" t="str">
        <f t="shared" si="287"/>
        <v>"codeListVersion"</v>
      </c>
      <c r="U608" t="str">
        <f t="shared" si="288"/>
        <v>""</v>
      </c>
      <c r="V608" t="str">
        <f t="shared" si="289"/>
        <v>"string"</v>
      </c>
      <c r="W608">
        <f>IF($A608="Implicit","",COUNTIFS($C$8:C608,C608,$A$8:A608,"Explicit"))</f>
        <v>6</v>
      </c>
      <c r="X608" t="str">
        <f t="shared" si="290"/>
        <v>"Restricted code list for Composing subtypes"</v>
      </c>
      <c r="Y608" t="str">
        <f t="shared" si="291"/>
        <v>"Version of the code list; for example "223-1" for UN/LOCODE. Used if the property codeListName is used or the version is not apparent from the resource referred to in property codeListReference."</v>
      </c>
      <c r="Z608" t="str">
        <f t="shared" si="292"/>
        <v>"false"</v>
      </c>
      <c r="AA608" t="str">
        <f t="shared" si="293"/>
        <v>"false"</v>
      </c>
      <c r="AB608" t="str">
        <f t="shared" si="294"/>
        <v>""</v>
      </c>
      <c r="AC608" t="str">
        <f t="shared" si="295"/>
        <v>"https://onerecord.iata.org/ns/cargo#CompositionType"</v>
      </c>
      <c r="AD608" t="str">
        <f t="shared" si="296"/>
        <v>"https://onerecord.iata.org/ns/cargo#codeListVersion"</v>
      </c>
      <c r="AE608" t="str">
        <f t="shared" si="297"/>
        <v>"http://www.w3.org/2001/XMLSchema#string"</v>
      </c>
      <c r="AF608" t="str">
        <f t="shared" si="298"/>
        <v>"Enum","CompositionType","codeListVersion","","string",6,"Restricted code list for Composing subtypes","Version of the code list; for example "223-1" for UN/LOCODE. Used if the property codeListName is used or the version is not apparent from the resource referred to in property codeListReference.","false","false","","https://onerecord.iata.org/ns/cargo#CompositionType","https://onerecord.iata.org/ns/cargo#codeListVersion","http://www.w3.org/2001/XMLSchema#string"</v>
      </c>
      <c r="AG608" t="str">
        <f t="shared" si="299"/>
        <v>"Enum.CompositionType"</v>
      </c>
      <c r="AH608" t="str">
        <f t="shared" si="300"/>
        <v>"codeListVersion"</v>
      </c>
      <c r="AI608" t="str">
        <f t="shared" si="301"/>
        <v>".string"</v>
      </c>
      <c r="AJ608" t="str">
        <f t="shared" si="302"/>
        <v>""</v>
      </c>
      <c r="AK608" t="str">
        <f t="shared" si="303"/>
        <v>"hasOne"</v>
      </c>
      <c r="AL608" t="str">
        <f t="shared" si="304"/>
        <v>"Enum.CompositionType","codeListVersion",".string","","hasOne"</v>
      </c>
      <c r="AN608">
        <f>COUNTIF(View_conceptual!G:G,L608)</f>
        <v>0</v>
      </c>
      <c r="AO608">
        <f>COUNTIF(View_conceptual!H:H,L608)+COUNTIF(View_conceptual!I:I,N608)</f>
        <v>0</v>
      </c>
      <c r="AQ608" t="str">
        <f t="shared" si="305"/>
        <v/>
      </c>
      <c r="AR608" t="str">
        <f t="shared" si="306"/>
        <v/>
      </c>
      <c r="AT608">
        <f>COUNTIF(View_full!G:G,L608)</f>
        <v>0</v>
      </c>
      <c r="AU608">
        <f>COUNTIF(View_full!H:H,L608)+COUNTIF(View_full!I:I,N608)</f>
        <v>0</v>
      </c>
      <c r="AV608">
        <f>COUNTIFS(Property_Manual!$A$2:$A$1206,Raw!L608,Property_Manual!$B$2:$B$1206,Raw!M608,Property_Manual!$C$2:$C$1206,Raw!N608,Property_Manual!$D$2:$D$1206,Raw!O608,Property_Manual!$F$2:$F$1206,"x")</f>
        <v>0</v>
      </c>
      <c r="AW608" t="str">
        <f t="shared" si="307"/>
        <v/>
      </c>
      <c r="AX608" t="str">
        <f t="shared" si="308"/>
        <v/>
      </c>
      <c r="AY608" t="str">
        <f t="shared" si="309"/>
        <v/>
      </c>
    </row>
    <row r="609" spans="1:51" x14ac:dyDescent="0.2">
      <c r="A609" s="5" t="s">
        <v>1254</v>
      </c>
      <c r="B609" s="5" t="s">
        <v>49</v>
      </c>
      <c r="C609" s="5" t="s">
        <v>27</v>
      </c>
      <c r="D609" s="5" t="s">
        <v>493</v>
      </c>
      <c r="E609" t="s">
        <v>3</v>
      </c>
      <c r="F609" s="5" t="s">
        <v>491</v>
      </c>
      <c r="G609">
        <v>1</v>
      </c>
      <c r="I609" s="5" t="s">
        <v>494</v>
      </c>
      <c r="J609" s="5" t="s">
        <v>495</v>
      </c>
      <c r="K609" s="5"/>
      <c r="L609" t="str">
        <f t="shared" si="279"/>
        <v>ContactDetail</v>
      </c>
      <c r="M609" t="str">
        <f t="shared" si="280"/>
        <v>contactDetailType</v>
      </c>
      <c r="N609" t="str">
        <f t="shared" si="281"/>
        <v>ContactDetailType</v>
      </c>
      <c r="O609" t="str">
        <f t="shared" si="282"/>
        <v/>
      </c>
      <c r="P609" t="str">
        <f t="shared" si="283"/>
        <v/>
      </c>
      <c r="Q609" t="str">
        <f t="shared" si="284"/>
        <v>Object</v>
      </c>
      <c r="R609" t="str">
        <f t="shared" si="285"/>
        <v>"Embedded"</v>
      </c>
      <c r="S609" t="str">
        <f t="shared" si="286"/>
        <v>"ContactDetail"</v>
      </c>
      <c r="T609" t="str">
        <f t="shared" si="287"/>
        <v>"contactDetailType"</v>
      </c>
      <c r="U609" t="str">
        <f t="shared" si="288"/>
        <v>"Enum"</v>
      </c>
      <c r="V609" t="str">
        <f t="shared" si="289"/>
        <v>"ContactDetailType"</v>
      </c>
      <c r="W609">
        <f>IF($A609="Implicit","",COUNTIFS($C$8:C609,C609,$A$8:A609,"Explicit"))</f>
        <v>1</v>
      </c>
      <c r="X609" t="str">
        <f t="shared" si="290"/>
        <v>"Contact details"</v>
      </c>
      <c r="Y609" t="str">
        <f t="shared" si="291"/>
        <v>"Type of the contact details; e.g. Phone number; Mail address"</v>
      </c>
      <c r="Z609" t="str">
        <f t="shared" si="292"/>
        <v>"false"</v>
      </c>
      <c r="AA609" t="str">
        <f t="shared" si="293"/>
        <v>"true"</v>
      </c>
      <c r="AB609" t="str">
        <f t="shared" si="294"/>
        <v>""</v>
      </c>
      <c r="AC609" t="str">
        <f t="shared" si="295"/>
        <v>"https://onerecord.iata.org/ns/cargo#ContactDetail"</v>
      </c>
      <c r="AD609" t="str">
        <f t="shared" si="296"/>
        <v>"https://onerecord.iata.org/ns/cargo#contactDetailType"</v>
      </c>
      <c r="AE609" t="str">
        <f t="shared" si="297"/>
        <v>"https://onerecord.iata.org/ns/cargo#ContactDetailType"</v>
      </c>
      <c r="AF609" t="str">
        <f t="shared" si="298"/>
        <v>"Embedded","ContactDetail","contactDetailType","Enum","ContactDetailType",1,"Contact details","Type of the contact details; e.g. Phone number; Mail address","false","true","","https://onerecord.iata.org/ns/cargo#ContactDetail","https://onerecord.iata.org/ns/cargo#contactDetailType","https://onerecord.iata.org/ns/cargo#ContactDetailType"</v>
      </c>
      <c r="AG609" t="str">
        <f t="shared" si="299"/>
        <v>"Embedded.ContactDetail"</v>
      </c>
      <c r="AH609" t="str">
        <f t="shared" si="300"/>
        <v>"contactDetailType"</v>
      </c>
      <c r="AI609" t="str">
        <f t="shared" si="301"/>
        <v>"Enum.ContactDetailType"</v>
      </c>
      <c r="AJ609" t="str">
        <f t="shared" si="302"/>
        <v>""</v>
      </c>
      <c r="AK609" t="str">
        <f t="shared" si="303"/>
        <v>"hasOne"</v>
      </c>
      <c r="AL609" t="str">
        <f t="shared" si="304"/>
        <v>"Embedded.ContactDetail","contactDetailType","Enum.ContactDetailType","","hasOne"</v>
      </c>
      <c r="AN609">
        <f>COUNTIF(View_conceptual!G:G,L609)</f>
        <v>0</v>
      </c>
      <c r="AO609">
        <f>COUNTIF(View_conceptual!H:H,L609)+COUNTIF(View_conceptual!I:I,N609)</f>
        <v>0</v>
      </c>
      <c r="AQ609" t="str">
        <f t="shared" si="305"/>
        <v/>
      </c>
      <c r="AR609" t="str">
        <f t="shared" si="306"/>
        <v/>
      </c>
      <c r="AT609">
        <f>COUNTIF(View_full!G:G,L609)</f>
        <v>1</v>
      </c>
      <c r="AU609">
        <f>COUNTIF(View_full!H:H,L609)+COUNTIF(View_full!I:I,N609)</f>
        <v>0</v>
      </c>
      <c r="AV609">
        <f>COUNTIFS(Property_Manual!$A$2:$A$1206,Raw!L609,Property_Manual!$B$2:$B$1206,Raw!M609,Property_Manual!$C$2:$C$1206,Raw!N609,Property_Manual!$D$2:$D$1206,Raw!O609,Property_Manual!$F$2:$F$1206,"x")</f>
        <v>0</v>
      </c>
      <c r="AW609" t="str">
        <f t="shared" si="307"/>
        <v>"Embedded","ContactDetail","contactDetailType","Enum","ContactDetailType",1,"Contact details","Type of the contact details; e.g. Phone number; Mail address","false","true","","https://onerecord.iata.org/ns/cargo#ContactDetail","https://onerecord.iata.org/ns/cargo#contactDetailType","https://onerecord.iata.org/ns/cargo#ContactDetailType"</v>
      </c>
      <c r="AX609" t="str">
        <f t="shared" si="308"/>
        <v/>
      </c>
      <c r="AY609" t="str">
        <f t="shared" si="309"/>
        <v/>
      </c>
    </row>
    <row r="610" spans="1:51" x14ac:dyDescent="0.2">
      <c r="A610" s="5" t="s">
        <v>1255</v>
      </c>
      <c r="B610" s="5" t="s">
        <v>49</v>
      </c>
      <c r="C610" s="5" t="s">
        <v>27</v>
      </c>
      <c r="D610" s="5" t="s">
        <v>493</v>
      </c>
      <c r="E610" s="5" t="s">
        <v>3</v>
      </c>
      <c r="F610" s="5" t="s">
        <v>491</v>
      </c>
      <c r="G610">
        <v>1</v>
      </c>
      <c r="I610" s="5" t="s">
        <v>494</v>
      </c>
      <c r="J610" s="5" t="s">
        <v>495</v>
      </c>
      <c r="K610" s="5"/>
      <c r="L610" t="str">
        <f t="shared" si="279"/>
        <v>ContactDetail</v>
      </c>
      <c r="M610" t="str">
        <f t="shared" si="280"/>
        <v>contactDetailType</v>
      </c>
      <c r="N610" t="str">
        <f t="shared" si="281"/>
        <v>ContactDetailType</v>
      </c>
      <c r="O610" t="str">
        <f t="shared" si="282"/>
        <v/>
      </c>
      <c r="P610" t="str">
        <f t="shared" si="283"/>
        <v/>
      </c>
      <c r="Q610" t="str">
        <f t="shared" si="284"/>
        <v>Object</v>
      </c>
      <c r="R610" t="str">
        <f t="shared" si="285"/>
        <v/>
      </c>
      <c r="S610" t="str">
        <f t="shared" si="286"/>
        <v/>
      </c>
      <c r="T610" t="str">
        <f t="shared" si="287"/>
        <v/>
      </c>
      <c r="U610" t="str">
        <f t="shared" si="288"/>
        <v/>
      </c>
      <c r="V610" t="str">
        <f t="shared" si="289"/>
        <v/>
      </c>
      <c r="W610" t="str">
        <f>IF($A610="Implicit","",COUNTIFS($C$8:C610,C610,$A$8:A610,"Explicit"))</f>
        <v/>
      </c>
      <c r="X610" t="str">
        <f t="shared" si="290"/>
        <v/>
      </c>
      <c r="Y610" t="str">
        <f t="shared" si="291"/>
        <v/>
      </c>
      <c r="Z610" t="str">
        <f t="shared" si="292"/>
        <v/>
      </c>
      <c r="AA610" t="str">
        <f t="shared" si="293"/>
        <v/>
      </c>
      <c r="AB610" t="str">
        <f t="shared" si="294"/>
        <v/>
      </c>
      <c r="AC610" t="str">
        <f t="shared" si="295"/>
        <v/>
      </c>
      <c r="AD610" t="str">
        <f t="shared" si="296"/>
        <v/>
      </c>
      <c r="AE610" t="str">
        <f t="shared" si="297"/>
        <v/>
      </c>
      <c r="AF610" t="str">
        <f t="shared" si="298"/>
        <v/>
      </c>
      <c r="AG610" t="str">
        <f t="shared" si="299"/>
        <v>"Embedded.ContactDetail"</v>
      </c>
      <c r="AH610" t="str">
        <f t="shared" si="300"/>
        <v>"contactDetailType"</v>
      </c>
      <c r="AI610" t="str">
        <f t="shared" si="301"/>
        <v>"Enum.ContactDetailType"</v>
      </c>
      <c r="AJ610" t="str">
        <f t="shared" si="302"/>
        <v>""</v>
      </c>
      <c r="AK610" t="str">
        <f t="shared" si="303"/>
        <v>"hasOne"</v>
      </c>
      <c r="AL610" t="str">
        <f t="shared" si="304"/>
        <v>"Embedded.ContactDetail","contactDetailType","Enum.ContactDetailType","","hasOne"</v>
      </c>
      <c r="AN610">
        <f>COUNTIF(View_conceptual!G:G,L610)</f>
        <v>0</v>
      </c>
      <c r="AO610">
        <f>COUNTIF(View_conceptual!H:H,L610)+COUNTIF(View_conceptual!I:I,N610)</f>
        <v>0</v>
      </c>
      <c r="AQ610" t="str">
        <f t="shared" si="305"/>
        <v/>
      </c>
      <c r="AR610" t="str">
        <f t="shared" si="306"/>
        <v/>
      </c>
      <c r="AT610">
        <f>COUNTIF(View_full!G:G,L610)</f>
        <v>1</v>
      </c>
      <c r="AU610">
        <f>COUNTIF(View_full!H:H,L610)+COUNTIF(View_full!I:I,N610)</f>
        <v>0</v>
      </c>
      <c r="AV610">
        <f>COUNTIFS(Property_Manual!$A$2:$A$1206,Raw!L610,Property_Manual!$B$2:$B$1206,Raw!M610,Property_Manual!$C$2:$C$1206,Raw!N610,Property_Manual!$D$2:$D$1206,Raw!O610,Property_Manual!$F$2:$F$1206,"x")</f>
        <v>0</v>
      </c>
      <c r="AW610" t="str">
        <f t="shared" si="307"/>
        <v/>
      </c>
      <c r="AX610" t="str">
        <f t="shared" si="308"/>
        <v/>
      </c>
      <c r="AY610" t="str">
        <f t="shared" si="309"/>
        <v/>
      </c>
    </row>
    <row r="611" spans="1:51" x14ac:dyDescent="0.2">
      <c r="A611" s="5" t="s">
        <v>1254</v>
      </c>
      <c r="B611" s="5" t="s">
        <v>49</v>
      </c>
      <c r="C611" s="5" t="s">
        <v>27</v>
      </c>
      <c r="D611" s="5" t="s">
        <v>496</v>
      </c>
      <c r="E611" s="5"/>
      <c r="F611" s="5" t="s">
        <v>6</v>
      </c>
      <c r="G611">
        <v>1</v>
      </c>
      <c r="I611" s="5" t="s">
        <v>494</v>
      </c>
      <c r="J611" s="5" t="s">
        <v>2197</v>
      </c>
      <c r="K611" s="5"/>
      <c r="L611" t="str">
        <f t="shared" si="279"/>
        <v>ContactDetail</v>
      </c>
      <c r="M611" t="str">
        <f t="shared" si="280"/>
        <v>textualValue</v>
      </c>
      <c r="N611" t="str">
        <f t="shared" si="281"/>
        <v>string</v>
      </c>
      <c r="O611" t="str">
        <f t="shared" si="282"/>
        <v/>
      </c>
      <c r="P611" t="str">
        <f t="shared" si="283"/>
        <v/>
      </c>
      <c r="Q611" t="str">
        <f t="shared" si="284"/>
        <v>Object</v>
      </c>
      <c r="R611" t="str">
        <f t="shared" si="285"/>
        <v>"Embedded"</v>
      </c>
      <c r="S611" t="str">
        <f t="shared" si="286"/>
        <v>"ContactDetail"</v>
      </c>
      <c r="T611" t="str">
        <f t="shared" si="287"/>
        <v>"textualValue"</v>
      </c>
      <c r="U611" t="str">
        <f t="shared" si="288"/>
        <v>""</v>
      </c>
      <c r="V611" t="str">
        <f t="shared" si="289"/>
        <v>"string"</v>
      </c>
      <c r="W611">
        <f>IF($A611="Implicit","",COUNTIFS($C$8:C611,C611,$A$8:A611,"Explicit"))</f>
        <v>2</v>
      </c>
      <c r="X611" t="str">
        <f t="shared" si="290"/>
        <v>"Contact details"</v>
      </c>
      <c r="Y611" t="str">
        <f t="shared" si="291"/>
        <v>"Textual value filled on use context (eg. characteristic colour; contactDetail mail address; etc.)"</v>
      </c>
      <c r="Z611" t="str">
        <f t="shared" si="292"/>
        <v>"false"</v>
      </c>
      <c r="AA611" t="str">
        <f t="shared" si="293"/>
        <v>"false"</v>
      </c>
      <c r="AB611" t="str">
        <f t="shared" si="294"/>
        <v>""</v>
      </c>
      <c r="AC611" t="str">
        <f t="shared" si="295"/>
        <v>"https://onerecord.iata.org/ns/cargo#ContactDetail"</v>
      </c>
      <c r="AD611" t="str">
        <f t="shared" si="296"/>
        <v>"https://onerecord.iata.org/ns/cargo#textualValue"</v>
      </c>
      <c r="AE611" t="str">
        <f t="shared" si="297"/>
        <v>"http://www.w3.org/2001/XMLSchema#string"</v>
      </c>
      <c r="AF611" t="str">
        <f t="shared" si="298"/>
        <v>"Embedded","ContactDetail","textualValue","","string",2,"Contact details","Textual value filled on use context (eg. characteristic colour; contactDetail mail address; etc.)","false","false","","https://onerecord.iata.org/ns/cargo#ContactDetail","https://onerecord.iata.org/ns/cargo#textualValue","http://www.w3.org/2001/XMLSchema#string"</v>
      </c>
      <c r="AG611" t="str">
        <f t="shared" si="299"/>
        <v>"Embedded.ContactDetail"</v>
      </c>
      <c r="AH611" t="str">
        <f t="shared" si="300"/>
        <v>"textualValue"</v>
      </c>
      <c r="AI611" t="str">
        <f t="shared" si="301"/>
        <v>".string"</v>
      </c>
      <c r="AJ611" t="str">
        <f t="shared" si="302"/>
        <v>""</v>
      </c>
      <c r="AK611" t="str">
        <f t="shared" si="303"/>
        <v>"hasOne"</v>
      </c>
      <c r="AL611" t="str">
        <f t="shared" si="304"/>
        <v>"Embedded.ContactDetail","textualValue",".string","","hasOne"</v>
      </c>
      <c r="AN611">
        <f>COUNTIF(View_conceptual!G:G,L611)</f>
        <v>0</v>
      </c>
      <c r="AO611">
        <f>COUNTIF(View_conceptual!H:H,L611)+COUNTIF(View_conceptual!I:I,N611)</f>
        <v>0</v>
      </c>
      <c r="AQ611" t="str">
        <f t="shared" si="305"/>
        <v/>
      </c>
      <c r="AR611" t="str">
        <f t="shared" si="306"/>
        <v/>
      </c>
      <c r="AT611">
        <f>COUNTIF(View_full!G:G,L611)</f>
        <v>1</v>
      </c>
      <c r="AU611">
        <f>COUNTIF(View_full!H:H,L611)+COUNTIF(View_full!I:I,N611)</f>
        <v>0</v>
      </c>
      <c r="AV611">
        <f>COUNTIFS(Property_Manual!$A$2:$A$1206,Raw!L611,Property_Manual!$B$2:$B$1206,Raw!M611,Property_Manual!$C$2:$C$1206,Raw!N611,Property_Manual!$D$2:$D$1206,Raw!O611,Property_Manual!$F$2:$F$1206,"x")</f>
        <v>0</v>
      </c>
      <c r="AW611" t="str">
        <f t="shared" si="307"/>
        <v>"Embedded","ContactDetail","textualValue","","string",2,"Contact details","Textual value filled on use context (eg. characteristic colour; contactDetail mail address; etc.)","false","false","","https://onerecord.iata.org/ns/cargo#ContactDetail","https://onerecord.iata.org/ns/cargo#textualValue","http://www.w3.org/2001/XMLSchema#string"</v>
      </c>
      <c r="AX611" t="str">
        <f t="shared" si="308"/>
        <v/>
      </c>
      <c r="AY611" t="str">
        <f t="shared" si="309"/>
        <v/>
      </c>
    </row>
    <row r="612" spans="1:51" x14ac:dyDescent="0.2">
      <c r="A612" s="5" t="s">
        <v>1254</v>
      </c>
      <c r="B612" s="5" t="s">
        <v>3</v>
      </c>
      <c r="C612" s="5" t="s">
        <v>491</v>
      </c>
      <c r="D612" s="5" t="s">
        <v>5</v>
      </c>
      <c r="E612" s="5"/>
      <c r="F612" s="5" t="s">
        <v>6</v>
      </c>
      <c r="G612">
        <v>1</v>
      </c>
      <c r="H612" s="5"/>
      <c r="I612" s="5" t="s">
        <v>492</v>
      </c>
      <c r="J612" s="5" t="s">
        <v>8</v>
      </c>
      <c r="K612" s="5"/>
      <c r="L612" t="str">
        <f t="shared" si="279"/>
        <v>ContactDetailType</v>
      </c>
      <c r="M612" t="str">
        <f t="shared" si="280"/>
        <v>code</v>
      </c>
      <c r="N612" t="str">
        <f t="shared" si="281"/>
        <v>string</v>
      </c>
      <c r="O612" t="str">
        <f t="shared" si="282"/>
        <v/>
      </c>
      <c r="P612" t="str">
        <f t="shared" si="283"/>
        <v/>
      </c>
      <c r="Q612" t="str">
        <f t="shared" si="284"/>
        <v>Object</v>
      </c>
      <c r="R612" t="str">
        <f t="shared" si="285"/>
        <v>"Enum"</v>
      </c>
      <c r="S612" t="str">
        <f t="shared" si="286"/>
        <v>"ContactDetailType"</v>
      </c>
      <c r="T612" t="str">
        <f t="shared" si="287"/>
        <v>"code"</v>
      </c>
      <c r="U612" t="str">
        <f t="shared" si="288"/>
        <v>""</v>
      </c>
      <c r="V612" t="str">
        <f t="shared" si="289"/>
        <v>"string"</v>
      </c>
      <c r="W612">
        <f>IF($A612="Implicit","",COUNTIFS($C$8:C612,C612,$A$8:A612,"Explicit"))</f>
        <v>1</v>
      </c>
      <c r="X612" t="str">
        <f t="shared" si="290"/>
        <v>"Open code list for types of contact details"</v>
      </c>
      <c r="Y612" t="str">
        <f t="shared" si="291"/>
        <v>"Code or short version of a code; for example "CH" for Switzerland when referring to the UN/LOCODE code list"</v>
      </c>
      <c r="Z612" t="str">
        <f t="shared" si="292"/>
        <v>"false"</v>
      </c>
      <c r="AA612" t="str">
        <f t="shared" si="293"/>
        <v>"false"</v>
      </c>
      <c r="AB612" t="str">
        <f t="shared" si="294"/>
        <v>""</v>
      </c>
      <c r="AC612" t="str">
        <f t="shared" si="295"/>
        <v>"https://onerecord.iata.org/ns/cargo#ContactDetailType"</v>
      </c>
      <c r="AD612" t="str">
        <f t="shared" si="296"/>
        <v>"https://onerecord.iata.org/ns/cargo#code"</v>
      </c>
      <c r="AE612" t="str">
        <f t="shared" si="297"/>
        <v>"http://www.w3.org/2001/XMLSchema#string"</v>
      </c>
      <c r="AF612" t="str">
        <f t="shared" si="298"/>
        <v>"Enum","ContactDetailType","code","","string",1,"Open code list for types of contact details","Code or short version of a code; for example "CH" for Switzerland when referring to the UN/LOCODE code list","false","false","","https://onerecord.iata.org/ns/cargo#ContactDetailType","https://onerecord.iata.org/ns/cargo#code","http://www.w3.org/2001/XMLSchema#string"</v>
      </c>
      <c r="AG612" t="str">
        <f t="shared" si="299"/>
        <v>"Enum.ContactDetailType"</v>
      </c>
      <c r="AH612" t="str">
        <f t="shared" si="300"/>
        <v>"code"</v>
      </c>
      <c r="AI612" t="str">
        <f t="shared" si="301"/>
        <v>".string"</v>
      </c>
      <c r="AJ612" t="str">
        <f t="shared" si="302"/>
        <v>""</v>
      </c>
      <c r="AK612" t="str">
        <f t="shared" si="303"/>
        <v>"hasOne"</v>
      </c>
      <c r="AL612" t="str">
        <f t="shared" si="304"/>
        <v>"Enum.ContactDetailType","code",".string","","hasOne"</v>
      </c>
      <c r="AN612">
        <f>COUNTIF(View_conceptual!G:G,L612)</f>
        <v>0</v>
      </c>
      <c r="AO612">
        <f>COUNTIF(View_conceptual!H:H,L612)+COUNTIF(View_conceptual!I:I,N612)</f>
        <v>0</v>
      </c>
      <c r="AQ612" t="str">
        <f t="shared" si="305"/>
        <v/>
      </c>
      <c r="AR612" t="str">
        <f t="shared" si="306"/>
        <v/>
      </c>
      <c r="AT612">
        <f>COUNTIF(View_full!G:G,L612)</f>
        <v>0</v>
      </c>
      <c r="AU612">
        <f>COUNTIF(View_full!H:H,L612)+COUNTIF(View_full!I:I,N612)</f>
        <v>0</v>
      </c>
      <c r="AV612">
        <f>COUNTIFS(Property_Manual!$A$2:$A$1206,Raw!L612,Property_Manual!$B$2:$B$1206,Raw!M612,Property_Manual!$C$2:$C$1206,Raw!N612,Property_Manual!$D$2:$D$1206,Raw!O612,Property_Manual!$F$2:$F$1206,"x")</f>
        <v>0</v>
      </c>
      <c r="AW612" t="str">
        <f t="shared" si="307"/>
        <v/>
      </c>
      <c r="AX612" t="str">
        <f t="shared" si="308"/>
        <v/>
      </c>
      <c r="AY612" t="str">
        <f t="shared" si="309"/>
        <v/>
      </c>
    </row>
    <row r="613" spans="1:51" x14ac:dyDescent="0.2">
      <c r="A613" s="5" t="s">
        <v>1254</v>
      </c>
      <c r="B613" s="5" t="s">
        <v>3</v>
      </c>
      <c r="C613" s="5" t="s">
        <v>491</v>
      </c>
      <c r="D613" s="5" t="s">
        <v>9</v>
      </c>
      <c r="E613" s="5"/>
      <c r="F613" s="5" t="s">
        <v>6</v>
      </c>
      <c r="G613">
        <v>1</v>
      </c>
      <c r="H613" s="5"/>
      <c r="I613" s="5" t="s">
        <v>492</v>
      </c>
      <c r="J613" s="5" t="s">
        <v>10</v>
      </c>
      <c r="K613" s="5"/>
      <c r="L613" t="str">
        <f t="shared" si="279"/>
        <v>ContactDetailType</v>
      </c>
      <c r="M613" t="str">
        <f t="shared" si="280"/>
        <v>codeDescription</v>
      </c>
      <c r="N613" t="str">
        <f t="shared" si="281"/>
        <v>string</v>
      </c>
      <c r="O613" t="str">
        <f t="shared" si="282"/>
        <v/>
      </c>
      <c r="P613" t="str">
        <f t="shared" si="283"/>
        <v/>
      </c>
      <c r="Q613" t="str">
        <f t="shared" si="284"/>
        <v>Object</v>
      </c>
      <c r="R613" t="str">
        <f t="shared" si="285"/>
        <v>"Enum"</v>
      </c>
      <c r="S613" t="str">
        <f t="shared" si="286"/>
        <v>"ContactDetailType"</v>
      </c>
      <c r="T613" t="str">
        <f t="shared" si="287"/>
        <v>"codeDescription"</v>
      </c>
      <c r="U613" t="str">
        <f t="shared" si="288"/>
        <v>""</v>
      </c>
      <c r="V613" t="str">
        <f t="shared" si="289"/>
        <v>"string"</v>
      </c>
      <c r="W613">
        <f>IF($A613="Implicit","",COUNTIFS($C$8:C613,C613,$A$8:A613,"Explicit"))</f>
        <v>2</v>
      </c>
      <c r="X613" t="str">
        <f t="shared" si="290"/>
        <v>"Open code list for types of contact details"</v>
      </c>
      <c r="Y613" t="str">
        <f t="shared" si="291"/>
        <v>"Description or long version of the code; for example "Switzerland" for Switzerland when referring to the UN/LOCODE code list"</v>
      </c>
      <c r="Z613" t="str">
        <f t="shared" si="292"/>
        <v>"false"</v>
      </c>
      <c r="AA613" t="str">
        <f t="shared" si="293"/>
        <v>"false"</v>
      </c>
      <c r="AB613" t="str">
        <f t="shared" si="294"/>
        <v>""</v>
      </c>
      <c r="AC613" t="str">
        <f t="shared" si="295"/>
        <v>"https://onerecord.iata.org/ns/cargo#ContactDetailType"</v>
      </c>
      <c r="AD613" t="str">
        <f t="shared" si="296"/>
        <v>"https://onerecord.iata.org/ns/cargo#codeDescription"</v>
      </c>
      <c r="AE613" t="str">
        <f t="shared" si="297"/>
        <v>"http://www.w3.org/2001/XMLSchema#string"</v>
      </c>
      <c r="AF613" t="str">
        <f t="shared" si="298"/>
        <v>"Enum","ContactDetailType","codeDescription","","string",2,"Open code list for types of contact details","Description or long version of the code; for example "Switzerland" for Switzerland when referring to the UN/LOCODE code list","false","false","","https://onerecord.iata.org/ns/cargo#ContactDetailType","https://onerecord.iata.org/ns/cargo#codeDescription","http://www.w3.org/2001/XMLSchema#string"</v>
      </c>
      <c r="AG613" t="str">
        <f t="shared" si="299"/>
        <v>"Enum.ContactDetailType"</v>
      </c>
      <c r="AH613" t="str">
        <f t="shared" si="300"/>
        <v>"codeDescription"</v>
      </c>
      <c r="AI613" t="str">
        <f t="shared" si="301"/>
        <v>".string"</v>
      </c>
      <c r="AJ613" t="str">
        <f t="shared" si="302"/>
        <v>""</v>
      </c>
      <c r="AK613" t="str">
        <f t="shared" si="303"/>
        <v>"hasOne"</v>
      </c>
      <c r="AL613" t="str">
        <f t="shared" si="304"/>
        <v>"Enum.ContactDetailType","codeDescription",".string","","hasOne"</v>
      </c>
      <c r="AN613">
        <f>COUNTIF(View_conceptual!G:G,L613)</f>
        <v>0</v>
      </c>
      <c r="AO613">
        <f>COUNTIF(View_conceptual!H:H,L613)+COUNTIF(View_conceptual!I:I,N613)</f>
        <v>0</v>
      </c>
      <c r="AQ613" t="str">
        <f t="shared" si="305"/>
        <v/>
      </c>
      <c r="AR613" t="str">
        <f t="shared" si="306"/>
        <v/>
      </c>
      <c r="AT613">
        <f>COUNTIF(View_full!G:G,L613)</f>
        <v>0</v>
      </c>
      <c r="AU613">
        <f>COUNTIF(View_full!H:H,L613)+COUNTIF(View_full!I:I,N613)</f>
        <v>0</v>
      </c>
      <c r="AV613">
        <f>COUNTIFS(Property_Manual!$A$2:$A$1206,Raw!L613,Property_Manual!$B$2:$B$1206,Raw!M613,Property_Manual!$C$2:$C$1206,Raw!N613,Property_Manual!$D$2:$D$1206,Raw!O613,Property_Manual!$F$2:$F$1206,"x")</f>
        <v>0</v>
      </c>
      <c r="AW613" t="str">
        <f t="shared" si="307"/>
        <v/>
      </c>
      <c r="AX613" t="str">
        <f t="shared" si="308"/>
        <v/>
      </c>
      <c r="AY613" t="str">
        <f t="shared" si="309"/>
        <v/>
      </c>
    </row>
    <row r="614" spans="1:51" x14ac:dyDescent="0.2">
      <c r="A614" s="5" t="s">
        <v>1254</v>
      </c>
      <c r="B614" s="5" t="s">
        <v>3</v>
      </c>
      <c r="C614" s="5" t="s">
        <v>491</v>
      </c>
      <c r="D614" s="5" t="s">
        <v>11</v>
      </c>
      <c r="E614" s="5"/>
      <c r="F614" s="5" t="s">
        <v>12</v>
      </c>
      <c r="G614">
        <v>1</v>
      </c>
      <c r="H614" s="5"/>
      <c r="I614" s="5" t="s">
        <v>492</v>
      </c>
      <c r="J614" s="5" t="s">
        <v>13</v>
      </c>
      <c r="K614" s="5"/>
      <c r="L614" t="str">
        <f t="shared" si="279"/>
        <v>ContactDetailType</v>
      </c>
      <c r="M614" t="str">
        <f t="shared" si="280"/>
        <v>codeLevel</v>
      </c>
      <c r="N614" t="str">
        <f t="shared" si="281"/>
        <v>integer</v>
      </c>
      <c r="O614" t="str">
        <f t="shared" si="282"/>
        <v/>
      </c>
      <c r="P614" t="str">
        <f t="shared" si="283"/>
        <v/>
      </c>
      <c r="Q614" t="str">
        <f t="shared" si="284"/>
        <v>Object</v>
      </c>
      <c r="R614" t="str">
        <f t="shared" si="285"/>
        <v>"Enum"</v>
      </c>
      <c r="S614" t="str">
        <f t="shared" si="286"/>
        <v>"ContactDetailType"</v>
      </c>
      <c r="T614" t="str">
        <f t="shared" si="287"/>
        <v>"codeLevel"</v>
      </c>
      <c r="U614" t="str">
        <f t="shared" si="288"/>
        <v>""</v>
      </c>
      <c r="V614" t="str">
        <f t="shared" si="289"/>
        <v>"integer"</v>
      </c>
      <c r="W614">
        <f>IF($A614="Implicit","",COUNTIFS($C$8:C614,C614,$A$8:A614,"Explicit"))</f>
        <v>3</v>
      </c>
      <c r="X614" t="str">
        <f t="shared" si="290"/>
        <v>"Open code list for types of contact details"</v>
      </c>
      <c r="Y614" t="str">
        <f t="shared" si="291"/>
        <v>"Integer indicating the level of a code if a codelists is hierarchical; for example HS-Codes"</v>
      </c>
      <c r="Z614" t="str">
        <f t="shared" si="292"/>
        <v>"false"</v>
      </c>
      <c r="AA614" t="str">
        <f t="shared" si="293"/>
        <v>"false"</v>
      </c>
      <c r="AB614" t="str">
        <f t="shared" si="294"/>
        <v>""</v>
      </c>
      <c r="AC614" t="str">
        <f t="shared" si="295"/>
        <v>"https://onerecord.iata.org/ns/cargo#ContactDetailType"</v>
      </c>
      <c r="AD614" t="str">
        <f t="shared" si="296"/>
        <v>"https://onerecord.iata.org/ns/cargo#codeLevel"</v>
      </c>
      <c r="AE614" t="str">
        <f t="shared" si="297"/>
        <v>"http://www.w3.org/2001/XMLSchema#integer"</v>
      </c>
      <c r="AF614" t="str">
        <f t="shared" si="298"/>
        <v>"Enum","ContactDetailType","codeLevel","","integer",3,"Open code list for types of contact details","Integer indicating the level of a code if a codelists is hierarchical; for example HS-Codes","false","false","","https://onerecord.iata.org/ns/cargo#ContactDetailType","https://onerecord.iata.org/ns/cargo#codeLevel","http://www.w3.org/2001/XMLSchema#integer"</v>
      </c>
      <c r="AG614" t="str">
        <f t="shared" si="299"/>
        <v>"Enum.ContactDetailType"</v>
      </c>
      <c r="AH614" t="str">
        <f t="shared" si="300"/>
        <v>"codeLevel"</v>
      </c>
      <c r="AI614" t="str">
        <f t="shared" si="301"/>
        <v>".integer"</v>
      </c>
      <c r="AJ614" t="str">
        <f t="shared" si="302"/>
        <v>""</v>
      </c>
      <c r="AK614" t="str">
        <f t="shared" si="303"/>
        <v>"hasOne"</v>
      </c>
      <c r="AL614" t="str">
        <f t="shared" si="304"/>
        <v>"Enum.ContactDetailType","codeLevel",".integer","","hasOne"</v>
      </c>
      <c r="AN614">
        <f>COUNTIF(View_conceptual!G:G,L614)</f>
        <v>0</v>
      </c>
      <c r="AO614">
        <f>COUNTIF(View_conceptual!H:H,L614)+COUNTIF(View_conceptual!I:I,N614)</f>
        <v>0</v>
      </c>
      <c r="AQ614" t="str">
        <f t="shared" si="305"/>
        <v/>
      </c>
      <c r="AR614" t="str">
        <f t="shared" si="306"/>
        <v/>
      </c>
      <c r="AT614">
        <f>COUNTIF(View_full!G:G,L614)</f>
        <v>0</v>
      </c>
      <c r="AU614">
        <f>COUNTIF(View_full!H:H,L614)+COUNTIF(View_full!I:I,N614)</f>
        <v>0</v>
      </c>
      <c r="AV614">
        <f>COUNTIFS(Property_Manual!$A$2:$A$1206,Raw!L614,Property_Manual!$B$2:$B$1206,Raw!M614,Property_Manual!$C$2:$C$1206,Raw!N614,Property_Manual!$D$2:$D$1206,Raw!O614,Property_Manual!$F$2:$F$1206,"x")</f>
        <v>0</v>
      </c>
      <c r="AW614" t="str">
        <f t="shared" si="307"/>
        <v/>
      </c>
      <c r="AX614" t="str">
        <f t="shared" si="308"/>
        <v/>
      </c>
      <c r="AY614" t="str">
        <f t="shared" si="309"/>
        <v/>
      </c>
    </row>
    <row r="615" spans="1:51" x14ac:dyDescent="0.2">
      <c r="A615" s="5" t="s">
        <v>1254</v>
      </c>
      <c r="B615" s="5" t="s">
        <v>3</v>
      </c>
      <c r="C615" s="5" t="s">
        <v>491</v>
      </c>
      <c r="D615" s="5" t="s">
        <v>14</v>
      </c>
      <c r="E615" s="5"/>
      <c r="F615" s="5" t="s">
        <v>6</v>
      </c>
      <c r="G615">
        <v>1</v>
      </c>
      <c r="I615" s="5" t="s">
        <v>492</v>
      </c>
      <c r="J615" s="5" t="s">
        <v>15</v>
      </c>
      <c r="K615" s="5"/>
      <c r="L615" t="str">
        <f t="shared" si="279"/>
        <v>ContactDetailType</v>
      </c>
      <c r="M615" t="str">
        <f t="shared" si="280"/>
        <v>codeListName</v>
      </c>
      <c r="N615" t="str">
        <f t="shared" si="281"/>
        <v>string</v>
      </c>
      <c r="O615" t="str">
        <f t="shared" si="282"/>
        <v/>
      </c>
      <c r="P615" t="str">
        <f t="shared" si="283"/>
        <v/>
      </c>
      <c r="Q615" t="str">
        <f t="shared" si="284"/>
        <v>Object</v>
      </c>
      <c r="R615" t="str">
        <f t="shared" si="285"/>
        <v>"Enum"</v>
      </c>
      <c r="S615" t="str">
        <f t="shared" si="286"/>
        <v>"ContactDetailType"</v>
      </c>
      <c r="T615" t="str">
        <f t="shared" si="287"/>
        <v>"codeListName"</v>
      </c>
      <c r="U615" t="str">
        <f t="shared" si="288"/>
        <v>""</v>
      </c>
      <c r="V615" t="str">
        <f t="shared" si="289"/>
        <v>"string"</v>
      </c>
      <c r="W615">
        <f>IF($A615="Implicit","",COUNTIFS($C$8:C615,C615,$A$8:A615,"Explicit"))</f>
        <v>4</v>
      </c>
      <c r="X615" t="str">
        <f t="shared" si="290"/>
        <v>"Open code list for types of contact details"</v>
      </c>
      <c r="Y615" t="str">
        <f t="shared" si="291"/>
        <v>"Official name of the code list without version number when direct reference is not possible; for example "UN/LOCODE" when referring to the UN/LOCODE code list"</v>
      </c>
      <c r="Z615" t="str">
        <f t="shared" si="292"/>
        <v>"false"</v>
      </c>
      <c r="AA615" t="str">
        <f t="shared" si="293"/>
        <v>"false"</v>
      </c>
      <c r="AB615" t="str">
        <f t="shared" si="294"/>
        <v>""</v>
      </c>
      <c r="AC615" t="str">
        <f t="shared" si="295"/>
        <v>"https://onerecord.iata.org/ns/cargo#ContactDetailType"</v>
      </c>
      <c r="AD615" t="str">
        <f t="shared" si="296"/>
        <v>"https://onerecord.iata.org/ns/cargo#codeListName"</v>
      </c>
      <c r="AE615" t="str">
        <f t="shared" si="297"/>
        <v>"http://www.w3.org/2001/XMLSchema#string"</v>
      </c>
      <c r="AF615" t="str">
        <f t="shared" si="298"/>
        <v>"Enum","ContactDetailType","codeListName","","string",4,"Open code list for types of contact details","Official name of the code list without version number when direct reference is not possible; for example "UN/LOCODE" when referring to the UN/LOCODE code list","false","false","","https://onerecord.iata.org/ns/cargo#ContactDetailType","https://onerecord.iata.org/ns/cargo#codeListName","http://www.w3.org/2001/XMLSchema#string"</v>
      </c>
      <c r="AG615" t="str">
        <f t="shared" si="299"/>
        <v>"Enum.ContactDetailType"</v>
      </c>
      <c r="AH615" t="str">
        <f t="shared" si="300"/>
        <v>"codeListName"</v>
      </c>
      <c r="AI615" t="str">
        <f t="shared" si="301"/>
        <v>".string"</v>
      </c>
      <c r="AJ615" t="str">
        <f t="shared" si="302"/>
        <v>""</v>
      </c>
      <c r="AK615" t="str">
        <f t="shared" si="303"/>
        <v>"hasOne"</v>
      </c>
      <c r="AL615" t="str">
        <f t="shared" si="304"/>
        <v>"Enum.ContactDetailType","codeListName",".string","","hasOne"</v>
      </c>
      <c r="AN615">
        <f>COUNTIF(View_conceptual!G:G,L615)</f>
        <v>0</v>
      </c>
      <c r="AO615">
        <f>COUNTIF(View_conceptual!H:H,L615)+COUNTIF(View_conceptual!I:I,N615)</f>
        <v>0</v>
      </c>
      <c r="AQ615" t="str">
        <f t="shared" si="305"/>
        <v/>
      </c>
      <c r="AR615" t="str">
        <f t="shared" si="306"/>
        <v/>
      </c>
      <c r="AT615">
        <f>COUNTIF(View_full!G:G,L615)</f>
        <v>0</v>
      </c>
      <c r="AU615">
        <f>COUNTIF(View_full!H:H,L615)+COUNTIF(View_full!I:I,N615)</f>
        <v>0</v>
      </c>
      <c r="AV615">
        <f>COUNTIFS(Property_Manual!$A$2:$A$1206,Raw!L615,Property_Manual!$B$2:$B$1206,Raw!M615,Property_Manual!$C$2:$C$1206,Raw!N615,Property_Manual!$D$2:$D$1206,Raw!O615,Property_Manual!$F$2:$F$1206,"x")</f>
        <v>0</v>
      </c>
      <c r="AW615" t="str">
        <f t="shared" si="307"/>
        <v/>
      </c>
      <c r="AX615" t="str">
        <f t="shared" si="308"/>
        <v/>
      </c>
      <c r="AY615" t="str">
        <f t="shared" si="309"/>
        <v/>
      </c>
    </row>
    <row r="616" spans="1:51" x14ac:dyDescent="0.2">
      <c r="A616" s="5" t="s">
        <v>1254</v>
      </c>
      <c r="B616" s="5" t="s">
        <v>3</v>
      </c>
      <c r="C616" s="5" t="s">
        <v>491</v>
      </c>
      <c r="D616" s="5" t="s">
        <v>16</v>
      </c>
      <c r="E616" s="5"/>
      <c r="F616" s="5" t="s">
        <v>6</v>
      </c>
      <c r="G616">
        <v>1</v>
      </c>
      <c r="I616" s="5" t="s">
        <v>492</v>
      </c>
      <c r="J616" s="5" t="s">
        <v>17</v>
      </c>
      <c r="K616" s="5"/>
      <c r="L616" t="str">
        <f t="shared" si="279"/>
        <v>ContactDetailType</v>
      </c>
      <c r="M616" t="str">
        <f t="shared" si="280"/>
        <v>codeListReference</v>
      </c>
      <c r="N616" t="str">
        <f t="shared" si="281"/>
        <v>string</v>
      </c>
      <c r="O616" t="str">
        <f t="shared" si="282"/>
        <v/>
      </c>
      <c r="P616" t="str">
        <f t="shared" si="283"/>
        <v/>
      </c>
      <c r="Q616" t="str">
        <f t="shared" si="284"/>
        <v>Object</v>
      </c>
      <c r="R616" t="str">
        <f t="shared" si="285"/>
        <v>"Enum"</v>
      </c>
      <c r="S616" t="str">
        <f t="shared" si="286"/>
        <v>"ContactDetailType"</v>
      </c>
      <c r="T616" t="str">
        <f t="shared" si="287"/>
        <v>"codeListReference"</v>
      </c>
      <c r="U616" t="str">
        <f t="shared" si="288"/>
        <v>""</v>
      </c>
      <c r="V616" t="str">
        <f t="shared" si="289"/>
        <v>"string"</v>
      </c>
      <c r="W616">
        <f>IF($A616="Implicit","",COUNTIFS($C$8:C616,C616,$A$8:A616,"Explicit"))</f>
        <v>5</v>
      </c>
      <c r="X616" t="str">
        <f t="shared" si="290"/>
        <v>"Open code list for types of contact details"</v>
      </c>
      <c r="Y616" t="str">
        <f t="shared" si="291"/>
        <v>"URL to access the code list the code is taken from; for example "https://unece.org/trade/cefact/unlocode-code-list-country-and-territory" for UN/LOCODE."</v>
      </c>
      <c r="Z616" t="str">
        <f t="shared" si="292"/>
        <v>"false"</v>
      </c>
      <c r="AA616" t="str">
        <f t="shared" si="293"/>
        <v>"false"</v>
      </c>
      <c r="AB616" t="str">
        <f t="shared" si="294"/>
        <v>""</v>
      </c>
      <c r="AC616" t="str">
        <f t="shared" si="295"/>
        <v>"https://onerecord.iata.org/ns/cargo#ContactDetailType"</v>
      </c>
      <c r="AD616" t="str">
        <f t="shared" si="296"/>
        <v>"https://onerecord.iata.org/ns/cargo#codeListReference"</v>
      </c>
      <c r="AE616" t="str">
        <f t="shared" si="297"/>
        <v>"http://www.w3.org/2001/XMLSchema#string"</v>
      </c>
      <c r="AF616" t="str">
        <f t="shared" si="298"/>
        <v>"Enum","ContactDetailType","codeListReference","","string",5,"Open code list for types of contact details","URL to access the code list the code is taken from; for example "https://unece.org/trade/cefact/unlocode-code-list-country-and-territory" for UN/LOCODE.","false","false","","https://onerecord.iata.org/ns/cargo#ContactDetailType","https://onerecord.iata.org/ns/cargo#codeListReference","http://www.w3.org/2001/XMLSchema#string"</v>
      </c>
      <c r="AG616" t="str">
        <f t="shared" si="299"/>
        <v>"Enum.ContactDetailType"</v>
      </c>
      <c r="AH616" t="str">
        <f t="shared" si="300"/>
        <v>"codeListReference"</v>
      </c>
      <c r="AI616" t="str">
        <f t="shared" si="301"/>
        <v>".string"</v>
      </c>
      <c r="AJ616" t="str">
        <f t="shared" si="302"/>
        <v>""</v>
      </c>
      <c r="AK616" t="str">
        <f t="shared" si="303"/>
        <v>"hasOne"</v>
      </c>
      <c r="AL616" t="str">
        <f t="shared" si="304"/>
        <v>"Enum.ContactDetailType","codeListReference",".string","","hasOne"</v>
      </c>
      <c r="AN616">
        <f>COUNTIF(View_conceptual!G:G,L616)</f>
        <v>0</v>
      </c>
      <c r="AO616">
        <f>COUNTIF(View_conceptual!H:H,L616)+COUNTIF(View_conceptual!I:I,N616)</f>
        <v>0</v>
      </c>
      <c r="AQ616" t="str">
        <f t="shared" si="305"/>
        <v/>
      </c>
      <c r="AR616" t="str">
        <f t="shared" si="306"/>
        <v/>
      </c>
      <c r="AT616">
        <f>COUNTIF(View_full!G:G,L616)</f>
        <v>0</v>
      </c>
      <c r="AU616">
        <f>COUNTIF(View_full!H:H,L616)+COUNTIF(View_full!I:I,N616)</f>
        <v>0</v>
      </c>
      <c r="AV616">
        <f>COUNTIFS(Property_Manual!$A$2:$A$1206,Raw!L616,Property_Manual!$B$2:$B$1206,Raw!M616,Property_Manual!$C$2:$C$1206,Raw!N616,Property_Manual!$D$2:$D$1206,Raw!O616,Property_Manual!$F$2:$F$1206,"x")</f>
        <v>0</v>
      </c>
      <c r="AW616" t="str">
        <f t="shared" si="307"/>
        <v/>
      </c>
      <c r="AX616" t="str">
        <f t="shared" si="308"/>
        <v/>
      </c>
      <c r="AY616" t="str">
        <f t="shared" si="309"/>
        <v/>
      </c>
    </row>
    <row r="617" spans="1:51" x14ac:dyDescent="0.2">
      <c r="A617" s="5" t="s">
        <v>1254</v>
      </c>
      <c r="B617" s="5" t="s">
        <v>3</v>
      </c>
      <c r="C617" s="5" t="s">
        <v>491</v>
      </c>
      <c r="D617" s="5" t="s">
        <v>18</v>
      </c>
      <c r="E617" s="5"/>
      <c r="F617" s="5" t="s">
        <v>6</v>
      </c>
      <c r="G617">
        <v>1</v>
      </c>
      <c r="I617" s="5" t="s">
        <v>492</v>
      </c>
      <c r="J617" s="5" t="s">
        <v>19</v>
      </c>
      <c r="K617" s="5"/>
      <c r="L617" t="str">
        <f t="shared" si="279"/>
        <v>ContactDetailType</v>
      </c>
      <c r="M617" t="str">
        <f t="shared" si="280"/>
        <v>codeListVersion</v>
      </c>
      <c r="N617" t="str">
        <f t="shared" si="281"/>
        <v>string</v>
      </c>
      <c r="O617" t="str">
        <f t="shared" si="282"/>
        <v/>
      </c>
      <c r="P617" t="str">
        <f t="shared" si="283"/>
        <v/>
      </c>
      <c r="Q617" t="str">
        <f t="shared" si="284"/>
        <v>Object</v>
      </c>
      <c r="R617" t="str">
        <f t="shared" si="285"/>
        <v>"Enum"</v>
      </c>
      <c r="S617" t="str">
        <f t="shared" si="286"/>
        <v>"ContactDetailType"</v>
      </c>
      <c r="T617" t="str">
        <f t="shared" si="287"/>
        <v>"codeListVersion"</v>
      </c>
      <c r="U617" t="str">
        <f t="shared" si="288"/>
        <v>""</v>
      </c>
      <c r="V617" t="str">
        <f t="shared" si="289"/>
        <v>"string"</v>
      </c>
      <c r="W617">
        <f>IF($A617="Implicit","",COUNTIFS($C$8:C617,C617,$A$8:A617,"Explicit"))</f>
        <v>6</v>
      </c>
      <c r="X617" t="str">
        <f t="shared" si="290"/>
        <v>"Open code list for types of contact details"</v>
      </c>
      <c r="Y617" t="str">
        <f t="shared" si="291"/>
        <v>"Version of the code list; for example "223-1" for UN/LOCODE. Used if the property codeListName is used or the version is not apparent from the resource referred to in property codeListReference."</v>
      </c>
      <c r="Z617" t="str">
        <f t="shared" si="292"/>
        <v>"false"</v>
      </c>
      <c r="AA617" t="str">
        <f t="shared" si="293"/>
        <v>"false"</v>
      </c>
      <c r="AB617" t="str">
        <f t="shared" si="294"/>
        <v>""</v>
      </c>
      <c r="AC617" t="str">
        <f t="shared" si="295"/>
        <v>"https://onerecord.iata.org/ns/cargo#ContactDetailType"</v>
      </c>
      <c r="AD617" t="str">
        <f t="shared" si="296"/>
        <v>"https://onerecord.iata.org/ns/cargo#codeListVersion"</v>
      </c>
      <c r="AE617" t="str">
        <f t="shared" si="297"/>
        <v>"http://www.w3.org/2001/XMLSchema#string"</v>
      </c>
      <c r="AF617" t="str">
        <f t="shared" si="298"/>
        <v>"Enum","ContactDetailType","codeListVersion","","string",6,"Open code list for types of contact details","Version of the code list; for example "223-1" for UN/LOCODE. Used if the property codeListName is used or the version is not apparent from the resource referred to in property codeListReference.","false","false","","https://onerecord.iata.org/ns/cargo#ContactDetailType","https://onerecord.iata.org/ns/cargo#codeListVersion","http://www.w3.org/2001/XMLSchema#string"</v>
      </c>
      <c r="AG617" t="str">
        <f t="shared" si="299"/>
        <v>"Enum.ContactDetailType"</v>
      </c>
      <c r="AH617" t="str">
        <f t="shared" si="300"/>
        <v>"codeListVersion"</v>
      </c>
      <c r="AI617" t="str">
        <f t="shared" si="301"/>
        <v>".string"</v>
      </c>
      <c r="AJ617" t="str">
        <f t="shared" si="302"/>
        <v>""</v>
      </c>
      <c r="AK617" t="str">
        <f t="shared" si="303"/>
        <v>"hasOne"</v>
      </c>
      <c r="AL617" t="str">
        <f t="shared" si="304"/>
        <v>"Enum.ContactDetailType","codeListVersion",".string","","hasOne"</v>
      </c>
      <c r="AN617">
        <f>COUNTIF(View_conceptual!G:G,L617)</f>
        <v>0</v>
      </c>
      <c r="AO617">
        <f>COUNTIF(View_conceptual!H:H,L617)+COUNTIF(View_conceptual!I:I,N617)</f>
        <v>0</v>
      </c>
      <c r="AQ617" t="str">
        <f t="shared" si="305"/>
        <v/>
      </c>
      <c r="AR617" t="str">
        <f t="shared" si="306"/>
        <v/>
      </c>
      <c r="AT617">
        <f>COUNTIF(View_full!G:G,L617)</f>
        <v>0</v>
      </c>
      <c r="AU617">
        <f>COUNTIF(View_full!H:H,L617)+COUNTIF(View_full!I:I,N617)</f>
        <v>0</v>
      </c>
      <c r="AV617">
        <f>COUNTIFS(Property_Manual!$A$2:$A$1206,Raw!L617,Property_Manual!$B$2:$B$1206,Raw!M617,Property_Manual!$C$2:$C$1206,Raw!N617,Property_Manual!$D$2:$D$1206,Raw!O617,Property_Manual!$F$2:$F$1206,"x")</f>
        <v>0</v>
      </c>
      <c r="AW617" t="str">
        <f t="shared" si="307"/>
        <v/>
      </c>
      <c r="AX617" t="str">
        <f t="shared" si="308"/>
        <v/>
      </c>
      <c r="AY617" t="str">
        <f t="shared" si="309"/>
        <v/>
      </c>
    </row>
    <row r="618" spans="1:51" x14ac:dyDescent="0.2">
      <c r="A618" s="5" t="s">
        <v>1254</v>
      </c>
      <c r="B618" s="5" t="s">
        <v>3</v>
      </c>
      <c r="C618" s="5" t="s">
        <v>393</v>
      </c>
      <c r="D618" s="5" t="s">
        <v>5</v>
      </c>
      <c r="E618" s="5"/>
      <c r="F618" s="5" t="s">
        <v>6</v>
      </c>
      <c r="G618">
        <v>1</v>
      </c>
      <c r="I618" s="5" t="s">
        <v>497</v>
      </c>
      <c r="J618" s="5" t="s">
        <v>8</v>
      </c>
      <c r="K618" s="5"/>
      <c r="L618" t="str">
        <f t="shared" si="279"/>
        <v>ContactRole</v>
      </c>
      <c r="M618" t="str">
        <f t="shared" si="280"/>
        <v>code</v>
      </c>
      <c r="N618" t="str">
        <f t="shared" si="281"/>
        <v>string</v>
      </c>
      <c r="O618" t="str">
        <f t="shared" si="282"/>
        <v/>
      </c>
      <c r="P618" t="str">
        <f t="shared" si="283"/>
        <v/>
      </c>
      <c r="Q618" t="str">
        <f t="shared" si="284"/>
        <v>Object</v>
      </c>
      <c r="R618" t="str">
        <f t="shared" si="285"/>
        <v>"Enum"</v>
      </c>
      <c r="S618" t="str">
        <f t="shared" si="286"/>
        <v>"ContactRole"</v>
      </c>
      <c r="T618" t="str">
        <f t="shared" si="287"/>
        <v>"code"</v>
      </c>
      <c r="U618" t="str">
        <f t="shared" si="288"/>
        <v>""</v>
      </c>
      <c r="V618" t="str">
        <f t="shared" si="289"/>
        <v>"string"</v>
      </c>
      <c r="W618">
        <f>IF($A618="Implicit","",COUNTIFS($C$8:C618,C618,$A$8:A618,"Explicit"))</f>
        <v>1</v>
      </c>
      <c r="X618" t="str">
        <f t="shared" si="290"/>
        <v>"Open code list for roles of a contact"</v>
      </c>
      <c r="Y618" t="str">
        <f t="shared" si="291"/>
        <v>"Code or short version of a code; for example "CH" for Switzerland when referring to the UN/LOCODE code list"</v>
      </c>
      <c r="Z618" t="str">
        <f t="shared" si="292"/>
        <v>"false"</v>
      </c>
      <c r="AA618" t="str">
        <f t="shared" si="293"/>
        <v>"false"</v>
      </c>
      <c r="AB618" t="str">
        <f t="shared" si="294"/>
        <v>""</v>
      </c>
      <c r="AC618" t="str">
        <f t="shared" si="295"/>
        <v>"https://onerecord.iata.org/ns/cargo#ContactRole"</v>
      </c>
      <c r="AD618" t="str">
        <f t="shared" si="296"/>
        <v>"https://onerecord.iata.org/ns/cargo#code"</v>
      </c>
      <c r="AE618" t="str">
        <f t="shared" si="297"/>
        <v>"http://www.w3.org/2001/XMLSchema#string"</v>
      </c>
      <c r="AF618" t="str">
        <f t="shared" si="298"/>
        <v>"Enum","ContactRole","code","","string",1,"Open code list for roles of a contact","Code or short version of a code; for example "CH" for Switzerland when referring to the UN/LOCODE code list","false","false","","https://onerecord.iata.org/ns/cargo#ContactRole","https://onerecord.iata.org/ns/cargo#code","http://www.w3.org/2001/XMLSchema#string"</v>
      </c>
      <c r="AG618" t="str">
        <f t="shared" si="299"/>
        <v>"Enum.ContactRole"</v>
      </c>
      <c r="AH618" t="str">
        <f t="shared" si="300"/>
        <v>"code"</v>
      </c>
      <c r="AI618" t="str">
        <f t="shared" si="301"/>
        <v>".string"</v>
      </c>
      <c r="AJ618" t="str">
        <f t="shared" si="302"/>
        <v>""</v>
      </c>
      <c r="AK618" t="str">
        <f t="shared" si="303"/>
        <v>"hasOne"</v>
      </c>
      <c r="AL618" t="str">
        <f t="shared" si="304"/>
        <v>"Enum.ContactRole","code",".string","","hasOne"</v>
      </c>
      <c r="AN618">
        <f>COUNTIF(View_conceptual!G:G,L618)</f>
        <v>0</v>
      </c>
      <c r="AO618">
        <f>COUNTIF(View_conceptual!H:H,L618)+COUNTIF(View_conceptual!I:I,N618)</f>
        <v>0</v>
      </c>
      <c r="AQ618" t="str">
        <f t="shared" si="305"/>
        <v/>
      </c>
      <c r="AR618" t="str">
        <f t="shared" si="306"/>
        <v/>
      </c>
      <c r="AT618">
        <f>COUNTIF(View_full!G:G,L618)</f>
        <v>0</v>
      </c>
      <c r="AU618">
        <f>COUNTIF(View_full!H:H,L618)+COUNTIF(View_full!I:I,N618)</f>
        <v>0</v>
      </c>
      <c r="AV618">
        <f>COUNTIFS(Property_Manual!$A$2:$A$1206,Raw!L618,Property_Manual!$B$2:$B$1206,Raw!M618,Property_Manual!$C$2:$C$1206,Raw!N618,Property_Manual!$D$2:$D$1206,Raw!O618,Property_Manual!$F$2:$F$1206,"x")</f>
        <v>0</v>
      </c>
      <c r="AW618" t="str">
        <f t="shared" si="307"/>
        <v/>
      </c>
      <c r="AX618" t="str">
        <f t="shared" si="308"/>
        <v/>
      </c>
      <c r="AY618" t="str">
        <f t="shared" si="309"/>
        <v/>
      </c>
    </row>
    <row r="619" spans="1:51" x14ac:dyDescent="0.2">
      <c r="A619" s="5" t="s">
        <v>1254</v>
      </c>
      <c r="B619" s="5" t="s">
        <v>3</v>
      </c>
      <c r="C619" s="5" t="s">
        <v>393</v>
      </c>
      <c r="D619" s="5" t="s">
        <v>9</v>
      </c>
      <c r="F619" s="5" t="s">
        <v>6</v>
      </c>
      <c r="G619">
        <v>1</v>
      </c>
      <c r="I619" s="5" t="s">
        <v>497</v>
      </c>
      <c r="J619" s="5" t="s">
        <v>10</v>
      </c>
      <c r="K619" s="5"/>
      <c r="L619" t="str">
        <f t="shared" si="279"/>
        <v>ContactRole</v>
      </c>
      <c r="M619" t="str">
        <f t="shared" si="280"/>
        <v>codeDescription</v>
      </c>
      <c r="N619" t="str">
        <f t="shared" si="281"/>
        <v>string</v>
      </c>
      <c r="O619" t="str">
        <f t="shared" si="282"/>
        <v/>
      </c>
      <c r="P619" t="str">
        <f t="shared" si="283"/>
        <v/>
      </c>
      <c r="Q619" t="str">
        <f t="shared" si="284"/>
        <v>Object</v>
      </c>
      <c r="R619" t="str">
        <f t="shared" si="285"/>
        <v>"Enum"</v>
      </c>
      <c r="S619" t="str">
        <f t="shared" si="286"/>
        <v>"ContactRole"</v>
      </c>
      <c r="T619" t="str">
        <f t="shared" si="287"/>
        <v>"codeDescription"</v>
      </c>
      <c r="U619" t="str">
        <f t="shared" si="288"/>
        <v>""</v>
      </c>
      <c r="V619" t="str">
        <f t="shared" si="289"/>
        <v>"string"</v>
      </c>
      <c r="W619">
        <f>IF($A619="Implicit","",COUNTIFS($C$8:C619,C619,$A$8:A619,"Explicit"))</f>
        <v>2</v>
      </c>
      <c r="X619" t="str">
        <f t="shared" si="290"/>
        <v>"Open code list for roles of a contact"</v>
      </c>
      <c r="Y619" t="str">
        <f t="shared" si="291"/>
        <v>"Description or long version of the code; for example "Switzerland" for Switzerland when referring to the UN/LOCODE code list"</v>
      </c>
      <c r="Z619" t="str">
        <f t="shared" si="292"/>
        <v>"false"</v>
      </c>
      <c r="AA619" t="str">
        <f t="shared" si="293"/>
        <v>"false"</v>
      </c>
      <c r="AB619" t="str">
        <f t="shared" si="294"/>
        <v>""</v>
      </c>
      <c r="AC619" t="str">
        <f t="shared" si="295"/>
        <v>"https://onerecord.iata.org/ns/cargo#ContactRole"</v>
      </c>
      <c r="AD619" t="str">
        <f t="shared" si="296"/>
        <v>"https://onerecord.iata.org/ns/cargo#codeDescription"</v>
      </c>
      <c r="AE619" t="str">
        <f t="shared" si="297"/>
        <v>"http://www.w3.org/2001/XMLSchema#string"</v>
      </c>
      <c r="AF619" t="str">
        <f t="shared" si="298"/>
        <v>"Enum","ContactRole","codeDescription","","string",2,"Open code list for roles of a contact","Description or long version of the code; for example "Switzerland" for Switzerland when referring to the UN/LOCODE code list","false","false","","https://onerecord.iata.org/ns/cargo#ContactRole","https://onerecord.iata.org/ns/cargo#codeDescription","http://www.w3.org/2001/XMLSchema#string"</v>
      </c>
      <c r="AG619" t="str">
        <f t="shared" si="299"/>
        <v>"Enum.ContactRole"</v>
      </c>
      <c r="AH619" t="str">
        <f t="shared" si="300"/>
        <v>"codeDescription"</v>
      </c>
      <c r="AI619" t="str">
        <f t="shared" si="301"/>
        <v>".string"</v>
      </c>
      <c r="AJ619" t="str">
        <f t="shared" si="302"/>
        <v>""</v>
      </c>
      <c r="AK619" t="str">
        <f t="shared" si="303"/>
        <v>"hasOne"</v>
      </c>
      <c r="AL619" t="str">
        <f t="shared" si="304"/>
        <v>"Enum.ContactRole","codeDescription",".string","","hasOne"</v>
      </c>
      <c r="AN619">
        <f>COUNTIF(View_conceptual!G:G,L619)</f>
        <v>0</v>
      </c>
      <c r="AO619">
        <f>COUNTIF(View_conceptual!H:H,L619)+COUNTIF(View_conceptual!I:I,N619)</f>
        <v>0</v>
      </c>
      <c r="AQ619" t="str">
        <f t="shared" si="305"/>
        <v/>
      </c>
      <c r="AR619" t="str">
        <f t="shared" si="306"/>
        <v/>
      </c>
      <c r="AT619">
        <f>COUNTIF(View_full!G:G,L619)</f>
        <v>0</v>
      </c>
      <c r="AU619">
        <f>COUNTIF(View_full!H:H,L619)+COUNTIF(View_full!I:I,N619)</f>
        <v>0</v>
      </c>
      <c r="AV619">
        <f>COUNTIFS(Property_Manual!$A$2:$A$1206,Raw!L619,Property_Manual!$B$2:$B$1206,Raw!M619,Property_Manual!$C$2:$C$1206,Raw!N619,Property_Manual!$D$2:$D$1206,Raw!O619,Property_Manual!$F$2:$F$1206,"x")</f>
        <v>0</v>
      </c>
      <c r="AW619" t="str">
        <f t="shared" si="307"/>
        <v/>
      </c>
      <c r="AX619" t="str">
        <f t="shared" si="308"/>
        <v/>
      </c>
      <c r="AY619" t="str">
        <f t="shared" si="309"/>
        <v/>
      </c>
    </row>
    <row r="620" spans="1:51" x14ac:dyDescent="0.2">
      <c r="A620" s="5" t="s">
        <v>1254</v>
      </c>
      <c r="B620" s="5" t="s">
        <v>3</v>
      </c>
      <c r="C620" s="5" t="s">
        <v>393</v>
      </c>
      <c r="D620" s="5" t="s">
        <v>11</v>
      </c>
      <c r="E620" s="5"/>
      <c r="F620" s="5" t="s">
        <v>12</v>
      </c>
      <c r="G620">
        <v>1</v>
      </c>
      <c r="H620" s="5"/>
      <c r="I620" s="5" t="s">
        <v>497</v>
      </c>
      <c r="J620" s="5" t="s">
        <v>13</v>
      </c>
      <c r="K620" s="5"/>
      <c r="L620" t="str">
        <f t="shared" si="279"/>
        <v>ContactRole</v>
      </c>
      <c r="M620" t="str">
        <f t="shared" si="280"/>
        <v>codeLevel</v>
      </c>
      <c r="N620" t="str">
        <f t="shared" si="281"/>
        <v>integer</v>
      </c>
      <c r="O620" t="str">
        <f t="shared" si="282"/>
        <v/>
      </c>
      <c r="P620" t="str">
        <f t="shared" si="283"/>
        <v/>
      </c>
      <c r="Q620" t="str">
        <f t="shared" si="284"/>
        <v>Object</v>
      </c>
      <c r="R620" t="str">
        <f t="shared" si="285"/>
        <v>"Enum"</v>
      </c>
      <c r="S620" t="str">
        <f t="shared" si="286"/>
        <v>"ContactRole"</v>
      </c>
      <c r="T620" t="str">
        <f t="shared" si="287"/>
        <v>"codeLevel"</v>
      </c>
      <c r="U620" t="str">
        <f t="shared" si="288"/>
        <v>""</v>
      </c>
      <c r="V620" t="str">
        <f t="shared" si="289"/>
        <v>"integer"</v>
      </c>
      <c r="W620">
        <f>IF($A620="Implicit","",COUNTIFS($C$8:C620,C620,$A$8:A620,"Explicit"))</f>
        <v>3</v>
      </c>
      <c r="X620" t="str">
        <f t="shared" si="290"/>
        <v>"Open code list for roles of a contact"</v>
      </c>
      <c r="Y620" t="str">
        <f t="shared" si="291"/>
        <v>"Integer indicating the level of a code if a codelists is hierarchical; for example HS-Codes"</v>
      </c>
      <c r="Z620" t="str">
        <f t="shared" si="292"/>
        <v>"false"</v>
      </c>
      <c r="AA620" t="str">
        <f t="shared" si="293"/>
        <v>"false"</v>
      </c>
      <c r="AB620" t="str">
        <f t="shared" si="294"/>
        <v>""</v>
      </c>
      <c r="AC620" t="str">
        <f t="shared" si="295"/>
        <v>"https://onerecord.iata.org/ns/cargo#ContactRole"</v>
      </c>
      <c r="AD620" t="str">
        <f t="shared" si="296"/>
        <v>"https://onerecord.iata.org/ns/cargo#codeLevel"</v>
      </c>
      <c r="AE620" t="str">
        <f t="shared" si="297"/>
        <v>"http://www.w3.org/2001/XMLSchema#integer"</v>
      </c>
      <c r="AF620" t="str">
        <f t="shared" si="298"/>
        <v>"Enum","ContactRole","codeLevel","","integer",3,"Open code list for roles of a contact","Integer indicating the level of a code if a codelists is hierarchical; for example HS-Codes","false","false","","https://onerecord.iata.org/ns/cargo#ContactRole","https://onerecord.iata.org/ns/cargo#codeLevel","http://www.w3.org/2001/XMLSchema#integer"</v>
      </c>
      <c r="AG620" t="str">
        <f t="shared" si="299"/>
        <v>"Enum.ContactRole"</v>
      </c>
      <c r="AH620" t="str">
        <f t="shared" si="300"/>
        <v>"codeLevel"</v>
      </c>
      <c r="AI620" t="str">
        <f t="shared" si="301"/>
        <v>".integer"</v>
      </c>
      <c r="AJ620" t="str">
        <f t="shared" si="302"/>
        <v>""</v>
      </c>
      <c r="AK620" t="str">
        <f t="shared" si="303"/>
        <v>"hasOne"</v>
      </c>
      <c r="AL620" t="str">
        <f t="shared" si="304"/>
        <v>"Enum.ContactRole","codeLevel",".integer","","hasOne"</v>
      </c>
      <c r="AN620">
        <f>COUNTIF(View_conceptual!G:G,L620)</f>
        <v>0</v>
      </c>
      <c r="AO620">
        <f>COUNTIF(View_conceptual!H:H,L620)+COUNTIF(View_conceptual!I:I,N620)</f>
        <v>0</v>
      </c>
      <c r="AQ620" t="str">
        <f t="shared" si="305"/>
        <v/>
      </c>
      <c r="AR620" t="str">
        <f t="shared" si="306"/>
        <v/>
      </c>
      <c r="AT620">
        <f>COUNTIF(View_full!G:G,L620)</f>
        <v>0</v>
      </c>
      <c r="AU620">
        <f>COUNTIF(View_full!H:H,L620)+COUNTIF(View_full!I:I,N620)</f>
        <v>0</v>
      </c>
      <c r="AV620">
        <f>COUNTIFS(Property_Manual!$A$2:$A$1206,Raw!L620,Property_Manual!$B$2:$B$1206,Raw!M620,Property_Manual!$C$2:$C$1206,Raw!N620,Property_Manual!$D$2:$D$1206,Raw!O620,Property_Manual!$F$2:$F$1206,"x")</f>
        <v>0</v>
      </c>
      <c r="AW620" t="str">
        <f t="shared" si="307"/>
        <v/>
      </c>
      <c r="AX620" t="str">
        <f t="shared" si="308"/>
        <v/>
      </c>
      <c r="AY620" t="str">
        <f t="shared" si="309"/>
        <v/>
      </c>
    </row>
    <row r="621" spans="1:51" x14ac:dyDescent="0.2">
      <c r="A621" s="5" t="s">
        <v>1254</v>
      </c>
      <c r="B621" s="5" t="s">
        <v>3</v>
      </c>
      <c r="C621" s="5" t="s">
        <v>393</v>
      </c>
      <c r="D621" s="5" t="s">
        <v>14</v>
      </c>
      <c r="E621" s="5"/>
      <c r="F621" s="5" t="s">
        <v>6</v>
      </c>
      <c r="G621">
        <v>1</v>
      </c>
      <c r="H621" s="5"/>
      <c r="I621" s="5" t="s">
        <v>497</v>
      </c>
      <c r="J621" s="5" t="s">
        <v>15</v>
      </c>
      <c r="K621" s="5"/>
      <c r="L621" t="str">
        <f t="shared" si="279"/>
        <v>ContactRole</v>
      </c>
      <c r="M621" t="str">
        <f t="shared" si="280"/>
        <v>codeListName</v>
      </c>
      <c r="N621" t="str">
        <f t="shared" si="281"/>
        <v>string</v>
      </c>
      <c r="O621" t="str">
        <f t="shared" si="282"/>
        <v/>
      </c>
      <c r="P621" t="str">
        <f t="shared" si="283"/>
        <v/>
      </c>
      <c r="Q621" t="str">
        <f t="shared" si="284"/>
        <v>Object</v>
      </c>
      <c r="R621" t="str">
        <f t="shared" si="285"/>
        <v>"Enum"</v>
      </c>
      <c r="S621" t="str">
        <f t="shared" si="286"/>
        <v>"ContactRole"</v>
      </c>
      <c r="T621" t="str">
        <f t="shared" si="287"/>
        <v>"codeListName"</v>
      </c>
      <c r="U621" t="str">
        <f t="shared" si="288"/>
        <v>""</v>
      </c>
      <c r="V621" t="str">
        <f t="shared" si="289"/>
        <v>"string"</v>
      </c>
      <c r="W621">
        <f>IF($A621="Implicit","",COUNTIFS($C$8:C621,C621,$A$8:A621,"Explicit"))</f>
        <v>4</v>
      </c>
      <c r="X621" t="str">
        <f t="shared" si="290"/>
        <v>"Open code list for roles of a contact"</v>
      </c>
      <c r="Y621" t="str">
        <f t="shared" si="291"/>
        <v>"Official name of the code list without version number when direct reference is not possible; for example "UN/LOCODE" when referring to the UN/LOCODE code list"</v>
      </c>
      <c r="Z621" t="str">
        <f t="shared" si="292"/>
        <v>"false"</v>
      </c>
      <c r="AA621" t="str">
        <f t="shared" si="293"/>
        <v>"false"</v>
      </c>
      <c r="AB621" t="str">
        <f t="shared" si="294"/>
        <v>""</v>
      </c>
      <c r="AC621" t="str">
        <f t="shared" si="295"/>
        <v>"https://onerecord.iata.org/ns/cargo#ContactRole"</v>
      </c>
      <c r="AD621" t="str">
        <f t="shared" si="296"/>
        <v>"https://onerecord.iata.org/ns/cargo#codeListName"</v>
      </c>
      <c r="AE621" t="str">
        <f t="shared" si="297"/>
        <v>"http://www.w3.org/2001/XMLSchema#string"</v>
      </c>
      <c r="AF621" t="str">
        <f t="shared" si="298"/>
        <v>"Enum","ContactRole","codeListName","","string",4,"Open code list for roles of a contact","Official name of the code list without version number when direct reference is not possible; for example "UN/LOCODE" when referring to the UN/LOCODE code list","false","false","","https://onerecord.iata.org/ns/cargo#ContactRole","https://onerecord.iata.org/ns/cargo#codeListName","http://www.w3.org/2001/XMLSchema#string"</v>
      </c>
      <c r="AG621" t="str">
        <f t="shared" si="299"/>
        <v>"Enum.ContactRole"</v>
      </c>
      <c r="AH621" t="str">
        <f t="shared" si="300"/>
        <v>"codeListName"</v>
      </c>
      <c r="AI621" t="str">
        <f t="shared" si="301"/>
        <v>".string"</v>
      </c>
      <c r="AJ621" t="str">
        <f t="shared" si="302"/>
        <v>""</v>
      </c>
      <c r="AK621" t="str">
        <f t="shared" si="303"/>
        <v>"hasOne"</v>
      </c>
      <c r="AL621" t="str">
        <f t="shared" si="304"/>
        <v>"Enum.ContactRole","codeListName",".string","","hasOne"</v>
      </c>
      <c r="AN621">
        <f>COUNTIF(View_conceptual!G:G,L621)</f>
        <v>0</v>
      </c>
      <c r="AO621">
        <f>COUNTIF(View_conceptual!H:H,L621)+COUNTIF(View_conceptual!I:I,N621)</f>
        <v>0</v>
      </c>
      <c r="AQ621" t="str">
        <f t="shared" si="305"/>
        <v/>
      </c>
      <c r="AR621" t="str">
        <f t="shared" si="306"/>
        <v/>
      </c>
      <c r="AT621">
        <f>COUNTIF(View_full!G:G,L621)</f>
        <v>0</v>
      </c>
      <c r="AU621">
        <f>COUNTIF(View_full!H:H,L621)+COUNTIF(View_full!I:I,N621)</f>
        <v>0</v>
      </c>
      <c r="AV621">
        <f>COUNTIFS(Property_Manual!$A$2:$A$1206,Raw!L621,Property_Manual!$B$2:$B$1206,Raw!M621,Property_Manual!$C$2:$C$1206,Raw!N621,Property_Manual!$D$2:$D$1206,Raw!O621,Property_Manual!$F$2:$F$1206,"x")</f>
        <v>0</v>
      </c>
      <c r="AW621" t="str">
        <f t="shared" si="307"/>
        <v/>
      </c>
      <c r="AX621" t="str">
        <f t="shared" si="308"/>
        <v/>
      </c>
      <c r="AY621" t="str">
        <f t="shared" si="309"/>
        <v/>
      </c>
    </row>
    <row r="622" spans="1:51" x14ac:dyDescent="0.2">
      <c r="A622" s="5" t="s">
        <v>1254</v>
      </c>
      <c r="B622" s="5" t="s">
        <v>3</v>
      </c>
      <c r="C622" s="5" t="s">
        <v>393</v>
      </c>
      <c r="D622" s="5" t="s">
        <v>16</v>
      </c>
      <c r="E622" s="5"/>
      <c r="F622" s="5" t="s">
        <v>6</v>
      </c>
      <c r="G622">
        <v>1</v>
      </c>
      <c r="H622" s="5"/>
      <c r="I622" s="5" t="s">
        <v>497</v>
      </c>
      <c r="J622" s="5" t="s">
        <v>17</v>
      </c>
      <c r="K622" s="5"/>
      <c r="L622" t="str">
        <f t="shared" si="279"/>
        <v>ContactRole</v>
      </c>
      <c r="M622" t="str">
        <f t="shared" si="280"/>
        <v>codeListReference</v>
      </c>
      <c r="N622" t="str">
        <f t="shared" si="281"/>
        <v>string</v>
      </c>
      <c r="O622" t="str">
        <f t="shared" si="282"/>
        <v/>
      </c>
      <c r="P622" t="str">
        <f t="shared" si="283"/>
        <v/>
      </c>
      <c r="Q622" t="str">
        <f t="shared" si="284"/>
        <v>Object</v>
      </c>
      <c r="R622" t="str">
        <f t="shared" si="285"/>
        <v>"Enum"</v>
      </c>
      <c r="S622" t="str">
        <f t="shared" si="286"/>
        <v>"ContactRole"</v>
      </c>
      <c r="T622" t="str">
        <f t="shared" si="287"/>
        <v>"codeListReference"</v>
      </c>
      <c r="U622" t="str">
        <f t="shared" si="288"/>
        <v>""</v>
      </c>
      <c r="V622" t="str">
        <f t="shared" si="289"/>
        <v>"string"</v>
      </c>
      <c r="W622">
        <f>IF($A622="Implicit","",COUNTIFS($C$8:C622,C622,$A$8:A622,"Explicit"))</f>
        <v>5</v>
      </c>
      <c r="X622" t="str">
        <f t="shared" si="290"/>
        <v>"Open code list for roles of a contact"</v>
      </c>
      <c r="Y622" t="str">
        <f t="shared" si="291"/>
        <v>"URL to access the code list the code is taken from; for example "https://unece.org/trade/cefact/unlocode-code-list-country-and-territory" for UN/LOCODE."</v>
      </c>
      <c r="Z622" t="str">
        <f t="shared" si="292"/>
        <v>"false"</v>
      </c>
      <c r="AA622" t="str">
        <f t="shared" si="293"/>
        <v>"false"</v>
      </c>
      <c r="AB622" t="str">
        <f t="shared" si="294"/>
        <v>""</v>
      </c>
      <c r="AC622" t="str">
        <f t="shared" si="295"/>
        <v>"https://onerecord.iata.org/ns/cargo#ContactRole"</v>
      </c>
      <c r="AD622" t="str">
        <f t="shared" si="296"/>
        <v>"https://onerecord.iata.org/ns/cargo#codeListReference"</v>
      </c>
      <c r="AE622" t="str">
        <f t="shared" si="297"/>
        <v>"http://www.w3.org/2001/XMLSchema#string"</v>
      </c>
      <c r="AF622" t="str">
        <f t="shared" si="298"/>
        <v>"Enum","ContactRole","codeListReference","","string",5,"Open code list for roles of a contact","URL to access the code list the code is taken from; for example "https://unece.org/trade/cefact/unlocode-code-list-country-and-territory" for UN/LOCODE.","false","false","","https://onerecord.iata.org/ns/cargo#ContactRole","https://onerecord.iata.org/ns/cargo#codeListReference","http://www.w3.org/2001/XMLSchema#string"</v>
      </c>
      <c r="AG622" t="str">
        <f t="shared" si="299"/>
        <v>"Enum.ContactRole"</v>
      </c>
      <c r="AH622" t="str">
        <f t="shared" si="300"/>
        <v>"codeListReference"</v>
      </c>
      <c r="AI622" t="str">
        <f t="shared" si="301"/>
        <v>".string"</v>
      </c>
      <c r="AJ622" t="str">
        <f t="shared" si="302"/>
        <v>""</v>
      </c>
      <c r="AK622" t="str">
        <f t="shared" si="303"/>
        <v>"hasOne"</v>
      </c>
      <c r="AL622" t="str">
        <f t="shared" si="304"/>
        <v>"Enum.ContactRole","codeListReference",".string","","hasOne"</v>
      </c>
      <c r="AN622">
        <f>COUNTIF(View_conceptual!G:G,L622)</f>
        <v>0</v>
      </c>
      <c r="AO622">
        <f>COUNTIF(View_conceptual!H:H,L622)+COUNTIF(View_conceptual!I:I,N622)</f>
        <v>0</v>
      </c>
      <c r="AQ622" t="str">
        <f t="shared" si="305"/>
        <v/>
      </c>
      <c r="AR622" t="str">
        <f t="shared" si="306"/>
        <v/>
      </c>
      <c r="AT622">
        <f>COUNTIF(View_full!G:G,L622)</f>
        <v>0</v>
      </c>
      <c r="AU622">
        <f>COUNTIF(View_full!H:H,L622)+COUNTIF(View_full!I:I,N622)</f>
        <v>0</v>
      </c>
      <c r="AV622">
        <f>COUNTIFS(Property_Manual!$A$2:$A$1206,Raw!L622,Property_Manual!$B$2:$B$1206,Raw!M622,Property_Manual!$C$2:$C$1206,Raw!N622,Property_Manual!$D$2:$D$1206,Raw!O622,Property_Manual!$F$2:$F$1206,"x")</f>
        <v>0</v>
      </c>
      <c r="AW622" t="str">
        <f t="shared" si="307"/>
        <v/>
      </c>
      <c r="AX622" t="str">
        <f t="shared" si="308"/>
        <v/>
      </c>
      <c r="AY622" t="str">
        <f t="shared" si="309"/>
        <v/>
      </c>
    </row>
    <row r="623" spans="1:51" x14ac:dyDescent="0.2">
      <c r="A623" s="5" t="s">
        <v>1254</v>
      </c>
      <c r="B623" s="5" t="s">
        <v>3</v>
      </c>
      <c r="C623" s="5" t="s">
        <v>393</v>
      </c>
      <c r="D623" s="5" t="s">
        <v>18</v>
      </c>
      <c r="E623" s="5"/>
      <c r="F623" s="5" t="s">
        <v>6</v>
      </c>
      <c r="G623">
        <v>1</v>
      </c>
      <c r="H623" s="5"/>
      <c r="I623" s="5" t="s">
        <v>497</v>
      </c>
      <c r="J623" s="5" t="s">
        <v>19</v>
      </c>
      <c r="K623" s="5"/>
      <c r="L623" t="str">
        <f t="shared" si="279"/>
        <v>ContactRole</v>
      </c>
      <c r="M623" t="str">
        <f t="shared" si="280"/>
        <v>codeListVersion</v>
      </c>
      <c r="N623" t="str">
        <f t="shared" si="281"/>
        <v>string</v>
      </c>
      <c r="O623" t="str">
        <f t="shared" si="282"/>
        <v/>
      </c>
      <c r="P623" t="str">
        <f t="shared" si="283"/>
        <v/>
      </c>
      <c r="Q623" t="str">
        <f t="shared" si="284"/>
        <v>Object</v>
      </c>
      <c r="R623" t="str">
        <f t="shared" si="285"/>
        <v>"Enum"</v>
      </c>
      <c r="S623" t="str">
        <f t="shared" si="286"/>
        <v>"ContactRole"</v>
      </c>
      <c r="T623" t="str">
        <f t="shared" si="287"/>
        <v>"codeListVersion"</v>
      </c>
      <c r="U623" t="str">
        <f t="shared" si="288"/>
        <v>""</v>
      </c>
      <c r="V623" t="str">
        <f t="shared" si="289"/>
        <v>"string"</v>
      </c>
      <c r="W623">
        <f>IF($A623="Implicit","",COUNTIFS($C$8:C623,C623,$A$8:A623,"Explicit"))</f>
        <v>6</v>
      </c>
      <c r="X623" t="str">
        <f t="shared" si="290"/>
        <v>"Open code list for roles of a contact"</v>
      </c>
      <c r="Y623" t="str">
        <f t="shared" si="291"/>
        <v>"Version of the code list; for example "223-1" for UN/LOCODE. Used if the property codeListName is used or the version is not apparent from the resource referred to in property codeListReference."</v>
      </c>
      <c r="Z623" t="str">
        <f t="shared" si="292"/>
        <v>"false"</v>
      </c>
      <c r="AA623" t="str">
        <f t="shared" si="293"/>
        <v>"false"</v>
      </c>
      <c r="AB623" t="str">
        <f t="shared" si="294"/>
        <v>""</v>
      </c>
      <c r="AC623" t="str">
        <f t="shared" si="295"/>
        <v>"https://onerecord.iata.org/ns/cargo#ContactRole"</v>
      </c>
      <c r="AD623" t="str">
        <f t="shared" si="296"/>
        <v>"https://onerecord.iata.org/ns/cargo#codeListVersion"</v>
      </c>
      <c r="AE623" t="str">
        <f t="shared" si="297"/>
        <v>"http://www.w3.org/2001/XMLSchema#string"</v>
      </c>
      <c r="AF623" t="str">
        <f t="shared" si="298"/>
        <v>"Enum","ContactRole","codeListVersion","","string",6,"Open code list for roles of a contact","Version of the code list; for example "223-1" for UN/LOCODE. Used if the property codeListName is used or the version is not apparent from the resource referred to in property codeListReference.","false","false","","https://onerecord.iata.org/ns/cargo#ContactRole","https://onerecord.iata.org/ns/cargo#codeListVersion","http://www.w3.org/2001/XMLSchema#string"</v>
      </c>
      <c r="AG623" t="str">
        <f t="shared" si="299"/>
        <v>"Enum.ContactRole"</v>
      </c>
      <c r="AH623" t="str">
        <f t="shared" si="300"/>
        <v>"codeListVersion"</v>
      </c>
      <c r="AI623" t="str">
        <f t="shared" si="301"/>
        <v>".string"</v>
      </c>
      <c r="AJ623" t="str">
        <f t="shared" si="302"/>
        <v>""</v>
      </c>
      <c r="AK623" t="str">
        <f t="shared" si="303"/>
        <v>"hasOne"</v>
      </c>
      <c r="AL623" t="str">
        <f t="shared" si="304"/>
        <v>"Enum.ContactRole","codeListVersion",".string","","hasOne"</v>
      </c>
      <c r="AN623">
        <f>COUNTIF(View_conceptual!G:G,L623)</f>
        <v>0</v>
      </c>
      <c r="AO623">
        <f>COUNTIF(View_conceptual!H:H,L623)+COUNTIF(View_conceptual!I:I,N623)</f>
        <v>0</v>
      </c>
      <c r="AQ623" t="str">
        <f t="shared" si="305"/>
        <v/>
      </c>
      <c r="AR623" t="str">
        <f t="shared" si="306"/>
        <v/>
      </c>
      <c r="AT623">
        <f>COUNTIF(View_full!G:G,L623)</f>
        <v>0</v>
      </c>
      <c r="AU623">
        <f>COUNTIF(View_full!H:H,L623)+COUNTIF(View_full!I:I,N623)</f>
        <v>0</v>
      </c>
      <c r="AV623">
        <f>COUNTIFS(Property_Manual!$A$2:$A$1206,Raw!L623,Property_Manual!$B$2:$B$1206,Raw!M623,Property_Manual!$C$2:$C$1206,Raw!N623,Property_Manual!$D$2:$D$1206,Raw!O623,Property_Manual!$F$2:$F$1206,"x")</f>
        <v>0</v>
      </c>
      <c r="AW623" t="str">
        <f t="shared" si="307"/>
        <v/>
      </c>
      <c r="AX623" t="str">
        <f t="shared" si="308"/>
        <v/>
      </c>
      <c r="AY623" t="str">
        <f t="shared" si="309"/>
        <v/>
      </c>
    </row>
    <row r="624" spans="1:51" x14ac:dyDescent="0.2">
      <c r="A624" s="5" t="s">
        <v>1254</v>
      </c>
      <c r="B624" s="5" t="s">
        <v>49</v>
      </c>
      <c r="C624" s="5" t="s">
        <v>248</v>
      </c>
      <c r="D624" s="5" t="s">
        <v>565</v>
      </c>
      <c r="E624" s="5" t="s">
        <v>1197</v>
      </c>
      <c r="F624" s="5" t="s">
        <v>2199</v>
      </c>
      <c r="G624">
        <v>1</v>
      </c>
      <c r="H624" s="5"/>
      <c r="I624" s="5" t="s">
        <v>566</v>
      </c>
      <c r="J624" s="5" t="s">
        <v>567</v>
      </c>
      <c r="K624" s="5"/>
      <c r="L624" t="str">
        <f t="shared" si="279"/>
        <v>CurrencyValue</v>
      </c>
      <c r="M624" t="str">
        <f t="shared" si="280"/>
        <v>currencyUnit</v>
      </c>
      <c r="N624" t="str">
        <f t="shared" si="281"/>
        <v>CurrencyCode</v>
      </c>
      <c r="O624" t="str">
        <f t="shared" si="282"/>
        <v/>
      </c>
      <c r="P624" t="str">
        <f t="shared" si="283"/>
        <v/>
      </c>
      <c r="Q624" t="str">
        <f t="shared" si="284"/>
        <v>Object</v>
      </c>
      <c r="R624" t="str">
        <f t="shared" si="285"/>
        <v>"Embedded"</v>
      </c>
      <c r="S624" t="str">
        <f t="shared" si="286"/>
        <v>"CurrencyValue"</v>
      </c>
      <c r="T624" t="str">
        <f t="shared" si="287"/>
        <v>"currencyUnit"</v>
      </c>
      <c r="U624" t="str">
        <f t="shared" si="288"/>
        <v>"CodeList"</v>
      </c>
      <c r="V624" t="str">
        <f t="shared" si="289"/>
        <v>"CurrencyCode"</v>
      </c>
      <c r="W624">
        <f>IF($A624="Implicit","",COUNTIFS($C$8:C624,C624,$A$8:A624,"Explicit"))</f>
        <v>1</v>
      </c>
      <c r="X624" t="str">
        <f t="shared" si="290"/>
        <v>"Embedded object to transmit currencies"</v>
      </c>
      <c r="Y624" t="str">
        <f t="shared" si="291"/>
        <v>"Information about the currency used in a CurrencyValue. Create an instance of CurrencyCode based on ISO 4217"</v>
      </c>
      <c r="Z624" t="str">
        <f t="shared" si="292"/>
        <v>"false"</v>
      </c>
      <c r="AA624" t="str">
        <f t="shared" si="293"/>
        <v>"true"</v>
      </c>
      <c r="AB624" t="str">
        <f t="shared" si="294"/>
        <v>""</v>
      </c>
      <c r="AC624" t="str">
        <f t="shared" si="295"/>
        <v>"https://onerecord.iata.org/ns/cargo#CurrencyValue"</v>
      </c>
      <c r="AD624" t="str">
        <f t="shared" si="296"/>
        <v>"https://onerecord.iata.org/ns/cargo#currencyUnit"</v>
      </c>
      <c r="AE624" t="str">
        <f t="shared" si="297"/>
        <v>"https://onerecord.iata.org/ns/code-lists/CurrencyCode"</v>
      </c>
      <c r="AF624" t="str">
        <f t="shared" si="298"/>
        <v>"Embedded","CurrencyValue","currencyUnit","CodeList","CurrencyCode",1,"Embedded object to transmit currencies","Information about the currency used in a CurrencyValue. Create an instance of CurrencyCode based on ISO 4217","false","true","","https://onerecord.iata.org/ns/cargo#CurrencyValue","https://onerecord.iata.org/ns/cargo#currencyUnit","https://onerecord.iata.org/ns/code-lists/CurrencyCode"</v>
      </c>
      <c r="AG624" t="str">
        <f t="shared" si="299"/>
        <v>"Embedded.CurrencyValue"</v>
      </c>
      <c r="AH624" t="str">
        <f t="shared" si="300"/>
        <v>"currencyUnit"</v>
      </c>
      <c r="AI624" t="str">
        <f t="shared" si="301"/>
        <v>"CodeList.CurrencyCode"</v>
      </c>
      <c r="AJ624" t="str">
        <f t="shared" si="302"/>
        <v>""</v>
      </c>
      <c r="AK624" t="str">
        <f t="shared" si="303"/>
        <v>"hasOne"</v>
      </c>
      <c r="AL624" t="str">
        <f t="shared" si="304"/>
        <v>"Embedded.CurrencyValue","currencyUnit","CodeList.CurrencyCode","","hasOne"</v>
      </c>
      <c r="AN624">
        <f>COUNTIF(View_conceptual!G:G,L624)</f>
        <v>0</v>
      </c>
      <c r="AO624">
        <f>COUNTIF(View_conceptual!H:H,L624)+COUNTIF(View_conceptual!I:I,N624)</f>
        <v>0</v>
      </c>
      <c r="AQ624" t="str">
        <f t="shared" si="305"/>
        <v/>
      </c>
      <c r="AR624" t="str">
        <f t="shared" si="306"/>
        <v/>
      </c>
      <c r="AT624">
        <f>COUNTIF(View_full!G:G,L624)</f>
        <v>1</v>
      </c>
      <c r="AU624">
        <f>COUNTIF(View_full!H:H,L624)+COUNTIF(View_full!I:I,N624)</f>
        <v>0</v>
      </c>
      <c r="AV624">
        <f>COUNTIFS(Property_Manual!$A$2:$A$1206,Raw!L624,Property_Manual!$B$2:$B$1206,Raw!M624,Property_Manual!$C$2:$C$1206,Raw!N624,Property_Manual!$D$2:$D$1206,Raw!O624,Property_Manual!$F$2:$F$1206,"x")</f>
        <v>0</v>
      </c>
      <c r="AW624" t="str">
        <f t="shared" si="307"/>
        <v>"Embedded","CurrencyValue","currencyUnit","CodeList","CurrencyCode",1,"Embedded object to transmit currencies","Information about the currency used in a CurrencyValue. Create an instance of CurrencyCode based on ISO 4217","false","true","","https://onerecord.iata.org/ns/cargo#CurrencyValue","https://onerecord.iata.org/ns/cargo#currencyUnit","https://onerecord.iata.org/ns/code-lists/CurrencyCode"</v>
      </c>
      <c r="AX624" t="str">
        <f t="shared" si="308"/>
        <v/>
      </c>
      <c r="AY624" t="str">
        <f t="shared" si="309"/>
        <v/>
      </c>
    </row>
    <row r="625" spans="1:51" x14ac:dyDescent="0.2">
      <c r="A625" s="5" t="s">
        <v>1255</v>
      </c>
      <c r="B625" s="5" t="s">
        <v>49</v>
      </c>
      <c r="C625" s="5" t="s">
        <v>248</v>
      </c>
      <c r="D625" s="5" t="s">
        <v>565</v>
      </c>
      <c r="E625" s="5" t="s">
        <v>1197</v>
      </c>
      <c r="F625" s="5" t="s">
        <v>2199</v>
      </c>
      <c r="G625">
        <v>1</v>
      </c>
      <c r="H625" s="5"/>
      <c r="I625" s="5" t="s">
        <v>566</v>
      </c>
      <c r="J625" s="5" t="s">
        <v>567</v>
      </c>
      <c r="K625" s="5"/>
      <c r="L625" t="str">
        <f t="shared" si="279"/>
        <v>CurrencyValue</v>
      </c>
      <c r="M625" t="str">
        <f t="shared" si="280"/>
        <v>currencyUnit</v>
      </c>
      <c r="N625" t="str">
        <f t="shared" si="281"/>
        <v>CurrencyCode</v>
      </c>
      <c r="O625" t="str">
        <f t="shared" si="282"/>
        <v/>
      </c>
      <c r="P625" t="str">
        <f t="shared" si="283"/>
        <v/>
      </c>
      <c r="Q625" t="str">
        <f t="shared" si="284"/>
        <v>Object</v>
      </c>
      <c r="R625" t="str">
        <f t="shared" si="285"/>
        <v/>
      </c>
      <c r="S625" t="str">
        <f t="shared" si="286"/>
        <v/>
      </c>
      <c r="T625" t="str">
        <f t="shared" si="287"/>
        <v/>
      </c>
      <c r="U625" t="str">
        <f t="shared" si="288"/>
        <v/>
      </c>
      <c r="V625" t="str">
        <f t="shared" si="289"/>
        <v/>
      </c>
      <c r="W625" t="str">
        <f>IF($A625="Implicit","",COUNTIFS($C$8:C625,C625,$A$8:A625,"Explicit"))</f>
        <v/>
      </c>
      <c r="X625" t="str">
        <f t="shared" si="290"/>
        <v/>
      </c>
      <c r="Y625" t="str">
        <f t="shared" si="291"/>
        <v/>
      </c>
      <c r="Z625" t="str">
        <f t="shared" si="292"/>
        <v/>
      </c>
      <c r="AA625" t="str">
        <f t="shared" si="293"/>
        <v/>
      </c>
      <c r="AB625" t="str">
        <f t="shared" si="294"/>
        <v/>
      </c>
      <c r="AC625" t="str">
        <f t="shared" si="295"/>
        <v/>
      </c>
      <c r="AD625" t="str">
        <f t="shared" si="296"/>
        <v/>
      </c>
      <c r="AE625" t="str">
        <f t="shared" si="297"/>
        <v/>
      </c>
      <c r="AF625" t="str">
        <f t="shared" si="298"/>
        <v/>
      </c>
      <c r="AG625" t="str">
        <f t="shared" si="299"/>
        <v>"Embedded.CurrencyValue"</v>
      </c>
      <c r="AH625" t="str">
        <f t="shared" si="300"/>
        <v>"currencyUnit"</v>
      </c>
      <c r="AI625" t="str">
        <f t="shared" si="301"/>
        <v>"CodeList.CurrencyCode"</v>
      </c>
      <c r="AJ625" t="str">
        <f t="shared" si="302"/>
        <v>""</v>
      </c>
      <c r="AK625" t="str">
        <f t="shared" si="303"/>
        <v>"hasOne"</v>
      </c>
      <c r="AL625" t="str">
        <f t="shared" si="304"/>
        <v>"Embedded.CurrencyValue","currencyUnit","CodeList.CurrencyCode","","hasOne"</v>
      </c>
      <c r="AN625">
        <f>COUNTIF(View_conceptual!G:G,L625)</f>
        <v>0</v>
      </c>
      <c r="AO625">
        <f>COUNTIF(View_conceptual!H:H,L625)+COUNTIF(View_conceptual!I:I,N625)</f>
        <v>0</v>
      </c>
      <c r="AQ625" t="str">
        <f t="shared" si="305"/>
        <v/>
      </c>
      <c r="AR625" t="str">
        <f t="shared" si="306"/>
        <v/>
      </c>
      <c r="AT625">
        <f>COUNTIF(View_full!G:G,L625)</f>
        <v>1</v>
      </c>
      <c r="AU625">
        <f>COUNTIF(View_full!H:H,L625)+COUNTIF(View_full!I:I,N625)</f>
        <v>0</v>
      </c>
      <c r="AV625">
        <f>COUNTIFS(Property_Manual!$A$2:$A$1206,Raw!L625,Property_Manual!$B$2:$B$1206,Raw!M625,Property_Manual!$C$2:$C$1206,Raw!N625,Property_Manual!$D$2:$D$1206,Raw!O625,Property_Manual!$F$2:$F$1206,"x")</f>
        <v>0</v>
      </c>
      <c r="AW625" t="str">
        <f t="shared" si="307"/>
        <v/>
      </c>
      <c r="AX625" t="str">
        <f t="shared" si="308"/>
        <v/>
      </c>
      <c r="AY625" t="str">
        <f t="shared" si="309"/>
        <v/>
      </c>
    </row>
    <row r="626" spans="1:51" x14ac:dyDescent="0.2">
      <c r="A626" s="5" t="s">
        <v>1254</v>
      </c>
      <c r="B626" s="5" t="s">
        <v>49</v>
      </c>
      <c r="C626" s="5" t="s">
        <v>248</v>
      </c>
      <c r="D626" s="5" t="s">
        <v>106</v>
      </c>
      <c r="E626" s="5"/>
      <c r="F626" s="5" t="s">
        <v>107</v>
      </c>
      <c r="G626">
        <v>1</v>
      </c>
      <c r="H626" s="5"/>
      <c r="I626" s="5" t="s">
        <v>566</v>
      </c>
      <c r="J626" s="5" t="s">
        <v>108</v>
      </c>
      <c r="K626" s="5"/>
      <c r="L626" t="str">
        <f t="shared" si="279"/>
        <v>CurrencyValue</v>
      </c>
      <c r="M626" t="str">
        <f t="shared" si="280"/>
        <v>numericalValue</v>
      </c>
      <c r="N626" t="str">
        <f t="shared" si="281"/>
        <v>double</v>
      </c>
      <c r="O626" t="str">
        <f t="shared" si="282"/>
        <v/>
      </c>
      <c r="P626" t="str">
        <f t="shared" si="283"/>
        <v/>
      </c>
      <c r="Q626" t="str">
        <f t="shared" si="284"/>
        <v>Object</v>
      </c>
      <c r="R626" t="str">
        <f t="shared" si="285"/>
        <v>"Embedded"</v>
      </c>
      <c r="S626" t="str">
        <f t="shared" si="286"/>
        <v>"CurrencyValue"</v>
      </c>
      <c r="T626" t="str">
        <f t="shared" si="287"/>
        <v>"numericalValue"</v>
      </c>
      <c r="U626" t="str">
        <f t="shared" si="288"/>
        <v>""</v>
      </c>
      <c r="V626" t="str">
        <f t="shared" si="289"/>
        <v>"double"</v>
      </c>
      <c r="W626">
        <f>IF($A626="Implicit","",COUNTIFS($C$8:C626,C626,$A$8:A626,"Explicit"))</f>
        <v>2</v>
      </c>
      <c r="X626" t="str">
        <f t="shared" si="290"/>
        <v>"Embedded object to transmit currencies"</v>
      </c>
      <c r="Y626" t="str">
        <f t="shared" si="291"/>
        <v>"Numerical value"</v>
      </c>
      <c r="Z626" t="str">
        <f t="shared" si="292"/>
        <v>"false"</v>
      </c>
      <c r="AA626" t="str">
        <f t="shared" si="293"/>
        <v>"false"</v>
      </c>
      <c r="AB626" t="str">
        <f t="shared" si="294"/>
        <v>""</v>
      </c>
      <c r="AC626" t="str">
        <f t="shared" si="295"/>
        <v>"https://onerecord.iata.org/ns/cargo#CurrencyValue"</v>
      </c>
      <c r="AD626" t="str">
        <f t="shared" si="296"/>
        <v>"https://onerecord.iata.org/ns/cargo#numericalValue"</v>
      </c>
      <c r="AE626" t="str">
        <f t="shared" si="297"/>
        <v>"http://www.w3.org/2001/XMLSchema#double"</v>
      </c>
      <c r="AF626" t="str">
        <f t="shared" si="298"/>
        <v>"Embedded","CurrencyValue","numericalValue","","double",2,"Embedded object to transmit currencies","Numerical value","false","false","","https://onerecord.iata.org/ns/cargo#CurrencyValue","https://onerecord.iata.org/ns/cargo#numericalValue","http://www.w3.org/2001/XMLSchema#double"</v>
      </c>
      <c r="AG626" t="str">
        <f t="shared" si="299"/>
        <v>"Embedded.CurrencyValue"</v>
      </c>
      <c r="AH626" t="str">
        <f t="shared" si="300"/>
        <v>"numericalValue"</v>
      </c>
      <c r="AI626" t="str">
        <f t="shared" si="301"/>
        <v>".double"</v>
      </c>
      <c r="AJ626" t="str">
        <f t="shared" si="302"/>
        <v>""</v>
      </c>
      <c r="AK626" t="str">
        <f t="shared" si="303"/>
        <v>"hasOne"</v>
      </c>
      <c r="AL626" t="str">
        <f t="shared" si="304"/>
        <v>"Embedded.CurrencyValue","numericalValue",".double","","hasOne"</v>
      </c>
      <c r="AN626">
        <f>COUNTIF(View_conceptual!G:G,L626)</f>
        <v>0</v>
      </c>
      <c r="AO626">
        <f>COUNTIF(View_conceptual!H:H,L626)+COUNTIF(View_conceptual!I:I,N626)</f>
        <v>0</v>
      </c>
      <c r="AQ626" t="str">
        <f t="shared" si="305"/>
        <v/>
      </c>
      <c r="AR626" t="str">
        <f t="shared" si="306"/>
        <v/>
      </c>
      <c r="AT626">
        <f>COUNTIF(View_full!G:G,L626)</f>
        <v>1</v>
      </c>
      <c r="AU626">
        <f>COUNTIF(View_full!H:H,L626)+COUNTIF(View_full!I:I,N626)</f>
        <v>0</v>
      </c>
      <c r="AV626">
        <f>COUNTIFS(Property_Manual!$A$2:$A$1206,Raw!L626,Property_Manual!$B$2:$B$1206,Raw!M626,Property_Manual!$C$2:$C$1206,Raw!N626,Property_Manual!$D$2:$D$1206,Raw!O626,Property_Manual!$F$2:$F$1206,"x")</f>
        <v>0</v>
      </c>
      <c r="AW626" t="str">
        <f t="shared" si="307"/>
        <v>"Embedded","CurrencyValue","numericalValue","","double",2,"Embedded object to transmit currencies","Numerical value","false","false","","https://onerecord.iata.org/ns/cargo#CurrencyValue","https://onerecord.iata.org/ns/cargo#numericalValue","http://www.w3.org/2001/XMLSchema#double"</v>
      </c>
      <c r="AX626" t="str">
        <f t="shared" si="308"/>
        <v/>
      </c>
      <c r="AY626" t="str">
        <f t="shared" si="309"/>
        <v/>
      </c>
    </row>
    <row r="627" spans="1:51" x14ac:dyDescent="0.2">
      <c r="A627" s="5" t="s">
        <v>1254</v>
      </c>
      <c r="B627" s="5" t="s">
        <v>20</v>
      </c>
      <c r="C627" s="5" t="s">
        <v>128</v>
      </c>
      <c r="D627" s="5" t="s">
        <v>555</v>
      </c>
      <c r="E627" s="5" t="s">
        <v>20</v>
      </c>
      <c r="F627" s="5" t="s">
        <v>109</v>
      </c>
      <c r="G627">
        <v>1</v>
      </c>
      <c r="H627" s="5" t="s">
        <v>127</v>
      </c>
      <c r="I627" s="5" t="s">
        <v>553</v>
      </c>
      <c r="J627" s="5" t="s">
        <v>556</v>
      </c>
      <c r="K627" s="5" t="s">
        <v>1833</v>
      </c>
      <c r="L627" t="str">
        <f t="shared" si="279"/>
        <v>CustomsInformation</v>
      </c>
      <c r="M627" t="str">
        <f t="shared" si="280"/>
        <v>issuedForPiece</v>
      </c>
      <c r="N627" t="str">
        <f t="shared" si="281"/>
        <v>Piece</v>
      </c>
      <c r="O627" t="str">
        <f t="shared" si="282"/>
        <v>customsInformation</v>
      </c>
      <c r="P627" t="str">
        <f t="shared" si="283"/>
        <v>PieceLiveAnimals|PieceDg</v>
      </c>
      <c r="Q627" t="str">
        <f t="shared" si="284"/>
        <v>Object</v>
      </c>
      <c r="R627" t="str">
        <f t="shared" si="285"/>
        <v>"Core"</v>
      </c>
      <c r="S627" t="str">
        <f t="shared" si="286"/>
        <v>"CustomsInformation"</v>
      </c>
      <c r="T627" t="str">
        <f t="shared" si="287"/>
        <v>"issuedForPiece"</v>
      </c>
      <c r="U627" t="str">
        <f t="shared" si="288"/>
        <v>"Core"</v>
      </c>
      <c r="V627" t="str">
        <f t="shared" si="289"/>
        <v>"Piece"</v>
      </c>
      <c r="W627">
        <f>IF($A627="Implicit","",COUNTIFS($C$8:C627,C627,$A$8:A627,"Explicit"))</f>
        <v>1</v>
      </c>
      <c r="X627" t="str">
        <f t="shared" si="290"/>
        <v>"Customs information details"</v>
      </c>
      <c r="Y627" t="str">
        <f t="shared" si="291"/>
        <v>"Reference to the Piece the document was issued for"</v>
      </c>
      <c r="Z627" t="str">
        <f t="shared" si="292"/>
        <v>"false"</v>
      </c>
      <c r="AA627" t="str">
        <f t="shared" si="293"/>
        <v>"false"</v>
      </c>
      <c r="AB627" t="str">
        <f t="shared" si="294"/>
        <v>"PieceLiveAnimals|PieceDg"</v>
      </c>
      <c r="AC627" t="str">
        <f t="shared" si="295"/>
        <v>"https://onerecord.iata.org/ns/cargo#CustomsInformation"</v>
      </c>
      <c r="AD627" t="str">
        <f t="shared" si="296"/>
        <v>"https://onerecord.iata.org/ns/cargo#issuedForPiece"</v>
      </c>
      <c r="AE627" t="str">
        <f t="shared" si="297"/>
        <v>"https://onerecord.iata.org/ns/cargo#Piece"</v>
      </c>
      <c r="AF627" t="str">
        <f t="shared" si="298"/>
        <v>"Core","CustomsInformation","issuedForPiece","Core","Piece",1,"Customs information details","Reference to the Piece the document was issued for","false","false","PieceLiveAnimals|PieceDg","https://onerecord.iata.org/ns/cargo#CustomsInformation","https://onerecord.iata.org/ns/cargo#issuedForPiece","https://onerecord.iata.org/ns/cargo#Piece"</v>
      </c>
      <c r="AG627" t="str">
        <f t="shared" si="299"/>
        <v>"Core.CustomsInformation"</v>
      </c>
      <c r="AH627" t="str">
        <f t="shared" si="300"/>
        <v>"issuedForPiece"</v>
      </c>
      <c r="AI627" t="str">
        <f t="shared" si="301"/>
        <v>"Core.Piece"</v>
      </c>
      <c r="AJ627" t="str">
        <f t="shared" si="302"/>
        <v>"customsInformation"</v>
      </c>
      <c r="AK627" t="str">
        <f t="shared" si="303"/>
        <v>"hasOne"</v>
      </c>
      <c r="AL627" t="str">
        <f t="shared" si="304"/>
        <v>"Core.CustomsInformation","issuedForPiece","Core.Piece","customsInformation","hasOne"</v>
      </c>
      <c r="AN627">
        <f>COUNTIF(View_conceptual!G:G,L627)</f>
        <v>0</v>
      </c>
      <c r="AO627">
        <f>COUNTIF(View_conceptual!H:H,L627)+COUNTIF(View_conceptual!I:I,N627)</f>
        <v>1</v>
      </c>
      <c r="AQ627" t="str">
        <f t="shared" si="305"/>
        <v/>
      </c>
      <c r="AR627" t="str">
        <f t="shared" si="306"/>
        <v/>
      </c>
      <c r="AT627">
        <f>COUNTIF(View_full!G:G,L627)</f>
        <v>1</v>
      </c>
      <c r="AU627">
        <f>COUNTIF(View_full!H:H,L627)+COUNTIF(View_full!I:I,N627)</f>
        <v>2</v>
      </c>
      <c r="AV627">
        <f>COUNTIFS(Property_Manual!$A$2:$A$1206,Raw!L627,Property_Manual!$B$2:$B$1206,Raw!M627,Property_Manual!$C$2:$C$1206,Raw!N627,Property_Manual!$D$2:$D$1206,Raw!O627,Property_Manual!$F$2:$F$1206,"x")</f>
        <v>1</v>
      </c>
      <c r="AW627" t="str">
        <f t="shared" si="307"/>
        <v>"Core","CustomsInformation","issuedForPiece","Core","Piece",1,"Customs information details","Reference to the Piece the document was issued for","false","false","PieceLiveAnimals|PieceDg","https://onerecord.iata.org/ns/cargo#CustomsInformation","https://onerecord.iata.org/ns/cargo#issuedForPiece","https://onerecord.iata.org/ns/cargo#Piece"</v>
      </c>
      <c r="AX627" t="str">
        <f t="shared" si="308"/>
        <v>"Core.CustomsInformation","issuedForPiece","Core.Piece","customsInformation","hasOne"</v>
      </c>
      <c r="AY627" t="str">
        <f t="shared" si="309"/>
        <v>"Core.CustomsInformation","issuedForPiece","Core.Piece","customsInformation","hasOne"</v>
      </c>
    </row>
    <row r="628" spans="1:51" x14ac:dyDescent="0.2">
      <c r="A628" s="5" t="s">
        <v>1254</v>
      </c>
      <c r="B628" s="5" t="s">
        <v>20</v>
      </c>
      <c r="C628" s="5" t="s">
        <v>128</v>
      </c>
      <c r="D628" s="5" t="s">
        <v>557</v>
      </c>
      <c r="E628" s="5" t="s">
        <v>20</v>
      </c>
      <c r="F628" s="5" t="s">
        <v>143</v>
      </c>
      <c r="G628">
        <v>1</v>
      </c>
      <c r="H628" s="5" t="s">
        <v>127</v>
      </c>
      <c r="I628" s="5" t="s">
        <v>553</v>
      </c>
      <c r="J628" s="5" t="s">
        <v>558</v>
      </c>
      <c r="K628" s="5"/>
      <c r="L628" t="str">
        <f t="shared" si="279"/>
        <v>CustomsInformation</v>
      </c>
      <c r="M628" t="str">
        <f t="shared" si="280"/>
        <v>issuedForShipment</v>
      </c>
      <c r="N628" t="str">
        <f t="shared" si="281"/>
        <v>Shipment</v>
      </c>
      <c r="O628" t="str">
        <f t="shared" si="282"/>
        <v>customsInformation</v>
      </c>
      <c r="P628" t="str">
        <f t="shared" si="283"/>
        <v/>
      </c>
      <c r="Q628" t="str">
        <f t="shared" si="284"/>
        <v>Object</v>
      </c>
      <c r="R628" t="str">
        <f t="shared" si="285"/>
        <v>"Core"</v>
      </c>
      <c r="S628" t="str">
        <f t="shared" si="286"/>
        <v>"CustomsInformation"</v>
      </c>
      <c r="T628" t="str">
        <f t="shared" si="287"/>
        <v>"issuedForShipment"</v>
      </c>
      <c r="U628" t="str">
        <f t="shared" si="288"/>
        <v>"Core"</v>
      </c>
      <c r="V628" t="str">
        <f t="shared" si="289"/>
        <v>"Shipment"</v>
      </c>
      <c r="W628">
        <f>IF($A628="Implicit","",COUNTIFS($C$8:C628,C628,$A$8:A628,"Explicit"))</f>
        <v>2</v>
      </c>
      <c r="X628" t="str">
        <f t="shared" si="290"/>
        <v>"Customs information details"</v>
      </c>
      <c r="Y628" t="str">
        <f t="shared" si="291"/>
        <v>"Reference to the shipment the document was issued for"</v>
      </c>
      <c r="Z628" t="str">
        <f t="shared" si="292"/>
        <v>"false"</v>
      </c>
      <c r="AA628" t="str">
        <f t="shared" si="293"/>
        <v>"false"</v>
      </c>
      <c r="AB628" t="str">
        <f t="shared" si="294"/>
        <v>""</v>
      </c>
      <c r="AC628" t="str">
        <f t="shared" si="295"/>
        <v>"https://onerecord.iata.org/ns/cargo#CustomsInformation"</v>
      </c>
      <c r="AD628" t="str">
        <f t="shared" si="296"/>
        <v>"https://onerecord.iata.org/ns/cargo#issuedForShipment"</v>
      </c>
      <c r="AE628" t="str">
        <f t="shared" si="297"/>
        <v>"https://onerecord.iata.org/ns/cargo#Shipment"</v>
      </c>
      <c r="AF628" t="str">
        <f t="shared" si="298"/>
        <v>"Core","CustomsInformation","issuedForShipment","Core","Shipment",2,"Customs information details","Reference to the shipment the document was issued for","false","false","","https://onerecord.iata.org/ns/cargo#CustomsInformation","https://onerecord.iata.org/ns/cargo#issuedForShipment","https://onerecord.iata.org/ns/cargo#Shipment"</v>
      </c>
      <c r="AG628" t="str">
        <f t="shared" si="299"/>
        <v>"Core.CustomsInformation"</v>
      </c>
      <c r="AH628" t="str">
        <f t="shared" si="300"/>
        <v>"issuedForShipment"</v>
      </c>
      <c r="AI628" t="str">
        <f t="shared" si="301"/>
        <v>"Core.Shipment"</v>
      </c>
      <c r="AJ628" t="str">
        <f t="shared" si="302"/>
        <v>"customsInformation"</v>
      </c>
      <c r="AK628" t="str">
        <f t="shared" si="303"/>
        <v>"hasOne"</v>
      </c>
      <c r="AL628" t="str">
        <f t="shared" si="304"/>
        <v>"Core.CustomsInformation","issuedForShipment","Core.Shipment","customsInformation","hasOne"</v>
      </c>
      <c r="AN628">
        <f>COUNTIF(View_conceptual!G:G,L628)</f>
        <v>0</v>
      </c>
      <c r="AO628">
        <f>COUNTIF(View_conceptual!H:H,L628)+COUNTIF(View_conceptual!I:I,N628)</f>
        <v>1</v>
      </c>
      <c r="AQ628" t="str">
        <f t="shared" si="305"/>
        <v/>
      </c>
      <c r="AR628" t="str">
        <f t="shared" si="306"/>
        <v/>
      </c>
      <c r="AT628">
        <f>COUNTIF(View_full!G:G,L628)</f>
        <v>1</v>
      </c>
      <c r="AU628">
        <f>COUNTIF(View_full!H:H,L628)+COUNTIF(View_full!I:I,N628)</f>
        <v>2</v>
      </c>
      <c r="AV628">
        <f>COUNTIFS(Property_Manual!$A$2:$A$1206,Raw!L628,Property_Manual!$B$2:$B$1206,Raw!M628,Property_Manual!$C$2:$C$1206,Raw!N628,Property_Manual!$D$2:$D$1206,Raw!O628,Property_Manual!$F$2:$F$1206,"x")</f>
        <v>1</v>
      </c>
      <c r="AW628" t="str">
        <f t="shared" si="307"/>
        <v>"Core","CustomsInformation","issuedForShipment","Core","Shipment",2,"Customs information details","Reference to the shipment the document was issued for","false","false","","https://onerecord.iata.org/ns/cargo#CustomsInformation","https://onerecord.iata.org/ns/cargo#issuedForShipment","https://onerecord.iata.org/ns/cargo#Shipment"</v>
      </c>
      <c r="AX628" t="str">
        <f t="shared" si="308"/>
        <v>"Core.CustomsInformation","issuedForShipment","Core.Shipment","customsInformation","hasOne"</v>
      </c>
      <c r="AY628" t="str">
        <f t="shared" si="309"/>
        <v>"Core.CustomsInformation","issuedForShipment","Core.Shipment","customsInformation","hasOne"</v>
      </c>
    </row>
    <row r="629" spans="1:51" x14ac:dyDescent="0.2">
      <c r="A629" s="5" t="s">
        <v>1255</v>
      </c>
      <c r="B629" s="5" t="s">
        <v>20</v>
      </c>
      <c r="C629" s="5" t="s">
        <v>128</v>
      </c>
      <c r="D629" s="5" t="s">
        <v>555</v>
      </c>
      <c r="E629" s="5" t="s">
        <v>20</v>
      </c>
      <c r="F629" s="5" t="s">
        <v>109</v>
      </c>
      <c r="G629">
        <v>1</v>
      </c>
      <c r="H629" s="5" t="s">
        <v>127</v>
      </c>
      <c r="I629" s="5" t="s">
        <v>553</v>
      </c>
      <c r="J629" s="5" t="s">
        <v>556</v>
      </c>
      <c r="K629" s="5" t="s">
        <v>1833</v>
      </c>
      <c r="L629" t="str">
        <f t="shared" si="279"/>
        <v>CustomsInformation</v>
      </c>
      <c r="M629" t="str">
        <f t="shared" si="280"/>
        <v>issuedForPiece</v>
      </c>
      <c r="N629" t="str">
        <f t="shared" si="281"/>
        <v>Piece</v>
      </c>
      <c r="O629" t="str">
        <f t="shared" si="282"/>
        <v>customsInformation</v>
      </c>
      <c r="P629" t="str">
        <f t="shared" si="283"/>
        <v>PieceLiveAnimals|PieceDg</v>
      </c>
      <c r="Q629" t="str">
        <f t="shared" si="284"/>
        <v>Object</v>
      </c>
      <c r="R629" t="str">
        <f t="shared" si="285"/>
        <v/>
      </c>
      <c r="S629" t="str">
        <f t="shared" si="286"/>
        <v/>
      </c>
      <c r="T629" t="str">
        <f t="shared" si="287"/>
        <v/>
      </c>
      <c r="U629" t="str">
        <f t="shared" si="288"/>
        <v/>
      </c>
      <c r="V629" t="str">
        <f t="shared" si="289"/>
        <v/>
      </c>
      <c r="W629" t="str">
        <f>IF($A629="Implicit","",COUNTIFS($C$8:C629,C629,$A$8:A629,"Explicit"))</f>
        <v/>
      </c>
      <c r="X629" t="str">
        <f t="shared" si="290"/>
        <v/>
      </c>
      <c r="Y629" t="str">
        <f t="shared" si="291"/>
        <v/>
      </c>
      <c r="Z629" t="str">
        <f t="shared" si="292"/>
        <v/>
      </c>
      <c r="AA629" t="str">
        <f t="shared" si="293"/>
        <v/>
      </c>
      <c r="AB629" t="str">
        <f t="shared" si="294"/>
        <v/>
      </c>
      <c r="AC629" t="str">
        <f t="shared" si="295"/>
        <v/>
      </c>
      <c r="AD629" t="str">
        <f t="shared" si="296"/>
        <v/>
      </c>
      <c r="AE629" t="str">
        <f t="shared" si="297"/>
        <v/>
      </c>
      <c r="AF629" t="str">
        <f t="shared" si="298"/>
        <v/>
      </c>
      <c r="AG629" t="str">
        <f t="shared" si="299"/>
        <v>"Core.CustomsInformation"</v>
      </c>
      <c r="AH629" t="str">
        <f t="shared" si="300"/>
        <v>"issuedForPiece"</v>
      </c>
      <c r="AI629" t="str">
        <f t="shared" si="301"/>
        <v>"Core.Piece"</v>
      </c>
      <c r="AJ629" t="str">
        <f t="shared" si="302"/>
        <v>"customsInformation"</v>
      </c>
      <c r="AK629" t="str">
        <f t="shared" si="303"/>
        <v>"hasOne"</v>
      </c>
      <c r="AL629" t="str">
        <f t="shared" si="304"/>
        <v>"Core.CustomsInformation","issuedForPiece","Core.Piece","customsInformation","hasOne"</v>
      </c>
      <c r="AN629">
        <f>COUNTIF(View_conceptual!G:G,L629)</f>
        <v>0</v>
      </c>
      <c r="AO629">
        <f>COUNTIF(View_conceptual!H:H,L629)+COUNTIF(View_conceptual!I:I,N629)</f>
        <v>1</v>
      </c>
      <c r="AQ629" t="str">
        <f t="shared" si="305"/>
        <v/>
      </c>
      <c r="AR629" t="str">
        <f t="shared" si="306"/>
        <v/>
      </c>
      <c r="AT629">
        <f>COUNTIF(View_full!G:G,L629)</f>
        <v>1</v>
      </c>
      <c r="AU629">
        <f>COUNTIF(View_full!H:H,L629)+COUNTIF(View_full!I:I,N629)</f>
        <v>2</v>
      </c>
      <c r="AV629">
        <f>COUNTIFS(Property_Manual!$A$2:$A$1206,Raw!L629,Property_Manual!$B$2:$B$1206,Raw!M629,Property_Manual!$C$2:$C$1206,Raw!N629,Property_Manual!$D$2:$D$1206,Raw!O629,Property_Manual!$F$2:$F$1206,"x")</f>
        <v>1</v>
      </c>
      <c r="AW629" t="str">
        <f t="shared" si="307"/>
        <v/>
      </c>
      <c r="AX629" t="str">
        <f t="shared" si="308"/>
        <v>"Core.CustomsInformation","issuedForPiece","Core.Piece","customsInformation","hasOne"</v>
      </c>
      <c r="AY629" t="str">
        <f t="shared" si="309"/>
        <v>"Core.CustomsInformation","issuedForPiece","Core.Piece","customsInformation","hasOne"</v>
      </c>
    </row>
    <row r="630" spans="1:51" x14ac:dyDescent="0.2">
      <c r="A630" s="5" t="s">
        <v>1255</v>
      </c>
      <c r="B630" s="5" t="s">
        <v>20</v>
      </c>
      <c r="C630" s="5" t="s">
        <v>128</v>
      </c>
      <c r="D630" s="5" t="s">
        <v>555</v>
      </c>
      <c r="E630" s="5" t="s">
        <v>1199</v>
      </c>
      <c r="F630" s="5" t="s">
        <v>204</v>
      </c>
      <c r="G630">
        <v>1</v>
      </c>
      <c r="H630" s="5" t="s">
        <v>127</v>
      </c>
      <c r="I630" s="5" t="s">
        <v>553</v>
      </c>
      <c r="J630" s="5" t="s">
        <v>556</v>
      </c>
      <c r="K630" s="5"/>
      <c r="L630" t="str">
        <f t="shared" si="279"/>
        <v>CustomsInformation</v>
      </c>
      <c r="M630" t="str">
        <f t="shared" si="280"/>
        <v>issuedForPiece</v>
      </c>
      <c r="N630" t="str">
        <f t="shared" si="281"/>
        <v>PieceLiveAnimals</v>
      </c>
      <c r="O630" t="str">
        <f t="shared" si="282"/>
        <v>customsInformation</v>
      </c>
      <c r="P630" t="str">
        <f t="shared" si="283"/>
        <v/>
      </c>
      <c r="Q630" t="str">
        <f t="shared" si="284"/>
        <v>Object</v>
      </c>
      <c r="R630" t="str">
        <f t="shared" si="285"/>
        <v/>
      </c>
      <c r="S630" t="str">
        <f t="shared" si="286"/>
        <v/>
      </c>
      <c r="T630" t="str">
        <f t="shared" si="287"/>
        <v/>
      </c>
      <c r="U630" t="str">
        <f t="shared" si="288"/>
        <v/>
      </c>
      <c r="V630" t="str">
        <f t="shared" si="289"/>
        <v/>
      </c>
      <c r="W630" t="str">
        <f>IF($A630="Implicit","",COUNTIFS($C$8:C630,C630,$A$8:A630,"Explicit"))</f>
        <v/>
      </c>
      <c r="X630" t="str">
        <f t="shared" si="290"/>
        <v/>
      </c>
      <c r="Y630" t="str">
        <f t="shared" si="291"/>
        <v/>
      </c>
      <c r="Z630" t="str">
        <f t="shared" si="292"/>
        <v/>
      </c>
      <c r="AA630" t="str">
        <f t="shared" si="293"/>
        <v/>
      </c>
      <c r="AB630" t="str">
        <f t="shared" si="294"/>
        <v/>
      </c>
      <c r="AC630" t="str">
        <f t="shared" si="295"/>
        <v/>
      </c>
      <c r="AD630" t="str">
        <f t="shared" si="296"/>
        <v/>
      </c>
      <c r="AE630" t="str">
        <f t="shared" si="297"/>
        <v/>
      </c>
      <c r="AF630" t="str">
        <f t="shared" si="298"/>
        <v/>
      </c>
      <c r="AG630" t="str">
        <f t="shared" si="299"/>
        <v>"Core.CustomsInformation"</v>
      </c>
      <c r="AH630" t="str">
        <f t="shared" si="300"/>
        <v>"issuedForPiece"</v>
      </c>
      <c r="AI630" t="str">
        <f t="shared" si="301"/>
        <v>"LiveAnimals.PieceLiveAnimals"</v>
      </c>
      <c r="AJ630" t="str">
        <f t="shared" si="302"/>
        <v>"customsInformation"</v>
      </c>
      <c r="AK630" t="str">
        <f t="shared" si="303"/>
        <v>"hasOne"</v>
      </c>
      <c r="AL630" t="str">
        <f t="shared" si="304"/>
        <v>"Core.CustomsInformation","issuedForPiece","LiveAnimals.PieceLiveAnimals","customsInformation","hasOne"</v>
      </c>
      <c r="AN630">
        <f>COUNTIF(View_conceptual!G:G,L630)</f>
        <v>0</v>
      </c>
      <c r="AO630">
        <f>COUNTIF(View_conceptual!H:H,L630)+COUNTIF(View_conceptual!I:I,N630)</f>
        <v>0</v>
      </c>
      <c r="AQ630" t="str">
        <f t="shared" si="305"/>
        <v/>
      </c>
      <c r="AR630" t="str">
        <f t="shared" si="306"/>
        <v/>
      </c>
      <c r="AT630">
        <f>COUNTIF(View_full!G:G,L630)</f>
        <v>1</v>
      </c>
      <c r="AU630">
        <f>COUNTIF(View_full!H:H,L630)+COUNTIF(View_full!I:I,N630)</f>
        <v>1</v>
      </c>
      <c r="AV630">
        <f>COUNTIFS(Property_Manual!$A$2:$A$1206,Raw!L630,Property_Manual!$B$2:$B$1206,Raw!M630,Property_Manual!$C$2:$C$1206,Raw!N630,Property_Manual!$D$2:$D$1206,Raw!O630,Property_Manual!$F$2:$F$1206,"x")</f>
        <v>0</v>
      </c>
      <c r="AW630" t="str">
        <f t="shared" si="307"/>
        <v/>
      </c>
      <c r="AX630" t="str">
        <f t="shared" si="308"/>
        <v/>
      </c>
      <c r="AY630" t="str">
        <f t="shared" si="309"/>
        <v/>
      </c>
    </row>
    <row r="631" spans="1:51" x14ac:dyDescent="0.2">
      <c r="A631" s="5" t="s">
        <v>1255</v>
      </c>
      <c r="B631" s="5" t="s">
        <v>20</v>
      </c>
      <c r="C631" s="5" t="s">
        <v>128</v>
      </c>
      <c r="D631" s="5" t="s">
        <v>555</v>
      </c>
      <c r="E631" s="5" t="s">
        <v>1207</v>
      </c>
      <c r="F631" s="5" t="s">
        <v>626</v>
      </c>
      <c r="G631">
        <v>1</v>
      </c>
      <c r="H631" s="5" t="s">
        <v>127</v>
      </c>
      <c r="I631" s="5" t="s">
        <v>553</v>
      </c>
      <c r="J631" s="5" t="s">
        <v>556</v>
      </c>
      <c r="K631" s="5"/>
      <c r="L631" t="str">
        <f t="shared" si="279"/>
        <v>CustomsInformation</v>
      </c>
      <c r="M631" t="str">
        <f t="shared" si="280"/>
        <v>issuedForPiece</v>
      </c>
      <c r="N631" t="str">
        <f t="shared" si="281"/>
        <v>PieceDg</v>
      </c>
      <c r="O631" t="str">
        <f t="shared" si="282"/>
        <v>customsInformation</v>
      </c>
      <c r="P631" t="str">
        <f t="shared" si="283"/>
        <v/>
      </c>
      <c r="Q631" t="str">
        <f t="shared" si="284"/>
        <v>Object</v>
      </c>
      <c r="R631" t="str">
        <f t="shared" si="285"/>
        <v/>
      </c>
      <c r="S631" t="str">
        <f t="shared" si="286"/>
        <v/>
      </c>
      <c r="T631" t="str">
        <f t="shared" si="287"/>
        <v/>
      </c>
      <c r="U631" t="str">
        <f t="shared" si="288"/>
        <v/>
      </c>
      <c r="V631" t="str">
        <f t="shared" si="289"/>
        <v/>
      </c>
      <c r="W631" t="str">
        <f>IF($A631="Implicit","",COUNTIFS($C$8:C631,C631,$A$8:A631,"Explicit"))</f>
        <v/>
      </c>
      <c r="X631" t="str">
        <f t="shared" si="290"/>
        <v/>
      </c>
      <c r="Y631" t="str">
        <f t="shared" si="291"/>
        <v/>
      </c>
      <c r="Z631" t="str">
        <f t="shared" si="292"/>
        <v/>
      </c>
      <c r="AA631" t="str">
        <f t="shared" si="293"/>
        <v/>
      </c>
      <c r="AB631" t="str">
        <f t="shared" si="294"/>
        <v/>
      </c>
      <c r="AC631" t="str">
        <f t="shared" si="295"/>
        <v/>
      </c>
      <c r="AD631" t="str">
        <f t="shared" si="296"/>
        <v/>
      </c>
      <c r="AE631" t="str">
        <f t="shared" si="297"/>
        <v/>
      </c>
      <c r="AF631" t="str">
        <f t="shared" si="298"/>
        <v/>
      </c>
      <c r="AG631" t="str">
        <f t="shared" si="299"/>
        <v>"Core.CustomsInformation"</v>
      </c>
      <c r="AH631" t="str">
        <f t="shared" si="300"/>
        <v>"issuedForPiece"</v>
      </c>
      <c r="AI631" t="str">
        <f t="shared" si="301"/>
        <v>"DG.PieceDg"</v>
      </c>
      <c r="AJ631" t="str">
        <f t="shared" si="302"/>
        <v>"customsInformation"</v>
      </c>
      <c r="AK631" t="str">
        <f t="shared" si="303"/>
        <v>"hasOne"</v>
      </c>
      <c r="AL631" t="str">
        <f t="shared" si="304"/>
        <v>"Core.CustomsInformation","issuedForPiece","DG.PieceDg","customsInformation","hasOne"</v>
      </c>
      <c r="AN631">
        <f>COUNTIF(View_conceptual!G:G,L631)</f>
        <v>0</v>
      </c>
      <c r="AO631">
        <f>COUNTIF(View_conceptual!H:H,L631)+COUNTIF(View_conceptual!I:I,N631)</f>
        <v>0</v>
      </c>
      <c r="AQ631" t="str">
        <f t="shared" si="305"/>
        <v/>
      </c>
      <c r="AR631" t="str">
        <f t="shared" si="306"/>
        <v/>
      </c>
      <c r="AT631">
        <f>COUNTIF(View_full!G:G,L631)</f>
        <v>1</v>
      </c>
      <c r="AU631">
        <f>COUNTIF(View_full!H:H,L631)+COUNTIF(View_full!I:I,N631)</f>
        <v>1</v>
      </c>
      <c r="AV631">
        <f>COUNTIFS(Property_Manual!$A$2:$A$1206,Raw!L631,Property_Manual!$B$2:$B$1206,Raw!M631,Property_Manual!$C$2:$C$1206,Raw!N631,Property_Manual!$D$2:$D$1206,Raw!O631,Property_Manual!$F$2:$F$1206,"x")</f>
        <v>0</v>
      </c>
      <c r="AW631" t="str">
        <f t="shared" si="307"/>
        <v/>
      </c>
      <c r="AX631" t="str">
        <f t="shared" si="308"/>
        <v/>
      </c>
      <c r="AY631" t="str">
        <f t="shared" si="309"/>
        <v/>
      </c>
    </row>
    <row r="632" spans="1:51" x14ac:dyDescent="0.2">
      <c r="A632" s="5" t="s">
        <v>1255</v>
      </c>
      <c r="B632" s="5" t="s">
        <v>20</v>
      </c>
      <c r="C632" s="5" t="s">
        <v>128</v>
      </c>
      <c r="D632" s="5" t="s">
        <v>557</v>
      </c>
      <c r="E632" s="5" t="s">
        <v>20</v>
      </c>
      <c r="F632" s="5" t="s">
        <v>143</v>
      </c>
      <c r="G632">
        <v>1</v>
      </c>
      <c r="H632" s="5" t="s">
        <v>127</v>
      </c>
      <c r="I632" s="5" t="s">
        <v>553</v>
      </c>
      <c r="J632" s="5" t="s">
        <v>558</v>
      </c>
      <c r="K632" s="5"/>
      <c r="L632" t="str">
        <f t="shared" si="279"/>
        <v>CustomsInformation</v>
      </c>
      <c r="M632" t="str">
        <f t="shared" si="280"/>
        <v>issuedForShipment</v>
      </c>
      <c r="N632" t="str">
        <f t="shared" si="281"/>
        <v>Shipment</v>
      </c>
      <c r="O632" t="str">
        <f t="shared" si="282"/>
        <v>customsInformation</v>
      </c>
      <c r="P632" t="str">
        <f t="shared" si="283"/>
        <v/>
      </c>
      <c r="Q632" t="str">
        <f t="shared" si="284"/>
        <v>Object</v>
      </c>
      <c r="R632" t="str">
        <f t="shared" si="285"/>
        <v/>
      </c>
      <c r="S632" t="str">
        <f t="shared" si="286"/>
        <v/>
      </c>
      <c r="T632" t="str">
        <f t="shared" si="287"/>
        <v/>
      </c>
      <c r="U632" t="str">
        <f t="shared" si="288"/>
        <v/>
      </c>
      <c r="V632" t="str">
        <f t="shared" si="289"/>
        <v/>
      </c>
      <c r="W632" t="str">
        <f>IF($A632="Implicit","",COUNTIFS($C$8:C632,C632,$A$8:A632,"Explicit"))</f>
        <v/>
      </c>
      <c r="X632" t="str">
        <f t="shared" si="290"/>
        <v/>
      </c>
      <c r="Y632" t="str">
        <f t="shared" si="291"/>
        <v/>
      </c>
      <c r="Z632" t="str">
        <f t="shared" si="292"/>
        <v/>
      </c>
      <c r="AA632" t="str">
        <f t="shared" si="293"/>
        <v/>
      </c>
      <c r="AB632" t="str">
        <f t="shared" si="294"/>
        <v/>
      </c>
      <c r="AC632" t="str">
        <f t="shared" si="295"/>
        <v/>
      </c>
      <c r="AD632" t="str">
        <f t="shared" si="296"/>
        <v/>
      </c>
      <c r="AE632" t="str">
        <f t="shared" si="297"/>
        <v/>
      </c>
      <c r="AF632" t="str">
        <f t="shared" si="298"/>
        <v/>
      </c>
      <c r="AG632" t="str">
        <f t="shared" si="299"/>
        <v>"Core.CustomsInformation"</v>
      </c>
      <c r="AH632" t="str">
        <f t="shared" si="300"/>
        <v>"issuedForShipment"</v>
      </c>
      <c r="AI632" t="str">
        <f t="shared" si="301"/>
        <v>"Core.Shipment"</v>
      </c>
      <c r="AJ632" t="str">
        <f t="shared" si="302"/>
        <v>"customsInformation"</v>
      </c>
      <c r="AK632" t="str">
        <f t="shared" si="303"/>
        <v>"hasOne"</v>
      </c>
      <c r="AL632" t="str">
        <f t="shared" si="304"/>
        <v>"Core.CustomsInformation","issuedForShipment","Core.Shipment","customsInformation","hasOne"</v>
      </c>
      <c r="AN632">
        <f>COUNTIF(View_conceptual!G:G,L632)</f>
        <v>0</v>
      </c>
      <c r="AO632">
        <f>COUNTIF(View_conceptual!H:H,L632)+COUNTIF(View_conceptual!I:I,N632)</f>
        <v>1</v>
      </c>
      <c r="AQ632" t="str">
        <f t="shared" si="305"/>
        <v/>
      </c>
      <c r="AR632" t="str">
        <f t="shared" si="306"/>
        <v/>
      </c>
      <c r="AT632">
        <f>COUNTIF(View_full!G:G,L632)</f>
        <v>1</v>
      </c>
      <c r="AU632">
        <f>COUNTIF(View_full!H:H,L632)+COUNTIF(View_full!I:I,N632)</f>
        <v>2</v>
      </c>
      <c r="AV632">
        <f>COUNTIFS(Property_Manual!$A$2:$A$1206,Raw!L632,Property_Manual!$B$2:$B$1206,Raw!M632,Property_Manual!$C$2:$C$1206,Raw!N632,Property_Manual!$D$2:$D$1206,Raw!O632,Property_Manual!$F$2:$F$1206,"x")</f>
        <v>1</v>
      </c>
      <c r="AW632" t="str">
        <f t="shared" si="307"/>
        <v/>
      </c>
      <c r="AX632" t="str">
        <f t="shared" si="308"/>
        <v>"Core.CustomsInformation","issuedForShipment","Core.Shipment","customsInformation","hasOne"</v>
      </c>
      <c r="AY632" t="str">
        <f t="shared" si="309"/>
        <v>"Core.CustomsInformation","issuedForShipment","Core.Shipment","customsInformation","hasOne"</v>
      </c>
    </row>
    <row r="633" spans="1:51" x14ac:dyDescent="0.2">
      <c r="A633" s="5" t="s">
        <v>1254</v>
      </c>
      <c r="B633" s="5" t="s">
        <v>20</v>
      </c>
      <c r="C633" s="5" t="s">
        <v>128</v>
      </c>
      <c r="D633" s="5" t="s">
        <v>552</v>
      </c>
      <c r="E633" s="5" t="s">
        <v>49</v>
      </c>
      <c r="F633" s="5" t="s">
        <v>58</v>
      </c>
      <c r="G633">
        <v>1</v>
      </c>
      <c r="H633" s="5"/>
      <c r="I633" s="5" t="s">
        <v>553</v>
      </c>
      <c r="J633" s="5" t="s">
        <v>554</v>
      </c>
      <c r="K633" s="5"/>
      <c r="L633" t="str">
        <f t="shared" si="279"/>
        <v>CustomsInformation</v>
      </c>
      <c r="M633" t="str">
        <f t="shared" si="280"/>
        <v>contentCode</v>
      </c>
      <c r="N633" t="str">
        <f t="shared" si="281"/>
        <v>CodeListElement</v>
      </c>
      <c r="O633" t="str">
        <f t="shared" si="282"/>
        <v/>
      </c>
      <c r="P633" t="str">
        <f t="shared" si="283"/>
        <v/>
      </c>
      <c r="Q633" t="str">
        <f t="shared" si="284"/>
        <v>Object</v>
      </c>
      <c r="R633" t="str">
        <f t="shared" si="285"/>
        <v>"Core"</v>
      </c>
      <c r="S633" t="str">
        <f t="shared" si="286"/>
        <v>"CustomsInformation"</v>
      </c>
      <c r="T633" t="str">
        <f t="shared" si="287"/>
        <v>"contentCode"</v>
      </c>
      <c r="U633" t="str">
        <f t="shared" si="288"/>
        <v>"Embedded"</v>
      </c>
      <c r="V633" t="str">
        <f t="shared" si="289"/>
        <v>"CodeListElement"</v>
      </c>
      <c r="W633">
        <f>IF($A633="Implicit","",COUNTIFS($C$8:C633,C633,$A$8:A633,"Explicit"))</f>
        <v>3</v>
      </c>
      <c r="X633" t="str">
        <f t="shared" si="290"/>
        <v>"Customs information details"</v>
      </c>
      <c r="Y633" t="str">
        <f t="shared" si="291"/>
        <v>"Customs; Security and Regulatory Control Information Identifier. Coded indicator qualifying Customs related information: Item Number "I"; Exemption Legend "L"; System Downtime Reference "S"; Unique Consignment Reference Number "U"; Movement Reference Number "M" . Refers to Code List 1.1. Condition: At least one of the three elements (Country Code; Information Identifier or Customs; Security and Regulatory Control Information Identifier) must be completed"</v>
      </c>
      <c r="Z633" t="str">
        <f t="shared" si="292"/>
        <v>"false"</v>
      </c>
      <c r="AA633" t="str">
        <f t="shared" si="293"/>
        <v>"false"</v>
      </c>
      <c r="AB633" t="str">
        <f t="shared" si="294"/>
        <v>""</v>
      </c>
      <c r="AC633" t="str">
        <f t="shared" si="295"/>
        <v>"https://onerecord.iata.org/ns/cargo#CustomsInformation"</v>
      </c>
      <c r="AD633" t="str">
        <f t="shared" si="296"/>
        <v>"https://onerecord.iata.org/ns/cargo#contentCode"</v>
      </c>
      <c r="AE633" t="str">
        <f t="shared" si="297"/>
        <v>"https://onerecord.iata.org/ns/cargo#CodeListElement"</v>
      </c>
      <c r="AF633" t="str">
        <f t="shared" si="298"/>
        <v>"Core","CustomsInformation","contentCode","Embedded","CodeListElement",3,"Customs information details","Customs; Security and Regulatory Control Information Identifier. Coded indicator qualifying Customs related information: Item Number "I"; Exemption Legend "L"; System Downtime Reference "S"; Unique Consignment Reference Number "U"; Movement Reference Number "M" . Refers to Code List 1.1. Condition: At least one of the three elements (Country Code; Information Identifier or Customs; Security and Regulatory Control Information Identifier) must be completed","false","false","","https://onerecord.iata.org/ns/cargo#CustomsInformation","https://onerecord.iata.org/ns/cargo#contentCode","https://onerecord.iata.org/ns/cargo#CodeListElement"</v>
      </c>
      <c r="AG633" t="str">
        <f t="shared" si="299"/>
        <v>"Core.CustomsInformation"</v>
      </c>
      <c r="AH633" t="str">
        <f t="shared" si="300"/>
        <v>"contentCode"</v>
      </c>
      <c r="AI633" t="str">
        <f t="shared" si="301"/>
        <v>"Embedded.CodeListElement"</v>
      </c>
      <c r="AJ633" t="str">
        <f t="shared" si="302"/>
        <v>""</v>
      </c>
      <c r="AK633" t="str">
        <f t="shared" si="303"/>
        <v>"hasOne"</v>
      </c>
      <c r="AL633" t="str">
        <f t="shared" si="304"/>
        <v>"Core.CustomsInformation","contentCode","Embedded.CodeListElement","","hasOne"</v>
      </c>
      <c r="AN633">
        <f>COUNTIF(View_conceptual!G:G,L633)</f>
        <v>0</v>
      </c>
      <c r="AO633">
        <f>COUNTIF(View_conceptual!H:H,L633)+COUNTIF(View_conceptual!I:I,N633)</f>
        <v>0</v>
      </c>
      <c r="AQ633" t="str">
        <f t="shared" si="305"/>
        <v/>
      </c>
      <c r="AR633" t="str">
        <f t="shared" si="306"/>
        <v/>
      </c>
      <c r="AT633">
        <f>COUNTIF(View_full!G:G,L633)</f>
        <v>1</v>
      </c>
      <c r="AU633">
        <f>COUNTIF(View_full!H:H,L633)+COUNTIF(View_full!I:I,N633)</f>
        <v>1</v>
      </c>
      <c r="AV633">
        <f>COUNTIFS(Property_Manual!$A$2:$A$1206,Raw!L633,Property_Manual!$B$2:$B$1206,Raw!M633,Property_Manual!$C$2:$C$1206,Raw!N633,Property_Manual!$D$2:$D$1206,Raw!O633,Property_Manual!$F$2:$F$1206,"x")</f>
        <v>0</v>
      </c>
      <c r="AW633" t="str">
        <f t="shared" si="307"/>
        <v>"Core","CustomsInformation","contentCode","Embedded","CodeListElement",3,"Customs information details","Customs; Security and Regulatory Control Information Identifier. Coded indicator qualifying Customs related information: Item Number "I"; Exemption Legend "L"; System Downtime Reference "S"; Unique Consignment Reference Number "U"; Movement Reference Number "M" . Refers to Code List 1.1. Condition: At least one of the three elements (Country Code; Information Identifier or Customs; Security and Regulatory Control Information Identifier) must be completed","false","false","","https://onerecord.iata.org/ns/cargo#CustomsInformation","https://onerecord.iata.org/ns/cargo#contentCode","https://onerecord.iata.org/ns/cargo#CodeListElement"</v>
      </c>
      <c r="AX633" t="str">
        <f t="shared" si="308"/>
        <v/>
      </c>
      <c r="AY633" t="str">
        <f t="shared" si="309"/>
        <v/>
      </c>
    </row>
    <row r="634" spans="1:51" x14ac:dyDescent="0.2">
      <c r="A634" s="5" t="s">
        <v>1254</v>
      </c>
      <c r="B634" s="5" t="s">
        <v>20</v>
      </c>
      <c r="C634" s="5" t="s">
        <v>128</v>
      </c>
      <c r="D634" s="5" t="s">
        <v>63</v>
      </c>
      <c r="E634" s="5" t="s">
        <v>49</v>
      </c>
      <c r="F634" s="5" t="s">
        <v>58</v>
      </c>
      <c r="G634">
        <v>1</v>
      </c>
      <c r="I634" s="5" t="s">
        <v>553</v>
      </c>
      <c r="J634" s="5" t="s">
        <v>64</v>
      </c>
      <c r="K634" s="5"/>
      <c r="L634" t="str">
        <f t="shared" si="279"/>
        <v>CustomsInformation</v>
      </c>
      <c r="M634" t="str">
        <f t="shared" si="280"/>
        <v>country</v>
      </c>
      <c r="N634" t="str">
        <f t="shared" si="281"/>
        <v>CodeListElement</v>
      </c>
      <c r="O634" t="str">
        <f t="shared" si="282"/>
        <v/>
      </c>
      <c r="P634" t="str">
        <f t="shared" si="283"/>
        <v/>
      </c>
      <c r="Q634" t="str">
        <f t="shared" si="284"/>
        <v>Object</v>
      </c>
      <c r="R634" t="str">
        <f t="shared" si="285"/>
        <v>"Core"</v>
      </c>
      <c r="S634" t="str">
        <f t="shared" si="286"/>
        <v>"CustomsInformation"</v>
      </c>
      <c r="T634" t="str">
        <f t="shared" si="287"/>
        <v>"country"</v>
      </c>
      <c r="U634" t="str">
        <f t="shared" si="288"/>
        <v>"Embedded"</v>
      </c>
      <c r="V634" t="str">
        <f t="shared" si="289"/>
        <v>"CodeListElement"</v>
      </c>
      <c r="W634">
        <f>IF($A634="Implicit","",COUNTIFS($C$8:C634,C634,$A$8:A634,"Explicit"))</f>
        <v>4</v>
      </c>
      <c r="X634" t="str">
        <f t="shared" si="290"/>
        <v>"Customs information details"</v>
      </c>
      <c r="Y634" t="str">
        <f t="shared" si="291"/>
        <v>"Country details. Refer ISO 3166-2"</v>
      </c>
      <c r="Z634" t="str">
        <f t="shared" si="292"/>
        <v>"false"</v>
      </c>
      <c r="AA634" t="str">
        <f t="shared" si="293"/>
        <v>"false"</v>
      </c>
      <c r="AB634" t="str">
        <f t="shared" si="294"/>
        <v>""</v>
      </c>
      <c r="AC634" t="str">
        <f t="shared" si="295"/>
        <v>"https://onerecord.iata.org/ns/cargo#CustomsInformation"</v>
      </c>
      <c r="AD634" t="str">
        <f t="shared" si="296"/>
        <v>"https://onerecord.iata.org/ns/cargo#country"</v>
      </c>
      <c r="AE634" t="str">
        <f t="shared" si="297"/>
        <v>"https://onerecord.iata.org/ns/cargo#CodeListElement"</v>
      </c>
      <c r="AF634" t="str">
        <f t="shared" si="298"/>
        <v>"Core","CustomsInformation","country","Embedded","CodeListElement",4,"Customs information details","Country details. Refer ISO 3166-2","false","false","","https://onerecord.iata.org/ns/cargo#CustomsInformation","https://onerecord.iata.org/ns/cargo#country","https://onerecord.iata.org/ns/cargo#CodeListElement"</v>
      </c>
      <c r="AG634" t="str">
        <f t="shared" si="299"/>
        <v>"Core.CustomsInformation"</v>
      </c>
      <c r="AH634" t="str">
        <f t="shared" si="300"/>
        <v>"country"</v>
      </c>
      <c r="AI634" t="str">
        <f t="shared" si="301"/>
        <v>"Embedded.CodeListElement"</v>
      </c>
      <c r="AJ634" t="str">
        <f t="shared" si="302"/>
        <v>""</v>
      </c>
      <c r="AK634" t="str">
        <f t="shared" si="303"/>
        <v>"hasOne"</v>
      </c>
      <c r="AL634" t="str">
        <f t="shared" si="304"/>
        <v>"Core.CustomsInformation","country","Embedded.CodeListElement","","hasOne"</v>
      </c>
      <c r="AN634">
        <f>COUNTIF(View_conceptual!G:G,L634)</f>
        <v>0</v>
      </c>
      <c r="AO634">
        <f>COUNTIF(View_conceptual!H:H,L634)+COUNTIF(View_conceptual!I:I,N634)</f>
        <v>0</v>
      </c>
      <c r="AQ634" t="str">
        <f t="shared" si="305"/>
        <v/>
      </c>
      <c r="AR634" t="str">
        <f t="shared" si="306"/>
        <v/>
      </c>
      <c r="AT634">
        <f>COUNTIF(View_full!G:G,L634)</f>
        <v>1</v>
      </c>
      <c r="AU634">
        <f>COUNTIF(View_full!H:H,L634)+COUNTIF(View_full!I:I,N634)</f>
        <v>1</v>
      </c>
      <c r="AV634">
        <f>COUNTIFS(Property_Manual!$A$2:$A$1206,Raw!L634,Property_Manual!$B$2:$B$1206,Raw!M634,Property_Manual!$C$2:$C$1206,Raw!N634,Property_Manual!$D$2:$D$1206,Raw!O634,Property_Manual!$F$2:$F$1206,"x")</f>
        <v>0</v>
      </c>
      <c r="AW634" t="str">
        <f t="shared" si="307"/>
        <v>"Core","CustomsInformation","country","Embedded","CodeListElement",4,"Customs information details","Country details. Refer ISO 3166-2","false","false","","https://onerecord.iata.org/ns/cargo#CustomsInformation","https://onerecord.iata.org/ns/cargo#country","https://onerecord.iata.org/ns/cargo#CodeListElement"</v>
      </c>
      <c r="AX634" t="str">
        <f t="shared" si="308"/>
        <v/>
      </c>
      <c r="AY634" t="str">
        <f t="shared" si="309"/>
        <v/>
      </c>
    </row>
    <row r="635" spans="1:51" x14ac:dyDescent="0.2">
      <c r="A635" s="5" t="s">
        <v>1254</v>
      </c>
      <c r="B635" s="5" t="s">
        <v>20</v>
      </c>
      <c r="C635" s="5" t="s">
        <v>128</v>
      </c>
      <c r="D635" s="5" t="s">
        <v>559</v>
      </c>
      <c r="E635" s="5" t="s">
        <v>49</v>
      </c>
      <c r="F635" s="5" t="s">
        <v>58</v>
      </c>
      <c r="G635">
        <v>1</v>
      </c>
      <c r="H635" s="5"/>
      <c r="I635" s="5" t="s">
        <v>553</v>
      </c>
      <c r="J635" s="5" t="s">
        <v>560</v>
      </c>
      <c r="K635" s="5"/>
      <c r="L635" t="str">
        <f t="shared" si="279"/>
        <v>CustomsInformation</v>
      </c>
      <c r="M635" t="str">
        <f t="shared" si="280"/>
        <v>subjectCode</v>
      </c>
      <c r="N635" t="str">
        <f t="shared" si="281"/>
        <v>CodeListElement</v>
      </c>
      <c r="O635" t="str">
        <f t="shared" si="282"/>
        <v/>
      </c>
      <c r="P635" t="str">
        <f t="shared" si="283"/>
        <v/>
      </c>
      <c r="Q635" t="str">
        <f t="shared" si="284"/>
        <v>Object</v>
      </c>
      <c r="R635" t="str">
        <f t="shared" si="285"/>
        <v>"Core"</v>
      </c>
      <c r="S635" t="str">
        <f t="shared" si="286"/>
        <v>"CustomsInformation"</v>
      </c>
      <c r="T635" t="str">
        <f t="shared" si="287"/>
        <v>"subjectCode"</v>
      </c>
      <c r="U635" t="str">
        <f t="shared" si="288"/>
        <v>"Embedded"</v>
      </c>
      <c r="V635" t="str">
        <f t="shared" si="289"/>
        <v>"CodeListElement"</v>
      </c>
      <c r="W635">
        <f>IF($A635="Implicit","",COUNTIFS($C$8:C635,C635,$A$8:A635,"Explicit"))</f>
        <v>5</v>
      </c>
      <c r="X635" t="str">
        <f t="shared" si="290"/>
        <v>"Customs information details"</v>
      </c>
      <c r="Y635" t="str">
        <f t="shared" si="291"/>
        <v>"Information Identifier. Code identifying a piece of information/entity e.g. "IMP" for import; "EXP" for export; "AGT" for Agent; "ISS" for The Regulated Agent Issuing the Security Status for a Consignment etc. Condition: At least one of the three elements (Country Code; Information Identifier or Customs; Security and Regulatory Control Information Identifier) must be completed"</v>
      </c>
      <c r="Z635" t="str">
        <f t="shared" si="292"/>
        <v>"false"</v>
      </c>
      <c r="AA635" t="str">
        <f t="shared" si="293"/>
        <v>"false"</v>
      </c>
      <c r="AB635" t="str">
        <f t="shared" si="294"/>
        <v>""</v>
      </c>
      <c r="AC635" t="str">
        <f t="shared" si="295"/>
        <v>"https://onerecord.iata.org/ns/cargo#CustomsInformation"</v>
      </c>
      <c r="AD635" t="str">
        <f t="shared" si="296"/>
        <v>"https://onerecord.iata.org/ns/cargo#subjectCode"</v>
      </c>
      <c r="AE635" t="str">
        <f t="shared" si="297"/>
        <v>"https://onerecord.iata.org/ns/cargo#CodeListElement"</v>
      </c>
      <c r="AF635" t="str">
        <f t="shared" si="298"/>
        <v>"Core","CustomsInformation","subjectCode","Embedded","CodeListElement",5,"Customs information details","Information Identifier. Code identifying a piece of information/entity e.g. "IMP" for import; "EXP" for export; "AGT" for Agent; "ISS" for The Regulated Agent Issuing the Security Status for a Consignment etc. Condition: At least one of the three elements (Country Code; Information Identifier or Customs; Security and Regulatory Control Information Identifier) must be completed","false","false","","https://onerecord.iata.org/ns/cargo#CustomsInformation","https://onerecord.iata.org/ns/cargo#subjectCode","https://onerecord.iata.org/ns/cargo#CodeListElement"</v>
      </c>
      <c r="AG635" t="str">
        <f t="shared" si="299"/>
        <v>"Core.CustomsInformation"</v>
      </c>
      <c r="AH635" t="str">
        <f t="shared" si="300"/>
        <v>"subjectCode"</v>
      </c>
      <c r="AI635" t="str">
        <f t="shared" si="301"/>
        <v>"Embedded.CodeListElement"</v>
      </c>
      <c r="AJ635" t="str">
        <f t="shared" si="302"/>
        <v>""</v>
      </c>
      <c r="AK635" t="str">
        <f t="shared" si="303"/>
        <v>"hasOne"</v>
      </c>
      <c r="AL635" t="str">
        <f t="shared" si="304"/>
        <v>"Core.CustomsInformation","subjectCode","Embedded.CodeListElement","","hasOne"</v>
      </c>
      <c r="AN635">
        <f>COUNTIF(View_conceptual!G:G,L635)</f>
        <v>0</v>
      </c>
      <c r="AO635">
        <f>COUNTIF(View_conceptual!H:H,L635)+COUNTIF(View_conceptual!I:I,N635)</f>
        <v>0</v>
      </c>
      <c r="AQ635" t="str">
        <f t="shared" si="305"/>
        <v/>
      </c>
      <c r="AR635" t="str">
        <f t="shared" si="306"/>
        <v/>
      </c>
      <c r="AT635">
        <f>COUNTIF(View_full!G:G,L635)</f>
        <v>1</v>
      </c>
      <c r="AU635">
        <f>COUNTIF(View_full!H:H,L635)+COUNTIF(View_full!I:I,N635)</f>
        <v>1</v>
      </c>
      <c r="AV635">
        <f>COUNTIFS(Property_Manual!$A$2:$A$1206,Raw!L635,Property_Manual!$B$2:$B$1206,Raw!M635,Property_Manual!$C$2:$C$1206,Raw!N635,Property_Manual!$D$2:$D$1206,Raw!O635,Property_Manual!$F$2:$F$1206,"x")</f>
        <v>0</v>
      </c>
      <c r="AW635" t="str">
        <f t="shared" si="307"/>
        <v>"Core","CustomsInformation","subjectCode","Embedded","CodeListElement",5,"Customs information details","Information Identifier. Code identifying a piece of information/entity e.g. "IMP" for import; "EXP" for export; "AGT" for Agent; "ISS" for The Regulated Agent Issuing the Security Status for a Consignment etc. Condition: At least one of the three elements (Country Code; Information Identifier or Customs; Security and Regulatory Control Information Identifier) must be completed","false","false","","https://onerecord.iata.org/ns/cargo#CustomsInformation","https://onerecord.iata.org/ns/cargo#subjectCode","https://onerecord.iata.org/ns/cargo#CodeListElement"</v>
      </c>
      <c r="AX635" t="str">
        <f t="shared" si="308"/>
        <v/>
      </c>
      <c r="AY635" t="str">
        <f t="shared" si="309"/>
        <v/>
      </c>
    </row>
    <row r="636" spans="1:51" x14ac:dyDescent="0.2">
      <c r="A636" s="5" t="s">
        <v>1254</v>
      </c>
      <c r="B636" s="5" t="s">
        <v>20</v>
      </c>
      <c r="C636" s="5" t="s">
        <v>128</v>
      </c>
      <c r="D636" s="5" t="s">
        <v>38</v>
      </c>
      <c r="E636" s="5" t="s">
        <v>1209</v>
      </c>
      <c r="F636" s="5" t="s">
        <v>23</v>
      </c>
      <c r="H636" s="5" t="s">
        <v>415</v>
      </c>
      <c r="I636" s="5" t="s">
        <v>553</v>
      </c>
      <c r="J636" s="5" t="s">
        <v>39</v>
      </c>
      <c r="K636" s="5"/>
      <c r="L636" t="str">
        <f t="shared" si="279"/>
        <v>CustomsInformation</v>
      </c>
      <c r="M636" t="str">
        <f t="shared" si="280"/>
        <v>checks</v>
      </c>
      <c r="N636" t="str">
        <f t="shared" si="281"/>
        <v>Check</v>
      </c>
      <c r="O636" t="str">
        <f t="shared" si="282"/>
        <v>checkedObject</v>
      </c>
      <c r="P636" t="str">
        <f t="shared" si="283"/>
        <v/>
      </c>
      <c r="Q636" t="str">
        <f t="shared" si="284"/>
        <v>Object</v>
      </c>
      <c r="R636" t="str">
        <f t="shared" si="285"/>
        <v>"Core"</v>
      </c>
      <c r="S636" t="str">
        <f t="shared" si="286"/>
        <v>"CustomsInformation"</v>
      </c>
      <c r="T636" t="str">
        <f t="shared" si="287"/>
        <v>"checks"</v>
      </c>
      <c r="U636" t="str">
        <f t="shared" si="288"/>
        <v>"Action"</v>
      </c>
      <c r="V636" t="str">
        <f t="shared" si="289"/>
        <v>"Check"</v>
      </c>
      <c r="W636">
        <f>IF($A636="Implicit","",COUNTIFS($C$8:C636,C636,$A$8:A636,"Explicit"))</f>
        <v>6</v>
      </c>
      <c r="X636" t="str">
        <f t="shared" si="290"/>
        <v>"Customs information details"</v>
      </c>
      <c r="Y636" t="str">
        <f t="shared" si="291"/>
        <v>"References to the CheckActions performed on the object"</v>
      </c>
      <c r="Z636" t="str">
        <f t="shared" si="292"/>
        <v>"true"</v>
      </c>
      <c r="AA636" t="str">
        <f t="shared" si="293"/>
        <v>"false"</v>
      </c>
      <c r="AB636" t="str">
        <f t="shared" si="294"/>
        <v>""</v>
      </c>
      <c r="AC636" t="str">
        <f t="shared" si="295"/>
        <v>"https://onerecord.iata.org/ns/cargo#CustomsInformation"</v>
      </c>
      <c r="AD636" t="str">
        <f t="shared" si="296"/>
        <v>"https://onerecord.iata.org/ns/cargo#checks"</v>
      </c>
      <c r="AE636" t="str">
        <f t="shared" si="297"/>
        <v>"https://onerecord.iata.org/ns/cargo#Check"</v>
      </c>
      <c r="AF636" t="str">
        <f t="shared" si="298"/>
        <v>"Core","CustomsInformation","checks","Action","Check",6,"Customs information details","References to the CheckActions performed on the object","true","false","","https://onerecord.iata.org/ns/cargo#CustomsInformation","https://onerecord.iata.org/ns/cargo#checks","https://onerecord.iata.org/ns/cargo#Check"</v>
      </c>
      <c r="AG636" t="str">
        <f t="shared" si="299"/>
        <v>"Core.CustomsInformation"</v>
      </c>
      <c r="AH636" t="str">
        <f t="shared" si="300"/>
        <v>"checks"</v>
      </c>
      <c r="AI636" t="str">
        <f t="shared" si="301"/>
        <v>"Action.Check"</v>
      </c>
      <c r="AJ636" t="str">
        <f t="shared" si="302"/>
        <v>"checkedObject"</v>
      </c>
      <c r="AK636" t="str">
        <f t="shared" si="303"/>
        <v>"hasMany"</v>
      </c>
      <c r="AL636" t="str">
        <f t="shared" si="304"/>
        <v>"Core.CustomsInformation","checks","Action.Check","checkedObject","hasMany"</v>
      </c>
      <c r="AN636">
        <f>COUNTIF(View_conceptual!G:G,L636)</f>
        <v>0</v>
      </c>
      <c r="AO636">
        <f>COUNTIF(View_conceptual!H:H,L636)+COUNTIF(View_conceptual!I:I,N636)</f>
        <v>0</v>
      </c>
      <c r="AQ636" t="str">
        <f t="shared" si="305"/>
        <v/>
      </c>
      <c r="AR636" t="str">
        <f t="shared" si="306"/>
        <v/>
      </c>
      <c r="AT636">
        <f>COUNTIF(View_full!G:G,L636)</f>
        <v>1</v>
      </c>
      <c r="AU636">
        <f>COUNTIF(View_full!H:H,L636)+COUNTIF(View_full!I:I,N636)</f>
        <v>1</v>
      </c>
      <c r="AV636">
        <f>COUNTIFS(Property_Manual!$A$2:$A$1206,Raw!L636,Property_Manual!$B$2:$B$1206,Raw!M636,Property_Manual!$C$2:$C$1206,Raw!N636,Property_Manual!$D$2:$D$1206,Raw!O636,Property_Manual!$F$2:$F$1206,"x")</f>
        <v>0</v>
      </c>
      <c r="AW636" t="str">
        <f t="shared" si="307"/>
        <v>"Core","CustomsInformation","checks","Action","Check",6,"Customs information details","References to the CheckActions performed on the object","true","false","","https://onerecord.iata.org/ns/cargo#CustomsInformation","https://onerecord.iata.org/ns/cargo#checks","https://onerecord.iata.org/ns/cargo#Check"</v>
      </c>
      <c r="AX636" t="str">
        <f t="shared" si="308"/>
        <v/>
      </c>
      <c r="AY636" t="str">
        <f t="shared" si="309"/>
        <v/>
      </c>
    </row>
    <row r="637" spans="1:51" x14ac:dyDescent="0.2">
      <c r="A637" s="5" t="s">
        <v>1254</v>
      </c>
      <c r="B637" s="5" t="s">
        <v>20</v>
      </c>
      <c r="C637" s="5" t="s">
        <v>128</v>
      </c>
      <c r="D637" s="5" t="s">
        <v>43</v>
      </c>
      <c r="E637" s="5" t="s">
        <v>1198</v>
      </c>
      <c r="F637" s="5" t="s">
        <v>44</v>
      </c>
      <c r="H637" s="5" t="s">
        <v>654</v>
      </c>
      <c r="I637" s="5" t="s">
        <v>553</v>
      </c>
      <c r="J637" s="5" t="s">
        <v>45</v>
      </c>
      <c r="K637" s="5"/>
      <c r="L637" t="str">
        <f t="shared" si="279"/>
        <v>CustomsInformation</v>
      </c>
      <c r="M637" t="str">
        <f t="shared" si="280"/>
        <v>externalReferences</v>
      </c>
      <c r="N637" t="str">
        <f t="shared" si="281"/>
        <v>ExternalReference</v>
      </c>
      <c r="O637" t="str">
        <f t="shared" si="282"/>
        <v>referenceForObjects</v>
      </c>
      <c r="P637" t="str">
        <f t="shared" si="283"/>
        <v/>
      </c>
      <c r="Q637" t="str">
        <f t="shared" si="284"/>
        <v>Object</v>
      </c>
      <c r="R637" t="str">
        <f t="shared" si="285"/>
        <v>"Core"</v>
      </c>
      <c r="S637" t="str">
        <f t="shared" si="286"/>
        <v>"CustomsInformation"</v>
      </c>
      <c r="T637" t="str">
        <f t="shared" si="287"/>
        <v>"externalReferences"</v>
      </c>
      <c r="U637" t="str">
        <f t="shared" si="288"/>
        <v>"Common"</v>
      </c>
      <c r="V637" t="str">
        <f t="shared" si="289"/>
        <v>"ExternalReference"</v>
      </c>
      <c r="W637">
        <f>IF($A637="Implicit","",COUNTIFS($C$8:C637,C637,$A$8:A637,"Explicit"))</f>
        <v>7</v>
      </c>
      <c r="X637" t="str">
        <f t="shared" si="290"/>
        <v>"Customs information details"</v>
      </c>
      <c r="Y637" t="str">
        <f t="shared" si="291"/>
        <v>"References to all associated ExternalReferences"</v>
      </c>
      <c r="Z637" t="str">
        <f t="shared" si="292"/>
        <v>"true"</v>
      </c>
      <c r="AA637" t="str">
        <f t="shared" si="293"/>
        <v>"false"</v>
      </c>
      <c r="AB637" t="str">
        <f t="shared" si="294"/>
        <v>""</v>
      </c>
      <c r="AC637" t="str">
        <f t="shared" si="295"/>
        <v>"https://onerecord.iata.org/ns/cargo#CustomsInformation"</v>
      </c>
      <c r="AD637" t="str">
        <f t="shared" si="296"/>
        <v>"https://onerecord.iata.org/ns/cargo#externalReferences"</v>
      </c>
      <c r="AE637" t="str">
        <f t="shared" si="297"/>
        <v>"https://onerecord.iata.org/ns/cargo#ExternalReference"</v>
      </c>
      <c r="AF637" t="str">
        <f t="shared" si="298"/>
        <v>"Core","CustomsInformation","externalReferences","Common","ExternalReference",7,"Customs information details","References to all associated ExternalReferences","true","false","","https://onerecord.iata.org/ns/cargo#CustomsInformation","https://onerecord.iata.org/ns/cargo#externalReferences","https://onerecord.iata.org/ns/cargo#ExternalReference"</v>
      </c>
      <c r="AG637" t="str">
        <f t="shared" si="299"/>
        <v>"Core.CustomsInformation"</v>
      </c>
      <c r="AH637" t="str">
        <f t="shared" si="300"/>
        <v>"externalReferences"</v>
      </c>
      <c r="AI637" t="str">
        <f t="shared" si="301"/>
        <v>"Common.ExternalReference"</v>
      </c>
      <c r="AJ637" t="str">
        <f t="shared" si="302"/>
        <v>"referenceForObjects"</v>
      </c>
      <c r="AK637" t="str">
        <f t="shared" si="303"/>
        <v>"hasMany"</v>
      </c>
      <c r="AL637" t="str">
        <f t="shared" si="304"/>
        <v>"Core.CustomsInformation","externalReferences","Common.ExternalReference","referenceForObjects","hasMany"</v>
      </c>
      <c r="AN637">
        <f>COUNTIF(View_conceptual!G:G,L637)</f>
        <v>0</v>
      </c>
      <c r="AO637">
        <f>COUNTIF(View_conceptual!H:H,L637)+COUNTIF(View_conceptual!I:I,N637)</f>
        <v>0</v>
      </c>
      <c r="AQ637" t="str">
        <f t="shared" si="305"/>
        <v/>
      </c>
      <c r="AR637" t="str">
        <f t="shared" si="306"/>
        <v/>
      </c>
      <c r="AT637">
        <f>COUNTIF(View_full!G:G,L637)</f>
        <v>1</v>
      </c>
      <c r="AU637">
        <f>COUNTIF(View_full!H:H,L637)+COUNTIF(View_full!I:I,N637)</f>
        <v>1</v>
      </c>
      <c r="AV637">
        <f>COUNTIFS(Property_Manual!$A$2:$A$1206,Raw!L637,Property_Manual!$B$2:$B$1206,Raw!M637,Property_Manual!$C$2:$C$1206,Raw!N637,Property_Manual!$D$2:$D$1206,Raw!O637,Property_Manual!$F$2:$F$1206,"x")</f>
        <v>0</v>
      </c>
      <c r="AW637" t="str">
        <f t="shared" si="307"/>
        <v>"Core","CustomsInformation","externalReferences","Common","ExternalReference",7,"Customs information details","References to all associated ExternalReferences","true","false","","https://onerecord.iata.org/ns/cargo#CustomsInformation","https://onerecord.iata.org/ns/cargo#externalReferences","https://onerecord.iata.org/ns/cargo#ExternalReference"</v>
      </c>
      <c r="AX637" t="str">
        <f t="shared" si="308"/>
        <v/>
      </c>
      <c r="AY637" t="str">
        <f t="shared" si="309"/>
        <v/>
      </c>
    </row>
    <row r="638" spans="1:51" x14ac:dyDescent="0.2">
      <c r="A638" s="5" t="s">
        <v>1255</v>
      </c>
      <c r="B638" s="5" t="s">
        <v>20</v>
      </c>
      <c r="C638" s="5" t="s">
        <v>128</v>
      </c>
      <c r="D638" s="5" t="s">
        <v>38</v>
      </c>
      <c r="E638" s="5" t="s">
        <v>1209</v>
      </c>
      <c r="F638" s="5" t="s">
        <v>23</v>
      </c>
      <c r="H638" s="5" t="s">
        <v>415</v>
      </c>
      <c r="I638" s="5" t="s">
        <v>553</v>
      </c>
      <c r="J638" s="5" t="s">
        <v>39</v>
      </c>
      <c r="K638" s="5"/>
      <c r="L638" t="str">
        <f t="shared" si="279"/>
        <v>CustomsInformation</v>
      </c>
      <c r="M638" t="str">
        <f t="shared" si="280"/>
        <v>checks</v>
      </c>
      <c r="N638" t="str">
        <f t="shared" si="281"/>
        <v>Check</v>
      </c>
      <c r="O638" t="str">
        <f t="shared" si="282"/>
        <v>checkedObject</v>
      </c>
      <c r="P638" t="str">
        <f t="shared" si="283"/>
        <v/>
      </c>
      <c r="Q638" t="str">
        <f t="shared" si="284"/>
        <v>Object</v>
      </c>
      <c r="R638" t="str">
        <f t="shared" si="285"/>
        <v/>
      </c>
      <c r="S638" t="str">
        <f t="shared" si="286"/>
        <v/>
      </c>
      <c r="T638" t="str">
        <f t="shared" si="287"/>
        <v/>
      </c>
      <c r="U638" t="str">
        <f t="shared" si="288"/>
        <v/>
      </c>
      <c r="V638" t="str">
        <f t="shared" si="289"/>
        <v/>
      </c>
      <c r="W638" t="str">
        <f>IF($A638="Implicit","",COUNTIFS($C$8:C638,C638,$A$8:A638,"Explicit"))</f>
        <v/>
      </c>
      <c r="X638" t="str">
        <f t="shared" si="290"/>
        <v/>
      </c>
      <c r="Y638" t="str">
        <f t="shared" si="291"/>
        <v/>
      </c>
      <c r="Z638" t="str">
        <f t="shared" si="292"/>
        <v/>
      </c>
      <c r="AA638" t="str">
        <f t="shared" si="293"/>
        <v/>
      </c>
      <c r="AB638" t="str">
        <f t="shared" si="294"/>
        <v/>
      </c>
      <c r="AC638" t="str">
        <f t="shared" si="295"/>
        <v/>
      </c>
      <c r="AD638" t="str">
        <f t="shared" si="296"/>
        <v/>
      </c>
      <c r="AE638" t="str">
        <f t="shared" si="297"/>
        <v/>
      </c>
      <c r="AF638" t="str">
        <f t="shared" si="298"/>
        <v/>
      </c>
      <c r="AG638" t="str">
        <f t="shared" si="299"/>
        <v>"Core.CustomsInformation"</v>
      </c>
      <c r="AH638" t="str">
        <f t="shared" si="300"/>
        <v>"checks"</v>
      </c>
      <c r="AI638" t="str">
        <f t="shared" si="301"/>
        <v>"Action.Check"</v>
      </c>
      <c r="AJ638" t="str">
        <f t="shared" si="302"/>
        <v>"checkedObject"</v>
      </c>
      <c r="AK638" t="str">
        <f t="shared" si="303"/>
        <v>"hasMany"</v>
      </c>
      <c r="AL638" t="str">
        <f t="shared" si="304"/>
        <v>"Core.CustomsInformation","checks","Action.Check","checkedObject","hasMany"</v>
      </c>
      <c r="AN638">
        <f>COUNTIF(View_conceptual!G:G,L638)</f>
        <v>0</v>
      </c>
      <c r="AO638">
        <f>COUNTIF(View_conceptual!H:H,L638)+COUNTIF(View_conceptual!I:I,N638)</f>
        <v>0</v>
      </c>
      <c r="AQ638" t="str">
        <f t="shared" si="305"/>
        <v/>
      </c>
      <c r="AR638" t="str">
        <f t="shared" si="306"/>
        <v/>
      </c>
      <c r="AT638">
        <f>COUNTIF(View_full!G:G,L638)</f>
        <v>1</v>
      </c>
      <c r="AU638">
        <f>COUNTIF(View_full!H:H,L638)+COUNTIF(View_full!I:I,N638)</f>
        <v>1</v>
      </c>
      <c r="AV638">
        <f>COUNTIFS(Property_Manual!$A$2:$A$1206,Raw!L638,Property_Manual!$B$2:$B$1206,Raw!M638,Property_Manual!$C$2:$C$1206,Raw!N638,Property_Manual!$D$2:$D$1206,Raw!O638,Property_Manual!$F$2:$F$1206,"x")</f>
        <v>0</v>
      </c>
      <c r="AW638" t="str">
        <f t="shared" si="307"/>
        <v/>
      </c>
      <c r="AX638" t="str">
        <f t="shared" si="308"/>
        <v/>
      </c>
      <c r="AY638" t="str">
        <f t="shared" si="309"/>
        <v/>
      </c>
    </row>
    <row r="639" spans="1:51" x14ac:dyDescent="0.2">
      <c r="A639" s="5" t="s">
        <v>1255</v>
      </c>
      <c r="B639" s="5" t="s">
        <v>20</v>
      </c>
      <c r="C639" s="5" t="s">
        <v>128</v>
      </c>
      <c r="D639" s="5" t="s">
        <v>43</v>
      </c>
      <c r="E639" s="5" t="s">
        <v>1198</v>
      </c>
      <c r="F639" s="5" t="s">
        <v>44</v>
      </c>
      <c r="H639" t="s">
        <v>654</v>
      </c>
      <c r="I639" s="5" t="s">
        <v>553</v>
      </c>
      <c r="J639" s="5" t="s">
        <v>45</v>
      </c>
      <c r="K639" s="5"/>
      <c r="L639" t="str">
        <f t="shared" si="279"/>
        <v>CustomsInformation</v>
      </c>
      <c r="M639" t="str">
        <f t="shared" si="280"/>
        <v>externalReferences</v>
      </c>
      <c r="N639" t="str">
        <f t="shared" si="281"/>
        <v>ExternalReference</v>
      </c>
      <c r="O639" t="str">
        <f t="shared" si="282"/>
        <v>referenceForObjects</v>
      </c>
      <c r="P639" t="str">
        <f t="shared" si="283"/>
        <v/>
      </c>
      <c r="Q639" t="str">
        <f t="shared" si="284"/>
        <v>Object</v>
      </c>
      <c r="R639" t="str">
        <f t="shared" si="285"/>
        <v/>
      </c>
      <c r="S639" t="str">
        <f t="shared" si="286"/>
        <v/>
      </c>
      <c r="T639" t="str">
        <f t="shared" si="287"/>
        <v/>
      </c>
      <c r="U639" t="str">
        <f t="shared" si="288"/>
        <v/>
      </c>
      <c r="V639" t="str">
        <f t="shared" si="289"/>
        <v/>
      </c>
      <c r="W639" t="str">
        <f>IF($A639="Implicit","",COUNTIFS($C$8:C639,C639,$A$8:A639,"Explicit"))</f>
        <v/>
      </c>
      <c r="X639" t="str">
        <f t="shared" si="290"/>
        <v/>
      </c>
      <c r="Y639" t="str">
        <f t="shared" si="291"/>
        <v/>
      </c>
      <c r="Z639" t="str">
        <f t="shared" si="292"/>
        <v/>
      </c>
      <c r="AA639" t="str">
        <f t="shared" si="293"/>
        <v/>
      </c>
      <c r="AB639" t="str">
        <f t="shared" si="294"/>
        <v/>
      </c>
      <c r="AC639" t="str">
        <f t="shared" si="295"/>
        <v/>
      </c>
      <c r="AD639" t="str">
        <f t="shared" si="296"/>
        <v/>
      </c>
      <c r="AE639" t="str">
        <f t="shared" si="297"/>
        <v/>
      </c>
      <c r="AF639" t="str">
        <f t="shared" si="298"/>
        <v/>
      </c>
      <c r="AG639" t="str">
        <f t="shared" si="299"/>
        <v>"Core.CustomsInformation"</v>
      </c>
      <c r="AH639" t="str">
        <f t="shared" si="300"/>
        <v>"externalReferences"</v>
      </c>
      <c r="AI639" t="str">
        <f t="shared" si="301"/>
        <v>"Common.ExternalReference"</v>
      </c>
      <c r="AJ639" t="str">
        <f t="shared" si="302"/>
        <v>"referenceForObjects"</v>
      </c>
      <c r="AK639" t="str">
        <f t="shared" si="303"/>
        <v>"hasMany"</v>
      </c>
      <c r="AL639" t="str">
        <f t="shared" si="304"/>
        <v>"Core.CustomsInformation","externalReferences","Common.ExternalReference","referenceForObjects","hasMany"</v>
      </c>
      <c r="AN639">
        <f>COUNTIF(View_conceptual!G:G,L639)</f>
        <v>0</v>
      </c>
      <c r="AO639">
        <f>COUNTIF(View_conceptual!H:H,L639)+COUNTIF(View_conceptual!I:I,N639)</f>
        <v>0</v>
      </c>
      <c r="AQ639" t="str">
        <f t="shared" si="305"/>
        <v/>
      </c>
      <c r="AR639" t="str">
        <f t="shared" si="306"/>
        <v/>
      </c>
      <c r="AT639">
        <f>COUNTIF(View_full!G:G,L639)</f>
        <v>1</v>
      </c>
      <c r="AU639">
        <f>COUNTIF(View_full!H:H,L639)+COUNTIF(View_full!I:I,N639)</f>
        <v>1</v>
      </c>
      <c r="AV639">
        <f>COUNTIFS(Property_Manual!$A$2:$A$1206,Raw!L639,Property_Manual!$B$2:$B$1206,Raw!M639,Property_Manual!$C$2:$C$1206,Raw!N639,Property_Manual!$D$2:$D$1206,Raw!O639,Property_Manual!$F$2:$F$1206,"x")</f>
        <v>0</v>
      </c>
      <c r="AW639" t="str">
        <f t="shared" si="307"/>
        <v/>
      </c>
      <c r="AX639" t="str">
        <f t="shared" si="308"/>
        <v/>
      </c>
      <c r="AY639" t="str">
        <f t="shared" si="309"/>
        <v/>
      </c>
    </row>
    <row r="640" spans="1:51" x14ac:dyDescent="0.2">
      <c r="A640" s="5" t="s">
        <v>1254</v>
      </c>
      <c r="B640" s="5" t="s">
        <v>20</v>
      </c>
      <c r="C640" s="5" t="s">
        <v>128</v>
      </c>
      <c r="D640" s="5" t="s">
        <v>561</v>
      </c>
      <c r="F640" s="5" t="s">
        <v>6</v>
      </c>
      <c r="G640">
        <v>1</v>
      </c>
      <c r="I640" s="5" t="s">
        <v>553</v>
      </c>
      <c r="J640" s="5" t="s">
        <v>562</v>
      </c>
      <c r="K640" s="5"/>
      <c r="L640" t="str">
        <f t="shared" si="279"/>
        <v>CustomsInformation</v>
      </c>
      <c r="M640" t="str">
        <f t="shared" si="280"/>
        <v>note</v>
      </c>
      <c r="N640" t="str">
        <f t="shared" si="281"/>
        <v>string</v>
      </c>
      <c r="O640" t="str">
        <f t="shared" si="282"/>
        <v/>
      </c>
      <c r="P640" t="str">
        <f t="shared" si="283"/>
        <v/>
      </c>
      <c r="Q640" t="str">
        <f t="shared" si="284"/>
        <v>Object</v>
      </c>
      <c r="R640" t="str">
        <f t="shared" si="285"/>
        <v>"Core"</v>
      </c>
      <c r="S640" t="str">
        <f t="shared" si="286"/>
        <v>"CustomsInformation"</v>
      </c>
      <c r="T640" t="str">
        <f t="shared" si="287"/>
        <v>"note"</v>
      </c>
      <c r="U640" t="str">
        <f t="shared" si="288"/>
        <v>""</v>
      </c>
      <c r="V640" t="str">
        <f t="shared" si="289"/>
        <v>"string"</v>
      </c>
      <c r="W640">
        <f>IF($A640="Implicit","",COUNTIFS($C$8:C640,C640,$A$8:A640,"Explicit"))</f>
        <v>8</v>
      </c>
      <c r="X640" t="str">
        <f t="shared" si="290"/>
        <v>"Customs information details"</v>
      </c>
      <c r="Y640" t="str">
        <f t="shared" si="291"/>
        <v>"Free text for customs remarks; not used in OCI Composition Rules Table"</v>
      </c>
      <c r="Z640" t="str">
        <f t="shared" si="292"/>
        <v>"false"</v>
      </c>
      <c r="AA640" t="str">
        <f t="shared" si="293"/>
        <v>"false"</v>
      </c>
      <c r="AB640" t="str">
        <f t="shared" si="294"/>
        <v>""</v>
      </c>
      <c r="AC640" t="str">
        <f t="shared" si="295"/>
        <v>"https://onerecord.iata.org/ns/cargo#CustomsInformation"</v>
      </c>
      <c r="AD640" t="str">
        <f t="shared" si="296"/>
        <v>"https://onerecord.iata.org/ns/cargo#note"</v>
      </c>
      <c r="AE640" t="str">
        <f t="shared" si="297"/>
        <v>"http://www.w3.org/2001/XMLSchema#string"</v>
      </c>
      <c r="AF640" t="str">
        <f t="shared" si="298"/>
        <v>"Core","CustomsInformation","note","","string",8,"Customs information details","Free text for customs remarks; not used in OCI Composition Rules Table","false","false","","https://onerecord.iata.org/ns/cargo#CustomsInformation","https://onerecord.iata.org/ns/cargo#note","http://www.w3.org/2001/XMLSchema#string"</v>
      </c>
      <c r="AG640" t="str">
        <f t="shared" si="299"/>
        <v>"Core.CustomsInformation"</v>
      </c>
      <c r="AH640" t="str">
        <f t="shared" si="300"/>
        <v>"note"</v>
      </c>
      <c r="AI640" t="str">
        <f t="shared" si="301"/>
        <v>".string"</v>
      </c>
      <c r="AJ640" t="str">
        <f t="shared" si="302"/>
        <v>""</v>
      </c>
      <c r="AK640" t="str">
        <f t="shared" si="303"/>
        <v>"hasOne"</v>
      </c>
      <c r="AL640" t="str">
        <f t="shared" si="304"/>
        <v>"Core.CustomsInformation","note",".string","","hasOne"</v>
      </c>
      <c r="AN640">
        <f>COUNTIF(View_conceptual!G:G,L640)</f>
        <v>0</v>
      </c>
      <c r="AO640">
        <f>COUNTIF(View_conceptual!H:H,L640)+COUNTIF(View_conceptual!I:I,N640)</f>
        <v>0</v>
      </c>
      <c r="AQ640" t="str">
        <f t="shared" si="305"/>
        <v/>
      </c>
      <c r="AR640" t="str">
        <f t="shared" si="306"/>
        <v/>
      </c>
      <c r="AT640">
        <f>COUNTIF(View_full!G:G,L640)</f>
        <v>1</v>
      </c>
      <c r="AU640">
        <f>COUNTIF(View_full!H:H,L640)+COUNTIF(View_full!I:I,N640)</f>
        <v>1</v>
      </c>
      <c r="AV640">
        <f>COUNTIFS(Property_Manual!$A$2:$A$1206,Raw!L640,Property_Manual!$B$2:$B$1206,Raw!M640,Property_Manual!$C$2:$C$1206,Raw!N640,Property_Manual!$D$2:$D$1206,Raw!O640,Property_Manual!$F$2:$F$1206,"x")</f>
        <v>0</v>
      </c>
      <c r="AW640" t="str">
        <f t="shared" si="307"/>
        <v>"Core","CustomsInformation","note","","string",8,"Customs information details","Free text for customs remarks; not used in OCI Composition Rules Table","false","false","","https://onerecord.iata.org/ns/cargo#CustomsInformation","https://onerecord.iata.org/ns/cargo#note","http://www.w3.org/2001/XMLSchema#string"</v>
      </c>
      <c r="AX640" t="str">
        <f t="shared" si="308"/>
        <v/>
      </c>
      <c r="AY640" t="str">
        <f t="shared" si="309"/>
        <v/>
      </c>
    </row>
    <row r="641" spans="1:51" x14ac:dyDescent="0.2">
      <c r="A641" s="5" t="s">
        <v>1254</v>
      </c>
      <c r="B641" s="5" t="s">
        <v>20</v>
      </c>
      <c r="C641" s="5" t="s">
        <v>128</v>
      </c>
      <c r="D641" s="5" t="s">
        <v>3153</v>
      </c>
      <c r="F641" s="5" t="s">
        <v>12</v>
      </c>
      <c r="G641">
        <v>1</v>
      </c>
      <c r="I641" s="5" t="s">
        <v>553</v>
      </c>
      <c r="J641" s="5" t="s">
        <v>3154</v>
      </c>
      <c r="K641" s="5"/>
      <c r="L641" t="str">
        <f t="shared" si="279"/>
        <v>CustomsInformation</v>
      </c>
      <c r="M641" t="str">
        <f t="shared" si="280"/>
        <v>ociLineNumber</v>
      </c>
      <c r="N641" t="str">
        <f t="shared" si="281"/>
        <v>integer</v>
      </c>
      <c r="O641" t="str">
        <f t="shared" si="282"/>
        <v/>
      </c>
      <c r="P641" t="str">
        <f t="shared" si="283"/>
        <v/>
      </c>
      <c r="Q641" t="str">
        <f t="shared" si="284"/>
        <v>Object</v>
      </c>
      <c r="R641" t="str">
        <f t="shared" si="285"/>
        <v>"Core"</v>
      </c>
      <c r="S641" t="str">
        <f t="shared" si="286"/>
        <v>"CustomsInformation"</v>
      </c>
      <c r="T641" t="str">
        <f t="shared" si="287"/>
        <v>"ociLineNumber"</v>
      </c>
      <c r="U641" t="str">
        <f t="shared" si="288"/>
        <v>""</v>
      </c>
      <c r="V641" t="str">
        <f t="shared" si="289"/>
        <v>"integer"</v>
      </c>
      <c r="W641">
        <f>IF($A641="Implicit","",COUNTIFS($C$8:C641,C641,$A$8:A641,"Explicit"))</f>
        <v>9</v>
      </c>
      <c r="X641" t="str">
        <f t="shared" si="290"/>
        <v>"Customs information details"</v>
      </c>
      <c r="Y641" t="str">
        <f t="shared" si="291"/>
        <v>"Integer holding the oci line number when upcasting multi-line oci structures from CIMP/CXML"</v>
      </c>
      <c r="Z641" t="str">
        <f t="shared" si="292"/>
        <v>"false"</v>
      </c>
      <c r="AA641" t="str">
        <f t="shared" si="293"/>
        <v>"false"</v>
      </c>
      <c r="AB641" t="str">
        <f t="shared" si="294"/>
        <v>""</v>
      </c>
      <c r="AC641" t="str">
        <f t="shared" si="295"/>
        <v>"https://onerecord.iata.org/ns/cargo#CustomsInformation"</v>
      </c>
      <c r="AD641" t="str">
        <f t="shared" si="296"/>
        <v>"https://onerecord.iata.org/ns/cargo#ociLineNumber"</v>
      </c>
      <c r="AE641" t="str">
        <f t="shared" si="297"/>
        <v>"http://www.w3.org/2001/XMLSchema#integer"</v>
      </c>
      <c r="AF641" t="str">
        <f t="shared" si="298"/>
        <v>"Core","CustomsInformation","ociLineNumber","","integer",9,"Customs information details","Integer holding the oci line number when upcasting multi-line oci structures from CIMP/CXML","false","false","","https://onerecord.iata.org/ns/cargo#CustomsInformation","https://onerecord.iata.org/ns/cargo#ociLineNumber","http://www.w3.org/2001/XMLSchema#integer"</v>
      </c>
      <c r="AG641" t="str">
        <f t="shared" si="299"/>
        <v>"Core.CustomsInformation"</v>
      </c>
      <c r="AH641" t="str">
        <f t="shared" si="300"/>
        <v>"ociLineNumber"</v>
      </c>
      <c r="AI641" t="str">
        <f t="shared" si="301"/>
        <v>".integer"</v>
      </c>
      <c r="AJ641" t="str">
        <f t="shared" si="302"/>
        <v>""</v>
      </c>
      <c r="AK641" t="str">
        <f t="shared" si="303"/>
        <v>"hasOne"</v>
      </c>
      <c r="AL641" t="str">
        <f t="shared" si="304"/>
        <v>"Core.CustomsInformation","ociLineNumber",".integer","","hasOne"</v>
      </c>
      <c r="AN641">
        <f>COUNTIF(View_conceptual!G:G,L641)</f>
        <v>0</v>
      </c>
      <c r="AO641">
        <f>COUNTIF(View_conceptual!H:H,L641)+COUNTIF(View_conceptual!I:I,N641)</f>
        <v>0</v>
      </c>
      <c r="AQ641" t="str">
        <f t="shared" si="305"/>
        <v/>
      </c>
      <c r="AR641" t="str">
        <f t="shared" si="306"/>
        <v/>
      </c>
      <c r="AT641">
        <f>COUNTIF(View_full!G:G,L641)</f>
        <v>1</v>
      </c>
      <c r="AU641">
        <f>COUNTIF(View_full!H:H,L641)+COUNTIF(View_full!I:I,N641)</f>
        <v>1</v>
      </c>
      <c r="AV641">
        <f>COUNTIFS(Property_Manual!$A$2:$A$1206,Raw!L641,Property_Manual!$B$2:$B$1206,Raw!M641,Property_Manual!$C$2:$C$1206,Raw!N641,Property_Manual!$D$2:$D$1206,Raw!O641,Property_Manual!$F$2:$F$1206,"x")</f>
        <v>0</v>
      </c>
      <c r="AW641" t="str">
        <f t="shared" si="307"/>
        <v>"Core","CustomsInformation","ociLineNumber","","integer",9,"Customs information details","Integer holding the oci line number when upcasting multi-line oci structures from CIMP/CXML","false","false","","https://onerecord.iata.org/ns/cargo#CustomsInformation","https://onerecord.iata.org/ns/cargo#ociLineNumber","http://www.w3.org/2001/XMLSchema#integer"</v>
      </c>
      <c r="AX641" t="str">
        <f t="shared" si="308"/>
        <v/>
      </c>
      <c r="AY641" t="str">
        <f t="shared" si="309"/>
        <v/>
      </c>
    </row>
    <row r="642" spans="1:51" x14ac:dyDescent="0.2">
      <c r="A642" s="5" t="s">
        <v>1254</v>
      </c>
      <c r="B642" s="5" t="s">
        <v>20</v>
      </c>
      <c r="C642" s="5" t="s">
        <v>128</v>
      </c>
      <c r="D642" s="5" t="s">
        <v>563</v>
      </c>
      <c r="F642" s="5" t="s">
        <v>6</v>
      </c>
      <c r="G642">
        <v>1</v>
      </c>
      <c r="I642" s="5" t="s">
        <v>553</v>
      </c>
      <c r="J642" s="5" t="s">
        <v>564</v>
      </c>
      <c r="K642" s="5"/>
      <c r="L642" t="str">
        <f t="shared" si="279"/>
        <v>CustomsInformation</v>
      </c>
      <c r="M642" t="str">
        <f t="shared" si="280"/>
        <v>otherCustomsInformation</v>
      </c>
      <c r="N642" t="str">
        <f t="shared" si="281"/>
        <v>string</v>
      </c>
      <c r="O642" t="str">
        <f t="shared" si="282"/>
        <v/>
      </c>
      <c r="P642" t="str">
        <f t="shared" si="283"/>
        <v/>
      </c>
      <c r="Q642" t="str">
        <f t="shared" si="284"/>
        <v>Object</v>
      </c>
      <c r="R642" t="str">
        <f t="shared" si="285"/>
        <v>"Core"</v>
      </c>
      <c r="S642" t="str">
        <f t="shared" si="286"/>
        <v>"CustomsInformation"</v>
      </c>
      <c r="T642" t="str">
        <f t="shared" si="287"/>
        <v>"otherCustomsInformation"</v>
      </c>
      <c r="U642" t="str">
        <f t="shared" si="288"/>
        <v>""</v>
      </c>
      <c r="V642" t="str">
        <f t="shared" si="289"/>
        <v>"string"</v>
      </c>
      <c r="W642">
        <f>IF($A642="Implicit","",COUNTIFS($C$8:C642,C642,$A$8:A642,"Explicit"))</f>
        <v>10</v>
      </c>
      <c r="X642" t="str">
        <f t="shared" si="290"/>
        <v>"Customs information details"</v>
      </c>
      <c r="Y642" t="str">
        <f t="shared" si="291"/>
        <v>"Supplementary Customs; Security and Regulatory Control Information"</v>
      </c>
      <c r="Z642" t="str">
        <f t="shared" si="292"/>
        <v>"false"</v>
      </c>
      <c r="AA642" t="str">
        <f t="shared" si="293"/>
        <v>"false"</v>
      </c>
      <c r="AB642" t="str">
        <f t="shared" si="294"/>
        <v>""</v>
      </c>
      <c r="AC642" t="str">
        <f t="shared" si="295"/>
        <v>"https://onerecord.iata.org/ns/cargo#CustomsInformation"</v>
      </c>
      <c r="AD642" t="str">
        <f t="shared" si="296"/>
        <v>"https://onerecord.iata.org/ns/cargo#otherCustomsInformation"</v>
      </c>
      <c r="AE642" t="str">
        <f t="shared" si="297"/>
        <v>"http://www.w3.org/2001/XMLSchema#string"</v>
      </c>
      <c r="AF642" t="str">
        <f t="shared" si="298"/>
        <v>"Core","CustomsInformation","otherCustomsInformation","","string",10,"Customs information details","Supplementary Customs; Security and Regulatory Control Information","false","false","","https://onerecord.iata.org/ns/cargo#CustomsInformation","https://onerecord.iata.org/ns/cargo#otherCustomsInformation","http://www.w3.org/2001/XMLSchema#string"</v>
      </c>
      <c r="AG642" t="str">
        <f t="shared" si="299"/>
        <v>"Core.CustomsInformation"</v>
      </c>
      <c r="AH642" t="str">
        <f t="shared" si="300"/>
        <v>"otherCustomsInformation"</v>
      </c>
      <c r="AI642" t="str">
        <f t="shared" si="301"/>
        <v>".string"</v>
      </c>
      <c r="AJ642" t="str">
        <f t="shared" si="302"/>
        <v>""</v>
      </c>
      <c r="AK642" t="str">
        <f t="shared" si="303"/>
        <v>"hasOne"</v>
      </c>
      <c r="AL642" t="str">
        <f t="shared" si="304"/>
        <v>"Core.CustomsInformation","otherCustomsInformation",".string","","hasOne"</v>
      </c>
      <c r="AN642">
        <f>COUNTIF(View_conceptual!G:G,L642)</f>
        <v>0</v>
      </c>
      <c r="AO642">
        <f>COUNTIF(View_conceptual!H:H,L642)+COUNTIF(View_conceptual!I:I,N642)</f>
        <v>0</v>
      </c>
      <c r="AQ642" t="str">
        <f t="shared" si="305"/>
        <v/>
      </c>
      <c r="AR642" t="str">
        <f t="shared" si="306"/>
        <v/>
      </c>
      <c r="AT642">
        <f>COUNTIF(View_full!G:G,L642)</f>
        <v>1</v>
      </c>
      <c r="AU642">
        <f>COUNTIF(View_full!H:H,L642)+COUNTIF(View_full!I:I,N642)</f>
        <v>1</v>
      </c>
      <c r="AV642">
        <f>COUNTIFS(Property_Manual!$A$2:$A$1206,Raw!L642,Property_Manual!$B$2:$B$1206,Raw!M642,Property_Manual!$C$2:$C$1206,Raw!N642,Property_Manual!$D$2:$D$1206,Raw!O642,Property_Manual!$F$2:$F$1206,"x")</f>
        <v>0</v>
      </c>
      <c r="AW642" t="str">
        <f t="shared" si="307"/>
        <v>"Core","CustomsInformation","otherCustomsInformation","","string",10,"Customs information details","Supplementary Customs; Security and Regulatory Control Information","false","false","","https://onerecord.iata.org/ns/cargo#CustomsInformation","https://onerecord.iata.org/ns/cargo#otherCustomsInformation","http://www.w3.org/2001/XMLSchema#string"</v>
      </c>
      <c r="AX642" t="str">
        <f t="shared" si="308"/>
        <v/>
      </c>
      <c r="AY642" t="str">
        <f t="shared" si="309"/>
        <v/>
      </c>
    </row>
    <row r="643" spans="1:51" x14ac:dyDescent="0.2">
      <c r="A643" s="5" t="s">
        <v>1254</v>
      </c>
      <c r="B643" s="5" t="s">
        <v>20</v>
      </c>
      <c r="C643" s="5" t="s">
        <v>128</v>
      </c>
      <c r="D643" s="5" t="s">
        <v>40</v>
      </c>
      <c r="E643" t="s">
        <v>1212</v>
      </c>
      <c r="F643" s="5" t="s">
        <v>41</v>
      </c>
      <c r="I643" s="5" t="s">
        <v>553</v>
      </c>
      <c r="J643" s="5" t="s">
        <v>42</v>
      </c>
      <c r="K643" s="5"/>
      <c r="L643" t="str">
        <f t="shared" si="279"/>
        <v>CustomsInformation</v>
      </c>
      <c r="M643" t="str">
        <f t="shared" si="280"/>
        <v>events</v>
      </c>
      <c r="N643" t="str">
        <f t="shared" si="281"/>
        <v>LogisticsEvent</v>
      </c>
      <c r="O643" t="str">
        <f t="shared" si="282"/>
        <v/>
      </c>
      <c r="P643" t="str">
        <f t="shared" si="283"/>
        <v/>
      </c>
      <c r="Q643" t="str">
        <f t="shared" si="284"/>
        <v>Object</v>
      </c>
      <c r="R643" t="str">
        <f t="shared" si="285"/>
        <v>"Core"</v>
      </c>
      <c r="S643" t="str">
        <f t="shared" si="286"/>
        <v>"CustomsInformation"</v>
      </c>
      <c r="T643" t="str">
        <f t="shared" si="287"/>
        <v>"events"</v>
      </c>
      <c r="U643" t="str">
        <f t="shared" si="288"/>
        <v>"Event"</v>
      </c>
      <c r="V643" t="str">
        <f t="shared" si="289"/>
        <v>"LogisticsEvent"</v>
      </c>
      <c r="W643">
        <f>IF($A643="Implicit","",COUNTIFS($C$8:C643,C643,$A$8:A643,"Explicit"))</f>
        <v>11</v>
      </c>
      <c r="X643" t="str">
        <f t="shared" si="290"/>
        <v>"Customs information details"</v>
      </c>
      <c r="Y643" t="str">
        <f t="shared" si="291"/>
        <v>"Events object"</v>
      </c>
      <c r="Z643" t="str">
        <f t="shared" si="292"/>
        <v>"true"</v>
      </c>
      <c r="AA643" t="str">
        <f t="shared" si="293"/>
        <v>"false"</v>
      </c>
      <c r="AB643" t="str">
        <f t="shared" si="294"/>
        <v>""</v>
      </c>
      <c r="AC643" t="str">
        <f t="shared" si="295"/>
        <v>"https://onerecord.iata.org/ns/cargo#CustomsInformation"</v>
      </c>
      <c r="AD643" t="str">
        <f t="shared" si="296"/>
        <v>"https://onerecord.iata.org/ns/cargo#events"</v>
      </c>
      <c r="AE643" t="str">
        <f t="shared" si="297"/>
        <v>"https://onerecord.iata.org/ns/cargo#LogisticsEvent"</v>
      </c>
      <c r="AF643" t="str">
        <f t="shared" si="298"/>
        <v>"Core","CustomsInformation","events","Event","LogisticsEvent",11,"Customs information details","Events object","true","false","","https://onerecord.iata.org/ns/cargo#CustomsInformation","https://onerecord.iata.org/ns/cargo#events","https://onerecord.iata.org/ns/cargo#LogisticsEvent"</v>
      </c>
      <c r="AG643" t="str">
        <f t="shared" si="299"/>
        <v>"Core.CustomsInformation"</v>
      </c>
      <c r="AH643" t="str">
        <f t="shared" si="300"/>
        <v>"events"</v>
      </c>
      <c r="AI643" t="str">
        <f t="shared" si="301"/>
        <v>"Event.LogisticsEvent"</v>
      </c>
      <c r="AJ643" t="str">
        <f t="shared" si="302"/>
        <v>""</v>
      </c>
      <c r="AK643" t="str">
        <f t="shared" si="303"/>
        <v>"hasMany"</v>
      </c>
      <c r="AL643" t="str">
        <f t="shared" si="304"/>
        <v>"Core.CustomsInformation","events","Event.LogisticsEvent","","hasMany"</v>
      </c>
      <c r="AN643">
        <f>COUNTIF(View_conceptual!G:G,L643)</f>
        <v>0</v>
      </c>
      <c r="AO643">
        <f>COUNTIF(View_conceptual!H:H,L643)+COUNTIF(View_conceptual!I:I,N643)</f>
        <v>0</v>
      </c>
      <c r="AQ643" t="str">
        <f t="shared" si="305"/>
        <v/>
      </c>
      <c r="AR643" t="str">
        <f t="shared" si="306"/>
        <v/>
      </c>
      <c r="AT643">
        <f>COUNTIF(View_full!G:G,L643)</f>
        <v>1</v>
      </c>
      <c r="AU643">
        <f>COUNTIF(View_full!H:H,L643)+COUNTIF(View_full!I:I,N643)</f>
        <v>1</v>
      </c>
      <c r="AV643">
        <f>COUNTIFS(Property_Manual!$A$2:$A$1206,Raw!L643,Property_Manual!$B$2:$B$1206,Raw!M643,Property_Manual!$C$2:$C$1206,Raw!N643,Property_Manual!$D$2:$D$1206,Raw!O643,Property_Manual!$F$2:$F$1206,"x")</f>
        <v>0</v>
      </c>
      <c r="AW643" t="str">
        <f t="shared" si="307"/>
        <v>"Core","CustomsInformation","events","Event","LogisticsEvent",11,"Customs information details","Events object","true","false","","https://onerecord.iata.org/ns/cargo#CustomsInformation","https://onerecord.iata.org/ns/cargo#events","https://onerecord.iata.org/ns/cargo#LogisticsEvent"</v>
      </c>
      <c r="AX643" t="str">
        <f t="shared" si="308"/>
        <v/>
      </c>
      <c r="AY643" t="str">
        <f t="shared" si="309"/>
        <v/>
      </c>
    </row>
    <row r="644" spans="1:51" x14ac:dyDescent="0.2">
      <c r="A644" s="5" t="s">
        <v>1254</v>
      </c>
      <c r="B644" s="5" t="s">
        <v>20</v>
      </c>
      <c r="C644" s="5" t="s">
        <v>128</v>
      </c>
      <c r="D644" s="5" t="s">
        <v>46</v>
      </c>
      <c r="E644" s="5"/>
      <c r="F644" s="5" t="s">
        <v>47</v>
      </c>
      <c r="G644">
        <v>1</v>
      </c>
      <c r="I644" s="5" t="s">
        <v>553</v>
      </c>
      <c r="J644" s="5" t="s">
        <v>48</v>
      </c>
      <c r="K644" s="5"/>
      <c r="L644" t="str">
        <f t="shared" si="279"/>
        <v>CustomsInformation</v>
      </c>
      <c r="M644" t="str">
        <f t="shared" si="280"/>
        <v>skeletonIndicator</v>
      </c>
      <c r="N644" t="str">
        <f t="shared" si="281"/>
        <v>boolean</v>
      </c>
      <c r="O644" t="str">
        <f t="shared" si="282"/>
        <v/>
      </c>
      <c r="P644" t="str">
        <f t="shared" si="283"/>
        <v/>
      </c>
      <c r="Q644" t="str">
        <f t="shared" si="284"/>
        <v>Object</v>
      </c>
      <c r="R644" t="str">
        <f t="shared" si="285"/>
        <v>"Core"</v>
      </c>
      <c r="S644" t="str">
        <f t="shared" si="286"/>
        <v>"CustomsInformation"</v>
      </c>
      <c r="T644" t="str">
        <f t="shared" si="287"/>
        <v>"skeletonIndicator"</v>
      </c>
      <c r="U644" t="str">
        <f t="shared" si="288"/>
        <v>""</v>
      </c>
      <c r="V644" t="str">
        <f t="shared" si="289"/>
        <v>"boolean"</v>
      </c>
      <c r="W644">
        <f>IF($A644="Implicit","",COUNTIFS($C$8:C644,C644,$A$8:A644,"Explicit"))</f>
        <v>12</v>
      </c>
      <c r="X644" t="str">
        <f t="shared" si="290"/>
        <v>"Customs information details"</v>
      </c>
      <c r="Y644" t="str">
        <f t="shared" si="291"/>
        <v>"Indicator whether a logistics object is a skeleton object"</v>
      </c>
      <c r="Z644" t="str">
        <f t="shared" si="292"/>
        <v>"false"</v>
      </c>
      <c r="AA644" t="str">
        <f t="shared" si="293"/>
        <v>"false"</v>
      </c>
      <c r="AB644" t="str">
        <f t="shared" si="294"/>
        <v>""</v>
      </c>
      <c r="AC644" t="str">
        <f t="shared" si="295"/>
        <v>"https://onerecord.iata.org/ns/cargo#CustomsInformation"</v>
      </c>
      <c r="AD644" t="str">
        <f t="shared" si="296"/>
        <v>"https://onerecord.iata.org/ns/cargo#skeletonIndicator"</v>
      </c>
      <c r="AE644" t="str">
        <f t="shared" si="297"/>
        <v>"http://www.w3.org/2001/XMLSchema#boolean"</v>
      </c>
      <c r="AF644" t="str">
        <f t="shared" si="298"/>
        <v>"Core","CustomsInformation","skeletonIndicator","","boolean",12,"Customs information details","Indicator whether a logistics object is a skeleton object","false","false","","https://onerecord.iata.org/ns/cargo#CustomsInformation","https://onerecord.iata.org/ns/cargo#skeletonIndicator","http://www.w3.org/2001/XMLSchema#boolean"</v>
      </c>
      <c r="AG644" t="str">
        <f t="shared" si="299"/>
        <v>"Core.CustomsInformation"</v>
      </c>
      <c r="AH644" t="str">
        <f t="shared" si="300"/>
        <v>"skeletonIndicator"</v>
      </c>
      <c r="AI644" t="str">
        <f t="shared" si="301"/>
        <v>".boolean"</v>
      </c>
      <c r="AJ644" t="str">
        <f t="shared" si="302"/>
        <v>""</v>
      </c>
      <c r="AK644" t="str">
        <f t="shared" si="303"/>
        <v>"hasOne"</v>
      </c>
      <c r="AL644" t="str">
        <f t="shared" si="304"/>
        <v>"Core.CustomsInformation","skeletonIndicator",".boolean","","hasOne"</v>
      </c>
      <c r="AN644">
        <f>COUNTIF(View_conceptual!G:G,L644)</f>
        <v>0</v>
      </c>
      <c r="AO644">
        <f>COUNTIF(View_conceptual!H:H,L644)+COUNTIF(View_conceptual!I:I,N644)</f>
        <v>0</v>
      </c>
      <c r="AQ644" t="str">
        <f t="shared" si="305"/>
        <v/>
      </c>
      <c r="AR644" t="str">
        <f t="shared" si="306"/>
        <v/>
      </c>
      <c r="AT644">
        <f>COUNTIF(View_full!G:G,L644)</f>
        <v>1</v>
      </c>
      <c r="AU644">
        <f>COUNTIF(View_full!H:H,L644)+COUNTIF(View_full!I:I,N644)</f>
        <v>1</v>
      </c>
      <c r="AV644">
        <f>COUNTIFS(Property_Manual!$A$2:$A$1206,Raw!L644,Property_Manual!$B$2:$B$1206,Raw!M644,Property_Manual!$C$2:$C$1206,Raw!N644,Property_Manual!$D$2:$D$1206,Raw!O644,Property_Manual!$F$2:$F$1206,"x")</f>
        <v>0</v>
      </c>
      <c r="AW644" t="str">
        <f t="shared" si="307"/>
        <v>"Core","CustomsInformation","skeletonIndicator","","boolean",12,"Customs information details","Indicator whether a logistics object is a skeleton object","false","false","","https://onerecord.iata.org/ns/cargo#CustomsInformation","https://onerecord.iata.org/ns/cargo#skeletonIndicator","http://www.w3.org/2001/XMLSchema#boolean"</v>
      </c>
      <c r="AX644" t="str">
        <f t="shared" si="308"/>
        <v/>
      </c>
      <c r="AY644" t="str">
        <f t="shared" si="309"/>
        <v/>
      </c>
    </row>
    <row r="645" spans="1:51" x14ac:dyDescent="0.2">
      <c r="A645" s="5" t="s">
        <v>1255</v>
      </c>
      <c r="B645" s="5" t="s">
        <v>20</v>
      </c>
      <c r="C645" s="5" t="s">
        <v>128</v>
      </c>
      <c r="D645" s="5" t="s">
        <v>40</v>
      </c>
      <c r="E645" t="s">
        <v>1212</v>
      </c>
      <c r="F645" s="5" t="s">
        <v>41</v>
      </c>
      <c r="I645" s="5" t="s">
        <v>553</v>
      </c>
      <c r="J645" s="5" t="s">
        <v>42</v>
      </c>
      <c r="K645" s="5"/>
      <c r="L645" t="str">
        <f t="shared" si="279"/>
        <v>CustomsInformation</v>
      </c>
      <c r="M645" t="str">
        <f t="shared" si="280"/>
        <v>events</v>
      </c>
      <c r="N645" t="str">
        <f t="shared" si="281"/>
        <v>LogisticsEvent</v>
      </c>
      <c r="O645" t="str">
        <f t="shared" si="282"/>
        <v/>
      </c>
      <c r="P645" t="str">
        <f t="shared" si="283"/>
        <v/>
      </c>
      <c r="Q645" t="str">
        <f t="shared" si="284"/>
        <v>Object</v>
      </c>
      <c r="R645" t="str">
        <f t="shared" si="285"/>
        <v/>
      </c>
      <c r="S645" t="str">
        <f t="shared" si="286"/>
        <v/>
      </c>
      <c r="T645" t="str">
        <f t="shared" si="287"/>
        <v/>
      </c>
      <c r="U645" t="str">
        <f t="shared" si="288"/>
        <v/>
      </c>
      <c r="V645" t="str">
        <f t="shared" si="289"/>
        <v/>
      </c>
      <c r="W645" t="str">
        <f>IF($A645="Implicit","",COUNTIFS($C$8:C645,C645,$A$8:A645,"Explicit"))</f>
        <v/>
      </c>
      <c r="X645" t="str">
        <f t="shared" si="290"/>
        <v/>
      </c>
      <c r="Y645" t="str">
        <f t="shared" si="291"/>
        <v/>
      </c>
      <c r="Z645" t="str">
        <f t="shared" si="292"/>
        <v/>
      </c>
      <c r="AA645" t="str">
        <f t="shared" si="293"/>
        <v/>
      </c>
      <c r="AB645" t="str">
        <f t="shared" si="294"/>
        <v/>
      </c>
      <c r="AC645" t="str">
        <f t="shared" si="295"/>
        <v/>
      </c>
      <c r="AD645" t="str">
        <f t="shared" si="296"/>
        <v/>
      </c>
      <c r="AE645" t="str">
        <f t="shared" si="297"/>
        <v/>
      </c>
      <c r="AF645" t="str">
        <f t="shared" si="298"/>
        <v/>
      </c>
      <c r="AG645" t="str">
        <f t="shared" si="299"/>
        <v>"Core.CustomsInformation"</v>
      </c>
      <c r="AH645" t="str">
        <f t="shared" si="300"/>
        <v>"events"</v>
      </c>
      <c r="AI645" t="str">
        <f t="shared" si="301"/>
        <v>"Event.LogisticsEvent"</v>
      </c>
      <c r="AJ645" t="str">
        <f t="shared" si="302"/>
        <v>""</v>
      </c>
      <c r="AK645" t="str">
        <f t="shared" si="303"/>
        <v>"hasMany"</v>
      </c>
      <c r="AL645" t="str">
        <f t="shared" si="304"/>
        <v>"Core.CustomsInformation","events","Event.LogisticsEvent","","hasMany"</v>
      </c>
      <c r="AN645">
        <f>COUNTIF(View_conceptual!G:G,L645)</f>
        <v>0</v>
      </c>
      <c r="AO645">
        <f>COUNTIF(View_conceptual!H:H,L645)+COUNTIF(View_conceptual!I:I,N645)</f>
        <v>0</v>
      </c>
      <c r="AQ645" t="str">
        <f t="shared" si="305"/>
        <v/>
      </c>
      <c r="AR645" t="str">
        <f t="shared" si="306"/>
        <v/>
      </c>
      <c r="AT645">
        <f>COUNTIF(View_full!G:G,L645)</f>
        <v>1</v>
      </c>
      <c r="AU645">
        <f>COUNTIF(View_full!H:H,L645)+COUNTIF(View_full!I:I,N645)</f>
        <v>1</v>
      </c>
      <c r="AV645">
        <f>COUNTIFS(Property_Manual!$A$2:$A$1206,Raw!L645,Property_Manual!$B$2:$B$1206,Raw!M645,Property_Manual!$C$2:$C$1206,Raw!N645,Property_Manual!$D$2:$D$1206,Raw!O645,Property_Manual!$F$2:$F$1206,"x")</f>
        <v>0</v>
      </c>
      <c r="AW645" t="str">
        <f t="shared" si="307"/>
        <v/>
      </c>
      <c r="AX645" t="str">
        <f t="shared" si="308"/>
        <v/>
      </c>
      <c r="AY645" t="str">
        <f t="shared" si="309"/>
        <v/>
      </c>
    </row>
    <row r="646" spans="1:51" x14ac:dyDescent="0.2">
      <c r="A646" s="5" t="s">
        <v>1254</v>
      </c>
      <c r="B646" s="5" t="s">
        <v>1207</v>
      </c>
      <c r="C646" s="5" t="s">
        <v>625</v>
      </c>
      <c r="D646" s="5" t="s">
        <v>555</v>
      </c>
      <c r="E646" s="5" t="s">
        <v>1207</v>
      </c>
      <c r="F646" s="5" t="s">
        <v>626</v>
      </c>
      <c r="G646">
        <v>1</v>
      </c>
      <c r="H646" t="s">
        <v>1094</v>
      </c>
      <c r="I646" s="5" t="s">
        <v>627</v>
      </c>
      <c r="J646" s="5" t="s">
        <v>556</v>
      </c>
      <c r="K646" s="5"/>
      <c r="L646" t="str">
        <f t="shared" si="279"/>
        <v>DgDeclaration</v>
      </c>
      <c r="M646" t="str">
        <f t="shared" si="280"/>
        <v>issuedForPiece</v>
      </c>
      <c r="N646" t="str">
        <f t="shared" si="281"/>
        <v>PieceDg</v>
      </c>
      <c r="O646" t="str">
        <f t="shared" si="282"/>
        <v>dgDeclaration</v>
      </c>
      <c r="P646" t="str">
        <f t="shared" si="283"/>
        <v/>
      </c>
      <c r="Q646" t="str">
        <f t="shared" si="284"/>
        <v>Object</v>
      </c>
      <c r="R646" t="str">
        <f t="shared" si="285"/>
        <v>"DG"</v>
      </c>
      <c r="S646" t="str">
        <f t="shared" si="286"/>
        <v>"DgDeclaration"</v>
      </c>
      <c r="T646" t="str">
        <f t="shared" si="287"/>
        <v>"issuedForPiece"</v>
      </c>
      <c r="U646" t="str">
        <f t="shared" si="288"/>
        <v>"DG"</v>
      </c>
      <c r="V646" t="str">
        <f t="shared" si="289"/>
        <v>"PieceDg"</v>
      </c>
      <c r="W646">
        <f>IF($A646="Implicit","",COUNTIFS($C$8:C646,C646,$A$8:A646,"Explicit"))</f>
        <v>1</v>
      </c>
      <c r="X646" t="str">
        <f t="shared" si="290"/>
        <v>"Dangerous goods declaration"</v>
      </c>
      <c r="Y646" t="str">
        <f t="shared" si="291"/>
        <v>"Reference to the Piece the document was issued for"</v>
      </c>
      <c r="Z646" t="str">
        <f t="shared" si="292"/>
        <v>"false"</v>
      </c>
      <c r="AA646" t="str">
        <f t="shared" si="293"/>
        <v>"false"</v>
      </c>
      <c r="AB646" t="str">
        <f t="shared" si="294"/>
        <v>""</v>
      </c>
      <c r="AC646" t="str">
        <f t="shared" si="295"/>
        <v>"https://onerecord.iata.org/ns/cargo#DgDeclaration"</v>
      </c>
      <c r="AD646" t="str">
        <f t="shared" si="296"/>
        <v>"https://onerecord.iata.org/ns/cargo#issuedForPiece"</v>
      </c>
      <c r="AE646" t="str">
        <f t="shared" si="297"/>
        <v>"https://onerecord.iata.org/ns/cargo#PieceDg"</v>
      </c>
      <c r="AF646" t="str">
        <f t="shared" si="298"/>
        <v>"DG","DgDeclaration","issuedForPiece","DG","PieceDg",1,"Dangerous goods declaration","Reference to the Piece the document was issued for","false","false","","https://onerecord.iata.org/ns/cargo#DgDeclaration","https://onerecord.iata.org/ns/cargo#issuedForPiece","https://onerecord.iata.org/ns/cargo#PieceDg"</v>
      </c>
      <c r="AG646" t="str">
        <f t="shared" si="299"/>
        <v>"DG.DgDeclaration"</v>
      </c>
      <c r="AH646" t="str">
        <f t="shared" si="300"/>
        <v>"issuedForPiece"</v>
      </c>
      <c r="AI646" t="str">
        <f t="shared" si="301"/>
        <v>"DG.PieceDg"</v>
      </c>
      <c r="AJ646" t="str">
        <f t="shared" si="302"/>
        <v>"dgDeclaration"</v>
      </c>
      <c r="AK646" t="str">
        <f t="shared" si="303"/>
        <v>"hasOne"</v>
      </c>
      <c r="AL646" t="str">
        <f t="shared" si="304"/>
        <v>"DG.DgDeclaration","issuedForPiece","DG.PieceDg","dgDeclaration","hasOne"</v>
      </c>
      <c r="AN646">
        <f>COUNTIF(View_conceptual!G:G,L646)</f>
        <v>0</v>
      </c>
      <c r="AO646">
        <f>COUNTIF(View_conceptual!H:H,L646)+COUNTIF(View_conceptual!I:I,N646)</f>
        <v>0</v>
      </c>
      <c r="AQ646" t="str">
        <f t="shared" si="305"/>
        <v/>
      </c>
      <c r="AR646" t="str">
        <f t="shared" si="306"/>
        <v/>
      </c>
      <c r="AT646">
        <f>COUNTIF(View_full!G:G,L646)</f>
        <v>1</v>
      </c>
      <c r="AU646">
        <f>COUNTIF(View_full!H:H,L646)+COUNTIF(View_full!I:I,N646)</f>
        <v>0</v>
      </c>
      <c r="AV646">
        <f>COUNTIFS(Property_Manual!$A$2:$A$1206,Raw!L646,Property_Manual!$B$2:$B$1206,Raw!M646,Property_Manual!$C$2:$C$1206,Raw!N646,Property_Manual!$D$2:$D$1206,Raw!O646,Property_Manual!$F$2:$F$1206,"x")</f>
        <v>1</v>
      </c>
      <c r="AW646" t="str">
        <f t="shared" si="307"/>
        <v>"DG","DgDeclaration","issuedForPiece","DG","PieceDg",1,"Dangerous goods declaration","Reference to the Piece the document was issued for","false","false","","https://onerecord.iata.org/ns/cargo#DgDeclaration","https://onerecord.iata.org/ns/cargo#issuedForPiece","https://onerecord.iata.org/ns/cargo#PieceDg"</v>
      </c>
      <c r="AX646" t="str">
        <f t="shared" si="308"/>
        <v/>
      </c>
      <c r="AY646" t="str">
        <f t="shared" si="309"/>
        <v>"DG.DgDeclaration","issuedForPiece","DG.PieceDg","dgDeclaration","hasOne"</v>
      </c>
    </row>
    <row r="647" spans="1:51" x14ac:dyDescent="0.2">
      <c r="A647" s="5" t="s">
        <v>1255</v>
      </c>
      <c r="B647" s="5" t="s">
        <v>1207</v>
      </c>
      <c r="C647" s="5" t="s">
        <v>625</v>
      </c>
      <c r="D647" s="5" t="s">
        <v>555</v>
      </c>
      <c r="E647" s="5" t="s">
        <v>1207</v>
      </c>
      <c r="F647" s="5" t="s">
        <v>626</v>
      </c>
      <c r="G647">
        <v>1</v>
      </c>
      <c r="H647" t="s">
        <v>1094</v>
      </c>
      <c r="I647" s="5" t="s">
        <v>627</v>
      </c>
      <c r="J647" s="5" t="s">
        <v>556</v>
      </c>
      <c r="K647" s="5"/>
      <c r="L647" t="str">
        <f t="shared" si="279"/>
        <v>DgDeclaration</v>
      </c>
      <c r="M647" t="str">
        <f t="shared" si="280"/>
        <v>issuedForPiece</v>
      </c>
      <c r="N647" t="str">
        <f t="shared" si="281"/>
        <v>PieceDg</v>
      </c>
      <c r="O647" t="str">
        <f t="shared" si="282"/>
        <v>dgDeclaration</v>
      </c>
      <c r="P647" t="str">
        <f t="shared" si="283"/>
        <v/>
      </c>
      <c r="Q647" t="str">
        <f t="shared" si="284"/>
        <v>Object</v>
      </c>
      <c r="R647" t="str">
        <f t="shared" si="285"/>
        <v/>
      </c>
      <c r="S647" t="str">
        <f t="shared" si="286"/>
        <v/>
      </c>
      <c r="T647" t="str">
        <f t="shared" si="287"/>
        <v/>
      </c>
      <c r="U647" t="str">
        <f t="shared" si="288"/>
        <v/>
      </c>
      <c r="V647" t="str">
        <f t="shared" si="289"/>
        <v/>
      </c>
      <c r="W647" t="str">
        <f>IF($A647="Implicit","",COUNTIFS($C$8:C647,C647,$A$8:A647,"Explicit"))</f>
        <v/>
      </c>
      <c r="X647" t="str">
        <f t="shared" si="290"/>
        <v/>
      </c>
      <c r="Y647" t="str">
        <f t="shared" si="291"/>
        <v/>
      </c>
      <c r="Z647" t="str">
        <f t="shared" si="292"/>
        <v/>
      </c>
      <c r="AA647" t="str">
        <f t="shared" si="293"/>
        <v/>
      </c>
      <c r="AB647" t="str">
        <f t="shared" si="294"/>
        <v/>
      </c>
      <c r="AC647" t="str">
        <f t="shared" si="295"/>
        <v/>
      </c>
      <c r="AD647" t="str">
        <f t="shared" si="296"/>
        <v/>
      </c>
      <c r="AE647" t="str">
        <f t="shared" si="297"/>
        <v/>
      </c>
      <c r="AF647" t="str">
        <f t="shared" si="298"/>
        <v/>
      </c>
      <c r="AG647" t="str">
        <f t="shared" si="299"/>
        <v>"DG.DgDeclaration"</v>
      </c>
      <c r="AH647" t="str">
        <f t="shared" si="300"/>
        <v>"issuedForPiece"</v>
      </c>
      <c r="AI647" t="str">
        <f t="shared" si="301"/>
        <v>"DG.PieceDg"</v>
      </c>
      <c r="AJ647" t="str">
        <f t="shared" si="302"/>
        <v>"dgDeclaration"</v>
      </c>
      <c r="AK647" t="str">
        <f t="shared" si="303"/>
        <v>"hasOne"</v>
      </c>
      <c r="AL647" t="str">
        <f t="shared" si="304"/>
        <v>"DG.DgDeclaration","issuedForPiece","DG.PieceDg","dgDeclaration","hasOne"</v>
      </c>
      <c r="AN647">
        <f>COUNTIF(View_conceptual!G:G,L647)</f>
        <v>0</v>
      </c>
      <c r="AO647">
        <f>COUNTIF(View_conceptual!H:H,L647)+COUNTIF(View_conceptual!I:I,N647)</f>
        <v>0</v>
      </c>
      <c r="AQ647" t="str">
        <f t="shared" si="305"/>
        <v/>
      </c>
      <c r="AR647" t="str">
        <f t="shared" si="306"/>
        <v/>
      </c>
      <c r="AT647">
        <f>COUNTIF(View_full!G:G,L647)</f>
        <v>1</v>
      </c>
      <c r="AU647">
        <f>COUNTIF(View_full!H:H,L647)+COUNTIF(View_full!I:I,N647)</f>
        <v>0</v>
      </c>
      <c r="AV647">
        <f>COUNTIFS(Property_Manual!$A$2:$A$1206,Raw!L647,Property_Manual!$B$2:$B$1206,Raw!M647,Property_Manual!$C$2:$C$1206,Raw!N647,Property_Manual!$D$2:$D$1206,Raw!O647,Property_Manual!$F$2:$F$1206,"x")</f>
        <v>1</v>
      </c>
      <c r="AW647" t="str">
        <f t="shared" si="307"/>
        <v/>
      </c>
      <c r="AX647" t="str">
        <f t="shared" si="308"/>
        <v/>
      </c>
      <c r="AY647" t="str">
        <f t="shared" si="309"/>
        <v>"DG.DgDeclaration","issuedForPiece","DG.PieceDg","dgDeclaration","hasOne"</v>
      </c>
    </row>
    <row r="648" spans="1:51" x14ac:dyDescent="0.2">
      <c r="A648" s="5" t="s">
        <v>1254</v>
      </c>
      <c r="B648" s="5" t="s">
        <v>1207</v>
      </c>
      <c r="C648" s="5" t="s">
        <v>625</v>
      </c>
      <c r="D648" s="5" t="s">
        <v>555</v>
      </c>
      <c r="E648" s="5" t="s">
        <v>20</v>
      </c>
      <c r="F648" s="5" t="s">
        <v>109</v>
      </c>
      <c r="G648">
        <v>1</v>
      </c>
      <c r="I648" s="5" t="s">
        <v>627</v>
      </c>
      <c r="J648" s="5" t="s">
        <v>556</v>
      </c>
      <c r="K648" s="5" t="s">
        <v>3155</v>
      </c>
      <c r="L648" t="str">
        <f t="shared" si="279"/>
        <v>DgDeclaration</v>
      </c>
      <c r="M648" t="str">
        <f t="shared" si="280"/>
        <v>issuedForPiece</v>
      </c>
      <c r="N648" t="str">
        <f t="shared" si="281"/>
        <v>Piece</v>
      </c>
      <c r="O648" t="str">
        <f t="shared" si="282"/>
        <v/>
      </c>
      <c r="P648" t="str">
        <f t="shared" si="283"/>
        <v>PieceLiveAnimals|PieceDg|PieceLiveAnimals|PieceDg</v>
      </c>
      <c r="Q648" t="str">
        <f t="shared" si="284"/>
        <v>Object</v>
      </c>
      <c r="R648" t="str">
        <f t="shared" si="285"/>
        <v>"DG"</v>
      </c>
      <c r="S648" t="str">
        <f t="shared" si="286"/>
        <v>"DgDeclaration"</v>
      </c>
      <c r="T648" t="str">
        <f t="shared" si="287"/>
        <v>"issuedForPiece"</v>
      </c>
      <c r="U648" t="str">
        <f t="shared" si="288"/>
        <v>"Core"</v>
      </c>
      <c r="V648" t="str">
        <f t="shared" si="289"/>
        <v>"Piece"</v>
      </c>
      <c r="W648">
        <f>IF($A648="Implicit","",COUNTIFS($C$8:C648,C648,$A$8:A648,"Explicit"))</f>
        <v>2</v>
      </c>
      <c r="X648" t="str">
        <f t="shared" si="290"/>
        <v>"Dangerous goods declaration"</v>
      </c>
      <c r="Y648" t="str">
        <f t="shared" si="291"/>
        <v>"Reference to the Piece the document was issued for"</v>
      </c>
      <c r="Z648" t="str">
        <f t="shared" si="292"/>
        <v>"false"</v>
      </c>
      <c r="AA648" t="str">
        <f t="shared" si="293"/>
        <v>"false"</v>
      </c>
      <c r="AB648" t="str">
        <f t="shared" si="294"/>
        <v>"PieceLiveAnimals|PieceDg|PieceLiveAnimals|PieceDg"</v>
      </c>
      <c r="AC648" t="str">
        <f t="shared" si="295"/>
        <v>"https://onerecord.iata.org/ns/cargo#DgDeclaration"</v>
      </c>
      <c r="AD648" t="str">
        <f t="shared" si="296"/>
        <v>"https://onerecord.iata.org/ns/cargo#issuedForPiece"</v>
      </c>
      <c r="AE648" t="str">
        <f t="shared" si="297"/>
        <v>"https://onerecord.iata.org/ns/cargo#Piece"</v>
      </c>
      <c r="AF648" t="str">
        <f t="shared" si="298"/>
        <v>"DG","DgDeclaration","issuedForPiece","Core","Piece",2,"Dangerous goods declaration","Reference to the Piece the document was issued for","false","false","PieceLiveAnimals|PieceDg|PieceLiveAnimals|PieceDg","https://onerecord.iata.org/ns/cargo#DgDeclaration","https://onerecord.iata.org/ns/cargo#issuedForPiece","https://onerecord.iata.org/ns/cargo#Piece"</v>
      </c>
      <c r="AG648" t="str">
        <f t="shared" si="299"/>
        <v>"DG.DgDeclaration"</v>
      </c>
      <c r="AH648" t="str">
        <f t="shared" si="300"/>
        <v>"issuedForPiece"</v>
      </c>
      <c r="AI648" t="str">
        <f t="shared" si="301"/>
        <v>"Core.Piece"</v>
      </c>
      <c r="AJ648" t="str">
        <f t="shared" si="302"/>
        <v>""</v>
      </c>
      <c r="AK648" t="str">
        <f t="shared" si="303"/>
        <v>"hasOne"</v>
      </c>
      <c r="AL648" t="str">
        <f t="shared" si="304"/>
        <v>"DG.DgDeclaration","issuedForPiece","Core.Piece","","hasOne"</v>
      </c>
      <c r="AN648">
        <f>COUNTIF(View_conceptual!G:G,L648)</f>
        <v>0</v>
      </c>
      <c r="AO648">
        <f>COUNTIF(View_conceptual!H:H,L648)+COUNTIF(View_conceptual!I:I,N648)</f>
        <v>1</v>
      </c>
      <c r="AQ648" t="str">
        <f t="shared" si="305"/>
        <v/>
      </c>
      <c r="AR648" t="str">
        <f t="shared" si="306"/>
        <v/>
      </c>
      <c r="AT648">
        <f>COUNTIF(View_full!G:G,L648)</f>
        <v>1</v>
      </c>
      <c r="AU648">
        <f>COUNTIF(View_full!H:H,L648)+COUNTIF(View_full!I:I,N648)</f>
        <v>1</v>
      </c>
      <c r="AV648">
        <f>COUNTIFS(Property_Manual!$A$2:$A$1206,Raw!L648,Property_Manual!$B$2:$B$1206,Raw!M648,Property_Manual!$C$2:$C$1206,Raw!N648,Property_Manual!$D$2:$D$1206,Raw!O648,Property_Manual!$F$2:$F$1206,"x")</f>
        <v>0</v>
      </c>
      <c r="AW648" t="str">
        <f t="shared" si="307"/>
        <v>"DG","DgDeclaration","issuedForPiece","Core","Piece",2,"Dangerous goods declaration","Reference to the Piece the document was issued for","false","false","PieceLiveAnimals|PieceDg|PieceLiveAnimals|PieceDg","https://onerecord.iata.org/ns/cargo#DgDeclaration","https://onerecord.iata.org/ns/cargo#issuedForPiece","https://onerecord.iata.org/ns/cargo#Piece"</v>
      </c>
      <c r="AX648" t="str">
        <f t="shared" si="308"/>
        <v/>
      </c>
      <c r="AY648" t="str">
        <f t="shared" si="309"/>
        <v/>
      </c>
    </row>
    <row r="649" spans="1:51" x14ac:dyDescent="0.2">
      <c r="A649" s="5" t="s">
        <v>1254</v>
      </c>
      <c r="B649" s="5" t="s">
        <v>1207</v>
      </c>
      <c r="C649" s="5" t="s">
        <v>625</v>
      </c>
      <c r="D649" s="5" t="s">
        <v>569</v>
      </c>
      <c r="E649" s="5" t="s">
        <v>1198</v>
      </c>
      <c r="F649" s="5" t="s">
        <v>89</v>
      </c>
      <c r="G649">
        <v>1</v>
      </c>
      <c r="I649" s="5" t="s">
        <v>627</v>
      </c>
      <c r="J649" s="5" t="s">
        <v>570</v>
      </c>
      <c r="K649" s="5"/>
      <c r="L649" t="str">
        <f t="shared" ref="L649:L712" si="310">SUBSTITUTE(SUBSTITUTE(SUBSTITUTE(C649,$B$2,$A$2),$B$3,$A$3),$B$4,$A$4)</f>
        <v>DgDeclaration</v>
      </c>
      <c r="M649" t="str">
        <f t="shared" ref="M649:M712" si="311">SUBSTITUTE(SUBSTITUTE(SUBSTITUTE(D649,$B$2,$A$2),$B$3,$A$3),$A$4,$B$4)</f>
        <v>arrivalLocation</v>
      </c>
      <c r="N649" t="str">
        <f t="shared" ref="N649:N712" si="312">SUBSTITUTE(SUBSTITUTE(SUBSTITUTE(F649,$B$2,$A$2),$B$3,$A$3),$B$4,$A$4)</f>
        <v>Location</v>
      </c>
      <c r="O649" t="str">
        <f t="shared" ref="O649:O712" si="313">SUBSTITUTE(SUBSTITUTE(SUBSTITUTE(H649,$B$2,$A$2),$B$3,$A$3),$B$4,$A$4)</f>
        <v/>
      </c>
      <c r="P649" t="str">
        <f t="shared" ref="P649:P712" si="314">SUBSTITUTE(SUBSTITUTE(SUBSTITUTE(K649,$B$2,$A$2),$B$3,$A$3),$B$4,$A$4)</f>
        <v/>
      </c>
      <c r="Q649" t="str">
        <f t="shared" ref="Q649:Q712" si="315">IF(LEFT(N649,3)="xsd","Data","Object")</f>
        <v>Object</v>
      </c>
      <c r="R649" t="str">
        <f t="shared" ref="R649:R712" si="316">IF($A649="Implicit","",$F$1&amp;B649&amp;$F$1)</f>
        <v>"DG"</v>
      </c>
      <c r="S649" t="str">
        <f t="shared" ref="S649:S712" si="317">IF($A649="Implicit","",$F$1&amp;L649&amp;$F$1)</f>
        <v>"DgDeclaration"</v>
      </c>
      <c r="T649" t="str">
        <f t="shared" ref="T649:T712" si="318">IF($A649="Implicit","",$F$1&amp;M649&amp;$F$1)</f>
        <v>"arrivalLocation"</v>
      </c>
      <c r="U649" t="str">
        <f t="shared" ref="U649:U712" si="319">IF($A649="Implicit","",$F$1&amp;E649&amp;$F$1)</f>
        <v>"Common"</v>
      </c>
      <c r="V649" t="str">
        <f t="shared" ref="V649:V712" si="320">IF($A649="Implicit","",$F$1&amp;N649&amp;$F$1)</f>
        <v>"Location"</v>
      </c>
      <c r="W649">
        <f>IF($A649="Implicit","",COUNTIFS($C$8:C649,C649,$A$8:A649,"Explicit"))</f>
        <v>3</v>
      </c>
      <c r="X649" t="str">
        <f t="shared" ref="X649:X712" si="321">IF($A649="Implicit","",$F$1&amp;SUBSTITUTE(IF(I649=0,"",I649),",",";")&amp;$F$1)</f>
        <v>"Dangerous goods declaration"</v>
      </c>
      <c r="Y649" t="str">
        <f t="shared" ref="Y649:Y712" si="322">IF($A649="Implicit","",$F$1&amp;SUBSTITUTE(IF(J649=0,"",J649),",",";")&amp;$F$1)</f>
        <v>"Reference to the arrival Location"</v>
      </c>
      <c r="Z649" t="str">
        <f t="shared" ref="Z649:Z712" si="323">IF($A649="Implicit","",$F$1&amp;IF(G649=1,"false","true")&amp;$F$1)</f>
        <v>"false"</v>
      </c>
      <c r="AA649" t="str">
        <f t="shared" ref="AA649:AA712" si="324">IF($A649="Implicit","",$F$1&amp;IF(OR(E649="Enum",E649="CodeList"),"true","false")&amp;$F$1)</f>
        <v>"false"</v>
      </c>
      <c r="AB649" t="str">
        <f t="shared" ref="AB649:AB712" si="325">IF($A649="Implicit","",$F$1&amp;P649&amp;$F$1)</f>
        <v>""</v>
      </c>
      <c r="AC649" t="str">
        <f t="shared" ref="AC649:AC712" si="326">IF($A649="Implicit","",$F$1&amp;C649&amp;$F$1)</f>
        <v>"https://onerecord.iata.org/ns/cargo#DgDeclaration"</v>
      </c>
      <c r="AD649" t="str">
        <f t="shared" ref="AD649:AD712" si="327">IF($A649="Implicit","",$F$1&amp;D649&amp;$F$1)</f>
        <v>"https://onerecord.iata.org/ns/cargo#arrivalLocation"</v>
      </c>
      <c r="AE649" t="str">
        <f t="shared" ref="AE649:AE712" si="328">IF($A649="Implicit","",$F$1&amp;F649&amp;$F$1)</f>
        <v>"https://onerecord.iata.org/ns/cargo#Location"</v>
      </c>
      <c r="AF649" t="str">
        <f t="shared" ref="AF649:AF712" si="329">IF(A649="Implicit","",R649&amp;","&amp;S649&amp;","&amp;T649&amp;","&amp;U649&amp;","&amp;V649&amp;","&amp;W649&amp;","&amp;X649&amp;","&amp;Y649&amp;","&amp;Z649&amp;","&amp;AA649&amp;","&amp;AB649&amp;","&amp;AC649&amp;","&amp;AD649&amp;","&amp;AE649)</f>
        <v>"DG","DgDeclaration","arrivalLocation","Common","Location",3,"Dangerous goods declaration","Reference to the arrival Location","false","false","","https://onerecord.iata.org/ns/cargo#DgDeclaration","https://onerecord.iata.org/ns/cargo#arrivalLocation","https://onerecord.iata.org/ns/cargo#Location"</v>
      </c>
      <c r="AG649" t="str">
        <f t="shared" ref="AG649:AG712" si="330">IF(Q649="Data","",$F$1&amp;B649&amp;"."&amp;L649&amp;$F$1)</f>
        <v>"DG.DgDeclaration"</v>
      </c>
      <c r="AH649" t="str">
        <f t="shared" ref="AH649:AH712" si="331">IF(Q649="Data","",$F$1&amp;M649&amp;$F$1)</f>
        <v>"arrivalLocation"</v>
      </c>
      <c r="AI649" t="str">
        <f t="shared" ref="AI649:AI712" si="332">IF(Q649="Data","",$F$1&amp;E649&amp;"."&amp;N649&amp;$F$1)</f>
        <v>"Common.Location"</v>
      </c>
      <c r="AJ649" t="str">
        <f t="shared" ref="AJ649:AJ712" si="333">IF(Q649="Data","",$F$1&amp;O649&amp;$F$1)</f>
        <v>""</v>
      </c>
      <c r="AK649" t="str">
        <f t="shared" ref="AK649:AK712" si="334">IF(Q649="Data","",$F$1&amp;IF(G649=1,"hasOne","hasMany")&amp;$F$1)</f>
        <v>"hasOne"</v>
      </c>
      <c r="AL649" t="str">
        <f t="shared" ref="AL649:AL712" si="335">IF(Q649="Data","",AG649&amp;","&amp;AH649&amp;","&amp;AI649&amp;","&amp;AJ649&amp;","&amp;AK649)</f>
        <v>"DG.DgDeclaration","arrivalLocation","Common.Location","","hasOne"</v>
      </c>
      <c r="AN649">
        <f>COUNTIF(View_conceptual!G:G,L649)</f>
        <v>0</v>
      </c>
      <c r="AO649">
        <f>COUNTIF(View_conceptual!H:H,L649)+COUNTIF(View_conceptual!I:I,N649)</f>
        <v>0</v>
      </c>
      <c r="AQ649" t="str">
        <f t="shared" ref="AQ649:AQ712" si="336">IF(AN649=1,AF649,"")</f>
        <v/>
      </c>
      <c r="AR649" t="str">
        <f t="shared" ref="AR649:AR712" si="337">IF(AO649=2,AL649,"")</f>
        <v/>
      </c>
      <c r="AT649">
        <f>COUNTIF(View_full!G:G,L649)</f>
        <v>1</v>
      </c>
      <c r="AU649">
        <f>COUNTIF(View_full!H:H,L649)+COUNTIF(View_full!I:I,N649)</f>
        <v>0</v>
      </c>
      <c r="AV649">
        <f>COUNTIFS(Property_Manual!$A$2:$A$1206,Raw!L649,Property_Manual!$B$2:$B$1206,Raw!M649,Property_Manual!$C$2:$C$1206,Raw!N649,Property_Manual!$D$2:$D$1206,Raw!O649,Property_Manual!$F$2:$F$1206,"x")</f>
        <v>0</v>
      </c>
      <c r="AW649" t="str">
        <f t="shared" ref="AW649:AW712" si="338">IF(AT649=1,AF649,"")</f>
        <v>"DG","DgDeclaration","arrivalLocation","Common","Location",3,"Dangerous goods declaration","Reference to the arrival Location","false","false","","https://onerecord.iata.org/ns/cargo#DgDeclaration","https://onerecord.iata.org/ns/cargo#arrivalLocation","https://onerecord.iata.org/ns/cargo#Location"</v>
      </c>
      <c r="AX649" t="str">
        <f t="shared" ref="AX649:AX712" si="339">IF(AU649=2,AL649,"")</f>
        <v/>
      </c>
      <c r="AY649" t="str">
        <f t="shared" ref="AY649:AY712" si="340">IF(AV649=1,AL649,"")</f>
        <v/>
      </c>
    </row>
    <row r="650" spans="1:51" x14ac:dyDescent="0.2">
      <c r="A650" s="5" t="s">
        <v>1254</v>
      </c>
      <c r="B650" s="5" t="s">
        <v>1207</v>
      </c>
      <c r="C650" s="5" t="s">
        <v>625</v>
      </c>
      <c r="D650" s="5" t="s">
        <v>3156</v>
      </c>
      <c r="E650" s="5" t="s">
        <v>1198</v>
      </c>
      <c r="F650" s="5" t="s">
        <v>89</v>
      </c>
      <c r="G650">
        <v>1</v>
      </c>
      <c r="H650" s="5"/>
      <c r="I650" s="5" t="s">
        <v>627</v>
      </c>
      <c r="J650" s="5" t="s">
        <v>3157</v>
      </c>
      <c r="K650" s="5"/>
      <c r="L650" t="str">
        <f t="shared" si="310"/>
        <v>DgDeclaration</v>
      </c>
      <c r="M650" t="str">
        <f t="shared" si="311"/>
        <v>declarationPlace</v>
      </c>
      <c r="N650" t="str">
        <f t="shared" si="312"/>
        <v>Location</v>
      </c>
      <c r="O650" t="str">
        <f t="shared" si="313"/>
        <v/>
      </c>
      <c r="P650" t="str">
        <f t="shared" si="314"/>
        <v/>
      </c>
      <c r="Q650" t="str">
        <f t="shared" si="315"/>
        <v>Object</v>
      </c>
      <c r="R650" t="str">
        <f t="shared" si="316"/>
        <v>"DG"</v>
      </c>
      <c r="S650" t="str">
        <f t="shared" si="317"/>
        <v>"DgDeclaration"</v>
      </c>
      <c r="T650" t="str">
        <f t="shared" si="318"/>
        <v>"declarationPlace"</v>
      </c>
      <c r="U650" t="str">
        <f t="shared" si="319"/>
        <v>"Common"</v>
      </c>
      <c r="V650" t="str">
        <f t="shared" si="320"/>
        <v>"Location"</v>
      </c>
      <c r="W650">
        <f>IF($A650="Implicit","",COUNTIFS($C$8:C650,C650,$A$8:A650,"Explicit"))</f>
        <v>4</v>
      </c>
      <c r="X650" t="str">
        <f t="shared" si="321"/>
        <v>"Dangerous goods declaration"</v>
      </c>
      <c r="Y650" t="str">
        <f t="shared" si="322"/>
        <v>"Reference to the Location the DgDeclaration was declared at"</v>
      </c>
      <c r="Z650" t="str">
        <f t="shared" si="323"/>
        <v>"false"</v>
      </c>
      <c r="AA650" t="str">
        <f t="shared" si="324"/>
        <v>"false"</v>
      </c>
      <c r="AB650" t="str">
        <f t="shared" si="325"/>
        <v>""</v>
      </c>
      <c r="AC650" t="str">
        <f t="shared" si="326"/>
        <v>"https://onerecord.iata.org/ns/cargo#DgDeclaration"</v>
      </c>
      <c r="AD650" t="str">
        <f t="shared" si="327"/>
        <v>"https://onerecord.iata.org/ns/cargo#declarationPlace"</v>
      </c>
      <c r="AE650" t="str">
        <f t="shared" si="328"/>
        <v>"https://onerecord.iata.org/ns/cargo#Location"</v>
      </c>
      <c r="AF650" t="str">
        <f t="shared" si="329"/>
        <v>"DG","DgDeclaration","declarationPlace","Common","Location",4,"Dangerous goods declaration","Reference to the Location the DgDeclaration was declared at","false","false","","https://onerecord.iata.org/ns/cargo#DgDeclaration","https://onerecord.iata.org/ns/cargo#declarationPlace","https://onerecord.iata.org/ns/cargo#Location"</v>
      </c>
      <c r="AG650" t="str">
        <f t="shared" si="330"/>
        <v>"DG.DgDeclaration"</v>
      </c>
      <c r="AH650" t="str">
        <f t="shared" si="331"/>
        <v>"declarationPlace"</v>
      </c>
      <c r="AI650" t="str">
        <f t="shared" si="332"/>
        <v>"Common.Location"</v>
      </c>
      <c r="AJ650" t="str">
        <f t="shared" si="333"/>
        <v>""</v>
      </c>
      <c r="AK650" t="str">
        <f t="shared" si="334"/>
        <v>"hasOne"</v>
      </c>
      <c r="AL650" t="str">
        <f t="shared" si="335"/>
        <v>"DG.DgDeclaration","declarationPlace","Common.Location","","hasOne"</v>
      </c>
      <c r="AN650">
        <f>COUNTIF(View_conceptual!G:G,L650)</f>
        <v>0</v>
      </c>
      <c r="AO650">
        <f>COUNTIF(View_conceptual!H:H,L650)+COUNTIF(View_conceptual!I:I,N650)</f>
        <v>0</v>
      </c>
      <c r="AQ650" t="str">
        <f t="shared" si="336"/>
        <v/>
      </c>
      <c r="AR650" t="str">
        <f t="shared" si="337"/>
        <v/>
      </c>
      <c r="AT650">
        <f>COUNTIF(View_full!G:G,L650)</f>
        <v>1</v>
      </c>
      <c r="AU650">
        <f>COUNTIF(View_full!H:H,L650)+COUNTIF(View_full!I:I,N650)</f>
        <v>0</v>
      </c>
      <c r="AV650">
        <f>COUNTIFS(Property_Manual!$A$2:$A$1206,Raw!L650,Property_Manual!$B$2:$B$1206,Raw!M650,Property_Manual!$C$2:$C$1206,Raw!N650,Property_Manual!$D$2:$D$1206,Raw!O650,Property_Manual!$F$2:$F$1206,"x")</f>
        <v>0</v>
      </c>
      <c r="AW650" t="str">
        <f t="shared" si="338"/>
        <v>"DG","DgDeclaration","declarationPlace","Common","Location",4,"Dangerous goods declaration","Reference to the Location the DgDeclaration was declared at","false","false","","https://onerecord.iata.org/ns/cargo#DgDeclaration","https://onerecord.iata.org/ns/cargo#declarationPlace","https://onerecord.iata.org/ns/cargo#Location"</v>
      </c>
      <c r="AX650" t="str">
        <f t="shared" si="339"/>
        <v/>
      </c>
      <c r="AY650" t="str">
        <f t="shared" si="340"/>
        <v/>
      </c>
    </row>
    <row r="651" spans="1:51" x14ac:dyDescent="0.2">
      <c r="A651" s="5" t="s">
        <v>1254</v>
      </c>
      <c r="B651" s="5" t="s">
        <v>1207</v>
      </c>
      <c r="C651" s="5" t="s">
        <v>625</v>
      </c>
      <c r="D651" s="5" t="s">
        <v>583</v>
      </c>
      <c r="E651" s="5" t="s">
        <v>1198</v>
      </c>
      <c r="F651" s="5" t="s">
        <v>89</v>
      </c>
      <c r="G651">
        <v>1</v>
      </c>
      <c r="H651" s="5"/>
      <c r="I651" s="5" t="s">
        <v>627</v>
      </c>
      <c r="J651" s="5" t="s">
        <v>2238</v>
      </c>
      <c r="K651" s="5"/>
      <c r="L651" t="str">
        <f t="shared" si="310"/>
        <v>DgDeclaration</v>
      </c>
      <c r="M651" t="str">
        <f t="shared" si="311"/>
        <v>departureLocation</v>
      </c>
      <c r="N651" t="str">
        <f t="shared" si="312"/>
        <v>Location</v>
      </c>
      <c r="O651" t="str">
        <f t="shared" si="313"/>
        <v/>
      </c>
      <c r="P651" t="str">
        <f t="shared" si="314"/>
        <v/>
      </c>
      <c r="Q651" t="str">
        <f t="shared" si="315"/>
        <v>Object</v>
      </c>
      <c r="R651" t="str">
        <f t="shared" si="316"/>
        <v>"DG"</v>
      </c>
      <c r="S651" t="str">
        <f t="shared" si="317"/>
        <v>"DgDeclaration"</v>
      </c>
      <c r="T651" t="str">
        <f t="shared" si="318"/>
        <v>"departureLocation"</v>
      </c>
      <c r="U651" t="str">
        <f t="shared" si="319"/>
        <v>"Common"</v>
      </c>
      <c r="V651" t="str">
        <f t="shared" si="320"/>
        <v>"Location"</v>
      </c>
      <c r="W651">
        <f>IF($A651="Implicit","",COUNTIFS($C$8:C651,C651,$A$8:A651,"Explicit"))</f>
        <v>5</v>
      </c>
      <c r="X651" t="str">
        <f t="shared" si="321"/>
        <v>"Dangerous goods declaration"</v>
      </c>
      <c r="Y651" t="str">
        <f t="shared" si="322"/>
        <v>"Reference to the departure Location"</v>
      </c>
      <c r="Z651" t="str">
        <f t="shared" si="323"/>
        <v>"false"</v>
      </c>
      <c r="AA651" t="str">
        <f t="shared" si="324"/>
        <v>"false"</v>
      </c>
      <c r="AB651" t="str">
        <f t="shared" si="325"/>
        <v>""</v>
      </c>
      <c r="AC651" t="str">
        <f t="shared" si="326"/>
        <v>"https://onerecord.iata.org/ns/cargo#DgDeclaration"</v>
      </c>
      <c r="AD651" t="str">
        <f t="shared" si="327"/>
        <v>"https://onerecord.iata.org/ns/cargo#departureLocation"</v>
      </c>
      <c r="AE651" t="str">
        <f t="shared" si="328"/>
        <v>"https://onerecord.iata.org/ns/cargo#Location"</v>
      </c>
      <c r="AF651" t="str">
        <f t="shared" si="329"/>
        <v>"DG","DgDeclaration","departureLocation","Common","Location",5,"Dangerous goods declaration","Reference to the departure Location","false","false","","https://onerecord.iata.org/ns/cargo#DgDeclaration","https://onerecord.iata.org/ns/cargo#departureLocation","https://onerecord.iata.org/ns/cargo#Location"</v>
      </c>
      <c r="AG651" t="str">
        <f t="shared" si="330"/>
        <v>"DG.DgDeclaration"</v>
      </c>
      <c r="AH651" t="str">
        <f t="shared" si="331"/>
        <v>"departureLocation"</v>
      </c>
      <c r="AI651" t="str">
        <f t="shared" si="332"/>
        <v>"Common.Location"</v>
      </c>
      <c r="AJ651" t="str">
        <f t="shared" si="333"/>
        <v>""</v>
      </c>
      <c r="AK651" t="str">
        <f t="shared" si="334"/>
        <v>"hasOne"</v>
      </c>
      <c r="AL651" t="str">
        <f t="shared" si="335"/>
        <v>"DG.DgDeclaration","departureLocation","Common.Location","","hasOne"</v>
      </c>
      <c r="AN651">
        <f>COUNTIF(View_conceptual!G:G,L651)</f>
        <v>0</v>
      </c>
      <c r="AO651">
        <f>COUNTIF(View_conceptual!H:H,L651)+COUNTIF(View_conceptual!I:I,N651)</f>
        <v>0</v>
      </c>
      <c r="AQ651" t="str">
        <f t="shared" si="336"/>
        <v/>
      </c>
      <c r="AR651" t="str">
        <f t="shared" si="337"/>
        <v/>
      </c>
      <c r="AT651">
        <f>COUNTIF(View_full!G:G,L651)</f>
        <v>1</v>
      </c>
      <c r="AU651">
        <f>COUNTIF(View_full!H:H,L651)+COUNTIF(View_full!I:I,N651)</f>
        <v>0</v>
      </c>
      <c r="AV651">
        <f>COUNTIFS(Property_Manual!$A$2:$A$1206,Raw!L651,Property_Manual!$B$2:$B$1206,Raw!M651,Property_Manual!$C$2:$C$1206,Raw!N651,Property_Manual!$D$2:$D$1206,Raw!O651,Property_Manual!$F$2:$F$1206,"x")</f>
        <v>0</v>
      </c>
      <c r="AW651" t="str">
        <f t="shared" si="338"/>
        <v>"DG","DgDeclaration","departureLocation","Common","Location",5,"Dangerous goods declaration","Reference to the departure Location","false","false","","https://onerecord.iata.org/ns/cargo#DgDeclaration","https://onerecord.iata.org/ns/cargo#departureLocation","https://onerecord.iata.org/ns/cargo#Location"</v>
      </c>
      <c r="AX651" t="str">
        <f t="shared" si="339"/>
        <v/>
      </c>
      <c r="AY651" t="str">
        <f t="shared" si="340"/>
        <v/>
      </c>
    </row>
    <row r="652" spans="1:51" x14ac:dyDescent="0.2">
      <c r="A652" s="5" t="s">
        <v>1254</v>
      </c>
      <c r="B652" s="5" t="s">
        <v>1207</v>
      </c>
      <c r="C652" s="5" t="s">
        <v>625</v>
      </c>
      <c r="D652" s="5" t="s">
        <v>38</v>
      </c>
      <c r="E652" s="5" t="s">
        <v>1209</v>
      </c>
      <c r="F652" s="5" t="s">
        <v>23</v>
      </c>
      <c r="H652" s="5" t="s">
        <v>415</v>
      </c>
      <c r="I652" s="5" t="s">
        <v>627</v>
      </c>
      <c r="J652" s="5" t="s">
        <v>39</v>
      </c>
      <c r="K652" s="5"/>
      <c r="L652" t="str">
        <f t="shared" si="310"/>
        <v>DgDeclaration</v>
      </c>
      <c r="M652" t="str">
        <f t="shared" si="311"/>
        <v>checks</v>
      </c>
      <c r="N652" t="str">
        <f t="shared" si="312"/>
        <v>Check</v>
      </c>
      <c r="O652" t="str">
        <f t="shared" si="313"/>
        <v>checkedObject</v>
      </c>
      <c r="P652" t="str">
        <f t="shared" si="314"/>
        <v/>
      </c>
      <c r="Q652" t="str">
        <f t="shared" si="315"/>
        <v>Object</v>
      </c>
      <c r="R652" t="str">
        <f t="shared" si="316"/>
        <v>"DG"</v>
      </c>
      <c r="S652" t="str">
        <f t="shared" si="317"/>
        <v>"DgDeclaration"</v>
      </c>
      <c r="T652" t="str">
        <f t="shared" si="318"/>
        <v>"checks"</v>
      </c>
      <c r="U652" t="str">
        <f t="shared" si="319"/>
        <v>"Action"</v>
      </c>
      <c r="V652" t="str">
        <f t="shared" si="320"/>
        <v>"Check"</v>
      </c>
      <c r="W652">
        <f>IF($A652="Implicit","",COUNTIFS($C$8:C652,C652,$A$8:A652,"Explicit"))</f>
        <v>6</v>
      </c>
      <c r="X652" t="str">
        <f t="shared" si="321"/>
        <v>"Dangerous goods declaration"</v>
      </c>
      <c r="Y652" t="str">
        <f t="shared" si="322"/>
        <v>"References to the CheckActions performed on the object"</v>
      </c>
      <c r="Z652" t="str">
        <f t="shared" si="323"/>
        <v>"true"</v>
      </c>
      <c r="AA652" t="str">
        <f t="shared" si="324"/>
        <v>"false"</v>
      </c>
      <c r="AB652" t="str">
        <f t="shared" si="325"/>
        <v>""</v>
      </c>
      <c r="AC652" t="str">
        <f t="shared" si="326"/>
        <v>"https://onerecord.iata.org/ns/cargo#DgDeclaration"</v>
      </c>
      <c r="AD652" t="str">
        <f t="shared" si="327"/>
        <v>"https://onerecord.iata.org/ns/cargo#checks"</v>
      </c>
      <c r="AE652" t="str">
        <f t="shared" si="328"/>
        <v>"https://onerecord.iata.org/ns/cargo#Check"</v>
      </c>
      <c r="AF652" t="str">
        <f t="shared" si="329"/>
        <v>"DG","DgDeclaration","checks","Action","Check",6,"Dangerous goods declaration","References to the CheckActions performed on the object","true","false","","https://onerecord.iata.org/ns/cargo#DgDeclaration","https://onerecord.iata.org/ns/cargo#checks","https://onerecord.iata.org/ns/cargo#Check"</v>
      </c>
      <c r="AG652" t="str">
        <f t="shared" si="330"/>
        <v>"DG.DgDeclaration"</v>
      </c>
      <c r="AH652" t="str">
        <f t="shared" si="331"/>
        <v>"checks"</v>
      </c>
      <c r="AI652" t="str">
        <f t="shared" si="332"/>
        <v>"Action.Check"</v>
      </c>
      <c r="AJ652" t="str">
        <f t="shared" si="333"/>
        <v>"checkedObject"</v>
      </c>
      <c r="AK652" t="str">
        <f t="shared" si="334"/>
        <v>"hasMany"</v>
      </c>
      <c r="AL652" t="str">
        <f t="shared" si="335"/>
        <v>"DG.DgDeclaration","checks","Action.Check","checkedObject","hasMany"</v>
      </c>
      <c r="AN652">
        <f>COUNTIF(View_conceptual!G:G,L652)</f>
        <v>0</v>
      </c>
      <c r="AO652">
        <f>COUNTIF(View_conceptual!H:H,L652)+COUNTIF(View_conceptual!I:I,N652)</f>
        <v>0</v>
      </c>
      <c r="AQ652" t="str">
        <f t="shared" si="336"/>
        <v/>
      </c>
      <c r="AR652" t="str">
        <f t="shared" si="337"/>
        <v/>
      </c>
      <c r="AT652">
        <f>COUNTIF(View_full!G:G,L652)</f>
        <v>1</v>
      </c>
      <c r="AU652">
        <f>COUNTIF(View_full!H:H,L652)+COUNTIF(View_full!I:I,N652)</f>
        <v>0</v>
      </c>
      <c r="AV652">
        <f>COUNTIFS(Property_Manual!$A$2:$A$1206,Raw!L652,Property_Manual!$B$2:$B$1206,Raw!M652,Property_Manual!$C$2:$C$1206,Raw!N652,Property_Manual!$D$2:$D$1206,Raw!O652,Property_Manual!$F$2:$F$1206,"x")</f>
        <v>0</v>
      </c>
      <c r="AW652" t="str">
        <f t="shared" si="338"/>
        <v>"DG","DgDeclaration","checks","Action","Check",6,"Dangerous goods declaration","References to the CheckActions performed on the object","true","false","","https://onerecord.iata.org/ns/cargo#DgDeclaration","https://onerecord.iata.org/ns/cargo#checks","https://onerecord.iata.org/ns/cargo#Check"</v>
      </c>
      <c r="AX652" t="str">
        <f t="shared" si="339"/>
        <v/>
      </c>
      <c r="AY652" t="str">
        <f t="shared" si="340"/>
        <v/>
      </c>
    </row>
    <row r="653" spans="1:51" x14ac:dyDescent="0.2">
      <c r="A653" s="5" t="s">
        <v>1254</v>
      </c>
      <c r="B653" s="5" t="s">
        <v>1207</v>
      </c>
      <c r="C653" s="5" t="s">
        <v>625</v>
      </c>
      <c r="D653" s="5" t="s">
        <v>43</v>
      </c>
      <c r="E653" s="5" t="s">
        <v>1198</v>
      </c>
      <c r="F653" s="5" t="s">
        <v>44</v>
      </c>
      <c r="H653" s="5" t="s">
        <v>654</v>
      </c>
      <c r="I653" s="5" t="s">
        <v>627</v>
      </c>
      <c r="J653" s="5" t="s">
        <v>45</v>
      </c>
      <c r="K653" s="5"/>
      <c r="L653" t="str">
        <f t="shared" si="310"/>
        <v>DgDeclaration</v>
      </c>
      <c r="M653" t="str">
        <f t="shared" si="311"/>
        <v>externalReferences</v>
      </c>
      <c r="N653" t="str">
        <f t="shared" si="312"/>
        <v>ExternalReference</v>
      </c>
      <c r="O653" t="str">
        <f t="shared" si="313"/>
        <v>referenceForObjects</v>
      </c>
      <c r="P653" t="str">
        <f t="shared" si="314"/>
        <v/>
      </c>
      <c r="Q653" t="str">
        <f t="shared" si="315"/>
        <v>Object</v>
      </c>
      <c r="R653" t="str">
        <f t="shared" si="316"/>
        <v>"DG"</v>
      </c>
      <c r="S653" t="str">
        <f t="shared" si="317"/>
        <v>"DgDeclaration"</v>
      </c>
      <c r="T653" t="str">
        <f t="shared" si="318"/>
        <v>"externalReferences"</v>
      </c>
      <c r="U653" t="str">
        <f t="shared" si="319"/>
        <v>"Common"</v>
      </c>
      <c r="V653" t="str">
        <f t="shared" si="320"/>
        <v>"ExternalReference"</v>
      </c>
      <c r="W653">
        <f>IF($A653="Implicit","",COUNTIFS($C$8:C653,C653,$A$8:A653,"Explicit"))</f>
        <v>7</v>
      </c>
      <c r="X653" t="str">
        <f t="shared" si="321"/>
        <v>"Dangerous goods declaration"</v>
      </c>
      <c r="Y653" t="str">
        <f t="shared" si="322"/>
        <v>"References to all associated ExternalReferences"</v>
      </c>
      <c r="Z653" t="str">
        <f t="shared" si="323"/>
        <v>"true"</v>
      </c>
      <c r="AA653" t="str">
        <f t="shared" si="324"/>
        <v>"false"</v>
      </c>
      <c r="AB653" t="str">
        <f t="shared" si="325"/>
        <v>""</v>
      </c>
      <c r="AC653" t="str">
        <f t="shared" si="326"/>
        <v>"https://onerecord.iata.org/ns/cargo#DgDeclaration"</v>
      </c>
      <c r="AD653" t="str">
        <f t="shared" si="327"/>
        <v>"https://onerecord.iata.org/ns/cargo#externalReferences"</v>
      </c>
      <c r="AE653" t="str">
        <f t="shared" si="328"/>
        <v>"https://onerecord.iata.org/ns/cargo#ExternalReference"</v>
      </c>
      <c r="AF653" t="str">
        <f t="shared" si="329"/>
        <v>"DG","DgDeclaration","externalReferences","Common","ExternalReference",7,"Dangerous goods declaration","References to all associated ExternalReferences","true","false","","https://onerecord.iata.org/ns/cargo#DgDeclaration","https://onerecord.iata.org/ns/cargo#externalReferences","https://onerecord.iata.org/ns/cargo#ExternalReference"</v>
      </c>
      <c r="AG653" t="str">
        <f t="shared" si="330"/>
        <v>"DG.DgDeclaration"</v>
      </c>
      <c r="AH653" t="str">
        <f t="shared" si="331"/>
        <v>"externalReferences"</v>
      </c>
      <c r="AI653" t="str">
        <f t="shared" si="332"/>
        <v>"Common.ExternalReference"</v>
      </c>
      <c r="AJ653" t="str">
        <f t="shared" si="333"/>
        <v>"referenceForObjects"</v>
      </c>
      <c r="AK653" t="str">
        <f t="shared" si="334"/>
        <v>"hasMany"</v>
      </c>
      <c r="AL653" t="str">
        <f t="shared" si="335"/>
        <v>"DG.DgDeclaration","externalReferences","Common.ExternalReference","referenceForObjects","hasMany"</v>
      </c>
      <c r="AN653">
        <f>COUNTIF(View_conceptual!G:G,L653)</f>
        <v>0</v>
      </c>
      <c r="AO653">
        <f>COUNTIF(View_conceptual!H:H,L653)+COUNTIF(View_conceptual!I:I,N653)</f>
        <v>0</v>
      </c>
      <c r="AQ653" t="str">
        <f t="shared" si="336"/>
        <v/>
      </c>
      <c r="AR653" t="str">
        <f t="shared" si="337"/>
        <v/>
      </c>
      <c r="AT653">
        <f>COUNTIF(View_full!G:G,L653)</f>
        <v>1</v>
      </c>
      <c r="AU653">
        <f>COUNTIF(View_full!H:H,L653)+COUNTIF(View_full!I:I,N653)</f>
        <v>0</v>
      </c>
      <c r="AV653">
        <f>COUNTIFS(Property_Manual!$A$2:$A$1206,Raw!L653,Property_Manual!$B$2:$B$1206,Raw!M653,Property_Manual!$C$2:$C$1206,Raw!N653,Property_Manual!$D$2:$D$1206,Raw!O653,Property_Manual!$F$2:$F$1206,"x")</f>
        <v>0</v>
      </c>
      <c r="AW653" t="str">
        <f t="shared" si="338"/>
        <v>"DG","DgDeclaration","externalReferences","Common","ExternalReference",7,"Dangerous goods declaration","References to all associated ExternalReferences","true","false","","https://onerecord.iata.org/ns/cargo#DgDeclaration","https://onerecord.iata.org/ns/cargo#externalReferences","https://onerecord.iata.org/ns/cargo#ExternalReference"</v>
      </c>
      <c r="AX653" t="str">
        <f t="shared" si="339"/>
        <v/>
      </c>
      <c r="AY653" t="str">
        <f t="shared" si="340"/>
        <v/>
      </c>
    </row>
    <row r="654" spans="1:51" x14ac:dyDescent="0.2">
      <c r="A654" s="5" t="s">
        <v>1255</v>
      </c>
      <c r="B654" s="5" t="s">
        <v>1207</v>
      </c>
      <c r="C654" s="5" t="s">
        <v>625</v>
      </c>
      <c r="D654" s="5" t="s">
        <v>555</v>
      </c>
      <c r="E654" s="5" t="s">
        <v>20</v>
      </c>
      <c r="F654" s="5" t="s">
        <v>109</v>
      </c>
      <c r="G654">
        <v>1</v>
      </c>
      <c r="H654" s="5"/>
      <c r="I654" s="5" t="s">
        <v>627</v>
      </c>
      <c r="J654" s="5" t="s">
        <v>556</v>
      </c>
      <c r="K654" s="5" t="s">
        <v>3155</v>
      </c>
      <c r="L654" t="str">
        <f t="shared" si="310"/>
        <v>DgDeclaration</v>
      </c>
      <c r="M654" t="str">
        <f t="shared" si="311"/>
        <v>issuedForPiece</v>
      </c>
      <c r="N654" t="str">
        <f t="shared" si="312"/>
        <v>Piece</v>
      </c>
      <c r="O654" t="str">
        <f t="shared" si="313"/>
        <v/>
      </c>
      <c r="P654" t="str">
        <f t="shared" si="314"/>
        <v>PieceLiveAnimals|PieceDg|PieceLiveAnimals|PieceDg</v>
      </c>
      <c r="Q654" t="str">
        <f t="shared" si="315"/>
        <v>Object</v>
      </c>
      <c r="R654" t="str">
        <f t="shared" si="316"/>
        <v/>
      </c>
      <c r="S654" t="str">
        <f t="shared" si="317"/>
        <v/>
      </c>
      <c r="T654" t="str">
        <f t="shared" si="318"/>
        <v/>
      </c>
      <c r="U654" t="str">
        <f t="shared" si="319"/>
        <v/>
      </c>
      <c r="V654" t="str">
        <f t="shared" si="320"/>
        <v/>
      </c>
      <c r="W654" t="str">
        <f>IF($A654="Implicit","",COUNTIFS($C$8:C654,C654,$A$8:A654,"Explicit"))</f>
        <v/>
      </c>
      <c r="X654" t="str">
        <f t="shared" si="321"/>
        <v/>
      </c>
      <c r="Y654" t="str">
        <f t="shared" si="322"/>
        <v/>
      </c>
      <c r="Z654" t="str">
        <f t="shared" si="323"/>
        <v/>
      </c>
      <c r="AA654" t="str">
        <f t="shared" si="324"/>
        <v/>
      </c>
      <c r="AB654" t="str">
        <f t="shared" si="325"/>
        <v/>
      </c>
      <c r="AC654" t="str">
        <f t="shared" si="326"/>
        <v/>
      </c>
      <c r="AD654" t="str">
        <f t="shared" si="327"/>
        <v/>
      </c>
      <c r="AE654" t="str">
        <f t="shared" si="328"/>
        <v/>
      </c>
      <c r="AF654" t="str">
        <f t="shared" si="329"/>
        <v/>
      </c>
      <c r="AG654" t="str">
        <f t="shared" si="330"/>
        <v>"DG.DgDeclaration"</v>
      </c>
      <c r="AH654" t="str">
        <f t="shared" si="331"/>
        <v>"issuedForPiece"</v>
      </c>
      <c r="AI654" t="str">
        <f t="shared" si="332"/>
        <v>"Core.Piece"</v>
      </c>
      <c r="AJ654" t="str">
        <f t="shared" si="333"/>
        <v>""</v>
      </c>
      <c r="AK654" t="str">
        <f t="shared" si="334"/>
        <v>"hasOne"</v>
      </c>
      <c r="AL654" t="str">
        <f t="shared" si="335"/>
        <v>"DG.DgDeclaration","issuedForPiece","Core.Piece","","hasOne"</v>
      </c>
      <c r="AN654">
        <f>COUNTIF(View_conceptual!G:G,L654)</f>
        <v>0</v>
      </c>
      <c r="AO654">
        <f>COUNTIF(View_conceptual!H:H,L654)+COUNTIF(View_conceptual!I:I,N654)</f>
        <v>1</v>
      </c>
      <c r="AQ654" t="str">
        <f t="shared" si="336"/>
        <v/>
      </c>
      <c r="AR654" t="str">
        <f t="shared" si="337"/>
        <v/>
      </c>
      <c r="AT654">
        <f>COUNTIF(View_full!G:G,L654)</f>
        <v>1</v>
      </c>
      <c r="AU654">
        <f>COUNTIF(View_full!H:H,L654)+COUNTIF(View_full!I:I,N654)</f>
        <v>1</v>
      </c>
      <c r="AV654">
        <f>COUNTIFS(Property_Manual!$A$2:$A$1206,Raw!L654,Property_Manual!$B$2:$B$1206,Raw!M654,Property_Manual!$C$2:$C$1206,Raw!N654,Property_Manual!$D$2:$D$1206,Raw!O654,Property_Manual!$F$2:$F$1206,"x")</f>
        <v>0</v>
      </c>
      <c r="AW654" t="str">
        <f t="shared" si="338"/>
        <v/>
      </c>
      <c r="AX654" t="str">
        <f t="shared" si="339"/>
        <v/>
      </c>
      <c r="AY654" t="str">
        <f t="shared" si="340"/>
        <v/>
      </c>
    </row>
    <row r="655" spans="1:51" x14ac:dyDescent="0.2">
      <c r="A655" s="5" t="s">
        <v>1255</v>
      </c>
      <c r="B655" s="5" t="s">
        <v>1207</v>
      </c>
      <c r="C655" s="5" t="s">
        <v>625</v>
      </c>
      <c r="D655" s="5" t="s">
        <v>555</v>
      </c>
      <c r="E655" s="5" t="s">
        <v>1199</v>
      </c>
      <c r="F655" s="5" t="s">
        <v>204</v>
      </c>
      <c r="G655">
        <v>1</v>
      </c>
      <c r="I655" s="5" t="s">
        <v>627</v>
      </c>
      <c r="J655" s="5" t="s">
        <v>556</v>
      </c>
      <c r="K655" s="5"/>
      <c r="L655" t="str">
        <f t="shared" si="310"/>
        <v>DgDeclaration</v>
      </c>
      <c r="M655" t="str">
        <f t="shared" si="311"/>
        <v>issuedForPiece</v>
      </c>
      <c r="N655" t="str">
        <f t="shared" si="312"/>
        <v>PieceLiveAnimals</v>
      </c>
      <c r="O655" t="str">
        <f t="shared" si="313"/>
        <v/>
      </c>
      <c r="P655" t="str">
        <f t="shared" si="314"/>
        <v/>
      </c>
      <c r="Q655" t="str">
        <f t="shared" si="315"/>
        <v>Object</v>
      </c>
      <c r="R655" t="str">
        <f t="shared" si="316"/>
        <v/>
      </c>
      <c r="S655" t="str">
        <f t="shared" si="317"/>
        <v/>
      </c>
      <c r="T655" t="str">
        <f t="shared" si="318"/>
        <v/>
      </c>
      <c r="U655" t="str">
        <f t="shared" si="319"/>
        <v/>
      </c>
      <c r="V655" t="str">
        <f t="shared" si="320"/>
        <v/>
      </c>
      <c r="W655" t="str">
        <f>IF($A655="Implicit","",COUNTIFS($C$8:C655,C655,$A$8:A655,"Explicit"))</f>
        <v/>
      </c>
      <c r="X655" t="str">
        <f t="shared" si="321"/>
        <v/>
      </c>
      <c r="Y655" t="str">
        <f t="shared" si="322"/>
        <v/>
      </c>
      <c r="Z655" t="str">
        <f t="shared" si="323"/>
        <v/>
      </c>
      <c r="AA655" t="str">
        <f t="shared" si="324"/>
        <v/>
      </c>
      <c r="AB655" t="str">
        <f t="shared" si="325"/>
        <v/>
      </c>
      <c r="AC655" t="str">
        <f t="shared" si="326"/>
        <v/>
      </c>
      <c r="AD655" t="str">
        <f t="shared" si="327"/>
        <v/>
      </c>
      <c r="AE655" t="str">
        <f t="shared" si="328"/>
        <v/>
      </c>
      <c r="AF655" t="str">
        <f t="shared" si="329"/>
        <v/>
      </c>
      <c r="AG655" t="str">
        <f t="shared" si="330"/>
        <v>"DG.DgDeclaration"</v>
      </c>
      <c r="AH655" t="str">
        <f t="shared" si="331"/>
        <v>"issuedForPiece"</v>
      </c>
      <c r="AI655" t="str">
        <f t="shared" si="332"/>
        <v>"LiveAnimals.PieceLiveAnimals"</v>
      </c>
      <c r="AJ655" t="str">
        <f t="shared" si="333"/>
        <v>""</v>
      </c>
      <c r="AK655" t="str">
        <f t="shared" si="334"/>
        <v>"hasOne"</v>
      </c>
      <c r="AL655" t="str">
        <f t="shared" si="335"/>
        <v>"DG.DgDeclaration","issuedForPiece","LiveAnimals.PieceLiveAnimals","","hasOne"</v>
      </c>
      <c r="AN655">
        <f>COUNTIF(View_conceptual!G:G,L655)</f>
        <v>0</v>
      </c>
      <c r="AO655">
        <f>COUNTIF(View_conceptual!H:H,L655)+COUNTIF(View_conceptual!I:I,N655)</f>
        <v>0</v>
      </c>
      <c r="AQ655" t="str">
        <f t="shared" si="336"/>
        <v/>
      </c>
      <c r="AR655" t="str">
        <f t="shared" si="337"/>
        <v/>
      </c>
      <c r="AT655">
        <f>COUNTIF(View_full!G:G,L655)</f>
        <v>1</v>
      </c>
      <c r="AU655">
        <f>COUNTIF(View_full!H:H,L655)+COUNTIF(View_full!I:I,N655)</f>
        <v>0</v>
      </c>
      <c r="AV655">
        <f>COUNTIFS(Property_Manual!$A$2:$A$1206,Raw!L655,Property_Manual!$B$2:$B$1206,Raw!M655,Property_Manual!$C$2:$C$1206,Raw!N655,Property_Manual!$D$2:$D$1206,Raw!O655,Property_Manual!$F$2:$F$1206,"x")</f>
        <v>0</v>
      </c>
      <c r="AW655" t="str">
        <f t="shared" si="338"/>
        <v/>
      </c>
      <c r="AX655" t="str">
        <f t="shared" si="339"/>
        <v/>
      </c>
      <c r="AY655" t="str">
        <f t="shared" si="340"/>
        <v/>
      </c>
    </row>
    <row r="656" spans="1:51" x14ac:dyDescent="0.2">
      <c r="A656" s="5" t="s">
        <v>1255</v>
      </c>
      <c r="B656" s="5" t="s">
        <v>1207</v>
      </c>
      <c r="C656" s="5" t="s">
        <v>625</v>
      </c>
      <c r="D656" s="5" t="s">
        <v>569</v>
      </c>
      <c r="E656" s="5" t="s">
        <v>1198</v>
      </c>
      <c r="F656" s="5" t="s">
        <v>89</v>
      </c>
      <c r="G656">
        <v>1</v>
      </c>
      <c r="I656" s="5" t="s">
        <v>627</v>
      </c>
      <c r="J656" s="5" t="s">
        <v>570</v>
      </c>
      <c r="K656" s="5"/>
      <c r="L656" t="str">
        <f t="shared" si="310"/>
        <v>DgDeclaration</v>
      </c>
      <c r="M656" t="str">
        <f t="shared" si="311"/>
        <v>arrivalLocation</v>
      </c>
      <c r="N656" t="str">
        <f t="shared" si="312"/>
        <v>Location</v>
      </c>
      <c r="O656" t="str">
        <f t="shared" si="313"/>
        <v/>
      </c>
      <c r="P656" t="str">
        <f t="shared" si="314"/>
        <v/>
      </c>
      <c r="Q656" t="str">
        <f t="shared" si="315"/>
        <v>Object</v>
      </c>
      <c r="R656" t="str">
        <f t="shared" si="316"/>
        <v/>
      </c>
      <c r="S656" t="str">
        <f t="shared" si="317"/>
        <v/>
      </c>
      <c r="T656" t="str">
        <f t="shared" si="318"/>
        <v/>
      </c>
      <c r="U656" t="str">
        <f t="shared" si="319"/>
        <v/>
      </c>
      <c r="V656" t="str">
        <f t="shared" si="320"/>
        <v/>
      </c>
      <c r="W656" t="str">
        <f>IF($A656="Implicit","",COUNTIFS($C$8:C656,C656,$A$8:A656,"Explicit"))</f>
        <v/>
      </c>
      <c r="X656" t="str">
        <f t="shared" si="321"/>
        <v/>
      </c>
      <c r="Y656" t="str">
        <f t="shared" si="322"/>
        <v/>
      </c>
      <c r="Z656" t="str">
        <f t="shared" si="323"/>
        <v/>
      </c>
      <c r="AA656" t="str">
        <f t="shared" si="324"/>
        <v/>
      </c>
      <c r="AB656" t="str">
        <f t="shared" si="325"/>
        <v/>
      </c>
      <c r="AC656" t="str">
        <f t="shared" si="326"/>
        <v/>
      </c>
      <c r="AD656" t="str">
        <f t="shared" si="327"/>
        <v/>
      </c>
      <c r="AE656" t="str">
        <f t="shared" si="328"/>
        <v/>
      </c>
      <c r="AF656" t="str">
        <f t="shared" si="329"/>
        <v/>
      </c>
      <c r="AG656" t="str">
        <f t="shared" si="330"/>
        <v>"DG.DgDeclaration"</v>
      </c>
      <c r="AH656" t="str">
        <f t="shared" si="331"/>
        <v>"arrivalLocation"</v>
      </c>
      <c r="AI656" t="str">
        <f t="shared" si="332"/>
        <v>"Common.Location"</v>
      </c>
      <c r="AJ656" t="str">
        <f t="shared" si="333"/>
        <v>""</v>
      </c>
      <c r="AK656" t="str">
        <f t="shared" si="334"/>
        <v>"hasOne"</v>
      </c>
      <c r="AL656" t="str">
        <f t="shared" si="335"/>
        <v>"DG.DgDeclaration","arrivalLocation","Common.Location","","hasOne"</v>
      </c>
      <c r="AN656">
        <f>COUNTIF(View_conceptual!G:G,L656)</f>
        <v>0</v>
      </c>
      <c r="AO656">
        <f>COUNTIF(View_conceptual!H:H,L656)+COUNTIF(View_conceptual!I:I,N656)</f>
        <v>0</v>
      </c>
      <c r="AQ656" t="str">
        <f t="shared" si="336"/>
        <v/>
      </c>
      <c r="AR656" t="str">
        <f t="shared" si="337"/>
        <v/>
      </c>
      <c r="AT656">
        <f>COUNTIF(View_full!G:G,L656)</f>
        <v>1</v>
      </c>
      <c r="AU656">
        <f>COUNTIF(View_full!H:H,L656)+COUNTIF(View_full!I:I,N656)</f>
        <v>0</v>
      </c>
      <c r="AV656">
        <f>COUNTIFS(Property_Manual!$A$2:$A$1206,Raw!L656,Property_Manual!$B$2:$B$1206,Raw!M656,Property_Manual!$C$2:$C$1206,Raw!N656,Property_Manual!$D$2:$D$1206,Raw!O656,Property_Manual!$F$2:$F$1206,"x")</f>
        <v>0</v>
      </c>
      <c r="AW656" t="str">
        <f t="shared" si="338"/>
        <v/>
      </c>
      <c r="AX656" t="str">
        <f t="shared" si="339"/>
        <v/>
      </c>
      <c r="AY656" t="str">
        <f t="shared" si="340"/>
        <v/>
      </c>
    </row>
    <row r="657" spans="1:51" x14ac:dyDescent="0.2">
      <c r="A657" s="5" t="s">
        <v>1255</v>
      </c>
      <c r="B657" s="5" t="s">
        <v>1207</v>
      </c>
      <c r="C657" s="5" t="s">
        <v>625</v>
      </c>
      <c r="D657" s="5" t="s">
        <v>3156</v>
      </c>
      <c r="E657" s="5" t="s">
        <v>1198</v>
      </c>
      <c r="F657" s="5" t="s">
        <v>89</v>
      </c>
      <c r="G657">
        <v>1</v>
      </c>
      <c r="I657" s="5" t="s">
        <v>627</v>
      </c>
      <c r="J657" s="5" t="s">
        <v>3157</v>
      </c>
      <c r="K657" s="5"/>
      <c r="L657" t="str">
        <f t="shared" si="310"/>
        <v>DgDeclaration</v>
      </c>
      <c r="M657" t="str">
        <f t="shared" si="311"/>
        <v>declarationPlace</v>
      </c>
      <c r="N657" t="str">
        <f t="shared" si="312"/>
        <v>Location</v>
      </c>
      <c r="O657" t="str">
        <f t="shared" si="313"/>
        <v/>
      </c>
      <c r="P657" t="str">
        <f t="shared" si="314"/>
        <v/>
      </c>
      <c r="Q657" t="str">
        <f t="shared" si="315"/>
        <v>Object</v>
      </c>
      <c r="R657" t="str">
        <f t="shared" si="316"/>
        <v/>
      </c>
      <c r="S657" t="str">
        <f t="shared" si="317"/>
        <v/>
      </c>
      <c r="T657" t="str">
        <f t="shared" si="318"/>
        <v/>
      </c>
      <c r="U657" t="str">
        <f t="shared" si="319"/>
        <v/>
      </c>
      <c r="V657" t="str">
        <f t="shared" si="320"/>
        <v/>
      </c>
      <c r="W657" t="str">
        <f>IF($A657="Implicit","",COUNTIFS($C$8:C657,C657,$A$8:A657,"Explicit"))</f>
        <v/>
      </c>
      <c r="X657" t="str">
        <f t="shared" si="321"/>
        <v/>
      </c>
      <c r="Y657" t="str">
        <f t="shared" si="322"/>
        <v/>
      </c>
      <c r="Z657" t="str">
        <f t="shared" si="323"/>
        <v/>
      </c>
      <c r="AA657" t="str">
        <f t="shared" si="324"/>
        <v/>
      </c>
      <c r="AB657" t="str">
        <f t="shared" si="325"/>
        <v/>
      </c>
      <c r="AC657" t="str">
        <f t="shared" si="326"/>
        <v/>
      </c>
      <c r="AD657" t="str">
        <f t="shared" si="327"/>
        <v/>
      </c>
      <c r="AE657" t="str">
        <f t="shared" si="328"/>
        <v/>
      </c>
      <c r="AF657" t="str">
        <f t="shared" si="329"/>
        <v/>
      </c>
      <c r="AG657" t="str">
        <f t="shared" si="330"/>
        <v>"DG.DgDeclaration"</v>
      </c>
      <c r="AH657" t="str">
        <f t="shared" si="331"/>
        <v>"declarationPlace"</v>
      </c>
      <c r="AI657" t="str">
        <f t="shared" si="332"/>
        <v>"Common.Location"</v>
      </c>
      <c r="AJ657" t="str">
        <f t="shared" si="333"/>
        <v>""</v>
      </c>
      <c r="AK657" t="str">
        <f t="shared" si="334"/>
        <v>"hasOne"</v>
      </c>
      <c r="AL657" t="str">
        <f t="shared" si="335"/>
        <v>"DG.DgDeclaration","declarationPlace","Common.Location","","hasOne"</v>
      </c>
      <c r="AN657">
        <f>COUNTIF(View_conceptual!G:G,L657)</f>
        <v>0</v>
      </c>
      <c r="AO657">
        <f>COUNTIF(View_conceptual!H:H,L657)+COUNTIF(View_conceptual!I:I,N657)</f>
        <v>0</v>
      </c>
      <c r="AQ657" t="str">
        <f t="shared" si="336"/>
        <v/>
      </c>
      <c r="AR657" t="str">
        <f t="shared" si="337"/>
        <v/>
      </c>
      <c r="AT657">
        <f>COUNTIF(View_full!G:G,L657)</f>
        <v>1</v>
      </c>
      <c r="AU657">
        <f>COUNTIF(View_full!H:H,L657)+COUNTIF(View_full!I:I,N657)</f>
        <v>0</v>
      </c>
      <c r="AV657">
        <f>COUNTIFS(Property_Manual!$A$2:$A$1206,Raw!L657,Property_Manual!$B$2:$B$1206,Raw!M657,Property_Manual!$C$2:$C$1206,Raw!N657,Property_Manual!$D$2:$D$1206,Raw!O657,Property_Manual!$F$2:$F$1206,"x")</f>
        <v>0</v>
      </c>
      <c r="AW657" t="str">
        <f t="shared" si="338"/>
        <v/>
      </c>
      <c r="AX657" t="str">
        <f t="shared" si="339"/>
        <v/>
      </c>
      <c r="AY657" t="str">
        <f t="shared" si="340"/>
        <v/>
      </c>
    </row>
    <row r="658" spans="1:51" x14ac:dyDescent="0.2">
      <c r="A658" s="5" t="s">
        <v>1255</v>
      </c>
      <c r="B658" s="5" t="s">
        <v>1207</v>
      </c>
      <c r="C658" s="5" t="s">
        <v>625</v>
      </c>
      <c r="D658" s="5" t="s">
        <v>583</v>
      </c>
      <c r="E658" s="5" t="s">
        <v>1198</v>
      </c>
      <c r="F658" s="5" t="s">
        <v>89</v>
      </c>
      <c r="G658">
        <v>1</v>
      </c>
      <c r="I658" s="5" t="s">
        <v>627</v>
      </c>
      <c r="J658" s="5" t="s">
        <v>2238</v>
      </c>
      <c r="K658" s="5"/>
      <c r="L658" t="str">
        <f t="shared" si="310"/>
        <v>DgDeclaration</v>
      </c>
      <c r="M658" t="str">
        <f t="shared" si="311"/>
        <v>departureLocation</v>
      </c>
      <c r="N658" t="str">
        <f t="shared" si="312"/>
        <v>Location</v>
      </c>
      <c r="O658" t="str">
        <f t="shared" si="313"/>
        <v/>
      </c>
      <c r="P658" t="str">
        <f t="shared" si="314"/>
        <v/>
      </c>
      <c r="Q658" t="str">
        <f t="shared" si="315"/>
        <v>Object</v>
      </c>
      <c r="R658" t="str">
        <f t="shared" si="316"/>
        <v/>
      </c>
      <c r="S658" t="str">
        <f t="shared" si="317"/>
        <v/>
      </c>
      <c r="T658" t="str">
        <f t="shared" si="318"/>
        <v/>
      </c>
      <c r="U658" t="str">
        <f t="shared" si="319"/>
        <v/>
      </c>
      <c r="V658" t="str">
        <f t="shared" si="320"/>
        <v/>
      </c>
      <c r="W658" t="str">
        <f>IF($A658="Implicit","",COUNTIFS($C$8:C658,C658,$A$8:A658,"Explicit"))</f>
        <v/>
      </c>
      <c r="X658" t="str">
        <f t="shared" si="321"/>
        <v/>
      </c>
      <c r="Y658" t="str">
        <f t="shared" si="322"/>
        <v/>
      </c>
      <c r="Z658" t="str">
        <f t="shared" si="323"/>
        <v/>
      </c>
      <c r="AA658" t="str">
        <f t="shared" si="324"/>
        <v/>
      </c>
      <c r="AB658" t="str">
        <f t="shared" si="325"/>
        <v/>
      </c>
      <c r="AC658" t="str">
        <f t="shared" si="326"/>
        <v/>
      </c>
      <c r="AD658" t="str">
        <f t="shared" si="327"/>
        <v/>
      </c>
      <c r="AE658" t="str">
        <f t="shared" si="328"/>
        <v/>
      </c>
      <c r="AF658" t="str">
        <f t="shared" si="329"/>
        <v/>
      </c>
      <c r="AG658" t="str">
        <f t="shared" si="330"/>
        <v>"DG.DgDeclaration"</v>
      </c>
      <c r="AH658" t="str">
        <f t="shared" si="331"/>
        <v>"departureLocation"</v>
      </c>
      <c r="AI658" t="str">
        <f t="shared" si="332"/>
        <v>"Common.Location"</v>
      </c>
      <c r="AJ658" t="str">
        <f t="shared" si="333"/>
        <v>""</v>
      </c>
      <c r="AK658" t="str">
        <f t="shared" si="334"/>
        <v>"hasOne"</v>
      </c>
      <c r="AL658" t="str">
        <f t="shared" si="335"/>
        <v>"DG.DgDeclaration","departureLocation","Common.Location","","hasOne"</v>
      </c>
      <c r="AN658">
        <f>COUNTIF(View_conceptual!G:G,L658)</f>
        <v>0</v>
      </c>
      <c r="AO658">
        <f>COUNTIF(View_conceptual!H:H,L658)+COUNTIF(View_conceptual!I:I,N658)</f>
        <v>0</v>
      </c>
      <c r="AQ658" t="str">
        <f t="shared" si="336"/>
        <v/>
      </c>
      <c r="AR658" t="str">
        <f t="shared" si="337"/>
        <v/>
      </c>
      <c r="AT658">
        <f>COUNTIF(View_full!G:G,L658)</f>
        <v>1</v>
      </c>
      <c r="AU658">
        <f>COUNTIF(View_full!H:H,L658)+COUNTIF(View_full!I:I,N658)</f>
        <v>0</v>
      </c>
      <c r="AV658">
        <f>COUNTIFS(Property_Manual!$A$2:$A$1206,Raw!L658,Property_Manual!$B$2:$B$1206,Raw!M658,Property_Manual!$C$2:$C$1206,Raw!N658,Property_Manual!$D$2:$D$1206,Raw!O658,Property_Manual!$F$2:$F$1206,"x")</f>
        <v>0</v>
      </c>
      <c r="AW658" t="str">
        <f t="shared" si="338"/>
        <v/>
      </c>
      <c r="AX658" t="str">
        <f t="shared" si="339"/>
        <v/>
      </c>
      <c r="AY658" t="str">
        <f t="shared" si="340"/>
        <v/>
      </c>
    </row>
    <row r="659" spans="1:51" x14ac:dyDescent="0.2">
      <c r="A659" s="5" t="s">
        <v>1255</v>
      </c>
      <c r="B659" s="5" t="s">
        <v>1207</v>
      </c>
      <c r="C659" s="5" t="s">
        <v>625</v>
      </c>
      <c r="D659" s="5" t="s">
        <v>38</v>
      </c>
      <c r="E659" s="5" t="s">
        <v>1209</v>
      </c>
      <c r="F659" s="5" t="s">
        <v>23</v>
      </c>
      <c r="H659" t="s">
        <v>415</v>
      </c>
      <c r="I659" s="5" t="s">
        <v>627</v>
      </c>
      <c r="J659" s="5" t="s">
        <v>39</v>
      </c>
      <c r="K659" s="5"/>
      <c r="L659" t="str">
        <f t="shared" si="310"/>
        <v>DgDeclaration</v>
      </c>
      <c r="M659" t="str">
        <f t="shared" si="311"/>
        <v>checks</v>
      </c>
      <c r="N659" t="str">
        <f t="shared" si="312"/>
        <v>Check</v>
      </c>
      <c r="O659" t="str">
        <f t="shared" si="313"/>
        <v>checkedObject</v>
      </c>
      <c r="P659" t="str">
        <f t="shared" si="314"/>
        <v/>
      </c>
      <c r="Q659" t="str">
        <f t="shared" si="315"/>
        <v>Object</v>
      </c>
      <c r="R659" t="str">
        <f t="shared" si="316"/>
        <v/>
      </c>
      <c r="S659" t="str">
        <f t="shared" si="317"/>
        <v/>
      </c>
      <c r="T659" t="str">
        <f t="shared" si="318"/>
        <v/>
      </c>
      <c r="U659" t="str">
        <f t="shared" si="319"/>
        <v/>
      </c>
      <c r="V659" t="str">
        <f t="shared" si="320"/>
        <v/>
      </c>
      <c r="W659" t="str">
        <f>IF($A659="Implicit","",COUNTIFS($C$8:C659,C659,$A$8:A659,"Explicit"))</f>
        <v/>
      </c>
      <c r="X659" t="str">
        <f t="shared" si="321"/>
        <v/>
      </c>
      <c r="Y659" t="str">
        <f t="shared" si="322"/>
        <v/>
      </c>
      <c r="Z659" t="str">
        <f t="shared" si="323"/>
        <v/>
      </c>
      <c r="AA659" t="str">
        <f t="shared" si="324"/>
        <v/>
      </c>
      <c r="AB659" t="str">
        <f t="shared" si="325"/>
        <v/>
      </c>
      <c r="AC659" t="str">
        <f t="shared" si="326"/>
        <v/>
      </c>
      <c r="AD659" t="str">
        <f t="shared" si="327"/>
        <v/>
      </c>
      <c r="AE659" t="str">
        <f t="shared" si="328"/>
        <v/>
      </c>
      <c r="AF659" t="str">
        <f t="shared" si="329"/>
        <v/>
      </c>
      <c r="AG659" t="str">
        <f t="shared" si="330"/>
        <v>"DG.DgDeclaration"</v>
      </c>
      <c r="AH659" t="str">
        <f t="shared" si="331"/>
        <v>"checks"</v>
      </c>
      <c r="AI659" t="str">
        <f t="shared" si="332"/>
        <v>"Action.Check"</v>
      </c>
      <c r="AJ659" t="str">
        <f t="shared" si="333"/>
        <v>"checkedObject"</v>
      </c>
      <c r="AK659" t="str">
        <f t="shared" si="334"/>
        <v>"hasMany"</v>
      </c>
      <c r="AL659" t="str">
        <f t="shared" si="335"/>
        <v>"DG.DgDeclaration","checks","Action.Check","checkedObject","hasMany"</v>
      </c>
      <c r="AN659">
        <f>COUNTIF(View_conceptual!G:G,L659)</f>
        <v>0</v>
      </c>
      <c r="AO659">
        <f>COUNTIF(View_conceptual!H:H,L659)+COUNTIF(View_conceptual!I:I,N659)</f>
        <v>0</v>
      </c>
      <c r="AQ659" t="str">
        <f t="shared" si="336"/>
        <v/>
      </c>
      <c r="AR659" t="str">
        <f t="shared" si="337"/>
        <v/>
      </c>
      <c r="AT659">
        <f>COUNTIF(View_full!G:G,L659)</f>
        <v>1</v>
      </c>
      <c r="AU659">
        <f>COUNTIF(View_full!H:H,L659)+COUNTIF(View_full!I:I,N659)</f>
        <v>0</v>
      </c>
      <c r="AV659">
        <f>COUNTIFS(Property_Manual!$A$2:$A$1206,Raw!L659,Property_Manual!$B$2:$B$1206,Raw!M659,Property_Manual!$C$2:$C$1206,Raw!N659,Property_Manual!$D$2:$D$1206,Raw!O659,Property_Manual!$F$2:$F$1206,"x")</f>
        <v>0</v>
      </c>
      <c r="AW659" t="str">
        <f t="shared" si="338"/>
        <v/>
      </c>
      <c r="AX659" t="str">
        <f t="shared" si="339"/>
        <v/>
      </c>
      <c r="AY659" t="str">
        <f t="shared" si="340"/>
        <v/>
      </c>
    </row>
    <row r="660" spans="1:51" x14ac:dyDescent="0.2">
      <c r="A660" s="5" t="s">
        <v>1255</v>
      </c>
      <c r="B660" s="5" t="s">
        <v>1207</v>
      </c>
      <c r="C660" s="5" t="s">
        <v>625</v>
      </c>
      <c r="D660" s="5" t="s">
        <v>43</v>
      </c>
      <c r="E660" s="5" t="s">
        <v>1198</v>
      </c>
      <c r="F660" s="5" t="s">
        <v>44</v>
      </c>
      <c r="H660" t="s">
        <v>654</v>
      </c>
      <c r="I660" s="5" t="s">
        <v>627</v>
      </c>
      <c r="J660" s="5" t="s">
        <v>45</v>
      </c>
      <c r="K660" s="5"/>
      <c r="L660" t="str">
        <f t="shared" si="310"/>
        <v>DgDeclaration</v>
      </c>
      <c r="M660" t="str">
        <f t="shared" si="311"/>
        <v>externalReferences</v>
      </c>
      <c r="N660" t="str">
        <f t="shared" si="312"/>
        <v>ExternalReference</v>
      </c>
      <c r="O660" t="str">
        <f t="shared" si="313"/>
        <v>referenceForObjects</v>
      </c>
      <c r="P660" t="str">
        <f t="shared" si="314"/>
        <v/>
      </c>
      <c r="Q660" t="str">
        <f t="shared" si="315"/>
        <v>Object</v>
      </c>
      <c r="R660" t="str">
        <f t="shared" si="316"/>
        <v/>
      </c>
      <c r="S660" t="str">
        <f t="shared" si="317"/>
        <v/>
      </c>
      <c r="T660" t="str">
        <f t="shared" si="318"/>
        <v/>
      </c>
      <c r="U660" t="str">
        <f t="shared" si="319"/>
        <v/>
      </c>
      <c r="V660" t="str">
        <f t="shared" si="320"/>
        <v/>
      </c>
      <c r="W660" t="str">
        <f>IF($A660="Implicit","",COUNTIFS($C$8:C660,C660,$A$8:A660,"Explicit"))</f>
        <v/>
      </c>
      <c r="X660" t="str">
        <f t="shared" si="321"/>
        <v/>
      </c>
      <c r="Y660" t="str">
        <f t="shared" si="322"/>
        <v/>
      </c>
      <c r="Z660" t="str">
        <f t="shared" si="323"/>
        <v/>
      </c>
      <c r="AA660" t="str">
        <f t="shared" si="324"/>
        <v/>
      </c>
      <c r="AB660" t="str">
        <f t="shared" si="325"/>
        <v/>
      </c>
      <c r="AC660" t="str">
        <f t="shared" si="326"/>
        <v/>
      </c>
      <c r="AD660" t="str">
        <f t="shared" si="327"/>
        <v/>
      </c>
      <c r="AE660" t="str">
        <f t="shared" si="328"/>
        <v/>
      </c>
      <c r="AF660" t="str">
        <f t="shared" si="329"/>
        <v/>
      </c>
      <c r="AG660" t="str">
        <f t="shared" si="330"/>
        <v>"DG.DgDeclaration"</v>
      </c>
      <c r="AH660" t="str">
        <f t="shared" si="331"/>
        <v>"externalReferences"</v>
      </c>
      <c r="AI660" t="str">
        <f t="shared" si="332"/>
        <v>"Common.ExternalReference"</v>
      </c>
      <c r="AJ660" t="str">
        <f t="shared" si="333"/>
        <v>"referenceForObjects"</v>
      </c>
      <c r="AK660" t="str">
        <f t="shared" si="334"/>
        <v>"hasMany"</v>
      </c>
      <c r="AL660" t="str">
        <f t="shared" si="335"/>
        <v>"DG.DgDeclaration","externalReferences","Common.ExternalReference","referenceForObjects","hasMany"</v>
      </c>
      <c r="AN660">
        <f>COUNTIF(View_conceptual!G:G,L660)</f>
        <v>0</v>
      </c>
      <c r="AO660">
        <f>COUNTIF(View_conceptual!H:H,L660)+COUNTIF(View_conceptual!I:I,N660)</f>
        <v>0</v>
      </c>
      <c r="AQ660" t="str">
        <f t="shared" si="336"/>
        <v/>
      </c>
      <c r="AR660" t="str">
        <f t="shared" si="337"/>
        <v/>
      </c>
      <c r="AT660">
        <f>COUNTIF(View_full!G:G,L660)</f>
        <v>1</v>
      </c>
      <c r="AU660">
        <f>COUNTIF(View_full!H:H,L660)+COUNTIF(View_full!I:I,N660)</f>
        <v>0</v>
      </c>
      <c r="AV660">
        <f>COUNTIFS(Property_Manual!$A$2:$A$1206,Raw!L660,Property_Manual!$B$2:$B$1206,Raw!M660,Property_Manual!$C$2:$C$1206,Raw!N660,Property_Manual!$D$2:$D$1206,Raw!O660,Property_Manual!$F$2:$F$1206,"x")</f>
        <v>0</v>
      </c>
      <c r="AW660" t="str">
        <f t="shared" si="338"/>
        <v/>
      </c>
      <c r="AX660" t="str">
        <f t="shared" si="339"/>
        <v/>
      </c>
      <c r="AY660" t="str">
        <f t="shared" si="340"/>
        <v/>
      </c>
    </row>
    <row r="661" spans="1:51" x14ac:dyDescent="0.2">
      <c r="A661" s="5" t="s">
        <v>1254</v>
      </c>
      <c r="B661" s="5" t="s">
        <v>1207</v>
      </c>
      <c r="C661" s="5" t="s">
        <v>625</v>
      </c>
      <c r="D661" s="5" t="s">
        <v>628</v>
      </c>
      <c r="E661" s="5"/>
      <c r="F661" s="5" t="s">
        <v>6</v>
      </c>
      <c r="G661">
        <v>1</v>
      </c>
      <c r="H661" s="5"/>
      <c r="I661" s="5" t="s">
        <v>627</v>
      </c>
      <c r="J661" s="5" t="s">
        <v>629</v>
      </c>
      <c r="K661" s="5"/>
      <c r="L661" t="str">
        <f t="shared" si="310"/>
        <v>DgDeclaration</v>
      </c>
      <c r="M661" t="str">
        <f t="shared" si="311"/>
        <v>aircraftLimitationInformation</v>
      </c>
      <c r="N661" t="str">
        <f t="shared" si="312"/>
        <v>string</v>
      </c>
      <c r="O661" t="str">
        <f t="shared" si="313"/>
        <v/>
      </c>
      <c r="P661" t="str">
        <f t="shared" si="314"/>
        <v/>
      </c>
      <c r="Q661" t="str">
        <f t="shared" si="315"/>
        <v>Object</v>
      </c>
      <c r="R661" t="str">
        <f t="shared" si="316"/>
        <v>"DG"</v>
      </c>
      <c r="S661" t="str">
        <f t="shared" si="317"/>
        <v>"DgDeclaration"</v>
      </c>
      <c r="T661" t="str">
        <f t="shared" si="318"/>
        <v>"aircraftLimitationInformation"</v>
      </c>
      <c r="U661" t="str">
        <f t="shared" si="319"/>
        <v>""</v>
      </c>
      <c r="V661" t="str">
        <f t="shared" si="320"/>
        <v>"string"</v>
      </c>
      <c r="W661">
        <f>IF($A661="Implicit","",COUNTIFS($C$8:C661,C661,$A$8:A661,"Explicit"))</f>
        <v>8</v>
      </c>
      <c r="X661" t="str">
        <f t="shared" si="321"/>
        <v>"Dangerous goods declaration"</v>
      </c>
      <c r="Y661" t="str">
        <f t="shared" si="322"/>
        <v>"Contains the Special Handling Code related to the prescribed limitation. Hardcoded to PASSENGER AND CARGO AIRCRAFT or CARGO AIRCRAFT ONLY. This field is mandatory for air (Air) "</v>
      </c>
      <c r="Z661" t="str">
        <f t="shared" si="323"/>
        <v>"false"</v>
      </c>
      <c r="AA661" t="str">
        <f t="shared" si="324"/>
        <v>"false"</v>
      </c>
      <c r="AB661" t="str">
        <f t="shared" si="325"/>
        <v>""</v>
      </c>
      <c r="AC661" t="str">
        <f t="shared" si="326"/>
        <v>"https://onerecord.iata.org/ns/cargo#DgDeclaration"</v>
      </c>
      <c r="AD661" t="str">
        <f t="shared" si="327"/>
        <v>"https://onerecord.iata.org/ns/cargo#aircraftLimitationInformation"</v>
      </c>
      <c r="AE661" t="str">
        <f t="shared" si="328"/>
        <v>"http://www.w3.org/2001/XMLSchema#string"</v>
      </c>
      <c r="AF661" t="str">
        <f t="shared" si="329"/>
        <v>"DG","DgDeclaration","aircraftLimitationInformation","","string",8,"Dangerous goods declaration","Contains the Special Handling Code related to the prescribed limitation. Hardcoded to PASSENGER AND CARGO AIRCRAFT or CARGO AIRCRAFT ONLY. This field is mandatory for air (Air) ","false","false","","https://onerecord.iata.org/ns/cargo#DgDeclaration","https://onerecord.iata.org/ns/cargo#aircraftLimitationInformation","http://www.w3.org/2001/XMLSchema#string"</v>
      </c>
      <c r="AG661" t="str">
        <f t="shared" si="330"/>
        <v>"DG.DgDeclaration"</v>
      </c>
      <c r="AH661" t="str">
        <f t="shared" si="331"/>
        <v>"aircraftLimitationInformation"</v>
      </c>
      <c r="AI661" t="str">
        <f t="shared" si="332"/>
        <v>".string"</v>
      </c>
      <c r="AJ661" t="str">
        <f t="shared" si="333"/>
        <v>""</v>
      </c>
      <c r="AK661" t="str">
        <f t="shared" si="334"/>
        <v>"hasOne"</v>
      </c>
      <c r="AL661" t="str">
        <f t="shared" si="335"/>
        <v>"DG.DgDeclaration","aircraftLimitationInformation",".string","","hasOne"</v>
      </c>
      <c r="AN661">
        <f>COUNTIF(View_conceptual!G:G,L661)</f>
        <v>0</v>
      </c>
      <c r="AO661">
        <f>COUNTIF(View_conceptual!H:H,L661)+COUNTIF(View_conceptual!I:I,N661)</f>
        <v>0</v>
      </c>
      <c r="AQ661" t="str">
        <f t="shared" si="336"/>
        <v/>
      </c>
      <c r="AR661" t="str">
        <f t="shared" si="337"/>
        <v/>
      </c>
      <c r="AT661">
        <f>COUNTIF(View_full!G:G,L661)</f>
        <v>1</v>
      </c>
      <c r="AU661">
        <f>COUNTIF(View_full!H:H,L661)+COUNTIF(View_full!I:I,N661)</f>
        <v>0</v>
      </c>
      <c r="AV661">
        <f>COUNTIFS(Property_Manual!$A$2:$A$1206,Raw!L661,Property_Manual!$B$2:$B$1206,Raw!M661,Property_Manual!$C$2:$C$1206,Raw!N661,Property_Manual!$D$2:$D$1206,Raw!O661,Property_Manual!$F$2:$F$1206,"x")</f>
        <v>0</v>
      </c>
      <c r="AW661" t="str">
        <f t="shared" si="338"/>
        <v>"DG","DgDeclaration","aircraftLimitationInformation","","string",8,"Dangerous goods declaration","Contains the Special Handling Code related to the prescribed limitation. Hardcoded to PASSENGER AND CARGO AIRCRAFT or CARGO AIRCRAFT ONLY. This field is mandatory for air (Air) ","false","false","","https://onerecord.iata.org/ns/cargo#DgDeclaration","https://onerecord.iata.org/ns/cargo#aircraftLimitationInformation","http://www.w3.org/2001/XMLSchema#string"</v>
      </c>
      <c r="AX661" t="str">
        <f t="shared" si="339"/>
        <v/>
      </c>
      <c r="AY661" t="str">
        <f t="shared" si="340"/>
        <v/>
      </c>
    </row>
    <row r="662" spans="1:51" x14ac:dyDescent="0.2">
      <c r="A662" s="5" t="s">
        <v>1254</v>
      </c>
      <c r="B662" s="5" t="s">
        <v>1207</v>
      </c>
      <c r="C662" s="5" t="s">
        <v>625</v>
      </c>
      <c r="D662" s="5" t="s">
        <v>630</v>
      </c>
      <c r="E662" s="5"/>
      <c r="F662" s="5" t="s">
        <v>6</v>
      </c>
      <c r="G662">
        <v>1</v>
      </c>
      <c r="H662" s="5"/>
      <c r="I662" s="5" t="s">
        <v>627</v>
      </c>
      <c r="J662" s="5" t="s">
        <v>631</v>
      </c>
      <c r="K662" s="5"/>
      <c r="L662" t="str">
        <f t="shared" si="310"/>
        <v>DgDeclaration</v>
      </c>
      <c r="M662" t="str">
        <f t="shared" si="311"/>
        <v>complianceDeclarationText</v>
      </c>
      <c r="N662" t="str">
        <f t="shared" si="312"/>
        <v>string</v>
      </c>
      <c r="O662" t="str">
        <f t="shared" si="313"/>
        <v/>
      </c>
      <c r="P662" t="str">
        <f t="shared" si="314"/>
        <v/>
      </c>
      <c r="Q662" t="str">
        <f t="shared" si="315"/>
        <v>Object</v>
      </c>
      <c r="R662" t="str">
        <f t="shared" si="316"/>
        <v>"DG"</v>
      </c>
      <c r="S662" t="str">
        <f t="shared" si="317"/>
        <v>"DgDeclaration"</v>
      </c>
      <c r="T662" t="str">
        <f t="shared" si="318"/>
        <v>"complianceDeclarationText"</v>
      </c>
      <c r="U662" t="str">
        <f t="shared" si="319"/>
        <v>""</v>
      </c>
      <c r="V662" t="str">
        <f t="shared" si="320"/>
        <v>"string"</v>
      </c>
      <c r="W662">
        <f>IF($A662="Implicit","",COUNTIFS($C$8:C662,C662,$A$8:A662,"Explicit"))</f>
        <v>9</v>
      </c>
      <c r="X662" t="str">
        <f t="shared" si="321"/>
        <v>"Dangerous goods declaration"</v>
      </c>
      <c r="Y662" t="str">
        <f t="shared" si="322"/>
        <v>"Contains the warning message complying with the regulations text note. This field is mandatory for air (Air) "</v>
      </c>
      <c r="Z662" t="str">
        <f t="shared" si="323"/>
        <v>"false"</v>
      </c>
      <c r="AA662" t="str">
        <f t="shared" si="324"/>
        <v>"false"</v>
      </c>
      <c r="AB662" t="str">
        <f t="shared" si="325"/>
        <v>""</v>
      </c>
      <c r="AC662" t="str">
        <f t="shared" si="326"/>
        <v>"https://onerecord.iata.org/ns/cargo#DgDeclaration"</v>
      </c>
      <c r="AD662" t="str">
        <f t="shared" si="327"/>
        <v>"https://onerecord.iata.org/ns/cargo#complianceDeclarationText"</v>
      </c>
      <c r="AE662" t="str">
        <f t="shared" si="328"/>
        <v>"http://www.w3.org/2001/XMLSchema#string"</v>
      </c>
      <c r="AF662" t="str">
        <f t="shared" si="329"/>
        <v>"DG","DgDeclaration","complianceDeclarationText","","string",9,"Dangerous goods declaration","Contains the warning message complying with the regulations text note. This field is mandatory for air (Air) ","false","false","","https://onerecord.iata.org/ns/cargo#DgDeclaration","https://onerecord.iata.org/ns/cargo#complianceDeclarationText","http://www.w3.org/2001/XMLSchema#string"</v>
      </c>
      <c r="AG662" t="str">
        <f t="shared" si="330"/>
        <v>"DG.DgDeclaration"</v>
      </c>
      <c r="AH662" t="str">
        <f t="shared" si="331"/>
        <v>"complianceDeclarationText"</v>
      </c>
      <c r="AI662" t="str">
        <f t="shared" si="332"/>
        <v>".string"</v>
      </c>
      <c r="AJ662" t="str">
        <f t="shared" si="333"/>
        <v>""</v>
      </c>
      <c r="AK662" t="str">
        <f t="shared" si="334"/>
        <v>"hasOne"</v>
      </c>
      <c r="AL662" t="str">
        <f t="shared" si="335"/>
        <v>"DG.DgDeclaration","complianceDeclarationText",".string","","hasOne"</v>
      </c>
      <c r="AN662">
        <f>COUNTIF(View_conceptual!G:G,L662)</f>
        <v>0</v>
      </c>
      <c r="AO662">
        <f>COUNTIF(View_conceptual!H:H,L662)+COUNTIF(View_conceptual!I:I,N662)</f>
        <v>0</v>
      </c>
      <c r="AQ662" t="str">
        <f t="shared" si="336"/>
        <v/>
      </c>
      <c r="AR662" t="str">
        <f t="shared" si="337"/>
        <v/>
      </c>
      <c r="AT662">
        <f>COUNTIF(View_full!G:G,L662)</f>
        <v>1</v>
      </c>
      <c r="AU662">
        <f>COUNTIF(View_full!H:H,L662)+COUNTIF(View_full!I:I,N662)</f>
        <v>0</v>
      </c>
      <c r="AV662">
        <f>COUNTIFS(Property_Manual!$A$2:$A$1206,Raw!L662,Property_Manual!$B$2:$B$1206,Raw!M662,Property_Manual!$C$2:$C$1206,Raw!N662,Property_Manual!$D$2:$D$1206,Raw!O662,Property_Manual!$F$2:$F$1206,"x")</f>
        <v>0</v>
      </c>
      <c r="AW662" t="str">
        <f t="shared" si="338"/>
        <v>"DG","DgDeclaration","complianceDeclarationText","","string",9,"Dangerous goods declaration","Contains the warning message complying with the regulations text note. This field is mandatory for air (Air) ","false","false","","https://onerecord.iata.org/ns/cargo#DgDeclaration","https://onerecord.iata.org/ns/cargo#complianceDeclarationText","http://www.w3.org/2001/XMLSchema#string"</v>
      </c>
      <c r="AX662" t="str">
        <f t="shared" si="339"/>
        <v/>
      </c>
      <c r="AY662" t="str">
        <f t="shared" si="340"/>
        <v/>
      </c>
    </row>
    <row r="663" spans="1:51" x14ac:dyDescent="0.2">
      <c r="A663" s="5" t="s">
        <v>1254</v>
      </c>
      <c r="B663" s="5" t="s">
        <v>1207</v>
      </c>
      <c r="C663" s="5" t="s">
        <v>625</v>
      </c>
      <c r="D663" s="5" t="s">
        <v>3158</v>
      </c>
      <c r="E663" s="5"/>
      <c r="F663" s="5" t="s">
        <v>253</v>
      </c>
      <c r="G663">
        <v>1</v>
      </c>
      <c r="H663" s="5"/>
      <c r="I663" s="5" t="s">
        <v>627</v>
      </c>
      <c r="J663" s="5" t="s">
        <v>3159</v>
      </c>
      <c r="K663" s="5"/>
      <c r="L663" t="str">
        <f t="shared" si="310"/>
        <v>DgDeclaration</v>
      </c>
      <c r="M663" t="str">
        <f t="shared" si="311"/>
        <v>declarationDate</v>
      </c>
      <c r="N663" t="str">
        <f t="shared" si="312"/>
        <v>dateTime</v>
      </c>
      <c r="O663" t="str">
        <f t="shared" si="313"/>
        <v/>
      </c>
      <c r="P663" t="str">
        <f t="shared" si="314"/>
        <v/>
      </c>
      <c r="Q663" t="str">
        <f t="shared" si="315"/>
        <v>Object</v>
      </c>
      <c r="R663" t="str">
        <f t="shared" si="316"/>
        <v>"DG"</v>
      </c>
      <c r="S663" t="str">
        <f t="shared" si="317"/>
        <v>"DgDeclaration"</v>
      </c>
      <c r="T663" t="str">
        <f t="shared" si="318"/>
        <v>"declarationDate"</v>
      </c>
      <c r="U663" t="str">
        <f t="shared" si="319"/>
        <v>""</v>
      </c>
      <c r="V663" t="str">
        <f t="shared" si="320"/>
        <v>"dateTime"</v>
      </c>
      <c r="W663">
        <f>IF($A663="Implicit","",COUNTIFS($C$8:C663,C663,$A$8:A663,"Explicit"))</f>
        <v>10</v>
      </c>
      <c r="X663" t="str">
        <f t="shared" si="321"/>
        <v>"Dangerous goods declaration"</v>
      </c>
      <c r="Y663" t="str">
        <f t="shared" si="322"/>
        <v>"Date and time at which the DgDeclaration was declared"</v>
      </c>
      <c r="Z663" t="str">
        <f t="shared" si="323"/>
        <v>"false"</v>
      </c>
      <c r="AA663" t="str">
        <f t="shared" si="324"/>
        <v>"false"</v>
      </c>
      <c r="AB663" t="str">
        <f t="shared" si="325"/>
        <v>""</v>
      </c>
      <c r="AC663" t="str">
        <f t="shared" si="326"/>
        <v>"https://onerecord.iata.org/ns/cargo#DgDeclaration"</v>
      </c>
      <c r="AD663" t="str">
        <f t="shared" si="327"/>
        <v>"https://onerecord.iata.org/ns/cargo#declarationDate"</v>
      </c>
      <c r="AE663" t="str">
        <f t="shared" si="328"/>
        <v>"http://www.w3.org/2001/XMLSchema#dateTime"</v>
      </c>
      <c r="AF663" t="str">
        <f t="shared" si="329"/>
        <v>"DG","DgDeclaration","declarationDate","","dateTime",10,"Dangerous goods declaration","Date and time at which the DgDeclaration was declared","false","false","","https://onerecord.iata.org/ns/cargo#DgDeclaration","https://onerecord.iata.org/ns/cargo#declarationDate","http://www.w3.org/2001/XMLSchema#dateTime"</v>
      </c>
      <c r="AG663" t="str">
        <f t="shared" si="330"/>
        <v>"DG.DgDeclaration"</v>
      </c>
      <c r="AH663" t="str">
        <f t="shared" si="331"/>
        <v>"declarationDate"</v>
      </c>
      <c r="AI663" t="str">
        <f t="shared" si="332"/>
        <v>".dateTime"</v>
      </c>
      <c r="AJ663" t="str">
        <f t="shared" si="333"/>
        <v>""</v>
      </c>
      <c r="AK663" t="str">
        <f t="shared" si="334"/>
        <v>"hasOne"</v>
      </c>
      <c r="AL663" t="str">
        <f t="shared" si="335"/>
        <v>"DG.DgDeclaration","declarationDate",".dateTime","","hasOne"</v>
      </c>
      <c r="AN663">
        <f>COUNTIF(View_conceptual!G:G,L663)</f>
        <v>0</v>
      </c>
      <c r="AO663">
        <f>COUNTIF(View_conceptual!H:H,L663)+COUNTIF(View_conceptual!I:I,N663)</f>
        <v>0</v>
      </c>
      <c r="AQ663" t="str">
        <f t="shared" si="336"/>
        <v/>
      </c>
      <c r="AR663" t="str">
        <f t="shared" si="337"/>
        <v/>
      </c>
      <c r="AT663">
        <f>COUNTIF(View_full!G:G,L663)</f>
        <v>1</v>
      </c>
      <c r="AU663">
        <f>COUNTIF(View_full!H:H,L663)+COUNTIF(View_full!I:I,N663)</f>
        <v>0</v>
      </c>
      <c r="AV663">
        <f>COUNTIFS(Property_Manual!$A$2:$A$1206,Raw!L663,Property_Manual!$B$2:$B$1206,Raw!M663,Property_Manual!$C$2:$C$1206,Raw!N663,Property_Manual!$D$2:$D$1206,Raw!O663,Property_Manual!$F$2:$F$1206,"x")</f>
        <v>0</v>
      </c>
      <c r="AW663" t="str">
        <f t="shared" si="338"/>
        <v>"DG","DgDeclaration","declarationDate","","dateTime",10,"Dangerous goods declaration","Date and time at which the DgDeclaration was declared","false","false","","https://onerecord.iata.org/ns/cargo#DgDeclaration","https://onerecord.iata.org/ns/cargo#declarationDate","http://www.w3.org/2001/XMLSchema#dateTime"</v>
      </c>
      <c r="AX663" t="str">
        <f t="shared" si="339"/>
        <v/>
      </c>
      <c r="AY663" t="str">
        <f t="shared" si="340"/>
        <v/>
      </c>
    </row>
    <row r="664" spans="1:51" x14ac:dyDescent="0.2">
      <c r="A664" s="5" t="s">
        <v>1254</v>
      </c>
      <c r="B664" s="5" t="s">
        <v>1207</v>
      </c>
      <c r="C664" s="5" t="s">
        <v>625</v>
      </c>
      <c r="D664" s="5" t="s">
        <v>632</v>
      </c>
      <c r="E664" s="5"/>
      <c r="F664" s="5" t="s">
        <v>47</v>
      </c>
      <c r="G664">
        <v>1</v>
      </c>
      <c r="H664" s="5"/>
      <c r="I664" s="5" t="s">
        <v>627</v>
      </c>
      <c r="J664" s="5" t="s">
        <v>633</v>
      </c>
      <c r="K664" s="5"/>
      <c r="L664" t="str">
        <f t="shared" si="310"/>
        <v>DgDeclaration</v>
      </c>
      <c r="M664" t="str">
        <f t="shared" si="311"/>
        <v>exclusiveUseIndicator</v>
      </c>
      <c r="N664" t="str">
        <f t="shared" si="312"/>
        <v>boolean</v>
      </c>
      <c r="O664" t="str">
        <f t="shared" si="313"/>
        <v/>
      </c>
      <c r="P664" t="str">
        <f t="shared" si="314"/>
        <v/>
      </c>
      <c r="Q664" t="str">
        <f t="shared" si="315"/>
        <v>Object</v>
      </c>
      <c r="R664" t="str">
        <f t="shared" si="316"/>
        <v>"DG"</v>
      </c>
      <c r="S664" t="str">
        <f t="shared" si="317"/>
        <v>"DgDeclaration"</v>
      </c>
      <c r="T664" t="str">
        <f t="shared" si="318"/>
        <v>"exclusiveUseIndicator"</v>
      </c>
      <c r="U664" t="str">
        <f t="shared" si="319"/>
        <v>""</v>
      </c>
      <c r="V664" t="str">
        <f t="shared" si="320"/>
        <v>"boolean"</v>
      </c>
      <c r="W664">
        <f>IF($A664="Implicit","",COUNTIFS($C$8:C664,C664,$A$8:A664,"Explicit"))</f>
        <v>11</v>
      </c>
      <c r="X664" t="str">
        <f t="shared" si="321"/>
        <v>"Dangerous goods declaration"</v>
      </c>
      <c r="Y664" t="str">
        <f t="shared" si="322"/>
        <v>"Indicates an exclusive use shipment"</v>
      </c>
      <c r="Z664" t="str">
        <f t="shared" si="323"/>
        <v>"false"</v>
      </c>
      <c r="AA664" t="str">
        <f t="shared" si="324"/>
        <v>"false"</v>
      </c>
      <c r="AB664" t="str">
        <f t="shared" si="325"/>
        <v>""</v>
      </c>
      <c r="AC664" t="str">
        <f t="shared" si="326"/>
        <v>"https://onerecord.iata.org/ns/cargo#DgDeclaration"</v>
      </c>
      <c r="AD664" t="str">
        <f t="shared" si="327"/>
        <v>"https://onerecord.iata.org/ns/cargo#exclusiveUseIndicator"</v>
      </c>
      <c r="AE664" t="str">
        <f t="shared" si="328"/>
        <v>"http://www.w3.org/2001/XMLSchema#boolean"</v>
      </c>
      <c r="AF664" t="str">
        <f t="shared" si="329"/>
        <v>"DG","DgDeclaration","exclusiveUseIndicator","","boolean",11,"Dangerous goods declaration","Indicates an exclusive use shipment","false","false","","https://onerecord.iata.org/ns/cargo#DgDeclaration","https://onerecord.iata.org/ns/cargo#exclusiveUseIndicator","http://www.w3.org/2001/XMLSchema#boolean"</v>
      </c>
      <c r="AG664" t="str">
        <f t="shared" si="330"/>
        <v>"DG.DgDeclaration"</v>
      </c>
      <c r="AH664" t="str">
        <f t="shared" si="331"/>
        <v>"exclusiveUseIndicator"</v>
      </c>
      <c r="AI664" t="str">
        <f t="shared" si="332"/>
        <v>".boolean"</v>
      </c>
      <c r="AJ664" t="str">
        <f t="shared" si="333"/>
        <v>""</v>
      </c>
      <c r="AK664" t="str">
        <f t="shared" si="334"/>
        <v>"hasOne"</v>
      </c>
      <c r="AL664" t="str">
        <f t="shared" si="335"/>
        <v>"DG.DgDeclaration","exclusiveUseIndicator",".boolean","","hasOne"</v>
      </c>
      <c r="AN664">
        <f>COUNTIF(View_conceptual!G:G,L664)</f>
        <v>0</v>
      </c>
      <c r="AO664">
        <f>COUNTIF(View_conceptual!H:H,L664)+COUNTIF(View_conceptual!I:I,N664)</f>
        <v>0</v>
      </c>
      <c r="AQ664" t="str">
        <f t="shared" si="336"/>
        <v/>
      </c>
      <c r="AR664" t="str">
        <f t="shared" si="337"/>
        <v/>
      </c>
      <c r="AT664">
        <f>COUNTIF(View_full!G:G,L664)</f>
        <v>1</v>
      </c>
      <c r="AU664">
        <f>COUNTIF(View_full!H:H,L664)+COUNTIF(View_full!I:I,N664)</f>
        <v>0</v>
      </c>
      <c r="AV664">
        <f>COUNTIFS(Property_Manual!$A$2:$A$1206,Raw!L664,Property_Manual!$B$2:$B$1206,Raw!M664,Property_Manual!$C$2:$C$1206,Raw!N664,Property_Manual!$D$2:$D$1206,Raw!O664,Property_Manual!$F$2:$F$1206,"x")</f>
        <v>0</v>
      </c>
      <c r="AW664" t="str">
        <f t="shared" si="338"/>
        <v>"DG","DgDeclaration","exclusiveUseIndicator","","boolean",11,"Dangerous goods declaration","Indicates an exclusive use shipment","false","false","","https://onerecord.iata.org/ns/cargo#DgDeclaration","https://onerecord.iata.org/ns/cargo#exclusiveUseIndicator","http://www.w3.org/2001/XMLSchema#boolean"</v>
      </c>
      <c r="AX664" t="str">
        <f t="shared" si="339"/>
        <v/>
      </c>
      <c r="AY664" t="str">
        <f t="shared" si="340"/>
        <v/>
      </c>
    </row>
    <row r="665" spans="1:51" x14ac:dyDescent="0.2">
      <c r="A665" s="5" t="s">
        <v>1254</v>
      </c>
      <c r="B665" s="5" t="s">
        <v>1207</v>
      </c>
      <c r="C665" s="5" t="s">
        <v>625</v>
      </c>
      <c r="D665" s="5" t="s">
        <v>634</v>
      </c>
      <c r="E665" s="5"/>
      <c r="F665" s="5" t="s">
        <v>6</v>
      </c>
      <c r="G665">
        <v>1</v>
      </c>
      <c r="I665" s="5" t="s">
        <v>627</v>
      </c>
      <c r="J665" s="5" t="s">
        <v>635</v>
      </c>
      <c r="K665" s="5"/>
      <c r="L665" t="str">
        <f t="shared" si="310"/>
        <v>DgDeclaration</v>
      </c>
      <c r="M665" t="str">
        <f t="shared" si="311"/>
        <v>handlingInformation</v>
      </c>
      <c r="N665" t="str">
        <f t="shared" si="312"/>
        <v>string</v>
      </c>
      <c r="O665" t="str">
        <f t="shared" si="313"/>
        <v/>
      </c>
      <c r="P665" t="str">
        <f t="shared" si="314"/>
        <v/>
      </c>
      <c r="Q665" t="str">
        <f t="shared" si="315"/>
        <v>Object</v>
      </c>
      <c r="R665" t="str">
        <f t="shared" si="316"/>
        <v>"DG"</v>
      </c>
      <c r="S665" t="str">
        <f t="shared" si="317"/>
        <v>"DgDeclaration"</v>
      </c>
      <c r="T665" t="str">
        <f t="shared" si="318"/>
        <v>"handlingInformation"</v>
      </c>
      <c r="U665" t="str">
        <f t="shared" si="319"/>
        <v>""</v>
      </c>
      <c r="V665" t="str">
        <f t="shared" si="320"/>
        <v>"string"</v>
      </c>
      <c r="W665">
        <f>IF($A665="Implicit","",COUNTIFS($C$8:C665,C665,$A$8:A665,"Explicit"))</f>
        <v>12</v>
      </c>
      <c r="X665" t="str">
        <f t="shared" si="321"/>
        <v>"Dangerous goods declaration"</v>
      </c>
      <c r="Y665" t="str">
        <f t="shared" si="322"/>
        <v>"Free text. This may include items such as Control temperature for substances stabilized by temperature control; name and telephone number of a responsible person for infectious substances. "</v>
      </c>
      <c r="Z665" t="str">
        <f t="shared" si="323"/>
        <v>"false"</v>
      </c>
      <c r="AA665" t="str">
        <f t="shared" si="324"/>
        <v>"false"</v>
      </c>
      <c r="AB665" t="str">
        <f t="shared" si="325"/>
        <v>""</v>
      </c>
      <c r="AC665" t="str">
        <f t="shared" si="326"/>
        <v>"https://onerecord.iata.org/ns/cargo#DgDeclaration"</v>
      </c>
      <c r="AD665" t="str">
        <f t="shared" si="327"/>
        <v>"https://onerecord.iata.org/ns/cargo#handlingInformation"</v>
      </c>
      <c r="AE665" t="str">
        <f t="shared" si="328"/>
        <v>"http://www.w3.org/2001/XMLSchema#string"</v>
      </c>
      <c r="AF665" t="str">
        <f t="shared" si="329"/>
        <v>"DG","DgDeclaration","handlingInformation","","string",12,"Dangerous goods declaration","Free text. This may include items such as Control temperature for substances stabilized by temperature control; name and telephone number of a responsible person for infectious substances. ","false","false","","https://onerecord.iata.org/ns/cargo#DgDeclaration","https://onerecord.iata.org/ns/cargo#handlingInformation","http://www.w3.org/2001/XMLSchema#string"</v>
      </c>
      <c r="AG665" t="str">
        <f t="shared" si="330"/>
        <v>"DG.DgDeclaration"</v>
      </c>
      <c r="AH665" t="str">
        <f t="shared" si="331"/>
        <v>"handlingInformation"</v>
      </c>
      <c r="AI665" t="str">
        <f t="shared" si="332"/>
        <v>".string"</v>
      </c>
      <c r="AJ665" t="str">
        <f t="shared" si="333"/>
        <v>""</v>
      </c>
      <c r="AK665" t="str">
        <f t="shared" si="334"/>
        <v>"hasOne"</v>
      </c>
      <c r="AL665" t="str">
        <f t="shared" si="335"/>
        <v>"DG.DgDeclaration","handlingInformation",".string","","hasOne"</v>
      </c>
      <c r="AN665">
        <f>COUNTIF(View_conceptual!G:G,L665)</f>
        <v>0</v>
      </c>
      <c r="AO665">
        <f>COUNTIF(View_conceptual!H:H,L665)+COUNTIF(View_conceptual!I:I,N665)</f>
        <v>0</v>
      </c>
      <c r="AQ665" t="str">
        <f t="shared" si="336"/>
        <v/>
      </c>
      <c r="AR665" t="str">
        <f t="shared" si="337"/>
        <v/>
      </c>
      <c r="AT665">
        <f>COUNTIF(View_full!G:G,L665)</f>
        <v>1</v>
      </c>
      <c r="AU665">
        <f>COUNTIF(View_full!H:H,L665)+COUNTIF(View_full!I:I,N665)</f>
        <v>0</v>
      </c>
      <c r="AV665">
        <f>COUNTIFS(Property_Manual!$A$2:$A$1206,Raw!L665,Property_Manual!$B$2:$B$1206,Raw!M665,Property_Manual!$C$2:$C$1206,Raw!N665,Property_Manual!$D$2:$D$1206,Raw!O665,Property_Manual!$F$2:$F$1206,"x")</f>
        <v>0</v>
      </c>
      <c r="AW665" t="str">
        <f t="shared" si="338"/>
        <v>"DG","DgDeclaration","handlingInformation","","string",12,"Dangerous goods declaration","Free text. This may include items such as Control temperature for substances stabilized by temperature control; name and telephone number of a responsible person for infectious substances. ","false","false","","https://onerecord.iata.org/ns/cargo#DgDeclaration","https://onerecord.iata.org/ns/cargo#handlingInformation","http://www.w3.org/2001/XMLSchema#string"</v>
      </c>
      <c r="AX665" t="str">
        <f t="shared" si="339"/>
        <v/>
      </c>
      <c r="AY665" t="str">
        <f t="shared" si="340"/>
        <v/>
      </c>
    </row>
    <row r="666" spans="1:51" x14ac:dyDescent="0.2">
      <c r="A666" s="5" t="s">
        <v>1254</v>
      </c>
      <c r="B666" s="5" t="s">
        <v>1207</v>
      </c>
      <c r="C666" s="5" t="s">
        <v>625</v>
      </c>
      <c r="D666" s="5" t="s">
        <v>636</v>
      </c>
      <c r="F666" s="5" t="s">
        <v>6</v>
      </c>
      <c r="G666">
        <v>1</v>
      </c>
      <c r="I666" s="5" t="s">
        <v>627</v>
      </c>
      <c r="J666" s="5" t="s">
        <v>637</v>
      </c>
      <c r="K666" s="5"/>
      <c r="L666" t="str">
        <f t="shared" si="310"/>
        <v>DgDeclaration</v>
      </c>
      <c r="M666" t="str">
        <f t="shared" si="311"/>
        <v>shipperDeclarationText</v>
      </c>
      <c r="N666" t="str">
        <f t="shared" si="312"/>
        <v>string</v>
      </c>
      <c r="O666" t="str">
        <f t="shared" si="313"/>
        <v/>
      </c>
      <c r="P666" t="str">
        <f t="shared" si="314"/>
        <v/>
      </c>
      <c r="Q666" t="str">
        <f t="shared" si="315"/>
        <v>Object</v>
      </c>
      <c r="R666" t="str">
        <f t="shared" si="316"/>
        <v>"DG"</v>
      </c>
      <c r="S666" t="str">
        <f t="shared" si="317"/>
        <v>"DgDeclaration"</v>
      </c>
      <c r="T666" t="str">
        <f t="shared" si="318"/>
        <v>"shipperDeclarationText"</v>
      </c>
      <c r="U666" t="str">
        <f t="shared" si="319"/>
        <v>""</v>
      </c>
      <c r="V666" t="str">
        <f t="shared" si="320"/>
        <v>"string"</v>
      </c>
      <c r="W666">
        <f>IF($A666="Implicit","",COUNTIFS($C$8:C666,C666,$A$8:A666,"Explicit"))</f>
        <v>13</v>
      </c>
      <c r="X666" t="str">
        <f t="shared" si="321"/>
        <v>"Dangerous goods declaration"</v>
      </c>
      <c r="Y666" t="str">
        <f t="shared" si="322"/>
        <v>"Contains the shipper's declaration to comply with the regulations text note. Free text . This field is mandatory for air (Air)"</v>
      </c>
      <c r="Z666" t="str">
        <f t="shared" si="323"/>
        <v>"false"</v>
      </c>
      <c r="AA666" t="str">
        <f t="shared" si="324"/>
        <v>"false"</v>
      </c>
      <c r="AB666" t="str">
        <f t="shared" si="325"/>
        <v>""</v>
      </c>
      <c r="AC666" t="str">
        <f t="shared" si="326"/>
        <v>"https://onerecord.iata.org/ns/cargo#DgDeclaration"</v>
      </c>
      <c r="AD666" t="str">
        <f t="shared" si="327"/>
        <v>"https://onerecord.iata.org/ns/cargo#shipperDeclarationText"</v>
      </c>
      <c r="AE666" t="str">
        <f t="shared" si="328"/>
        <v>"http://www.w3.org/2001/XMLSchema#string"</v>
      </c>
      <c r="AF666" t="str">
        <f t="shared" si="329"/>
        <v>"DG","DgDeclaration","shipperDeclarationText","","string",13,"Dangerous goods declaration","Contains the shipper's declaration to comply with the regulations text note. Free text . This field is mandatory for air (Air)","false","false","","https://onerecord.iata.org/ns/cargo#DgDeclaration","https://onerecord.iata.org/ns/cargo#shipperDeclarationText","http://www.w3.org/2001/XMLSchema#string"</v>
      </c>
      <c r="AG666" t="str">
        <f t="shared" si="330"/>
        <v>"DG.DgDeclaration"</v>
      </c>
      <c r="AH666" t="str">
        <f t="shared" si="331"/>
        <v>"shipperDeclarationText"</v>
      </c>
      <c r="AI666" t="str">
        <f t="shared" si="332"/>
        <v>".string"</v>
      </c>
      <c r="AJ666" t="str">
        <f t="shared" si="333"/>
        <v>""</v>
      </c>
      <c r="AK666" t="str">
        <f t="shared" si="334"/>
        <v>"hasOne"</v>
      </c>
      <c r="AL666" t="str">
        <f t="shared" si="335"/>
        <v>"DG.DgDeclaration","shipperDeclarationText",".string","","hasOne"</v>
      </c>
      <c r="AN666">
        <f>COUNTIF(View_conceptual!G:G,L666)</f>
        <v>0</v>
      </c>
      <c r="AO666">
        <f>COUNTIF(View_conceptual!H:H,L666)+COUNTIF(View_conceptual!I:I,N666)</f>
        <v>0</v>
      </c>
      <c r="AQ666" t="str">
        <f t="shared" si="336"/>
        <v/>
      </c>
      <c r="AR666" t="str">
        <f t="shared" si="337"/>
        <v/>
      </c>
      <c r="AT666">
        <f>COUNTIF(View_full!G:G,L666)</f>
        <v>1</v>
      </c>
      <c r="AU666">
        <f>COUNTIF(View_full!H:H,L666)+COUNTIF(View_full!I:I,N666)</f>
        <v>0</v>
      </c>
      <c r="AV666">
        <f>COUNTIFS(Property_Manual!$A$2:$A$1206,Raw!L666,Property_Manual!$B$2:$B$1206,Raw!M666,Property_Manual!$C$2:$C$1206,Raw!N666,Property_Manual!$D$2:$D$1206,Raw!O666,Property_Manual!$F$2:$F$1206,"x")</f>
        <v>0</v>
      </c>
      <c r="AW666" t="str">
        <f t="shared" si="338"/>
        <v>"DG","DgDeclaration","shipperDeclarationText","","string",13,"Dangerous goods declaration","Contains the shipper's declaration to comply with the regulations text note. Free text . This field is mandatory for air (Air)","false","false","","https://onerecord.iata.org/ns/cargo#DgDeclaration","https://onerecord.iata.org/ns/cargo#shipperDeclarationText","http://www.w3.org/2001/XMLSchema#string"</v>
      </c>
      <c r="AX666" t="str">
        <f t="shared" si="339"/>
        <v/>
      </c>
      <c r="AY666" t="str">
        <f t="shared" si="340"/>
        <v/>
      </c>
    </row>
    <row r="667" spans="1:51" x14ac:dyDescent="0.2">
      <c r="A667" s="5" t="s">
        <v>1254</v>
      </c>
      <c r="B667" s="5" t="s">
        <v>1207</v>
      </c>
      <c r="C667" s="5" t="s">
        <v>625</v>
      </c>
      <c r="D667" s="5" t="s">
        <v>623</v>
      </c>
      <c r="F667" s="5" t="s">
        <v>6</v>
      </c>
      <c r="G667">
        <v>1</v>
      </c>
      <c r="I667" s="5" t="s">
        <v>627</v>
      </c>
      <c r="J667" s="5" t="s">
        <v>624</v>
      </c>
      <c r="K667" s="5"/>
      <c r="L667" t="str">
        <f t="shared" si="310"/>
        <v>DgDeclaration</v>
      </c>
      <c r="M667" t="str">
        <f t="shared" si="311"/>
        <v>shippingRefNo</v>
      </c>
      <c r="N667" t="str">
        <f t="shared" si="312"/>
        <v>string</v>
      </c>
      <c r="O667" t="str">
        <f t="shared" si="313"/>
        <v/>
      </c>
      <c r="P667" t="str">
        <f t="shared" si="314"/>
        <v/>
      </c>
      <c r="Q667" t="str">
        <f t="shared" si="315"/>
        <v>Object</v>
      </c>
      <c r="R667" t="str">
        <f t="shared" si="316"/>
        <v>"DG"</v>
      </c>
      <c r="S667" t="str">
        <f t="shared" si="317"/>
        <v>"DgDeclaration"</v>
      </c>
      <c r="T667" t="str">
        <f t="shared" si="318"/>
        <v>"shippingRefNo"</v>
      </c>
      <c r="U667" t="str">
        <f t="shared" si="319"/>
        <v>""</v>
      </c>
      <c r="V667" t="str">
        <f t="shared" si="320"/>
        <v>"string"</v>
      </c>
      <c r="W667">
        <f>IF($A667="Implicit","",COUNTIFS($C$8:C667,C667,$A$8:A667,"Explicit"))</f>
        <v>14</v>
      </c>
      <c r="X667" t="str">
        <f t="shared" si="321"/>
        <v>"Dangerous goods declaration"</v>
      </c>
      <c r="Y667" t="str">
        <f t="shared" si="322"/>
        <v>"Optional shipping reference number if any"</v>
      </c>
      <c r="Z667" t="str">
        <f t="shared" si="323"/>
        <v>"false"</v>
      </c>
      <c r="AA667" t="str">
        <f t="shared" si="324"/>
        <v>"false"</v>
      </c>
      <c r="AB667" t="str">
        <f t="shared" si="325"/>
        <v>""</v>
      </c>
      <c r="AC667" t="str">
        <f t="shared" si="326"/>
        <v>"https://onerecord.iata.org/ns/cargo#DgDeclaration"</v>
      </c>
      <c r="AD667" t="str">
        <f t="shared" si="327"/>
        <v>"https://onerecord.iata.org/ns/cargo#shippingRefNo"</v>
      </c>
      <c r="AE667" t="str">
        <f t="shared" si="328"/>
        <v>"http://www.w3.org/2001/XMLSchema#string"</v>
      </c>
      <c r="AF667" t="str">
        <f t="shared" si="329"/>
        <v>"DG","DgDeclaration","shippingRefNo","","string",14,"Dangerous goods declaration","Optional shipping reference number if any","false","false","","https://onerecord.iata.org/ns/cargo#DgDeclaration","https://onerecord.iata.org/ns/cargo#shippingRefNo","http://www.w3.org/2001/XMLSchema#string"</v>
      </c>
      <c r="AG667" t="str">
        <f t="shared" si="330"/>
        <v>"DG.DgDeclaration"</v>
      </c>
      <c r="AH667" t="str">
        <f t="shared" si="331"/>
        <v>"shippingRefNo"</v>
      </c>
      <c r="AI667" t="str">
        <f t="shared" si="332"/>
        <v>".string"</v>
      </c>
      <c r="AJ667" t="str">
        <f t="shared" si="333"/>
        <v>""</v>
      </c>
      <c r="AK667" t="str">
        <f t="shared" si="334"/>
        <v>"hasOne"</v>
      </c>
      <c r="AL667" t="str">
        <f t="shared" si="335"/>
        <v>"DG.DgDeclaration","shippingRefNo",".string","","hasOne"</v>
      </c>
      <c r="AN667">
        <f>COUNTIF(View_conceptual!G:G,L667)</f>
        <v>0</v>
      </c>
      <c r="AO667">
        <f>COUNTIF(View_conceptual!H:H,L667)+COUNTIF(View_conceptual!I:I,N667)</f>
        <v>0</v>
      </c>
      <c r="AQ667" t="str">
        <f t="shared" si="336"/>
        <v/>
      </c>
      <c r="AR667" t="str">
        <f t="shared" si="337"/>
        <v/>
      </c>
      <c r="AT667">
        <f>COUNTIF(View_full!G:G,L667)</f>
        <v>1</v>
      </c>
      <c r="AU667">
        <f>COUNTIF(View_full!H:H,L667)+COUNTIF(View_full!I:I,N667)</f>
        <v>0</v>
      </c>
      <c r="AV667">
        <f>COUNTIFS(Property_Manual!$A$2:$A$1206,Raw!L667,Property_Manual!$B$2:$B$1206,Raw!M667,Property_Manual!$C$2:$C$1206,Raw!N667,Property_Manual!$D$2:$D$1206,Raw!O667,Property_Manual!$F$2:$F$1206,"x")</f>
        <v>0</v>
      </c>
      <c r="AW667" t="str">
        <f t="shared" si="338"/>
        <v>"DG","DgDeclaration","shippingRefNo","","string",14,"Dangerous goods declaration","Optional shipping reference number if any","false","false","","https://onerecord.iata.org/ns/cargo#DgDeclaration","https://onerecord.iata.org/ns/cargo#shippingRefNo","http://www.w3.org/2001/XMLSchema#string"</v>
      </c>
      <c r="AX667" t="str">
        <f t="shared" si="339"/>
        <v/>
      </c>
      <c r="AY667" t="str">
        <f t="shared" si="340"/>
        <v/>
      </c>
    </row>
    <row r="668" spans="1:51" x14ac:dyDescent="0.2">
      <c r="A668" s="5" t="s">
        <v>1254</v>
      </c>
      <c r="B668" s="5" t="s">
        <v>1207</v>
      </c>
      <c r="C668" s="5" t="s">
        <v>625</v>
      </c>
      <c r="D668" s="5" t="s">
        <v>40</v>
      </c>
      <c r="E668" t="s">
        <v>1212</v>
      </c>
      <c r="F668" s="5" t="s">
        <v>41</v>
      </c>
      <c r="I668" s="5" t="s">
        <v>627</v>
      </c>
      <c r="J668" s="5" t="s">
        <v>42</v>
      </c>
      <c r="K668" s="5"/>
      <c r="L668" t="str">
        <f t="shared" si="310"/>
        <v>DgDeclaration</v>
      </c>
      <c r="M668" t="str">
        <f t="shared" si="311"/>
        <v>events</v>
      </c>
      <c r="N668" t="str">
        <f t="shared" si="312"/>
        <v>LogisticsEvent</v>
      </c>
      <c r="O668" t="str">
        <f t="shared" si="313"/>
        <v/>
      </c>
      <c r="P668" t="str">
        <f t="shared" si="314"/>
        <v/>
      </c>
      <c r="Q668" t="str">
        <f t="shared" si="315"/>
        <v>Object</v>
      </c>
      <c r="R668" t="str">
        <f t="shared" si="316"/>
        <v>"DG"</v>
      </c>
      <c r="S668" t="str">
        <f t="shared" si="317"/>
        <v>"DgDeclaration"</v>
      </c>
      <c r="T668" t="str">
        <f t="shared" si="318"/>
        <v>"events"</v>
      </c>
      <c r="U668" t="str">
        <f t="shared" si="319"/>
        <v>"Event"</v>
      </c>
      <c r="V668" t="str">
        <f t="shared" si="320"/>
        <v>"LogisticsEvent"</v>
      </c>
      <c r="W668">
        <f>IF($A668="Implicit","",COUNTIFS($C$8:C668,C668,$A$8:A668,"Explicit"))</f>
        <v>15</v>
      </c>
      <c r="X668" t="str">
        <f t="shared" si="321"/>
        <v>"Dangerous goods declaration"</v>
      </c>
      <c r="Y668" t="str">
        <f t="shared" si="322"/>
        <v>"Events object"</v>
      </c>
      <c r="Z668" t="str">
        <f t="shared" si="323"/>
        <v>"true"</v>
      </c>
      <c r="AA668" t="str">
        <f t="shared" si="324"/>
        <v>"false"</v>
      </c>
      <c r="AB668" t="str">
        <f t="shared" si="325"/>
        <v>""</v>
      </c>
      <c r="AC668" t="str">
        <f t="shared" si="326"/>
        <v>"https://onerecord.iata.org/ns/cargo#DgDeclaration"</v>
      </c>
      <c r="AD668" t="str">
        <f t="shared" si="327"/>
        <v>"https://onerecord.iata.org/ns/cargo#events"</v>
      </c>
      <c r="AE668" t="str">
        <f t="shared" si="328"/>
        <v>"https://onerecord.iata.org/ns/cargo#LogisticsEvent"</v>
      </c>
      <c r="AF668" t="str">
        <f t="shared" si="329"/>
        <v>"DG","DgDeclaration","events","Event","LogisticsEvent",15,"Dangerous goods declaration","Events object","true","false","","https://onerecord.iata.org/ns/cargo#DgDeclaration","https://onerecord.iata.org/ns/cargo#events","https://onerecord.iata.org/ns/cargo#LogisticsEvent"</v>
      </c>
      <c r="AG668" t="str">
        <f t="shared" si="330"/>
        <v>"DG.DgDeclaration"</v>
      </c>
      <c r="AH668" t="str">
        <f t="shared" si="331"/>
        <v>"events"</v>
      </c>
      <c r="AI668" t="str">
        <f t="shared" si="332"/>
        <v>"Event.LogisticsEvent"</v>
      </c>
      <c r="AJ668" t="str">
        <f t="shared" si="333"/>
        <v>""</v>
      </c>
      <c r="AK668" t="str">
        <f t="shared" si="334"/>
        <v>"hasMany"</v>
      </c>
      <c r="AL668" t="str">
        <f t="shared" si="335"/>
        <v>"DG.DgDeclaration","events","Event.LogisticsEvent","","hasMany"</v>
      </c>
      <c r="AN668">
        <f>COUNTIF(View_conceptual!G:G,L668)</f>
        <v>0</v>
      </c>
      <c r="AO668">
        <f>COUNTIF(View_conceptual!H:H,L668)+COUNTIF(View_conceptual!I:I,N668)</f>
        <v>0</v>
      </c>
      <c r="AQ668" t="str">
        <f t="shared" si="336"/>
        <v/>
      </c>
      <c r="AR668" t="str">
        <f t="shared" si="337"/>
        <v/>
      </c>
      <c r="AT668">
        <f>COUNTIF(View_full!G:G,L668)</f>
        <v>1</v>
      </c>
      <c r="AU668">
        <f>COUNTIF(View_full!H:H,L668)+COUNTIF(View_full!I:I,N668)</f>
        <v>0</v>
      </c>
      <c r="AV668">
        <f>COUNTIFS(Property_Manual!$A$2:$A$1206,Raw!L668,Property_Manual!$B$2:$B$1206,Raw!M668,Property_Manual!$C$2:$C$1206,Raw!N668,Property_Manual!$D$2:$D$1206,Raw!O668,Property_Manual!$F$2:$F$1206,"x")</f>
        <v>0</v>
      </c>
      <c r="AW668" t="str">
        <f t="shared" si="338"/>
        <v>"DG","DgDeclaration","events","Event","LogisticsEvent",15,"Dangerous goods declaration","Events object","true","false","","https://onerecord.iata.org/ns/cargo#DgDeclaration","https://onerecord.iata.org/ns/cargo#events","https://onerecord.iata.org/ns/cargo#LogisticsEvent"</v>
      </c>
      <c r="AX668" t="str">
        <f t="shared" si="339"/>
        <v/>
      </c>
      <c r="AY668" t="str">
        <f t="shared" si="340"/>
        <v/>
      </c>
    </row>
    <row r="669" spans="1:51" x14ac:dyDescent="0.2">
      <c r="A669" s="5" t="s">
        <v>1254</v>
      </c>
      <c r="B669" s="5" t="s">
        <v>1207</v>
      </c>
      <c r="C669" s="5" t="s">
        <v>625</v>
      </c>
      <c r="D669" s="5" t="s">
        <v>46</v>
      </c>
      <c r="F669" s="5" t="s">
        <v>47</v>
      </c>
      <c r="G669">
        <v>1</v>
      </c>
      <c r="I669" s="5" t="s">
        <v>627</v>
      </c>
      <c r="J669" s="5" t="s">
        <v>48</v>
      </c>
      <c r="K669" s="5"/>
      <c r="L669" t="str">
        <f t="shared" si="310"/>
        <v>DgDeclaration</v>
      </c>
      <c r="M669" t="str">
        <f t="shared" si="311"/>
        <v>skeletonIndicator</v>
      </c>
      <c r="N669" t="str">
        <f t="shared" si="312"/>
        <v>boolean</v>
      </c>
      <c r="O669" t="str">
        <f t="shared" si="313"/>
        <v/>
      </c>
      <c r="P669" t="str">
        <f t="shared" si="314"/>
        <v/>
      </c>
      <c r="Q669" t="str">
        <f t="shared" si="315"/>
        <v>Object</v>
      </c>
      <c r="R669" t="str">
        <f t="shared" si="316"/>
        <v>"DG"</v>
      </c>
      <c r="S669" t="str">
        <f t="shared" si="317"/>
        <v>"DgDeclaration"</v>
      </c>
      <c r="T669" t="str">
        <f t="shared" si="318"/>
        <v>"skeletonIndicator"</v>
      </c>
      <c r="U669" t="str">
        <f t="shared" si="319"/>
        <v>""</v>
      </c>
      <c r="V669" t="str">
        <f t="shared" si="320"/>
        <v>"boolean"</v>
      </c>
      <c r="W669">
        <f>IF($A669="Implicit","",COUNTIFS($C$8:C669,C669,$A$8:A669,"Explicit"))</f>
        <v>16</v>
      </c>
      <c r="X669" t="str">
        <f t="shared" si="321"/>
        <v>"Dangerous goods declaration"</v>
      </c>
      <c r="Y669" t="str">
        <f t="shared" si="322"/>
        <v>"Indicator whether a logistics object is a skeleton object"</v>
      </c>
      <c r="Z669" t="str">
        <f t="shared" si="323"/>
        <v>"false"</v>
      </c>
      <c r="AA669" t="str">
        <f t="shared" si="324"/>
        <v>"false"</v>
      </c>
      <c r="AB669" t="str">
        <f t="shared" si="325"/>
        <v>""</v>
      </c>
      <c r="AC669" t="str">
        <f t="shared" si="326"/>
        <v>"https://onerecord.iata.org/ns/cargo#DgDeclaration"</v>
      </c>
      <c r="AD669" t="str">
        <f t="shared" si="327"/>
        <v>"https://onerecord.iata.org/ns/cargo#skeletonIndicator"</v>
      </c>
      <c r="AE669" t="str">
        <f t="shared" si="328"/>
        <v>"http://www.w3.org/2001/XMLSchema#boolean"</v>
      </c>
      <c r="AF669" t="str">
        <f t="shared" si="329"/>
        <v>"DG","DgDeclaration","skeletonIndicator","","boolean",16,"Dangerous goods declaration","Indicator whether a logistics object is a skeleton object","false","false","","https://onerecord.iata.org/ns/cargo#DgDeclaration","https://onerecord.iata.org/ns/cargo#skeletonIndicator","http://www.w3.org/2001/XMLSchema#boolean"</v>
      </c>
      <c r="AG669" t="str">
        <f t="shared" si="330"/>
        <v>"DG.DgDeclaration"</v>
      </c>
      <c r="AH669" t="str">
        <f t="shared" si="331"/>
        <v>"skeletonIndicator"</v>
      </c>
      <c r="AI669" t="str">
        <f t="shared" si="332"/>
        <v>".boolean"</v>
      </c>
      <c r="AJ669" t="str">
        <f t="shared" si="333"/>
        <v>""</v>
      </c>
      <c r="AK669" t="str">
        <f t="shared" si="334"/>
        <v>"hasOne"</v>
      </c>
      <c r="AL669" t="str">
        <f t="shared" si="335"/>
        <v>"DG.DgDeclaration","skeletonIndicator",".boolean","","hasOne"</v>
      </c>
      <c r="AN669">
        <f>COUNTIF(View_conceptual!G:G,L669)</f>
        <v>0</v>
      </c>
      <c r="AO669">
        <f>COUNTIF(View_conceptual!H:H,L669)+COUNTIF(View_conceptual!I:I,N669)</f>
        <v>0</v>
      </c>
      <c r="AQ669" t="str">
        <f t="shared" si="336"/>
        <v/>
      </c>
      <c r="AR669" t="str">
        <f t="shared" si="337"/>
        <v/>
      </c>
      <c r="AT669">
        <f>COUNTIF(View_full!G:G,L669)</f>
        <v>1</v>
      </c>
      <c r="AU669">
        <f>COUNTIF(View_full!H:H,L669)+COUNTIF(View_full!I:I,N669)</f>
        <v>0</v>
      </c>
      <c r="AV669">
        <f>COUNTIFS(Property_Manual!$A$2:$A$1206,Raw!L669,Property_Manual!$B$2:$B$1206,Raw!M669,Property_Manual!$C$2:$C$1206,Raw!N669,Property_Manual!$D$2:$D$1206,Raw!O669,Property_Manual!$F$2:$F$1206,"x")</f>
        <v>0</v>
      </c>
      <c r="AW669" t="str">
        <f t="shared" si="338"/>
        <v>"DG","DgDeclaration","skeletonIndicator","","boolean",16,"Dangerous goods declaration","Indicator whether a logistics object is a skeleton object","false","false","","https://onerecord.iata.org/ns/cargo#DgDeclaration","https://onerecord.iata.org/ns/cargo#skeletonIndicator","http://www.w3.org/2001/XMLSchema#boolean"</v>
      </c>
      <c r="AX669" t="str">
        <f t="shared" si="339"/>
        <v/>
      </c>
      <c r="AY669" t="str">
        <f t="shared" si="340"/>
        <v/>
      </c>
    </row>
    <row r="670" spans="1:51" x14ac:dyDescent="0.2">
      <c r="A670" s="5" t="s">
        <v>1255</v>
      </c>
      <c r="B670" s="5" t="s">
        <v>1207</v>
      </c>
      <c r="C670" s="5" t="s">
        <v>625</v>
      </c>
      <c r="D670" s="5" t="s">
        <v>40</v>
      </c>
      <c r="E670" t="s">
        <v>1212</v>
      </c>
      <c r="F670" s="5" t="s">
        <v>41</v>
      </c>
      <c r="I670" s="5" t="s">
        <v>627</v>
      </c>
      <c r="J670" s="5" t="s">
        <v>42</v>
      </c>
      <c r="K670" s="5"/>
      <c r="L670" t="str">
        <f t="shared" si="310"/>
        <v>DgDeclaration</v>
      </c>
      <c r="M670" t="str">
        <f t="shared" si="311"/>
        <v>events</v>
      </c>
      <c r="N670" t="str">
        <f t="shared" si="312"/>
        <v>LogisticsEvent</v>
      </c>
      <c r="O670" t="str">
        <f t="shared" si="313"/>
        <v/>
      </c>
      <c r="P670" t="str">
        <f t="shared" si="314"/>
        <v/>
      </c>
      <c r="Q670" t="str">
        <f t="shared" si="315"/>
        <v>Object</v>
      </c>
      <c r="R670" t="str">
        <f t="shared" si="316"/>
        <v/>
      </c>
      <c r="S670" t="str">
        <f t="shared" si="317"/>
        <v/>
      </c>
      <c r="T670" t="str">
        <f t="shared" si="318"/>
        <v/>
      </c>
      <c r="U670" t="str">
        <f t="shared" si="319"/>
        <v/>
      </c>
      <c r="V670" t="str">
        <f t="shared" si="320"/>
        <v/>
      </c>
      <c r="W670" t="str">
        <f>IF($A670="Implicit","",COUNTIFS($C$8:C670,C670,$A$8:A670,"Explicit"))</f>
        <v/>
      </c>
      <c r="X670" t="str">
        <f t="shared" si="321"/>
        <v/>
      </c>
      <c r="Y670" t="str">
        <f t="shared" si="322"/>
        <v/>
      </c>
      <c r="Z670" t="str">
        <f t="shared" si="323"/>
        <v/>
      </c>
      <c r="AA670" t="str">
        <f t="shared" si="324"/>
        <v/>
      </c>
      <c r="AB670" t="str">
        <f t="shared" si="325"/>
        <v/>
      </c>
      <c r="AC670" t="str">
        <f t="shared" si="326"/>
        <v/>
      </c>
      <c r="AD670" t="str">
        <f t="shared" si="327"/>
        <v/>
      </c>
      <c r="AE670" t="str">
        <f t="shared" si="328"/>
        <v/>
      </c>
      <c r="AF670" t="str">
        <f t="shared" si="329"/>
        <v/>
      </c>
      <c r="AG670" t="str">
        <f t="shared" si="330"/>
        <v>"DG.DgDeclaration"</v>
      </c>
      <c r="AH670" t="str">
        <f t="shared" si="331"/>
        <v>"events"</v>
      </c>
      <c r="AI670" t="str">
        <f t="shared" si="332"/>
        <v>"Event.LogisticsEvent"</v>
      </c>
      <c r="AJ670" t="str">
        <f t="shared" si="333"/>
        <v>""</v>
      </c>
      <c r="AK670" t="str">
        <f t="shared" si="334"/>
        <v>"hasMany"</v>
      </c>
      <c r="AL670" t="str">
        <f t="shared" si="335"/>
        <v>"DG.DgDeclaration","events","Event.LogisticsEvent","","hasMany"</v>
      </c>
      <c r="AN670">
        <f>COUNTIF(View_conceptual!G:G,L670)</f>
        <v>0</v>
      </c>
      <c r="AO670">
        <f>COUNTIF(View_conceptual!H:H,L670)+COUNTIF(View_conceptual!I:I,N670)</f>
        <v>0</v>
      </c>
      <c r="AQ670" t="str">
        <f t="shared" si="336"/>
        <v/>
      </c>
      <c r="AR670" t="str">
        <f t="shared" si="337"/>
        <v/>
      </c>
      <c r="AT670">
        <f>COUNTIF(View_full!G:G,L670)</f>
        <v>1</v>
      </c>
      <c r="AU670">
        <f>COUNTIF(View_full!H:H,L670)+COUNTIF(View_full!I:I,N670)</f>
        <v>0</v>
      </c>
      <c r="AV670">
        <f>COUNTIFS(Property_Manual!$A$2:$A$1206,Raw!L670,Property_Manual!$B$2:$B$1206,Raw!M670,Property_Manual!$C$2:$C$1206,Raw!N670,Property_Manual!$D$2:$D$1206,Raw!O670,Property_Manual!$F$2:$F$1206,"x")</f>
        <v>0</v>
      </c>
      <c r="AW670" t="str">
        <f t="shared" si="338"/>
        <v/>
      </c>
      <c r="AX670" t="str">
        <f t="shared" si="339"/>
        <v/>
      </c>
      <c r="AY670" t="str">
        <f t="shared" si="340"/>
        <v/>
      </c>
    </row>
    <row r="671" spans="1:51" x14ac:dyDescent="0.2">
      <c r="A671" s="5" t="s">
        <v>1254</v>
      </c>
      <c r="B671" s="5" t="s">
        <v>1207</v>
      </c>
      <c r="C671" s="5" t="s">
        <v>521</v>
      </c>
      <c r="D671" s="5" t="s">
        <v>525</v>
      </c>
      <c r="E671" s="5" t="s">
        <v>1207</v>
      </c>
      <c r="F671" s="5" t="s">
        <v>526</v>
      </c>
      <c r="G671">
        <v>1</v>
      </c>
      <c r="H671" t="s">
        <v>743</v>
      </c>
      <c r="I671" s="5" t="s">
        <v>523</v>
      </c>
      <c r="J671" s="5" t="s">
        <v>2200</v>
      </c>
      <c r="K671" s="5"/>
      <c r="L671" t="str">
        <f t="shared" si="310"/>
        <v>DgProductRadioactive</v>
      </c>
      <c r="M671" t="str">
        <f t="shared" si="311"/>
        <v>forProductDg</v>
      </c>
      <c r="N671" t="str">
        <f t="shared" si="312"/>
        <v>ProductDg</v>
      </c>
      <c r="O671" t="str">
        <f t="shared" si="313"/>
        <v>dgRadioactiveMaterial</v>
      </c>
      <c r="P671" t="str">
        <f t="shared" si="314"/>
        <v/>
      </c>
      <c r="Q671" t="str">
        <f t="shared" si="315"/>
        <v>Object</v>
      </c>
      <c r="R671" t="str">
        <f t="shared" si="316"/>
        <v>"DG"</v>
      </c>
      <c r="S671" t="str">
        <f t="shared" si="317"/>
        <v>"DgProductRadioactive"</v>
      </c>
      <c r="T671" t="str">
        <f t="shared" si="318"/>
        <v>"forProductDg"</v>
      </c>
      <c r="U671" t="str">
        <f t="shared" si="319"/>
        <v>"DG"</v>
      </c>
      <c r="V671" t="str">
        <f t="shared" si="320"/>
        <v>"ProductDg"</v>
      </c>
      <c r="W671">
        <f>IF($A671="Implicit","",COUNTIFS($C$8:C671,C671,$A$8:A671,"Explicit"))</f>
        <v>1</v>
      </c>
      <c r="X671" t="str">
        <f t="shared" si="321"/>
        <v>"Details of the radioactive products "</v>
      </c>
      <c r="Y671" t="str">
        <f t="shared" si="322"/>
        <v>"Reference to the ProductDg this DgProductRadioactive details"</v>
      </c>
      <c r="Z671" t="str">
        <f t="shared" si="323"/>
        <v>"false"</v>
      </c>
      <c r="AA671" t="str">
        <f t="shared" si="324"/>
        <v>"false"</v>
      </c>
      <c r="AB671" t="str">
        <f t="shared" si="325"/>
        <v>""</v>
      </c>
      <c r="AC671" t="str">
        <f t="shared" si="326"/>
        <v>"https://onerecord.iata.org/ns/cargo#DgProductRadioactive"</v>
      </c>
      <c r="AD671" t="str">
        <f t="shared" si="327"/>
        <v>"https://onerecord.iata.org/ns/cargo#forProductDg"</v>
      </c>
      <c r="AE671" t="str">
        <f t="shared" si="328"/>
        <v>"https://onerecord.iata.org/ns/cargo#ProductDg"</v>
      </c>
      <c r="AF671" t="str">
        <f t="shared" si="329"/>
        <v>"DG","DgProductRadioactive","forProductDg","DG","ProductDg",1,"Details of the radioactive products ","Reference to the ProductDg this DgProductRadioactive details","false","false","","https://onerecord.iata.org/ns/cargo#DgProductRadioactive","https://onerecord.iata.org/ns/cargo#forProductDg","https://onerecord.iata.org/ns/cargo#ProductDg"</v>
      </c>
      <c r="AG671" t="str">
        <f t="shared" si="330"/>
        <v>"DG.DgProductRadioactive"</v>
      </c>
      <c r="AH671" t="str">
        <f t="shared" si="331"/>
        <v>"forProductDg"</v>
      </c>
      <c r="AI671" t="str">
        <f t="shared" si="332"/>
        <v>"DG.ProductDg"</v>
      </c>
      <c r="AJ671" t="str">
        <f t="shared" si="333"/>
        <v>"dgRadioactiveMaterial"</v>
      </c>
      <c r="AK671" t="str">
        <f t="shared" si="334"/>
        <v>"hasOne"</v>
      </c>
      <c r="AL671" t="str">
        <f t="shared" si="335"/>
        <v>"DG.DgProductRadioactive","forProductDg","DG.ProductDg","dgRadioactiveMaterial","hasOne"</v>
      </c>
      <c r="AN671">
        <f>COUNTIF(View_conceptual!G:G,L671)</f>
        <v>0</v>
      </c>
      <c r="AO671">
        <f>COUNTIF(View_conceptual!H:H,L671)+COUNTIF(View_conceptual!I:I,N671)</f>
        <v>0</v>
      </c>
      <c r="AQ671" t="str">
        <f t="shared" si="336"/>
        <v/>
      </c>
      <c r="AR671" t="str">
        <f t="shared" si="337"/>
        <v/>
      </c>
      <c r="AT671">
        <f>COUNTIF(View_full!G:G,L671)</f>
        <v>1</v>
      </c>
      <c r="AU671">
        <f>COUNTIF(View_full!H:H,L671)+COUNTIF(View_full!I:I,N671)</f>
        <v>0</v>
      </c>
      <c r="AV671">
        <f>COUNTIFS(Property_Manual!$A$2:$A$1206,Raw!L671,Property_Manual!$B$2:$B$1206,Raw!M671,Property_Manual!$C$2:$C$1206,Raw!N671,Property_Manual!$D$2:$D$1206,Raw!O671,Property_Manual!$F$2:$F$1206,"x")</f>
        <v>1</v>
      </c>
      <c r="AW671" t="str">
        <f t="shared" si="338"/>
        <v>"DG","DgProductRadioactive","forProductDg","DG","ProductDg",1,"Details of the radioactive products ","Reference to the ProductDg this DgProductRadioactive details","false","false","","https://onerecord.iata.org/ns/cargo#DgProductRadioactive","https://onerecord.iata.org/ns/cargo#forProductDg","https://onerecord.iata.org/ns/cargo#ProductDg"</v>
      </c>
      <c r="AX671" t="str">
        <f t="shared" si="339"/>
        <v/>
      </c>
      <c r="AY671" t="str">
        <f t="shared" si="340"/>
        <v>"DG.DgProductRadioactive","forProductDg","DG.ProductDg","dgRadioactiveMaterial","hasOne"</v>
      </c>
    </row>
    <row r="672" spans="1:51" x14ac:dyDescent="0.2">
      <c r="A672" s="5" t="s">
        <v>1255</v>
      </c>
      <c r="B672" s="5" t="s">
        <v>1207</v>
      </c>
      <c r="C672" s="5" t="s">
        <v>521</v>
      </c>
      <c r="D672" s="5" t="s">
        <v>525</v>
      </c>
      <c r="E672" t="s">
        <v>1207</v>
      </c>
      <c r="F672" s="5" t="s">
        <v>526</v>
      </c>
      <c r="G672">
        <v>1</v>
      </c>
      <c r="H672" t="s">
        <v>743</v>
      </c>
      <c r="I672" s="5" t="s">
        <v>523</v>
      </c>
      <c r="J672" s="5" t="s">
        <v>2200</v>
      </c>
      <c r="K672" s="5"/>
      <c r="L672" t="str">
        <f t="shared" si="310"/>
        <v>DgProductRadioactive</v>
      </c>
      <c r="M672" t="str">
        <f t="shared" si="311"/>
        <v>forProductDg</v>
      </c>
      <c r="N672" t="str">
        <f t="shared" si="312"/>
        <v>ProductDg</v>
      </c>
      <c r="O672" t="str">
        <f t="shared" si="313"/>
        <v>dgRadioactiveMaterial</v>
      </c>
      <c r="P672" t="str">
        <f t="shared" si="314"/>
        <v/>
      </c>
      <c r="Q672" t="str">
        <f t="shared" si="315"/>
        <v>Object</v>
      </c>
      <c r="R672" t="str">
        <f t="shared" si="316"/>
        <v/>
      </c>
      <c r="S672" t="str">
        <f t="shared" si="317"/>
        <v/>
      </c>
      <c r="T672" t="str">
        <f t="shared" si="318"/>
        <v/>
      </c>
      <c r="U672" t="str">
        <f t="shared" si="319"/>
        <v/>
      </c>
      <c r="V672" t="str">
        <f t="shared" si="320"/>
        <v/>
      </c>
      <c r="W672" t="str">
        <f>IF($A672="Implicit","",COUNTIFS($C$8:C672,C672,$A$8:A672,"Explicit"))</f>
        <v/>
      </c>
      <c r="X672" t="str">
        <f t="shared" si="321"/>
        <v/>
      </c>
      <c r="Y672" t="str">
        <f t="shared" si="322"/>
        <v/>
      </c>
      <c r="Z672" t="str">
        <f t="shared" si="323"/>
        <v/>
      </c>
      <c r="AA672" t="str">
        <f t="shared" si="324"/>
        <v/>
      </c>
      <c r="AB672" t="str">
        <f t="shared" si="325"/>
        <v/>
      </c>
      <c r="AC672" t="str">
        <f t="shared" si="326"/>
        <v/>
      </c>
      <c r="AD672" t="str">
        <f t="shared" si="327"/>
        <v/>
      </c>
      <c r="AE672" t="str">
        <f t="shared" si="328"/>
        <v/>
      </c>
      <c r="AF672" t="str">
        <f t="shared" si="329"/>
        <v/>
      </c>
      <c r="AG672" t="str">
        <f t="shared" si="330"/>
        <v>"DG.DgProductRadioactive"</v>
      </c>
      <c r="AH672" t="str">
        <f t="shared" si="331"/>
        <v>"forProductDg"</v>
      </c>
      <c r="AI672" t="str">
        <f t="shared" si="332"/>
        <v>"DG.ProductDg"</v>
      </c>
      <c r="AJ672" t="str">
        <f t="shared" si="333"/>
        <v>"dgRadioactiveMaterial"</v>
      </c>
      <c r="AK672" t="str">
        <f t="shared" si="334"/>
        <v>"hasOne"</v>
      </c>
      <c r="AL672" t="str">
        <f t="shared" si="335"/>
        <v>"DG.DgProductRadioactive","forProductDg","DG.ProductDg","dgRadioactiveMaterial","hasOne"</v>
      </c>
      <c r="AN672">
        <f>COUNTIF(View_conceptual!G:G,L672)</f>
        <v>0</v>
      </c>
      <c r="AO672">
        <f>COUNTIF(View_conceptual!H:H,L672)+COUNTIF(View_conceptual!I:I,N672)</f>
        <v>0</v>
      </c>
      <c r="AQ672" t="str">
        <f t="shared" si="336"/>
        <v/>
      </c>
      <c r="AR672" t="str">
        <f t="shared" si="337"/>
        <v/>
      </c>
      <c r="AT672">
        <f>COUNTIF(View_full!G:G,L672)</f>
        <v>1</v>
      </c>
      <c r="AU672">
        <f>COUNTIF(View_full!H:H,L672)+COUNTIF(View_full!I:I,N672)</f>
        <v>0</v>
      </c>
      <c r="AV672">
        <f>COUNTIFS(Property_Manual!$A$2:$A$1206,Raw!L672,Property_Manual!$B$2:$B$1206,Raw!M672,Property_Manual!$C$2:$C$1206,Raw!N672,Property_Manual!$D$2:$D$1206,Raw!O672,Property_Manual!$F$2:$F$1206,"x")</f>
        <v>1</v>
      </c>
      <c r="AW672" t="str">
        <f t="shared" si="338"/>
        <v/>
      </c>
      <c r="AX672" t="str">
        <f t="shared" si="339"/>
        <v/>
      </c>
      <c r="AY672" t="str">
        <f t="shared" si="340"/>
        <v>"DG.DgProductRadioactive","forProductDg","DG.ProductDg","dgRadioactiveMaterial","hasOne"</v>
      </c>
    </row>
    <row r="673" spans="1:51" x14ac:dyDescent="0.2">
      <c r="A673" s="5" t="s">
        <v>1254</v>
      </c>
      <c r="B673" s="5" t="s">
        <v>1207</v>
      </c>
      <c r="C673" s="5" t="s">
        <v>521</v>
      </c>
      <c r="D673" s="5" t="s">
        <v>522</v>
      </c>
      <c r="E673" s="5" t="s">
        <v>1197</v>
      </c>
      <c r="F673" s="5" t="s">
        <v>2201</v>
      </c>
      <c r="G673">
        <v>1</v>
      </c>
      <c r="I673" s="5" t="s">
        <v>523</v>
      </c>
      <c r="J673" s="5" t="s">
        <v>524</v>
      </c>
      <c r="K673" s="5"/>
      <c r="L673" t="str">
        <f t="shared" si="310"/>
        <v>DgProductRadioactive</v>
      </c>
      <c r="M673" t="str">
        <f t="shared" si="311"/>
        <v>dgRaTypeCode</v>
      </c>
      <c r="N673" t="str">
        <f t="shared" si="312"/>
        <v>RaTypeCode</v>
      </c>
      <c r="O673" t="str">
        <f t="shared" si="313"/>
        <v/>
      </c>
      <c r="P673" t="str">
        <f t="shared" si="314"/>
        <v/>
      </c>
      <c r="Q673" t="str">
        <f t="shared" si="315"/>
        <v>Object</v>
      </c>
      <c r="R673" t="str">
        <f t="shared" si="316"/>
        <v>"DG"</v>
      </c>
      <c r="S673" t="str">
        <f t="shared" si="317"/>
        <v>"DgProductRadioactive"</v>
      </c>
      <c r="T673" t="str">
        <f t="shared" si="318"/>
        <v>"dgRaTypeCode"</v>
      </c>
      <c r="U673" t="str">
        <f t="shared" si="319"/>
        <v>"CodeList"</v>
      </c>
      <c r="V673" t="str">
        <f t="shared" si="320"/>
        <v>"RaTypeCode"</v>
      </c>
      <c r="W673">
        <f>IF($A673="Implicit","",COUNTIFS($C$8:C673,C673,$A$8:A673,"Explicit"))</f>
        <v>2</v>
      </c>
      <c r="X673" t="str">
        <f t="shared" si="321"/>
        <v>"Details of the radioactive products "</v>
      </c>
      <c r="Y673" t="str">
        <f t="shared" si="322"/>
        <v>"The category of the package or all packed in one. Complete text to be transmitted: I-White; II-Yellow; III-Yellow instead of I; II; III"</v>
      </c>
      <c r="Z673" t="str">
        <f t="shared" si="323"/>
        <v>"false"</v>
      </c>
      <c r="AA673" t="str">
        <f t="shared" si="324"/>
        <v>"true"</v>
      </c>
      <c r="AB673" t="str">
        <f t="shared" si="325"/>
        <v>""</v>
      </c>
      <c r="AC673" t="str">
        <f t="shared" si="326"/>
        <v>"https://onerecord.iata.org/ns/cargo#DgProductRadioactive"</v>
      </c>
      <c r="AD673" t="str">
        <f t="shared" si="327"/>
        <v>"https://onerecord.iata.org/ns/cargo#dgRaTypeCode"</v>
      </c>
      <c r="AE673" t="str">
        <f t="shared" si="328"/>
        <v>"https://onerecord.iata.org/ns/code-lists/RaTypeCode"</v>
      </c>
      <c r="AF673" t="str">
        <f t="shared" si="329"/>
        <v>"DG","DgProductRadioactive","dgRaTypeCode","CodeList","RaTypeCode",2,"Details of the radioactive products ","The category of the package or all packed in one. Complete text to be transmitted: I-White; II-Yellow; III-Yellow instead of I; II; III","false","true","","https://onerecord.iata.org/ns/cargo#DgProductRadioactive","https://onerecord.iata.org/ns/cargo#dgRaTypeCode","https://onerecord.iata.org/ns/code-lists/RaTypeCode"</v>
      </c>
      <c r="AG673" t="str">
        <f t="shared" si="330"/>
        <v>"DG.DgProductRadioactive"</v>
      </c>
      <c r="AH673" t="str">
        <f t="shared" si="331"/>
        <v>"dgRaTypeCode"</v>
      </c>
      <c r="AI673" t="str">
        <f t="shared" si="332"/>
        <v>"CodeList.RaTypeCode"</v>
      </c>
      <c r="AJ673" t="str">
        <f t="shared" si="333"/>
        <v>""</v>
      </c>
      <c r="AK673" t="str">
        <f t="shared" si="334"/>
        <v>"hasOne"</v>
      </c>
      <c r="AL673" t="str">
        <f t="shared" si="335"/>
        <v>"DG.DgProductRadioactive","dgRaTypeCode","CodeList.RaTypeCode","","hasOne"</v>
      </c>
      <c r="AN673">
        <f>COUNTIF(View_conceptual!G:G,L673)</f>
        <v>0</v>
      </c>
      <c r="AO673">
        <f>COUNTIF(View_conceptual!H:H,L673)+COUNTIF(View_conceptual!I:I,N673)</f>
        <v>0</v>
      </c>
      <c r="AQ673" t="str">
        <f t="shared" si="336"/>
        <v/>
      </c>
      <c r="AR673" t="str">
        <f t="shared" si="337"/>
        <v/>
      </c>
      <c r="AT673">
        <f>COUNTIF(View_full!G:G,L673)</f>
        <v>1</v>
      </c>
      <c r="AU673">
        <f>COUNTIF(View_full!H:H,L673)+COUNTIF(View_full!I:I,N673)</f>
        <v>0</v>
      </c>
      <c r="AV673">
        <f>COUNTIFS(Property_Manual!$A$2:$A$1206,Raw!L673,Property_Manual!$B$2:$B$1206,Raw!M673,Property_Manual!$C$2:$C$1206,Raw!N673,Property_Manual!$D$2:$D$1206,Raw!O673,Property_Manual!$F$2:$F$1206,"x")</f>
        <v>0</v>
      </c>
      <c r="AW673" t="str">
        <f t="shared" si="338"/>
        <v>"DG","DgProductRadioactive","dgRaTypeCode","CodeList","RaTypeCode",2,"Details of the radioactive products ","The category of the package or all packed in one. Complete text to be transmitted: I-White; II-Yellow; III-Yellow instead of I; II; III","false","true","","https://onerecord.iata.org/ns/cargo#DgProductRadioactive","https://onerecord.iata.org/ns/cargo#dgRaTypeCode","https://onerecord.iata.org/ns/code-lists/RaTypeCode"</v>
      </c>
      <c r="AX673" t="str">
        <f t="shared" si="339"/>
        <v/>
      </c>
      <c r="AY673" t="str">
        <f t="shared" si="340"/>
        <v/>
      </c>
    </row>
    <row r="674" spans="1:51" x14ac:dyDescent="0.2">
      <c r="A674" s="5" t="s">
        <v>1254</v>
      </c>
      <c r="B674" s="5" t="s">
        <v>1207</v>
      </c>
      <c r="C674" s="5" t="s">
        <v>521</v>
      </c>
      <c r="D674" s="5" t="s">
        <v>527</v>
      </c>
      <c r="E674" s="5" t="s">
        <v>1207</v>
      </c>
      <c r="F674" s="5" t="s">
        <v>528</v>
      </c>
      <c r="H674" t="s">
        <v>805</v>
      </c>
      <c r="I674" s="5" t="s">
        <v>523</v>
      </c>
      <c r="J674" s="5" t="s">
        <v>529</v>
      </c>
      <c r="K674" s="5"/>
      <c r="L674" t="str">
        <f t="shared" si="310"/>
        <v>DgProductRadioactive</v>
      </c>
      <c r="M674" t="str">
        <f t="shared" si="311"/>
        <v>isotopes</v>
      </c>
      <c r="N674" t="str">
        <f t="shared" si="312"/>
        <v>DgRadioactiveIsotope</v>
      </c>
      <c r="O674" t="str">
        <f t="shared" si="313"/>
        <v>contentOfDgProductRadioactive</v>
      </c>
      <c r="P674" t="str">
        <f t="shared" si="314"/>
        <v/>
      </c>
      <c r="Q674" t="str">
        <f t="shared" si="315"/>
        <v>Object</v>
      </c>
      <c r="R674" t="str">
        <f t="shared" si="316"/>
        <v>"DG"</v>
      </c>
      <c r="S674" t="str">
        <f t="shared" si="317"/>
        <v>"DgProductRadioactive"</v>
      </c>
      <c r="T674" t="str">
        <f t="shared" si="318"/>
        <v>"isotopes"</v>
      </c>
      <c r="U674" t="str">
        <f t="shared" si="319"/>
        <v>"DG"</v>
      </c>
      <c r="V674" t="str">
        <f t="shared" si="320"/>
        <v>"DgRadioactiveIsotope"</v>
      </c>
      <c r="W674">
        <f>IF($A674="Implicit","",COUNTIFS($C$8:C674,C674,$A$8:A674,"Explicit"))</f>
        <v>3</v>
      </c>
      <c r="X674" t="str">
        <f t="shared" si="321"/>
        <v>"Details of the radioactive products "</v>
      </c>
      <c r="Y674" t="str">
        <f t="shared" si="322"/>
        <v>"DgRadioactiveIsotope."</v>
      </c>
      <c r="Z674" t="str">
        <f t="shared" si="323"/>
        <v>"true"</v>
      </c>
      <c r="AA674" t="str">
        <f t="shared" si="324"/>
        <v>"false"</v>
      </c>
      <c r="AB674" t="str">
        <f t="shared" si="325"/>
        <v>""</v>
      </c>
      <c r="AC674" t="str">
        <f t="shared" si="326"/>
        <v>"https://onerecord.iata.org/ns/cargo#DgProductRadioactive"</v>
      </c>
      <c r="AD674" t="str">
        <f t="shared" si="327"/>
        <v>"https://onerecord.iata.org/ns/cargo#isotopes"</v>
      </c>
      <c r="AE674" t="str">
        <f t="shared" si="328"/>
        <v>"https://onerecord.iata.org/ns/cargo#DgRadioactiveIsotope"</v>
      </c>
      <c r="AF674" t="str">
        <f t="shared" si="329"/>
        <v>"DG","DgProductRadioactive","isotopes","DG","DgRadioactiveIsotope",3,"Details of the radioactive products ","DgRadioactiveIsotope.","true","false","","https://onerecord.iata.org/ns/cargo#DgProductRadioactive","https://onerecord.iata.org/ns/cargo#isotopes","https://onerecord.iata.org/ns/cargo#DgRadioactiveIsotope"</v>
      </c>
      <c r="AG674" t="str">
        <f t="shared" si="330"/>
        <v>"DG.DgProductRadioactive"</v>
      </c>
      <c r="AH674" t="str">
        <f t="shared" si="331"/>
        <v>"isotopes"</v>
      </c>
      <c r="AI674" t="str">
        <f t="shared" si="332"/>
        <v>"DG.DgRadioactiveIsotope"</v>
      </c>
      <c r="AJ674" t="str">
        <f t="shared" si="333"/>
        <v>"contentOfDgProductRadioactive"</v>
      </c>
      <c r="AK674" t="str">
        <f t="shared" si="334"/>
        <v>"hasMany"</v>
      </c>
      <c r="AL674" t="str">
        <f t="shared" si="335"/>
        <v>"DG.DgProductRadioactive","isotopes","DG.DgRadioactiveIsotope","contentOfDgProductRadioactive","hasMany"</v>
      </c>
      <c r="AN674">
        <f>COUNTIF(View_conceptual!G:G,L674)</f>
        <v>0</v>
      </c>
      <c r="AO674">
        <f>COUNTIF(View_conceptual!H:H,L674)+COUNTIF(View_conceptual!I:I,N674)</f>
        <v>0</v>
      </c>
      <c r="AQ674" t="str">
        <f t="shared" si="336"/>
        <v/>
      </c>
      <c r="AR674" t="str">
        <f t="shared" si="337"/>
        <v/>
      </c>
      <c r="AT674">
        <f>COUNTIF(View_full!G:G,L674)</f>
        <v>1</v>
      </c>
      <c r="AU674">
        <f>COUNTIF(View_full!H:H,L674)+COUNTIF(View_full!I:I,N674)</f>
        <v>0</v>
      </c>
      <c r="AV674">
        <f>COUNTIFS(Property_Manual!$A$2:$A$1206,Raw!L674,Property_Manual!$B$2:$B$1206,Raw!M674,Property_Manual!$C$2:$C$1206,Raw!N674,Property_Manual!$D$2:$D$1206,Raw!O674,Property_Manual!$F$2:$F$1206,"x")</f>
        <v>1</v>
      </c>
      <c r="AW674" t="str">
        <f t="shared" si="338"/>
        <v>"DG","DgProductRadioactive","isotopes","DG","DgRadioactiveIsotope",3,"Details of the radioactive products ","DgRadioactiveIsotope.","true","false","","https://onerecord.iata.org/ns/cargo#DgProductRadioactive","https://onerecord.iata.org/ns/cargo#isotopes","https://onerecord.iata.org/ns/cargo#DgRadioactiveIsotope"</v>
      </c>
      <c r="AX674" t="str">
        <f t="shared" si="339"/>
        <v/>
      </c>
      <c r="AY674" t="str">
        <f t="shared" si="340"/>
        <v>"DG.DgProductRadioactive","isotopes","DG.DgRadioactiveIsotope","contentOfDgProductRadioactive","hasMany"</v>
      </c>
    </row>
    <row r="675" spans="1:51" x14ac:dyDescent="0.2">
      <c r="A675" s="5" t="s">
        <v>1254</v>
      </c>
      <c r="B675" s="5" t="s">
        <v>1207</v>
      </c>
      <c r="C675" s="5" t="s">
        <v>521</v>
      </c>
      <c r="D675" s="5" t="s">
        <v>38</v>
      </c>
      <c r="E675" s="5" t="s">
        <v>1209</v>
      </c>
      <c r="F675" s="5" t="s">
        <v>23</v>
      </c>
      <c r="H675" t="s">
        <v>415</v>
      </c>
      <c r="I675" s="5" t="s">
        <v>523</v>
      </c>
      <c r="J675" s="5" t="s">
        <v>39</v>
      </c>
      <c r="K675" s="5"/>
      <c r="L675" t="str">
        <f t="shared" si="310"/>
        <v>DgProductRadioactive</v>
      </c>
      <c r="M675" t="str">
        <f t="shared" si="311"/>
        <v>checks</v>
      </c>
      <c r="N675" t="str">
        <f t="shared" si="312"/>
        <v>Check</v>
      </c>
      <c r="O675" t="str">
        <f t="shared" si="313"/>
        <v>checkedObject</v>
      </c>
      <c r="P675" t="str">
        <f t="shared" si="314"/>
        <v/>
      </c>
      <c r="Q675" t="str">
        <f t="shared" si="315"/>
        <v>Object</v>
      </c>
      <c r="R675" t="str">
        <f t="shared" si="316"/>
        <v>"DG"</v>
      </c>
      <c r="S675" t="str">
        <f t="shared" si="317"/>
        <v>"DgProductRadioactive"</v>
      </c>
      <c r="T675" t="str">
        <f t="shared" si="318"/>
        <v>"checks"</v>
      </c>
      <c r="U675" t="str">
        <f t="shared" si="319"/>
        <v>"Action"</v>
      </c>
      <c r="V675" t="str">
        <f t="shared" si="320"/>
        <v>"Check"</v>
      </c>
      <c r="W675">
        <f>IF($A675="Implicit","",COUNTIFS($C$8:C675,C675,$A$8:A675,"Explicit"))</f>
        <v>4</v>
      </c>
      <c r="X675" t="str">
        <f t="shared" si="321"/>
        <v>"Details of the radioactive products "</v>
      </c>
      <c r="Y675" t="str">
        <f t="shared" si="322"/>
        <v>"References to the CheckActions performed on the object"</v>
      </c>
      <c r="Z675" t="str">
        <f t="shared" si="323"/>
        <v>"true"</v>
      </c>
      <c r="AA675" t="str">
        <f t="shared" si="324"/>
        <v>"false"</v>
      </c>
      <c r="AB675" t="str">
        <f t="shared" si="325"/>
        <v>""</v>
      </c>
      <c r="AC675" t="str">
        <f t="shared" si="326"/>
        <v>"https://onerecord.iata.org/ns/cargo#DgProductRadioactive"</v>
      </c>
      <c r="AD675" t="str">
        <f t="shared" si="327"/>
        <v>"https://onerecord.iata.org/ns/cargo#checks"</v>
      </c>
      <c r="AE675" t="str">
        <f t="shared" si="328"/>
        <v>"https://onerecord.iata.org/ns/cargo#Check"</v>
      </c>
      <c r="AF675" t="str">
        <f t="shared" si="329"/>
        <v>"DG","DgProductRadioactive","checks","Action","Check",4,"Details of the radioactive products ","References to the CheckActions performed on the object","true","false","","https://onerecord.iata.org/ns/cargo#DgProductRadioactive","https://onerecord.iata.org/ns/cargo#checks","https://onerecord.iata.org/ns/cargo#Check"</v>
      </c>
      <c r="AG675" t="str">
        <f t="shared" si="330"/>
        <v>"DG.DgProductRadioactive"</v>
      </c>
      <c r="AH675" t="str">
        <f t="shared" si="331"/>
        <v>"checks"</v>
      </c>
      <c r="AI675" t="str">
        <f t="shared" si="332"/>
        <v>"Action.Check"</v>
      </c>
      <c r="AJ675" t="str">
        <f t="shared" si="333"/>
        <v>"checkedObject"</v>
      </c>
      <c r="AK675" t="str">
        <f t="shared" si="334"/>
        <v>"hasMany"</v>
      </c>
      <c r="AL675" t="str">
        <f t="shared" si="335"/>
        <v>"DG.DgProductRadioactive","checks","Action.Check","checkedObject","hasMany"</v>
      </c>
      <c r="AN675">
        <f>COUNTIF(View_conceptual!G:G,L675)</f>
        <v>0</v>
      </c>
      <c r="AO675">
        <f>COUNTIF(View_conceptual!H:H,L675)+COUNTIF(View_conceptual!I:I,N675)</f>
        <v>0</v>
      </c>
      <c r="AQ675" t="str">
        <f t="shared" si="336"/>
        <v/>
      </c>
      <c r="AR675" t="str">
        <f t="shared" si="337"/>
        <v/>
      </c>
      <c r="AT675">
        <f>COUNTIF(View_full!G:G,L675)</f>
        <v>1</v>
      </c>
      <c r="AU675">
        <f>COUNTIF(View_full!H:H,L675)+COUNTIF(View_full!I:I,N675)</f>
        <v>0</v>
      </c>
      <c r="AV675">
        <f>COUNTIFS(Property_Manual!$A$2:$A$1206,Raw!L675,Property_Manual!$B$2:$B$1206,Raw!M675,Property_Manual!$C$2:$C$1206,Raw!N675,Property_Manual!$D$2:$D$1206,Raw!O675,Property_Manual!$F$2:$F$1206,"x")</f>
        <v>0</v>
      </c>
      <c r="AW675" t="str">
        <f t="shared" si="338"/>
        <v>"DG","DgProductRadioactive","checks","Action","Check",4,"Details of the radioactive products ","References to the CheckActions performed on the object","true","false","","https://onerecord.iata.org/ns/cargo#DgProductRadioactive","https://onerecord.iata.org/ns/cargo#checks","https://onerecord.iata.org/ns/cargo#Check"</v>
      </c>
      <c r="AX675" t="str">
        <f t="shared" si="339"/>
        <v/>
      </c>
      <c r="AY675" t="str">
        <f t="shared" si="340"/>
        <v/>
      </c>
    </row>
    <row r="676" spans="1:51" x14ac:dyDescent="0.2">
      <c r="A676" s="5" t="s">
        <v>1254</v>
      </c>
      <c r="B676" s="5" t="s">
        <v>1207</v>
      </c>
      <c r="C676" s="5" t="s">
        <v>521</v>
      </c>
      <c r="D676" s="5" t="s">
        <v>43</v>
      </c>
      <c r="E676" s="5" t="s">
        <v>1198</v>
      </c>
      <c r="F676" s="5" t="s">
        <v>44</v>
      </c>
      <c r="H676" t="s">
        <v>654</v>
      </c>
      <c r="I676" s="5" t="s">
        <v>523</v>
      </c>
      <c r="J676" s="5" t="s">
        <v>45</v>
      </c>
      <c r="K676" s="5"/>
      <c r="L676" t="str">
        <f t="shared" si="310"/>
        <v>DgProductRadioactive</v>
      </c>
      <c r="M676" t="str">
        <f t="shared" si="311"/>
        <v>externalReferences</v>
      </c>
      <c r="N676" t="str">
        <f t="shared" si="312"/>
        <v>ExternalReference</v>
      </c>
      <c r="O676" t="str">
        <f t="shared" si="313"/>
        <v>referenceForObjects</v>
      </c>
      <c r="P676" t="str">
        <f t="shared" si="314"/>
        <v/>
      </c>
      <c r="Q676" t="str">
        <f t="shared" si="315"/>
        <v>Object</v>
      </c>
      <c r="R676" t="str">
        <f t="shared" si="316"/>
        <v>"DG"</v>
      </c>
      <c r="S676" t="str">
        <f t="shared" si="317"/>
        <v>"DgProductRadioactive"</v>
      </c>
      <c r="T676" t="str">
        <f t="shared" si="318"/>
        <v>"externalReferences"</v>
      </c>
      <c r="U676" t="str">
        <f t="shared" si="319"/>
        <v>"Common"</v>
      </c>
      <c r="V676" t="str">
        <f t="shared" si="320"/>
        <v>"ExternalReference"</v>
      </c>
      <c r="W676">
        <f>IF($A676="Implicit","",COUNTIFS($C$8:C676,C676,$A$8:A676,"Explicit"))</f>
        <v>5</v>
      </c>
      <c r="X676" t="str">
        <f t="shared" si="321"/>
        <v>"Details of the radioactive products "</v>
      </c>
      <c r="Y676" t="str">
        <f t="shared" si="322"/>
        <v>"References to all associated ExternalReferences"</v>
      </c>
      <c r="Z676" t="str">
        <f t="shared" si="323"/>
        <v>"true"</v>
      </c>
      <c r="AA676" t="str">
        <f t="shared" si="324"/>
        <v>"false"</v>
      </c>
      <c r="AB676" t="str">
        <f t="shared" si="325"/>
        <v>""</v>
      </c>
      <c r="AC676" t="str">
        <f t="shared" si="326"/>
        <v>"https://onerecord.iata.org/ns/cargo#DgProductRadioactive"</v>
      </c>
      <c r="AD676" t="str">
        <f t="shared" si="327"/>
        <v>"https://onerecord.iata.org/ns/cargo#externalReferences"</v>
      </c>
      <c r="AE676" t="str">
        <f t="shared" si="328"/>
        <v>"https://onerecord.iata.org/ns/cargo#ExternalReference"</v>
      </c>
      <c r="AF676" t="str">
        <f t="shared" si="329"/>
        <v>"DG","DgProductRadioactive","externalReferences","Common","ExternalReference",5,"Details of the radioactive products ","References to all associated ExternalReferences","true","false","","https://onerecord.iata.org/ns/cargo#DgProductRadioactive","https://onerecord.iata.org/ns/cargo#externalReferences","https://onerecord.iata.org/ns/cargo#ExternalReference"</v>
      </c>
      <c r="AG676" t="str">
        <f t="shared" si="330"/>
        <v>"DG.DgProductRadioactive"</v>
      </c>
      <c r="AH676" t="str">
        <f t="shared" si="331"/>
        <v>"externalReferences"</v>
      </c>
      <c r="AI676" t="str">
        <f t="shared" si="332"/>
        <v>"Common.ExternalReference"</v>
      </c>
      <c r="AJ676" t="str">
        <f t="shared" si="333"/>
        <v>"referenceForObjects"</v>
      </c>
      <c r="AK676" t="str">
        <f t="shared" si="334"/>
        <v>"hasMany"</v>
      </c>
      <c r="AL676" t="str">
        <f t="shared" si="335"/>
        <v>"DG.DgProductRadioactive","externalReferences","Common.ExternalReference","referenceForObjects","hasMany"</v>
      </c>
      <c r="AN676">
        <f>COUNTIF(View_conceptual!G:G,L676)</f>
        <v>0</v>
      </c>
      <c r="AO676">
        <f>COUNTIF(View_conceptual!H:H,L676)+COUNTIF(View_conceptual!I:I,N676)</f>
        <v>0</v>
      </c>
      <c r="AQ676" t="str">
        <f t="shared" si="336"/>
        <v/>
      </c>
      <c r="AR676" t="str">
        <f t="shared" si="337"/>
        <v/>
      </c>
      <c r="AT676">
        <f>COUNTIF(View_full!G:G,L676)</f>
        <v>1</v>
      </c>
      <c r="AU676">
        <f>COUNTIF(View_full!H:H,L676)+COUNTIF(View_full!I:I,N676)</f>
        <v>0</v>
      </c>
      <c r="AV676">
        <f>COUNTIFS(Property_Manual!$A$2:$A$1206,Raw!L676,Property_Manual!$B$2:$B$1206,Raw!M676,Property_Manual!$C$2:$C$1206,Raw!N676,Property_Manual!$D$2:$D$1206,Raw!O676,Property_Manual!$F$2:$F$1206,"x")</f>
        <v>0</v>
      </c>
      <c r="AW676" t="str">
        <f t="shared" si="338"/>
        <v>"DG","DgProductRadioactive","externalReferences","Common","ExternalReference",5,"Details of the radioactive products ","References to all associated ExternalReferences","true","false","","https://onerecord.iata.org/ns/cargo#DgProductRadioactive","https://onerecord.iata.org/ns/cargo#externalReferences","https://onerecord.iata.org/ns/cargo#ExternalReference"</v>
      </c>
      <c r="AX676" t="str">
        <f t="shared" si="339"/>
        <v/>
      </c>
      <c r="AY676" t="str">
        <f t="shared" si="340"/>
        <v/>
      </c>
    </row>
    <row r="677" spans="1:51" x14ac:dyDescent="0.2">
      <c r="A677" s="5" t="s">
        <v>1255</v>
      </c>
      <c r="B677" s="5" t="s">
        <v>1207</v>
      </c>
      <c r="C677" s="5" t="s">
        <v>521</v>
      </c>
      <c r="D677" s="5" t="s">
        <v>522</v>
      </c>
      <c r="E677" s="5" t="s">
        <v>1197</v>
      </c>
      <c r="F677" s="5" t="s">
        <v>2201</v>
      </c>
      <c r="G677">
        <v>1</v>
      </c>
      <c r="H677" s="5"/>
      <c r="I677" s="5" t="s">
        <v>523</v>
      </c>
      <c r="J677" s="5" t="s">
        <v>524</v>
      </c>
      <c r="K677" s="5"/>
      <c r="L677" t="str">
        <f t="shared" si="310"/>
        <v>DgProductRadioactive</v>
      </c>
      <c r="M677" t="str">
        <f t="shared" si="311"/>
        <v>dgRaTypeCode</v>
      </c>
      <c r="N677" t="str">
        <f t="shared" si="312"/>
        <v>RaTypeCode</v>
      </c>
      <c r="O677" t="str">
        <f t="shared" si="313"/>
        <v/>
      </c>
      <c r="P677" t="str">
        <f t="shared" si="314"/>
        <v/>
      </c>
      <c r="Q677" t="str">
        <f t="shared" si="315"/>
        <v>Object</v>
      </c>
      <c r="R677" t="str">
        <f t="shared" si="316"/>
        <v/>
      </c>
      <c r="S677" t="str">
        <f t="shared" si="317"/>
        <v/>
      </c>
      <c r="T677" t="str">
        <f t="shared" si="318"/>
        <v/>
      </c>
      <c r="U677" t="str">
        <f t="shared" si="319"/>
        <v/>
      </c>
      <c r="V677" t="str">
        <f t="shared" si="320"/>
        <v/>
      </c>
      <c r="W677" t="str">
        <f>IF($A677="Implicit","",COUNTIFS($C$8:C677,C677,$A$8:A677,"Explicit"))</f>
        <v/>
      </c>
      <c r="X677" t="str">
        <f t="shared" si="321"/>
        <v/>
      </c>
      <c r="Y677" t="str">
        <f t="shared" si="322"/>
        <v/>
      </c>
      <c r="Z677" t="str">
        <f t="shared" si="323"/>
        <v/>
      </c>
      <c r="AA677" t="str">
        <f t="shared" si="324"/>
        <v/>
      </c>
      <c r="AB677" t="str">
        <f t="shared" si="325"/>
        <v/>
      </c>
      <c r="AC677" t="str">
        <f t="shared" si="326"/>
        <v/>
      </c>
      <c r="AD677" t="str">
        <f t="shared" si="327"/>
        <v/>
      </c>
      <c r="AE677" t="str">
        <f t="shared" si="328"/>
        <v/>
      </c>
      <c r="AF677" t="str">
        <f t="shared" si="329"/>
        <v/>
      </c>
      <c r="AG677" t="str">
        <f t="shared" si="330"/>
        <v>"DG.DgProductRadioactive"</v>
      </c>
      <c r="AH677" t="str">
        <f t="shared" si="331"/>
        <v>"dgRaTypeCode"</v>
      </c>
      <c r="AI677" t="str">
        <f t="shared" si="332"/>
        <v>"CodeList.RaTypeCode"</v>
      </c>
      <c r="AJ677" t="str">
        <f t="shared" si="333"/>
        <v>""</v>
      </c>
      <c r="AK677" t="str">
        <f t="shared" si="334"/>
        <v>"hasOne"</v>
      </c>
      <c r="AL677" t="str">
        <f t="shared" si="335"/>
        <v>"DG.DgProductRadioactive","dgRaTypeCode","CodeList.RaTypeCode","","hasOne"</v>
      </c>
      <c r="AN677">
        <f>COUNTIF(View_conceptual!G:G,L677)</f>
        <v>0</v>
      </c>
      <c r="AO677">
        <f>COUNTIF(View_conceptual!H:H,L677)+COUNTIF(View_conceptual!I:I,N677)</f>
        <v>0</v>
      </c>
      <c r="AQ677" t="str">
        <f t="shared" si="336"/>
        <v/>
      </c>
      <c r="AR677" t="str">
        <f t="shared" si="337"/>
        <v/>
      </c>
      <c r="AT677">
        <f>COUNTIF(View_full!G:G,L677)</f>
        <v>1</v>
      </c>
      <c r="AU677">
        <f>COUNTIF(View_full!H:H,L677)+COUNTIF(View_full!I:I,N677)</f>
        <v>0</v>
      </c>
      <c r="AV677">
        <f>COUNTIFS(Property_Manual!$A$2:$A$1206,Raw!L677,Property_Manual!$B$2:$B$1206,Raw!M677,Property_Manual!$C$2:$C$1206,Raw!N677,Property_Manual!$D$2:$D$1206,Raw!O677,Property_Manual!$F$2:$F$1206,"x")</f>
        <v>0</v>
      </c>
      <c r="AW677" t="str">
        <f t="shared" si="338"/>
        <v/>
      </c>
      <c r="AX677" t="str">
        <f t="shared" si="339"/>
        <v/>
      </c>
      <c r="AY677" t="str">
        <f t="shared" si="340"/>
        <v/>
      </c>
    </row>
    <row r="678" spans="1:51" x14ac:dyDescent="0.2">
      <c r="A678" s="5" t="s">
        <v>1255</v>
      </c>
      <c r="B678" s="5" t="s">
        <v>1207</v>
      </c>
      <c r="C678" s="5" t="s">
        <v>521</v>
      </c>
      <c r="D678" s="5" t="s">
        <v>527</v>
      </c>
      <c r="E678" s="5" t="s">
        <v>1207</v>
      </c>
      <c r="F678" s="5" t="s">
        <v>528</v>
      </c>
      <c r="H678" s="5" t="s">
        <v>805</v>
      </c>
      <c r="I678" s="5" t="s">
        <v>523</v>
      </c>
      <c r="J678" s="5" t="s">
        <v>529</v>
      </c>
      <c r="K678" s="5"/>
      <c r="L678" t="str">
        <f t="shared" si="310"/>
        <v>DgProductRadioactive</v>
      </c>
      <c r="M678" t="str">
        <f t="shared" si="311"/>
        <v>isotopes</v>
      </c>
      <c r="N678" t="str">
        <f t="shared" si="312"/>
        <v>DgRadioactiveIsotope</v>
      </c>
      <c r="O678" t="str">
        <f t="shared" si="313"/>
        <v>contentOfDgProductRadioactive</v>
      </c>
      <c r="P678" t="str">
        <f t="shared" si="314"/>
        <v/>
      </c>
      <c r="Q678" t="str">
        <f t="shared" si="315"/>
        <v>Object</v>
      </c>
      <c r="R678" t="str">
        <f t="shared" si="316"/>
        <v/>
      </c>
      <c r="S678" t="str">
        <f t="shared" si="317"/>
        <v/>
      </c>
      <c r="T678" t="str">
        <f t="shared" si="318"/>
        <v/>
      </c>
      <c r="U678" t="str">
        <f t="shared" si="319"/>
        <v/>
      </c>
      <c r="V678" t="str">
        <f t="shared" si="320"/>
        <v/>
      </c>
      <c r="W678" t="str">
        <f>IF($A678="Implicit","",COUNTIFS($C$8:C678,C678,$A$8:A678,"Explicit"))</f>
        <v/>
      </c>
      <c r="X678" t="str">
        <f t="shared" si="321"/>
        <v/>
      </c>
      <c r="Y678" t="str">
        <f t="shared" si="322"/>
        <v/>
      </c>
      <c r="Z678" t="str">
        <f t="shared" si="323"/>
        <v/>
      </c>
      <c r="AA678" t="str">
        <f t="shared" si="324"/>
        <v/>
      </c>
      <c r="AB678" t="str">
        <f t="shared" si="325"/>
        <v/>
      </c>
      <c r="AC678" t="str">
        <f t="shared" si="326"/>
        <v/>
      </c>
      <c r="AD678" t="str">
        <f t="shared" si="327"/>
        <v/>
      </c>
      <c r="AE678" t="str">
        <f t="shared" si="328"/>
        <v/>
      </c>
      <c r="AF678" t="str">
        <f t="shared" si="329"/>
        <v/>
      </c>
      <c r="AG678" t="str">
        <f t="shared" si="330"/>
        <v>"DG.DgProductRadioactive"</v>
      </c>
      <c r="AH678" t="str">
        <f t="shared" si="331"/>
        <v>"isotopes"</v>
      </c>
      <c r="AI678" t="str">
        <f t="shared" si="332"/>
        <v>"DG.DgRadioactiveIsotope"</v>
      </c>
      <c r="AJ678" t="str">
        <f t="shared" si="333"/>
        <v>"contentOfDgProductRadioactive"</v>
      </c>
      <c r="AK678" t="str">
        <f t="shared" si="334"/>
        <v>"hasMany"</v>
      </c>
      <c r="AL678" t="str">
        <f t="shared" si="335"/>
        <v>"DG.DgProductRadioactive","isotopes","DG.DgRadioactiveIsotope","contentOfDgProductRadioactive","hasMany"</v>
      </c>
      <c r="AN678">
        <f>COUNTIF(View_conceptual!G:G,L678)</f>
        <v>0</v>
      </c>
      <c r="AO678">
        <f>COUNTIF(View_conceptual!H:H,L678)+COUNTIF(View_conceptual!I:I,N678)</f>
        <v>0</v>
      </c>
      <c r="AQ678" t="str">
        <f t="shared" si="336"/>
        <v/>
      </c>
      <c r="AR678" t="str">
        <f t="shared" si="337"/>
        <v/>
      </c>
      <c r="AT678">
        <f>COUNTIF(View_full!G:G,L678)</f>
        <v>1</v>
      </c>
      <c r="AU678">
        <f>COUNTIF(View_full!H:H,L678)+COUNTIF(View_full!I:I,N678)</f>
        <v>0</v>
      </c>
      <c r="AV678">
        <f>COUNTIFS(Property_Manual!$A$2:$A$1206,Raw!L678,Property_Manual!$B$2:$B$1206,Raw!M678,Property_Manual!$C$2:$C$1206,Raw!N678,Property_Manual!$D$2:$D$1206,Raw!O678,Property_Manual!$F$2:$F$1206,"x")</f>
        <v>1</v>
      </c>
      <c r="AW678" t="str">
        <f t="shared" si="338"/>
        <v/>
      </c>
      <c r="AX678" t="str">
        <f t="shared" si="339"/>
        <v/>
      </c>
      <c r="AY678" t="str">
        <f t="shared" si="340"/>
        <v>"DG.DgProductRadioactive","isotopes","DG.DgRadioactiveIsotope","contentOfDgProductRadioactive","hasMany"</v>
      </c>
    </row>
    <row r="679" spans="1:51" x14ac:dyDescent="0.2">
      <c r="A679" s="5" t="s">
        <v>1255</v>
      </c>
      <c r="B679" s="5" t="s">
        <v>1207</v>
      </c>
      <c r="C679" s="5" t="s">
        <v>521</v>
      </c>
      <c r="D679" s="5" t="s">
        <v>38</v>
      </c>
      <c r="E679" s="5" t="s">
        <v>1209</v>
      </c>
      <c r="F679" s="5" t="s">
        <v>23</v>
      </c>
      <c r="H679" s="5" t="s">
        <v>415</v>
      </c>
      <c r="I679" s="5" t="s">
        <v>523</v>
      </c>
      <c r="J679" s="5" t="s">
        <v>39</v>
      </c>
      <c r="K679" s="5"/>
      <c r="L679" t="str">
        <f t="shared" si="310"/>
        <v>DgProductRadioactive</v>
      </c>
      <c r="M679" t="str">
        <f t="shared" si="311"/>
        <v>checks</v>
      </c>
      <c r="N679" t="str">
        <f t="shared" si="312"/>
        <v>Check</v>
      </c>
      <c r="O679" t="str">
        <f t="shared" si="313"/>
        <v>checkedObject</v>
      </c>
      <c r="P679" t="str">
        <f t="shared" si="314"/>
        <v/>
      </c>
      <c r="Q679" t="str">
        <f t="shared" si="315"/>
        <v>Object</v>
      </c>
      <c r="R679" t="str">
        <f t="shared" si="316"/>
        <v/>
      </c>
      <c r="S679" t="str">
        <f t="shared" si="317"/>
        <v/>
      </c>
      <c r="T679" t="str">
        <f t="shared" si="318"/>
        <v/>
      </c>
      <c r="U679" t="str">
        <f t="shared" si="319"/>
        <v/>
      </c>
      <c r="V679" t="str">
        <f t="shared" si="320"/>
        <v/>
      </c>
      <c r="W679" t="str">
        <f>IF($A679="Implicit","",COUNTIFS($C$8:C679,C679,$A$8:A679,"Explicit"))</f>
        <v/>
      </c>
      <c r="X679" t="str">
        <f t="shared" si="321"/>
        <v/>
      </c>
      <c r="Y679" t="str">
        <f t="shared" si="322"/>
        <v/>
      </c>
      <c r="Z679" t="str">
        <f t="shared" si="323"/>
        <v/>
      </c>
      <c r="AA679" t="str">
        <f t="shared" si="324"/>
        <v/>
      </c>
      <c r="AB679" t="str">
        <f t="shared" si="325"/>
        <v/>
      </c>
      <c r="AC679" t="str">
        <f t="shared" si="326"/>
        <v/>
      </c>
      <c r="AD679" t="str">
        <f t="shared" si="327"/>
        <v/>
      </c>
      <c r="AE679" t="str">
        <f t="shared" si="328"/>
        <v/>
      </c>
      <c r="AF679" t="str">
        <f t="shared" si="329"/>
        <v/>
      </c>
      <c r="AG679" t="str">
        <f t="shared" si="330"/>
        <v>"DG.DgProductRadioactive"</v>
      </c>
      <c r="AH679" t="str">
        <f t="shared" si="331"/>
        <v>"checks"</v>
      </c>
      <c r="AI679" t="str">
        <f t="shared" si="332"/>
        <v>"Action.Check"</v>
      </c>
      <c r="AJ679" t="str">
        <f t="shared" si="333"/>
        <v>"checkedObject"</v>
      </c>
      <c r="AK679" t="str">
        <f t="shared" si="334"/>
        <v>"hasMany"</v>
      </c>
      <c r="AL679" t="str">
        <f t="shared" si="335"/>
        <v>"DG.DgProductRadioactive","checks","Action.Check","checkedObject","hasMany"</v>
      </c>
      <c r="AN679">
        <f>COUNTIF(View_conceptual!G:G,L679)</f>
        <v>0</v>
      </c>
      <c r="AO679">
        <f>COUNTIF(View_conceptual!H:H,L679)+COUNTIF(View_conceptual!I:I,N679)</f>
        <v>0</v>
      </c>
      <c r="AQ679" t="str">
        <f t="shared" si="336"/>
        <v/>
      </c>
      <c r="AR679" t="str">
        <f t="shared" si="337"/>
        <v/>
      </c>
      <c r="AT679">
        <f>COUNTIF(View_full!G:G,L679)</f>
        <v>1</v>
      </c>
      <c r="AU679">
        <f>COUNTIF(View_full!H:H,L679)+COUNTIF(View_full!I:I,N679)</f>
        <v>0</v>
      </c>
      <c r="AV679">
        <f>COUNTIFS(Property_Manual!$A$2:$A$1206,Raw!L679,Property_Manual!$B$2:$B$1206,Raw!M679,Property_Manual!$C$2:$C$1206,Raw!N679,Property_Manual!$D$2:$D$1206,Raw!O679,Property_Manual!$F$2:$F$1206,"x")</f>
        <v>0</v>
      </c>
      <c r="AW679" t="str">
        <f t="shared" si="338"/>
        <v/>
      </c>
      <c r="AX679" t="str">
        <f t="shared" si="339"/>
        <v/>
      </c>
      <c r="AY679" t="str">
        <f t="shared" si="340"/>
        <v/>
      </c>
    </row>
    <row r="680" spans="1:51" x14ac:dyDescent="0.2">
      <c r="A680" s="5" t="s">
        <v>1255</v>
      </c>
      <c r="B680" s="5" t="s">
        <v>1207</v>
      </c>
      <c r="C680" s="5" t="s">
        <v>521</v>
      </c>
      <c r="D680" s="5" t="s">
        <v>43</v>
      </c>
      <c r="E680" s="5" t="s">
        <v>1198</v>
      </c>
      <c r="F680" s="5" t="s">
        <v>44</v>
      </c>
      <c r="H680" s="5" t="s">
        <v>654</v>
      </c>
      <c r="I680" s="5" t="s">
        <v>523</v>
      </c>
      <c r="J680" s="5" t="s">
        <v>45</v>
      </c>
      <c r="K680" s="5"/>
      <c r="L680" t="str">
        <f t="shared" si="310"/>
        <v>DgProductRadioactive</v>
      </c>
      <c r="M680" t="str">
        <f t="shared" si="311"/>
        <v>externalReferences</v>
      </c>
      <c r="N680" t="str">
        <f t="shared" si="312"/>
        <v>ExternalReference</v>
      </c>
      <c r="O680" t="str">
        <f t="shared" si="313"/>
        <v>referenceForObjects</v>
      </c>
      <c r="P680" t="str">
        <f t="shared" si="314"/>
        <v/>
      </c>
      <c r="Q680" t="str">
        <f t="shared" si="315"/>
        <v>Object</v>
      </c>
      <c r="R680" t="str">
        <f t="shared" si="316"/>
        <v/>
      </c>
      <c r="S680" t="str">
        <f t="shared" si="317"/>
        <v/>
      </c>
      <c r="T680" t="str">
        <f t="shared" si="318"/>
        <v/>
      </c>
      <c r="U680" t="str">
        <f t="shared" si="319"/>
        <v/>
      </c>
      <c r="V680" t="str">
        <f t="shared" si="320"/>
        <v/>
      </c>
      <c r="W680" t="str">
        <f>IF($A680="Implicit","",COUNTIFS($C$8:C680,C680,$A$8:A680,"Explicit"))</f>
        <v/>
      </c>
      <c r="X680" t="str">
        <f t="shared" si="321"/>
        <v/>
      </c>
      <c r="Y680" t="str">
        <f t="shared" si="322"/>
        <v/>
      </c>
      <c r="Z680" t="str">
        <f t="shared" si="323"/>
        <v/>
      </c>
      <c r="AA680" t="str">
        <f t="shared" si="324"/>
        <v/>
      </c>
      <c r="AB680" t="str">
        <f t="shared" si="325"/>
        <v/>
      </c>
      <c r="AC680" t="str">
        <f t="shared" si="326"/>
        <v/>
      </c>
      <c r="AD680" t="str">
        <f t="shared" si="327"/>
        <v/>
      </c>
      <c r="AE680" t="str">
        <f t="shared" si="328"/>
        <v/>
      </c>
      <c r="AF680" t="str">
        <f t="shared" si="329"/>
        <v/>
      </c>
      <c r="AG680" t="str">
        <f t="shared" si="330"/>
        <v>"DG.DgProductRadioactive"</v>
      </c>
      <c r="AH680" t="str">
        <f t="shared" si="331"/>
        <v>"externalReferences"</v>
      </c>
      <c r="AI680" t="str">
        <f t="shared" si="332"/>
        <v>"Common.ExternalReference"</v>
      </c>
      <c r="AJ680" t="str">
        <f t="shared" si="333"/>
        <v>"referenceForObjects"</v>
      </c>
      <c r="AK680" t="str">
        <f t="shared" si="334"/>
        <v>"hasMany"</v>
      </c>
      <c r="AL680" t="str">
        <f t="shared" si="335"/>
        <v>"DG.DgProductRadioactive","externalReferences","Common.ExternalReference","referenceForObjects","hasMany"</v>
      </c>
      <c r="AN680">
        <f>COUNTIF(View_conceptual!G:G,L680)</f>
        <v>0</v>
      </c>
      <c r="AO680">
        <f>COUNTIF(View_conceptual!H:H,L680)+COUNTIF(View_conceptual!I:I,N680)</f>
        <v>0</v>
      </c>
      <c r="AQ680" t="str">
        <f t="shared" si="336"/>
        <v/>
      </c>
      <c r="AR680" t="str">
        <f t="shared" si="337"/>
        <v/>
      </c>
      <c r="AT680">
        <f>COUNTIF(View_full!G:G,L680)</f>
        <v>1</v>
      </c>
      <c r="AU680">
        <f>COUNTIF(View_full!H:H,L680)+COUNTIF(View_full!I:I,N680)</f>
        <v>0</v>
      </c>
      <c r="AV680">
        <f>COUNTIFS(Property_Manual!$A$2:$A$1206,Raw!L680,Property_Manual!$B$2:$B$1206,Raw!M680,Property_Manual!$C$2:$C$1206,Raw!N680,Property_Manual!$D$2:$D$1206,Raw!O680,Property_Manual!$F$2:$F$1206,"x")</f>
        <v>0</v>
      </c>
      <c r="AW680" t="str">
        <f t="shared" si="338"/>
        <v/>
      </c>
      <c r="AX680" t="str">
        <f t="shared" si="339"/>
        <v/>
      </c>
      <c r="AY680" t="str">
        <f t="shared" si="340"/>
        <v/>
      </c>
    </row>
    <row r="681" spans="1:51" x14ac:dyDescent="0.2">
      <c r="A681" s="5" t="s">
        <v>1254</v>
      </c>
      <c r="B681" s="5" t="s">
        <v>1207</v>
      </c>
      <c r="C681" s="5" t="s">
        <v>521</v>
      </c>
      <c r="D681" s="5" t="s">
        <v>530</v>
      </c>
      <c r="E681" s="5"/>
      <c r="F681" s="5" t="s">
        <v>47</v>
      </c>
      <c r="G681">
        <v>1</v>
      </c>
      <c r="H681" s="5"/>
      <c r="I681" s="5" t="s">
        <v>523</v>
      </c>
      <c r="J681" s="5" t="s">
        <v>531</v>
      </c>
      <c r="K681" s="5"/>
      <c r="L681" t="str">
        <f t="shared" si="310"/>
        <v>DgProductRadioactive</v>
      </c>
      <c r="M681" t="str">
        <f t="shared" si="311"/>
        <v>fissileExceptionIndicator</v>
      </c>
      <c r="N681" t="str">
        <f t="shared" si="312"/>
        <v>boolean</v>
      </c>
      <c r="O681" t="str">
        <f t="shared" si="313"/>
        <v/>
      </c>
      <c r="P681" t="str">
        <f t="shared" si="314"/>
        <v/>
      </c>
      <c r="Q681" t="str">
        <f t="shared" si="315"/>
        <v>Object</v>
      </c>
      <c r="R681" t="str">
        <f t="shared" si="316"/>
        <v>"DG"</v>
      </c>
      <c r="S681" t="str">
        <f t="shared" si="317"/>
        <v>"DgProductRadioactive"</v>
      </c>
      <c r="T681" t="str">
        <f t="shared" si="318"/>
        <v>"fissileExceptionIndicator"</v>
      </c>
      <c r="U681" t="str">
        <f t="shared" si="319"/>
        <v>""</v>
      </c>
      <c r="V681" t="str">
        <f t="shared" si="320"/>
        <v>"boolean"</v>
      </c>
      <c r="W681">
        <f>IF($A681="Implicit","",COUNTIFS($C$8:C681,C681,$A$8:A681,"Explicit"))</f>
        <v>6</v>
      </c>
      <c r="X681" t="str">
        <f t="shared" si="321"/>
        <v>"Details of the radioactive products "</v>
      </c>
      <c r="Y681" t="str">
        <f t="shared" si="322"/>
        <v>"Indicates if Fissile is excepted"</v>
      </c>
      <c r="Z681" t="str">
        <f t="shared" si="323"/>
        <v>"false"</v>
      </c>
      <c r="AA681" t="str">
        <f t="shared" si="324"/>
        <v>"false"</v>
      </c>
      <c r="AB681" t="str">
        <f t="shared" si="325"/>
        <v>""</v>
      </c>
      <c r="AC681" t="str">
        <f t="shared" si="326"/>
        <v>"https://onerecord.iata.org/ns/cargo#DgProductRadioactive"</v>
      </c>
      <c r="AD681" t="str">
        <f t="shared" si="327"/>
        <v>"https://onerecord.iata.org/ns/cargo#fissileExceptionIndicator"</v>
      </c>
      <c r="AE681" t="str">
        <f t="shared" si="328"/>
        <v>"http://www.w3.org/2001/XMLSchema#boolean"</v>
      </c>
      <c r="AF681" t="str">
        <f t="shared" si="329"/>
        <v>"DG","DgProductRadioactive","fissileExceptionIndicator","","boolean",6,"Details of the radioactive products ","Indicates if Fissile is excepted","false","false","","https://onerecord.iata.org/ns/cargo#DgProductRadioactive","https://onerecord.iata.org/ns/cargo#fissileExceptionIndicator","http://www.w3.org/2001/XMLSchema#boolean"</v>
      </c>
      <c r="AG681" t="str">
        <f t="shared" si="330"/>
        <v>"DG.DgProductRadioactive"</v>
      </c>
      <c r="AH681" t="str">
        <f t="shared" si="331"/>
        <v>"fissileExceptionIndicator"</v>
      </c>
      <c r="AI681" t="str">
        <f t="shared" si="332"/>
        <v>".boolean"</v>
      </c>
      <c r="AJ681" t="str">
        <f t="shared" si="333"/>
        <v>""</v>
      </c>
      <c r="AK681" t="str">
        <f t="shared" si="334"/>
        <v>"hasOne"</v>
      </c>
      <c r="AL681" t="str">
        <f t="shared" si="335"/>
        <v>"DG.DgProductRadioactive","fissileExceptionIndicator",".boolean","","hasOne"</v>
      </c>
      <c r="AN681">
        <f>COUNTIF(View_conceptual!G:G,L681)</f>
        <v>0</v>
      </c>
      <c r="AO681">
        <f>COUNTIF(View_conceptual!H:H,L681)+COUNTIF(View_conceptual!I:I,N681)</f>
        <v>0</v>
      </c>
      <c r="AQ681" t="str">
        <f t="shared" si="336"/>
        <v/>
      </c>
      <c r="AR681" t="str">
        <f t="shared" si="337"/>
        <v/>
      </c>
      <c r="AT681">
        <f>COUNTIF(View_full!G:G,L681)</f>
        <v>1</v>
      </c>
      <c r="AU681">
        <f>COUNTIF(View_full!H:H,L681)+COUNTIF(View_full!I:I,N681)</f>
        <v>0</v>
      </c>
      <c r="AV681">
        <f>COUNTIFS(Property_Manual!$A$2:$A$1206,Raw!L681,Property_Manual!$B$2:$B$1206,Raw!M681,Property_Manual!$C$2:$C$1206,Raw!N681,Property_Manual!$D$2:$D$1206,Raw!O681,Property_Manual!$F$2:$F$1206,"x")</f>
        <v>0</v>
      </c>
      <c r="AW681" t="str">
        <f t="shared" si="338"/>
        <v>"DG","DgProductRadioactive","fissileExceptionIndicator","","boolean",6,"Details of the radioactive products ","Indicates if Fissile is excepted","false","false","","https://onerecord.iata.org/ns/cargo#DgProductRadioactive","https://onerecord.iata.org/ns/cargo#fissileExceptionIndicator","http://www.w3.org/2001/XMLSchema#boolean"</v>
      </c>
      <c r="AX681" t="str">
        <f t="shared" si="339"/>
        <v/>
      </c>
      <c r="AY681" t="str">
        <f t="shared" si="340"/>
        <v/>
      </c>
    </row>
    <row r="682" spans="1:51" x14ac:dyDescent="0.2">
      <c r="A682" s="5" t="s">
        <v>1254</v>
      </c>
      <c r="B682" s="5" t="s">
        <v>1207</v>
      </c>
      <c r="C682" s="5" t="s">
        <v>521</v>
      </c>
      <c r="D682" s="5" t="s">
        <v>532</v>
      </c>
      <c r="E682" s="5"/>
      <c r="F682" s="5" t="s">
        <v>6</v>
      </c>
      <c r="G682">
        <v>1</v>
      </c>
      <c r="I682" s="5" t="s">
        <v>523</v>
      </c>
      <c r="J682" s="5" t="s">
        <v>533</v>
      </c>
      <c r="K682" s="5"/>
      <c r="L682" t="str">
        <f t="shared" si="310"/>
        <v>DgProductRadioactive</v>
      </c>
      <c r="M682" t="str">
        <f t="shared" si="311"/>
        <v>fissileExceptionReference</v>
      </c>
      <c r="N682" t="str">
        <f t="shared" si="312"/>
        <v>string</v>
      </c>
      <c r="O682" t="str">
        <f t="shared" si="313"/>
        <v/>
      </c>
      <c r="P682" t="str">
        <f t="shared" si="314"/>
        <v/>
      </c>
      <c r="Q682" t="str">
        <f t="shared" si="315"/>
        <v>Object</v>
      </c>
      <c r="R682" t="str">
        <f t="shared" si="316"/>
        <v>"DG"</v>
      </c>
      <c r="S682" t="str">
        <f t="shared" si="317"/>
        <v>"DgProductRadioactive"</v>
      </c>
      <c r="T682" t="str">
        <f t="shared" si="318"/>
        <v>"fissileExceptionReference"</v>
      </c>
      <c r="U682" t="str">
        <f t="shared" si="319"/>
        <v>""</v>
      </c>
      <c r="V682" t="str">
        <f t="shared" si="320"/>
        <v>"string"</v>
      </c>
      <c r="W682">
        <f>IF($A682="Implicit","",COUNTIFS($C$8:C682,C682,$A$8:A682,"Explicit"))</f>
        <v>7</v>
      </c>
      <c r="X682" t="str">
        <f t="shared" si="321"/>
        <v>"Details of the radioactive products "</v>
      </c>
      <c r="Y682" t="str">
        <f t="shared" si="322"/>
        <v>"Fissile exception reference; mandatory if Fissile Exception Indicator is true."</v>
      </c>
      <c r="Z682" t="str">
        <f t="shared" si="323"/>
        <v>"false"</v>
      </c>
      <c r="AA682" t="str">
        <f t="shared" si="324"/>
        <v>"false"</v>
      </c>
      <c r="AB682" t="str">
        <f t="shared" si="325"/>
        <v>""</v>
      </c>
      <c r="AC682" t="str">
        <f t="shared" si="326"/>
        <v>"https://onerecord.iata.org/ns/cargo#DgProductRadioactive"</v>
      </c>
      <c r="AD682" t="str">
        <f t="shared" si="327"/>
        <v>"https://onerecord.iata.org/ns/cargo#fissileExceptionReference"</v>
      </c>
      <c r="AE682" t="str">
        <f t="shared" si="328"/>
        <v>"http://www.w3.org/2001/XMLSchema#string"</v>
      </c>
      <c r="AF682" t="str">
        <f t="shared" si="329"/>
        <v>"DG","DgProductRadioactive","fissileExceptionReference","","string",7,"Details of the radioactive products ","Fissile exception reference; mandatory if Fissile Exception Indicator is true.","false","false","","https://onerecord.iata.org/ns/cargo#DgProductRadioactive","https://onerecord.iata.org/ns/cargo#fissileExceptionReference","http://www.w3.org/2001/XMLSchema#string"</v>
      </c>
      <c r="AG682" t="str">
        <f t="shared" si="330"/>
        <v>"DG.DgProductRadioactive"</v>
      </c>
      <c r="AH682" t="str">
        <f t="shared" si="331"/>
        <v>"fissileExceptionReference"</v>
      </c>
      <c r="AI682" t="str">
        <f t="shared" si="332"/>
        <v>".string"</v>
      </c>
      <c r="AJ682" t="str">
        <f t="shared" si="333"/>
        <v>""</v>
      </c>
      <c r="AK682" t="str">
        <f t="shared" si="334"/>
        <v>"hasOne"</v>
      </c>
      <c r="AL682" t="str">
        <f t="shared" si="335"/>
        <v>"DG.DgProductRadioactive","fissileExceptionReference",".string","","hasOne"</v>
      </c>
      <c r="AN682">
        <f>COUNTIF(View_conceptual!G:G,L682)</f>
        <v>0</v>
      </c>
      <c r="AO682">
        <f>COUNTIF(View_conceptual!H:H,L682)+COUNTIF(View_conceptual!I:I,N682)</f>
        <v>0</v>
      </c>
      <c r="AQ682" t="str">
        <f t="shared" si="336"/>
        <v/>
      </c>
      <c r="AR682" t="str">
        <f t="shared" si="337"/>
        <v/>
      </c>
      <c r="AT682">
        <f>COUNTIF(View_full!G:G,L682)</f>
        <v>1</v>
      </c>
      <c r="AU682">
        <f>COUNTIF(View_full!H:H,L682)+COUNTIF(View_full!I:I,N682)</f>
        <v>0</v>
      </c>
      <c r="AV682">
        <f>COUNTIFS(Property_Manual!$A$2:$A$1206,Raw!L682,Property_Manual!$B$2:$B$1206,Raw!M682,Property_Manual!$C$2:$C$1206,Raw!N682,Property_Manual!$D$2:$D$1206,Raw!O682,Property_Manual!$F$2:$F$1206,"x")</f>
        <v>0</v>
      </c>
      <c r="AW682" t="str">
        <f t="shared" si="338"/>
        <v>"DG","DgProductRadioactive","fissileExceptionReference","","string",7,"Details of the radioactive products ","Fissile exception reference; mandatory if Fissile Exception Indicator is true.","false","false","","https://onerecord.iata.org/ns/cargo#DgProductRadioactive","https://onerecord.iata.org/ns/cargo#fissileExceptionReference","http://www.w3.org/2001/XMLSchema#string"</v>
      </c>
      <c r="AX682" t="str">
        <f t="shared" si="339"/>
        <v/>
      </c>
      <c r="AY682" t="str">
        <f t="shared" si="340"/>
        <v/>
      </c>
    </row>
    <row r="683" spans="1:51" x14ac:dyDescent="0.2">
      <c r="A683" s="5" t="s">
        <v>1254</v>
      </c>
      <c r="B683" s="5" t="s">
        <v>1207</v>
      </c>
      <c r="C683" s="5" t="s">
        <v>521</v>
      </c>
      <c r="D683" s="5" t="s">
        <v>534</v>
      </c>
      <c r="E683" s="5"/>
      <c r="F683" s="5" t="s">
        <v>12</v>
      </c>
      <c r="G683">
        <v>1</v>
      </c>
      <c r="I683" s="5" t="s">
        <v>523</v>
      </c>
      <c r="J683" s="5" t="s">
        <v>2202</v>
      </c>
      <c r="K683" s="5"/>
      <c r="L683" t="str">
        <f t="shared" si="310"/>
        <v>DgProductRadioactive</v>
      </c>
      <c r="M683" t="str">
        <f t="shared" si="311"/>
        <v>transportIndexNumeric</v>
      </c>
      <c r="N683" t="str">
        <f t="shared" si="312"/>
        <v>integer</v>
      </c>
      <c r="O683" t="str">
        <f t="shared" si="313"/>
        <v/>
      </c>
      <c r="P683" t="str">
        <f t="shared" si="314"/>
        <v/>
      </c>
      <c r="Q683" t="str">
        <f t="shared" si="315"/>
        <v>Object</v>
      </c>
      <c r="R683" t="str">
        <f t="shared" si="316"/>
        <v>"DG"</v>
      </c>
      <c r="S683" t="str">
        <f t="shared" si="317"/>
        <v>"DgProductRadioactive"</v>
      </c>
      <c r="T683" t="str">
        <f t="shared" si="318"/>
        <v>"transportIndexNumeric"</v>
      </c>
      <c r="U683" t="str">
        <f t="shared" si="319"/>
        <v>""</v>
      </c>
      <c r="V683" t="str">
        <f t="shared" si="320"/>
        <v>"integer"</v>
      </c>
      <c r="W683">
        <f>IF($A683="Implicit","",COUNTIFS($C$8:C683,C683,$A$8:A683,"Explicit"))</f>
        <v>8</v>
      </c>
      <c r="X683" t="str">
        <f t="shared" si="321"/>
        <v>"Details of the radioactive products "</v>
      </c>
      <c r="Y683" t="str">
        <f t="shared" si="322"/>
        <v>"Radioactive Transport-Index value of the package or all packed in one. Conditionally mandatory and applies to categories II-Yellow and III-Yellow only"</v>
      </c>
      <c r="Z683" t="str">
        <f t="shared" si="323"/>
        <v>"false"</v>
      </c>
      <c r="AA683" t="str">
        <f t="shared" si="324"/>
        <v>"false"</v>
      </c>
      <c r="AB683" t="str">
        <f t="shared" si="325"/>
        <v>""</v>
      </c>
      <c r="AC683" t="str">
        <f t="shared" si="326"/>
        <v>"https://onerecord.iata.org/ns/cargo#DgProductRadioactive"</v>
      </c>
      <c r="AD683" t="str">
        <f t="shared" si="327"/>
        <v>"https://onerecord.iata.org/ns/cargo#transportIndexNumeric"</v>
      </c>
      <c r="AE683" t="str">
        <f t="shared" si="328"/>
        <v>"http://www.w3.org/2001/XMLSchema#integer"</v>
      </c>
      <c r="AF683" t="str">
        <f t="shared" si="329"/>
        <v>"DG","DgProductRadioactive","transportIndexNumeric","","integer",8,"Details of the radioactive products ","Radioactive Transport-Index value of the package or all packed in one. Conditionally mandatory and applies to categories II-Yellow and III-Yellow only","false","false","","https://onerecord.iata.org/ns/cargo#DgProductRadioactive","https://onerecord.iata.org/ns/cargo#transportIndexNumeric","http://www.w3.org/2001/XMLSchema#integer"</v>
      </c>
      <c r="AG683" t="str">
        <f t="shared" si="330"/>
        <v>"DG.DgProductRadioactive"</v>
      </c>
      <c r="AH683" t="str">
        <f t="shared" si="331"/>
        <v>"transportIndexNumeric"</v>
      </c>
      <c r="AI683" t="str">
        <f t="shared" si="332"/>
        <v>".integer"</v>
      </c>
      <c r="AJ683" t="str">
        <f t="shared" si="333"/>
        <v>""</v>
      </c>
      <c r="AK683" t="str">
        <f t="shared" si="334"/>
        <v>"hasOne"</v>
      </c>
      <c r="AL683" t="str">
        <f t="shared" si="335"/>
        <v>"DG.DgProductRadioactive","transportIndexNumeric",".integer","","hasOne"</v>
      </c>
      <c r="AN683">
        <f>COUNTIF(View_conceptual!G:G,L683)</f>
        <v>0</v>
      </c>
      <c r="AO683">
        <f>COUNTIF(View_conceptual!H:H,L683)+COUNTIF(View_conceptual!I:I,N683)</f>
        <v>0</v>
      </c>
      <c r="AQ683" t="str">
        <f t="shared" si="336"/>
        <v/>
      </c>
      <c r="AR683" t="str">
        <f t="shared" si="337"/>
        <v/>
      </c>
      <c r="AT683">
        <f>COUNTIF(View_full!G:G,L683)</f>
        <v>1</v>
      </c>
      <c r="AU683">
        <f>COUNTIF(View_full!H:H,L683)+COUNTIF(View_full!I:I,N683)</f>
        <v>0</v>
      </c>
      <c r="AV683">
        <f>COUNTIFS(Property_Manual!$A$2:$A$1206,Raw!L683,Property_Manual!$B$2:$B$1206,Raw!M683,Property_Manual!$C$2:$C$1206,Raw!N683,Property_Manual!$D$2:$D$1206,Raw!O683,Property_Manual!$F$2:$F$1206,"x")</f>
        <v>0</v>
      </c>
      <c r="AW683" t="str">
        <f t="shared" si="338"/>
        <v>"DG","DgProductRadioactive","transportIndexNumeric","","integer",8,"Details of the radioactive products ","Radioactive Transport-Index value of the package or all packed in one. Conditionally mandatory and applies to categories II-Yellow and III-Yellow only","false","false","","https://onerecord.iata.org/ns/cargo#DgProductRadioactive","https://onerecord.iata.org/ns/cargo#transportIndexNumeric","http://www.w3.org/2001/XMLSchema#integer"</v>
      </c>
      <c r="AX683" t="str">
        <f t="shared" si="339"/>
        <v/>
      </c>
      <c r="AY683" t="str">
        <f t="shared" si="340"/>
        <v/>
      </c>
    </row>
    <row r="684" spans="1:51" x14ac:dyDescent="0.2">
      <c r="A684" s="5" t="s">
        <v>1254</v>
      </c>
      <c r="B684" s="5" t="s">
        <v>1207</v>
      </c>
      <c r="C684" s="5" t="s">
        <v>521</v>
      </c>
      <c r="D684" s="5" t="s">
        <v>40</v>
      </c>
      <c r="E684" s="5" t="s">
        <v>1212</v>
      </c>
      <c r="F684" s="5" t="s">
        <v>41</v>
      </c>
      <c r="I684" s="5" t="s">
        <v>523</v>
      </c>
      <c r="J684" s="5" t="s">
        <v>42</v>
      </c>
      <c r="K684" s="5"/>
      <c r="L684" t="str">
        <f t="shared" si="310"/>
        <v>DgProductRadioactive</v>
      </c>
      <c r="M684" t="str">
        <f t="shared" si="311"/>
        <v>events</v>
      </c>
      <c r="N684" t="str">
        <f t="shared" si="312"/>
        <v>LogisticsEvent</v>
      </c>
      <c r="O684" t="str">
        <f t="shared" si="313"/>
        <v/>
      </c>
      <c r="P684" t="str">
        <f t="shared" si="314"/>
        <v/>
      </c>
      <c r="Q684" t="str">
        <f t="shared" si="315"/>
        <v>Object</v>
      </c>
      <c r="R684" t="str">
        <f t="shared" si="316"/>
        <v>"DG"</v>
      </c>
      <c r="S684" t="str">
        <f t="shared" si="317"/>
        <v>"DgProductRadioactive"</v>
      </c>
      <c r="T684" t="str">
        <f t="shared" si="318"/>
        <v>"events"</v>
      </c>
      <c r="U684" t="str">
        <f t="shared" si="319"/>
        <v>"Event"</v>
      </c>
      <c r="V684" t="str">
        <f t="shared" si="320"/>
        <v>"LogisticsEvent"</v>
      </c>
      <c r="W684">
        <f>IF($A684="Implicit","",COUNTIFS($C$8:C684,C684,$A$8:A684,"Explicit"))</f>
        <v>9</v>
      </c>
      <c r="X684" t="str">
        <f t="shared" si="321"/>
        <v>"Details of the radioactive products "</v>
      </c>
      <c r="Y684" t="str">
        <f t="shared" si="322"/>
        <v>"Events object"</v>
      </c>
      <c r="Z684" t="str">
        <f t="shared" si="323"/>
        <v>"true"</v>
      </c>
      <c r="AA684" t="str">
        <f t="shared" si="324"/>
        <v>"false"</v>
      </c>
      <c r="AB684" t="str">
        <f t="shared" si="325"/>
        <v>""</v>
      </c>
      <c r="AC684" t="str">
        <f t="shared" si="326"/>
        <v>"https://onerecord.iata.org/ns/cargo#DgProductRadioactive"</v>
      </c>
      <c r="AD684" t="str">
        <f t="shared" si="327"/>
        <v>"https://onerecord.iata.org/ns/cargo#events"</v>
      </c>
      <c r="AE684" t="str">
        <f t="shared" si="328"/>
        <v>"https://onerecord.iata.org/ns/cargo#LogisticsEvent"</v>
      </c>
      <c r="AF684" t="str">
        <f t="shared" si="329"/>
        <v>"DG","DgProductRadioactive","events","Event","LogisticsEvent",9,"Details of the radioactive products ","Events object","true","false","","https://onerecord.iata.org/ns/cargo#DgProductRadioactive","https://onerecord.iata.org/ns/cargo#events","https://onerecord.iata.org/ns/cargo#LogisticsEvent"</v>
      </c>
      <c r="AG684" t="str">
        <f t="shared" si="330"/>
        <v>"DG.DgProductRadioactive"</v>
      </c>
      <c r="AH684" t="str">
        <f t="shared" si="331"/>
        <v>"events"</v>
      </c>
      <c r="AI684" t="str">
        <f t="shared" si="332"/>
        <v>"Event.LogisticsEvent"</v>
      </c>
      <c r="AJ684" t="str">
        <f t="shared" si="333"/>
        <v>""</v>
      </c>
      <c r="AK684" t="str">
        <f t="shared" si="334"/>
        <v>"hasMany"</v>
      </c>
      <c r="AL684" t="str">
        <f t="shared" si="335"/>
        <v>"DG.DgProductRadioactive","events","Event.LogisticsEvent","","hasMany"</v>
      </c>
      <c r="AN684">
        <f>COUNTIF(View_conceptual!G:G,L684)</f>
        <v>0</v>
      </c>
      <c r="AO684">
        <f>COUNTIF(View_conceptual!H:H,L684)+COUNTIF(View_conceptual!I:I,N684)</f>
        <v>0</v>
      </c>
      <c r="AQ684" t="str">
        <f t="shared" si="336"/>
        <v/>
      </c>
      <c r="AR684" t="str">
        <f t="shared" si="337"/>
        <v/>
      </c>
      <c r="AT684">
        <f>COUNTIF(View_full!G:G,L684)</f>
        <v>1</v>
      </c>
      <c r="AU684">
        <f>COUNTIF(View_full!H:H,L684)+COUNTIF(View_full!I:I,N684)</f>
        <v>0</v>
      </c>
      <c r="AV684">
        <f>COUNTIFS(Property_Manual!$A$2:$A$1206,Raw!L684,Property_Manual!$B$2:$B$1206,Raw!M684,Property_Manual!$C$2:$C$1206,Raw!N684,Property_Manual!$D$2:$D$1206,Raw!O684,Property_Manual!$F$2:$F$1206,"x")</f>
        <v>0</v>
      </c>
      <c r="AW684" t="str">
        <f t="shared" si="338"/>
        <v>"DG","DgProductRadioactive","events","Event","LogisticsEvent",9,"Details of the radioactive products ","Events object","true","false","","https://onerecord.iata.org/ns/cargo#DgProductRadioactive","https://onerecord.iata.org/ns/cargo#events","https://onerecord.iata.org/ns/cargo#LogisticsEvent"</v>
      </c>
      <c r="AX684" t="str">
        <f t="shared" si="339"/>
        <v/>
      </c>
      <c r="AY684" t="str">
        <f t="shared" si="340"/>
        <v/>
      </c>
    </row>
    <row r="685" spans="1:51" x14ac:dyDescent="0.2">
      <c r="A685" s="5" t="s">
        <v>1254</v>
      </c>
      <c r="B685" s="5" t="s">
        <v>1207</v>
      </c>
      <c r="C685" s="5" t="s">
        <v>521</v>
      </c>
      <c r="D685" s="5" t="s">
        <v>46</v>
      </c>
      <c r="E685" s="5"/>
      <c r="F685" s="5" t="s">
        <v>47</v>
      </c>
      <c r="G685">
        <v>1</v>
      </c>
      <c r="I685" s="5" t="s">
        <v>523</v>
      </c>
      <c r="J685" s="5" t="s">
        <v>48</v>
      </c>
      <c r="K685" s="5"/>
      <c r="L685" t="str">
        <f t="shared" si="310"/>
        <v>DgProductRadioactive</v>
      </c>
      <c r="M685" t="str">
        <f t="shared" si="311"/>
        <v>skeletonIndicator</v>
      </c>
      <c r="N685" t="str">
        <f t="shared" si="312"/>
        <v>boolean</v>
      </c>
      <c r="O685" t="str">
        <f t="shared" si="313"/>
        <v/>
      </c>
      <c r="P685" t="str">
        <f t="shared" si="314"/>
        <v/>
      </c>
      <c r="Q685" t="str">
        <f t="shared" si="315"/>
        <v>Object</v>
      </c>
      <c r="R685" t="str">
        <f t="shared" si="316"/>
        <v>"DG"</v>
      </c>
      <c r="S685" t="str">
        <f t="shared" si="317"/>
        <v>"DgProductRadioactive"</v>
      </c>
      <c r="T685" t="str">
        <f t="shared" si="318"/>
        <v>"skeletonIndicator"</v>
      </c>
      <c r="U685" t="str">
        <f t="shared" si="319"/>
        <v>""</v>
      </c>
      <c r="V685" t="str">
        <f t="shared" si="320"/>
        <v>"boolean"</v>
      </c>
      <c r="W685">
        <f>IF($A685="Implicit","",COUNTIFS($C$8:C685,C685,$A$8:A685,"Explicit"))</f>
        <v>10</v>
      </c>
      <c r="X685" t="str">
        <f t="shared" si="321"/>
        <v>"Details of the radioactive products "</v>
      </c>
      <c r="Y685" t="str">
        <f t="shared" si="322"/>
        <v>"Indicator whether a logistics object is a skeleton object"</v>
      </c>
      <c r="Z685" t="str">
        <f t="shared" si="323"/>
        <v>"false"</v>
      </c>
      <c r="AA685" t="str">
        <f t="shared" si="324"/>
        <v>"false"</v>
      </c>
      <c r="AB685" t="str">
        <f t="shared" si="325"/>
        <v>""</v>
      </c>
      <c r="AC685" t="str">
        <f t="shared" si="326"/>
        <v>"https://onerecord.iata.org/ns/cargo#DgProductRadioactive"</v>
      </c>
      <c r="AD685" t="str">
        <f t="shared" si="327"/>
        <v>"https://onerecord.iata.org/ns/cargo#skeletonIndicator"</v>
      </c>
      <c r="AE685" t="str">
        <f t="shared" si="328"/>
        <v>"http://www.w3.org/2001/XMLSchema#boolean"</v>
      </c>
      <c r="AF685" t="str">
        <f t="shared" si="329"/>
        <v>"DG","DgProductRadioactive","skeletonIndicator","","boolean",10,"Details of the radioactive products ","Indicator whether a logistics object is a skeleton object","false","false","","https://onerecord.iata.org/ns/cargo#DgProductRadioactive","https://onerecord.iata.org/ns/cargo#skeletonIndicator","http://www.w3.org/2001/XMLSchema#boolean"</v>
      </c>
      <c r="AG685" t="str">
        <f t="shared" si="330"/>
        <v>"DG.DgProductRadioactive"</v>
      </c>
      <c r="AH685" t="str">
        <f t="shared" si="331"/>
        <v>"skeletonIndicator"</v>
      </c>
      <c r="AI685" t="str">
        <f t="shared" si="332"/>
        <v>".boolean"</v>
      </c>
      <c r="AJ685" t="str">
        <f t="shared" si="333"/>
        <v>""</v>
      </c>
      <c r="AK685" t="str">
        <f t="shared" si="334"/>
        <v>"hasOne"</v>
      </c>
      <c r="AL685" t="str">
        <f t="shared" si="335"/>
        <v>"DG.DgProductRadioactive","skeletonIndicator",".boolean","","hasOne"</v>
      </c>
      <c r="AN685">
        <f>COUNTIF(View_conceptual!G:G,L685)</f>
        <v>0</v>
      </c>
      <c r="AO685">
        <f>COUNTIF(View_conceptual!H:H,L685)+COUNTIF(View_conceptual!I:I,N685)</f>
        <v>0</v>
      </c>
      <c r="AQ685" t="str">
        <f t="shared" si="336"/>
        <v/>
      </c>
      <c r="AR685" t="str">
        <f t="shared" si="337"/>
        <v/>
      </c>
      <c r="AT685">
        <f>COUNTIF(View_full!G:G,L685)</f>
        <v>1</v>
      </c>
      <c r="AU685">
        <f>COUNTIF(View_full!H:H,L685)+COUNTIF(View_full!I:I,N685)</f>
        <v>0</v>
      </c>
      <c r="AV685">
        <f>COUNTIFS(Property_Manual!$A$2:$A$1206,Raw!L685,Property_Manual!$B$2:$B$1206,Raw!M685,Property_Manual!$C$2:$C$1206,Raw!N685,Property_Manual!$D$2:$D$1206,Raw!O685,Property_Manual!$F$2:$F$1206,"x")</f>
        <v>0</v>
      </c>
      <c r="AW685" t="str">
        <f t="shared" si="338"/>
        <v>"DG","DgProductRadioactive","skeletonIndicator","","boolean",10,"Details of the radioactive products ","Indicator whether a logistics object is a skeleton object","false","false","","https://onerecord.iata.org/ns/cargo#DgProductRadioactive","https://onerecord.iata.org/ns/cargo#skeletonIndicator","http://www.w3.org/2001/XMLSchema#boolean"</v>
      </c>
      <c r="AX685" t="str">
        <f t="shared" si="339"/>
        <v/>
      </c>
      <c r="AY685" t="str">
        <f t="shared" si="340"/>
        <v/>
      </c>
    </row>
    <row r="686" spans="1:51" x14ac:dyDescent="0.2">
      <c r="A686" s="5" t="s">
        <v>1255</v>
      </c>
      <c r="B686" s="5" t="s">
        <v>1207</v>
      </c>
      <c r="C686" s="5" t="s">
        <v>521</v>
      </c>
      <c r="D686" s="5" t="s">
        <v>40</v>
      </c>
      <c r="E686" s="5" t="s">
        <v>1212</v>
      </c>
      <c r="F686" s="5" t="s">
        <v>41</v>
      </c>
      <c r="I686" s="5" t="s">
        <v>523</v>
      </c>
      <c r="J686" s="5" t="s">
        <v>42</v>
      </c>
      <c r="K686" s="5"/>
      <c r="L686" t="str">
        <f t="shared" si="310"/>
        <v>DgProductRadioactive</v>
      </c>
      <c r="M686" t="str">
        <f t="shared" si="311"/>
        <v>events</v>
      </c>
      <c r="N686" t="str">
        <f t="shared" si="312"/>
        <v>LogisticsEvent</v>
      </c>
      <c r="O686" t="str">
        <f t="shared" si="313"/>
        <v/>
      </c>
      <c r="P686" t="str">
        <f t="shared" si="314"/>
        <v/>
      </c>
      <c r="Q686" t="str">
        <f t="shared" si="315"/>
        <v>Object</v>
      </c>
      <c r="R686" t="str">
        <f t="shared" si="316"/>
        <v/>
      </c>
      <c r="S686" t="str">
        <f t="shared" si="317"/>
        <v/>
      </c>
      <c r="T686" t="str">
        <f t="shared" si="318"/>
        <v/>
      </c>
      <c r="U686" t="str">
        <f t="shared" si="319"/>
        <v/>
      </c>
      <c r="V686" t="str">
        <f t="shared" si="320"/>
        <v/>
      </c>
      <c r="W686" t="str">
        <f>IF($A686="Implicit","",COUNTIFS($C$8:C686,C686,$A$8:A686,"Explicit"))</f>
        <v/>
      </c>
      <c r="X686" t="str">
        <f t="shared" si="321"/>
        <v/>
      </c>
      <c r="Y686" t="str">
        <f t="shared" si="322"/>
        <v/>
      </c>
      <c r="Z686" t="str">
        <f t="shared" si="323"/>
        <v/>
      </c>
      <c r="AA686" t="str">
        <f t="shared" si="324"/>
        <v/>
      </c>
      <c r="AB686" t="str">
        <f t="shared" si="325"/>
        <v/>
      </c>
      <c r="AC686" t="str">
        <f t="shared" si="326"/>
        <v/>
      </c>
      <c r="AD686" t="str">
        <f t="shared" si="327"/>
        <v/>
      </c>
      <c r="AE686" t="str">
        <f t="shared" si="328"/>
        <v/>
      </c>
      <c r="AF686" t="str">
        <f t="shared" si="329"/>
        <v/>
      </c>
      <c r="AG686" t="str">
        <f t="shared" si="330"/>
        <v>"DG.DgProductRadioactive"</v>
      </c>
      <c r="AH686" t="str">
        <f t="shared" si="331"/>
        <v>"events"</v>
      </c>
      <c r="AI686" t="str">
        <f t="shared" si="332"/>
        <v>"Event.LogisticsEvent"</v>
      </c>
      <c r="AJ686" t="str">
        <f t="shared" si="333"/>
        <v>""</v>
      </c>
      <c r="AK686" t="str">
        <f t="shared" si="334"/>
        <v>"hasMany"</v>
      </c>
      <c r="AL686" t="str">
        <f t="shared" si="335"/>
        <v>"DG.DgProductRadioactive","events","Event.LogisticsEvent","","hasMany"</v>
      </c>
      <c r="AN686">
        <f>COUNTIF(View_conceptual!G:G,L686)</f>
        <v>0</v>
      </c>
      <c r="AO686">
        <f>COUNTIF(View_conceptual!H:H,L686)+COUNTIF(View_conceptual!I:I,N686)</f>
        <v>0</v>
      </c>
      <c r="AQ686" t="str">
        <f t="shared" si="336"/>
        <v/>
      </c>
      <c r="AR686" t="str">
        <f t="shared" si="337"/>
        <v/>
      </c>
      <c r="AT686">
        <f>COUNTIF(View_full!G:G,L686)</f>
        <v>1</v>
      </c>
      <c r="AU686">
        <f>COUNTIF(View_full!H:H,L686)+COUNTIF(View_full!I:I,N686)</f>
        <v>0</v>
      </c>
      <c r="AV686">
        <f>COUNTIFS(Property_Manual!$A$2:$A$1206,Raw!L686,Property_Manual!$B$2:$B$1206,Raw!M686,Property_Manual!$C$2:$C$1206,Raw!N686,Property_Manual!$D$2:$D$1206,Raw!O686,Property_Manual!$F$2:$F$1206,"x")</f>
        <v>0</v>
      </c>
      <c r="AW686" t="str">
        <f t="shared" si="338"/>
        <v/>
      </c>
      <c r="AX686" t="str">
        <f t="shared" si="339"/>
        <v/>
      </c>
      <c r="AY686" t="str">
        <f t="shared" si="340"/>
        <v/>
      </c>
    </row>
    <row r="687" spans="1:51" x14ac:dyDescent="0.2">
      <c r="A687" s="5" t="s">
        <v>1254</v>
      </c>
      <c r="B687" s="5" t="s">
        <v>1207</v>
      </c>
      <c r="C687" s="5" t="s">
        <v>528</v>
      </c>
      <c r="D687" s="5" t="s">
        <v>805</v>
      </c>
      <c r="E687" s="5" t="s">
        <v>1207</v>
      </c>
      <c r="F687" s="5" t="s">
        <v>521</v>
      </c>
      <c r="G687">
        <v>1</v>
      </c>
      <c r="H687" t="s">
        <v>527</v>
      </c>
      <c r="I687" s="5" t="s">
        <v>806</v>
      </c>
      <c r="J687" s="5" t="s">
        <v>807</v>
      </c>
      <c r="K687" s="5"/>
      <c r="L687" t="str">
        <f t="shared" si="310"/>
        <v>DgRadioactiveIsotope</v>
      </c>
      <c r="M687" t="str">
        <f t="shared" si="311"/>
        <v>contentOfDgProductRadioactive</v>
      </c>
      <c r="N687" t="str">
        <f t="shared" si="312"/>
        <v>DgProductRadioactive</v>
      </c>
      <c r="O687" t="str">
        <f t="shared" si="313"/>
        <v>isotopes</v>
      </c>
      <c r="P687" t="str">
        <f t="shared" si="314"/>
        <v/>
      </c>
      <c r="Q687" t="str">
        <f t="shared" si="315"/>
        <v>Object</v>
      </c>
      <c r="R687" t="str">
        <f t="shared" si="316"/>
        <v>"DG"</v>
      </c>
      <c r="S687" t="str">
        <f t="shared" si="317"/>
        <v>"DgRadioactiveIsotope"</v>
      </c>
      <c r="T687" t="str">
        <f t="shared" si="318"/>
        <v>"contentOfDgProductRadioactive"</v>
      </c>
      <c r="U687" t="str">
        <f t="shared" si="319"/>
        <v>"DG"</v>
      </c>
      <c r="V687" t="str">
        <f t="shared" si="320"/>
        <v>"DgProductRadioactive"</v>
      </c>
      <c r="W687">
        <f>IF($A687="Implicit","",COUNTIFS($C$8:C687,C687,$A$8:A687,"Explicit"))</f>
        <v>1</v>
      </c>
      <c r="X687" t="str">
        <f t="shared" si="321"/>
        <v>"Details of the radioactive isotope contained in the product"</v>
      </c>
      <c r="Y687" t="str">
        <f t="shared" si="322"/>
        <v>"Reference to the DgProductRadioactive this Isotope is contained in"</v>
      </c>
      <c r="Z687" t="str">
        <f t="shared" si="323"/>
        <v>"false"</v>
      </c>
      <c r="AA687" t="str">
        <f t="shared" si="324"/>
        <v>"false"</v>
      </c>
      <c r="AB687" t="str">
        <f t="shared" si="325"/>
        <v>""</v>
      </c>
      <c r="AC687" t="str">
        <f t="shared" si="326"/>
        <v>"https://onerecord.iata.org/ns/cargo#DgRadioactiveIsotope"</v>
      </c>
      <c r="AD687" t="str">
        <f t="shared" si="327"/>
        <v>"https://onerecord.iata.org/ns/cargo#contentOfDgProductRadioactive"</v>
      </c>
      <c r="AE687" t="str">
        <f t="shared" si="328"/>
        <v>"https://onerecord.iata.org/ns/cargo#DgProductRadioactive"</v>
      </c>
      <c r="AF687" t="str">
        <f t="shared" si="329"/>
        <v>"DG","DgRadioactiveIsotope","contentOfDgProductRadioactive","DG","DgProductRadioactive",1,"Details of the radioactive isotope contained in the product","Reference to the DgProductRadioactive this Isotope is contained in","false","false","","https://onerecord.iata.org/ns/cargo#DgRadioactiveIsotope","https://onerecord.iata.org/ns/cargo#contentOfDgProductRadioactive","https://onerecord.iata.org/ns/cargo#DgProductRadioactive"</v>
      </c>
      <c r="AG687" t="str">
        <f t="shared" si="330"/>
        <v>"DG.DgRadioactiveIsotope"</v>
      </c>
      <c r="AH687" t="str">
        <f t="shared" si="331"/>
        <v>"contentOfDgProductRadioactive"</v>
      </c>
      <c r="AI687" t="str">
        <f t="shared" si="332"/>
        <v>"DG.DgProductRadioactive"</v>
      </c>
      <c r="AJ687" t="str">
        <f t="shared" si="333"/>
        <v>"isotopes"</v>
      </c>
      <c r="AK687" t="str">
        <f t="shared" si="334"/>
        <v>"hasOne"</v>
      </c>
      <c r="AL687" t="str">
        <f t="shared" si="335"/>
        <v>"DG.DgRadioactiveIsotope","contentOfDgProductRadioactive","DG.DgProductRadioactive","isotopes","hasOne"</v>
      </c>
      <c r="AN687">
        <f>COUNTIF(View_conceptual!G:G,L687)</f>
        <v>0</v>
      </c>
      <c r="AO687">
        <f>COUNTIF(View_conceptual!H:H,L687)+COUNTIF(View_conceptual!I:I,N687)</f>
        <v>0</v>
      </c>
      <c r="AQ687" t="str">
        <f t="shared" si="336"/>
        <v/>
      </c>
      <c r="AR687" t="str">
        <f t="shared" si="337"/>
        <v/>
      </c>
      <c r="AT687">
        <f>COUNTIF(View_full!G:G,L687)</f>
        <v>1</v>
      </c>
      <c r="AU687">
        <f>COUNTIF(View_full!H:H,L687)+COUNTIF(View_full!I:I,N687)</f>
        <v>0</v>
      </c>
      <c r="AV687">
        <f>COUNTIFS(Property_Manual!$A$2:$A$1206,Raw!L687,Property_Manual!$B$2:$B$1206,Raw!M687,Property_Manual!$C$2:$C$1206,Raw!N687,Property_Manual!$D$2:$D$1206,Raw!O687,Property_Manual!$F$2:$F$1206,"x")</f>
        <v>1</v>
      </c>
      <c r="AW687" t="str">
        <f t="shared" si="338"/>
        <v>"DG","DgRadioactiveIsotope","contentOfDgProductRadioactive","DG","DgProductRadioactive",1,"Details of the radioactive isotope contained in the product","Reference to the DgProductRadioactive this Isotope is contained in","false","false","","https://onerecord.iata.org/ns/cargo#DgRadioactiveIsotope","https://onerecord.iata.org/ns/cargo#contentOfDgProductRadioactive","https://onerecord.iata.org/ns/cargo#DgProductRadioactive"</v>
      </c>
      <c r="AX687" t="str">
        <f t="shared" si="339"/>
        <v/>
      </c>
      <c r="AY687" t="str">
        <f t="shared" si="340"/>
        <v>"DG.DgRadioactiveIsotope","contentOfDgProductRadioactive","DG.DgProductRadioactive","isotopes","hasOne"</v>
      </c>
    </row>
    <row r="688" spans="1:51" x14ac:dyDescent="0.2">
      <c r="A688" s="5" t="s">
        <v>1255</v>
      </c>
      <c r="B688" s="5" t="s">
        <v>1207</v>
      </c>
      <c r="C688" s="5" t="s">
        <v>528</v>
      </c>
      <c r="D688" s="5" t="s">
        <v>805</v>
      </c>
      <c r="E688" s="5" t="s">
        <v>1207</v>
      </c>
      <c r="F688" s="5" t="s">
        <v>521</v>
      </c>
      <c r="G688">
        <v>1</v>
      </c>
      <c r="H688" t="s">
        <v>527</v>
      </c>
      <c r="I688" s="5" t="s">
        <v>806</v>
      </c>
      <c r="J688" s="5" t="s">
        <v>807</v>
      </c>
      <c r="K688" s="5"/>
      <c r="L688" t="str">
        <f t="shared" si="310"/>
        <v>DgRadioactiveIsotope</v>
      </c>
      <c r="M688" t="str">
        <f t="shared" si="311"/>
        <v>contentOfDgProductRadioactive</v>
      </c>
      <c r="N688" t="str">
        <f t="shared" si="312"/>
        <v>DgProductRadioactive</v>
      </c>
      <c r="O688" t="str">
        <f t="shared" si="313"/>
        <v>isotopes</v>
      </c>
      <c r="P688" t="str">
        <f t="shared" si="314"/>
        <v/>
      </c>
      <c r="Q688" t="str">
        <f t="shared" si="315"/>
        <v>Object</v>
      </c>
      <c r="R688" t="str">
        <f t="shared" si="316"/>
        <v/>
      </c>
      <c r="S688" t="str">
        <f t="shared" si="317"/>
        <v/>
      </c>
      <c r="T688" t="str">
        <f t="shared" si="318"/>
        <v/>
      </c>
      <c r="U688" t="str">
        <f t="shared" si="319"/>
        <v/>
      </c>
      <c r="V688" t="str">
        <f t="shared" si="320"/>
        <v/>
      </c>
      <c r="W688" t="str">
        <f>IF($A688="Implicit","",COUNTIFS($C$8:C688,C688,$A$8:A688,"Explicit"))</f>
        <v/>
      </c>
      <c r="X688" t="str">
        <f t="shared" si="321"/>
        <v/>
      </c>
      <c r="Y688" t="str">
        <f t="shared" si="322"/>
        <v/>
      </c>
      <c r="Z688" t="str">
        <f t="shared" si="323"/>
        <v/>
      </c>
      <c r="AA688" t="str">
        <f t="shared" si="324"/>
        <v/>
      </c>
      <c r="AB688" t="str">
        <f t="shared" si="325"/>
        <v/>
      </c>
      <c r="AC688" t="str">
        <f t="shared" si="326"/>
        <v/>
      </c>
      <c r="AD688" t="str">
        <f t="shared" si="327"/>
        <v/>
      </c>
      <c r="AE688" t="str">
        <f t="shared" si="328"/>
        <v/>
      </c>
      <c r="AF688" t="str">
        <f t="shared" si="329"/>
        <v/>
      </c>
      <c r="AG688" t="str">
        <f t="shared" si="330"/>
        <v>"DG.DgRadioactiveIsotope"</v>
      </c>
      <c r="AH688" t="str">
        <f t="shared" si="331"/>
        <v>"contentOfDgProductRadioactive"</v>
      </c>
      <c r="AI688" t="str">
        <f t="shared" si="332"/>
        <v>"DG.DgProductRadioactive"</v>
      </c>
      <c r="AJ688" t="str">
        <f t="shared" si="333"/>
        <v>"isotopes"</v>
      </c>
      <c r="AK688" t="str">
        <f t="shared" si="334"/>
        <v>"hasOne"</v>
      </c>
      <c r="AL688" t="str">
        <f t="shared" si="335"/>
        <v>"DG.DgRadioactiveIsotope","contentOfDgProductRadioactive","DG.DgProductRadioactive","isotopes","hasOne"</v>
      </c>
      <c r="AN688">
        <f>COUNTIF(View_conceptual!G:G,L688)</f>
        <v>0</v>
      </c>
      <c r="AO688">
        <f>COUNTIF(View_conceptual!H:H,L688)+COUNTIF(View_conceptual!I:I,N688)</f>
        <v>0</v>
      </c>
      <c r="AQ688" t="str">
        <f t="shared" si="336"/>
        <v/>
      </c>
      <c r="AR688" t="str">
        <f t="shared" si="337"/>
        <v/>
      </c>
      <c r="AT688">
        <f>COUNTIF(View_full!G:G,L688)</f>
        <v>1</v>
      </c>
      <c r="AU688">
        <f>COUNTIF(View_full!H:H,L688)+COUNTIF(View_full!I:I,N688)</f>
        <v>0</v>
      </c>
      <c r="AV688">
        <f>COUNTIFS(Property_Manual!$A$2:$A$1206,Raw!L688,Property_Manual!$B$2:$B$1206,Raw!M688,Property_Manual!$C$2:$C$1206,Raw!N688,Property_Manual!$D$2:$D$1206,Raw!O688,Property_Manual!$F$2:$F$1206,"x")</f>
        <v>1</v>
      </c>
      <c r="AW688" t="str">
        <f t="shared" si="338"/>
        <v/>
      </c>
      <c r="AX688" t="str">
        <f t="shared" si="339"/>
        <v/>
      </c>
      <c r="AY688" t="str">
        <f t="shared" si="340"/>
        <v>"DG.DgRadioactiveIsotope","contentOfDgProductRadioactive","DG.DgProductRadioactive","isotopes","hasOne"</v>
      </c>
    </row>
    <row r="689" spans="1:51" x14ac:dyDescent="0.2">
      <c r="A689" s="5" t="s">
        <v>1254</v>
      </c>
      <c r="B689" s="5" t="s">
        <v>1207</v>
      </c>
      <c r="C689" s="5" t="s">
        <v>528</v>
      </c>
      <c r="D689" s="5" t="s">
        <v>808</v>
      </c>
      <c r="E689" s="5" t="s">
        <v>1197</v>
      </c>
      <c r="F689" s="5" t="s">
        <v>2203</v>
      </c>
      <c r="G689">
        <v>1</v>
      </c>
      <c r="I689" s="5" t="s">
        <v>806</v>
      </c>
      <c r="J689" s="5" t="s">
        <v>809</v>
      </c>
      <c r="K689" s="5"/>
      <c r="L689" t="str">
        <f t="shared" si="310"/>
        <v>DgRadioactiveIsotope</v>
      </c>
      <c r="M689" t="str">
        <f t="shared" si="311"/>
        <v>physicalChemicalForm</v>
      </c>
      <c r="N689" t="str">
        <f t="shared" si="312"/>
        <v>RadioactiveMaterialClassification</v>
      </c>
      <c r="O689" t="str">
        <f t="shared" si="313"/>
        <v/>
      </c>
      <c r="P689" t="str">
        <f t="shared" si="314"/>
        <v/>
      </c>
      <c r="Q689" t="str">
        <f t="shared" si="315"/>
        <v>Object</v>
      </c>
      <c r="R689" t="str">
        <f t="shared" si="316"/>
        <v>"DG"</v>
      </c>
      <c r="S689" t="str">
        <f t="shared" si="317"/>
        <v>"DgRadioactiveIsotope"</v>
      </c>
      <c r="T689" t="str">
        <f t="shared" si="318"/>
        <v>"physicalChemicalForm"</v>
      </c>
      <c r="U689" t="str">
        <f t="shared" si="319"/>
        <v>"CodeList"</v>
      </c>
      <c r="V689" t="str">
        <f t="shared" si="320"/>
        <v>"RadioactiveMaterialClassification"</v>
      </c>
      <c r="W689">
        <f>IF($A689="Implicit","",COUNTIFS($C$8:C689,C689,$A$8:A689,"Explicit"))</f>
        <v>2</v>
      </c>
      <c r="X689" t="str">
        <f t="shared" si="321"/>
        <v>"Details of the radioactive isotope contained in the product"</v>
      </c>
      <c r="Y689" t="str">
        <f t="shared" si="322"/>
        <v>"A description of the physical and chemical form of the material."</v>
      </c>
      <c r="Z689" t="str">
        <f t="shared" si="323"/>
        <v>"false"</v>
      </c>
      <c r="AA689" t="str">
        <f t="shared" si="324"/>
        <v>"true"</v>
      </c>
      <c r="AB689" t="str">
        <f t="shared" si="325"/>
        <v>""</v>
      </c>
      <c r="AC689" t="str">
        <f t="shared" si="326"/>
        <v>"https://onerecord.iata.org/ns/cargo#DgRadioactiveIsotope"</v>
      </c>
      <c r="AD689" t="str">
        <f t="shared" si="327"/>
        <v>"https://onerecord.iata.org/ns/cargo#physicalChemicalForm"</v>
      </c>
      <c r="AE689" t="str">
        <f t="shared" si="328"/>
        <v>"https://onerecord.iata.org/ns/code-lists/RadioactiveMaterialClassification"</v>
      </c>
      <c r="AF689" t="str">
        <f t="shared" si="329"/>
        <v>"DG","DgRadioactiveIsotope","physicalChemicalForm","CodeList","RadioactiveMaterialClassification",2,"Details of the radioactive isotope contained in the product","A description of the physical and chemical form of the material.","false","true","","https://onerecord.iata.org/ns/cargo#DgRadioactiveIsotope","https://onerecord.iata.org/ns/cargo#physicalChemicalForm","https://onerecord.iata.org/ns/code-lists/RadioactiveMaterialClassification"</v>
      </c>
      <c r="AG689" t="str">
        <f t="shared" si="330"/>
        <v>"DG.DgRadioactiveIsotope"</v>
      </c>
      <c r="AH689" t="str">
        <f t="shared" si="331"/>
        <v>"physicalChemicalForm"</v>
      </c>
      <c r="AI689" t="str">
        <f t="shared" si="332"/>
        <v>"CodeList.RadioactiveMaterialClassification"</v>
      </c>
      <c r="AJ689" t="str">
        <f t="shared" si="333"/>
        <v>""</v>
      </c>
      <c r="AK689" t="str">
        <f t="shared" si="334"/>
        <v>"hasOne"</v>
      </c>
      <c r="AL689" t="str">
        <f t="shared" si="335"/>
        <v>"DG.DgRadioactiveIsotope","physicalChemicalForm","CodeList.RadioactiveMaterialClassification","","hasOne"</v>
      </c>
      <c r="AN689">
        <f>COUNTIF(View_conceptual!G:G,L689)</f>
        <v>0</v>
      </c>
      <c r="AO689">
        <f>COUNTIF(View_conceptual!H:H,L689)+COUNTIF(View_conceptual!I:I,N689)</f>
        <v>0</v>
      </c>
      <c r="AQ689" t="str">
        <f t="shared" si="336"/>
        <v/>
      </c>
      <c r="AR689" t="str">
        <f t="shared" si="337"/>
        <v/>
      </c>
      <c r="AT689">
        <f>COUNTIF(View_full!G:G,L689)</f>
        <v>1</v>
      </c>
      <c r="AU689">
        <f>COUNTIF(View_full!H:H,L689)+COUNTIF(View_full!I:I,N689)</f>
        <v>0</v>
      </c>
      <c r="AV689">
        <f>COUNTIFS(Property_Manual!$A$2:$A$1206,Raw!L689,Property_Manual!$B$2:$B$1206,Raw!M689,Property_Manual!$C$2:$C$1206,Raw!N689,Property_Manual!$D$2:$D$1206,Raw!O689,Property_Manual!$F$2:$F$1206,"x")</f>
        <v>0</v>
      </c>
      <c r="AW689" t="str">
        <f t="shared" si="338"/>
        <v>"DG","DgRadioactiveIsotope","physicalChemicalForm","CodeList","RadioactiveMaterialClassification",2,"Details of the radioactive isotope contained in the product","A description of the physical and chemical form of the material.","false","true","","https://onerecord.iata.org/ns/cargo#DgRadioactiveIsotope","https://onerecord.iata.org/ns/cargo#physicalChemicalForm","https://onerecord.iata.org/ns/code-lists/RadioactiveMaterialClassification"</v>
      </c>
      <c r="AX689" t="str">
        <f t="shared" si="339"/>
        <v/>
      </c>
      <c r="AY689" t="str">
        <f t="shared" si="340"/>
        <v/>
      </c>
    </row>
    <row r="690" spans="1:51" x14ac:dyDescent="0.2">
      <c r="A690" s="5" t="s">
        <v>1254</v>
      </c>
      <c r="B690" s="5" t="s">
        <v>1207</v>
      </c>
      <c r="C690" s="5" t="s">
        <v>528</v>
      </c>
      <c r="D690" s="5" t="s">
        <v>38</v>
      </c>
      <c r="E690" s="5" t="s">
        <v>1209</v>
      </c>
      <c r="F690" s="5" t="s">
        <v>23</v>
      </c>
      <c r="H690" s="5" t="s">
        <v>415</v>
      </c>
      <c r="I690" s="5" t="s">
        <v>806</v>
      </c>
      <c r="J690" s="5" t="s">
        <v>39</v>
      </c>
      <c r="K690" s="5"/>
      <c r="L690" t="str">
        <f t="shared" si="310"/>
        <v>DgRadioactiveIsotope</v>
      </c>
      <c r="M690" t="str">
        <f t="shared" si="311"/>
        <v>checks</v>
      </c>
      <c r="N690" t="str">
        <f t="shared" si="312"/>
        <v>Check</v>
      </c>
      <c r="O690" t="str">
        <f t="shared" si="313"/>
        <v>checkedObject</v>
      </c>
      <c r="P690" t="str">
        <f t="shared" si="314"/>
        <v/>
      </c>
      <c r="Q690" t="str">
        <f t="shared" si="315"/>
        <v>Object</v>
      </c>
      <c r="R690" t="str">
        <f t="shared" si="316"/>
        <v>"DG"</v>
      </c>
      <c r="S690" t="str">
        <f t="shared" si="317"/>
        <v>"DgRadioactiveIsotope"</v>
      </c>
      <c r="T690" t="str">
        <f t="shared" si="318"/>
        <v>"checks"</v>
      </c>
      <c r="U690" t="str">
        <f t="shared" si="319"/>
        <v>"Action"</v>
      </c>
      <c r="V690" t="str">
        <f t="shared" si="320"/>
        <v>"Check"</v>
      </c>
      <c r="W690">
        <f>IF($A690="Implicit","",COUNTIFS($C$8:C690,C690,$A$8:A690,"Explicit"))</f>
        <v>3</v>
      </c>
      <c r="X690" t="str">
        <f t="shared" si="321"/>
        <v>"Details of the radioactive isotope contained in the product"</v>
      </c>
      <c r="Y690" t="str">
        <f t="shared" si="322"/>
        <v>"References to the CheckActions performed on the object"</v>
      </c>
      <c r="Z690" t="str">
        <f t="shared" si="323"/>
        <v>"true"</v>
      </c>
      <c r="AA690" t="str">
        <f t="shared" si="324"/>
        <v>"false"</v>
      </c>
      <c r="AB690" t="str">
        <f t="shared" si="325"/>
        <v>""</v>
      </c>
      <c r="AC690" t="str">
        <f t="shared" si="326"/>
        <v>"https://onerecord.iata.org/ns/cargo#DgRadioactiveIsotope"</v>
      </c>
      <c r="AD690" t="str">
        <f t="shared" si="327"/>
        <v>"https://onerecord.iata.org/ns/cargo#checks"</v>
      </c>
      <c r="AE690" t="str">
        <f t="shared" si="328"/>
        <v>"https://onerecord.iata.org/ns/cargo#Check"</v>
      </c>
      <c r="AF690" t="str">
        <f t="shared" si="329"/>
        <v>"DG","DgRadioactiveIsotope","checks","Action","Check",3,"Details of the radioactive isotope contained in the product","References to the CheckActions performed on the object","true","false","","https://onerecord.iata.org/ns/cargo#DgRadioactiveIsotope","https://onerecord.iata.org/ns/cargo#checks","https://onerecord.iata.org/ns/cargo#Check"</v>
      </c>
      <c r="AG690" t="str">
        <f t="shared" si="330"/>
        <v>"DG.DgRadioactiveIsotope"</v>
      </c>
      <c r="AH690" t="str">
        <f t="shared" si="331"/>
        <v>"checks"</v>
      </c>
      <c r="AI690" t="str">
        <f t="shared" si="332"/>
        <v>"Action.Check"</v>
      </c>
      <c r="AJ690" t="str">
        <f t="shared" si="333"/>
        <v>"checkedObject"</v>
      </c>
      <c r="AK690" t="str">
        <f t="shared" si="334"/>
        <v>"hasMany"</v>
      </c>
      <c r="AL690" t="str">
        <f t="shared" si="335"/>
        <v>"DG.DgRadioactiveIsotope","checks","Action.Check","checkedObject","hasMany"</v>
      </c>
      <c r="AN690">
        <f>COUNTIF(View_conceptual!G:G,L690)</f>
        <v>0</v>
      </c>
      <c r="AO690">
        <f>COUNTIF(View_conceptual!H:H,L690)+COUNTIF(View_conceptual!I:I,N690)</f>
        <v>0</v>
      </c>
      <c r="AQ690" t="str">
        <f t="shared" si="336"/>
        <v/>
      </c>
      <c r="AR690" t="str">
        <f t="shared" si="337"/>
        <v/>
      </c>
      <c r="AT690">
        <f>COUNTIF(View_full!G:G,L690)</f>
        <v>1</v>
      </c>
      <c r="AU690">
        <f>COUNTIF(View_full!H:H,L690)+COUNTIF(View_full!I:I,N690)</f>
        <v>0</v>
      </c>
      <c r="AV690">
        <f>COUNTIFS(Property_Manual!$A$2:$A$1206,Raw!L690,Property_Manual!$B$2:$B$1206,Raw!M690,Property_Manual!$C$2:$C$1206,Raw!N690,Property_Manual!$D$2:$D$1206,Raw!O690,Property_Manual!$F$2:$F$1206,"x")</f>
        <v>0</v>
      </c>
      <c r="AW690" t="str">
        <f t="shared" si="338"/>
        <v>"DG","DgRadioactiveIsotope","checks","Action","Check",3,"Details of the radioactive isotope contained in the product","References to the CheckActions performed on the object","true","false","","https://onerecord.iata.org/ns/cargo#DgRadioactiveIsotope","https://onerecord.iata.org/ns/cargo#checks","https://onerecord.iata.org/ns/cargo#Check"</v>
      </c>
      <c r="AX690" t="str">
        <f t="shared" si="339"/>
        <v/>
      </c>
      <c r="AY690" t="str">
        <f t="shared" si="340"/>
        <v/>
      </c>
    </row>
    <row r="691" spans="1:51" x14ac:dyDescent="0.2">
      <c r="A691" s="5" t="s">
        <v>1254</v>
      </c>
      <c r="B691" s="5" t="s">
        <v>1207</v>
      </c>
      <c r="C691" s="5" t="s">
        <v>528</v>
      </c>
      <c r="D691" s="5" t="s">
        <v>43</v>
      </c>
      <c r="E691" s="5" t="s">
        <v>1198</v>
      </c>
      <c r="F691" s="5" t="s">
        <v>44</v>
      </c>
      <c r="H691" s="5" t="s">
        <v>654</v>
      </c>
      <c r="I691" s="5" t="s">
        <v>806</v>
      </c>
      <c r="J691" s="5" t="s">
        <v>45</v>
      </c>
      <c r="K691" s="5"/>
      <c r="L691" t="str">
        <f t="shared" si="310"/>
        <v>DgRadioactiveIsotope</v>
      </c>
      <c r="M691" t="str">
        <f t="shared" si="311"/>
        <v>externalReferences</v>
      </c>
      <c r="N691" t="str">
        <f t="shared" si="312"/>
        <v>ExternalReference</v>
      </c>
      <c r="O691" t="str">
        <f t="shared" si="313"/>
        <v>referenceForObjects</v>
      </c>
      <c r="P691" t="str">
        <f t="shared" si="314"/>
        <v/>
      </c>
      <c r="Q691" t="str">
        <f t="shared" si="315"/>
        <v>Object</v>
      </c>
      <c r="R691" t="str">
        <f t="shared" si="316"/>
        <v>"DG"</v>
      </c>
      <c r="S691" t="str">
        <f t="shared" si="317"/>
        <v>"DgRadioactiveIsotope"</v>
      </c>
      <c r="T691" t="str">
        <f t="shared" si="318"/>
        <v>"externalReferences"</v>
      </c>
      <c r="U691" t="str">
        <f t="shared" si="319"/>
        <v>"Common"</v>
      </c>
      <c r="V691" t="str">
        <f t="shared" si="320"/>
        <v>"ExternalReference"</v>
      </c>
      <c r="W691">
        <f>IF($A691="Implicit","",COUNTIFS($C$8:C691,C691,$A$8:A691,"Explicit"))</f>
        <v>4</v>
      </c>
      <c r="X691" t="str">
        <f t="shared" si="321"/>
        <v>"Details of the radioactive isotope contained in the product"</v>
      </c>
      <c r="Y691" t="str">
        <f t="shared" si="322"/>
        <v>"References to all associated ExternalReferences"</v>
      </c>
      <c r="Z691" t="str">
        <f t="shared" si="323"/>
        <v>"true"</v>
      </c>
      <c r="AA691" t="str">
        <f t="shared" si="324"/>
        <v>"false"</v>
      </c>
      <c r="AB691" t="str">
        <f t="shared" si="325"/>
        <v>""</v>
      </c>
      <c r="AC691" t="str">
        <f t="shared" si="326"/>
        <v>"https://onerecord.iata.org/ns/cargo#DgRadioactiveIsotope"</v>
      </c>
      <c r="AD691" t="str">
        <f t="shared" si="327"/>
        <v>"https://onerecord.iata.org/ns/cargo#externalReferences"</v>
      </c>
      <c r="AE691" t="str">
        <f t="shared" si="328"/>
        <v>"https://onerecord.iata.org/ns/cargo#ExternalReference"</v>
      </c>
      <c r="AF691" t="str">
        <f t="shared" si="329"/>
        <v>"DG","DgRadioactiveIsotope","externalReferences","Common","ExternalReference",4,"Details of the radioactive isotope contained in the product","References to all associated ExternalReferences","true","false","","https://onerecord.iata.org/ns/cargo#DgRadioactiveIsotope","https://onerecord.iata.org/ns/cargo#externalReferences","https://onerecord.iata.org/ns/cargo#ExternalReference"</v>
      </c>
      <c r="AG691" t="str">
        <f t="shared" si="330"/>
        <v>"DG.DgRadioactiveIsotope"</v>
      </c>
      <c r="AH691" t="str">
        <f t="shared" si="331"/>
        <v>"externalReferences"</v>
      </c>
      <c r="AI691" t="str">
        <f t="shared" si="332"/>
        <v>"Common.ExternalReference"</v>
      </c>
      <c r="AJ691" t="str">
        <f t="shared" si="333"/>
        <v>"referenceForObjects"</v>
      </c>
      <c r="AK691" t="str">
        <f t="shared" si="334"/>
        <v>"hasMany"</v>
      </c>
      <c r="AL691" t="str">
        <f t="shared" si="335"/>
        <v>"DG.DgRadioactiveIsotope","externalReferences","Common.ExternalReference","referenceForObjects","hasMany"</v>
      </c>
      <c r="AN691">
        <f>COUNTIF(View_conceptual!G:G,L691)</f>
        <v>0</v>
      </c>
      <c r="AO691">
        <f>COUNTIF(View_conceptual!H:H,L691)+COUNTIF(View_conceptual!I:I,N691)</f>
        <v>0</v>
      </c>
      <c r="AQ691" t="str">
        <f t="shared" si="336"/>
        <v/>
      </c>
      <c r="AR691" t="str">
        <f t="shared" si="337"/>
        <v/>
      </c>
      <c r="AT691">
        <f>COUNTIF(View_full!G:G,L691)</f>
        <v>1</v>
      </c>
      <c r="AU691">
        <f>COUNTIF(View_full!H:H,L691)+COUNTIF(View_full!I:I,N691)</f>
        <v>0</v>
      </c>
      <c r="AV691">
        <f>COUNTIFS(Property_Manual!$A$2:$A$1206,Raw!L691,Property_Manual!$B$2:$B$1206,Raw!M691,Property_Manual!$C$2:$C$1206,Raw!N691,Property_Manual!$D$2:$D$1206,Raw!O691,Property_Manual!$F$2:$F$1206,"x")</f>
        <v>0</v>
      </c>
      <c r="AW691" t="str">
        <f t="shared" si="338"/>
        <v>"DG","DgRadioactiveIsotope","externalReferences","Common","ExternalReference",4,"Details of the radioactive isotope contained in the product","References to all associated ExternalReferences","true","false","","https://onerecord.iata.org/ns/cargo#DgRadioactiveIsotope","https://onerecord.iata.org/ns/cargo#externalReferences","https://onerecord.iata.org/ns/cargo#ExternalReference"</v>
      </c>
      <c r="AX691" t="str">
        <f t="shared" si="339"/>
        <v/>
      </c>
      <c r="AY691" t="str">
        <f t="shared" si="340"/>
        <v/>
      </c>
    </row>
    <row r="692" spans="1:51" x14ac:dyDescent="0.2">
      <c r="A692" s="5" t="s">
        <v>1255</v>
      </c>
      <c r="B692" s="5" t="s">
        <v>1207</v>
      </c>
      <c r="C692" s="5" t="s">
        <v>528</v>
      </c>
      <c r="D692" s="5" t="s">
        <v>808</v>
      </c>
      <c r="E692" s="5" t="s">
        <v>1197</v>
      </c>
      <c r="F692" s="5" t="s">
        <v>2203</v>
      </c>
      <c r="G692">
        <v>1</v>
      </c>
      <c r="H692" s="5"/>
      <c r="I692" s="5" t="s">
        <v>806</v>
      </c>
      <c r="J692" s="5" t="s">
        <v>809</v>
      </c>
      <c r="K692" s="5"/>
      <c r="L692" t="str">
        <f t="shared" si="310"/>
        <v>DgRadioactiveIsotope</v>
      </c>
      <c r="M692" t="str">
        <f t="shared" si="311"/>
        <v>physicalChemicalForm</v>
      </c>
      <c r="N692" t="str">
        <f t="shared" si="312"/>
        <v>RadioactiveMaterialClassification</v>
      </c>
      <c r="O692" t="str">
        <f t="shared" si="313"/>
        <v/>
      </c>
      <c r="P692" t="str">
        <f t="shared" si="314"/>
        <v/>
      </c>
      <c r="Q692" t="str">
        <f t="shared" si="315"/>
        <v>Object</v>
      </c>
      <c r="R692" t="str">
        <f t="shared" si="316"/>
        <v/>
      </c>
      <c r="S692" t="str">
        <f t="shared" si="317"/>
        <v/>
      </c>
      <c r="T692" t="str">
        <f t="shared" si="318"/>
        <v/>
      </c>
      <c r="U692" t="str">
        <f t="shared" si="319"/>
        <v/>
      </c>
      <c r="V692" t="str">
        <f t="shared" si="320"/>
        <v/>
      </c>
      <c r="W692" t="str">
        <f>IF($A692="Implicit","",COUNTIFS($C$8:C692,C692,$A$8:A692,"Explicit"))</f>
        <v/>
      </c>
      <c r="X692" t="str">
        <f t="shared" si="321"/>
        <v/>
      </c>
      <c r="Y692" t="str">
        <f t="shared" si="322"/>
        <v/>
      </c>
      <c r="Z692" t="str">
        <f t="shared" si="323"/>
        <v/>
      </c>
      <c r="AA692" t="str">
        <f t="shared" si="324"/>
        <v/>
      </c>
      <c r="AB692" t="str">
        <f t="shared" si="325"/>
        <v/>
      </c>
      <c r="AC692" t="str">
        <f t="shared" si="326"/>
        <v/>
      </c>
      <c r="AD692" t="str">
        <f t="shared" si="327"/>
        <v/>
      </c>
      <c r="AE692" t="str">
        <f t="shared" si="328"/>
        <v/>
      </c>
      <c r="AF692" t="str">
        <f t="shared" si="329"/>
        <v/>
      </c>
      <c r="AG692" t="str">
        <f t="shared" si="330"/>
        <v>"DG.DgRadioactiveIsotope"</v>
      </c>
      <c r="AH692" t="str">
        <f t="shared" si="331"/>
        <v>"physicalChemicalForm"</v>
      </c>
      <c r="AI692" t="str">
        <f t="shared" si="332"/>
        <v>"CodeList.RadioactiveMaterialClassification"</v>
      </c>
      <c r="AJ692" t="str">
        <f t="shared" si="333"/>
        <v>""</v>
      </c>
      <c r="AK692" t="str">
        <f t="shared" si="334"/>
        <v>"hasOne"</v>
      </c>
      <c r="AL692" t="str">
        <f t="shared" si="335"/>
        <v>"DG.DgRadioactiveIsotope","physicalChemicalForm","CodeList.RadioactiveMaterialClassification","","hasOne"</v>
      </c>
      <c r="AN692">
        <f>COUNTIF(View_conceptual!G:G,L692)</f>
        <v>0</v>
      </c>
      <c r="AO692">
        <f>COUNTIF(View_conceptual!H:H,L692)+COUNTIF(View_conceptual!I:I,N692)</f>
        <v>0</v>
      </c>
      <c r="AQ692" t="str">
        <f t="shared" si="336"/>
        <v/>
      </c>
      <c r="AR692" t="str">
        <f t="shared" si="337"/>
        <v/>
      </c>
      <c r="AT692">
        <f>COUNTIF(View_full!G:G,L692)</f>
        <v>1</v>
      </c>
      <c r="AU692">
        <f>COUNTIF(View_full!H:H,L692)+COUNTIF(View_full!I:I,N692)</f>
        <v>0</v>
      </c>
      <c r="AV692">
        <f>COUNTIFS(Property_Manual!$A$2:$A$1206,Raw!L692,Property_Manual!$B$2:$B$1206,Raw!M692,Property_Manual!$C$2:$C$1206,Raw!N692,Property_Manual!$D$2:$D$1206,Raw!O692,Property_Manual!$F$2:$F$1206,"x")</f>
        <v>0</v>
      </c>
      <c r="AW692" t="str">
        <f t="shared" si="338"/>
        <v/>
      </c>
      <c r="AX692" t="str">
        <f t="shared" si="339"/>
        <v/>
      </c>
      <c r="AY692" t="str">
        <f t="shared" si="340"/>
        <v/>
      </c>
    </row>
    <row r="693" spans="1:51" x14ac:dyDescent="0.2">
      <c r="A693" s="5" t="s">
        <v>1255</v>
      </c>
      <c r="B693" s="5" t="s">
        <v>1207</v>
      </c>
      <c r="C693" s="5" t="s">
        <v>528</v>
      </c>
      <c r="D693" s="5" t="s">
        <v>38</v>
      </c>
      <c r="E693" s="5" t="s">
        <v>1209</v>
      </c>
      <c r="F693" s="5" t="s">
        <v>23</v>
      </c>
      <c r="H693" s="5" t="s">
        <v>415</v>
      </c>
      <c r="I693" s="5" t="s">
        <v>806</v>
      </c>
      <c r="J693" s="5" t="s">
        <v>39</v>
      </c>
      <c r="K693" s="5"/>
      <c r="L693" t="str">
        <f t="shared" si="310"/>
        <v>DgRadioactiveIsotope</v>
      </c>
      <c r="M693" t="str">
        <f t="shared" si="311"/>
        <v>checks</v>
      </c>
      <c r="N693" t="str">
        <f t="shared" si="312"/>
        <v>Check</v>
      </c>
      <c r="O693" t="str">
        <f t="shared" si="313"/>
        <v>checkedObject</v>
      </c>
      <c r="P693" t="str">
        <f t="shared" si="314"/>
        <v/>
      </c>
      <c r="Q693" t="str">
        <f t="shared" si="315"/>
        <v>Object</v>
      </c>
      <c r="R693" t="str">
        <f t="shared" si="316"/>
        <v/>
      </c>
      <c r="S693" t="str">
        <f t="shared" si="317"/>
        <v/>
      </c>
      <c r="T693" t="str">
        <f t="shared" si="318"/>
        <v/>
      </c>
      <c r="U693" t="str">
        <f t="shared" si="319"/>
        <v/>
      </c>
      <c r="V693" t="str">
        <f t="shared" si="320"/>
        <v/>
      </c>
      <c r="W693" t="str">
        <f>IF($A693="Implicit","",COUNTIFS($C$8:C693,C693,$A$8:A693,"Explicit"))</f>
        <v/>
      </c>
      <c r="X693" t="str">
        <f t="shared" si="321"/>
        <v/>
      </c>
      <c r="Y693" t="str">
        <f t="shared" si="322"/>
        <v/>
      </c>
      <c r="Z693" t="str">
        <f t="shared" si="323"/>
        <v/>
      </c>
      <c r="AA693" t="str">
        <f t="shared" si="324"/>
        <v/>
      </c>
      <c r="AB693" t="str">
        <f t="shared" si="325"/>
        <v/>
      </c>
      <c r="AC693" t="str">
        <f t="shared" si="326"/>
        <v/>
      </c>
      <c r="AD693" t="str">
        <f t="shared" si="327"/>
        <v/>
      </c>
      <c r="AE693" t="str">
        <f t="shared" si="328"/>
        <v/>
      </c>
      <c r="AF693" t="str">
        <f t="shared" si="329"/>
        <v/>
      </c>
      <c r="AG693" t="str">
        <f t="shared" si="330"/>
        <v>"DG.DgRadioactiveIsotope"</v>
      </c>
      <c r="AH693" t="str">
        <f t="shared" si="331"/>
        <v>"checks"</v>
      </c>
      <c r="AI693" t="str">
        <f t="shared" si="332"/>
        <v>"Action.Check"</v>
      </c>
      <c r="AJ693" t="str">
        <f t="shared" si="333"/>
        <v>"checkedObject"</v>
      </c>
      <c r="AK693" t="str">
        <f t="shared" si="334"/>
        <v>"hasMany"</v>
      </c>
      <c r="AL693" t="str">
        <f t="shared" si="335"/>
        <v>"DG.DgRadioactiveIsotope","checks","Action.Check","checkedObject","hasMany"</v>
      </c>
      <c r="AN693">
        <f>COUNTIF(View_conceptual!G:G,L693)</f>
        <v>0</v>
      </c>
      <c r="AO693">
        <f>COUNTIF(View_conceptual!H:H,L693)+COUNTIF(View_conceptual!I:I,N693)</f>
        <v>0</v>
      </c>
      <c r="AQ693" t="str">
        <f t="shared" si="336"/>
        <v/>
      </c>
      <c r="AR693" t="str">
        <f t="shared" si="337"/>
        <v/>
      </c>
      <c r="AT693">
        <f>COUNTIF(View_full!G:G,L693)</f>
        <v>1</v>
      </c>
      <c r="AU693">
        <f>COUNTIF(View_full!H:H,L693)+COUNTIF(View_full!I:I,N693)</f>
        <v>0</v>
      </c>
      <c r="AV693">
        <f>COUNTIFS(Property_Manual!$A$2:$A$1206,Raw!L693,Property_Manual!$B$2:$B$1206,Raw!M693,Property_Manual!$C$2:$C$1206,Raw!N693,Property_Manual!$D$2:$D$1206,Raw!O693,Property_Manual!$F$2:$F$1206,"x")</f>
        <v>0</v>
      </c>
      <c r="AW693" t="str">
        <f t="shared" si="338"/>
        <v/>
      </c>
      <c r="AX693" t="str">
        <f t="shared" si="339"/>
        <v/>
      </c>
      <c r="AY693" t="str">
        <f t="shared" si="340"/>
        <v/>
      </c>
    </row>
    <row r="694" spans="1:51" x14ac:dyDescent="0.2">
      <c r="A694" s="5" t="s">
        <v>1255</v>
      </c>
      <c r="B694" s="5" t="s">
        <v>1207</v>
      </c>
      <c r="C694" s="5" t="s">
        <v>528</v>
      </c>
      <c r="D694" s="5" t="s">
        <v>43</v>
      </c>
      <c r="E694" s="5" t="s">
        <v>1198</v>
      </c>
      <c r="F694" s="5" t="s">
        <v>44</v>
      </c>
      <c r="H694" t="s">
        <v>654</v>
      </c>
      <c r="I694" s="5" t="s">
        <v>806</v>
      </c>
      <c r="J694" s="5" t="s">
        <v>45</v>
      </c>
      <c r="K694" s="5"/>
      <c r="L694" t="str">
        <f t="shared" si="310"/>
        <v>DgRadioactiveIsotope</v>
      </c>
      <c r="M694" t="str">
        <f t="shared" si="311"/>
        <v>externalReferences</v>
      </c>
      <c r="N694" t="str">
        <f t="shared" si="312"/>
        <v>ExternalReference</v>
      </c>
      <c r="O694" t="str">
        <f t="shared" si="313"/>
        <v>referenceForObjects</v>
      </c>
      <c r="P694" t="str">
        <f t="shared" si="314"/>
        <v/>
      </c>
      <c r="Q694" t="str">
        <f t="shared" si="315"/>
        <v>Object</v>
      </c>
      <c r="R694" t="str">
        <f t="shared" si="316"/>
        <v/>
      </c>
      <c r="S694" t="str">
        <f t="shared" si="317"/>
        <v/>
      </c>
      <c r="T694" t="str">
        <f t="shared" si="318"/>
        <v/>
      </c>
      <c r="U694" t="str">
        <f t="shared" si="319"/>
        <v/>
      </c>
      <c r="V694" t="str">
        <f t="shared" si="320"/>
        <v/>
      </c>
      <c r="W694" t="str">
        <f>IF($A694="Implicit","",COUNTIFS($C$8:C694,C694,$A$8:A694,"Explicit"))</f>
        <v/>
      </c>
      <c r="X694" t="str">
        <f t="shared" si="321"/>
        <v/>
      </c>
      <c r="Y694" t="str">
        <f t="shared" si="322"/>
        <v/>
      </c>
      <c r="Z694" t="str">
        <f t="shared" si="323"/>
        <v/>
      </c>
      <c r="AA694" t="str">
        <f t="shared" si="324"/>
        <v/>
      </c>
      <c r="AB694" t="str">
        <f t="shared" si="325"/>
        <v/>
      </c>
      <c r="AC694" t="str">
        <f t="shared" si="326"/>
        <v/>
      </c>
      <c r="AD694" t="str">
        <f t="shared" si="327"/>
        <v/>
      </c>
      <c r="AE694" t="str">
        <f t="shared" si="328"/>
        <v/>
      </c>
      <c r="AF694" t="str">
        <f t="shared" si="329"/>
        <v/>
      </c>
      <c r="AG694" t="str">
        <f t="shared" si="330"/>
        <v>"DG.DgRadioactiveIsotope"</v>
      </c>
      <c r="AH694" t="str">
        <f t="shared" si="331"/>
        <v>"externalReferences"</v>
      </c>
      <c r="AI694" t="str">
        <f t="shared" si="332"/>
        <v>"Common.ExternalReference"</v>
      </c>
      <c r="AJ694" t="str">
        <f t="shared" si="333"/>
        <v>"referenceForObjects"</v>
      </c>
      <c r="AK694" t="str">
        <f t="shared" si="334"/>
        <v>"hasMany"</v>
      </c>
      <c r="AL694" t="str">
        <f t="shared" si="335"/>
        <v>"DG.DgRadioactiveIsotope","externalReferences","Common.ExternalReference","referenceForObjects","hasMany"</v>
      </c>
      <c r="AN694">
        <f>COUNTIF(View_conceptual!G:G,L694)</f>
        <v>0</v>
      </c>
      <c r="AO694">
        <f>COUNTIF(View_conceptual!H:H,L694)+COUNTIF(View_conceptual!I:I,N694)</f>
        <v>0</v>
      </c>
      <c r="AQ694" t="str">
        <f t="shared" si="336"/>
        <v/>
      </c>
      <c r="AR694" t="str">
        <f t="shared" si="337"/>
        <v/>
      </c>
      <c r="AT694">
        <f>COUNTIF(View_full!G:G,L694)</f>
        <v>1</v>
      </c>
      <c r="AU694">
        <f>COUNTIF(View_full!H:H,L694)+COUNTIF(View_full!I:I,N694)</f>
        <v>0</v>
      </c>
      <c r="AV694">
        <f>COUNTIFS(Property_Manual!$A$2:$A$1206,Raw!L694,Property_Manual!$B$2:$B$1206,Raw!M694,Property_Manual!$C$2:$C$1206,Raw!N694,Property_Manual!$D$2:$D$1206,Raw!O694,Property_Manual!$F$2:$F$1206,"x")</f>
        <v>0</v>
      </c>
      <c r="AW694" t="str">
        <f t="shared" si="338"/>
        <v/>
      </c>
      <c r="AX694" t="str">
        <f t="shared" si="339"/>
        <v/>
      </c>
      <c r="AY694" t="str">
        <f t="shared" si="340"/>
        <v/>
      </c>
    </row>
    <row r="695" spans="1:51" x14ac:dyDescent="0.2">
      <c r="A695" s="5" t="s">
        <v>1254</v>
      </c>
      <c r="B695" s="5" t="s">
        <v>1207</v>
      </c>
      <c r="C695" s="5" t="s">
        <v>528</v>
      </c>
      <c r="D695" s="5" t="s">
        <v>810</v>
      </c>
      <c r="F695" s="5" t="s">
        <v>6</v>
      </c>
      <c r="G695">
        <v>1</v>
      </c>
      <c r="I695" s="5" t="s">
        <v>806</v>
      </c>
      <c r="J695" s="5" t="s">
        <v>811</v>
      </c>
      <c r="K695" s="5"/>
      <c r="L695" t="str">
        <f t="shared" si="310"/>
        <v>DgRadioactiveIsotope</v>
      </c>
      <c r="M695" t="str">
        <f t="shared" si="311"/>
        <v>activityLevelMeasure</v>
      </c>
      <c r="N695" t="str">
        <f t="shared" si="312"/>
        <v>string</v>
      </c>
      <c r="O695" t="str">
        <f t="shared" si="313"/>
        <v/>
      </c>
      <c r="P695" t="str">
        <f t="shared" si="314"/>
        <v/>
      </c>
      <c r="Q695" t="str">
        <f t="shared" si="315"/>
        <v>Object</v>
      </c>
      <c r="R695" t="str">
        <f t="shared" si="316"/>
        <v>"DG"</v>
      </c>
      <c r="S695" t="str">
        <f t="shared" si="317"/>
        <v>"DgRadioactiveIsotope"</v>
      </c>
      <c r="T695" t="str">
        <f t="shared" si="318"/>
        <v>"activityLevelMeasure"</v>
      </c>
      <c r="U695" t="str">
        <f t="shared" si="319"/>
        <v>""</v>
      </c>
      <c r="V695" t="str">
        <f t="shared" si="320"/>
        <v>"string"</v>
      </c>
      <c r="W695">
        <f>IF($A695="Implicit","",COUNTIFS($C$8:C695,C695,$A$8:A695,"Explicit"))</f>
        <v>5</v>
      </c>
      <c r="X695" t="str">
        <f t="shared" si="321"/>
        <v>"Details of the radioactive isotope contained in the product"</v>
      </c>
      <c r="Y695" t="str">
        <f t="shared" si="322"/>
        <v>"Numeric expression of the activity of a radioactive Item"</v>
      </c>
      <c r="Z695" t="str">
        <f t="shared" si="323"/>
        <v>"false"</v>
      </c>
      <c r="AA695" t="str">
        <f t="shared" si="324"/>
        <v>"false"</v>
      </c>
      <c r="AB695" t="str">
        <f t="shared" si="325"/>
        <v>""</v>
      </c>
      <c r="AC695" t="str">
        <f t="shared" si="326"/>
        <v>"https://onerecord.iata.org/ns/cargo#DgRadioactiveIsotope"</v>
      </c>
      <c r="AD695" t="str">
        <f t="shared" si="327"/>
        <v>"https://onerecord.iata.org/ns/cargo#activityLevelMeasure"</v>
      </c>
      <c r="AE695" t="str">
        <f t="shared" si="328"/>
        <v>"http://www.w3.org/2001/XMLSchema#string"</v>
      </c>
      <c r="AF695" t="str">
        <f t="shared" si="329"/>
        <v>"DG","DgRadioactiveIsotope","activityLevelMeasure","","string",5,"Details of the radioactive isotope contained in the product","Numeric expression of the activity of a radioactive Item","false","false","","https://onerecord.iata.org/ns/cargo#DgRadioactiveIsotope","https://onerecord.iata.org/ns/cargo#activityLevelMeasure","http://www.w3.org/2001/XMLSchema#string"</v>
      </c>
      <c r="AG695" t="str">
        <f t="shared" si="330"/>
        <v>"DG.DgRadioactiveIsotope"</v>
      </c>
      <c r="AH695" t="str">
        <f t="shared" si="331"/>
        <v>"activityLevelMeasure"</v>
      </c>
      <c r="AI695" t="str">
        <f t="shared" si="332"/>
        <v>".string"</v>
      </c>
      <c r="AJ695" t="str">
        <f t="shared" si="333"/>
        <v>""</v>
      </c>
      <c r="AK695" t="str">
        <f t="shared" si="334"/>
        <v>"hasOne"</v>
      </c>
      <c r="AL695" t="str">
        <f t="shared" si="335"/>
        <v>"DG.DgRadioactiveIsotope","activityLevelMeasure",".string","","hasOne"</v>
      </c>
      <c r="AN695">
        <f>COUNTIF(View_conceptual!G:G,L695)</f>
        <v>0</v>
      </c>
      <c r="AO695">
        <f>COUNTIF(View_conceptual!H:H,L695)+COUNTIF(View_conceptual!I:I,N695)</f>
        <v>0</v>
      </c>
      <c r="AQ695" t="str">
        <f t="shared" si="336"/>
        <v/>
      </c>
      <c r="AR695" t="str">
        <f t="shared" si="337"/>
        <v/>
      </c>
      <c r="AT695">
        <f>COUNTIF(View_full!G:G,L695)</f>
        <v>1</v>
      </c>
      <c r="AU695">
        <f>COUNTIF(View_full!H:H,L695)+COUNTIF(View_full!I:I,N695)</f>
        <v>0</v>
      </c>
      <c r="AV695">
        <f>COUNTIFS(Property_Manual!$A$2:$A$1206,Raw!L695,Property_Manual!$B$2:$B$1206,Raw!M695,Property_Manual!$C$2:$C$1206,Raw!N695,Property_Manual!$D$2:$D$1206,Raw!O695,Property_Manual!$F$2:$F$1206,"x")</f>
        <v>0</v>
      </c>
      <c r="AW695" t="str">
        <f t="shared" si="338"/>
        <v>"DG","DgRadioactiveIsotope","activityLevelMeasure","","string",5,"Details of the radioactive isotope contained in the product","Numeric expression of the activity of a radioactive Item","false","false","","https://onerecord.iata.org/ns/cargo#DgRadioactiveIsotope","https://onerecord.iata.org/ns/cargo#activityLevelMeasure","http://www.w3.org/2001/XMLSchema#string"</v>
      </c>
      <c r="AX695" t="str">
        <f t="shared" si="339"/>
        <v/>
      </c>
      <c r="AY695" t="str">
        <f t="shared" si="340"/>
        <v/>
      </c>
    </row>
    <row r="696" spans="1:51" x14ac:dyDescent="0.2">
      <c r="A696" s="5" t="s">
        <v>1254</v>
      </c>
      <c r="B696" s="5" t="s">
        <v>1207</v>
      </c>
      <c r="C696" s="5" t="s">
        <v>528</v>
      </c>
      <c r="D696" s="5" t="s">
        <v>812</v>
      </c>
      <c r="F696" s="5" t="s">
        <v>6</v>
      </c>
      <c r="G696">
        <v>1</v>
      </c>
      <c r="I696" s="5" t="s">
        <v>806</v>
      </c>
      <c r="J696" s="5" t="s">
        <v>813</v>
      </c>
      <c r="K696" s="5"/>
      <c r="L696" t="str">
        <f t="shared" si="310"/>
        <v>DgRadioactiveIsotope</v>
      </c>
      <c r="M696" t="str">
        <f t="shared" si="311"/>
        <v>criticalitySafetyIndexNumeric</v>
      </c>
      <c r="N696" t="str">
        <f t="shared" si="312"/>
        <v>string</v>
      </c>
      <c r="O696" t="str">
        <f t="shared" si="313"/>
        <v/>
      </c>
      <c r="P696" t="str">
        <f t="shared" si="314"/>
        <v/>
      </c>
      <c r="Q696" t="str">
        <f t="shared" si="315"/>
        <v>Object</v>
      </c>
      <c r="R696" t="str">
        <f t="shared" si="316"/>
        <v>"DG"</v>
      </c>
      <c r="S696" t="str">
        <f t="shared" si="317"/>
        <v>"DgRadioactiveIsotope"</v>
      </c>
      <c r="T696" t="str">
        <f t="shared" si="318"/>
        <v>"criticalitySafetyIndexNumeric"</v>
      </c>
      <c r="U696" t="str">
        <f t="shared" si="319"/>
        <v>""</v>
      </c>
      <c r="V696" t="str">
        <f t="shared" si="320"/>
        <v>"string"</v>
      </c>
      <c r="W696">
        <f>IF($A696="Implicit","",COUNTIFS($C$8:C696,C696,$A$8:A696,"Explicit"))</f>
        <v>6</v>
      </c>
      <c r="X696" t="str">
        <f t="shared" si="321"/>
        <v>"Details of the radioactive isotope contained in the product"</v>
      </c>
      <c r="Y696" t="str">
        <f t="shared" si="322"/>
        <v>"Applies to fissile material only; other than fissile excepted. A numeric value expressed to one decimal place preceded by the letters CSI."</v>
      </c>
      <c r="Z696" t="str">
        <f t="shared" si="323"/>
        <v>"false"</v>
      </c>
      <c r="AA696" t="str">
        <f t="shared" si="324"/>
        <v>"false"</v>
      </c>
      <c r="AB696" t="str">
        <f t="shared" si="325"/>
        <v>""</v>
      </c>
      <c r="AC696" t="str">
        <f t="shared" si="326"/>
        <v>"https://onerecord.iata.org/ns/cargo#DgRadioactiveIsotope"</v>
      </c>
      <c r="AD696" t="str">
        <f t="shared" si="327"/>
        <v>"https://onerecord.iata.org/ns/cargo#criticalitySafetyIndexNumeric"</v>
      </c>
      <c r="AE696" t="str">
        <f t="shared" si="328"/>
        <v>"http://www.w3.org/2001/XMLSchema#string"</v>
      </c>
      <c r="AF696" t="str">
        <f t="shared" si="329"/>
        <v>"DG","DgRadioactiveIsotope","criticalitySafetyIndexNumeric","","string",6,"Details of the radioactive isotope contained in the product","Applies to fissile material only; other than fissile excepted. A numeric value expressed to one decimal place preceded by the letters CSI.","false","false","","https://onerecord.iata.org/ns/cargo#DgRadioactiveIsotope","https://onerecord.iata.org/ns/cargo#criticalitySafetyIndexNumeric","http://www.w3.org/2001/XMLSchema#string"</v>
      </c>
      <c r="AG696" t="str">
        <f t="shared" si="330"/>
        <v>"DG.DgRadioactiveIsotope"</v>
      </c>
      <c r="AH696" t="str">
        <f t="shared" si="331"/>
        <v>"criticalitySafetyIndexNumeric"</v>
      </c>
      <c r="AI696" t="str">
        <f t="shared" si="332"/>
        <v>".string"</v>
      </c>
      <c r="AJ696" t="str">
        <f t="shared" si="333"/>
        <v>""</v>
      </c>
      <c r="AK696" t="str">
        <f t="shared" si="334"/>
        <v>"hasOne"</v>
      </c>
      <c r="AL696" t="str">
        <f t="shared" si="335"/>
        <v>"DG.DgRadioactiveIsotope","criticalitySafetyIndexNumeric",".string","","hasOne"</v>
      </c>
      <c r="AN696">
        <f>COUNTIF(View_conceptual!G:G,L696)</f>
        <v>0</v>
      </c>
      <c r="AO696">
        <f>COUNTIF(View_conceptual!H:H,L696)+COUNTIF(View_conceptual!I:I,N696)</f>
        <v>0</v>
      </c>
      <c r="AQ696" t="str">
        <f t="shared" si="336"/>
        <v/>
      </c>
      <c r="AR696" t="str">
        <f t="shared" si="337"/>
        <v/>
      </c>
      <c r="AT696">
        <f>COUNTIF(View_full!G:G,L696)</f>
        <v>1</v>
      </c>
      <c r="AU696">
        <f>COUNTIF(View_full!H:H,L696)+COUNTIF(View_full!I:I,N696)</f>
        <v>0</v>
      </c>
      <c r="AV696">
        <f>COUNTIFS(Property_Manual!$A$2:$A$1206,Raw!L696,Property_Manual!$B$2:$B$1206,Raw!M696,Property_Manual!$C$2:$C$1206,Raw!N696,Property_Manual!$D$2:$D$1206,Raw!O696,Property_Manual!$F$2:$F$1206,"x")</f>
        <v>0</v>
      </c>
      <c r="AW696" t="str">
        <f t="shared" si="338"/>
        <v>"DG","DgRadioactiveIsotope","criticalitySafetyIndexNumeric","","string",6,"Details of the radioactive isotope contained in the product","Applies to fissile material only; other than fissile excepted. A numeric value expressed to one decimal place preceded by the letters CSI.","false","false","","https://onerecord.iata.org/ns/cargo#DgRadioactiveIsotope","https://onerecord.iata.org/ns/cargo#criticalitySafetyIndexNumeric","http://www.w3.org/2001/XMLSchema#string"</v>
      </c>
      <c r="AX696" t="str">
        <f t="shared" si="339"/>
        <v/>
      </c>
      <c r="AY696" t="str">
        <f t="shared" si="340"/>
        <v/>
      </c>
    </row>
    <row r="697" spans="1:51" x14ac:dyDescent="0.2">
      <c r="A697" s="5" t="s">
        <v>1254</v>
      </c>
      <c r="B697" s="5" t="s">
        <v>1207</v>
      </c>
      <c r="C697" s="5" t="s">
        <v>528</v>
      </c>
      <c r="D697" s="5" t="s">
        <v>814</v>
      </c>
      <c r="F697" s="5" t="s">
        <v>6</v>
      </c>
      <c r="G697">
        <v>1</v>
      </c>
      <c r="I697" s="5" t="s">
        <v>806</v>
      </c>
      <c r="J697" s="5" t="s">
        <v>815</v>
      </c>
      <c r="K697" s="5"/>
      <c r="L697" t="str">
        <f t="shared" si="310"/>
        <v>DgRadioactiveIsotope</v>
      </c>
      <c r="M697" t="str">
        <f t="shared" si="311"/>
        <v>isotopeId</v>
      </c>
      <c r="N697" t="str">
        <f t="shared" si="312"/>
        <v>string</v>
      </c>
      <c r="O697" t="str">
        <f t="shared" si="313"/>
        <v/>
      </c>
      <c r="P697" t="str">
        <f t="shared" si="314"/>
        <v/>
      </c>
      <c r="Q697" t="str">
        <f t="shared" si="315"/>
        <v>Object</v>
      </c>
      <c r="R697" t="str">
        <f t="shared" si="316"/>
        <v>"DG"</v>
      </c>
      <c r="S697" t="str">
        <f t="shared" si="317"/>
        <v>"DgRadioactiveIsotope"</v>
      </c>
      <c r="T697" t="str">
        <f t="shared" si="318"/>
        <v>"isotopeId"</v>
      </c>
      <c r="U697" t="str">
        <f t="shared" si="319"/>
        <v>""</v>
      </c>
      <c r="V697" t="str">
        <f t="shared" si="320"/>
        <v>"string"</v>
      </c>
      <c r="W697">
        <f>IF($A697="Implicit","",COUNTIFS($C$8:C697,C697,$A$8:A697,"Explicit"))</f>
        <v>7</v>
      </c>
      <c r="X697" t="str">
        <f t="shared" si="321"/>
        <v>"Details of the radioactive isotope contained in the product"</v>
      </c>
      <c r="Y697" t="str">
        <f t="shared" si="322"/>
        <v>"Id of each radionuclide or for mixtures of radionuclides."</v>
      </c>
      <c r="Z697" t="str">
        <f t="shared" si="323"/>
        <v>"false"</v>
      </c>
      <c r="AA697" t="str">
        <f t="shared" si="324"/>
        <v>"false"</v>
      </c>
      <c r="AB697" t="str">
        <f t="shared" si="325"/>
        <v>""</v>
      </c>
      <c r="AC697" t="str">
        <f t="shared" si="326"/>
        <v>"https://onerecord.iata.org/ns/cargo#DgRadioactiveIsotope"</v>
      </c>
      <c r="AD697" t="str">
        <f t="shared" si="327"/>
        <v>"https://onerecord.iata.org/ns/cargo#isotopeId"</v>
      </c>
      <c r="AE697" t="str">
        <f t="shared" si="328"/>
        <v>"http://www.w3.org/2001/XMLSchema#string"</v>
      </c>
      <c r="AF697" t="str">
        <f t="shared" si="329"/>
        <v>"DG","DgRadioactiveIsotope","isotopeId","","string",7,"Details of the radioactive isotope contained in the product","Id of each radionuclide or for mixtures of radionuclides.","false","false","","https://onerecord.iata.org/ns/cargo#DgRadioactiveIsotope","https://onerecord.iata.org/ns/cargo#isotopeId","http://www.w3.org/2001/XMLSchema#string"</v>
      </c>
      <c r="AG697" t="str">
        <f t="shared" si="330"/>
        <v>"DG.DgRadioactiveIsotope"</v>
      </c>
      <c r="AH697" t="str">
        <f t="shared" si="331"/>
        <v>"isotopeId"</v>
      </c>
      <c r="AI697" t="str">
        <f t="shared" si="332"/>
        <v>".string"</v>
      </c>
      <c r="AJ697" t="str">
        <f t="shared" si="333"/>
        <v>""</v>
      </c>
      <c r="AK697" t="str">
        <f t="shared" si="334"/>
        <v>"hasOne"</v>
      </c>
      <c r="AL697" t="str">
        <f t="shared" si="335"/>
        <v>"DG.DgRadioactiveIsotope","isotopeId",".string","","hasOne"</v>
      </c>
      <c r="AN697">
        <f>COUNTIF(View_conceptual!G:G,L697)</f>
        <v>0</v>
      </c>
      <c r="AO697">
        <f>COUNTIF(View_conceptual!H:H,L697)+COUNTIF(View_conceptual!I:I,N697)</f>
        <v>0</v>
      </c>
      <c r="AQ697" t="str">
        <f t="shared" si="336"/>
        <v/>
      </c>
      <c r="AR697" t="str">
        <f t="shared" si="337"/>
        <v/>
      </c>
      <c r="AT697">
        <f>COUNTIF(View_full!G:G,L697)</f>
        <v>1</v>
      </c>
      <c r="AU697">
        <f>COUNTIF(View_full!H:H,L697)+COUNTIF(View_full!I:I,N697)</f>
        <v>0</v>
      </c>
      <c r="AV697">
        <f>COUNTIFS(Property_Manual!$A$2:$A$1206,Raw!L697,Property_Manual!$B$2:$B$1206,Raw!M697,Property_Manual!$C$2:$C$1206,Raw!N697,Property_Manual!$D$2:$D$1206,Raw!O697,Property_Manual!$F$2:$F$1206,"x")</f>
        <v>0</v>
      </c>
      <c r="AW697" t="str">
        <f t="shared" si="338"/>
        <v>"DG","DgRadioactiveIsotope","isotopeId","","string",7,"Details of the radioactive isotope contained in the product","Id of each radionuclide or for mixtures of radionuclides.","false","false","","https://onerecord.iata.org/ns/cargo#DgRadioactiveIsotope","https://onerecord.iata.org/ns/cargo#isotopeId","http://www.w3.org/2001/XMLSchema#string"</v>
      </c>
      <c r="AX697" t="str">
        <f t="shared" si="339"/>
        <v/>
      </c>
      <c r="AY697" t="str">
        <f t="shared" si="340"/>
        <v/>
      </c>
    </row>
    <row r="698" spans="1:51" x14ac:dyDescent="0.2">
      <c r="A698" s="5" t="s">
        <v>1254</v>
      </c>
      <c r="B698" s="5" t="s">
        <v>1207</v>
      </c>
      <c r="C698" s="5" t="s">
        <v>528</v>
      </c>
      <c r="D698" s="5" t="s">
        <v>816</v>
      </c>
      <c r="F698" s="5" t="s">
        <v>6</v>
      </c>
      <c r="G698">
        <v>1</v>
      </c>
      <c r="I698" s="5" t="s">
        <v>806</v>
      </c>
      <c r="J698" s="5" t="s">
        <v>817</v>
      </c>
      <c r="K698" s="5"/>
      <c r="L698" t="str">
        <f t="shared" si="310"/>
        <v>DgRadioactiveIsotope</v>
      </c>
      <c r="M698" t="str">
        <f t="shared" si="311"/>
        <v>isotopeName</v>
      </c>
      <c r="N698" t="str">
        <f t="shared" si="312"/>
        <v>string</v>
      </c>
      <c r="O698" t="str">
        <f t="shared" si="313"/>
        <v/>
      </c>
      <c r="P698" t="str">
        <f t="shared" si="314"/>
        <v/>
      </c>
      <c r="Q698" t="str">
        <f t="shared" si="315"/>
        <v>Object</v>
      </c>
      <c r="R698" t="str">
        <f t="shared" si="316"/>
        <v>"DG"</v>
      </c>
      <c r="S698" t="str">
        <f t="shared" si="317"/>
        <v>"DgRadioactiveIsotope"</v>
      </c>
      <c r="T698" t="str">
        <f t="shared" si="318"/>
        <v>"isotopeName"</v>
      </c>
      <c r="U698" t="str">
        <f t="shared" si="319"/>
        <v>""</v>
      </c>
      <c r="V698" t="str">
        <f t="shared" si="320"/>
        <v>"string"</v>
      </c>
      <c r="W698">
        <f>IF($A698="Implicit","",COUNTIFS($C$8:C698,C698,$A$8:A698,"Explicit"))</f>
        <v>8</v>
      </c>
      <c r="X698" t="str">
        <f t="shared" si="321"/>
        <v>"Details of the radioactive isotope contained in the product"</v>
      </c>
      <c r="Y698" t="str">
        <f t="shared" si="322"/>
        <v>"The name or symbol of each radionuclide or for mixtures of radionuclides; an appropriate general description; or a list of the most restrictive radionuclides. "</v>
      </c>
      <c r="Z698" t="str">
        <f t="shared" si="323"/>
        <v>"false"</v>
      </c>
      <c r="AA698" t="str">
        <f t="shared" si="324"/>
        <v>"false"</v>
      </c>
      <c r="AB698" t="str">
        <f t="shared" si="325"/>
        <v>""</v>
      </c>
      <c r="AC698" t="str">
        <f t="shared" si="326"/>
        <v>"https://onerecord.iata.org/ns/cargo#DgRadioactiveIsotope"</v>
      </c>
      <c r="AD698" t="str">
        <f t="shared" si="327"/>
        <v>"https://onerecord.iata.org/ns/cargo#isotopeName"</v>
      </c>
      <c r="AE698" t="str">
        <f t="shared" si="328"/>
        <v>"http://www.w3.org/2001/XMLSchema#string"</v>
      </c>
      <c r="AF698" t="str">
        <f t="shared" si="329"/>
        <v>"DG","DgRadioactiveIsotope","isotopeName","","string",8,"Details of the radioactive isotope contained in the product","The name or symbol of each radionuclide or for mixtures of radionuclides; an appropriate general description; or a list of the most restrictive radionuclides. ","false","false","","https://onerecord.iata.org/ns/cargo#DgRadioactiveIsotope","https://onerecord.iata.org/ns/cargo#isotopeName","http://www.w3.org/2001/XMLSchema#string"</v>
      </c>
      <c r="AG698" t="str">
        <f t="shared" si="330"/>
        <v>"DG.DgRadioactiveIsotope"</v>
      </c>
      <c r="AH698" t="str">
        <f t="shared" si="331"/>
        <v>"isotopeName"</v>
      </c>
      <c r="AI698" t="str">
        <f t="shared" si="332"/>
        <v>".string"</v>
      </c>
      <c r="AJ698" t="str">
        <f t="shared" si="333"/>
        <v>""</v>
      </c>
      <c r="AK698" t="str">
        <f t="shared" si="334"/>
        <v>"hasOne"</v>
      </c>
      <c r="AL698" t="str">
        <f t="shared" si="335"/>
        <v>"DG.DgRadioactiveIsotope","isotopeName",".string","","hasOne"</v>
      </c>
      <c r="AN698">
        <f>COUNTIF(View_conceptual!G:G,L698)</f>
        <v>0</v>
      </c>
      <c r="AO698">
        <f>COUNTIF(View_conceptual!H:H,L698)+COUNTIF(View_conceptual!I:I,N698)</f>
        <v>0</v>
      </c>
      <c r="AQ698" t="str">
        <f t="shared" si="336"/>
        <v/>
      </c>
      <c r="AR698" t="str">
        <f t="shared" si="337"/>
        <v/>
      </c>
      <c r="AT698">
        <f>COUNTIF(View_full!G:G,L698)</f>
        <v>1</v>
      </c>
      <c r="AU698">
        <f>COUNTIF(View_full!H:H,L698)+COUNTIF(View_full!I:I,N698)</f>
        <v>0</v>
      </c>
      <c r="AV698">
        <f>COUNTIFS(Property_Manual!$A$2:$A$1206,Raw!L698,Property_Manual!$B$2:$B$1206,Raw!M698,Property_Manual!$C$2:$C$1206,Raw!N698,Property_Manual!$D$2:$D$1206,Raw!O698,Property_Manual!$F$2:$F$1206,"x")</f>
        <v>0</v>
      </c>
      <c r="AW698" t="str">
        <f t="shared" si="338"/>
        <v>"DG","DgRadioactiveIsotope","isotopeName","","string",8,"Details of the radioactive isotope contained in the product","The name or symbol of each radionuclide or for mixtures of radionuclides; an appropriate general description; or a list of the most restrictive radionuclides. ","false","false","","https://onerecord.iata.org/ns/cargo#DgRadioactiveIsotope","https://onerecord.iata.org/ns/cargo#isotopeName","http://www.w3.org/2001/XMLSchema#string"</v>
      </c>
      <c r="AX698" t="str">
        <f t="shared" si="339"/>
        <v/>
      </c>
      <c r="AY698" t="str">
        <f t="shared" si="340"/>
        <v/>
      </c>
    </row>
    <row r="699" spans="1:51" x14ac:dyDescent="0.2">
      <c r="A699" s="5" t="s">
        <v>1254</v>
      </c>
      <c r="B699" s="5" t="s">
        <v>1207</v>
      </c>
      <c r="C699" s="5" t="s">
        <v>528</v>
      </c>
      <c r="D699" s="5" t="s">
        <v>818</v>
      </c>
      <c r="F699" s="5" t="s">
        <v>47</v>
      </c>
      <c r="G699">
        <v>1</v>
      </c>
      <c r="I699" s="5" t="s">
        <v>806</v>
      </c>
      <c r="J699" s="5" t="s">
        <v>819</v>
      </c>
      <c r="K699" s="5"/>
      <c r="L699" t="str">
        <f t="shared" si="310"/>
        <v>DgRadioactiveIsotope</v>
      </c>
      <c r="M699" t="str">
        <f t="shared" si="311"/>
        <v>lowDispersibleIndicator</v>
      </c>
      <c r="N699" t="str">
        <f t="shared" si="312"/>
        <v>boolean</v>
      </c>
      <c r="O699" t="str">
        <f t="shared" si="313"/>
        <v/>
      </c>
      <c r="P699" t="str">
        <f t="shared" si="314"/>
        <v/>
      </c>
      <c r="Q699" t="str">
        <f t="shared" si="315"/>
        <v>Object</v>
      </c>
      <c r="R699" t="str">
        <f t="shared" si="316"/>
        <v>"DG"</v>
      </c>
      <c r="S699" t="str">
        <f t="shared" si="317"/>
        <v>"DgRadioactiveIsotope"</v>
      </c>
      <c r="T699" t="str">
        <f t="shared" si="318"/>
        <v>"lowDispersibleIndicator"</v>
      </c>
      <c r="U699" t="str">
        <f t="shared" si="319"/>
        <v>""</v>
      </c>
      <c r="V699" t="str">
        <f t="shared" si="320"/>
        <v>"boolean"</v>
      </c>
      <c r="W699">
        <f>IF($A699="Implicit","",COUNTIFS($C$8:C699,C699,$A$8:A699,"Explicit"))</f>
        <v>9</v>
      </c>
      <c r="X699" t="str">
        <f t="shared" si="321"/>
        <v>"Details of the radioactive isotope contained in the product"</v>
      </c>
      <c r="Y699" t="str">
        <f t="shared" si="322"/>
        <v>"A notation that the material is low dispersible radioactive material."</v>
      </c>
      <c r="Z699" t="str">
        <f t="shared" si="323"/>
        <v>"false"</v>
      </c>
      <c r="AA699" t="str">
        <f t="shared" si="324"/>
        <v>"false"</v>
      </c>
      <c r="AB699" t="str">
        <f t="shared" si="325"/>
        <v>""</v>
      </c>
      <c r="AC699" t="str">
        <f t="shared" si="326"/>
        <v>"https://onerecord.iata.org/ns/cargo#DgRadioactiveIsotope"</v>
      </c>
      <c r="AD699" t="str">
        <f t="shared" si="327"/>
        <v>"https://onerecord.iata.org/ns/cargo#lowDispersibleIndicator"</v>
      </c>
      <c r="AE699" t="str">
        <f t="shared" si="328"/>
        <v>"http://www.w3.org/2001/XMLSchema#boolean"</v>
      </c>
      <c r="AF699" t="str">
        <f t="shared" si="329"/>
        <v>"DG","DgRadioactiveIsotope","lowDispersibleIndicator","","boolean",9,"Details of the radioactive isotope contained in the product","A notation that the material is low dispersible radioactive material.","false","false","","https://onerecord.iata.org/ns/cargo#DgRadioactiveIsotope","https://onerecord.iata.org/ns/cargo#lowDispersibleIndicator","http://www.w3.org/2001/XMLSchema#boolean"</v>
      </c>
      <c r="AG699" t="str">
        <f t="shared" si="330"/>
        <v>"DG.DgRadioactiveIsotope"</v>
      </c>
      <c r="AH699" t="str">
        <f t="shared" si="331"/>
        <v>"lowDispersibleIndicator"</v>
      </c>
      <c r="AI699" t="str">
        <f t="shared" si="332"/>
        <v>".boolean"</v>
      </c>
      <c r="AJ699" t="str">
        <f t="shared" si="333"/>
        <v>""</v>
      </c>
      <c r="AK699" t="str">
        <f t="shared" si="334"/>
        <v>"hasOne"</v>
      </c>
      <c r="AL699" t="str">
        <f t="shared" si="335"/>
        <v>"DG.DgRadioactiveIsotope","lowDispersibleIndicator",".boolean","","hasOne"</v>
      </c>
      <c r="AN699">
        <f>COUNTIF(View_conceptual!G:G,L699)</f>
        <v>0</v>
      </c>
      <c r="AO699">
        <f>COUNTIF(View_conceptual!H:H,L699)+COUNTIF(View_conceptual!I:I,N699)</f>
        <v>0</v>
      </c>
      <c r="AQ699" t="str">
        <f t="shared" si="336"/>
        <v/>
      </c>
      <c r="AR699" t="str">
        <f t="shared" si="337"/>
        <v/>
      </c>
      <c r="AT699">
        <f>COUNTIF(View_full!G:G,L699)</f>
        <v>1</v>
      </c>
      <c r="AU699">
        <f>COUNTIF(View_full!H:H,L699)+COUNTIF(View_full!I:I,N699)</f>
        <v>0</v>
      </c>
      <c r="AV699">
        <f>COUNTIFS(Property_Manual!$A$2:$A$1206,Raw!L699,Property_Manual!$B$2:$B$1206,Raw!M699,Property_Manual!$C$2:$C$1206,Raw!N699,Property_Manual!$D$2:$D$1206,Raw!O699,Property_Manual!$F$2:$F$1206,"x")</f>
        <v>0</v>
      </c>
      <c r="AW699" t="str">
        <f t="shared" si="338"/>
        <v>"DG","DgRadioactiveIsotope","lowDispersibleIndicator","","boolean",9,"Details of the radioactive isotope contained in the product","A notation that the material is low dispersible radioactive material.","false","false","","https://onerecord.iata.org/ns/cargo#DgRadioactiveIsotope","https://onerecord.iata.org/ns/cargo#lowDispersibleIndicator","http://www.w3.org/2001/XMLSchema#boolean"</v>
      </c>
      <c r="AX699" t="str">
        <f t="shared" si="339"/>
        <v/>
      </c>
      <c r="AY699" t="str">
        <f t="shared" si="340"/>
        <v/>
      </c>
    </row>
    <row r="700" spans="1:51" x14ac:dyDescent="0.2">
      <c r="A700" s="5" t="s">
        <v>1254</v>
      </c>
      <c r="B700" s="5" t="s">
        <v>1207</v>
      </c>
      <c r="C700" s="5" t="s">
        <v>528</v>
      </c>
      <c r="D700" s="5" t="s">
        <v>820</v>
      </c>
      <c r="F700" s="5" t="s">
        <v>47</v>
      </c>
      <c r="G700">
        <v>1</v>
      </c>
      <c r="I700" s="5" t="s">
        <v>806</v>
      </c>
      <c r="J700" s="5" t="s">
        <v>821</v>
      </c>
      <c r="K700" s="5"/>
      <c r="L700" t="str">
        <f t="shared" si="310"/>
        <v>DgRadioactiveIsotope</v>
      </c>
      <c r="M700" t="str">
        <f t="shared" si="311"/>
        <v>specialFormIndicator</v>
      </c>
      <c r="N700" t="str">
        <f t="shared" si="312"/>
        <v>boolean</v>
      </c>
      <c r="O700" t="str">
        <f t="shared" si="313"/>
        <v/>
      </c>
      <c r="P700" t="str">
        <f t="shared" si="314"/>
        <v/>
      </c>
      <c r="Q700" t="str">
        <f t="shared" si="315"/>
        <v>Object</v>
      </c>
      <c r="R700" t="str">
        <f t="shared" si="316"/>
        <v>"DG"</v>
      </c>
      <c r="S700" t="str">
        <f t="shared" si="317"/>
        <v>"DgRadioactiveIsotope"</v>
      </c>
      <c r="T700" t="str">
        <f t="shared" si="318"/>
        <v>"specialFormIndicator"</v>
      </c>
      <c r="U700" t="str">
        <f t="shared" si="319"/>
        <v>""</v>
      </c>
      <c r="V700" t="str">
        <f t="shared" si="320"/>
        <v>"boolean"</v>
      </c>
      <c r="W700">
        <f>IF($A700="Implicit","",COUNTIFS($C$8:C700,C700,$A$8:A700,"Explicit"))</f>
        <v>10</v>
      </c>
      <c r="X700" t="str">
        <f t="shared" si="321"/>
        <v>"Details of the radioactive isotope contained in the product"</v>
      </c>
      <c r="Y700" t="str">
        <f t="shared" si="322"/>
        <v>"A notation that the material is special form"</v>
      </c>
      <c r="Z700" t="str">
        <f t="shared" si="323"/>
        <v>"false"</v>
      </c>
      <c r="AA700" t="str">
        <f t="shared" si="324"/>
        <v>"false"</v>
      </c>
      <c r="AB700" t="str">
        <f t="shared" si="325"/>
        <v>""</v>
      </c>
      <c r="AC700" t="str">
        <f t="shared" si="326"/>
        <v>"https://onerecord.iata.org/ns/cargo#DgRadioactiveIsotope"</v>
      </c>
      <c r="AD700" t="str">
        <f t="shared" si="327"/>
        <v>"https://onerecord.iata.org/ns/cargo#specialFormIndicator"</v>
      </c>
      <c r="AE700" t="str">
        <f t="shared" si="328"/>
        <v>"http://www.w3.org/2001/XMLSchema#boolean"</v>
      </c>
      <c r="AF700" t="str">
        <f t="shared" si="329"/>
        <v>"DG","DgRadioactiveIsotope","specialFormIndicator","","boolean",10,"Details of the radioactive isotope contained in the product","A notation that the material is special form","false","false","","https://onerecord.iata.org/ns/cargo#DgRadioactiveIsotope","https://onerecord.iata.org/ns/cargo#specialFormIndicator","http://www.w3.org/2001/XMLSchema#boolean"</v>
      </c>
      <c r="AG700" t="str">
        <f t="shared" si="330"/>
        <v>"DG.DgRadioactiveIsotope"</v>
      </c>
      <c r="AH700" t="str">
        <f t="shared" si="331"/>
        <v>"specialFormIndicator"</v>
      </c>
      <c r="AI700" t="str">
        <f t="shared" si="332"/>
        <v>".boolean"</v>
      </c>
      <c r="AJ700" t="str">
        <f t="shared" si="333"/>
        <v>""</v>
      </c>
      <c r="AK700" t="str">
        <f t="shared" si="334"/>
        <v>"hasOne"</v>
      </c>
      <c r="AL700" t="str">
        <f t="shared" si="335"/>
        <v>"DG.DgRadioactiveIsotope","specialFormIndicator",".boolean","","hasOne"</v>
      </c>
      <c r="AN700">
        <f>COUNTIF(View_conceptual!G:G,L700)</f>
        <v>0</v>
      </c>
      <c r="AO700">
        <f>COUNTIF(View_conceptual!H:H,L700)+COUNTIF(View_conceptual!I:I,N700)</f>
        <v>0</v>
      </c>
      <c r="AQ700" t="str">
        <f t="shared" si="336"/>
        <v/>
      </c>
      <c r="AR700" t="str">
        <f t="shared" si="337"/>
        <v/>
      </c>
      <c r="AT700">
        <f>COUNTIF(View_full!G:G,L700)</f>
        <v>1</v>
      </c>
      <c r="AU700">
        <f>COUNTIF(View_full!H:H,L700)+COUNTIF(View_full!I:I,N700)</f>
        <v>0</v>
      </c>
      <c r="AV700">
        <f>COUNTIFS(Property_Manual!$A$2:$A$1206,Raw!L700,Property_Manual!$B$2:$B$1206,Raw!M700,Property_Manual!$C$2:$C$1206,Raw!N700,Property_Manual!$D$2:$D$1206,Raw!O700,Property_Manual!$F$2:$F$1206,"x")</f>
        <v>0</v>
      </c>
      <c r="AW700" t="str">
        <f t="shared" si="338"/>
        <v>"DG","DgRadioactiveIsotope","specialFormIndicator","","boolean",10,"Details of the radioactive isotope contained in the product","A notation that the material is special form","false","false","","https://onerecord.iata.org/ns/cargo#DgRadioactiveIsotope","https://onerecord.iata.org/ns/cargo#specialFormIndicator","http://www.w3.org/2001/XMLSchema#boolean"</v>
      </c>
      <c r="AX700" t="str">
        <f t="shared" si="339"/>
        <v/>
      </c>
      <c r="AY700" t="str">
        <f t="shared" si="340"/>
        <v/>
      </c>
    </row>
    <row r="701" spans="1:51" x14ac:dyDescent="0.2">
      <c r="A701" s="5" t="s">
        <v>1254</v>
      </c>
      <c r="B701" s="5" t="s">
        <v>1207</v>
      </c>
      <c r="C701" s="5" t="s">
        <v>528</v>
      </c>
      <c r="D701" s="5" t="s">
        <v>40</v>
      </c>
      <c r="E701" t="s">
        <v>1212</v>
      </c>
      <c r="F701" s="5" t="s">
        <v>41</v>
      </c>
      <c r="I701" s="5" t="s">
        <v>806</v>
      </c>
      <c r="J701" s="5" t="s">
        <v>42</v>
      </c>
      <c r="K701" s="5"/>
      <c r="L701" t="str">
        <f t="shared" si="310"/>
        <v>DgRadioactiveIsotope</v>
      </c>
      <c r="M701" t="str">
        <f t="shared" si="311"/>
        <v>events</v>
      </c>
      <c r="N701" t="str">
        <f t="shared" si="312"/>
        <v>LogisticsEvent</v>
      </c>
      <c r="O701" t="str">
        <f t="shared" si="313"/>
        <v/>
      </c>
      <c r="P701" t="str">
        <f t="shared" si="314"/>
        <v/>
      </c>
      <c r="Q701" t="str">
        <f t="shared" si="315"/>
        <v>Object</v>
      </c>
      <c r="R701" t="str">
        <f t="shared" si="316"/>
        <v>"DG"</v>
      </c>
      <c r="S701" t="str">
        <f t="shared" si="317"/>
        <v>"DgRadioactiveIsotope"</v>
      </c>
      <c r="T701" t="str">
        <f t="shared" si="318"/>
        <v>"events"</v>
      </c>
      <c r="U701" t="str">
        <f t="shared" si="319"/>
        <v>"Event"</v>
      </c>
      <c r="V701" t="str">
        <f t="shared" si="320"/>
        <v>"LogisticsEvent"</v>
      </c>
      <c r="W701">
        <f>IF($A701="Implicit","",COUNTIFS($C$8:C701,C701,$A$8:A701,"Explicit"))</f>
        <v>11</v>
      </c>
      <c r="X701" t="str">
        <f t="shared" si="321"/>
        <v>"Details of the radioactive isotope contained in the product"</v>
      </c>
      <c r="Y701" t="str">
        <f t="shared" si="322"/>
        <v>"Events object"</v>
      </c>
      <c r="Z701" t="str">
        <f t="shared" si="323"/>
        <v>"true"</v>
      </c>
      <c r="AA701" t="str">
        <f t="shared" si="324"/>
        <v>"false"</v>
      </c>
      <c r="AB701" t="str">
        <f t="shared" si="325"/>
        <v>""</v>
      </c>
      <c r="AC701" t="str">
        <f t="shared" si="326"/>
        <v>"https://onerecord.iata.org/ns/cargo#DgRadioactiveIsotope"</v>
      </c>
      <c r="AD701" t="str">
        <f t="shared" si="327"/>
        <v>"https://onerecord.iata.org/ns/cargo#events"</v>
      </c>
      <c r="AE701" t="str">
        <f t="shared" si="328"/>
        <v>"https://onerecord.iata.org/ns/cargo#LogisticsEvent"</v>
      </c>
      <c r="AF701" t="str">
        <f t="shared" si="329"/>
        <v>"DG","DgRadioactiveIsotope","events","Event","LogisticsEvent",11,"Details of the radioactive isotope contained in the product","Events object","true","false","","https://onerecord.iata.org/ns/cargo#DgRadioactiveIsotope","https://onerecord.iata.org/ns/cargo#events","https://onerecord.iata.org/ns/cargo#LogisticsEvent"</v>
      </c>
      <c r="AG701" t="str">
        <f t="shared" si="330"/>
        <v>"DG.DgRadioactiveIsotope"</v>
      </c>
      <c r="AH701" t="str">
        <f t="shared" si="331"/>
        <v>"events"</v>
      </c>
      <c r="AI701" t="str">
        <f t="shared" si="332"/>
        <v>"Event.LogisticsEvent"</v>
      </c>
      <c r="AJ701" t="str">
        <f t="shared" si="333"/>
        <v>""</v>
      </c>
      <c r="AK701" t="str">
        <f t="shared" si="334"/>
        <v>"hasMany"</v>
      </c>
      <c r="AL701" t="str">
        <f t="shared" si="335"/>
        <v>"DG.DgRadioactiveIsotope","events","Event.LogisticsEvent","","hasMany"</v>
      </c>
      <c r="AN701">
        <f>COUNTIF(View_conceptual!G:G,L701)</f>
        <v>0</v>
      </c>
      <c r="AO701">
        <f>COUNTIF(View_conceptual!H:H,L701)+COUNTIF(View_conceptual!I:I,N701)</f>
        <v>0</v>
      </c>
      <c r="AQ701" t="str">
        <f t="shared" si="336"/>
        <v/>
      </c>
      <c r="AR701" t="str">
        <f t="shared" si="337"/>
        <v/>
      </c>
      <c r="AT701">
        <f>COUNTIF(View_full!G:G,L701)</f>
        <v>1</v>
      </c>
      <c r="AU701">
        <f>COUNTIF(View_full!H:H,L701)+COUNTIF(View_full!I:I,N701)</f>
        <v>0</v>
      </c>
      <c r="AV701">
        <f>COUNTIFS(Property_Manual!$A$2:$A$1206,Raw!L701,Property_Manual!$B$2:$B$1206,Raw!M701,Property_Manual!$C$2:$C$1206,Raw!N701,Property_Manual!$D$2:$D$1206,Raw!O701,Property_Manual!$F$2:$F$1206,"x")</f>
        <v>0</v>
      </c>
      <c r="AW701" t="str">
        <f t="shared" si="338"/>
        <v>"DG","DgRadioactiveIsotope","events","Event","LogisticsEvent",11,"Details of the radioactive isotope contained in the product","Events object","true","false","","https://onerecord.iata.org/ns/cargo#DgRadioactiveIsotope","https://onerecord.iata.org/ns/cargo#events","https://onerecord.iata.org/ns/cargo#LogisticsEvent"</v>
      </c>
      <c r="AX701" t="str">
        <f t="shared" si="339"/>
        <v/>
      </c>
      <c r="AY701" t="str">
        <f t="shared" si="340"/>
        <v/>
      </c>
    </row>
    <row r="702" spans="1:51" x14ac:dyDescent="0.2">
      <c r="A702" s="5" t="s">
        <v>1254</v>
      </c>
      <c r="B702" s="5" t="s">
        <v>1207</v>
      </c>
      <c r="C702" s="5" t="s">
        <v>528</v>
      </c>
      <c r="D702" s="5" t="s">
        <v>46</v>
      </c>
      <c r="F702" s="5" t="s">
        <v>47</v>
      </c>
      <c r="G702">
        <v>1</v>
      </c>
      <c r="I702" s="5" t="s">
        <v>806</v>
      </c>
      <c r="J702" s="5" t="s">
        <v>48</v>
      </c>
      <c r="K702" s="5"/>
      <c r="L702" t="str">
        <f t="shared" si="310"/>
        <v>DgRadioactiveIsotope</v>
      </c>
      <c r="M702" t="str">
        <f t="shared" si="311"/>
        <v>skeletonIndicator</v>
      </c>
      <c r="N702" t="str">
        <f t="shared" si="312"/>
        <v>boolean</v>
      </c>
      <c r="O702" t="str">
        <f t="shared" si="313"/>
        <v/>
      </c>
      <c r="P702" t="str">
        <f t="shared" si="314"/>
        <v/>
      </c>
      <c r="Q702" t="str">
        <f t="shared" si="315"/>
        <v>Object</v>
      </c>
      <c r="R702" t="str">
        <f t="shared" si="316"/>
        <v>"DG"</v>
      </c>
      <c r="S702" t="str">
        <f t="shared" si="317"/>
        <v>"DgRadioactiveIsotope"</v>
      </c>
      <c r="T702" t="str">
        <f t="shared" si="318"/>
        <v>"skeletonIndicator"</v>
      </c>
      <c r="U702" t="str">
        <f t="shared" si="319"/>
        <v>""</v>
      </c>
      <c r="V702" t="str">
        <f t="shared" si="320"/>
        <v>"boolean"</v>
      </c>
      <c r="W702">
        <f>IF($A702="Implicit","",COUNTIFS($C$8:C702,C702,$A$8:A702,"Explicit"))</f>
        <v>12</v>
      </c>
      <c r="X702" t="str">
        <f t="shared" si="321"/>
        <v>"Details of the radioactive isotope contained in the product"</v>
      </c>
      <c r="Y702" t="str">
        <f t="shared" si="322"/>
        <v>"Indicator whether a logistics object is a skeleton object"</v>
      </c>
      <c r="Z702" t="str">
        <f t="shared" si="323"/>
        <v>"false"</v>
      </c>
      <c r="AA702" t="str">
        <f t="shared" si="324"/>
        <v>"false"</v>
      </c>
      <c r="AB702" t="str">
        <f t="shared" si="325"/>
        <v>""</v>
      </c>
      <c r="AC702" t="str">
        <f t="shared" si="326"/>
        <v>"https://onerecord.iata.org/ns/cargo#DgRadioactiveIsotope"</v>
      </c>
      <c r="AD702" t="str">
        <f t="shared" si="327"/>
        <v>"https://onerecord.iata.org/ns/cargo#skeletonIndicator"</v>
      </c>
      <c r="AE702" t="str">
        <f t="shared" si="328"/>
        <v>"http://www.w3.org/2001/XMLSchema#boolean"</v>
      </c>
      <c r="AF702" t="str">
        <f t="shared" si="329"/>
        <v>"DG","DgRadioactiveIsotope","skeletonIndicator","","boolean",12,"Details of the radioactive isotope contained in the product","Indicator whether a logistics object is a skeleton object","false","false","","https://onerecord.iata.org/ns/cargo#DgRadioactiveIsotope","https://onerecord.iata.org/ns/cargo#skeletonIndicator","http://www.w3.org/2001/XMLSchema#boolean"</v>
      </c>
      <c r="AG702" t="str">
        <f t="shared" si="330"/>
        <v>"DG.DgRadioactiveIsotope"</v>
      </c>
      <c r="AH702" t="str">
        <f t="shared" si="331"/>
        <v>"skeletonIndicator"</v>
      </c>
      <c r="AI702" t="str">
        <f t="shared" si="332"/>
        <v>".boolean"</v>
      </c>
      <c r="AJ702" t="str">
        <f t="shared" si="333"/>
        <v>""</v>
      </c>
      <c r="AK702" t="str">
        <f t="shared" si="334"/>
        <v>"hasOne"</v>
      </c>
      <c r="AL702" t="str">
        <f t="shared" si="335"/>
        <v>"DG.DgRadioactiveIsotope","skeletonIndicator",".boolean","","hasOne"</v>
      </c>
      <c r="AN702">
        <f>COUNTIF(View_conceptual!G:G,L702)</f>
        <v>0</v>
      </c>
      <c r="AO702">
        <f>COUNTIF(View_conceptual!H:H,L702)+COUNTIF(View_conceptual!I:I,N702)</f>
        <v>0</v>
      </c>
      <c r="AQ702" t="str">
        <f t="shared" si="336"/>
        <v/>
      </c>
      <c r="AR702" t="str">
        <f t="shared" si="337"/>
        <v/>
      </c>
      <c r="AT702">
        <f>COUNTIF(View_full!G:G,L702)</f>
        <v>1</v>
      </c>
      <c r="AU702">
        <f>COUNTIF(View_full!H:H,L702)+COUNTIF(View_full!I:I,N702)</f>
        <v>0</v>
      </c>
      <c r="AV702">
        <f>COUNTIFS(Property_Manual!$A$2:$A$1206,Raw!L702,Property_Manual!$B$2:$B$1206,Raw!M702,Property_Manual!$C$2:$C$1206,Raw!N702,Property_Manual!$D$2:$D$1206,Raw!O702,Property_Manual!$F$2:$F$1206,"x")</f>
        <v>0</v>
      </c>
      <c r="AW702" t="str">
        <f t="shared" si="338"/>
        <v>"DG","DgRadioactiveIsotope","skeletonIndicator","","boolean",12,"Details of the radioactive isotope contained in the product","Indicator whether a logistics object is a skeleton object","false","false","","https://onerecord.iata.org/ns/cargo#DgRadioactiveIsotope","https://onerecord.iata.org/ns/cargo#skeletonIndicator","http://www.w3.org/2001/XMLSchema#boolean"</v>
      </c>
      <c r="AX702" t="str">
        <f t="shared" si="339"/>
        <v/>
      </c>
      <c r="AY702" t="str">
        <f t="shared" si="340"/>
        <v/>
      </c>
    </row>
    <row r="703" spans="1:51" x14ac:dyDescent="0.2">
      <c r="A703" s="5" t="s">
        <v>1255</v>
      </c>
      <c r="B703" s="5" t="s">
        <v>1207</v>
      </c>
      <c r="C703" s="5" t="s">
        <v>528</v>
      </c>
      <c r="D703" s="5" t="s">
        <v>40</v>
      </c>
      <c r="E703" s="5" t="s">
        <v>1212</v>
      </c>
      <c r="F703" s="5" t="s">
        <v>41</v>
      </c>
      <c r="I703" s="5" t="s">
        <v>806</v>
      </c>
      <c r="J703" s="5" t="s">
        <v>42</v>
      </c>
      <c r="K703" s="5"/>
      <c r="L703" t="str">
        <f t="shared" si="310"/>
        <v>DgRadioactiveIsotope</v>
      </c>
      <c r="M703" t="str">
        <f t="shared" si="311"/>
        <v>events</v>
      </c>
      <c r="N703" t="str">
        <f t="shared" si="312"/>
        <v>LogisticsEvent</v>
      </c>
      <c r="O703" t="str">
        <f t="shared" si="313"/>
        <v/>
      </c>
      <c r="P703" t="str">
        <f t="shared" si="314"/>
        <v/>
      </c>
      <c r="Q703" t="str">
        <f t="shared" si="315"/>
        <v>Object</v>
      </c>
      <c r="R703" t="str">
        <f t="shared" si="316"/>
        <v/>
      </c>
      <c r="S703" t="str">
        <f t="shared" si="317"/>
        <v/>
      </c>
      <c r="T703" t="str">
        <f t="shared" si="318"/>
        <v/>
      </c>
      <c r="U703" t="str">
        <f t="shared" si="319"/>
        <v/>
      </c>
      <c r="V703" t="str">
        <f t="shared" si="320"/>
        <v/>
      </c>
      <c r="W703" t="str">
        <f>IF($A703="Implicit","",COUNTIFS($C$8:C703,C703,$A$8:A703,"Explicit"))</f>
        <v/>
      </c>
      <c r="X703" t="str">
        <f t="shared" si="321"/>
        <v/>
      </c>
      <c r="Y703" t="str">
        <f t="shared" si="322"/>
        <v/>
      </c>
      <c r="Z703" t="str">
        <f t="shared" si="323"/>
        <v/>
      </c>
      <c r="AA703" t="str">
        <f t="shared" si="324"/>
        <v/>
      </c>
      <c r="AB703" t="str">
        <f t="shared" si="325"/>
        <v/>
      </c>
      <c r="AC703" t="str">
        <f t="shared" si="326"/>
        <v/>
      </c>
      <c r="AD703" t="str">
        <f t="shared" si="327"/>
        <v/>
      </c>
      <c r="AE703" t="str">
        <f t="shared" si="328"/>
        <v/>
      </c>
      <c r="AF703" t="str">
        <f t="shared" si="329"/>
        <v/>
      </c>
      <c r="AG703" t="str">
        <f t="shared" si="330"/>
        <v>"DG.DgRadioactiveIsotope"</v>
      </c>
      <c r="AH703" t="str">
        <f t="shared" si="331"/>
        <v>"events"</v>
      </c>
      <c r="AI703" t="str">
        <f t="shared" si="332"/>
        <v>"Event.LogisticsEvent"</v>
      </c>
      <c r="AJ703" t="str">
        <f t="shared" si="333"/>
        <v>""</v>
      </c>
      <c r="AK703" t="str">
        <f t="shared" si="334"/>
        <v>"hasMany"</v>
      </c>
      <c r="AL703" t="str">
        <f t="shared" si="335"/>
        <v>"DG.DgRadioactiveIsotope","events","Event.LogisticsEvent","","hasMany"</v>
      </c>
      <c r="AN703">
        <f>COUNTIF(View_conceptual!G:G,L703)</f>
        <v>0</v>
      </c>
      <c r="AO703">
        <f>COUNTIF(View_conceptual!H:H,L703)+COUNTIF(View_conceptual!I:I,N703)</f>
        <v>0</v>
      </c>
      <c r="AQ703" t="str">
        <f t="shared" si="336"/>
        <v/>
      </c>
      <c r="AR703" t="str">
        <f t="shared" si="337"/>
        <v/>
      </c>
      <c r="AT703">
        <f>COUNTIF(View_full!G:G,L703)</f>
        <v>1</v>
      </c>
      <c r="AU703">
        <f>COUNTIF(View_full!H:H,L703)+COUNTIF(View_full!I:I,N703)</f>
        <v>0</v>
      </c>
      <c r="AV703">
        <f>COUNTIFS(Property_Manual!$A$2:$A$1206,Raw!L703,Property_Manual!$B$2:$B$1206,Raw!M703,Property_Manual!$C$2:$C$1206,Raw!N703,Property_Manual!$D$2:$D$1206,Raw!O703,Property_Manual!$F$2:$F$1206,"x")</f>
        <v>0</v>
      </c>
      <c r="AW703" t="str">
        <f t="shared" si="338"/>
        <v/>
      </c>
      <c r="AX703" t="str">
        <f t="shared" si="339"/>
        <v/>
      </c>
      <c r="AY703" t="str">
        <f t="shared" si="340"/>
        <v/>
      </c>
    </row>
    <row r="704" spans="1:51" x14ac:dyDescent="0.2">
      <c r="A704" s="5" t="s">
        <v>1254</v>
      </c>
      <c r="B704" s="5" t="s">
        <v>49</v>
      </c>
      <c r="C704" s="5" t="s">
        <v>131</v>
      </c>
      <c r="D704" s="5" t="s">
        <v>638</v>
      </c>
      <c r="E704" t="s">
        <v>49</v>
      </c>
      <c r="F704" s="5" t="s">
        <v>86</v>
      </c>
      <c r="G704">
        <v>1</v>
      </c>
      <c r="I704" s="5" t="s">
        <v>639</v>
      </c>
      <c r="J704" s="5" t="s">
        <v>640</v>
      </c>
      <c r="K704" s="5"/>
      <c r="L704" t="str">
        <f t="shared" si="310"/>
        <v>Dimensions</v>
      </c>
      <c r="M704" t="str">
        <f t="shared" si="311"/>
        <v>height</v>
      </c>
      <c r="N704" t="str">
        <f t="shared" si="312"/>
        <v>Value</v>
      </c>
      <c r="O704" t="str">
        <f t="shared" si="313"/>
        <v/>
      </c>
      <c r="P704" t="str">
        <f t="shared" si="314"/>
        <v/>
      </c>
      <c r="Q704" t="str">
        <f t="shared" si="315"/>
        <v>Object</v>
      </c>
      <c r="R704" t="str">
        <f t="shared" si="316"/>
        <v>"Embedded"</v>
      </c>
      <c r="S704" t="str">
        <f t="shared" si="317"/>
        <v>"Dimensions"</v>
      </c>
      <c r="T704" t="str">
        <f t="shared" si="318"/>
        <v>"height"</v>
      </c>
      <c r="U704" t="str">
        <f t="shared" si="319"/>
        <v>"Embedded"</v>
      </c>
      <c r="V704" t="str">
        <f t="shared" si="320"/>
        <v>"Value"</v>
      </c>
      <c r="W704">
        <f>IF($A704="Implicit","",COUNTIFS($C$8:C704,C704,$A$8:A704,"Explicit"))</f>
        <v>1</v>
      </c>
      <c r="X704" t="str">
        <f t="shared" si="321"/>
        <v>"Dimension details"</v>
      </c>
      <c r="Y704" t="str">
        <f t="shared" si="322"/>
        <v>"Height"</v>
      </c>
      <c r="Z704" t="str">
        <f t="shared" si="323"/>
        <v>"false"</v>
      </c>
      <c r="AA704" t="str">
        <f t="shared" si="324"/>
        <v>"false"</v>
      </c>
      <c r="AB704" t="str">
        <f t="shared" si="325"/>
        <v>""</v>
      </c>
      <c r="AC704" t="str">
        <f t="shared" si="326"/>
        <v>"https://onerecord.iata.org/ns/cargo#Dimensions"</v>
      </c>
      <c r="AD704" t="str">
        <f t="shared" si="327"/>
        <v>"https://onerecord.iata.org/ns/cargo#height"</v>
      </c>
      <c r="AE704" t="str">
        <f t="shared" si="328"/>
        <v>"https://onerecord.iata.org/ns/cargo#Value"</v>
      </c>
      <c r="AF704" t="str">
        <f t="shared" si="329"/>
        <v>"Embedded","Dimensions","height","Embedded","Value",1,"Dimension details","Height","false","false","","https://onerecord.iata.org/ns/cargo#Dimensions","https://onerecord.iata.org/ns/cargo#height","https://onerecord.iata.org/ns/cargo#Value"</v>
      </c>
      <c r="AG704" t="str">
        <f t="shared" si="330"/>
        <v>"Embedded.Dimensions"</v>
      </c>
      <c r="AH704" t="str">
        <f t="shared" si="331"/>
        <v>"height"</v>
      </c>
      <c r="AI704" t="str">
        <f t="shared" si="332"/>
        <v>"Embedded.Value"</v>
      </c>
      <c r="AJ704" t="str">
        <f t="shared" si="333"/>
        <v>""</v>
      </c>
      <c r="AK704" t="str">
        <f t="shared" si="334"/>
        <v>"hasOne"</v>
      </c>
      <c r="AL704" t="str">
        <f t="shared" si="335"/>
        <v>"Embedded.Dimensions","height","Embedded.Value","","hasOne"</v>
      </c>
      <c r="AN704">
        <f>COUNTIF(View_conceptual!G:G,L704)</f>
        <v>0</v>
      </c>
      <c r="AO704">
        <f>COUNTIF(View_conceptual!H:H,L704)+COUNTIF(View_conceptual!I:I,N704)</f>
        <v>0</v>
      </c>
      <c r="AQ704" t="str">
        <f t="shared" si="336"/>
        <v/>
      </c>
      <c r="AR704" t="str">
        <f t="shared" si="337"/>
        <v/>
      </c>
      <c r="AT704">
        <f>COUNTIF(View_full!G:G,L704)</f>
        <v>1</v>
      </c>
      <c r="AU704">
        <f>COUNTIF(View_full!H:H,L704)+COUNTIF(View_full!I:I,N704)</f>
        <v>0</v>
      </c>
      <c r="AV704">
        <f>COUNTIFS(Property_Manual!$A$2:$A$1206,Raw!L704,Property_Manual!$B$2:$B$1206,Raw!M704,Property_Manual!$C$2:$C$1206,Raw!N704,Property_Manual!$D$2:$D$1206,Raw!O704,Property_Manual!$F$2:$F$1206,"x")</f>
        <v>0</v>
      </c>
      <c r="AW704" t="str">
        <f t="shared" si="338"/>
        <v>"Embedded","Dimensions","height","Embedded","Value",1,"Dimension details","Height","false","false","","https://onerecord.iata.org/ns/cargo#Dimensions","https://onerecord.iata.org/ns/cargo#height","https://onerecord.iata.org/ns/cargo#Value"</v>
      </c>
      <c r="AX704" t="str">
        <f t="shared" si="339"/>
        <v/>
      </c>
      <c r="AY704" t="str">
        <f t="shared" si="340"/>
        <v/>
      </c>
    </row>
    <row r="705" spans="1:51" x14ac:dyDescent="0.2">
      <c r="A705" s="5" t="s">
        <v>1254</v>
      </c>
      <c r="B705" s="5" t="s">
        <v>49</v>
      </c>
      <c r="C705" s="5" t="s">
        <v>131</v>
      </c>
      <c r="D705" s="5" t="s">
        <v>641</v>
      </c>
      <c r="E705" s="5" t="s">
        <v>49</v>
      </c>
      <c r="F705" s="5" t="s">
        <v>86</v>
      </c>
      <c r="G705">
        <v>1</v>
      </c>
      <c r="I705" s="5" t="s">
        <v>639</v>
      </c>
      <c r="J705" s="5" t="s">
        <v>642</v>
      </c>
      <c r="K705" s="5"/>
      <c r="L705" t="str">
        <f t="shared" si="310"/>
        <v>Dimensions</v>
      </c>
      <c r="M705" t="str">
        <f t="shared" si="311"/>
        <v>length</v>
      </c>
      <c r="N705" t="str">
        <f t="shared" si="312"/>
        <v>Value</v>
      </c>
      <c r="O705" t="str">
        <f t="shared" si="313"/>
        <v/>
      </c>
      <c r="P705" t="str">
        <f t="shared" si="314"/>
        <v/>
      </c>
      <c r="Q705" t="str">
        <f t="shared" si="315"/>
        <v>Object</v>
      </c>
      <c r="R705" t="str">
        <f t="shared" si="316"/>
        <v>"Embedded"</v>
      </c>
      <c r="S705" t="str">
        <f t="shared" si="317"/>
        <v>"Dimensions"</v>
      </c>
      <c r="T705" t="str">
        <f t="shared" si="318"/>
        <v>"length"</v>
      </c>
      <c r="U705" t="str">
        <f t="shared" si="319"/>
        <v>"Embedded"</v>
      </c>
      <c r="V705" t="str">
        <f t="shared" si="320"/>
        <v>"Value"</v>
      </c>
      <c r="W705">
        <f>IF($A705="Implicit","",COUNTIFS($C$8:C705,C705,$A$8:A705,"Explicit"))</f>
        <v>2</v>
      </c>
      <c r="X705" t="str">
        <f t="shared" si="321"/>
        <v>"Dimension details"</v>
      </c>
      <c r="Y705" t="str">
        <f t="shared" si="322"/>
        <v>"Length"</v>
      </c>
      <c r="Z705" t="str">
        <f t="shared" si="323"/>
        <v>"false"</v>
      </c>
      <c r="AA705" t="str">
        <f t="shared" si="324"/>
        <v>"false"</v>
      </c>
      <c r="AB705" t="str">
        <f t="shared" si="325"/>
        <v>""</v>
      </c>
      <c r="AC705" t="str">
        <f t="shared" si="326"/>
        <v>"https://onerecord.iata.org/ns/cargo#Dimensions"</v>
      </c>
      <c r="AD705" t="str">
        <f t="shared" si="327"/>
        <v>"https://onerecord.iata.org/ns/cargo#length"</v>
      </c>
      <c r="AE705" t="str">
        <f t="shared" si="328"/>
        <v>"https://onerecord.iata.org/ns/cargo#Value"</v>
      </c>
      <c r="AF705" t="str">
        <f t="shared" si="329"/>
        <v>"Embedded","Dimensions","length","Embedded","Value",2,"Dimension details","Length","false","false","","https://onerecord.iata.org/ns/cargo#Dimensions","https://onerecord.iata.org/ns/cargo#length","https://onerecord.iata.org/ns/cargo#Value"</v>
      </c>
      <c r="AG705" t="str">
        <f t="shared" si="330"/>
        <v>"Embedded.Dimensions"</v>
      </c>
      <c r="AH705" t="str">
        <f t="shared" si="331"/>
        <v>"length"</v>
      </c>
      <c r="AI705" t="str">
        <f t="shared" si="332"/>
        <v>"Embedded.Value"</v>
      </c>
      <c r="AJ705" t="str">
        <f t="shared" si="333"/>
        <v>""</v>
      </c>
      <c r="AK705" t="str">
        <f t="shared" si="334"/>
        <v>"hasOne"</v>
      </c>
      <c r="AL705" t="str">
        <f t="shared" si="335"/>
        <v>"Embedded.Dimensions","length","Embedded.Value","","hasOne"</v>
      </c>
      <c r="AN705">
        <f>COUNTIF(View_conceptual!G:G,L705)</f>
        <v>0</v>
      </c>
      <c r="AO705">
        <f>COUNTIF(View_conceptual!H:H,L705)+COUNTIF(View_conceptual!I:I,N705)</f>
        <v>0</v>
      </c>
      <c r="AQ705" t="str">
        <f t="shared" si="336"/>
        <v/>
      </c>
      <c r="AR705" t="str">
        <f t="shared" si="337"/>
        <v/>
      </c>
      <c r="AT705">
        <f>COUNTIF(View_full!G:G,L705)</f>
        <v>1</v>
      </c>
      <c r="AU705">
        <f>COUNTIF(View_full!H:H,L705)+COUNTIF(View_full!I:I,N705)</f>
        <v>0</v>
      </c>
      <c r="AV705">
        <f>COUNTIFS(Property_Manual!$A$2:$A$1206,Raw!L705,Property_Manual!$B$2:$B$1206,Raw!M705,Property_Manual!$C$2:$C$1206,Raw!N705,Property_Manual!$D$2:$D$1206,Raw!O705,Property_Manual!$F$2:$F$1206,"x")</f>
        <v>0</v>
      </c>
      <c r="AW705" t="str">
        <f t="shared" si="338"/>
        <v>"Embedded","Dimensions","length","Embedded","Value",2,"Dimension details","Length","false","false","","https://onerecord.iata.org/ns/cargo#Dimensions","https://onerecord.iata.org/ns/cargo#length","https://onerecord.iata.org/ns/cargo#Value"</v>
      </c>
      <c r="AX705" t="str">
        <f t="shared" si="339"/>
        <v/>
      </c>
      <c r="AY705" t="str">
        <f t="shared" si="340"/>
        <v/>
      </c>
    </row>
    <row r="706" spans="1:51" x14ac:dyDescent="0.2">
      <c r="A706" s="5" t="s">
        <v>1254</v>
      </c>
      <c r="B706" s="5" t="s">
        <v>49</v>
      </c>
      <c r="C706" s="5" t="s">
        <v>131</v>
      </c>
      <c r="D706" s="5" t="s">
        <v>643</v>
      </c>
      <c r="E706" s="5" t="s">
        <v>49</v>
      </c>
      <c r="F706" s="5" t="s">
        <v>86</v>
      </c>
      <c r="G706">
        <v>1</v>
      </c>
      <c r="I706" s="5" t="s">
        <v>639</v>
      </c>
      <c r="J706" s="5" t="s">
        <v>644</v>
      </c>
      <c r="K706" s="5"/>
      <c r="L706" t="str">
        <f t="shared" si="310"/>
        <v>Dimensions</v>
      </c>
      <c r="M706" t="str">
        <f t="shared" si="311"/>
        <v>volume</v>
      </c>
      <c r="N706" t="str">
        <f t="shared" si="312"/>
        <v>Value</v>
      </c>
      <c r="O706" t="str">
        <f t="shared" si="313"/>
        <v/>
      </c>
      <c r="P706" t="str">
        <f t="shared" si="314"/>
        <v/>
      </c>
      <c r="Q706" t="str">
        <f t="shared" si="315"/>
        <v>Object</v>
      </c>
      <c r="R706" t="str">
        <f t="shared" si="316"/>
        <v>"Embedded"</v>
      </c>
      <c r="S706" t="str">
        <f t="shared" si="317"/>
        <v>"Dimensions"</v>
      </c>
      <c r="T706" t="str">
        <f t="shared" si="318"/>
        <v>"volume"</v>
      </c>
      <c r="U706" t="str">
        <f t="shared" si="319"/>
        <v>"Embedded"</v>
      </c>
      <c r="V706" t="str">
        <f t="shared" si="320"/>
        <v>"Value"</v>
      </c>
      <c r="W706">
        <f>IF($A706="Implicit","",COUNTIFS($C$8:C706,C706,$A$8:A706,"Explicit"))</f>
        <v>3</v>
      </c>
      <c r="X706" t="str">
        <f t="shared" si="321"/>
        <v>"Dimension details"</v>
      </c>
      <c r="Y706" t="str">
        <f t="shared" si="322"/>
        <v>"Volume"</v>
      </c>
      <c r="Z706" t="str">
        <f t="shared" si="323"/>
        <v>"false"</v>
      </c>
      <c r="AA706" t="str">
        <f t="shared" si="324"/>
        <v>"false"</v>
      </c>
      <c r="AB706" t="str">
        <f t="shared" si="325"/>
        <v>""</v>
      </c>
      <c r="AC706" t="str">
        <f t="shared" si="326"/>
        <v>"https://onerecord.iata.org/ns/cargo#Dimensions"</v>
      </c>
      <c r="AD706" t="str">
        <f t="shared" si="327"/>
        <v>"https://onerecord.iata.org/ns/cargo#volume"</v>
      </c>
      <c r="AE706" t="str">
        <f t="shared" si="328"/>
        <v>"https://onerecord.iata.org/ns/cargo#Value"</v>
      </c>
      <c r="AF706" t="str">
        <f t="shared" si="329"/>
        <v>"Embedded","Dimensions","volume","Embedded","Value",3,"Dimension details","Volume","false","false","","https://onerecord.iata.org/ns/cargo#Dimensions","https://onerecord.iata.org/ns/cargo#volume","https://onerecord.iata.org/ns/cargo#Value"</v>
      </c>
      <c r="AG706" t="str">
        <f t="shared" si="330"/>
        <v>"Embedded.Dimensions"</v>
      </c>
      <c r="AH706" t="str">
        <f t="shared" si="331"/>
        <v>"volume"</v>
      </c>
      <c r="AI706" t="str">
        <f t="shared" si="332"/>
        <v>"Embedded.Value"</v>
      </c>
      <c r="AJ706" t="str">
        <f t="shared" si="333"/>
        <v>""</v>
      </c>
      <c r="AK706" t="str">
        <f t="shared" si="334"/>
        <v>"hasOne"</v>
      </c>
      <c r="AL706" t="str">
        <f t="shared" si="335"/>
        <v>"Embedded.Dimensions","volume","Embedded.Value","","hasOne"</v>
      </c>
      <c r="AN706">
        <f>COUNTIF(View_conceptual!G:G,L706)</f>
        <v>0</v>
      </c>
      <c r="AO706">
        <f>COUNTIF(View_conceptual!H:H,L706)+COUNTIF(View_conceptual!I:I,N706)</f>
        <v>0</v>
      </c>
      <c r="AQ706" t="str">
        <f t="shared" si="336"/>
        <v/>
      </c>
      <c r="AR706" t="str">
        <f t="shared" si="337"/>
        <v/>
      </c>
      <c r="AT706">
        <f>COUNTIF(View_full!G:G,L706)</f>
        <v>1</v>
      </c>
      <c r="AU706">
        <f>COUNTIF(View_full!H:H,L706)+COUNTIF(View_full!I:I,N706)</f>
        <v>0</v>
      </c>
      <c r="AV706">
        <f>COUNTIFS(Property_Manual!$A$2:$A$1206,Raw!L706,Property_Manual!$B$2:$B$1206,Raw!M706,Property_Manual!$C$2:$C$1206,Raw!N706,Property_Manual!$D$2:$D$1206,Raw!O706,Property_Manual!$F$2:$F$1206,"x")</f>
        <v>0</v>
      </c>
      <c r="AW706" t="str">
        <f t="shared" si="338"/>
        <v>"Embedded","Dimensions","volume","Embedded","Value",3,"Dimension details","Volume","false","false","","https://onerecord.iata.org/ns/cargo#Dimensions","https://onerecord.iata.org/ns/cargo#volume","https://onerecord.iata.org/ns/cargo#Value"</v>
      </c>
      <c r="AX706" t="str">
        <f t="shared" si="339"/>
        <v/>
      </c>
      <c r="AY706" t="str">
        <f t="shared" si="340"/>
        <v/>
      </c>
    </row>
    <row r="707" spans="1:51" x14ac:dyDescent="0.2">
      <c r="A707" s="5" t="s">
        <v>1254</v>
      </c>
      <c r="B707" s="5" t="s">
        <v>49</v>
      </c>
      <c r="C707" s="5" t="s">
        <v>131</v>
      </c>
      <c r="D707" s="5" t="s">
        <v>645</v>
      </c>
      <c r="E707" s="5" t="s">
        <v>49</v>
      </c>
      <c r="F707" s="5" t="s">
        <v>86</v>
      </c>
      <c r="G707">
        <v>1</v>
      </c>
      <c r="I707" s="5" t="s">
        <v>639</v>
      </c>
      <c r="J707" s="5" t="s">
        <v>646</v>
      </c>
      <c r="K707" s="5"/>
      <c r="L707" t="str">
        <f t="shared" si="310"/>
        <v>Dimensions</v>
      </c>
      <c r="M707" t="str">
        <f t="shared" si="311"/>
        <v>width</v>
      </c>
      <c r="N707" t="str">
        <f t="shared" si="312"/>
        <v>Value</v>
      </c>
      <c r="O707" t="str">
        <f t="shared" si="313"/>
        <v/>
      </c>
      <c r="P707" t="str">
        <f t="shared" si="314"/>
        <v/>
      </c>
      <c r="Q707" t="str">
        <f t="shared" si="315"/>
        <v>Object</v>
      </c>
      <c r="R707" t="str">
        <f t="shared" si="316"/>
        <v>"Embedded"</v>
      </c>
      <c r="S707" t="str">
        <f t="shared" si="317"/>
        <v>"Dimensions"</v>
      </c>
      <c r="T707" t="str">
        <f t="shared" si="318"/>
        <v>"width"</v>
      </c>
      <c r="U707" t="str">
        <f t="shared" si="319"/>
        <v>"Embedded"</v>
      </c>
      <c r="V707" t="str">
        <f t="shared" si="320"/>
        <v>"Value"</v>
      </c>
      <c r="W707">
        <f>IF($A707="Implicit","",COUNTIFS($C$8:C707,C707,$A$8:A707,"Explicit"))</f>
        <v>4</v>
      </c>
      <c r="X707" t="str">
        <f t="shared" si="321"/>
        <v>"Dimension details"</v>
      </c>
      <c r="Y707" t="str">
        <f t="shared" si="322"/>
        <v>"Width"</v>
      </c>
      <c r="Z707" t="str">
        <f t="shared" si="323"/>
        <v>"false"</v>
      </c>
      <c r="AA707" t="str">
        <f t="shared" si="324"/>
        <v>"false"</v>
      </c>
      <c r="AB707" t="str">
        <f t="shared" si="325"/>
        <v>""</v>
      </c>
      <c r="AC707" t="str">
        <f t="shared" si="326"/>
        <v>"https://onerecord.iata.org/ns/cargo#Dimensions"</v>
      </c>
      <c r="AD707" t="str">
        <f t="shared" si="327"/>
        <v>"https://onerecord.iata.org/ns/cargo#width"</v>
      </c>
      <c r="AE707" t="str">
        <f t="shared" si="328"/>
        <v>"https://onerecord.iata.org/ns/cargo#Value"</v>
      </c>
      <c r="AF707" t="str">
        <f t="shared" si="329"/>
        <v>"Embedded","Dimensions","width","Embedded","Value",4,"Dimension details","Width","false","false","","https://onerecord.iata.org/ns/cargo#Dimensions","https://onerecord.iata.org/ns/cargo#width","https://onerecord.iata.org/ns/cargo#Value"</v>
      </c>
      <c r="AG707" t="str">
        <f t="shared" si="330"/>
        <v>"Embedded.Dimensions"</v>
      </c>
      <c r="AH707" t="str">
        <f t="shared" si="331"/>
        <v>"width"</v>
      </c>
      <c r="AI707" t="str">
        <f t="shared" si="332"/>
        <v>"Embedded.Value"</v>
      </c>
      <c r="AJ707" t="str">
        <f t="shared" si="333"/>
        <v>""</v>
      </c>
      <c r="AK707" t="str">
        <f t="shared" si="334"/>
        <v>"hasOne"</v>
      </c>
      <c r="AL707" t="str">
        <f t="shared" si="335"/>
        <v>"Embedded.Dimensions","width","Embedded.Value","","hasOne"</v>
      </c>
      <c r="AN707">
        <f>COUNTIF(View_conceptual!G:G,L707)</f>
        <v>0</v>
      </c>
      <c r="AO707">
        <f>COUNTIF(View_conceptual!H:H,L707)+COUNTIF(View_conceptual!I:I,N707)</f>
        <v>0</v>
      </c>
      <c r="AQ707" t="str">
        <f t="shared" si="336"/>
        <v/>
      </c>
      <c r="AR707" t="str">
        <f t="shared" si="337"/>
        <v/>
      </c>
      <c r="AT707">
        <f>COUNTIF(View_full!G:G,L707)</f>
        <v>1</v>
      </c>
      <c r="AU707">
        <f>COUNTIF(View_full!H:H,L707)+COUNTIF(View_full!I:I,N707)</f>
        <v>0</v>
      </c>
      <c r="AV707">
        <f>COUNTIFS(Property_Manual!$A$2:$A$1206,Raw!L707,Property_Manual!$B$2:$B$1206,Raw!M707,Property_Manual!$C$2:$C$1206,Raw!N707,Property_Manual!$D$2:$D$1206,Raw!O707,Property_Manual!$F$2:$F$1206,"x")</f>
        <v>0</v>
      </c>
      <c r="AW707" t="str">
        <f t="shared" si="338"/>
        <v>"Embedded","Dimensions","width","Embedded","Value",4,"Dimension details","Width","false","false","","https://onerecord.iata.org/ns/cargo#Dimensions","https://onerecord.iata.org/ns/cargo#width","https://onerecord.iata.org/ns/cargo#Value"</v>
      </c>
      <c r="AX707" t="str">
        <f t="shared" si="339"/>
        <v/>
      </c>
      <c r="AY707" t="str">
        <f t="shared" si="340"/>
        <v/>
      </c>
    </row>
    <row r="708" spans="1:51" x14ac:dyDescent="0.2">
      <c r="A708" s="5" t="s">
        <v>1255</v>
      </c>
      <c r="B708" s="5" t="s">
        <v>49</v>
      </c>
      <c r="C708" s="5" t="s">
        <v>131</v>
      </c>
      <c r="D708" s="5" t="s">
        <v>638</v>
      </c>
      <c r="E708" s="5" t="s">
        <v>49</v>
      </c>
      <c r="F708" s="5" t="s">
        <v>86</v>
      </c>
      <c r="G708">
        <v>1</v>
      </c>
      <c r="I708" s="5" t="s">
        <v>639</v>
      </c>
      <c r="J708" s="5" t="s">
        <v>640</v>
      </c>
      <c r="K708" s="5"/>
      <c r="L708" t="str">
        <f t="shared" si="310"/>
        <v>Dimensions</v>
      </c>
      <c r="M708" t="str">
        <f t="shared" si="311"/>
        <v>height</v>
      </c>
      <c r="N708" t="str">
        <f t="shared" si="312"/>
        <v>Value</v>
      </c>
      <c r="O708" t="str">
        <f t="shared" si="313"/>
        <v/>
      </c>
      <c r="P708" t="str">
        <f t="shared" si="314"/>
        <v/>
      </c>
      <c r="Q708" t="str">
        <f t="shared" si="315"/>
        <v>Object</v>
      </c>
      <c r="R708" t="str">
        <f t="shared" si="316"/>
        <v/>
      </c>
      <c r="S708" t="str">
        <f t="shared" si="317"/>
        <v/>
      </c>
      <c r="T708" t="str">
        <f t="shared" si="318"/>
        <v/>
      </c>
      <c r="U708" t="str">
        <f t="shared" si="319"/>
        <v/>
      </c>
      <c r="V708" t="str">
        <f t="shared" si="320"/>
        <v/>
      </c>
      <c r="W708" t="str">
        <f>IF($A708="Implicit","",COUNTIFS($C$8:C708,C708,$A$8:A708,"Explicit"))</f>
        <v/>
      </c>
      <c r="X708" t="str">
        <f t="shared" si="321"/>
        <v/>
      </c>
      <c r="Y708" t="str">
        <f t="shared" si="322"/>
        <v/>
      </c>
      <c r="Z708" t="str">
        <f t="shared" si="323"/>
        <v/>
      </c>
      <c r="AA708" t="str">
        <f t="shared" si="324"/>
        <v/>
      </c>
      <c r="AB708" t="str">
        <f t="shared" si="325"/>
        <v/>
      </c>
      <c r="AC708" t="str">
        <f t="shared" si="326"/>
        <v/>
      </c>
      <c r="AD708" t="str">
        <f t="shared" si="327"/>
        <v/>
      </c>
      <c r="AE708" t="str">
        <f t="shared" si="328"/>
        <v/>
      </c>
      <c r="AF708" t="str">
        <f t="shared" si="329"/>
        <v/>
      </c>
      <c r="AG708" t="str">
        <f t="shared" si="330"/>
        <v>"Embedded.Dimensions"</v>
      </c>
      <c r="AH708" t="str">
        <f t="shared" si="331"/>
        <v>"height"</v>
      </c>
      <c r="AI708" t="str">
        <f t="shared" si="332"/>
        <v>"Embedded.Value"</v>
      </c>
      <c r="AJ708" t="str">
        <f t="shared" si="333"/>
        <v>""</v>
      </c>
      <c r="AK708" t="str">
        <f t="shared" si="334"/>
        <v>"hasOne"</v>
      </c>
      <c r="AL708" t="str">
        <f t="shared" si="335"/>
        <v>"Embedded.Dimensions","height","Embedded.Value","","hasOne"</v>
      </c>
      <c r="AN708">
        <f>COUNTIF(View_conceptual!G:G,L708)</f>
        <v>0</v>
      </c>
      <c r="AO708">
        <f>COUNTIF(View_conceptual!H:H,L708)+COUNTIF(View_conceptual!I:I,N708)</f>
        <v>0</v>
      </c>
      <c r="AQ708" t="str">
        <f t="shared" si="336"/>
        <v/>
      </c>
      <c r="AR708" t="str">
        <f t="shared" si="337"/>
        <v/>
      </c>
      <c r="AT708">
        <f>COUNTIF(View_full!G:G,L708)</f>
        <v>1</v>
      </c>
      <c r="AU708">
        <f>COUNTIF(View_full!H:H,L708)+COUNTIF(View_full!I:I,N708)</f>
        <v>0</v>
      </c>
      <c r="AV708">
        <f>COUNTIFS(Property_Manual!$A$2:$A$1206,Raw!L708,Property_Manual!$B$2:$B$1206,Raw!M708,Property_Manual!$C$2:$C$1206,Raw!N708,Property_Manual!$D$2:$D$1206,Raw!O708,Property_Manual!$F$2:$F$1206,"x")</f>
        <v>0</v>
      </c>
      <c r="AW708" t="str">
        <f t="shared" si="338"/>
        <v/>
      </c>
      <c r="AX708" t="str">
        <f t="shared" si="339"/>
        <v/>
      </c>
      <c r="AY708" t="str">
        <f t="shared" si="340"/>
        <v/>
      </c>
    </row>
    <row r="709" spans="1:51" x14ac:dyDescent="0.2">
      <c r="A709" s="5" t="s">
        <v>1255</v>
      </c>
      <c r="B709" s="5" t="s">
        <v>49</v>
      </c>
      <c r="C709" s="5" t="s">
        <v>131</v>
      </c>
      <c r="D709" s="5" t="s">
        <v>641</v>
      </c>
      <c r="E709" s="5" t="s">
        <v>49</v>
      </c>
      <c r="F709" s="5" t="s">
        <v>86</v>
      </c>
      <c r="G709">
        <v>1</v>
      </c>
      <c r="I709" s="5" t="s">
        <v>639</v>
      </c>
      <c r="J709" s="5" t="s">
        <v>642</v>
      </c>
      <c r="K709" s="5"/>
      <c r="L709" t="str">
        <f t="shared" si="310"/>
        <v>Dimensions</v>
      </c>
      <c r="M709" t="str">
        <f t="shared" si="311"/>
        <v>length</v>
      </c>
      <c r="N709" t="str">
        <f t="shared" si="312"/>
        <v>Value</v>
      </c>
      <c r="O709" t="str">
        <f t="shared" si="313"/>
        <v/>
      </c>
      <c r="P709" t="str">
        <f t="shared" si="314"/>
        <v/>
      </c>
      <c r="Q709" t="str">
        <f t="shared" si="315"/>
        <v>Object</v>
      </c>
      <c r="R709" t="str">
        <f t="shared" si="316"/>
        <v/>
      </c>
      <c r="S709" t="str">
        <f t="shared" si="317"/>
        <v/>
      </c>
      <c r="T709" t="str">
        <f t="shared" si="318"/>
        <v/>
      </c>
      <c r="U709" t="str">
        <f t="shared" si="319"/>
        <v/>
      </c>
      <c r="V709" t="str">
        <f t="shared" si="320"/>
        <v/>
      </c>
      <c r="W709" t="str">
        <f>IF($A709="Implicit","",COUNTIFS($C$8:C709,C709,$A$8:A709,"Explicit"))</f>
        <v/>
      </c>
      <c r="X709" t="str">
        <f t="shared" si="321"/>
        <v/>
      </c>
      <c r="Y709" t="str">
        <f t="shared" si="322"/>
        <v/>
      </c>
      <c r="Z709" t="str">
        <f t="shared" si="323"/>
        <v/>
      </c>
      <c r="AA709" t="str">
        <f t="shared" si="324"/>
        <v/>
      </c>
      <c r="AB709" t="str">
        <f t="shared" si="325"/>
        <v/>
      </c>
      <c r="AC709" t="str">
        <f t="shared" si="326"/>
        <v/>
      </c>
      <c r="AD709" t="str">
        <f t="shared" si="327"/>
        <v/>
      </c>
      <c r="AE709" t="str">
        <f t="shared" si="328"/>
        <v/>
      </c>
      <c r="AF709" t="str">
        <f t="shared" si="329"/>
        <v/>
      </c>
      <c r="AG709" t="str">
        <f t="shared" si="330"/>
        <v>"Embedded.Dimensions"</v>
      </c>
      <c r="AH709" t="str">
        <f t="shared" si="331"/>
        <v>"length"</v>
      </c>
      <c r="AI709" t="str">
        <f t="shared" si="332"/>
        <v>"Embedded.Value"</v>
      </c>
      <c r="AJ709" t="str">
        <f t="shared" si="333"/>
        <v>""</v>
      </c>
      <c r="AK709" t="str">
        <f t="shared" si="334"/>
        <v>"hasOne"</v>
      </c>
      <c r="AL709" t="str">
        <f t="shared" si="335"/>
        <v>"Embedded.Dimensions","length","Embedded.Value","","hasOne"</v>
      </c>
      <c r="AN709">
        <f>COUNTIF(View_conceptual!G:G,L709)</f>
        <v>0</v>
      </c>
      <c r="AO709">
        <f>COUNTIF(View_conceptual!H:H,L709)+COUNTIF(View_conceptual!I:I,N709)</f>
        <v>0</v>
      </c>
      <c r="AQ709" t="str">
        <f t="shared" si="336"/>
        <v/>
      </c>
      <c r="AR709" t="str">
        <f t="shared" si="337"/>
        <v/>
      </c>
      <c r="AT709">
        <f>COUNTIF(View_full!G:G,L709)</f>
        <v>1</v>
      </c>
      <c r="AU709">
        <f>COUNTIF(View_full!H:H,L709)+COUNTIF(View_full!I:I,N709)</f>
        <v>0</v>
      </c>
      <c r="AV709">
        <f>COUNTIFS(Property_Manual!$A$2:$A$1206,Raw!L709,Property_Manual!$B$2:$B$1206,Raw!M709,Property_Manual!$C$2:$C$1206,Raw!N709,Property_Manual!$D$2:$D$1206,Raw!O709,Property_Manual!$F$2:$F$1206,"x")</f>
        <v>0</v>
      </c>
      <c r="AW709" t="str">
        <f t="shared" si="338"/>
        <v/>
      </c>
      <c r="AX709" t="str">
        <f t="shared" si="339"/>
        <v/>
      </c>
      <c r="AY709" t="str">
        <f t="shared" si="340"/>
        <v/>
      </c>
    </row>
    <row r="710" spans="1:51" x14ac:dyDescent="0.2">
      <c r="A710" s="5" t="s">
        <v>1255</v>
      </c>
      <c r="B710" s="5" t="s">
        <v>49</v>
      </c>
      <c r="C710" s="5" t="s">
        <v>131</v>
      </c>
      <c r="D710" s="5" t="s">
        <v>643</v>
      </c>
      <c r="E710" s="5" t="s">
        <v>49</v>
      </c>
      <c r="F710" s="5" t="s">
        <v>86</v>
      </c>
      <c r="G710">
        <v>1</v>
      </c>
      <c r="H710" s="5"/>
      <c r="I710" s="5" t="s">
        <v>639</v>
      </c>
      <c r="J710" s="5" t="s">
        <v>644</v>
      </c>
      <c r="K710" s="5"/>
      <c r="L710" t="str">
        <f t="shared" si="310"/>
        <v>Dimensions</v>
      </c>
      <c r="M710" t="str">
        <f t="shared" si="311"/>
        <v>volume</v>
      </c>
      <c r="N710" t="str">
        <f t="shared" si="312"/>
        <v>Value</v>
      </c>
      <c r="O710" t="str">
        <f t="shared" si="313"/>
        <v/>
      </c>
      <c r="P710" t="str">
        <f t="shared" si="314"/>
        <v/>
      </c>
      <c r="Q710" t="str">
        <f t="shared" si="315"/>
        <v>Object</v>
      </c>
      <c r="R710" t="str">
        <f t="shared" si="316"/>
        <v/>
      </c>
      <c r="S710" t="str">
        <f t="shared" si="317"/>
        <v/>
      </c>
      <c r="T710" t="str">
        <f t="shared" si="318"/>
        <v/>
      </c>
      <c r="U710" t="str">
        <f t="shared" si="319"/>
        <v/>
      </c>
      <c r="V710" t="str">
        <f t="shared" si="320"/>
        <v/>
      </c>
      <c r="W710" t="str">
        <f>IF($A710="Implicit","",COUNTIFS($C$8:C710,C710,$A$8:A710,"Explicit"))</f>
        <v/>
      </c>
      <c r="X710" t="str">
        <f t="shared" si="321"/>
        <v/>
      </c>
      <c r="Y710" t="str">
        <f t="shared" si="322"/>
        <v/>
      </c>
      <c r="Z710" t="str">
        <f t="shared" si="323"/>
        <v/>
      </c>
      <c r="AA710" t="str">
        <f t="shared" si="324"/>
        <v/>
      </c>
      <c r="AB710" t="str">
        <f t="shared" si="325"/>
        <v/>
      </c>
      <c r="AC710" t="str">
        <f t="shared" si="326"/>
        <v/>
      </c>
      <c r="AD710" t="str">
        <f t="shared" si="327"/>
        <v/>
      </c>
      <c r="AE710" t="str">
        <f t="shared" si="328"/>
        <v/>
      </c>
      <c r="AF710" t="str">
        <f t="shared" si="329"/>
        <v/>
      </c>
      <c r="AG710" t="str">
        <f t="shared" si="330"/>
        <v>"Embedded.Dimensions"</v>
      </c>
      <c r="AH710" t="str">
        <f t="shared" si="331"/>
        <v>"volume"</v>
      </c>
      <c r="AI710" t="str">
        <f t="shared" si="332"/>
        <v>"Embedded.Value"</v>
      </c>
      <c r="AJ710" t="str">
        <f t="shared" si="333"/>
        <v>""</v>
      </c>
      <c r="AK710" t="str">
        <f t="shared" si="334"/>
        <v>"hasOne"</v>
      </c>
      <c r="AL710" t="str">
        <f t="shared" si="335"/>
        <v>"Embedded.Dimensions","volume","Embedded.Value","","hasOne"</v>
      </c>
      <c r="AN710">
        <f>COUNTIF(View_conceptual!G:G,L710)</f>
        <v>0</v>
      </c>
      <c r="AO710">
        <f>COUNTIF(View_conceptual!H:H,L710)+COUNTIF(View_conceptual!I:I,N710)</f>
        <v>0</v>
      </c>
      <c r="AQ710" t="str">
        <f t="shared" si="336"/>
        <v/>
      </c>
      <c r="AR710" t="str">
        <f t="shared" si="337"/>
        <v/>
      </c>
      <c r="AT710">
        <f>COUNTIF(View_full!G:G,L710)</f>
        <v>1</v>
      </c>
      <c r="AU710">
        <f>COUNTIF(View_full!H:H,L710)+COUNTIF(View_full!I:I,N710)</f>
        <v>0</v>
      </c>
      <c r="AV710">
        <f>COUNTIFS(Property_Manual!$A$2:$A$1206,Raw!L710,Property_Manual!$B$2:$B$1206,Raw!M710,Property_Manual!$C$2:$C$1206,Raw!N710,Property_Manual!$D$2:$D$1206,Raw!O710,Property_Manual!$F$2:$F$1206,"x")</f>
        <v>0</v>
      </c>
      <c r="AW710" t="str">
        <f t="shared" si="338"/>
        <v/>
      </c>
      <c r="AX710" t="str">
        <f t="shared" si="339"/>
        <v/>
      </c>
      <c r="AY710" t="str">
        <f t="shared" si="340"/>
        <v/>
      </c>
    </row>
    <row r="711" spans="1:51" x14ac:dyDescent="0.2">
      <c r="A711" s="5" t="s">
        <v>1255</v>
      </c>
      <c r="B711" s="5" t="s">
        <v>49</v>
      </c>
      <c r="C711" s="5" t="s">
        <v>131</v>
      </c>
      <c r="D711" s="5" t="s">
        <v>645</v>
      </c>
      <c r="E711" s="5" t="s">
        <v>49</v>
      </c>
      <c r="F711" s="5" t="s">
        <v>86</v>
      </c>
      <c r="G711">
        <v>1</v>
      </c>
      <c r="I711" s="5" t="s">
        <v>639</v>
      </c>
      <c r="J711" s="5" t="s">
        <v>646</v>
      </c>
      <c r="K711" s="5"/>
      <c r="L711" t="str">
        <f t="shared" si="310"/>
        <v>Dimensions</v>
      </c>
      <c r="M711" t="str">
        <f t="shared" si="311"/>
        <v>width</v>
      </c>
      <c r="N711" t="str">
        <f t="shared" si="312"/>
        <v>Value</v>
      </c>
      <c r="O711" t="str">
        <f t="shared" si="313"/>
        <v/>
      </c>
      <c r="P711" t="str">
        <f t="shared" si="314"/>
        <v/>
      </c>
      <c r="Q711" t="str">
        <f t="shared" si="315"/>
        <v>Object</v>
      </c>
      <c r="R711" t="str">
        <f t="shared" si="316"/>
        <v/>
      </c>
      <c r="S711" t="str">
        <f t="shared" si="317"/>
        <v/>
      </c>
      <c r="T711" t="str">
        <f t="shared" si="318"/>
        <v/>
      </c>
      <c r="U711" t="str">
        <f t="shared" si="319"/>
        <v/>
      </c>
      <c r="V711" t="str">
        <f t="shared" si="320"/>
        <v/>
      </c>
      <c r="W711" t="str">
        <f>IF($A711="Implicit","",COUNTIFS($C$8:C711,C711,$A$8:A711,"Explicit"))</f>
        <v/>
      </c>
      <c r="X711" t="str">
        <f t="shared" si="321"/>
        <v/>
      </c>
      <c r="Y711" t="str">
        <f t="shared" si="322"/>
        <v/>
      </c>
      <c r="Z711" t="str">
        <f t="shared" si="323"/>
        <v/>
      </c>
      <c r="AA711" t="str">
        <f t="shared" si="324"/>
        <v/>
      </c>
      <c r="AB711" t="str">
        <f t="shared" si="325"/>
        <v/>
      </c>
      <c r="AC711" t="str">
        <f t="shared" si="326"/>
        <v/>
      </c>
      <c r="AD711" t="str">
        <f t="shared" si="327"/>
        <v/>
      </c>
      <c r="AE711" t="str">
        <f t="shared" si="328"/>
        <v/>
      </c>
      <c r="AF711" t="str">
        <f t="shared" si="329"/>
        <v/>
      </c>
      <c r="AG711" t="str">
        <f t="shared" si="330"/>
        <v>"Embedded.Dimensions"</v>
      </c>
      <c r="AH711" t="str">
        <f t="shared" si="331"/>
        <v>"width"</v>
      </c>
      <c r="AI711" t="str">
        <f t="shared" si="332"/>
        <v>"Embedded.Value"</v>
      </c>
      <c r="AJ711" t="str">
        <f t="shared" si="333"/>
        <v>""</v>
      </c>
      <c r="AK711" t="str">
        <f t="shared" si="334"/>
        <v>"hasOne"</v>
      </c>
      <c r="AL711" t="str">
        <f t="shared" si="335"/>
        <v>"Embedded.Dimensions","width","Embedded.Value","","hasOne"</v>
      </c>
      <c r="AN711">
        <f>COUNTIF(View_conceptual!G:G,L711)</f>
        <v>0</v>
      </c>
      <c r="AO711">
        <f>COUNTIF(View_conceptual!H:H,L711)+COUNTIF(View_conceptual!I:I,N711)</f>
        <v>0</v>
      </c>
      <c r="AQ711" t="str">
        <f t="shared" si="336"/>
        <v/>
      </c>
      <c r="AR711" t="str">
        <f t="shared" si="337"/>
        <v/>
      </c>
      <c r="AT711">
        <f>COUNTIF(View_full!G:G,L711)</f>
        <v>1</v>
      </c>
      <c r="AU711">
        <f>COUNTIF(View_full!H:H,L711)+COUNTIF(View_full!I:I,N711)</f>
        <v>0</v>
      </c>
      <c r="AV711">
        <f>COUNTIFS(Property_Manual!$A$2:$A$1206,Raw!L711,Property_Manual!$B$2:$B$1206,Raw!M711,Property_Manual!$C$2:$C$1206,Raw!N711,Property_Manual!$D$2:$D$1206,Raw!O711,Property_Manual!$F$2:$F$1206,"x")</f>
        <v>0</v>
      </c>
      <c r="AW711" t="str">
        <f t="shared" si="338"/>
        <v/>
      </c>
      <c r="AX711" t="str">
        <f t="shared" si="339"/>
        <v/>
      </c>
      <c r="AY711" t="str">
        <f t="shared" si="340"/>
        <v/>
      </c>
    </row>
    <row r="712" spans="1:51" x14ac:dyDescent="0.2">
      <c r="A712" s="5" t="s">
        <v>1254</v>
      </c>
      <c r="B712" s="5" t="s">
        <v>3</v>
      </c>
      <c r="C712" s="5" t="s">
        <v>647</v>
      </c>
      <c r="D712" s="5" t="s">
        <v>5</v>
      </c>
      <c r="E712" s="5"/>
      <c r="F712" s="5" t="s">
        <v>6</v>
      </c>
      <c r="G712">
        <v>1</v>
      </c>
      <c r="H712" s="5"/>
      <c r="I712" s="5" t="s">
        <v>648</v>
      </c>
      <c r="J712" s="5" t="s">
        <v>8</v>
      </c>
      <c r="K712" s="5"/>
      <c r="L712" t="str">
        <f t="shared" si="310"/>
        <v>DirectionType</v>
      </c>
      <c r="M712" t="str">
        <f t="shared" si="311"/>
        <v>code</v>
      </c>
      <c r="N712" t="str">
        <f t="shared" si="312"/>
        <v>string</v>
      </c>
      <c r="O712" t="str">
        <f t="shared" si="313"/>
        <v/>
      </c>
      <c r="P712" t="str">
        <f t="shared" si="314"/>
        <v/>
      </c>
      <c r="Q712" t="str">
        <f t="shared" si="315"/>
        <v>Object</v>
      </c>
      <c r="R712" t="str">
        <f t="shared" si="316"/>
        <v>"Enum"</v>
      </c>
      <c r="S712" t="str">
        <f t="shared" si="317"/>
        <v>"DirectionType"</v>
      </c>
      <c r="T712" t="str">
        <f t="shared" si="318"/>
        <v>"code"</v>
      </c>
      <c r="U712" t="str">
        <f t="shared" si="319"/>
        <v>""</v>
      </c>
      <c r="V712" t="str">
        <f t="shared" si="320"/>
        <v>"string"</v>
      </c>
      <c r="W712">
        <f>IF($A712="Implicit","",COUNTIFS($C$8:C712,C712,$A$8:A712,"Explicit"))</f>
        <v>1</v>
      </c>
      <c r="X712" t="str">
        <f t="shared" si="321"/>
        <v>"Restricted code list for the direction of a MovementTime"</v>
      </c>
      <c r="Y712" t="str">
        <f t="shared" si="322"/>
        <v>"Code or short version of a code; for example "CH" for Switzerland when referring to the UN/LOCODE code list"</v>
      </c>
      <c r="Z712" t="str">
        <f t="shared" si="323"/>
        <v>"false"</v>
      </c>
      <c r="AA712" t="str">
        <f t="shared" si="324"/>
        <v>"false"</v>
      </c>
      <c r="AB712" t="str">
        <f t="shared" si="325"/>
        <v>""</v>
      </c>
      <c r="AC712" t="str">
        <f t="shared" si="326"/>
        <v>"https://onerecord.iata.org/ns/cargo#DirectionType"</v>
      </c>
      <c r="AD712" t="str">
        <f t="shared" si="327"/>
        <v>"https://onerecord.iata.org/ns/cargo#code"</v>
      </c>
      <c r="AE712" t="str">
        <f t="shared" si="328"/>
        <v>"http://www.w3.org/2001/XMLSchema#string"</v>
      </c>
      <c r="AF712" t="str">
        <f t="shared" si="329"/>
        <v>"Enum","DirectionType","code","","string",1,"Restricted code list for the direction of a MovementTime","Code or short version of a code; for example "CH" for Switzerland when referring to the UN/LOCODE code list","false","false","","https://onerecord.iata.org/ns/cargo#DirectionType","https://onerecord.iata.org/ns/cargo#code","http://www.w3.org/2001/XMLSchema#string"</v>
      </c>
      <c r="AG712" t="str">
        <f t="shared" si="330"/>
        <v>"Enum.DirectionType"</v>
      </c>
      <c r="AH712" t="str">
        <f t="shared" si="331"/>
        <v>"code"</v>
      </c>
      <c r="AI712" t="str">
        <f t="shared" si="332"/>
        <v>".string"</v>
      </c>
      <c r="AJ712" t="str">
        <f t="shared" si="333"/>
        <v>""</v>
      </c>
      <c r="AK712" t="str">
        <f t="shared" si="334"/>
        <v>"hasOne"</v>
      </c>
      <c r="AL712" t="str">
        <f t="shared" si="335"/>
        <v>"Enum.DirectionType","code",".string","","hasOne"</v>
      </c>
      <c r="AN712">
        <f>COUNTIF(View_conceptual!G:G,L712)</f>
        <v>0</v>
      </c>
      <c r="AO712">
        <f>COUNTIF(View_conceptual!H:H,L712)+COUNTIF(View_conceptual!I:I,N712)</f>
        <v>0</v>
      </c>
      <c r="AQ712" t="str">
        <f t="shared" si="336"/>
        <v/>
      </c>
      <c r="AR712" t="str">
        <f t="shared" si="337"/>
        <v/>
      </c>
      <c r="AT712">
        <f>COUNTIF(View_full!G:G,L712)</f>
        <v>0</v>
      </c>
      <c r="AU712">
        <f>COUNTIF(View_full!H:H,L712)+COUNTIF(View_full!I:I,N712)</f>
        <v>0</v>
      </c>
      <c r="AV712">
        <f>COUNTIFS(Property_Manual!$A$2:$A$1206,Raw!L712,Property_Manual!$B$2:$B$1206,Raw!M712,Property_Manual!$C$2:$C$1206,Raw!N712,Property_Manual!$D$2:$D$1206,Raw!O712,Property_Manual!$F$2:$F$1206,"x")</f>
        <v>0</v>
      </c>
      <c r="AW712" t="str">
        <f t="shared" si="338"/>
        <v/>
      </c>
      <c r="AX712" t="str">
        <f t="shared" si="339"/>
        <v/>
      </c>
      <c r="AY712" t="str">
        <f t="shared" si="340"/>
        <v/>
      </c>
    </row>
    <row r="713" spans="1:51" x14ac:dyDescent="0.2">
      <c r="A713" s="5" t="s">
        <v>1254</v>
      </c>
      <c r="B713" s="5" t="s">
        <v>3</v>
      </c>
      <c r="C713" s="5" t="s">
        <v>647</v>
      </c>
      <c r="D713" s="5" t="s">
        <v>9</v>
      </c>
      <c r="E713" s="5"/>
      <c r="F713" s="5" t="s">
        <v>6</v>
      </c>
      <c r="G713">
        <v>1</v>
      </c>
      <c r="I713" s="5" t="s">
        <v>648</v>
      </c>
      <c r="J713" s="5" t="s">
        <v>10</v>
      </c>
      <c r="K713" s="5"/>
      <c r="L713" t="str">
        <f t="shared" ref="L713:L776" si="341">SUBSTITUTE(SUBSTITUTE(SUBSTITUTE(C713,$B$2,$A$2),$B$3,$A$3),$B$4,$A$4)</f>
        <v>DirectionType</v>
      </c>
      <c r="M713" t="str">
        <f t="shared" ref="M713:M776" si="342">SUBSTITUTE(SUBSTITUTE(SUBSTITUTE(D713,$B$2,$A$2),$B$3,$A$3),$A$4,$B$4)</f>
        <v>codeDescription</v>
      </c>
      <c r="N713" t="str">
        <f t="shared" ref="N713:N776" si="343">SUBSTITUTE(SUBSTITUTE(SUBSTITUTE(F713,$B$2,$A$2),$B$3,$A$3),$B$4,$A$4)</f>
        <v>string</v>
      </c>
      <c r="O713" t="str">
        <f t="shared" ref="O713:O776" si="344">SUBSTITUTE(SUBSTITUTE(SUBSTITUTE(H713,$B$2,$A$2),$B$3,$A$3),$B$4,$A$4)</f>
        <v/>
      </c>
      <c r="P713" t="str">
        <f t="shared" ref="P713:P776" si="345">SUBSTITUTE(SUBSTITUTE(SUBSTITUTE(K713,$B$2,$A$2),$B$3,$A$3),$B$4,$A$4)</f>
        <v/>
      </c>
      <c r="Q713" t="str">
        <f t="shared" ref="Q713:Q776" si="346">IF(LEFT(N713,3)="xsd","Data","Object")</f>
        <v>Object</v>
      </c>
      <c r="R713" t="str">
        <f t="shared" ref="R713:R776" si="347">IF($A713="Implicit","",$F$1&amp;B713&amp;$F$1)</f>
        <v>"Enum"</v>
      </c>
      <c r="S713" t="str">
        <f t="shared" ref="S713:S776" si="348">IF($A713="Implicit","",$F$1&amp;L713&amp;$F$1)</f>
        <v>"DirectionType"</v>
      </c>
      <c r="T713" t="str">
        <f t="shared" ref="T713:T776" si="349">IF($A713="Implicit","",$F$1&amp;M713&amp;$F$1)</f>
        <v>"codeDescription"</v>
      </c>
      <c r="U713" t="str">
        <f t="shared" ref="U713:U776" si="350">IF($A713="Implicit","",$F$1&amp;E713&amp;$F$1)</f>
        <v>""</v>
      </c>
      <c r="V713" t="str">
        <f t="shared" ref="V713:V776" si="351">IF($A713="Implicit","",$F$1&amp;N713&amp;$F$1)</f>
        <v>"string"</v>
      </c>
      <c r="W713">
        <f>IF($A713="Implicit","",COUNTIFS($C$8:C713,C713,$A$8:A713,"Explicit"))</f>
        <v>2</v>
      </c>
      <c r="X713" t="str">
        <f t="shared" ref="X713:X776" si="352">IF($A713="Implicit","",$F$1&amp;SUBSTITUTE(IF(I713=0,"",I713),",",";")&amp;$F$1)</f>
        <v>"Restricted code list for the direction of a MovementTime"</v>
      </c>
      <c r="Y713" t="str">
        <f t="shared" ref="Y713:Y776" si="353">IF($A713="Implicit","",$F$1&amp;SUBSTITUTE(IF(J713=0,"",J713),",",";")&amp;$F$1)</f>
        <v>"Description or long version of the code; for example "Switzerland" for Switzerland when referring to the UN/LOCODE code list"</v>
      </c>
      <c r="Z713" t="str">
        <f t="shared" ref="Z713:Z776" si="354">IF($A713="Implicit","",$F$1&amp;IF(G713=1,"false","true")&amp;$F$1)</f>
        <v>"false"</v>
      </c>
      <c r="AA713" t="str">
        <f t="shared" ref="AA713:AA776" si="355">IF($A713="Implicit","",$F$1&amp;IF(OR(E713="Enum",E713="CodeList"),"true","false")&amp;$F$1)</f>
        <v>"false"</v>
      </c>
      <c r="AB713" t="str">
        <f t="shared" ref="AB713:AB776" si="356">IF($A713="Implicit","",$F$1&amp;P713&amp;$F$1)</f>
        <v>""</v>
      </c>
      <c r="AC713" t="str">
        <f t="shared" ref="AC713:AC776" si="357">IF($A713="Implicit","",$F$1&amp;C713&amp;$F$1)</f>
        <v>"https://onerecord.iata.org/ns/cargo#DirectionType"</v>
      </c>
      <c r="AD713" t="str">
        <f t="shared" ref="AD713:AD776" si="358">IF($A713="Implicit","",$F$1&amp;D713&amp;$F$1)</f>
        <v>"https://onerecord.iata.org/ns/cargo#codeDescription"</v>
      </c>
      <c r="AE713" t="str">
        <f t="shared" ref="AE713:AE776" si="359">IF($A713="Implicit","",$F$1&amp;F713&amp;$F$1)</f>
        <v>"http://www.w3.org/2001/XMLSchema#string"</v>
      </c>
      <c r="AF713" t="str">
        <f t="shared" ref="AF713:AF776" si="360">IF(A713="Implicit","",R713&amp;","&amp;S713&amp;","&amp;T713&amp;","&amp;U713&amp;","&amp;V713&amp;","&amp;W713&amp;","&amp;X713&amp;","&amp;Y713&amp;","&amp;Z713&amp;","&amp;AA713&amp;","&amp;AB713&amp;","&amp;AC713&amp;","&amp;AD713&amp;","&amp;AE713)</f>
        <v>"Enum","DirectionType","codeDescription","","string",2,"Restricted code list for the direction of a MovementTime","Description or long version of the code; for example "Switzerland" for Switzerland when referring to the UN/LOCODE code list","false","false","","https://onerecord.iata.org/ns/cargo#DirectionType","https://onerecord.iata.org/ns/cargo#codeDescription","http://www.w3.org/2001/XMLSchema#string"</v>
      </c>
      <c r="AG713" t="str">
        <f t="shared" ref="AG713:AG776" si="361">IF(Q713="Data","",$F$1&amp;B713&amp;"."&amp;L713&amp;$F$1)</f>
        <v>"Enum.DirectionType"</v>
      </c>
      <c r="AH713" t="str">
        <f t="shared" ref="AH713:AH776" si="362">IF(Q713="Data","",$F$1&amp;M713&amp;$F$1)</f>
        <v>"codeDescription"</v>
      </c>
      <c r="AI713" t="str">
        <f t="shared" ref="AI713:AI776" si="363">IF(Q713="Data","",$F$1&amp;E713&amp;"."&amp;N713&amp;$F$1)</f>
        <v>".string"</v>
      </c>
      <c r="AJ713" t="str">
        <f t="shared" ref="AJ713:AJ776" si="364">IF(Q713="Data","",$F$1&amp;O713&amp;$F$1)</f>
        <v>""</v>
      </c>
      <c r="AK713" t="str">
        <f t="shared" ref="AK713:AK776" si="365">IF(Q713="Data","",$F$1&amp;IF(G713=1,"hasOne","hasMany")&amp;$F$1)</f>
        <v>"hasOne"</v>
      </c>
      <c r="AL713" t="str">
        <f t="shared" ref="AL713:AL776" si="366">IF(Q713="Data","",AG713&amp;","&amp;AH713&amp;","&amp;AI713&amp;","&amp;AJ713&amp;","&amp;AK713)</f>
        <v>"Enum.DirectionType","codeDescription",".string","","hasOne"</v>
      </c>
      <c r="AN713">
        <f>COUNTIF(View_conceptual!G:G,L713)</f>
        <v>0</v>
      </c>
      <c r="AO713">
        <f>COUNTIF(View_conceptual!H:H,L713)+COUNTIF(View_conceptual!I:I,N713)</f>
        <v>0</v>
      </c>
      <c r="AQ713" t="str">
        <f t="shared" ref="AQ713:AQ776" si="367">IF(AN713=1,AF713,"")</f>
        <v/>
      </c>
      <c r="AR713" t="str">
        <f t="shared" ref="AR713:AR776" si="368">IF(AO713=2,AL713,"")</f>
        <v/>
      </c>
      <c r="AT713">
        <f>COUNTIF(View_full!G:G,L713)</f>
        <v>0</v>
      </c>
      <c r="AU713">
        <f>COUNTIF(View_full!H:H,L713)+COUNTIF(View_full!I:I,N713)</f>
        <v>0</v>
      </c>
      <c r="AV713">
        <f>COUNTIFS(Property_Manual!$A$2:$A$1206,Raw!L713,Property_Manual!$B$2:$B$1206,Raw!M713,Property_Manual!$C$2:$C$1206,Raw!N713,Property_Manual!$D$2:$D$1206,Raw!O713,Property_Manual!$F$2:$F$1206,"x")</f>
        <v>0</v>
      </c>
      <c r="AW713" t="str">
        <f t="shared" ref="AW713:AW776" si="369">IF(AT713=1,AF713,"")</f>
        <v/>
      </c>
      <c r="AX713" t="str">
        <f t="shared" ref="AX713:AX776" si="370">IF(AU713=2,AL713,"")</f>
        <v/>
      </c>
      <c r="AY713" t="str">
        <f t="shared" ref="AY713:AY776" si="371">IF(AV713=1,AL713,"")</f>
        <v/>
      </c>
    </row>
    <row r="714" spans="1:51" x14ac:dyDescent="0.2">
      <c r="A714" s="5" t="s">
        <v>1254</v>
      </c>
      <c r="B714" s="5" t="s">
        <v>3</v>
      </c>
      <c r="C714" s="5" t="s">
        <v>647</v>
      </c>
      <c r="D714" s="5" t="s">
        <v>11</v>
      </c>
      <c r="E714" s="5"/>
      <c r="F714" s="5" t="s">
        <v>12</v>
      </c>
      <c r="G714">
        <v>1</v>
      </c>
      <c r="I714" s="5" t="s">
        <v>648</v>
      </c>
      <c r="J714" s="5" t="s">
        <v>13</v>
      </c>
      <c r="K714" s="5"/>
      <c r="L714" t="str">
        <f t="shared" si="341"/>
        <v>DirectionType</v>
      </c>
      <c r="M714" t="str">
        <f t="shared" si="342"/>
        <v>codeLevel</v>
      </c>
      <c r="N714" t="str">
        <f t="shared" si="343"/>
        <v>integer</v>
      </c>
      <c r="O714" t="str">
        <f t="shared" si="344"/>
        <v/>
      </c>
      <c r="P714" t="str">
        <f t="shared" si="345"/>
        <v/>
      </c>
      <c r="Q714" t="str">
        <f t="shared" si="346"/>
        <v>Object</v>
      </c>
      <c r="R714" t="str">
        <f t="shared" si="347"/>
        <v>"Enum"</v>
      </c>
      <c r="S714" t="str">
        <f t="shared" si="348"/>
        <v>"DirectionType"</v>
      </c>
      <c r="T714" t="str">
        <f t="shared" si="349"/>
        <v>"codeLevel"</v>
      </c>
      <c r="U714" t="str">
        <f t="shared" si="350"/>
        <v>""</v>
      </c>
      <c r="V714" t="str">
        <f t="shared" si="351"/>
        <v>"integer"</v>
      </c>
      <c r="W714">
        <f>IF($A714="Implicit","",COUNTIFS($C$8:C714,C714,$A$8:A714,"Explicit"))</f>
        <v>3</v>
      </c>
      <c r="X714" t="str">
        <f t="shared" si="352"/>
        <v>"Restricted code list for the direction of a MovementTime"</v>
      </c>
      <c r="Y714" t="str">
        <f t="shared" si="353"/>
        <v>"Integer indicating the level of a code if a codelists is hierarchical; for example HS-Codes"</v>
      </c>
      <c r="Z714" t="str">
        <f t="shared" si="354"/>
        <v>"false"</v>
      </c>
      <c r="AA714" t="str">
        <f t="shared" si="355"/>
        <v>"false"</v>
      </c>
      <c r="AB714" t="str">
        <f t="shared" si="356"/>
        <v>""</v>
      </c>
      <c r="AC714" t="str">
        <f t="shared" si="357"/>
        <v>"https://onerecord.iata.org/ns/cargo#DirectionType"</v>
      </c>
      <c r="AD714" t="str">
        <f t="shared" si="358"/>
        <v>"https://onerecord.iata.org/ns/cargo#codeLevel"</v>
      </c>
      <c r="AE714" t="str">
        <f t="shared" si="359"/>
        <v>"http://www.w3.org/2001/XMLSchema#integer"</v>
      </c>
      <c r="AF714" t="str">
        <f t="shared" si="360"/>
        <v>"Enum","DirectionType","codeLevel","","integer",3,"Restricted code list for the direction of a MovementTime","Integer indicating the level of a code if a codelists is hierarchical; for example HS-Codes","false","false","","https://onerecord.iata.org/ns/cargo#DirectionType","https://onerecord.iata.org/ns/cargo#codeLevel","http://www.w3.org/2001/XMLSchema#integer"</v>
      </c>
      <c r="AG714" t="str">
        <f t="shared" si="361"/>
        <v>"Enum.DirectionType"</v>
      </c>
      <c r="AH714" t="str">
        <f t="shared" si="362"/>
        <v>"codeLevel"</v>
      </c>
      <c r="AI714" t="str">
        <f t="shared" si="363"/>
        <v>".integer"</v>
      </c>
      <c r="AJ714" t="str">
        <f t="shared" si="364"/>
        <v>""</v>
      </c>
      <c r="AK714" t="str">
        <f t="shared" si="365"/>
        <v>"hasOne"</v>
      </c>
      <c r="AL714" t="str">
        <f t="shared" si="366"/>
        <v>"Enum.DirectionType","codeLevel",".integer","","hasOne"</v>
      </c>
      <c r="AN714">
        <f>COUNTIF(View_conceptual!G:G,L714)</f>
        <v>0</v>
      </c>
      <c r="AO714">
        <f>COUNTIF(View_conceptual!H:H,L714)+COUNTIF(View_conceptual!I:I,N714)</f>
        <v>0</v>
      </c>
      <c r="AQ714" t="str">
        <f t="shared" si="367"/>
        <v/>
      </c>
      <c r="AR714" t="str">
        <f t="shared" si="368"/>
        <v/>
      </c>
      <c r="AT714">
        <f>COUNTIF(View_full!G:G,L714)</f>
        <v>0</v>
      </c>
      <c r="AU714">
        <f>COUNTIF(View_full!H:H,L714)+COUNTIF(View_full!I:I,N714)</f>
        <v>0</v>
      </c>
      <c r="AV714">
        <f>COUNTIFS(Property_Manual!$A$2:$A$1206,Raw!L714,Property_Manual!$B$2:$B$1206,Raw!M714,Property_Manual!$C$2:$C$1206,Raw!N714,Property_Manual!$D$2:$D$1206,Raw!O714,Property_Manual!$F$2:$F$1206,"x")</f>
        <v>0</v>
      </c>
      <c r="AW714" t="str">
        <f t="shared" si="369"/>
        <v/>
      </c>
      <c r="AX714" t="str">
        <f t="shared" si="370"/>
        <v/>
      </c>
      <c r="AY714" t="str">
        <f t="shared" si="371"/>
        <v/>
      </c>
    </row>
    <row r="715" spans="1:51" x14ac:dyDescent="0.2">
      <c r="A715" s="5" t="s">
        <v>1254</v>
      </c>
      <c r="B715" s="5" t="s">
        <v>3</v>
      </c>
      <c r="C715" s="5" t="s">
        <v>647</v>
      </c>
      <c r="D715" s="5" t="s">
        <v>14</v>
      </c>
      <c r="E715" s="5"/>
      <c r="F715" s="5" t="s">
        <v>6</v>
      </c>
      <c r="G715">
        <v>1</v>
      </c>
      <c r="H715" s="5"/>
      <c r="I715" s="5" t="s">
        <v>648</v>
      </c>
      <c r="J715" s="5" t="s">
        <v>15</v>
      </c>
      <c r="K715" s="5"/>
      <c r="L715" t="str">
        <f t="shared" si="341"/>
        <v>DirectionType</v>
      </c>
      <c r="M715" t="str">
        <f t="shared" si="342"/>
        <v>codeListName</v>
      </c>
      <c r="N715" t="str">
        <f t="shared" si="343"/>
        <v>string</v>
      </c>
      <c r="O715" t="str">
        <f t="shared" si="344"/>
        <v/>
      </c>
      <c r="P715" t="str">
        <f t="shared" si="345"/>
        <v/>
      </c>
      <c r="Q715" t="str">
        <f t="shared" si="346"/>
        <v>Object</v>
      </c>
      <c r="R715" t="str">
        <f t="shared" si="347"/>
        <v>"Enum"</v>
      </c>
      <c r="S715" t="str">
        <f t="shared" si="348"/>
        <v>"DirectionType"</v>
      </c>
      <c r="T715" t="str">
        <f t="shared" si="349"/>
        <v>"codeListName"</v>
      </c>
      <c r="U715" t="str">
        <f t="shared" si="350"/>
        <v>""</v>
      </c>
      <c r="V715" t="str">
        <f t="shared" si="351"/>
        <v>"string"</v>
      </c>
      <c r="W715">
        <f>IF($A715="Implicit","",COUNTIFS($C$8:C715,C715,$A$8:A715,"Explicit"))</f>
        <v>4</v>
      </c>
      <c r="X715" t="str">
        <f t="shared" si="352"/>
        <v>"Restricted code list for the direction of a MovementTime"</v>
      </c>
      <c r="Y715" t="str">
        <f t="shared" si="353"/>
        <v>"Official name of the code list without version number when direct reference is not possible; for example "UN/LOCODE" when referring to the UN/LOCODE code list"</v>
      </c>
      <c r="Z715" t="str">
        <f t="shared" si="354"/>
        <v>"false"</v>
      </c>
      <c r="AA715" t="str">
        <f t="shared" si="355"/>
        <v>"false"</v>
      </c>
      <c r="AB715" t="str">
        <f t="shared" si="356"/>
        <v>""</v>
      </c>
      <c r="AC715" t="str">
        <f t="shared" si="357"/>
        <v>"https://onerecord.iata.org/ns/cargo#DirectionType"</v>
      </c>
      <c r="AD715" t="str">
        <f t="shared" si="358"/>
        <v>"https://onerecord.iata.org/ns/cargo#codeListName"</v>
      </c>
      <c r="AE715" t="str">
        <f t="shared" si="359"/>
        <v>"http://www.w3.org/2001/XMLSchema#string"</v>
      </c>
      <c r="AF715" t="str">
        <f t="shared" si="360"/>
        <v>"Enum","DirectionType","codeListName","","string",4,"Restricted code list for the direction of a MovementTime","Official name of the code list without version number when direct reference is not possible; for example "UN/LOCODE" when referring to the UN/LOCODE code list","false","false","","https://onerecord.iata.org/ns/cargo#DirectionType","https://onerecord.iata.org/ns/cargo#codeListName","http://www.w3.org/2001/XMLSchema#string"</v>
      </c>
      <c r="AG715" t="str">
        <f t="shared" si="361"/>
        <v>"Enum.DirectionType"</v>
      </c>
      <c r="AH715" t="str">
        <f t="shared" si="362"/>
        <v>"codeListName"</v>
      </c>
      <c r="AI715" t="str">
        <f t="shared" si="363"/>
        <v>".string"</v>
      </c>
      <c r="AJ715" t="str">
        <f t="shared" si="364"/>
        <v>""</v>
      </c>
      <c r="AK715" t="str">
        <f t="shared" si="365"/>
        <v>"hasOne"</v>
      </c>
      <c r="AL715" t="str">
        <f t="shared" si="366"/>
        <v>"Enum.DirectionType","codeListName",".string","","hasOne"</v>
      </c>
      <c r="AN715">
        <f>COUNTIF(View_conceptual!G:G,L715)</f>
        <v>0</v>
      </c>
      <c r="AO715">
        <f>COUNTIF(View_conceptual!H:H,L715)+COUNTIF(View_conceptual!I:I,N715)</f>
        <v>0</v>
      </c>
      <c r="AQ715" t="str">
        <f t="shared" si="367"/>
        <v/>
      </c>
      <c r="AR715" t="str">
        <f t="shared" si="368"/>
        <v/>
      </c>
      <c r="AT715">
        <f>COUNTIF(View_full!G:G,L715)</f>
        <v>0</v>
      </c>
      <c r="AU715">
        <f>COUNTIF(View_full!H:H,L715)+COUNTIF(View_full!I:I,N715)</f>
        <v>0</v>
      </c>
      <c r="AV715">
        <f>COUNTIFS(Property_Manual!$A$2:$A$1206,Raw!L715,Property_Manual!$B$2:$B$1206,Raw!M715,Property_Manual!$C$2:$C$1206,Raw!N715,Property_Manual!$D$2:$D$1206,Raw!O715,Property_Manual!$F$2:$F$1206,"x")</f>
        <v>0</v>
      </c>
      <c r="AW715" t="str">
        <f t="shared" si="369"/>
        <v/>
      </c>
      <c r="AX715" t="str">
        <f t="shared" si="370"/>
        <v/>
      </c>
      <c r="AY715" t="str">
        <f t="shared" si="371"/>
        <v/>
      </c>
    </row>
    <row r="716" spans="1:51" x14ac:dyDescent="0.2">
      <c r="A716" s="5" t="s">
        <v>1254</v>
      </c>
      <c r="B716" s="5" t="s">
        <v>3</v>
      </c>
      <c r="C716" s="5" t="s">
        <v>647</v>
      </c>
      <c r="D716" s="5" t="s">
        <v>16</v>
      </c>
      <c r="E716" s="5"/>
      <c r="F716" s="5" t="s">
        <v>6</v>
      </c>
      <c r="G716">
        <v>1</v>
      </c>
      <c r="H716" s="5"/>
      <c r="I716" s="5" t="s">
        <v>648</v>
      </c>
      <c r="J716" s="5" t="s">
        <v>17</v>
      </c>
      <c r="K716" s="5"/>
      <c r="L716" t="str">
        <f t="shared" si="341"/>
        <v>DirectionType</v>
      </c>
      <c r="M716" t="str">
        <f t="shared" si="342"/>
        <v>codeListReference</v>
      </c>
      <c r="N716" t="str">
        <f t="shared" si="343"/>
        <v>string</v>
      </c>
      <c r="O716" t="str">
        <f t="shared" si="344"/>
        <v/>
      </c>
      <c r="P716" t="str">
        <f t="shared" si="345"/>
        <v/>
      </c>
      <c r="Q716" t="str">
        <f t="shared" si="346"/>
        <v>Object</v>
      </c>
      <c r="R716" t="str">
        <f t="shared" si="347"/>
        <v>"Enum"</v>
      </c>
      <c r="S716" t="str">
        <f t="shared" si="348"/>
        <v>"DirectionType"</v>
      </c>
      <c r="T716" t="str">
        <f t="shared" si="349"/>
        <v>"codeListReference"</v>
      </c>
      <c r="U716" t="str">
        <f t="shared" si="350"/>
        <v>""</v>
      </c>
      <c r="V716" t="str">
        <f t="shared" si="351"/>
        <v>"string"</v>
      </c>
      <c r="W716">
        <f>IF($A716="Implicit","",COUNTIFS($C$8:C716,C716,$A$8:A716,"Explicit"))</f>
        <v>5</v>
      </c>
      <c r="X716" t="str">
        <f t="shared" si="352"/>
        <v>"Restricted code list for the direction of a MovementTime"</v>
      </c>
      <c r="Y716" t="str">
        <f t="shared" si="353"/>
        <v>"URL to access the code list the code is taken from; for example "https://unece.org/trade/cefact/unlocode-code-list-country-and-territory" for UN/LOCODE."</v>
      </c>
      <c r="Z716" t="str">
        <f t="shared" si="354"/>
        <v>"false"</v>
      </c>
      <c r="AA716" t="str">
        <f t="shared" si="355"/>
        <v>"false"</v>
      </c>
      <c r="AB716" t="str">
        <f t="shared" si="356"/>
        <v>""</v>
      </c>
      <c r="AC716" t="str">
        <f t="shared" si="357"/>
        <v>"https://onerecord.iata.org/ns/cargo#DirectionType"</v>
      </c>
      <c r="AD716" t="str">
        <f t="shared" si="358"/>
        <v>"https://onerecord.iata.org/ns/cargo#codeListReference"</v>
      </c>
      <c r="AE716" t="str">
        <f t="shared" si="359"/>
        <v>"http://www.w3.org/2001/XMLSchema#string"</v>
      </c>
      <c r="AF716" t="str">
        <f t="shared" si="360"/>
        <v>"Enum","DirectionType","codeListReference","","string",5,"Restricted code list for the direction of a MovementTime","URL to access the code list the code is taken from; for example "https://unece.org/trade/cefact/unlocode-code-list-country-and-territory" for UN/LOCODE.","false","false","","https://onerecord.iata.org/ns/cargo#DirectionType","https://onerecord.iata.org/ns/cargo#codeListReference","http://www.w3.org/2001/XMLSchema#string"</v>
      </c>
      <c r="AG716" t="str">
        <f t="shared" si="361"/>
        <v>"Enum.DirectionType"</v>
      </c>
      <c r="AH716" t="str">
        <f t="shared" si="362"/>
        <v>"codeListReference"</v>
      </c>
      <c r="AI716" t="str">
        <f t="shared" si="363"/>
        <v>".string"</v>
      </c>
      <c r="AJ716" t="str">
        <f t="shared" si="364"/>
        <v>""</v>
      </c>
      <c r="AK716" t="str">
        <f t="shared" si="365"/>
        <v>"hasOne"</v>
      </c>
      <c r="AL716" t="str">
        <f t="shared" si="366"/>
        <v>"Enum.DirectionType","codeListReference",".string","","hasOne"</v>
      </c>
      <c r="AN716">
        <f>COUNTIF(View_conceptual!G:G,L716)</f>
        <v>0</v>
      </c>
      <c r="AO716">
        <f>COUNTIF(View_conceptual!H:H,L716)+COUNTIF(View_conceptual!I:I,N716)</f>
        <v>0</v>
      </c>
      <c r="AQ716" t="str">
        <f t="shared" si="367"/>
        <v/>
      </c>
      <c r="AR716" t="str">
        <f t="shared" si="368"/>
        <v/>
      </c>
      <c r="AT716">
        <f>COUNTIF(View_full!G:G,L716)</f>
        <v>0</v>
      </c>
      <c r="AU716">
        <f>COUNTIF(View_full!H:H,L716)+COUNTIF(View_full!I:I,N716)</f>
        <v>0</v>
      </c>
      <c r="AV716">
        <f>COUNTIFS(Property_Manual!$A$2:$A$1206,Raw!L716,Property_Manual!$B$2:$B$1206,Raw!M716,Property_Manual!$C$2:$C$1206,Raw!N716,Property_Manual!$D$2:$D$1206,Raw!O716,Property_Manual!$F$2:$F$1206,"x")</f>
        <v>0</v>
      </c>
      <c r="AW716" t="str">
        <f t="shared" si="369"/>
        <v/>
      </c>
      <c r="AX716" t="str">
        <f t="shared" si="370"/>
        <v/>
      </c>
      <c r="AY716" t="str">
        <f t="shared" si="371"/>
        <v/>
      </c>
    </row>
    <row r="717" spans="1:51" x14ac:dyDescent="0.2">
      <c r="A717" s="5" t="s">
        <v>1254</v>
      </c>
      <c r="B717" s="5" t="s">
        <v>3</v>
      </c>
      <c r="C717" s="5" t="s">
        <v>647</v>
      </c>
      <c r="D717" s="5" t="s">
        <v>18</v>
      </c>
      <c r="E717" s="5"/>
      <c r="F717" s="5" t="s">
        <v>6</v>
      </c>
      <c r="G717">
        <v>1</v>
      </c>
      <c r="I717" s="5" t="s">
        <v>648</v>
      </c>
      <c r="J717" s="5" t="s">
        <v>19</v>
      </c>
      <c r="K717" s="5"/>
      <c r="L717" t="str">
        <f t="shared" si="341"/>
        <v>DirectionType</v>
      </c>
      <c r="M717" t="str">
        <f t="shared" si="342"/>
        <v>codeListVersion</v>
      </c>
      <c r="N717" t="str">
        <f t="shared" si="343"/>
        <v>string</v>
      </c>
      <c r="O717" t="str">
        <f t="shared" si="344"/>
        <v/>
      </c>
      <c r="P717" t="str">
        <f t="shared" si="345"/>
        <v/>
      </c>
      <c r="Q717" t="str">
        <f t="shared" si="346"/>
        <v>Object</v>
      </c>
      <c r="R717" t="str">
        <f t="shared" si="347"/>
        <v>"Enum"</v>
      </c>
      <c r="S717" t="str">
        <f t="shared" si="348"/>
        <v>"DirectionType"</v>
      </c>
      <c r="T717" t="str">
        <f t="shared" si="349"/>
        <v>"codeListVersion"</v>
      </c>
      <c r="U717" t="str">
        <f t="shared" si="350"/>
        <v>""</v>
      </c>
      <c r="V717" t="str">
        <f t="shared" si="351"/>
        <v>"string"</v>
      </c>
      <c r="W717">
        <f>IF($A717="Implicit","",COUNTIFS($C$8:C717,C717,$A$8:A717,"Explicit"))</f>
        <v>6</v>
      </c>
      <c r="X717" t="str">
        <f t="shared" si="352"/>
        <v>"Restricted code list for the direction of a MovementTime"</v>
      </c>
      <c r="Y717" t="str">
        <f t="shared" si="353"/>
        <v>"Version of the code list; for example "223-1" for UN/LOCODE. Used if the property codeListName is used or the version is not apparent from the resource referred to in property codeListReference."</v>
      </c>
      <c r="Z717" t="str">
        <f t="shared" si="354"/>
        <v>"false"</v>
      </c>
      <c r="AA717" t="str">
        <f t="shared" si="355"/>
        <v>"false"</v>
      </c>
      <c r="AB717" t="str">
        <f t="shared" si="356"/>
        <v>""</v>
      </c>
      <c r="AC717" t="str">
        <f t="shared" si="357"/>
        <v>"https://onerecord.iata.org/ns/cargo#DirectionType"</v>
      </c>
      <c r="AD717" t="str">
        <f t="shared" si="358"/>
        <v>"https://onerecord.iata.org/ns/cargo#codeListVersion"</v>
      </c>
      <c r="AE717" t="str">
        <f t="shared" si="359"/>
        <v>"http://www.w3.org/2001/XMLSchema#string"</v>
      </c>
      <c r="AF717" t="str">
        <f t="shared" si="360"/>
        <v>"Enum","DirectionType","codeListVersion","","string",6,"Restricted code list for the direction of a MovementTime","Version of the code list; for example "223-1" for UN/LOCODE. Used if the property codeListName is used or the version is not apparent from the resource referred to in property codeListReference.","false","false","","https://onerecord.iata.org/ns/cargo#DirectionType","https://onerecord.iata.org/ns/cargo#codeListVersion","http://www.w3.org/2001/XMLSchema#string"</v>
      </c>
      <c r="AG717" t="str">
        <f t="shared" si="361"/>
        <v>"Enum.DirectionType"</v>
      </c>
      <c r="AH717" t="str">
        <f t="shared" si="362"/>
        <v>"codeListVersion"</v>
      </c>
      <c r="AI717" t="str">
        <f t="shared" si="363"/>
        <v>".string"</v>
      </c>
      <c r="AJ717" t="str">
        <f t="shared" si="364"/>
        <v>""</v>
      </c>
      <c r="AK717" t="str">
        <f t="shared" si="365"/>
        <v>"hasOne"</v>
      </c>
      <c r="AL717" t="str">
        <f t="shared" si="366"/>
        <v>"Enum.DirectionType","codeListVersion",".string","","hasOne"</v>
      </c>
      <c r="AN717">
        <f>COUNTIF(View_conceptual!G:G,L717)</f>
        <v>0</v>
      </c>
      <c r="AO717">
        <f>COUNTIF(View_conceptual!H:H,L717)+COUNTIF(View_conceptual!I:I,N717)</f>
        <v>0</v>
      </c>
      <c r="AQ717" t="str">
        <f t="shared" si="367"/>
        <v/>
      </c>
      <c r="AR717" t="str">
        <f t="shared" si="368"/>
        <v/>
      </c>
      <c r="AT717">
        <f>COUNTIF(View_full!G:G,L717)</f>
        <v>0</v>
      </c>
      <c r="AU717">
        <f>COUNTIF(View_full!H:H,L717)+COUNTIF(View_full!I:I,N717)</f>
        <v>0</v>
      </c>
      <c r="AV717">
        <f>COUNTIFS(Property_Manual!$A$2:$A$1206,Raw!L717,Property_Manual!$B$2:$B$1206,Raw!M717,Property_Manual!$C$2:$C$1206,Raw!N717,Property_Manual!$D$2:$D$1206,Raw!O717,Property_Manual!$F$2:$F$1206,"x")</f>
        <v>0</v>
      </c>
      <c r="AW717" t="str">
        <f t="shared" si="369"/>
        <v/>
      </c>
      <c r="AX717" t="str">
        <f t="shared" si="370"/>
        <v/>
      </c>
      <c r="AY717" t="str">
        <f t="shared" si="371"/>
        <v/>
      </c>
    </row>
    <row r="718" spans="1:51" x14ac:dyDescent="0.2">
      <c r="A718" s="5" t="s">
        <v>1254</v>
      </c>
      <c r="B718" s="5" t="s">
        <v>1199</v>
      </c>
      <c r="C718" s="5" t="s">
        <v>202</v>
      </c>
      <c r="D718" s="5" t="s">
        <v>203</v>
      </c>
      <c r="E718" t="s">
        <v>1199</v>
      </c>
      <c r="F718" s="5" t="s">
        <v>204</v>
      </c>
      <c r="G718">
        <v>1</v>
      </c>
      <c r="H718" t="s">
        <v>462</v>
      </c>
      <c r="I718" s="5" t="s">
        <v>205</v>
      </c>
      <c r="J718" s="5" t="s">
        <v>206</v>
      </c>
      <c r="K718" s="5"/>
      <c r="L718" t="str">
        <f t="shared" si="341"/>
        <v>EpermitConsignment</v>
      </c>
      <c r="M718" t="str">
        <f t="shared" si="342"/>
        <v>consignmentItems</v>
      </c>
      <c r="N718" t="str">
        <f t="shared" si="343"/>
        <v>PieceLiveAnimals</v>
      </c>
      <c r="O718" t="str">
        <f t="shared" si="344"/>
        <v>associatedEpermit</v>
      </c>
      <c r="P718" t="str">
        <f t="shared" si="345"/>
        <v/>
      </c>
      <c r="Q718" t="str">
        <f t="shared" si="346"/>
        <v>Object</v>
      </c>
      <c r="R718" t="str">
        <f t="shared" si="347"/>
        <v>"LiveAnimals"</v>
      </c>
      <c r="S718" t="str">
        <f t="shared" si="348"/>
        <v>"EpermitConsignment"</v>
      </c>
      <c r="T718" t="str">
        <f t="shared" si="349"/>
        <v>"consignmentItems"</v>
      </c>
      <c r="U718" t="str">
        <f t="shared" si="350"/>
        <v>"LiveAnimals"</v>
      </c>
      <c r="V718" t="str">
        <f t="shared" si="351"/>
        <v>"PieceLiveAnimals"</v>
      </c>
      <c r="W718">
        <f>IF($A718="Implicit","",COUNTIFS($C$8:C718,C718,$A$8:A718,"Explicit"))</f>
        <v>1</v>
      </c>
      <c r="X718" t="str">
        <f t="shared" si="352"/>
        <v>"Details of the pieces (Live animals) of the permit and specific information such as quantity measured and used to date quota"</v>
      </c>
      <c r="Y718" t="str">
        <f t="shared" si="353"/>
        <v>"Reference to te pieces (Live Animals) of the permit"</v>
      </c>
      <c r="Z718" t="str">
        <f t="shared" si="354"/>
        <v>"false"</v>
      </c>
      <c r="AA718" t="str">
        <f t="shared" si="355"/>
        <v>"false"</v>
      </c>
      <c r="AB718" t="str">
        <f t="shared" si="356"/>
        <v>""</v>
      </c>
      <c r="AC718" t="str">
        <f t="shared" si="357"/>
        <v>"https://onerecord.iata.org/ns/cargo#EpermitConsignment"</v>
      </c>
      <c r="AD718" t="str">
        <f t="shared" si="358"/>
        <v>"https://onerecord.iata.org/ns/cargo#consignmentItems"</v>
      </c>
      <c r="AE718" t="str">
        <f t="shared" si="359"/>
        <v>"https://onerecord.iata.org/ns/cargo#PieceLiveAnimals"</v>
      </c>
      <c r="AF718" t="str">
        <f t="shared" si="360"/>
        <v>"LiveAnimals","EpermitConsignment","consignmentItems","LiveAnimals","PieceLiveAnimals",1,"Details of the pieces (Live animals) of the permit and specific information such as quantity measured and used to date quota","Reference to te pieces (Live Animals) of the permit","false","false","","https://onerecord.iata.org/ns/cargo#EpermitConsignment","https://onerecord.iata.org/ns/cargo#consignmentItems","https://onerecord.iata.org/ns/cargo#PieceLiveAnimals"</v>
      </c>
      <c r="AG718" t="str">
        <f t="shared" si="361"/>
        <v>"LiveAnimals.EpermitConsignment"</v>
      </c>
      <c r="AH718" t="str">
        <f t="shared" si="362"/>
        <v>"consignmentItems"</v>
      </c>
      <c r="AI718" t="str">
        <f t="shared" si="363"/>
        <v>"LiveAnimals.PieceLiveAnimals"</v>
      </c>
      <c r="AJ718" t="str">
        <f t="shared" si="364"/>
        <v>"associatedEpermit"</v>
      </c>
      <c r="AK718" t="str">
        <f t="shared" si="365"/>
        <v>"hasOne"</v>
      </c>
      <c r="AL718" t="str">
        <f t="shared" si="366"/>
        <v>"LiveAnimals.EpermitConsignment","consignmentItems","LiveAnimals.PieceLiveAnimals","associatedEpermit","hasOne"</v>
      </c>
      <c r="AN718">
        <f>COUNTIF(View_conceptual!G:G,L718)</f>
        <v>0</v>
      </c>
      <c r="AO718">
        <f>COUNTIF(View_conceptual!H:H,L718)+COUNTIF(View_conceptual!I:I,N718)</f>
        <v>0</v>
      </c>
      <c r="AQ718" t="str">
        <f t="shared" si="367"/>
        <v/>
      </c>
      <c r="AR718" t="str">
        <f t="shared" si="368"/>
        <v/>
      </c>
      <c r="AT718">
        <f>COUNTIF(View_full!G:G,L718)</f>
        <v>1</v>
      </c>
      <c r="AU718">
        <f>COUNTIF(View_full!H:H,L718)+COUNTIF(View_full!I:I,N718)</f>
        <v>0</v>
      </c>
      <c r="AV718">
        <f>COUNTIFS(Property_Manual!$A$2:$A$1206,Raw!L718,Property_Manual!$B$2:$B$1206,Raw!M718,Property_Manual!$C$2:$C$1206,Raw!N718,Property_Manual!$D$2:$D$1206,Raw!O718,Property_Manual!$F$2:$F$1206,"x")</f>
        <v>1</v>
      </c>
      <c r="AW718" t="str">
        <f t="shared" si="369"/>
        <v>"LiveAnimals","EpermitConsignment","consignmentItems","LiveAnimals","PieceLiveAnimals",1,"Details of the pieces (Live animals) of the permit and specific information such as quantity measured and used to date quota","Reference to te pieces (Live Animals) of the permit","false","false","","https://onerecord.iata.org/ns/cargo#EpermitConsignment","https://onerecord.iata.org/ns/cargo#consignmentItems","https://onerecord.iata.org/ns/cargo#PieceLiveAnimals"</v>
      </c>
      <c r="AX718" t="str">
        <f t="shared" si="370"/>
        <v/>
      </c>
      <c r="AY718" t="str">
        <f t="shared" si="371"/>
        <v>"LiveAnimals.EpermitConsignment","consignmentItems","LiveAnimals.PieceLiveAnimals","associatedEpermit","hasOne"</v>
      </c>
    </row>
    <row r="719" spans="1:51" x14ac:dyDescent="0.2">
      <c r="A719" s="5" t="s">
        <v>1254</v>
      </c>
      <c r="B719" s="5" t="s">
        <v>1199</v>
      </c>
      <c r="C719" s="5" t="s">
        <v>202</v>
      </c>
      <c r="D719" s="5" t="s">
        <v>207</v>
      </c>
      <c r="E719" t="s">
        <v>1199</v>
      </c>
      <c r="F719" s="5" t="s">
        <v>208</v>
      </c>
      <c r="G719">
        <v>1</v>
      </c>
      <c r="H719" t="s">
        <v>674</v>
      </c>
      <c r="I719" s="5" t="s">
        <v>205</v>
      </c>
      <c r="J719" s="5" t="s">
        <v>209</v>
      </c>
      <c r="K719" s="5"/>
      <c r="L719" t="str">
        <f t="shared" si="341"/>
        <v>EpermitConsignment</v>
      </c>
      <c r="M719" t="str">
        <f t="shared" si="342"/>
        <v>epermit</v>
      </c>
      <c r="N719" t="str">
        <f t="shared" si="343"/>
        <v>LiveAnimalsEpermit</v>
      </c>
      <c r="O719" t="str">
        <f t="shared" si="344"/>
        <v>consignments</v>
      </c>
      <c r="P719" t="str">
        <f t="shared" si="345"/>
        <v/>
      </c>
      <c r="Q719" t="str">
        <f t="shared" si="346"/>
        <v>Object</v>
      </c>
      <c r="R719" t="str">
        <f t="shared" si="347"/>
        <v>"LiveAnimals"</v>
      </c>
      <c r="S719" t="str">
        <f t="shared" si="348"/>
        <v>"EpermitConsignment"</v>
      </c>
      <c r="T719" t="str">
        <f t="shared" si="349"/>
        <v>"epermit"</v>
      </c>
      <c r="U719" t="str">
        <f t="shared" si="350"/>
        <v>"LiveAnimals"</v>
      </c>
      <c r="V719" t="str">
        <f t="shared" si="351"/>
        <v>"LiveAnimalsEpermit"</v>
      </c>
      <c r="W719">
        <f>IF($A719="Implicit","",COUNTIFS($C$8:C719,C719,$A$8:A719,"Explicit"))</f>
        <v>2</v>
      </c>
      <c r="X719" t="str">
        <f t="shared" si="352"/>
        <v>"Details of the pieces (Live animals) of the permit and specific information such as quantity measured and used to date quota"</v>
      </c>
      <c r="Y719" t="str">
        <f t="shared" si="353"/>
        <v>"Reference to the Epermit of the consignment"</v>
      </c>
      <c r="Z719" t="str">
        <f t="shared" si="354"/>
        <v>"false"</v>
      </c>
      <c r="AA719" t="str">
        <f t="shared" si="355"/>
        <v>"false"</v>
      </c>
      <c r="AB719" t="str">
        <f t="shared" si="356"/>
        <v>""</v>
      </c>
      <c r="AC719" t="str">
        <f t="shared" si="357"/>
        <v>"https://onerecord.iata.org/ns/cargo#EpermitConsignment"</v>
      </c>
      <c r="AD719" t="str">
        <f t="shared" si="358"/>
        <v>"https://onerecord.iata.org/ns/cargo#epermit"</v>
      </c>
      <c r="AE719" t="str">
        <f t="shared" si="359"/>
        <v>"https://onerecord.iata.org/ns/cargo#LiveAnimalsEpermit"</v>
      </c>
      <c r="AF719" t="str">
        <f t="shared" si="360"/>
        <v>"LiveAnimals","EpermitConsignment","epermit","LiveAnimals","LiveAnimalsEpermit",2,"Details of the pieces (Live animals) of the permit and specific information such as quantity measured and used to date quota","Reference to the Epermit of the consignment","false","false","","https://onerecord.iata.org/ns/cargo#EpermitConsignment","https://onerecord.iata.org/ns/cargo#epermit","https://onerecord.iata.org/ns/cargo#LiveAnimalsEpermit"</v>
      </c>
      <c r="AG719" t="str">
        <f t="shared" si="361"/>
        <v>"LiveAnimals.EpermitConsignment"</v>
      </c>
      <c r="AH719" t="str">
        <f t="shared" si="362"/>
        <v>"epermit"</v>
      </c>
      <c r="AI719" t="str">
        <f t="shared" si="363"/>
        <v>"LiveAnimals.LiveAnimalsEpermit"</v>
      </c>
      <c r="AJ719" t="str">
        <f t="shared" si="364"/>
        <v>"consignments"</v>
      </c>
      <c r="AK719" t="str">
        <f t="shared" si="365"/>
        <v>"hasOne"</v>
      </c>
      <c r="AL719" t="str">
        <f t="shared" si="366"/>
        <v>"LiveAnimals.EpermitConsignment","epermit","LiveAnimals.LiveAnimalsEpermit","consignments","hasOne"</v>
      </c>
      <c r="AN719">
        <f>COUNTIF(View_conceptual!G:G,L719)</f>
        <v>0</v>
      </c>
      <c r="AO719">
        <f>COUNTIF(View_conceptual!H:H,L719)+COUNTIF(View_conceptual!I:I,N719)</f>
        <v>0</v>
      </c>
      <c r="AQ719" t="str">
        <f t="shared" si="367"/>
        <v/>
      </c>
      <c r="AR719" t="str">
        <f t="shared" si="368"/>
        <v/>
      </c>
      <c r="AT719">
        <f>COUNTIF(View_full!G:G,L719)</f>
        <v>1</v>
      </c>
      <c r="AU719">
        <f>COUNTIF(View_full!H:H,L719)+COUNTIF(View_full!I:I,N719)</f>
        <v>0</v>
      </c>
      <c r="AV719">
        <f>COUNTIFS(Property_Manual!$A$2:$A$1206,Raw!L719,Property_Manual!$B$2:$B$1206,Raw!M719,Property_Manual!$C$2:$C$1206,Raw!N719,Property_Manual!$D$2:$D$1206,Raw!O719,Property_Manual!$F$2:$F$1206,"x")</f>
        <v>1</v>
      </c>
      <c r="AW719" t="str">
        <f t="shared" si="369"/>
        <v>"LiveAnimals","EpermitConsignment","epermit","LiveAnimals","LiveAnimalsEpermit",2,"Details of the pieces (Live animals) of the permit and specific information such as quantity measured and used to date quota","Reference to the Epermit of the consignment","false","false","","https://onerecord.iata.org/ns/cargo#EpermitConsignment","https://onerecord.iata.org/ns/cargo#epermit","https://onerecord.iata.org/ns/cargo#LiveAnimalsEpermit"</v>
      </c>
      <c r="AX719" t="str">
        <f t="shared" si="370"/>
        <v/>
      </c>
      <c r="AY719" t="str">
        <f t="shared" si="371"/>
        <v>"LiveAnimals.EpermitConsignment","epermit","LiveAnimals.LiveAnimalsEpermit","consignments","hasOne"</v>
      </c>
    </row>
    <row r="720" spans="1:51" x14ac:dyDescent="0.2">
      <c r="A720" s="5" t="s">
        <v>1255</v>
      </c>
      <c r="B720" s="5" t="s">
        <v>1199</v>
      </c>
      <c r="C720" s="5" t="s">
        <v>202</v>
      </c>
      <c r="D720" s="5" t="s">
        <v>203</v>
      </c>
      <c r="E720" t="s">
        <v>1199</v>
      </c>
      <c r="F720" s="5" t="s">
        <v>204</v>
      </c>
      <c r="G720">
        <v>1</v>
      </c>
      <c r="H720" t="s">
        <v>462</v>
      </c>
      <c r="I720" s="5" t="s">
        <v>205</v>
      </c>
      <c r="J720" s="5" t="s">
        <v>206</v>
      </c>
      <c r="K720" s="5"/>
      <c r="L720" t="str">
        <f t="shared" si="341"/>
        <v>EpermitConsignment</v>
      </c>
      <c r="M720" t="str">
        <f t="shared" si="342"/>
        <v>consignmentItems</v>
      </c>
      <c r="N720" t="str">
        <f t="shared" si="343"/>
        <v>PieceLiveAnimals</v>
      </c>
      <c r="O720" t="str">
        <f t="shared" si="344"/>
        <v>associatedEpermit</v>
      </c>
      <c r="P720" t="str">
        <f t="shared" si="345"/>
        <v/>
      </c>
      <c r="Q720" t="str">
        <f t="shared" si="346"/>
        <v>Object</v>
      </c>
      <c r="R720" t="str">
        <f t="shared" si="347"/>
        <v/>
      </c>
      <c r="S720" t="str">
        <f t="shared" si="348"/>
        <v/>
      </c>
      <c r="T720" t="str">
        <f t="shared" si="349"/>
        <v/>
      </c>
      <c r="U720" t="str">
        <f t="shared" si="350"/>
        <v/>
      </c>
      <c r="V720" t="str">
        <f t="shared" si="351"/>
        <v/>
      </c>
      <c r="W720" t="str">
        <f>IF($A720="Implicit","",COUNTIFS($C$8:C720,C720,$A$8:A720,"Explicit"))</f>
        <v/>
      </c>
      <c r="X720" t="str">
        <f t="shared" si="352"/>
        <v/>
      </c>
      <c r="Y720" t="str">
        <f t="shared" si="353"/>
        <v/>
      </c>
      <c r="Z720" t="str">
        <f t="shared" si="354"/>
        <v/>
      </c>
      <c r="AA720" t="str">
        <f t="shared" si="355"/>
        <v/>
      </c>
      <c r="AB720" t="str">
        <f t="shared" si="356"/>
        <v/>
      </c>
      <c r="AC720" t="str">
        <f t="shared" si="357"/>
        <v/>
      </c>
      <c r="AD720" t="str">
        <f t="shared" si="358"/>
        <v/>
      </c>
      <c r="AE720" t="str">
        <f t="shared" si="359"/>
        <v/>
      </c>
      <c r="AF720" t="str">
        <f t="shared" si="360"/>
        <v/>
      </c>
      <c r="AG720" t="str">
        <f t="shared" si="361"/>
        <v>"LiveAnimals.EpermitConsignment"</v>
      </c>
      <c r="AH720" t="str">
        <f t="shared" si="362"/>
        <v>"consignmentItems"</v>
      </c>
      <c r="AI720" t="str">
        <f t="shared" si="363"/>
        <v>"LiveAnimals.PieceLiveAnimals"</v>
      </c>
      <c r="AJ720" t="str">
        <f t="shared" si="364"/>
        <v>"associatedEpermit"</v>
      </c>
      <c r="AK720" t="str">
        <f t="shared" si="365"/>
        <v>"hasOne"</v>
      </c>
      <c r="AL720" t="str">
        <f t="shared" si="366"/>
        <v>"LiveAnimals.EpermitConsignment","consignmentItems","LiveAnimals.PieceLiveAnimals","associatedEpermit","hasOne"</v>
      </c>
      <c r="AN720">
        <f>COUNTIF(View_conceptual!G:G,L720)</f>
        <v>0</v>
      </c>
      <c r="AO720">
        <f>COUNTIF(View_conceptual!H:H,L720)+COUNTIF(View_conceptual!I:I,N720)</f>
        <v>0</v>
      </c>
      <c r="AQ720" t="str">
        <f t="shared" si="367"/>
        <v/>
      </c>
      <c r="AR720" t="str">
        <f t="shared" si="368"/>
        <v/>
      </c>
      <c r="AT720">
        <f>COUNTIF(View_full!G:G,L720)</f>
        <v>1</v>
      </c>
      <c r="AU720">
        <f>COUNTIF(View_full!H:H,L720)+COUNTIF(View_full!I:I,N720)</f>
        <v>0</v>
      </c>
      <c r="AV720">
        <f>COUNTIFS(Property_Manual!$A$2:$A$1206,Raw!L720,Property_Manual!$B$2:$B$1206,Raw!M720,Property_Manual!$C$2:$C$1206,Raw!N720,Property_Manual!$D$2:$D$1206,Raw!O720,Property_Manual!$F$2:$F$1206,"x")</f>
        <v>1</v>
      </c>
      <c r="AW720" t="str">
        <f t="shared" si="369"/>
        <v/>
      </c>
      <c r="AX720" t="str">
        <f t="shared" si="370"/>
        <v/>
      </c>
      <c r="AY720" t="str">
        <f t="shared" si="371"/>
        <v>"LiveAnimals.EpermitConsignment","consignmentItems","LiveAnimals.PieceLiveAnimals","associatedEpermit","hasOne"</v>
      </c>
    </row>
    <row r="721" spans="1:51" x14ac:dyDescent="0.2">
      <c r="A721" s="5" t="s">
        <v>1255</v>
      </c>
      <c r="B721" s="5" t="s">
        <v>1199</v>
      </c>
      <c r="C721" s="5" t="s">
        <v>202</v>
      </c>
      <c r="D721" s="5" t="s">
        <v>207</v>
      </c>
      <c r="E721" t="s">
        <v>1199</v>
      </c>
      <c r="F721" s="5" t="s">
        <v>208</v>
      </c>
      <c r="G721">
        <v>1</v>
      </c>
      <c r="H721" t="s">
        <v>674</v>
      </c>
      <c r="I721" s="5" t="s">
        <v>205</v>
      </c>
      <c r="J721" s="5" t="s">
        <v>209</v>
      </c>
      <c r="K721" s="5"/>
      <c r="L721" t="str">
        <f t="shared" si="341"/>
        <v>EpermitConsignment</v>
      </c>
      <c r="M721" t="str">
        <f t="shared" si="342"/>
        <v>epermit</v>
      </c>
      <c r="N721" t="str">
        <f t="shared" si="343"/>
        <v>LiveAnimalsEpermit</v>
      </c>
      <c r="O721" t="str">
        <f t="shared" si="344"/>
        <v>consignments</v>
      </c>
      <c r="P721" t="str">
        <f t="shared" si="345"/>
        <v/>
      </c>
      <c r="Q721" t="str">
        <f t="shared" si="346"/>
        <v>Object</v>
      </c>
      <c r="R721" t="str">
        <f t="shared" si="347"/>
        <v/>
      </c>
      <c r="S721" t="str">
        <f t="shared" si="348"/>
        <v/>
      </c>
      <c r="T721" t="str">
        <f t="shared" si="349"/>
        <v/>
      </c>
      <c r="U721" t="str">
        <f t="shared" si="350"/>
        <v/>
      </c>
      <c r="V721" t="str">
        <f t="shared" si="351"/>
        <v/>
      </c>
      <c r="W721" t="str">
        <f>IF($A721="Implicit","",COUNTIFS($C$8:C721,C721,$A$8:A721,"Explicit"))</f>
        <v/>
      </c>
      <c r="X721" t="str">
        <f t="shared" si="352"/>
        <v/>
      </c>
      <c r="Y721" t="str">
        <f t="shared" si="353"/>
        <v/>
      </c>
      <c r="Z721" t="str">
        <f t="shared" si="354"/>
        <v/>
      </c>
      <c r="AA721" t="str">
        <f t="shared" si="355"/>
        <v/>
      </c>
      <c r="AB721" t="str">
        <f t="shared" si="356"/>
        <v/>
      </c>
      <c r="AC721" t="str">
        <f t="shared" si="357"/>
        <v/>
      </c>
      <c r="AD721" t="str">
        <f t="shared" si="358"/>
        <v/>
      </c>
      <c r="AE721" t="str">
        <f t="shared" si="359"/>
        <v/>
      </c>
      <c r="AF721" t="str">
        <f t="shared" si="360"/>
        <v/>
      </c>
      <c r="AG721" t="str">
        <f t="shared" si="361"/>
        <v>"LiveAnimals.EpermitConsignment"</v>
      </c>
      <c r="AH721" t="str">
        <f t="shared" si="362"/>
        <v>"epermit"</v>
      </c>
      <c r="AI721" t="str">
        <f t="shared" si="363"/>
        <v>"LiveAnimals.LiveAnimalsEpermit"</v>
      </c>
      <c r="AJ721" t="str">
        <f t="shared" si="364"/>
        <v>"consignments"</v>
      </c>
      <c r="AK721" t="str">
        <f t="shared" si="365"/>
        <v>"hasOne"</v>
      </c>
      <c r="AL721" t="str">
        <f t="shared" si="366"/>
        <v>"LiveAnimals.EpermitConsignment","epermit","LiveAnimals.LiveAnimalsEpermit","consignments","hasOne"</v>
      </c>
      <c r="AN721">
        <f>COUNTIF(View_conceptual!G:G,L721)</f>
        <v>0</v>
      </c>
      <c r="AO721">
        <f>COUNTIF(View_conceptual!H:H,L721)+COUNTIF(View_conceptual!I:I,N721)</f>
        <v>0</v>
      </c>
      <c r="AQ721" t="str">
        <f t="shared" si="367"/>
        <v/>
      </c>
      <c r="AR721" t="str">
        <f t="shared" si="368"/>
        <v/>
      </c>
      <c r="AT721">
        <f>COUNTIF(View_full!G:G,L721)</f>
        <v>1</v>
      </c>
      <c r="AU721">
        <f>COUNTIF(View_full!H:H,L721)+COUNTIF(View_full!I:I,N721)</f>
        <v>0</v>
      </c>
      <c r="AV721">
        <f>COUNTIFS(Property_Manual!$A$2:$A$1206,Raw!L721,Property_Manual!$B$2:$B$1206,Raw!M721,Property_Manual!$C$2:$C$1206,Raw!N721,Property_Manual!$D$2:$D$1206,Raw!O721,Property_Manual!$F$2:$F$1206,"x")</f>
        <v>1</v>
      </c>
      <c r="AW721" t="str">
        <f t="shared" si="369"/>
        <v/>
      </c>
      <c r="AX721" t="str">
        <f t="shared" si="370"/>
        <v/>
      </c>
      <c r="AY721" t="str">
        <f t="shared" si="371"/>
        <v>"LiveAnimals.EpermitConsignment","epermit","LiveAnimals.LiveAnimalsEpermit","consignments","hasOne"</v>
      </c>
    </row>
    <row r="722" spans="1:51" x14ac:dyDescent="0.2">
      <c r="A722" s="5" t="s">
        <v>1254</v>
      </c>
      <c r="B722" s="5" t="s">
        <v>1199</v>
      </c>
      <c r="C722" s="5" t="s">
        <v>202</v>
      </c>
      <c r="D722" s="5" t="s">
        <v>210</v>
      </c>
      <c r="E722" t="s">
        <v>49</v>
      </c>
      <c r="F722" s="5" t="s">
        <v>86</v>
      </c>
      <c r="G722">
        <v>1</v>
      </c>
      <c r="I722" s="5" t="s">
        <v>205</v>
      </c>
      <c r="J722" s="5" t="s">
        <v>2204</v>
      </c>
      <c r="K722" s="5"/>
      <c r="L722" t="str">
        <f t="shared" si="341"/>
        <v>EpermitConsignment</v>
      </c>
      <c r="M722" t="str">
        <f t="shared" si="342"/>
        <v>examiningQuantity</v>
      </c>
      <c r="N722" t="str">
        <f t="shared" si="343"/>
        <v>Value</v>
      </c>
      <c r="O722" t="str">
        <f t="shared" si="344"/>
        <v/>
      </c>
      <c r="P722" t="str">
        <f t="shared" si="345"/>
        <v/>
      </c>
      <c r="Q722" t="str">
        <f t="shared" si="346"/>
        <v>Object</v>
      </c>
      <c r="R722" t="str">
        <f t="shared" si="347"/>
        <v>"LiveAnimals"</v>
      </c>
      <c r="S722" t="str">
        <f t="shared" si="348"/>
        <v>"EpermitConsignment"</v>
      </c>
      <c r="T722" t="str">
        <f t="shared" si="349"/>
        <v>"examiningQuantity"</v>
      </c>
      <c r="U722" t="str">
        <f t="shared" si="350"/>
        <v>"Embedded"</v>
      </c>
      <c r="V722" t="str">
        <f t="shared" si="351"/>
        <v>"Value"</v>
      </c>
      <c r="W722">
        <f>IF($A722="Implicit","",COUNTIFS($C$8:C722,C722,$A$8:A722,"Explicit"))</f>
        <v>3</v>
      </c>
      <c r="X722" t="str">
        <f t="shared" si="352"/>
        <v>"Details of the pieces (Live animals) of the permit and specific information such as quantity measured and used to date quota"</v>
      </c>
      <c r="Y722" t="str">
        <f t="shared" si="353"/>
        <v>"Quantity measured by the examining authority (box 14)"</v>
      </c>
      <c r="Z722" t="str">
        <f t="shared" si="354"/>
        <v>"false"</v>
      </c>
      <c r="AA722" t="str">
        <f t="shared" si="355"/>
        <v>"false"</v>
      </c>
      <c r="AB722" t="str">
        <f t="shared" si="356"/>
        <v>""</v>
      </c>
      <c r="AC722" t="str">
        <f t="shared" si="357"/>
        <v>"https://onerecord.iata.org/ns/cargo#EpermitConsignment"</v>
      </c>
      <c r="AD722" t="str">
        <f t="shared" si="358"/>
        <v>"https://onerecord.iata.org/ns/cargo#examiningQuantity"</v>
      </c>
      <c r="AE722" t="str">
        <f t="shared" si="359"/>
        <v>"https://onerecord.iata.org/ns/cargo#Value"</v>
      </c>
      <c r="AF722" t="str">
        <f t="shared" si="360"/>
        <v>"LiveAnimals","EpermitConsignment","examiningQuantity","Embedded","Value",3,"Details of the pieces (Live animals) of the permit and specific information such as quantity measured and used to date quota","Quantity measured by the examining authority (box 14)","false","false","","https://onerecord.iata.org/ns/cargo#EpermitConsignment","https://onerecord.iata.org/ns/cargo#examiningQuantity","https://onerecord.iata.org/ns/cargo#Value"</v>
      </c>
      <c r="AG722" t="str">
        <f t="shared" si="361"/>
        <v>"LiveAnimals.EpermitConsignment"</v>
      </c>
      <c r="AH722" t="str">
        <f t="shared" si="362"/>
        <v>"examiningQuantity"</v>
      </c>
      <c r="AI722" t="str">
        <f t="shared" si="363"/>
        <v>"Embedded.Value"</v>
      </c>
      <c r="AJ722" t="str">
        <f t="shared" si="364"/>
        <v>""</v>
      </c>
      <c r="AK722" t="str">
        <f t="shared" si="365"/>
        <v>"hasOne"</v>
      </c>
      <c r="AL722" t="str">
        <f t="shared" si="366"/>
        <v>"LiveAnimals.EpermitConsignment","examiningQuantity","Embedded.Value","","hasOne"</v>
      </c>
      <c r="AN722">
        <f>COUNTIF(View_conceptual!G:G,L722)</f>
        <v>0</v>
      </c>
      <c r="AO722">
        <f>COUNTIF(View_conceptual!H:H,L722)+COUNTIF(View_conceptual!I:I,N722)</f>
        <v>0</v>
      </c>
      <c r="AQ722" t="str">
        <f t="shared" si="367"/>
        <v/>
      </c>
      <c r="AR722" t="str">
        <f t="shared" si="368"/>
        <v/>
      </c>
      <c r="AT722">
        <f>COUNTIF(View_full!G:G,L722)</f>
        <v>1</v>
      </c>
      <c r="AU722">
        <f>COUNTIF(View_full!H:H,L722)+COUNTIF(View_full!I:I,N722)</f>
        <v>0</v>
      </c>
      <c r="AV722">
        <f>COUNTIFS(Property_Manual!$A$2:$A$1206,Raw!L722,Property_Manual!$B$2:$B$1206,Raw!M722,Property_Manual!$C$2:$C$1206,Raw!N722,Property_Manual!$D$2:$D$1206,Raw!O722,Property_Manual!$F$2:$F$1206,"x")</f>
        <v>0</v>
      </c>
      <c r="AW722" t="str">
        <f t="shared" si="369"/>
        <v>"LiveAnimals","EpermitConsignment","examiningQuantity","Embedded","Value",3,"Details of the pieces (Live animals) of the permit and specific information such as quantity measured and used to date quota","Quantity measured by the examining authority (box 14)","false","false","","https://onerecord.iata.org/ns/cargo#EpermitConsignment","https://onerecord.iata.org/ns/cargo#examiningQuantity","https://onerecord.iata.org/ns/cargo#Value"</v>
      </c>
      <c r="AX722" t="str">
        <f t="shared" si="370"/>
        <v/>
      </c>
      <c r="AY722" t="str">
        <f t="shared" si="371"/>
        <v/>
      </c>
    </row>
    <row r="723" spans="1:51" x14ac:dyDescent="0.2">
      <c r="A723" s="5" t="s">
        <v>1254</v>
      </c>
      <c r="B723" s="5" t="s">
        <v>1199</v>
      </c>
      <c r="C723" s="5" t="s">
        <v>202</v>
      </c>
      <c r="D723" s="5" t="s">
        <v>38</v>
      </c>
      <c r="E723" t="s">
        <v>1209</v>
      </c>
      <c r="F723" s="5" t="s">
        <v>23</v>
      </c>
      <c r="H723" t="s">
        <v>415</v>
      </c>
      <c r="I723" s="5" t="s">
        <v>205</v>
      </c>
      <c r="J723" s="5" t="s">
        <v>39</v>
      </c>
      <c r="K723" s="5"/>
      <c r="L723" t="str">
        <f t="shared" si="341"/>
        <v>EpermitConsignment</v>
      </c>
      <c r="M723" t="str">
        <f t="shared" si="342"/>
        <v>checks</v>
      </c>
      <c r="N723" t="str">
        <f t="shared" si="343"/>
        <v>Check</v>
      </c>
      <c r="O723" t="str">
        <f t="shared" si="344"/>
        <v>checkedObject</v>
      </c>
      <c r="P723" t="str">
        <f t="shared" si="345"/>
        <v/>
      </c>
      <c r="Q723" t="str">
        <f t="shared" si="346"/>
        <v>Object</v>
      </c>
      <c r="R723" t="str">
        <f t="shared" si="347"/>
        <v>"LiveAnimals"</v>
      </c>
      <c r="S723" t="str">
        <f t="shared" si="348"/>
        <v>"EpermitConsignment"</v>
      </c>
      <c r="T723" t="str">
        <f t="shared" si="349"/>
        <v>"checks"</v>
      </c>
      <c r="U723" t="str">
        <f t="shared" si="350"/>
        <v>"Action"</v>
      </c>
      <c r="V723" t="str">
        <f t="shared" si="351"/>
        <v>"Check"</v>
      </c>
      <c r="W723">
        <f>IF($A723="Implicit","",COUNTIFS($C$8:C723,C723,$A$8:A723,"Explicit"))</f>
        <v>4</v>
      </c>
      <c r="X723" t="str">
        <f t="shared" si="352"/>
        <v>"Details of the pieces (Live animals) of the permit and specific information such as quantity measured and used to date quota"</v>
      </c>
      <c r="Y723" t="str">
        <f t="shared" si="353"/>
        <v>"References to the CheckActions performed on the object"</v>
      </c>
      <c r="Z723" t="str">
        <f t="shared" si="354"/>
        <v>"true"</v>
      </c>
      <c r="AA723" t="str">
        <f t="shared" si="355"/>
        <v>"false"</v>
      </c>
      <c r="AB723" t="str">
        <f t="shared" si="356"/>
        <v>""</v>
      </c>
      <c r="AC723" t="str">
        <f t="shared" si="357"/>
        <v>"https://onerecord.iata.org/ns/cargo#EpermitConsignment"</v>
      </c>
      <c r="AD723" t="str">
        <f t="shared" si="358"/>
        <v>"https://onerecord.iata.org/ns/cargo#checks"</v>
      </c>
      <c r="AE723" t="str">
        <f t="shared" si="359"/>
        <v>"https://onerecord.iata.org/ns/cargo#Check"</v>
      </c>
      <c r="AF723" t="str">
        <f t="shared" si="360"/>
        <v>"LiveAnimals","EpermitConsignment","checks","Action","Check",4,"Details of the pieces (Live animals) of the permit and specific information such as quantity measured and used to date quota","References to the CheckActions performed on the object","true","false","","https://onerecord.iata.org/ns/cargo#EpermitConsignment","https://onerecord.iata.org/ns/cargo#checks","https://onerecord.iata.org/ns/cargo#Check"</v>
      </c>
      <c r="AG723" t="str">
        <f t="shared" si="361"/>
        <v>"LiveAnimals.EpermitConsignment"</v>
      </c>
      <c r="AH723" t="str">
        <f t="shared" si="362"/>
        <v>"checks"</v>
      </c>
      <c r="AI723" t="str">
        <f t="shared" si="363"/>
        <v>"Action.Check"</v>
      </c>
      <c r="AJ723" t="str">
        <f t="shared" si="364"/>
        <v>"checkedObject"</v>
      </c>
      <c r="AK723" t="str">
        <f t="shared" si="365"/>
        <v>"hasMany"</v>
      </c>
      <c r="AL723" t="str">
        <f t="shared" si="366"/>
        <v>"LiveAnimals.EpermitConsignment","checks","Action.Check","checkedObject","hasMany"</v>
      </c>
      <c r="AN723">
        <f>COUNTIF(View_conceptual!G:G,L723)</f>
        <v>0</v>
      </c>
      <c r="AO723">
        <f>COUNTIF(View_conceptual!H:H,L723)+COUNTIF(View_conceptual!I:I,N723)</f>
        <v>0</v>
      </c>
      <c r="AQ723" t="str">
        <f t="shared" si="367"/>
        <v/>
      </c>
      <c r="AR723" t="str">
        <f t="shared" si="368"/>
        <v/>
      </c>
      <c r="AT723">
        <f>COUNTIF(View_full!G:G,L723)</f>
        <v>1</v>
      </c>
      <c r="AU723">
        <f>COUNTIF(View_full!H:H,L723)+COUNTIF(View_full!I:I,N723)</f>
        <v>0</v>
      </c>
      <c r="AV723">
        <f>COUNTIFS(Property_Manual!$A$2:$A$1206,Raw!L723,Property_Manual!$B$2:$B$1206,Raw!M723,Property_Manual!$C$2:$C$1206,Raw!N723,Property_Manual!$D$2:$D$1206,Raw!O723,Property_Manual!$F$2:$F$1206,"x")</f>
        <v>0</v>
      </c>
      <c r="AW723" t="str">
        <f t="shared" si="369"/>
        <v>"LiveAnimals","EpermitConsignment","checks","Action","Check",4,"Details of the pieces (Live animals) of the permit and specific information such as quantity measured and used to date quota","References to the CheckActions performed on the object","true","false","","https://onerecord.iata.org/ns/cargo#EpermitConsignment","https://onerecord.iata.org/ns/cargo#checks","https://onerecord.iata.org/ns/cargo#Check"</v>
      </c>
      <c r="AX723" t="str">
        <f t="shared" si="370"/>
        <v/>
      </c>
      <c r="AY723" t="str">
        <f t="shared" si="371"/>
        <v/>
      </c>
    </row>
    <row r="724" spans="1:51" x14ac:dyDescent="0.2">
      <c r="A724" s="5" t="s">
        <v>1254</v>
      </c>
      <c r="B724" s="5" t="s">
        <v>1199</v>
      </c>
      <c r="C724" s="5" t="s">
        <v>202</v>
      </c>
      <c r="D724" s="5" t="s">
        <v>43</v>
      </c>
      <c r="E724" t="s">
        <v>1198</v>
      </c>
      <c r="F724" s="5" t="s">
        <v>44</v>
      </c>
      <c r="H724" t="s">
        <v>654</v>
      </c>
      <c r="I724" s="5" t="s">
        <v>205</v>
      </c>
      <c r="J724" s="5" t="s">
        <v>45</v>
      </c>
      <c r="K724" s="5"/>
      <c r="L724" t="str">
        <f t="shared" si="341"/>
        <v>EpermitConsignment</v>
      </c>
      <c r="M724" t="str">
        <f t="shared" si="342"/>
        <v>externalReferences</v>
      </c>
      <c r="N724" t="str">
        <f t="shared" si="343"/>
        <v>ExternalReference</v>
      </c>
      <c r="O724" t="str">
        <f t="shared" si="344"/>
        <v>referenceForObjects</v>
      </c>
      <c r="P724" t="str">
        <f t="shared" si="345"/>
        <v/>
      </c>
      <c r="Q724" t="str">
        <f t="shared" si="346"/>
        <v>Object</v>
      </c>
      <c r="R724" t="str">
        <f t="shared" si="347"/>
        <v>"LiveAnimals"</v>
      </c>
      <c r="S724" t="str">
        <f t="shared" si="348"/>
        <v>"EpermitConsignment"</v>
      </c>
      <c r="T724" t="str">
        <f t="shared" si="349"/>
        <v>"externalReferences"</v>
      </c>
      <c r="U724" t="str">
        <f t="shared" si="350"/>
        <v>"Common"</v>
      </c>
      <c r="V724" t="str">
        <f t="shared" si="351"/>
        <v>"ExternalReference"</v>
      </c>
      <c r="W724">
        <f>IF($A724="Implicit","",COUNTIFS($C$8:C724,C724,$A$8:A724,"Explicit"))</f>
        <v>5</v>
      </c>
      <c r="X724" t="str">
        <f t="shared" si="352"/>
        <v>"Details of the pieces (Live animals) of the permit and specific information such as quantity measured and used to date quota"</v>
      </c>
      <c r="Y724" t="str">
        <f t="shared" si="353"/>
        <v>"References to all associated ExternalReferences"</v>
      </c>
      <c r="Z724" t="str">
        <f t="shared" si="354"/>
        <v>"true"</v>
      </c>
      <c r="AA724" t="str">
        <f t="shared" si="355"/>
        <v>"false"</v>
      </c>
      <c r="AB724" t="str">
        <f t="shared" si="356"/>
        <v>""</v>
      </c>
      <c r="AC724" t="str">
        <f t="shared" si="357"/>
        <v>"https://onerecord.iata.org/ns/cargo#EpermitConsignment"</v>
      </c>
      <c r="AD724" t="str">
        <f t="shared" si="358"/>
        <v>"https://onerecord.iata.org/ns/cargo#externalReferences"</v>
      </c>
      <c r="AE724" t="str">
        <f t="shared" si="359"/>
        <v>"https://onerecord.iata.org/ns/cargo#ExternalReference"</v>
      </c>
      <c r="AF724" t="str">
        <f t="shared" si="360"/>
        <v>"LiveAnimals","EpermitConsignment","externalReferences","Common","ExternalReference",5,"Details of the pieces (Live animals) of the permit and specific information such as quantity measured and used to date quota","References to all associated ExternalReferences","true","false","","https://onerecord.iata.org/ns/cargo#EpermitConsignment","https://onerecord.iata.org/ns/cargo#externalReferences","https://onerecord.iata.org/ns/cargo#ExternalReference"</v>
      </c>
      <c r="AG724" t="str">
        <f t="shared" si="361"/>
        <v>"LiveAnimals.EpermitConsignment"</v>
      </c>
      <c r="AH724" t="str">
        <f t="shared" si="362"/>
        <v>"externalReferences"</v>
      </c>
      <c r="AI724" t="str">
        <f t="shared" si="363"/>
        <v>"Common.ExternalReference"</v>
      </c>
      <c r="AJ724" t="str">
        <f t="shared" si="364"/>
        <v>"referenceForObjects"</v>
      </c>
      <c r="AK724" t="str">
        <f t="shared" si="365"/>
        <v>"hasMany"</v>
      </c>
      <c r="AL724" t="str">
        <f t="shared" si="366"/>
        <v>"LiveAnimals.EpermitConsignment","externalReferences","Common.ExternalReference","referenceForObjects","hasMany"</v>
      </c>
      <c r="AN724">
        <f>COUNTIF(View_conceptual!G:G,L724)</f>
        <v>0</v>
      </c>
      <c r="AO724">
        <f>COUNTIF(View_conceptual!H:H,L724)+COUNTIF(View_conceptual!I:I,N724)</f>
        <v>0</v>
      </c>
      <c r="AQ724" t="str">
        <f t="shared" si="367"/>
        <v/>
      </c>
      <c r="AR724" t="str">
        <f t="shared" si="368"/>
        <v/>
      </c>
      <c r="AT724">
        <f>COUNTIF(View_full!G:G,L724)</f>
        <v>1</v>
      </c>
      <c r="AU724">
        <f>COUNTIF(View_full!H:H,L724)+COUNTIF(View_full!I:I,N724)</f>
        <v>0</v>
      </c>
      <c r="AV724">
        <f>COUNTIFS(Property_Manual!$A$2:$A$1206,Raw!L724,Property_Manual!$B$2:$B$1206,Raw!M724,Property_Manual!$C$2:$C$1206,Raw!N724,Property_Manual!$D$2:$D$1206,Raw!O724,Property_Manual!$F$2:$F$1206,"x")</f>
        <v>0</v>
      </c>
      <c r="AW724" t="str">
        <f t="shared" si="369"/>
        <v>"LiveAnimals","EpermitConsignment","externalReferences","Common","ExternalReference",5,"Details of the pieces (Live animals) of the permit and specific information such as quantity measured and used to date quota","References to all associated ExternalReferences","true","false","","https://onerecord.iata.org/ns/cargo#EpermitConsignment","https://onerecord.iata.org/ns/cargo#externalReferences","https://onerecord.iata.org/ns/cargo#ExternalReference"</v>
      </c>
      <c r="AX724" t="str">
        <f t="shared" si="370"/>
        <v/>
      </c>
      <c r="AY724" t="str">
        <f t="shared" si="371"/>
        <v/>
      </c>
    </row>
    <row r="725" spans="1:51" x14ac:dyDescent="0.2">
      <c r="A725" s="5" t="s">
        <v>1255</v>
      </c>
      <c r="B725" s="5" t="s">
        <v>1199</v>
      </c>
      <c r="C725" s="5" t="s">
        <v>202</v>
      </c>
      <c r="D725" s="5" t="s">
        <v>210</v>
      </c>
      <c r="E725" t="s">
        <v>49</v>
      </c>
      <c r="F725" s="5" t="s">
        <v>86</v>
      </c>
      <c r="G725">
        <v>1</v>
      </c>
      <c r="I725" s="5" t="s">
        <v>205</v>
      </c>
      <c r="J725" s="5" t="s">
        <v>2204</v>
      </c>
      <c r="K725" s="5"/>
      <c r="L725" t="str">
        <f t="shared" si="341"/>
        <v>EpermitConsignment</v>
      </c>
      <c r="M725" t="str">
        <f t="shared" si="342"/>
        <v>examiningQuantity</v>
      </c>
      <c r="N725" t="str">
        <f t="shared" si="343"/>
        <v>Value</v>
      </c>
      <c r="O725" t="str">
        <f t="shared" si="344"/>
        <v/>
      </c>
      <c r="P725" t="str">
        <f t="shared" si="345"/>
        <v/>
      </c>
      <c r="Q725" t="str">
        <f t="shared" si="346"/>
        <v>Object</v>
      </c>
      <c r="R725" t="str">
        <f t="shared" si="347"/>
        <v/>
      </c>
      <c r="S725" t="str">
        <f t="shared" si="348"/>
        <v/>
      </c>
      <c r="T725" t="str">
        <f t="shared" si="349"/>
        <v/>
      </c>
      <c r="U725" t="str">
        <f t="shared" si="350"/>
        <v/>
      </c>
      <c r="V725" t="str">
        <f t="shared" si="351"/>
        <v/>
      </c>
      <c r="W725" t="str">
        <f>IF($A725="Implicit","",COUNTIFS($C$8:C725,C725,$A$8:A725,"Explicit"))</f>
        <v/>
      </c>
      <c r="X725" t="str">
        <f t="shared" si="352"/>
        <v/>
      </c>
      <c r="Y725" t="str">
        <f t="shared" si="353"/>
        <v/>
      </c>
      <c r="Z725" t="str">
        <f t="shared" si="354"/>
        <v/>
      </c>
      <c r="AA725" t="str">
        <f t="shared" si="355"/>
        <v/>
      </c>
      <c r="AB725" t="str">
        <f t="shared" si="356"/>
        <v/>
      </c>
      <c r="AC725" t="str">
        <f t="shared" si="357"/>
        <v/>
      </c>
      <c r="AD725" t="str">
        <f t="shared" si="358"/>
        <v/>
      </c>
      <c r="AE725" t="str">
        <f t="shared" si="359"/>
        <v/>
      </c>
      <c r="AF725" t="str">
        <f t="shared" si="360"/>
        <v/>
      </c>
      <c r="AG725" t="str">
        <f t="shared" si="361"/>
        <v>"LiveAnimals.EpermitConsignment"</v>
      </c>
      <c r="AH725" t="str">
        <f t="shared" si="362"/>
        <v>"examiningQuantity"</v>
      </c>
      <c r="AI725" t="str">
        <f t="shared" si="363"/>
        <v>"Embedded.Value"</v>
      </c>
      <c r="AJ725" t="str">
        <f t="shared" si="364"/>
        <v>""</v>
      </c>
      <c r="AK725" t="str">
        <f t="shared" si="365"/>
        <v>"hasOne"</v>
      </c>
      <c r="AL725" t="str">
        <f t="shared" si="366"/>
        <v>"LiveAnimals.EpermitConsignment","examiningQuantity","Embedded.Value","","hasOne"</v>
      </c>
      <c r="AN725">
        <f>COUNTIF(View_conceptual!G:G,L725)</f>
        <v>0</v>
      </c>
      <c r="AO725">
        <f>COUNTIF(View_conceptual!H:H,L725)+COUNTIF(View_conceptual!I:I,N725)</f>
        <v>0</v>
      </c>
      <c r="AQ725" t="str">
        <f t="shared" si="367"/>
        <v/>
      </c>
      <c r="AR725" t="str">
        <f t="shared" si="368"/>
        <v/>
      </c>
      <c r="AT725">
        <f>COUNTIF(View_full!G:G,L725)</f>
        <v>1</v>
      </c>
      <c r="AU725">
        <f>COUNTIF(View_full!H:H,L725)+COUNTIF(View_full!I:I,N725)</f>
        <v>0</v>
      </c>
      <c r="AV725">
        <f>COUNTIFS(Property_Manual!$A$2:$A$1206,Raw!L725,Property_Manual!$B$2:$B$1206,Raw!M725,Property_Manual!$C$2:$C$1206,Raw!N725,Property_Manual!$D$2:$D$1206,Raw!O725,Property_Manual!$F$2:$F$1206,"x")</f>
        <v>0</v>
      </c>
      <c r="AW725" t="str">
        <f t="shared" si="369"/>
        <v/>
      </c>
      <c r="AX725" t="str">
        <f t="shared" si="370"/>
        <v/>
      </c>
      <c r="AY725" t="str">
        <f t="shared" si="371"/>
        <v/>
      </c>
    </row>
    <row r="726" spans="1:51" x14ac:dyDescent="0.2">
      <c r="A726" s="5" t="s">
        <v>1255</v>
      </c>
      <c r="B726" s="5" t="s">
        <v>1199</v>
      </c>
      <c r="C726" s="5" t="s">
        <v>202</v>
      </c>
      <c r="D726" s="5" t="s">
        <v>38</v>
      </c>
      <c r="E726" s="5" t="s">
        <v>1209</v>
      </c>
      <c r="F726" s="5" t="s">
        <v>23</v>
      </c>
      <c r="H726" t="s">
        <v>415</v>
      </c>
      <c r="I726" s="5" t="s">
        <v>205</v>
      </c>
      <c r="J726" s="5" t="s">
        <v>39</v>
      </c>
      <c r="K726" s="5"/>
      <c r="L726" t="str">
        <f t="shared" si="341"/>
        <v>EpermitConsignment</v>
      </c>
      <c r="M726" t="str">
        <f t="shared" si="342"/>
        <v>checks</v>
      </c>
      <c r="N726" t="str">
        <f t="shared" si="343"/>
        <v>Check</v>
      </c>
      <c r="O726" t="str">
        <f t="shared" si="344"/>
        <v>checkedObject</v>
      </c>
      <c r="P726" t="str">
        <f t="shared" si="345"/>
        <v/>
      </c>
      <c r="Q726" t="str">
        <f t="shared" si="346"/>
        <v>Object</v>
      </c>
      <c r="R726" t="str">
        <f t="shared" si="347"/>
        <v/>
      </c>
      <c r="S726" t="str">
        <f t="shared" si="348"/>
        <v/>
      </c>
      <c r="T726" t="str">
        <f t="shared" si="349"/>
        <v/>
      </c>
      <c r="U726" t="str">
        <f t="shared" si="350"/>
        <v/>
      </c>
      <c r="V726" t="str">
        <f t="shared" si="351"/>
        <v/>
      </c>
      <c r="W726" t="str">
        <f>IF($A726="Implicit","",COUNTIFS($C$8:C726,C726,$A$8:A726,"Explicit"))</f>
        <v/>
      </c>
      <c r="X726" t="str">
        <f t="shared" si="352"/>
        <v/>
      </c>
      <c r="Y726" t="str">
        <f t="shared" si="353"/>
        <v/>
      </c>
      <c r="Z726" t="str">
        <f t="shared" si="354"/>
        <v/>
      </c>
      <c r="AA726" t="str">
        <f t="shared" si="355"/>
        <v/>
      </c>
      <c r="AB726" t="str">
        <f t="shared" si="356"/>
        <v/>
      </c>
      <c r="AC726" t="str">
        <f t="shared" si="357"/>
        <v/>
      </c>
      <c r="AD726" t="str">
        <f t="shared" si="358"/>
        <v/>
      </c>
      <c r="AE726" t="str">
        <f t="shared" si="359"/>
        <v/>
      </c>
      <c r="AF726" t="str">
        <f t="shared" si="360"/>
        <v/>
      </c>
      <c r="AG726" t="str">
        <f t="shared" si="361"/>
        <v>"LiveAnimals.EpermitConsignment"</v>
      </c>
      <c r="AH726" t="str">
        <f t="shared" si="362"/>
        <v>"checks"</v>
      </c>
      <c r="AI726" t="str">
        <f t="shared" si="363"/>
        <v>"Action.Check"</v>
      </c>
      <c r="AJ726" t="str">
        <f t="shared" si="364"/>
        <v>"checkedObject"</v>
      </c>
      <c r="AK726" t="str">
        <f t="shared" si="365"/>
        <v>"hasMany"</v>
      </c>
      <c r="AL726" t="str">
        <f t="shared" si="366"/>
        <v>"LiveAnimals.EpermitConsignment","checks","Action.Check","checkedObject","hasMany"</v>
      </c>
      <c r="AN726">
        <f>COUNTIF(View_conceptual!G:G,L726)</f>
        <v>0</v>
      </c>
      <c r="AO726">
        <f>COUNTIF(View_conceptual!H:H,L726)+COUNTIF(View_conceptual!I:I,N726)</f>
        <v>0</v>
      </c>
      <c r="AQ726" t="str">
        <f t="shared" si="367"/>
        <v/>
      </c>
      <c r="AR726" t="str">
        <f t="shared" si="368"/>
        <v/>
      </c>
      <c r="AT726">
        <f>COUNTIF(View_full!G:G,L726)</f>
        <v>1</v>
      </c>
      <c r="AU726">
        <f>COUNTIF(View_full!H:H,L726)+COUNTIF(View_full!I:I,N726)</f>
        <v>0</v>
      </c>
      <c r="AV726">
        <f>COUNTIFS(Property_Manual!$A$2:$A$1206,Raw!L726,Property_Manual!$B$2:$B$1206,Raw!M726,Property_Manual!$C$2:$C$1206,Raw!N726,Property_Manual!$D$2:$D$1206,Raw!O726,Property_Manual!$F$2:$F$1206,"x")</f>
        <v>0</v>
      </c>
      <c r="AW726" t="str">
        <f t="shared" si="369"/>
        <v/>
      </c>
      <c r="AX726" t="str">
        <f t="shared" si="370"/>
        <v/>
      </c>
      <c r="AY726" t="str">
        <f t="shared" si="371"/>
        <v/>
      </c>
    </row>
    <row r="727" spans="1:51" x14ac:dyDescent="0.2">
      <c r="A727" s="5" t="s">
        <v>1255</v>
      </c>
      <c r="B727" s="5" t="s">
        <v>1199</v>
      </c>
      <c r="C727" s="5" t="s">
        <v>202</v>
      </c>
      <c r="D727" s="5" t="s">
        <v>43</v>
      </c>
      <c r="E727" t="s">
        <v>1198</v>
      </c>
      <c r="F727" s="5" t="s">
        <v>44</v>
      </c>
      <c r="H727" t="s">
        <v>654</v>
      </c>
      <c r="I727" s="5" t="s">
        <v>205</v>
      </c>
      <c r="J727" s="5" t="s">
        <v>45</v>
      </c>
      <c r="K727" s="5"/>
      <c r="L727" t="str">
        <f t="shared" si="341"/>
        <v>EpermitConsignment</v>
      </c>
      <c r="M727" t="str">
        <f t="shared" si="342"/>
        <v>externalReferences</v>
      </c>
      <c r="N727" t="str">
        <f t="shared" si="343"/>
        <v>ExternalReference</v>
      </c>
      <c r="O727" t="str">
        <f t="shared" si="344"/>
        <v>referenceForObjects</v>
      </c>
      <c r="P727" t="str">
        <f t="shared" si="345"/>
        <v/>
      </c>
      <c r="Q727" t="str">
        <f t="shared" si="346"/>
        <v>Object</v>
      </c>
      <c r="R727" t="str">
        <f t="shared" si="347"/>
        <v/>
      </c>
      <c r="S727" t="str">
        <f t="shared" si="348"/>
        <v/>
      </c>
      <c r="T727" t="str">
        <f t="shared" si="349"/>
        <v/>
      </c>
      <c r="U727" t="str">
        <f t="shared" si="350"/>
        <v/>
      </c>
      <c r="V727" t="str">
        <f t="shared" si="351"/>
        <v/>
      </c>
      <c r="W727" t="str">
        <f>IF($A727="Implicit","",COUNTIFS($C$8:C727,C727,$A$8:A727,"Explicit"))</f>
        <v/>
      </c>
      <c r="X727" t="str">
        <f t="shared" si="352"/>
        <v/>
      </c>
      <c r="Y727" t="str">
        <f t="shared" si="353"/>
        <v/>
      </c>
      <c r="Z727" t="str">
        <f t="shared" si="354"/>
        <v/>
      </c>
      <c r="AA727" t="str">
        <f t="shared" si="355"/>
        <v/>
      </c>
      <c r="AB727" t="str">
        <f t="shared" si="356"/>
        <v/>
      </c>
      <c r="AC727" t="str">
        <f t="shared" si="357"/>
        <v/>
      </c>
      <c r="AD727" t="str">
        <f t="shared" si="358"/>
        <v/>
      </c>
      <c r="AE727" t="str">
        <f t="shared" si="359"/>
        <v/>
      </c>
      <c r="AF727" t="str">
        <f t="shared" si="360"/>
        <v/>
      </c>
      <c r="AG727" t="str">
        <f t="shared" si="361"/>
        <v>"LiveAnimals.EpermitConsignment"</v>
      </c>
      <c r="AH727" t="str">
        <f t="shared" si="362"/>
        <v>"externalReferences"</v>
      </c>
      <c r="AI727" t="str">
        <f t="shared" si="363"/>
        <v>"Common.ExternalReference"</v>
      </c>
      <c r="AJ727" t="str">
        <f t="shared" si="364"/>
        <v>"referenceForObjects"</v>
      </c>
      <c r="AK727" t="str">
        <f t="shared" si="365"/>
        <v>"hasMany"</v>
      </c>
      <c r="AL727" t="str">
        <f t="shared" si="366"/>
        <v>"LiveAnimals.EpermitConsignment","externalReferences","Common.ExternalReference","referenceForObjects","hasMany"</v>
      </c>
      <c r="AN727">
        <f>COUNTIF(View_conceptual!G:G,L727)</f>
        <v>0</v>
      </c>
      <c r="AO727">
        <f>COUNTIF(View_conceptual!H:H,L727)+COUNTIF(View_conceptual!I:I,N727)</f>
        <v>0</v>
      </c>
      <c r="AQ727" t="str">
        <f t="shared" si="367"/>
        <v/>
      </c>
      <c r="AR727" t="str">
        <f t="shared" si="368"/>
        <v/>
      </c>
      <c r="AT727">
        <f>COUNTIF(View_full!G:G,L727)</f>
        <v>1</v>
      </c>
      <c r="AU727">
        <f>COUNTIF(View_full!H:H,L727)+COUNTIF(View_full!I:I,N727)</f>
        <v>0</v>
      </c>
      <c r="AV727">
        <f>COUNTIFS(Property_Manual!$A$2:$A$1206,Raw!L727,Property_Manual!$B$2:$B$1206,Raw!M727,Property_Manual!$C$2:$C$1206,Raw!N727,Property_Manual!$D$2:$D$1206,Raw!O727,Property_Manual!$F$2:$F$1206,"x")</f>
        <v>0</v>
      </c>
      <c r="AW727" t="str">
        <f t="shared" si="369"/>
        <v/>
      </c>
      <c r="AX727" t="str">
        <f t="shared" si="370"/>
        <v/>
      </c>
      <c r="AY727" t="str">
        <f t="shared" si="371"/>
        <v/>
      </c>
    </row>
    <row r="728" spans="1:51" x14ac:dyDescent="0.2">
      <c r="A728" s="5" t="s">
        <v>1254</v>
      </c>
      <c r="B728" s="5" t="s">
        <v>1199</v>
      </c>
      <c r="C728" s="5" t="s">
        <v>202</v>
      </c>
      <c r="D728" s="5" t="s">
        <v>211</v>
      </c>
      <c r="F728" s="5" t="s">
        <v>12</v>
      </c>
      <c r="G728">
        <v>1</v>
      </c>
      <c r="I728" s="5" t="s">
        <v>205</v>
      </c>
      <c r="J728" s="5" t="s">
        <v>2205</v>
      </c>
      <c r="K728" s="5"/>
      <c r="L728" t="str">
        <f t="shared" si="341"/>
        <v>EpermitConsignment</v>
      </c>
      <c r="M728" t="str">
        <f t="shared" si="342"/>
        <v>usedToDateQuotaQuantity</v>
      </c>
      <c r="N728" t="str">
        <f t="shared" si="343"/>
        <v>integer</v>
      </c>
      <c r="O728" t="str">
        <f t="shared" si="344"/>
        <v/>
      </c>
      <c r="P728" t="str">
        <f t="shared" si="345"/>
        <v/>
      </c>
      <c r="Q728" t="str">
        <f t="shared" si="346"/>
        <v>Object</v>
      </c>
      <c r="R728" t="str">
        <f t="shared" si="347"/>
        <v>"LiveAnimals"</v>
      </c>
      <c r="S728" t="str">
        <f t="shared" si="348"/>
        <v>"EpermitConsignment"</v>
      </c>
      <c r="T728" t="str">
        <f t="shared" si="349"/>
        <v>"usedToDateQuotaQuantity"</v>
      </c>
      <c r="U728" t="str">
        <f t="shared" si="350"/>
        <v>""</v>
      </c>
      <c r="V728" t="str">
        <f t="shared" si="351"/>
        <v>"integer"</v>
      </c>
      <c r="W728">
        <f>IF($A728="Implicit","",COUNTIFS($C$8:C728,C728,$A$8:A728,"Explicit"))</f>
        <v>6</v>
      </c>
      <c r="X728" t="str">
        <f t="shared" si="352"/>
        <v>"Details of the pieces (Live animals) of the permit and specific information such as quantity measured and used to date quota"</v>
      </c>
      <c r="Y728" t="str">
        <f t="shared" si="353"/>
        <v>"total number of specimens exported in the current calendar year and the current annual quota for the species concerned (box 11a)"</v>
      </c>
      <c r="Z728" t="str">
        <f t="shared" si="354"/>
        <v>"false"</v>
      </c>
      <c r="AA728" t="str">
        <f t="shared" si="355"/>
        <v>"false"</v>
      </c>
      <c r="AB728" t="str">
        <f t="shared" si="356"/>
        <v>""</v>
      </c>
      <c r="AC728" t="str">
        <f t="shared" si="357"/>
        <v>"https://onerecord.iata.org/ns/cargo#EpermitConsignment"</v>
      </c>
      <c r="AD728" t="str">
        <f t="shared" si="358"/>
        <v>"https://onerecord.iata.org/ns/cargo#usedToDateQuotaQuantity"</v>
      </c>
      <c r="AE728" t="str">
        <f t="shared" si="359"/>
        <v>"http://www.w3.org/2001/XMLSchema#integer"</v>
      </c>
      <c r="AF728" t="str">
        <f t="shared" si="360"/>
        <v>"LiveAnimals","EpermitConsignment","usedToDateQuotaQuantity","","integer",6,"Details of the pieces (Live animals) of the permit and specific information such as quantity measured and used to date quota","total number of specimens exported in the current calendar year and the current annual quota for the species concerned (box 11a)","false","false","","https://onerecord.iata.org/ns/cargo#EpermitConsignment","https://onerecord.iata.org/ns/cargo#usedToDateQuotaQuantity","http://www.w3.org/2001/XMLSchema#integer"</v>
      </c>
      <c r="AG728" t="str">
        <f t="shared" si="361"/>
        <v>"LiveAnimals.EpermitConsignment"</v>
      </c>
      <c r="AH728" t="str">
        <f t="shared" si="362"/>
        <v>"usedToDateQuotaQuantity"</v>
      </c>
      <c r="AI728" t="str">
        <f t="shared" si="363"/>
        <v>".integer"</v>
      </c>
      <c r="AJ728" t="str">
        <f t="shared" si="364"/>
        <v>""</v>
      </c>
      <c r="AK728" t="str">
        <f t="shared" si="365"/>
        <v>"hasOne"</v>
      </c>
      <c r="AL728" t="str">
        <f t="shared" si="366"/>
        <v>"LiveAnimals.EpermitConsignment","usedToDateQuotaQuantity",".integer","","hasOne"</v>
      </c>
      <c r="AN728">
        <f>COUNTIF(View_conceptual!G:G,L728)</f>
        <v>0</v>
      </c>
      <c r="AO728">
        <f>COUNTIF(View_conceptual!H:H,L728)+COUNTIF(View_conceptual!I:I,N728)</f>
        <v>0</v>
      </c>
      <c r="AQ728" t="str">
        <f t="shared" si="367"/>
        <v/>
      </c>
      <c r="AR728" t="str">
        <f t="shared" si="368"/>
        <v/>
      </c>
      <c r="AT728">
        <f>COUNTIF(View_full!G:G,L728)</f>
        <v>1</v>
      </c>
      <c r="AU728">
        <f>COUNTIF(View_full!H:H,L728)+COUNTIF(View_full!I:I,N728)</f>
        <v>0</v>
      </c>
      <c r="AV728">
        <f>COUNTIFS(Property_Manual!$A$2:$A$1206,Raw!L728,Property_Manual!$B$2:$B$1206,Raw!M728,Property_Manual!$C$2:$C$1206,Raw!N728,Property_Manual!$D$2:$D$1206,Raw!O728,Property_Manual!$F$2:$F$1206,"x")</f>
        <v>0</v>
      </c>
      <c r="AW728" t="str">
        <f t="shared" si="369"/>
        <v>"LiveAnimals","EpermitConsignment","usedToDateQuotaQuantity","","integer",6,"Details of the pieces (Live animals) of the permit and specific information such as quantity measured and used to date quota","total number of specimens exported in the current calendar year and the current annual quota for the species concerned (box 11a)","false","false","","https://onerecord.iata.org/ns/cargo#EpermitConsignment","https://onerecord.iata.org/ns/cargo#usedToDateQuotaQuantity","http://www.w3.org/2001/XMLSchema#integer"</v>
      </c>
      <c r="AX728" t="str">
        <f t="shared" si="370"/>
        <v/>
      </c>
      <c r="AY728" t="str">
        <f t="shared" si="371"/>
        <v/>
      </c>
    </row>
    <row r="729" spans="1:51" x14ac:dyDescent="0.2">
      <c r="A729" s="5" t="s">
        <v>1254</v>
      </c>
      <c r="B729" s="5" t="s">
        <v>1199</v>
      </c>
      <c r="C729" s="5" t="s">
        <v>202</v>
      </c>
      <c r="D729" s="5" t="s">
        <v>40</v>
      </c>
      <c r="E729" t="s">
        <v>1212</v>
      </c>
      <c r="F729" s="5" t="s">
        <v>41</v>
      </c>
      <c r="I729" s="5" t="s">
        <v>205</v>
      </c>
      <c r="J729" s="5" t="s">
        <v>42</v>
      </c>
      <c r="K729" s="5"/>
      <c r="L729" t="str">
        <f t="shared" si="341"/>
        <v>EpermitConsignment</v>
      </c>
      <c r="M729" t="str">
        <f t="shared" si="342"/>
        <v>events</v>
      </c>
      <c r="N729" t="str">
        <f t="shared" si="343"/>
        <v>LogisticsEvent</v>
      </c>
      <c r="O729" t="str">
        <f t="shared" si="344"/>
        <v/>
      </c>
      <c r="P729" t="str">
        <f t="shared" si="345"/>
        <v/>
      </c>
      <c r="Q729" t="str">
        <f t="shared" si="346"/>
        <v>Object</v>
      </c>
      <c r="R729" t="str">
        <f t="shared" si="347"/>
        <v>"LiveAnimals"</v>
      </c>
      <c r="S729" t="str">
        <f t="shared" si="348"/>
        <v>"EpermitConsignment"</v>
      </c>
      <c r="T729" t="str">
        <f t="shared" si="349"/>
        <v>"events"</v>
      </c>
      <c r="U729" t="str">
        <f t="shared" si="350"/>
        <v>"Event"</v>
      </c>
      <c r="V729" t="str">
        <f t="shared" si="351"/>
        <v>"LogisticsEvent"</v>
      </c>
      <c r="W729">
        <f>IF($A729="Implicit","",COUNTIFS($C$8:C729,C729,$A$8:A729,"Explicit"))</f>
        <v>7</v>
      </c>
      <c r="X729" t="str">
        <f t="shared" si="352"/>
        <v>"Details of the pieces (Live animals) of the permit and specific information such as quantity measured and used to date quota"</v>
      </c>
      <c r="Y729" t="str">
        <f t="shared" si="353"/>
        <v>"Events object"</v>
      </c>
      <c r="Z729" t="str">
        <f t="shared" si="354"/>
        <v>"true"</v>
      </c>
      <c r="AA729" t="str">
        <f t="shared" si="355"/>
        <v>"false"</v>
      </c>
      <c r="AB729" t="str">
        <f t="shared" si="356"/>
        <v>""</v>
      </c>
      <c r="AC729" t="str">
        <f t="shared" si="357"/>
        <v>"https://onerecord.iata.org/ns/cargo#EpermitConsignment"</v>
      </c>
      <c r="AD729" t="str">
        <f t="shared" si="358"/>
        <v>"https://onerecord.iata.org/ns/cargo#events"</v>
      </c>
      <c r="AE729" t="str">
        <f t="shared" si="359"/>
        <v>"https://onerecord.iata.org/ns/cargo#LogisticsEvent"</v>
      </c>
      <c r="AF729" t="str">
        <f t="shared" si="360"/>
        <v>"LiveAnimals","EpermitConsignment","events","Event","LogisticsEvent",7,"Details of the pieces (Live animals) of the permit and specific information such as quantity measured and used to date quota","Events object","true","false","","https://onerecord.iata.org/ns/cargo#EpermitConsignment","https://onerecord.iata.org/ns/cargo#events","https://onerecord.iata.org/ns/cargo#LogisticsEvent"</v>
      </c>
      <c r="AG729" t="str">
        <f t="shared" si="361"/>
        <v>"LiveAnimals.EpermitConsignment"</v>
      </c>
      <c r="AH729" t="str">
        <f t="shared" si="362"/>
        <v>"events"</v>
      </c>
      <c r="AI729" t="str">
        <f t="shared" si="363"/>
        <v>"Event.LogisticsEvent"</v>
      </c>
      <c r="AJ729" t="str">
        <f t="shared" si="364"/>
        <v>""</v>
      </c>
      <c r="AK729" t="str">
        <f t="shared" si="365"/>
        <v>"hasMany"</v>
      </c>
      <c r="AL729" t="str">
        <f t="shared" si="366"/>
        <v>"LiveAnimals.EpermitConsignment","events","Event.LogisticsEvent","","hasMany"</v>
      </c>
      <c r="AN729">
        <f>COUNTIF(View_conceptual!G:G,L729)</f>
        <v>0</v>
      </c>
      <c r="AO729">
        <f>COUNTIF(View_conceptual!H:H,L729)+COUNTIF(View_conceptual!I:I,N729)</f>
        <v>0</v>
      </c>
      <c r="AQ729" t="str">
        <f t="shared" si="367"/>
        <v/>
      </c>
      <c r="AR729" t="str">
        <f t="shared" si="368"/>
        <v/>
      </c>
      <c r="AT729">
        <f>COUNTIF(View_full!G:G,L729)</f>
        <v>1</v>
      </c>
      <c r="AU729">
        <f>COUNTIF(View_full!H:H,L729)+COUNTIF(View_full!I:I,N729)</f>
        <v>0</v>
      </c>
      <c r="AV729">
        <f>COUNTIFS(Property_Manual!$A$2:$A$1206,Raw!L729,Property_Manual!$B$2:$B$1206,Raw!M729,Property_Manual!$C$2:$C$1206,Raw!N729,Property_Manual!$D$2:$D$1206,Raw!O729,Property_Manual!$F$2:$F$1206,"x")</f>
        <v>0</v>
      </c>
      <c r="AW729" t="str">
        <f t="shared" si="369"/>
        <v>"LiveAnimals","EpermitConsignment","events","Event","LogisticsEvent",7,"Details of the pieces (Live animals) of the permit and specific information such as quantity measured and used to date quota","Events object","true","false","","https://onerecord.iata.org/ns/cargo#EpermitConsignment","https://onerecord.iata.org/ns/cargo#events","https://onerecord.iata.org/ns/cargo#LogisticsEvent"</v>
      </c>
      <c r="AX729" t="str">
        <f t="shared" si="370"/>
        <v/>
      </c>
      <c r="AY729" t="str">
        <f t="shared" si="371"/>
        <v/>
      </c>
    </row>
    <row r="730" spans="1:51" x14ac:dyDescent="0.2">
      <c r="A730" s="5" t="s">
        <v>1254</v>
      </c>
      <c r="B730" s="5" t="s">
        <v>1199</v>
      </c>
      <c r="C730" s="5" t="s">
        <v>202</v>
      </c>
      <c r="D730" s="5" t="s">
        <v>46</v>
      </c>
      <c r="F730" s="5" t="s">
        <v>47</v>
      </c>
      <c r="G730">
        <v>1</v>
      </c>
      <c r="I730" s="5" t="s">
        <v>205</v>
      </c>
      <c r="J730" s="5" t="s">
        <v>48</v>
      </c>
      <c r="K730" s="5"/>
      <c r="L730" t="str">
        <f t="shared" si="341"/>
        <v>EpermitConsignment</v>
      </c>
      <c r="M730" t="str">
        <f t="shared" si="342"/>
        <v>skeletonIndicator</v>
      </c>
      <c r="N730" t="str">
        <f t="shared" si="343"/>
        <v>boolean</v>
      </c>
      <c r="O730" t="str">
        <f t="shared" si="344"/>
        <v/>
      </c>
      <c r="P730" t="str">
        <f t="shared" si="345"/>
        <v/>
      </c>
      <c r="Q730" t="str">
        <f t="shared" si="346"/>
        <v>Object</v>
      </c>
      <c r="R730" t="str">
        <f t="shared" si="347"/>
        <v>"LiveAnimals"</v>
      </c>
      <c r="S730" t="str">
        <f t="shared" si="348"/>
        <v>"EpermitConsignment"</v>
      </c>
      <c r="T730" t="str">
        <f t="shared" si="349"/>
        <v>"skeletonIndicator"</v>
      </c>
      <c r="U730" t="str">
        <f t="shared" si="350"/>
        <v>""</v>
      </c>
      <c r="V730" t="str">
        <f t="shared" si="351"/>
        <v>"boolean"</v>
      </c>
      <c r="W730">
        <f>IF($A730="Implicit","",COUNTIFS($C$8:C730,C730,$A$8:A730,"Explicit"))</f>
        <v>8</v>
      </c>
      <c r="X730" t="str">
        <f t="shared" si="352"/>
        <v>"Details of the pieces (Live animals) of the permit and specific information such as quantity measured and used to date quota"</v>
      </c>
      <c r="Y730" t="str">
        <f t="shared" si="353"/>
        <v>"Indicator whether a logistics object is a skeleton object"</v>
      </c>
      <c r="Z730" t="str">
        <f t="shared" si="354"/>
        <v>"false"</v>
      </c>
      <c r="AA730" t="str">
        <f t="shared" si="355"/>
        <v>"false"</v>
      </c>
      <c r="AB730" t="str">
        <f t="shared" si="356"/>
        <v>""</v>
      </c>
      <c r="AC730" t="str">
        <f t="shared" si="357"/>
        <v>"https://onerecord.iata.org/ns/cargo#EpermitConsignment"</v>
      </c>
      <c r="AD730" t="str">
        <f t="shared" si="358"/>
        <v>"https://onerecord.iata.org/ns/cargo#skeletonIndicator"</v>
      </c>
      <c r="AE730" t="str">
        <f t="shared" si="359"/>
        <v>"http://www.w3.org/2001/XMLSchema#boolean"</v>
      </c>
      <c r="AF730" t="str">
        <f t="shared" si="360"/>
        <v>"LiveAnimals","EpermitConsignment","skeletonIndicator","","boolean",8,"Details of the pieces (Live animals) of the permit and specific information such as quantity measured and used to date quota","Indicator whether a logistics object is a skeleton object","false","false","","https://onerecord.iata.org/ns/cargo#EpermitConsignment","https://onerecord.iata.org/ns/cargo#skeletonIndicator","http://www.w3.org/2001/XMLSchema#boolean"</v>
      </c>
      <c r="AG730" t="str">
        <f t="shared" si="361"/>
        <v>"LiveAnimals.EpermitConsignment"</v>
      </c>
      <c r="AH730" t="str">
        <f t="shared" si="362"/>
        <v>"skeletonIndicator"</v>
      </c>
      <c r="AI730" t="str">
        <f t="shared" si="363"/>
        <v>".boolean"</v>
      </c>
      <c r="AJ730" t="str">
        <f t="shared" si="364"/>
        <v>""</v>
      </c>
      <c r="AK730" t="str">
        <f t="shared" si="365"/>
        <v>"hasOne"</v>
      </c>
      <c r="AL730" t="str">
        <f t="shared" si="366"/>
        <v>"LiveAnimals.EpermitConsignment","skeletonIndicator",".boolean","","hasOne"</v>
      </c>
      <c r="AN730">
        <f>COUNTIF(View_conceptual!G:G,L730)</f>
        <v>0</v>
      </c>
      <c r="AO730">
        <f>COUNTIF(View_conceptual!H:H,L730)+COUNTIF(View_conceptual!I:I,N730)</f>
        <v>0</v>
      </c>
      <c r="AQ730" t="str">
        <f t="shared" si="367"/>
        <v/>
      </c>
      <c r="AR730" t="str">
        <f t="shared" si="368"/>
        <v/>
      </c>
      <c r="AT730">
        <f>COUNTIF(View_full!G:G,L730)</f>
        <v>1</v>
      </c>
      <c r="AU730">
        <f>COUNTIF(View_full!H:H,L730)+COUNTIF(View_full!I:I,N730)</f>
        <v>0</v>
      </c>
      <c r="AV730">
        <f>COUNTIFS(Property_Manual!$A$2:$A$1206,Raw!L730,Property_Manual!$B$2:$B$1206,Raw!M730,Property_Manual!$C$2:$C$1206,Raw!N730,Property_Manual!$D$2:$D$1206,Raw!O730,Property_Manual!$F$2:$F$1206,"x")</f>
        <v>0</v>
      </c>
      <c r="AW730" t="str">
        <f t="shared" si="369"/>
        <v>"LiveAnimals","EpermitConsignment","skeletonIndicator","","boolean",8,"Details of the pieces (Live animals) of the permit and specific information such as quantity measured and used to date quota","Indicator whether a logistics object is a skeleton object","false","false","","https://onerecord.iata.org/ns/cargo#EpermitConsignment","https://onerecord.iata.org/ns/cargo#skeletonIndicator","http://www.w3.org/2001/XMLSchema#boolean"</v>
      </c>
      <c r="AX730" t="str">
        <f t="shared" si="370"/>
        <v/>
      </c>
      <c r="AY730" t="str">
        <f t="shared" si="371"/>
        <v/>
      </c>
    </row>
    <row r="731" spans="1:51" x14ac:dyDescent="0.2">
      <c r="A731" s="5" t="s">
        <v>1255</v>
      </c>
      <c r="B731" s="5" t="s">
        <v>1199</v>
      </c>
      <c r="C731" s="5" t="s">
        <v>202</v>
      </c>
      <c r="D731" s="5" t="s">
        <v>40</v>
      </c>
      <c r="E731" t="s">
        <v>1212</v>
      </c>
      <c r="F731" s="5" t="s">
        <v>41</v>
      </c>
      <c r="I731" s="5" t="s">
        <v>205</v>
      </c>
      <c r="J731" s="5" t="s">
        <v>42</v>
      </c>
      <c r="K731" s="5"/>
      <c r="L731" t="str">
        <f t="shared" si="341"/>
        <v>EpermitConsignment</v>
      </c>
      <c r="M731" t="str">
        <f t="shared" si="342"/>
        <v>events</v>
      </c>
      <c r="N731" t="str">
        <f t="shared" si="343"/>
        <v>LogisticsEvent</v>
      </c>
      <c r="O731" t="str">
        <f t="shared" si="344"/>
        <v/>
      </c>
      <c r="P731" t="str">
        <f t="shared" si="345"/>
        <v/>
      </c>
      <c r="Q731" t="str">
        <f t="shared" si="346"/>
        <v>Object</v>
      </c>
      <c r="R731" t="str">
        <f t="shared" si="347"/>
        <v/>
      </c>
      <c r="S731" t="str">
        <f t="shared" si="348"/>
        <v/>
      </c>
      <c r="T731" t="str">
        <f t="shared" si="349"/>
        <v/>
      </c>
      <c r="U731" t="str">
        <f t="shared" si="350"/>
        <v/>
      </c>
      <c r="V731" t="str">
        <f t="shared" si="351"/>
        <v/>
      </c>
      <c r="W731" t="str">
        <f>IF($A731="Implicit","",COUNTIFS($C$8:C731,C731,$A$8:A731,"Explicit"))</f>
        <v/>
      </c>
      <c r="X731" t="str">
        <f t="shared" si="352"/>
        <v/>
      </c>
      <c r="Y731" t="str">
        <f t="shared" si="353"/>
        <v/>
      </c>
      <c r="Z731" t="str">
        <f t="shared" si="354"/>
        <v/>
      </c>
      <c r="AA731" t="str">
        <f t="shared" si="355"/>
        <v/>
      </c>
      <c r="AB731" t="str">
        <f t="shared" si="356"/>
        <v/>
      </c>
      <c r="AC731" t="str">
        <f t="shared" si="357"/>
        <v/>
      </c>
      <c r="AD731" t="str">
        <f t="shared" si="358"/>
        <v/>
      </c>
      <c r="AE731" t="str">
        <f t="shared" si="359"/>
        <v/>
      </c>
      <c r="AF731" t="str">
        <f t="shared" si="360"/>
        <v/>
      </c>
      <c r="AG731" t="str">
        <f t="shared" si="361"/>
        <v>"LiveAnimals.EpermitConsignment"</v>
      </c>
      <c r="AH731" t="str">
        <f t="shared" si="362"/>
        <v>"events"</v>
      </c>
      <c r="AI731" t="str">
        <f t="shared" si="363"/>
        <v>"Event.LogisticsEvent"</v>
      </c>
      <c r="AJ731" t="str">
        <f t="shared" si="364"/>
        <v>""</v>
      </c>
      <c r="AK731" t="str">
        <f t="shared" si="365"/>
        <v>"hasMany"</v>
      </c>
      <c r="AL731" t="str">
        <f t="shared" si="366"/>
        <v>"LiveAnimals.EpermitConsignment","events","Event.LogisticsEvent","","hasMany"</v>
      </c>
      <c r="AN731">
        <f>COUNTIF(View_conceptual!G:G,L731)</f>
        <v>0</v>
      </c>
      <c r="AO731">
        <f>COUNTIF(View_conceptual!H:H,L731)+COUNTIF(View_conceptual!I:I,N731)</f>
        <v>0</v>
      </c>
      <c r="AQ731" t="str">
        <f t="shared" si="367"/>
        <v/>
      </c>
      <c r="AR731" t="str">
        <f t="shared" si="368"/>
        <v/>
      </c>
      <c r="AT731">
        <f>COUNTIF(View_full!G:G,L731)</f>
        <v>1</v>
      </c>
      <c r="AU731">
        <f>COUNTIF(View_full!H:H,L731)+COUNTIF(View_full!I:I,N731)</f>
        <v>0</v>
      </c>
      <c r="AV731">
        <f>COUNTIFS(Property_Manual!$A$2:$A$1206,Raw!L731,Property_Manual!$B$2:$B$1206,Raw!M731,Property_Manual!$C$2:$C$1206,Raw!N731,Property_Manual!$D$2:$D$1206,Raw!O731,Property_Manual!$F$2:$F$1206,"x")</f>
        <v>0</v>
      </c>
      <c r="AW731" t="str">
        <f t="shared" si="369"/>
        <v/>
      </c>
      <c r="AX731" t="str">
        <f t="shared" si="370"/>
        <v/>
      </c>
      <c r="AY731" t="str">
        <f t="shared" si="371"/>
        <v/>
      </c>
    </row>
    <row r="732" spans="1:51" x14ac:dyDescent="0.2">
      <c r="A732" s="5" t="s">
        <v>1254</v>
      </c>
      <c r="B732" s="5" t="s">
        <v>1199</v>
      </c>
      <c r="C732" s="5" t="s">
        <v>679</v>
      </c>
      <c r="D732" s="5" t="s">
        <v>1022</v>
      </c>
      <c r="E732" t="s">
        <v>1199</v>
      </c>
      <c r="F732" s="5" t="s">
        <v>208</v>
      </c>
      <c r="G732">
        <v>1</v>
      </c>
      <c r="H732" t="s">
        <v>678</v>
      </c>
      <c r="I732" s="5" t="s">
        <v>1023</v>
      </c>
      <c r="J732" s="5" t="s">
        <v>1024</v>
      </c>
      <c r="K732" s="5"/>
      <c r="L732" t="str">
        <f t="shared" si="341"/>
        <v>EpermitSignature</v>
      </c>
      <c r="M732" t="str">
        <f t="shared" si="342"/>
        <v>forEpermit</v>
      </c>
      <c r="N732" t="str">
        <f t="shared" si="343"/>
        <v>LiveAnimalsEpermit</v>
      </c>
      <c r="O732" t="str">
        <f t="shared" si="344"/>
        <v>signatures</v>
      </c>
      <c r="P732" t="str">
        <f t="shared" si="345"/>
        <v/>
      </c>
      <c r="Q732" t="str">
        <f t="shared" si="346"/>
        <v>Object</v>
      </c>
      <c r="R732" t="str">
        <f t="shared" si="347"/>
        <v>"LiveAnimals"</v>
      </c>
      <c r="S732" t="str">
        <f t="shared" si="348"/>
        <v>"EpermitSignature"</v>
      </c>
      <c r="T732" t="str">
        <f t="shared" si="349"/>
        <v>"forEpermit"</v>
      </c>
      <c r="U732" t="str">
        <f t="shared" si="350"/>
        <v>"LiveAnimals"</v>
      </c>
      <c r="V732" t="str">
        <f t="shared" si="351"/>
        <v>"LiveAnimalsEpermit"</v>
      </c>
      <c r="W732">
        <f>IF($A732="Implicit","",COUNTIFS($C$8:C732,C732,$A$8:A732,"Explicit"))</f>
        <v>1</v>
      </c>
      <c r="X732" t="str">
        <f t="shared" si="352"/>
        <v>"Signature details of the Epermit for Live Animals"</v>
      </c>
      <c r="Y732" t="str">
        <f t="shared" si="353"/>
        <v>"Reference to the LiveAnimalsEpermit this Signature applies to"</v>
      </c>
      <c r="Z732" t="str">
        <f t="shared" si="354"/>
        <v>"false"</v>
      </c>
      <c r="AA732" t="str">
        <f t="shared" si="355"/>
        <v>"false"</v>
      </c>
      <c r="AB732" t="str">
        <f t="shared" si="356"/>
        <v>""</v>
      </c>
      <c r="AC732" t="str">
        <f t="shared" si="357"/>
        <v>"https://onerecord.iata.org/ns/cargo#EpermitSignature"</v>
      </c>
      <c r="AD732" t="str">
        <f t="shared" si="358"/>
        <v>"https://onerecord.iata.org/ns/cargo#forEpermit"</v>
      </c>
      <c r="AE732" t="str">
        <f t="shared" si="359"/>
        <v>"https://onerecord.iata.org/ns/cargo#LiveAnimalsEpermit"</v>
      </c>
      <c r="AF732" t="str">
        <f t="shared" si="360"/>
        <v>"LiveAnimals","EpermitSignature","forEpermit","LiveAnimals","LiveAnimalsEpermit",1,"Signature details of the Epermit for Live Animals","Reference to the LiveAnimalsEpermit this Signature applies to","false","false","","https://onerecord.iata.org/ns/cargo#EpermitSignature","https://onerecord.iata.org/ns/cargo#forEpermit","https://onerecord.iata.org/ns/cargo#LiveAnimalsEpermit"</v>
      </c>
      <c r="AG732" t="str">
        <f t="shared" si="361"/>
        <v>"LiveAnimals.EpermitSignature"</v>
      </c>
      <c r="AH732" t="str">
        <f t="shared" si="362"/>
        <v>"forEpermit"</v>
      </c>
      <c r="AI732" t="str">
        <f t="shared" si="363"/>
        <v>"LiveAnimals.LiveAnimalsEpermit"</v>
      </c>
      <c r="AJ732" t="str">
        <f t="shared" si="364"/>
        <v>"signatures"</v>
      </c>
      <c r="AK732" t="str">
        <f t="shared" si="365"/>
        <v>"hasOne"</v>
      </c>
      <c r="AL732" t="str">
        <f t="shared" si="366"/>
        <v>"LiveAnimals.EpermitSignature","forEpermit","LiveAnimals.LiveAnimalsEpermit","signatures","hasOne"</v>
      </c>
      <c r="AN732">
        <f>COUNTIF(View_conceptual!G:G,L732)</f>
        <v>0</v>
      </c>
      <c r="AO732">
        <f>COUNTIF(View_conceptual!H:H,L732)+COUNTIF(View_conceptual!I:I,N732)</f>
        <v>0</v>
      </c>
      <c r="AQ732" t="str">
        <f t="shared" si="367"/>
        <v/>
      </c>
      <c r="AR732" t="str">
        <f t="shared" si="368"/>
        <v/>
      </c>
      <c r="AT732">
        <f>COUNTIF(View_full!G:G,L732)</f>
        <v>1</v>
      </c>
      <c r="AU732">
        <f>COUNTIF(View_full!H:H,L732)+COUNTIF(View_full!I:I,N732)</f>
        <v>0</v>
      </c>
      <c r="AV732">
        <f>COUNTIFS(Property_Manual!$A$2:$A$1206,Raw!L732,Property_Manual!$B$2:$B$1206,Raw!M732,Property_Manual!$C$2:$C$1206,Raw!N732,Property_Manual!$D$2:$D$1206,Raw!O732,Property_Manual!$F$2:$F$1206,"x")</f>
        <v>0</v>
      </c>
      <c r="AW732" t="str">
        <f t="shared" si="369"/>
        <v>"LiveAnimals","EpermitSignature","forEpermit","LiveAnimals","LiveAnimalsEpermit",1,"Signature details of the Epermit for Live Animals","Reference to the LiveAnimalsEpermit this Signature applies to","false","false","","https://onerecord.iata.org/ns/cargo#EpermitSignature","https://onerecord.iata.org/ns/cargo#forEpermit","https://onerecord.iata.org/ns/cargo#LiveAnimalsEpermit"</v>
      </c>
      <c r="AX732" t="str">
        <f t="shared" si="370"/>
        <v/>
      </c>
      <c r="AY732" t="str">
        <f t="shared" si="371"/>
        <v/>
      </c>
    </row>
    <row r="733" spans="1:51" x14ac:dyDescent="0.2">
      <c r="A733" s="5" t="s">
        <v>1255</v>
      </c>
      <c r="B733" s="5" t="s">
        <v>1199</v>
      </c>
      <c r="C733" s="5" t="s">
        <v>679</v>
      </c>
      <c r="D733" s="5" t="s">
        <v>1022</v>
      </c>
      <c r="E733" t="s">
        <v>1199</v>
      </c>
      <c r="F733" s="5" t="s">
        <v>208</v>
      </c>
      <c r="G733">
        <v>1</v>
      </c>
      <c r="H733" t="s">
        <v>678</v>
      </c>
      <c r="I733" s="5" t="s">
        <v>1023</v>
      </c>
      <c r="J733" s="5" t="s">
        <v>1024</v>
      </c>
      <c r="K733" s="5"/>
      <c r="L733" t="str">
        <f t="shared" si="341"/>
        <v>EpermitSignature</v>
      </c>
      <c r="M733" t="str">
        <f t="shared" si="342"/>
        <v>forEpermit</v>
      </c>
      <c r="N733" t="str">
        <f t="shared" si="343"/>
        <v>LiveAnimalsEpermit</v>
      </c>
      <c r="O733" t="str">
        <f t="shared" si="344"/>
        <v>signatures</v>
      </c>
      <c r="P733" t="str">
        <f t="shared" si="345"/>
        <v/>
      </c>
      <c r="Q733" t="str">
        <f t="shared" si="346"/>
        <v>Object</v>
      </c>
      <c r="R733" t="str">
        <f t="shared" si="347"/>
        <v/>
      </c>
      <c r="S733" t="str">
        <f t="shared" si="348"/>
        <v/>
      </c>
      <c r="T733" t="str">
        <f t="shared" si="349"/>
        <v/>
      </c>
      <c r="U733" t="str">
        <f t="shared" si="350"/>
        <v/>
      </c>
      <c r="V733" t="str">
        <f t="shared" si="351"/>
        <v/>
      </c>
      <c r="W733" t="str">
        <f>IF($A733="Implicit","",COUNTIFS($C$8:C733,C733,$A$8:A733,"Explicit"))</f>
        <v/>
      </c>
      <c r="X733" t="str">
        <f t="shared" si="352"/>
        <v/>
      </c>
      <c r="Y733" t="str">
        <f t="shared" si="353"/>
        <v/>
      </c>
      <c r="Z733" t="str">
        <f t="shared" si="354"/>
        <v/>
      </c>
      <c r="AA733" t="str">
        <f t="shared" si="355"/>
        <v/>
      </c>
      <c r="AB733" t="str">
        <f t="shared" si="356"/>
        <v/>
      </c>
      <c r="AC733" t="str">
        <f t="shared" si="357"/>
        <v/>
      </c>
      <c r="AD733" t="str">
        <f t="shared" si="358"/>
        <v/>
      </c>
      <c r="AE733" t="str">
        <f t="shared" si="359"/>
        <v/>
      </c>
      <c r="AF733" t="str">
        <f t="shared" si="360"/>
        <v/>
      </c>
      <c r="AG733" t="str">
        <f t="shared" si="361"/>
        <v>"LiveAnimals.EpermitSignature"</v>
      </c>
      <c r="AH733" t="str">
        <f t="shared" si="362"/>
        <v>"forEpermit"</v>
      </c>
      <c r="AI733" t="str">
        <f t="shared" si="363"/>
        <v>"LiveAnimals.LiveAnimalsEpermit"</v>
      </c>
      <c r="AJ733" t="str">
        <f t="shared" si="364"/>
        <v>"signatures"</v>
      </c>
      <c r="AK733" t="str">
        <f t="shared" si="365"/>
        <v>"hasOne"</v>
      </c>
      <c r="AL733" t="str">
        <f t="shared" si="366"/>
        <v>"LiveAnimals.EpermitSignature","forEpermit","LiveAnimals.LiveAnimalsEpermit","signatures","hasOne"</v>
      </c>
      <c r="AN733">
        <f>COUNTIF(View_conceptual!G:G,L733)</f>
        <v>0</v>
      </c>
      <c r="AO733">
        <f>COUNTIF(View_conceptual!H:H,L733)+COUNTIF(View_conceptual!I:I,N733)</f>
        <v>0</v>
      </c>
      <c r="AQ733" t="str">
        <f t="shared" si="367"/>
        <v/>
      </c>
      <c r="AR733" t="str">
        <f t="shared" si="368"/>
        <v/>
      </c>
      <c r="AT733">
        <f>COUNTIF(View_full!G:G,L733)</f>
        <v>1</v>
      </c>
      <c r="AU733">
        <f>COUNTIF(View_full!H:H,L733)+COUNTIF(View_full!I:I,N733)</f>
        <v>0</v>
      </c>
      <c r="AV733">
        <f>COUNTIFS(Property_Manual!$A$2:$A$1206,Raw!L733,Property_Manual!$B$2:$B$1206,Raw!M733,Property_Manual!$C$2:$C$1206,Raw!N733,Property_Manual!$D$2:$D$1206,Raw!O733,Property_Manual!$F$2:$F$1206,"x")</f>
        <v>0</v>
      </c>
      <c r="AW733" t="str">
        <f t="shared" si="369"/>
        <v/>
      </c>
      <c r="AX733" t="str">
        <f t="shared" si="370"/>
        <v/>
      </c>
      <c r="AY733" t="str">
        <f t="shared" si="371"/>
        <v/>
      </c>
    </row>
    <row r="734" spans="1:51" x14ac:dyDescent="0.2">
      <c r="A734" s="5" t="s">
        <v>1254</v>
      </c>
      <c r="B734" s="5" t="s">
        <v>1199</v>
      </c>
      <c r="C734" s="5" t="s">
        <v>679</v>
      </c>
      <c r="D734" s="5" t="s">
        <v>1025</v>
      </c>
      <c r="E734" s="5" t="s">
        <v>1836</v>
      </c>
      <c r="F734" s="5" t="s">
        <v>230</v>
      </c>
      <c r="G734">
        <v>1</v>
      </c>
      <c r="H734" s="5"/>
      <c r="I734" s="5" t="s">
        <v>1023</v>
      </c>
      <c r="J734" s="5" t="s">
        <v>1026</v>
      </c>
      <c r="K734" s="5" t="s">
        <v>297</v>
      </c>
      <c r="L734" t="str">
        <f t="shared" si="341"/>
        <v>EpermitSignature</v>
      </c>
      <c r="M734" t="str">
        <f t="shared" si="342"/>
        <v>signatoryCompany</v>
      </c>
      <c r="N734" t="str">
        <f t="shared" si="343"/>
        <v>Company</v>
      </c>
      <c r="O734" t="str">
        <f t="shared" si="344"/>
        <v/>
      </c>
      <c r="P734" t="str">
        <f t="shared" si="345"/>
        <v>Carrier</v>
      </c>
      <c r="Q734" t="str">
        <f t="shared" si="346"/>
        <v>Object</v>
      </c>
      <c r="R734" t="str">
        <f t="shared" si="347"/>
        <v>"LiveAnimals"</v>
      </c>
      <c r="S734" t="str">
        <f t="shared" si="348"/>
        <v>"EpermitSignature"</v>
      </c>
      <c r="T734" t="str">
        <f t="shared" si="349"/>
        <v>"signatoryCompany"</v>
      </c>
      <c r="U734" t="str">
        <f t="shared" si="350"/>
        <v>"Agent"</v>
      </c>
      <c r="V734" t="str">
        <f t="shared" si="351"/>
        <v>"Company"</v>
      </c>
      <c r="W734">
        <f>IF($A734="Implicit","",COUNTIFS($C$8:C734,C734,$A$8:A734,"Explicit"))</f>
        <v>2</v>
      </c>
      <c r="X734" t="str">
        <f t="shared" si="352"/>
        <v>"Signature details of the Epermit for Live Animals"</v>
      </c>
      <c r="Y734" t="str">
        <f t="shared" si="353"/>
        <v>"Signatory company name"</v>
      </c>
      <c r="Z734" t="str">
        <f t="shared" si="354"/>
        <v>"false"</v>
      </c>
      <c r="AA734" t="str">
        <f t="shared" si="355"/>
        <v>"false"</v>
      </c>
      <c r="AB734" t="str">
        <f t="shared" si="356"/>
        <v>"Carrier"</v>
      </c>
      <c r="AC734" t="str">
        <f t="shared" si="357"/>
        <v>"https://onerecord.iata.org/ns/cargo#EpermitSignature"</v>
      </c>
      <c r="AD734" t="str">
        <f t="shared" si="358"/>
        <v>"https://onerecord.iata.org/ns/cargo#signatoryCompany"</v>
      </c>
      <c r="AE734" t="str">
        <f t="shared" si="359"/>
        <v>"https://onerecord.iata.org/ns/cargo#Company"</v>
      </c>
      <c r="AF734" t="str">
        <f t="shared" si="360"/>
        <v>"LiveAnimals","EpermitSignature","signatoryCompany","Agent","Company",2,"Signature details of the Epermit for Live Animals","Signatory company name","false","false","Carrier","https://onerecord.iata.org/ns/cargo#EpermitSignature","https://onerecord.iata.org/ns/cargo#signatoryCompany","https://onerecord.iata.org/ns/cargo#Company"</v>
      </c>
      <c r="AG734" t="str">
        <f t="shared" si="361"/>
        <v>"LiveAnimals.EpermitSignature"</v>
      </c>
      <c r="AH734" t="str">
        <f t="shared" si="362"/>
        <v>"signatoryCompany"</v>
      </c>
      <c r="AI734" t="str">
        <f t="shared" si="363"/>
        <v>"Agent.Company"</v>
      </c>
      <c r="AJ734" t="str">
        <f t="shared" si="364"/>
        <v>""</v>
      </c>
      <c r="AK734" t="str">
        <f t="shared" si="365"/>
        <v>"hasOne"</v>
      </c>
      <c r="AL734" t="str">
        <f t="shared" si="366"/>
        <v>"LiveAnimals.EpermitSignature","signatoryCompany","Agent.Company","","hasOne"</v>
      </c>
      <c r="AN734">
        <f>COUNTIF(View_conceptual!G:G,L734)</f>
        <v>0</v>
      </c>
      <c r="AO734">
        <f>COUNTIF(View_conceptual!H:H,L734)+COUNTIF(View_conceptual!I:I,N734)</f>
        <v>0</v>
      </c>
      <c r="AQ734" t="str">
        <f t="shared" si="367"/>
        <v/>
      </c>
      <c r="AR734" t="str">
        <f t="shared" si="368"/>
        <v/>
      </c>
      <c r="AT734">
        <f>COUNTIF(View_full!G:G,L734)</f>
        <v>1</v>
      </c>
      <c r="AU734">
        <f>COUNTIF(View_full!H:H,L734)+COUNTIF(View_full!I:I,N734)</f>
        <v>0</v>
      </c>
      <c r="AV734">
        <f>COUNTIFS(Property_Manual!$A$2:$A$1206,Raw!L734,Property_Manual!$B$2:$B$1206,Raw!M734,Property_Manual!$C$2:$C$1206,Raw!N734,Property_Manual!$D$2:$D$1206,Raw!O734,Property_Manual!$F$2:$F$1206,"x")</f>
        <v>0</v>
      </c>
      <c r="AW734" t="str">
        <f t="shared" si="369"/>
        <v>"LiveAnimals","EpermitSignature","signatoryCompany","Agent","Company",2,"Signature details of the Epermit for Live Animals","Signatory company name","false","false","Carrier","https://onerecord.iata.org/ns/cargo#EpermitSignature","https://onerecord.iata.org/ns/cargo#signatoryCompany","https://onerecord.iata.org/ns/cargo#Company"</v>
      </c>
      <c r="AX734" t="str">
        <f t="shared" si="370"/>
        <v/>
      </c>
      <c r="AY734" t="str">
        <f t="shared" si="371"/>
        <v/>
      </c>
    </row>
    <row r="735" spans="1:51" x14ac:dyDescent="0.2">
      <c r="A735" s="5" t="s">
        <v>1254</v>
      </c>
      <c r="B735" s="5" t="s">
        <v>1199</v>
      </c>
      <c r="C735" s="5" t="s">
        <v>679</v>
      </c>
      <c r="D735" s="5" t="s">
        <v>1027</v>
      </c>
      <c r="E735" s="5" t="s">
        <v>1197</v>
      </c>
      <c r="F735" s="5" t="s">
        <v>2206</v>
      </c>
      <c r="G735">
        <v>1</v>
      </c>
      <c r="H735" s="5"/>
      <c r="I735" s="5" t="s">
        <v>1023</v>
      </c>
      <c r="J735" s="5" t="s">
        <v>1028</v>
      </c>
      <c r="K735" s="5"/>
      <c r="L735" t="str">
        <f t="shared" si="341"/>
        <v>EpermitSignature</v>
      </c>
      <c r="M735" t="str">
        <f t="shared" si="342"/>
        <v>signatoryRole</v>
      </c>
      <c r="N735" t="str">
        <f t="shared" si="343"/>
        <v>SignatoryRole</v>
      </c>
      <c r="O735" t="str">
        <f t="shared" si="344"/>
        <v/>
      </c>
      <c r="P735" t="str">
        <f t="shared" si="345"/>
        <v/>
      </c>
      <c r="Q735" t="str">
        <f t="shared" si="346"/>
        <v>Object</v>
      </c>
      <c r="R735" t="str">
        <f t="shared" si="347"/>
        <v>"LiveAnimals"</v>
      </c>
      <c r="S735" t="str">
        <f t="shared" si="348"/>
        <v>"EpermitSignature"</v>
      </c>
      <c r="T735" t="str">
        <f t="shared" si="349"/>
        <v>"signatoryRole"</v>
      </c>
      <c r="U735" t="str">
        <f t="shared" si="350"/>
        <v>"CodeList"</v>
      </c>
      <c r="V735" t="str">
        <f t="shared" si="351"/>
        <v>"SignatoryRole"</v>
      </c>
      <c r="W735">
        <f>IF($A735="Implicit","",COUNTIFS($C$8:C735,C735,$A$8:A735,"Explicit"))</f>
        <v>3</v>
      </c>
      <c r="X735" t="str">
        <f t="shared" si="352"/>
        <v>"Signature details of the Epermit for Live Animals"</v>
      </c>
      <c r="Y735" t="str">
        <f t="shared" si="353"/>
        <v>"Role of the signatory with regards to the ePermit: Applicant; Permit issuer; Issuing Authority or Examining authority"</v>
      </c>
      <c r="Z735" t="str">
        <f t="shared" si="354"/>
        <v>"false"</v>
      </c>
      <c r="AA735" t="str">
        <f t="shared" si="355"/>
        <v>"true"</v>
      </c>
      <c r="AB735" t="str">
        <f t="shared" si="356"/>
        <v>""</v>
      </c>
      <c r="AC735" t="str">
        <f t="shared" si="357"/>
        <v>"https://onerecord.iata.org/ns/cargo#EpermitSignature"</v>
      </c>
      <c r="AD735" t="str">
        <f t="shared" si="358"/>
        <v>"https://onerecord.iata.org/ns/cargo#signatoryRole"</v>
      </c>
      <c r="AE735" t="str">
        <f t="shared" si="359"/>
        <v>"https://onerecord.iata.org/ns/code-lists/SignatoryRole"</v>
      </c>
      <c r="AF735" t="str">
        <f t="shared" si="360"/>
        <v>"LiveAnimals","EpermitSignature","signatoryRole","CodeList","SignatoryRole",3,"Signature details of the Epermit for Live Animals","Role of the signatory with regards to the ePermit: Applicant; Permit issuer; Issuing Authority or Examining authority","false","true","","https://onerecord.iata.org/ns/cargo#EpermitSignature","https://onerecord.iata.org/ns/cargo#signatoryRole","https://onerecord.iata.org/ns/code-lists/SignatoryRole"</v>
      </c>
      <c r="AG735" t="str">
        <f t="shared" si="361"/>
        <v>"LiveAnimals.EpermitSignature"</v>
      </c>
      <c r="AH735" t="str">
        <f t="shared" si="362"/>
        <v>"signatoryRole"</v>
      </c>
      <c r="AI735" t="str">
        <f t="shared" si="363"/>
        <v>"CodeList.SignatoryRole"</v>
      </c>
      <c r="AJ735" t="str">
        <f t="shared" si="364"/>
        <v>""</v>
      </c>
      <c r="AK735" t="str">
        <f t="shared" si="365"/>
        <v>"hasOne"</v>
      </c>
      <c r="AL735" t="str">
        <f t="shared" si="366"/>
        <v>"LiveAnimals.EpermitSignature","signatoryRole","CodeList.SignatoryRole","","hasOne"</v>
      </c>
      <c r="AN735">
        <f>COUNTIF(View_conceptual!G:G,L735)</f>
        <v>0</v>
      </c>
      <c r="AO735">
        <f>COUNTIF(View_conceptual!H:H,L735)+COUNTIF(View_conceptual!I:I,N735)</f>
        <v>0</v>
      </c>
      <c r="AQ735" t="str">
        <f t="shared" si="367"/>
        <v/>
      </c>
      <c r="AR735" t="str">
        <f t="shared" si="368"/>
        <v/>
      </c>
      <c r="AT735">
        <f>COUNTIF(View_full!G:G,L735)</f>
        <v>1</v>
      </c>
      <c r="AU735">
        <f>COUNTIF(View_full!H:H,L735)+COUNTIF(View_full!I:I,N735)</f>
        <v>0</v>
      </c>
      <c r="AV735">
        <f>COUNTIFS(Property_Manual!$A$2:$A$1206,Raw!L735,Property_Manual!$B$2:$B$1206,Raw!M735,Property_Manual!$C$2:$C$1206,Raw!N735,Property_Manual!$D$2:$D$1206,Raw!O735,Property_Manual!$F$2:$F$1206,"x")</f>
        <v>0</v>
      </c>
      <c r="AW735" t="str">
        <f t="shared" si="369"/>
        <v>"LiveAnimals","EpermitSignature","signatoryRole","CodeList","SignatoryRole",3,"Signature details of the Epermit for Live Animals","Role of the signatory with regards to the ePermit: Applicant; Permit issuer; Issuing Authority or Examining authority","false","true","","https://onerecord.iata.org/ns/cargo#EpermitSignature","https://onerecord.iata.org/ns/cargo#signatoryRole","https://onerecord.iata.org/ns/code-lists/SignatoryRole"</v>
      </c>
      <c r="AX735" t="str">
        <f t="shared" si="370"/>
        <v/>
      </c>
      <c r="AY735" t="str">
        <f t="shared" si="371"/>
        <v/>
      </c>
    </row>
    <row r="736" spans="1:51" x14ac:dyDescent="0.2">
      <c r="A736" s="5" t="s">
        <v>1254</v>
      </c>
      <c r="B736" s="5" t="s">
        <v>1199</v>
      </c>
      <c r="C736" s="5" t="s">
        <v>679</v>
      </c>
      <c r="D736" s="5" t="s">
        <v>1029</v>
      </c>
      <c r="E736" s="5" t="s">
        <v>1197</v>
      </c>
      <c r="F736" s="5" t="s">
        <v>2207</v>
      </c>
      <c r="G736">
        <v>1</v>
      </c>
      <c r="H736" s="5"/>
      <c r="I736" s="5" t="s">
        <v>1023</v>
      </c>
      <c r="J736" s="5" t="s">
        <v>1030</v>
      </c>
      <c r="K736" s="5"/>
      <c r="L736" t="str">
        <f t="shared" si="341"/>
        <v>EpermitSignature</v>
      </c>
      <c r="M736" t="str">
        <f t="shared" si="342"/>
        <v>signatureTypeCode</v>
      </c>
      <c r="N736" t="str">
        <f t="shared" si="343"/>
        <v>SignatureTypeCode</v>
      </c>
      <c r="O736" t="str">
        <f t="shared" si="344"/>
        <v/>
      </c>
      <c r="P736" t="str">
        <f t="shared" si="345"/>
        <v/>
      </c>
      <c r="Q736" t="str">
        <f t="shared" si="346"/>
        <v>Object</v>
      </c>
      <c r="R736" t="str">
        <f t="shared" si="347"/>
        <v>"LiveAnimals"</v>
      </c>
      <c r="S736" t="str">
        <f t="shared" si="348"/>
        <v>"EpermitSignature"</v>
      </c>
      <c r="T736" t="str">
        <f t="shared" si="349"/>
        <v>"signatureTypeCode"</v>
      </c>
      <c r="U736" t="str">
        <f t="shared" si="350"/>
        <v>"CodeList"</v>
      </c>
      <c r="V736" t="str">
        <f t="shared" si="351"/>
        <v>"SignatureTypeCode"</v>
      </c>
      <c r="W736">
        <f>IF($A736="Implicit","",COUNTIFS($C$8:C736,C736,$A$8:A736,"Explicit"))</f>
        <v>4</v>
      </c>
      <c r="X736" t="str">
        <f t="shared" si="352"/>
        <v>"Signature details of the Epermit for Live Animals"</v>
      </c>
      <c r="Y736" t="str">
        <f t="shared" si="353"/>
        <v>"Code specifying a type of government action such as inspection; detention; fumigation; security."</v>
      </c>
      <c r="Z736" t="str">
        <f t="shared" si="354"/>
        <v>"false"</v>
      </c>
      <c r="AA736" t="str">
        <f t="shared" si="355"/>
        <v>"true"</v>
      </c>
      <c r="AB736" t="str">
        <f t="shared" si="356"/>
        <v>""</v>
      </c>
      <c r="AC736" t="str">
        <f t="shared" si="357"/>
        <v>"https://onerecord.iata.org/ns/cargo#EpermitSignature"</v>
      </c>
      <c r="AD736" t="str">
        <f t="shared" si="358"/>
        <v>"https://onerecord.iata.org/ns/cargo#signatureTypeCode"</v>
      </c>
      <c r="AE736" t="str">
        <f t="shared" si="359"/>
        <v>"https://onerecord.iata.org/ns/code-lists/SignatureTypeCode"</v>
      </c>
      <c r="AF736" t="str">
        <f t="shared" si="360"/>
        <v>"LiveAnimals","EpermitSignature","signatureTypeCode","CodeList","SignatureTypeCode",4,"Signature details of the Epermit for Live Animals","Code specifying a type of government action such as inspection; detention; fumigation; security.","false","true","","https://onerecord.iata.org/ns/cargo#EpermitSignature","https://onerecord.iata.org/ns/cargo#signatureTypeCode","https://onerecord.iata.org/ns/code-lists/SignatureTypeCode"</v>
      </c>
      <c r="AG736" t="str">
        <f t="shared" si="361"/>
        <v>"LiveAnimals.EpermitSignature"</v>
      </c>
      <c r="AH736" t="str">
        <f t="shared" si="362"/>
        <v>"signatureTypeCode"</v>
      </c>
      <c r="AI736" t="str">
        <f t="shared" si="363"/>
        <v>"CodeList.SignatureTypeCode"</v>
      </c>
      <c r="AJ736" t="str">
        <f t="shared" si="364"/>
        <v>""</v>
      </c>
      <c r="AK736" t="str">
        <f t="shared" si="365"/>
        <v>"hasOne"</v>
      </c>
      <c r="AL736" t="str">
        <f t="shared" si="366"/>
        <v>"LiveAnimals.EpermitSignature","signatureTypeCode","CodeList.SignatureTypeCode","","hasOne"</v>
      </c>
      <c r="AN736">
        <f>COUNTIF(View_conceptual!G:G,L736)</f>
        <v>0</v>
      </c>
      <c r="AO736">
        <f>COUNTIF(View_conceptual!H:H,L736)+COUNTIF(View_conceptual!I:I,N736)</f>
        <v>0</v>
      </c>
      <c r="AQ736" t="str">
        <f t="shared" si="367"/>
        <v/>
      </c>
      <c r="AR736" t="str">
        <f t="shared" si="368"/>
        <v/>
      </c>
      <c r="AT736">
        <f>COUNTIF(View_full!G:G,L736)</f>
        <v>1</v>
      </c>
      <c r="AU736">
        <f>COUNTIF(View_full!H:H,L736)+COUNTIF(View_full!I:I,N736)</f>
        <v>0</v>
      </c>
      <c r="AV736">
        <f>COUNTIFS(Property_Manual!$A$2:$A$1206,Raw!L736,Property_Manual!$B$2:$B$1206,Raw!M736,Property_Manual!$C$2:$C$1206,Raw!N736,Property_Manual!$D$2:$D$1206,Raw!O736,Property_Manual!$F$2:$F$1206,"x")</f>
        <v>0</v>
      </c>
      <c r="AW736" t="str">
        <f t="shared" si="369"/>
        <v>"LiveAnimals","EpermitSignature","signatureTypeCode","CodeList","SignatureTypeCode",4,"Signature details of the Epermit for Live Animals","Code specifying a type of government action such as inspection; detention; fumigation; security.","false","true","","https://onerecord.iata.org/ns/cargo#EpermitSignature","https://onerecord.iata.org/ns/cargo#signatureTypeCode","https://onerecord.iata.org/ns/code-lists/SignatureTypeCode"</v>
      </c>
      <c r="AX736" t="str">
        <f t="shared" si="370"/>
        <v/>
      </c>
      <c r="AY736" t="str">
        <f t="shared" si="371"/>
        <v/>
      </c>
    </row>
    <row r="737" spans="1:51" x14ac:dyDescent="0.2">
      <c r="A737" s="5" t="s">
        <v>1254</v>
      </c>
      <c r="B737" s="5" t="s">
        <v>1199</v>
      </c>
      <c r="C737" s="5" t="s">
        <v>679</v>
      </c>
      <c r="D737" s="5" t="s">
        <v>38</v>
      </c>
      <c r="E737" s="5" t="s">
        <v>1209</v>
      </c>
      <c r="F737" s="5" t="s">
        <v>23</v>
      </c>
      <c r="H737" s="5" t="s">
        <v>415</v>
      </c>
      <c r="I737" s="5" t="s">
        <v>1023</v>
      </c>
      <c r="J737" s="5" t="s">
        <v>39</v>
      </c>
      <c r="K737" s="5"/>
      <c r="L737" t="str">
        <f t="shared" si="341"/>
        <v>EpermitSignature</v>
      </c>
      <c r="M737" t="str">
        <f t="shared" si="342"/>
        <v>checks</v>
      </c>
      <c r="N737" t="str">
        <f t="shared" si="343"/>
        <v>Check</v>
      </c>
      <c r="O737" t="str">
        <f t="shared" si="344"/>
        <v>checkedObject</v>
      </c>
      <c r="P737" t="str">
        <f t="shared" si="345"/>
        <v/>
      </c>
      <c r="Q737" t="str">
        <f t="shared" si="346"/>
        <v>Object</v>
      </c>
      <c r="R737" t="str">
        <f t="shared" si="347"/>
        <v>"LiveAnimals"</v>
      </c>
      <c r="S737" t="str">
        <f t="shared" si="348"/>
        <v>"EpermitSignature"</v>
      </c>
      <c r="T737" t="str">
        <f t="shared" si="349"/>
        <v>"checks"</v>
      </c>
      <c r="U737" t="str">
        <f t="shared" si="350"/>
        <v>"Action"</v>
      </c>
      <c r="V737" t="str">
        <f t="shared" si="351"/>
        <v>"Check"</v>
      </c>
      <c r="W737">
        <f>IF($A737="Implicit","",COUNTIFS($C$8:C737,C737,$A$8:A737,"Explicit"))</f>
        <v>5</v>
      </c>
      <c r="X737" t="str">
        <f t="shared" si="352"/>
        <v>"Signature details of the Epermit for Live Animals"</v>
      </c>
      <c r="Y737" t="str">
        <f t="shared" si="353"/>
        <v>"References to the CheckActions performed on the object"</v>
      </c>
      <c r="Z737" t="str">
        <f t="shared" si="354"/>
        <v>"true"</v>
      </c>
      <c r="AA737" t="str">
        <f t="shared" si="355"/>
        <v>"false"</v>
      </c>
      <c r="AB737" t="str">
        <f t="shared" si="356"/>
        <v>""</v>
      </c>
      <c r="AC737" t="str">
        <f t="shared" si="357"/>
        <v>"https://onerecord.iata.org/ns/cargo#EpermitSignature"</v>
      </c>
      <c r="AD737" t="str">
        <f t="shared" si="358"/>
        <v>"https://onerecord.iata.org/ns/cargo#checks"</v>
      </c>
      <c r="AE737" t="str">
        <f t="shared" si="359"/>
        <v>"https://onerecord.iata.org/ns/cargo#Check"</v>
      </c>
      <c r="AF737" t="str">
        <f t="shared" si="360"/>
        <v>"LiveAnimals","EpermitSignature","checks","Action","Check",5,"Signature details of the Epermit for Live Animals","References to the CheckActions performed on the object","true","false","","https://onerecord.iata.org/ns/cargo#EpermitSignature","https://onerecord.iata.org/ns/cargo#checks","https://onerecord.iata.org/ns/cargo#Check"</v>
      </c>
      <c r="AG737" t="str">
        <f t="shared" si="361"/>
        <v>"LiveAnimals.EpermitSignature"</v>
      </c>
      <c r="AH737" t="str">
        <f t="shared" si="362"/>
        <v>"checks"</v>
      </c>
      <c r="AI737" t="str">
        <f t="shared" si="363"/>
        <v>"Action.Check"</v>
      </c>
      <c r="AJ737" t="str">
        <f t="shared" si="364"/>
        <v>"checkedObject"</v>
      </c>
      <c r="AK737" t="str">
        <f t="shared" si="365"/>
        <v>"hasMany"</v>
      </c>
      <c r="AL737" t="str">
        <f t="shared" si="366"/>
        <v>"LiveAnimals.EpermitSignature","checks","Action.Check","checkedObject","hasMany"</v>
      </c>
      <c r="AN737">
        <f>COUNTIF(View_conceptual!G:G,L737)</f>
        <v>0</v>
      </c>
      <c r="AO737">
        <f>COUNTIF(View_conceptual!H:H,L737)+COUNTIF(View_conceptual!I:I,N737)</f>
        <v>0</v>
      </c>
      <c r="AQ737" t="str">
        <f t="shared" si="367"/>
        <v/>
      </c>
      <c r="AR737" t="str">
        <f t="shared" si="368"/>
        <v/>
      </c>
      <c r="AT737">
        <f>COUNTIF(View_full!G:G,L737)</f>
        <v>1</v>
      </c>
      <c r="AU737">
        <f>COUNTIF(View_full!H:H,L737)+COUNTIF(View_full!I:I,N737)</f>
        <v>0</v>
      </c>
      <c r="AV737">
        <f>COUNTIFS(Property_Manual!$A$2:$A$1206,Raw!L737,Property_Manual!$B$2:$B$1206,Raw!M737,Property_Manual!$C$2:$C$1206,Raw!N737,Property_Manual!$D$2:$D$1206,Raw!O737,Property_Manual!$F$2:$F$1206,"x")</f>
        <v>0</v>
      </c>
      <c r="AW737" t="str">
        <f t="shared" si="369"/>
        <v>"LiveAnimals","EpermitSignature","checks","Action","Check",5,"Signature details of the Epermit for Live Animals","References to the CheckActions performed on the object","true","false","","https://onerecord.iata.org/ns/cargo#EpermitSignature","https://onerecord.iata.org/ns/cargo#checks","https://onerecord.iata.org/ns/cargo#Check"</v>
      </c>
      <c r="AX737" t="str">
        <f t="shared" si="370"/>
        <v/>
      </c>
      <c r="AY737" t="str">
        <f t="shared" si="371"/>
        <v/>
      </c>
    </row>
    <row r="738" spans="1:51" x14ac:dyDescent="0.2">
      <c r="A738" s="5" t="s">
        <v>1254</v>
      </c>
      <c r="B738" s="5" t="s">
        <v>1199</v>
      </c>
      <c r="C738" s="5" t="s">
        <v>679</v>
      </c>
      <c r="D738" s="5" t="s">
        <v>43</v>
      </c>
      <c r="E738" s="5" t="s">
        <v>1198</v>
      </c>
      <c r="F738" s="5" t="s">
        <v>44</v>
      </c>
      <c r="H738" s="5" t="s">
        <v>654</v>
      </c>
      <c r="I738" s="5" t="s">
        <v>1023</v>
      </c>
      <c r="J738" s="5" t="s">
        <v>45</v>
      </c>
      <c r="K738" s="5"/>
      <c r="L738" t="str">
        <f t="shared" si="341"/>
        <v>EpermitSignature</v>
      </c>
      <c r="M738" t="str">
        <f t="shared" si="342"/>
        <v>externalReferences</v>
      </c>
      <c r="N738" t="str">
        <f t="shared" si="343"/>
        <v>ExternalReference</v>
      </c>
      <c r="O738" t="str">
        <f t="shared" si="344"/>
        <v>referenceForObjects</v>
      </c>
      <c r="P738" t="str">
        <f t="shared" si="345"/>
        <v/>
      </c>
      <c r="Q738" t="str">
        <f t="shared" si="346"/>
        <v>Object</v>
      </c>
      <c r="R738" t="str">
        <f t="shared" si="347"/>
        <v>"LiveAnimals"</v>
      </c>
      <c r="S738" t="str">
        <f t="shared" si="348"/>
        <v>"EpermitSignature"</v>
      </c>
      <c r="T738" t="str">
        <f t="shared" si="349"/>
        <v>"externalReferences"</v>
      </c>
      <c r="U738" t="str">
        <f t="shared" si="350"/>
        <v>"Common"</v>
      </c>
      <c r="V738" t="str">
        <f t="shared" si="351"/>
        <v>"ExternalReference"</v>
      </c>
      <c r="W738">
        <f>IF($A738="Implicit","",COUNTIFS($C$8:C738,C738,$A$8:A738,"Explicit"))</f>
        <v>6</v>
      </c>
      <c r="X738" t="str">
        <f t="shared" si="352"/>
        <v>"Signature details of the Epermit for Live Animals"</v>
      </c>
      <c r="Y738" t="str">
        <f t="shared" si="353"/>
        <v>"References to all associated ExternalReferences"</v>
      </c>
      <c r="Z738" t="str">
        <f t="shared" si="354"/>
        <v>"true"</v>
      </c>
      <c r="AA738" t="str">
        <f t="shared" si="355"/>
        <v>"false"</v>
      </c>
      <c r="AB738" t="str">
        <f t="shared" si="356"/>
        <v>""</v>
      </c>
      <c r="AC738" t="str">
        <f t="shared" si="357"/>
        <v>"https://onerecord.iata.org/ns/cargo#EpermitSignature"</v>
      </c>
      <c r="AD738" t="str">
        <f t="shared" si="358"/>
        <v>"https://onerecord.iata.org/ns/cargo#externalReferences"</v>
      </c>
      <c r="AE738" t="str">
        <f t="shared" si="359"/>
        <v>"https://onerecord.iata.org/ns/cargo#ExternalReference"</v>
      </c>
      <c r="AF738" t="str">
        <f t="shared" si="360"/>
        <v>"LiveAnimals","EpermitSignature","externalReferences","Common","ExternalReference",6,"Signature details of the Epermit for Live Animals","References to all associated ExternalReferences","true","false","","https://onerecord.iata.org/ns/cargo#EpermitSignature","https://onerecord.iata.org/ns/cargo#externalReferences","https://onerecord.iata.org/ns/cargo#ExternalReference"</v>
      </c>
      <c r="AG738" t="str">
        <f t="shared" si="361"/>
        <v>"LiveAnimals.EpermitSignature"</v>
      </c>
      <c r="AH738" t="str">
        <f t="shared" si="362"/>
        <v>"externalReferences"</v>
      </c>
      <c r="AI738" t="str">
        <f t="shared" si="363"/>
        <v>"Common.ExternalReference"</v>
      </c>
      <c r="AJ738" t="str">
        <f t="shared" si="364"/>
        <v>"referenceForObjects"</v>
      </c>
      <c r="AK738" t="str">
        <f t="shared" si="365"/>
        <v>"hasMany"</v>
      </c>
      <c r="AL738" t="str">
        <f t="shared" si="366"/>
        <v>"LiveAnimals.EpermitSignature","externalReferences","Common.ExternalReference","referenceForObjects","hasMany"</v>
      </c>
      <c r="AN738">
        <f>COUNTIF(View_conceptual!G:G,L738)</f>
        <v>0</v>
      </c>
      <c r="AO738">
        <f>COUNTIF(View_conceptual!H:H,L738)+COUNTIF(View_conceptual!I:I,N738)</f>
        <v>0</v>
      </c>
      <c r="AQ738" t="str">
        <f t="shared" si="367"/>
        <v/>
      </c>
      <c r="AR738" t="str">
        <f t="shared" si="368"/>
        <v/>
      </c>
      <c r="AT738">
        <f>COUNTIF(View_full!G:G,L738)</f>
        <v>1</v>
      </c>
      <c r="AU738">
        <f>COUNTIF(View_full!H:H,L738)+COUNTIF(View_full!I:I,N738)</f>
        <v>0</v>
      </c>
      <c r="AV738">
        <f>COUNTIFS(Property_Manual!$A$2:$A$1206,Raw!L738,Property_Manual!$B$2:$B$1206,Raw!M738,Property_Manual!$C$2:$C$1206,Raw!N738,Property_Manual!$D$2:$D$1206,Raw!O738,Property_Manual!$F$2:$F$1206,"x")</f>
        <v>0</v>
      </c>
      <c r="AW738" t="str">
        <f t="shared" si="369"/>
        <v>"LiveAnimals","EpermitSignature","externalReferences","Common","ExternalReference",6,"Signature details of the Epermit for Live Animals","References to all associated ExternalReferences","true","false","","https://onerecord.iata.org/ns/cargo#EpermitSignature","https://onerecord.iata.org/ns/cargo#externalReferences","https://onerecord.iata.org/ns/cargo#ExternalReference"</v>
      </c>
      <c r="AX738" t="str">
        <f t="shared" si="370"/>
        <v/>
      </c>
      <c r="AY738" t="str">
        <f t="shared" si="371"/>
        <v/>
      </c>
    </row>
    <row r="739" spans="1:51" x14ac:dyDescent="0.2">
      <c r="A739" s="5" t="s">
        <v>1255</v>
      </c>
      <c r="B739" s="5" t="s">
        <v>1199</v>
      </c>
      <c r="C739" s="5" t="s">
        <v>679</v>
      </c>
      <c r="D739" s="5" t="s">
        <v>1025</v>
      </c>
      <c r="E739" s="5" t="s">
        <v>1836</v>
      </c>
      <c r="F739" s="5" t="s">
        <v>297</v>
      </c>
      <c r="G739">
        <v>1</v>
      </c>
      <c r="H739" s="5"/>
      <c r="I739" s="5" t="s">
        <v>1023</v>
      </c>
      <c r="J739" s="5" t="s">
        <v>1026</v>
      </c>
      <c r="K739" s="5"/>
      <c r="L739" t="str">
        <f t="shared" si="341"/>
        <v>EpermitSignature</v>
      </c>
      <c r="M739" t="str">
        <f t="shared" si="342"/>
        <v>signatoryCompany</v>
      </c>
      <c r="N739" t="str">
        <f t="shared" si="343"/>
        <v>Carrier</v>
      </c>
      <c r="O739" t="str">
        <f t="shared" si="344"/>
        <v/>
      </c>
      <c r="P739" t="str">
        <f t="shared" si="345"/>
        <v/>
      </c>
      <c r="Q739" t="str">
        <f t="shared" si="346"/>
        <v>Object</v>
      </c>
      <c r="R739" t="str">
        <f t="shared" si="347"/>
        <v/>
      </c>
      <c r="S739" t="str">
        <f t="shared" si="348"/>
        <v/>
      </c>
      <c r="T739" t="str">
        <f t="shared" si="349"/>
        <v/>
      </c>
      <c r="U739" t="str">
        <f t="shared" si="350"/>
        <v/>
      </c>
      <c r="V739" t="str">
        <f t="shared" si="351"/>
        <v/>
      </c>
      <c r="W739" t="str">
        <f>IF($A739="Implicit","",COUNTIFS($C$8:C739,C739,$A$8:A739,"Explicit"))</f>
        <v/>
      </c>
      <c r="X739" t="str">
        <f t="shared" si="352"/>
        <v/>
      </c>
      <c r="Y739" t="str">
        <f t="shared" si="353"/>
        <v/>
      </c>
      <c r="Z739" t="str">
        <f t="shared" si="354"/>
        <v/>
      </c>
      <c r="AA739" t="str">
        <f t="shared" si="355"/>
        <v/>
      </c>
      <c r="AB739" t="str">
        <f t="shared" si="356"/>
        <v/>
      </c>
      <c r="AC739" t="str">
        <f t="shared" si="357"/>
        <v/>
      </c>
      <c r="AD739" t="str">
        <f t="shared" si="358"/>
        <v/>
      </c>
      <c r="AE739" t="str">
        <f t="shared" si="359"/>
        <v/>
      </c>
      <c r="AF739" t="str">
        <f t="shared" si="360"/>
        <v/>
      </c>
      <c r="AG739" t="str">
        <f t="shared" si="361"/>
        <v>"LiveAnimals.EpermitSignature"</v>
      </c>
      <c r="AH739" t="str">
        <f t="shared" si="362"/>
        <v>"signatoryCompany"</v>
      </c>
      <c r="AI739" t="str">
        <f t="shared" si="363"/>
        <v>"Agent.Carrier"</v>
      </c>
      <c r="AJ739" t="str">
        <f t="shared" si="364"/>
        <v>""</v>
      </c>
      <c r="AK739" t="str">
        <f t="shared" si="365"/>
        <v>"hasOne"</v>
      </c>
      <c r="AL739" t="str">
        <f t="shared" si="366"/>
        <v>"LiveAnimals.EpermitSignature","signatoryCompany","Agent.Carrier","","hasOne"</v>
      </c>
      <c r="AN739">
        <f>COUNTIF(View_conceptual!G:G,L739)</f>
        <v>0</v>
      </c>
      <c r="AO739">
        <f>COUNTIF(View_conceptual!H:H,L739)+COUNTIF(View_conceptual!I:I,N739)</f>
        <v>0</v>
      </c>
      <c r="AQ739" t="str">
        <f t="shared" si="367"/>
        <v/>
      </c>
      <c r="AR739" t="str">
        <f t="shared" si="368"/>
        <v/>
      </c>
      <c r="AT739">
        <f>COUNTIF(View_full!G:G,L739)</f>
        <v>1</v>
      </c>
      <c r="AU739">
        <f>COUNTIF(View_full!H:H,L739)+COUNTIF(View_full!I:I,N739)</f>
        <v>0</v>
      </c>
      <c r="AV739">
        <f>COUNTIFS(Property_Manual!$A$2:$A$1206,Raw!L739,Property_Manual!$B$2:$B$1206,Raw!M739,Property_Manual!$C$2:$C$1206,Raw!N739,Property_Manual!$D$2:$D$1206,Raw!O739,Property_Manual!$F$2:$F$1206,"x")</f>
        <v>0</v>
      </c>
      <c r="AW739" t="str">
        <f t="shared" si="369"/>
        <v/>
      </c>
      <c r="AX739" t="str">
        <f t="shared" si="370"/>
        <v/>
      </c>
      <c r="AY739" t="str">
        <f t="shared" si="371"/>
        <v/>
      </c>
    </row>
    <row r="740" spans="1:51" x14ac:dyDescent="0.2">
      <c r="A740" s="5" t="s">
        <v>1255</v>
      </c>
      <c r="B740" s="5" t="s">
        <v>1199</v>
      </c>
      <c r="C740" s="5" t="s">
        <v>679</v>
      </c>
      <c r="D740" s="5" t="s">
        <v>1025</v>
      </c>
      <c r="E740" s="5" t="s">
        <v>1836</v>
      </c>
      <c r="F740" s="5" t="s">
        <v>230</v>
      </c>
      <c r="G740">
        <v>1</v>
      </c>
      <c r="I740" s="5" t="s">
        <v>1023</v>
      </c>
      <c r="J740" s="5" t="s">
        <v>1026</v>
      </c>
      <c r="K740" s="5" t="s">
        <v>297</v>
      </c>
      <c r="L740" t="str">
        <f t="shared" si="341"/>
        <v>EpermitSignature</v>
      </c>
      <c r="M740" t="str">
        <f t="shared" si="342"/>
        <v>signatoryCompany</v>
      </c>
      <c r="N740" t="str">
        <f t="shared" si="343"/>
        <v>Company</v>
      </c>
      <c r="O740" t="str">
        <f t="shared" si="344"/>
        <v/>
      </c>
      <c r="P740" t="str">
        <f t="shared" si="345"/>
        <v>Carrier</v>
      </c>
      <c r="Q740" t="str">
        <f t="shared" si="346"/>
        <v>Object</v>
      </c>
      <c r="R740" t="str">
        <f t="shared" si="347"/>
        <v/>
      </c>
      <c r="S740" t="str">
        <f t="shared" si="348"/>
        <v/>
      </c>
      <c r="T740" t="str">
        <f t="shared" si="349"/>
        <v/>
      </c>
      <c r="U740" t="str">
        <f t="shared" si="350"/>
        <v/>
      </c>
      <c r="V740" t="str">
        <f t="shared" si="351"/>
        <v/>
      </c>
      <c r="W740" t="str">
        <f>IF($A740="Implicit","",COUNTIFS($C$8:C740,C740,$A$8:A740,"Explicit"))</f>
        <v/>
      </c>
      <c r="X740" t="str">
        <f t="shared" si="352"/>
        <v/>
      </c>
      <c r="Y740" t="str">
        <f t="shared" si="353"/>
        <v/>
      </c>
      <c r="Z740" t="str">
        <f t="shared" si="354"/>
        <v/>
      </c>
      <c r="AA740" t="str">
        <f t="shared" si="355"/>
        <v/>
      </c>
      <c r="AB740" t="str">
        <f t="shared" si="356"/>
        <v/>
      </c>
      <c r="AC740" t="str">
        <f t="shared" si="357"/>
        <v/>
      </c>
      <c r="AD740" t="str">
        <f t="shared" si="358"/>
        <v/>
      </c>
      <c r="AE740" t="str">
        <f t="shared" si="359"/>
        <v/>
      </c>
      <c r="AF740" t="str">
        <f t="shared" si="360"/>
        <v/>
      </c>
      <c r="AG740" t="str">
        <f t="shared" si="361"/>
        <v>"LiveAnimals.EpermitSignature"</v>
      </c>
      <c r="AH740" t="str">
        <f t="shared" si="362"/>
        <v>"signatoryCompany"</v>
      </c>
      <c r="AI740" t="str">
        <f t="shared" si="363"/>
        <v>"Agent.Company"</v>
      </c>
      <c r="AJ740" t="str">
        <f t="shared" si="364"/>
        <v>""</v>
      </c>
      <c r="AK740" t="str">
        <f t="shared" si="365"/>
        <v>"hasOne"</v>
      </c>
      <c r="AL740" t="str">
        <f t="shared" si="366"/>
        <v>"LiveAnimals.EpermitSignature","signatoryCompany","Agent.Company","","hasOne"</v>
      </c>
      <c r="AN740">
        <f>COUNTIF(View_conceptual!G:G,L740)</f>
        <v>0</v>
      </c>
      <c r="AO740">
        <f>COUNTIF(View_conceptual!H:H,L740)+COUNTIF(View_conceptual!I:I,N740)</f>
        <v>0</v>
      </c>
      <c r="AQ740" t="str">
        <f t="shared" si="367"/>
        <v/>
      </c>
      <c r="AR740" t="str">
        <f t="shared" si="368"/>
        <v/>
      </c>
      <c r="AT740">
        <f>COUNTIF(View_full!G:G,L740)</f>
        <v>1</v>
      </c>
      <c r="AU740">
        <f>COUNTIF(View_full!H:H,L740)+COUNTIF(View_full!I:I,N740)</f>
        <v>0</v>
      </c>
      <c r="AV740">
        <f>COUNTIFS(Property_Manual!$A$2:$A$1206,Raw!L740,Property_Manual!$B$2:$B$1206,Raw!M740,Property_Manual!$C$2:$C$1206,Raw!N740,Property_Manual!$D$2:$D$1206,Raw!O740,Property_Manual!$F$2:$F$1206,"x")</f>
        <v>0</v>
      </c>
      <c r="AW740" t="str">
        <f t="shared" si="369"/>
        <v/>
      </c>
      <c r="AX740" t="str">
        <f t="shared" si="370"/>
        <v/>
      </c>
      <c r="AY740" t="str">
        <f t="shared" si="371"/>
        <v/>
      </c>
    </row>
    <row r="741" spans="1:51" x14ac:dyDescent="0.2">
      <c r="A741" s="5" t="s">
        <v>1255</v>
      </c>
      <c r="B741" s="5" t="s">
        <v>1199</v>
      </c>
      <c r="C741" s="5" t="s">
        <v>679</v>
      </c>
      <c r="D741" s="5" t="s">
        <v>1027</v>
      </c>
      <c r="E741" s="5" t="s">
        <v>1197</v>
      </c>
      <c r="F741" s="5" t="s">
        <v>2206</v>
      </c>
      <c r="G741">
        <v>1</v>
      </c>
      <c r="I741" s="5" t="s">
        <v>1023</v>
      </c>
      <c r="J741" s="5" t="s">
        <v>1028</v>
      </c>
      <c r="K741" s="5"/>
      <c r="L741" t="str">
        <f t="shared" si="341"/>
        <v>EpermitSignature</v>
      </c>
      <c r="M741" t="str">
        <f t="shared" si="342"/>
        <v>signatoryRole</v>
      </c>
      <c r="N741" t="str">
        <f t="shared" si="343"/>
        <v>SignatoryRole</v>
      </c>
      <c r="O741" t="str">
        <f t="shared" si="344"/>
        <v/>
      </c>
      <c r="P741" t="str">
        <f t="shared" si="345"/>
        <v/>
      </c>
      <c r="Q741" t="str">
        <f t="shared" si="346"/>
        <v>Object</v>
      </c>
      <c r="R741" t="str">
        <f t="shared" si="347"/>
        <v/>
      </c>
      <c r="S741" t="str">
        <f t="shared" si="348"/>
        <v/>
      </c>
      <c r="T741" t="str">
        <f t="shared" si="349"/>
        <v/>
      </c>
      <c r="U741" t="str">
        <f t="shared" si="350"/>
        <v/>
      </c>
      <c r="V741" t="str">
        <f t="shared" si="351"/>
        <v/>
      </c>
      <c r="W741" t="str">
        <f>IF($A741="Implicit","",COUNTIFS($C$8:C741,C741,$A$8:A741,"Explicit"))</f>
        <v/>
      </c>
      <c r="X741" t="str">
        <f t="shared" si="352"/>
        <v/>
      </c>
      <c r="Y741" t="str">
        <f t="shared" si="353"/>
        <v/>
      </c>
      <c r="Z741" t="str">
        <f t="shared" si="354"/>
        <v/>
      </c>
      <c r="AA741" t="str">
        <f t="shared" si="355"/>
        <v/>
      </c>
      <c r="AB741" t="str">
        <f t="shared" si="356"/>
        <v/>
      </c>
      <c r="AC741" t="str">
        <f t="shared" si="357"/>
        <v/>
      </c>
      <c r="AD741" t="str">
        <f t="shared" si="358"/>
        <v/>
      </c>
      <c r="AE741" t="str">
        <f t="shared" si="359"/>
        <v/>
      </c>
      <c r="AF741" t="str">
        <f t="shared" si="360"/>
        <v/>
      </c>
      <c r="AG741" t="str">
        <f t="shared" si="361"/>
        <v>"LiveAnimals.EpermitSignature"</v>
      </c>
      <c r="AH741" t="str">
        <f t="shared" si="362"/>
        <v>"signatoryRole"</v>
      </c>
      <c r="AI741" t="str">
        <f t="shared" si="363"/>
        <v>"CodeList.SignatoryRole"</v>
      </c>
      <c r="AJ741" t="str">
        <f t="shared" si="364"/>
        <v>""</v>
      </c>
      <c r="AK741" t="str">
        <f t="shared" si="365"/>
        <v>"hasOne"</v>
      </c>
      <c r="AL741" t="str">
        <f t="shared" si="366"/>
        <v>"LiveAnimals.EpermitSignature","signatoryRole","CodeList.SignatoryRole","","hasOne"</v>
      </c>
      <c r="AN741">
        <f>COUNTIF(View_conceptual!G:G,L741)</f>
        <v>0</v>
      </c>
      <c r="AO741">
        <f>COUNTIF(View_conceptual!H:H,L741)+COUNTIF(View_conceptual!I:I,N741)</f>
        <v>0</v>
      </c>
      <c r="AQ741" t="str">
        <f t="shared" si="367"/>
        <v/>
      </c>
      <c r="AR741" t="str">
        <f t="shared" si="368"/>
        <v/>
      </c>
      <c r="AT741">
        <f>COUNTIF(View_full!G:G,L741)</f>
        <v>1</v>
      </c>
      <c r="AU741">
        <f>COUNTIF(View_full!H:H,L741)+COUNTIF(View_full!I:I,N741)</f>
        <v>0</v>
      </c>
      <c r="AV741">
        <f>COUNTIFS(Property_Manual!$A$2:$A$1206,Raw!L741,Property_Manual!$B$2:$B$1206,Raw!M741,Property_Manual!$C$2:$C$1206,Raw!N741,Property_Manual!$D$2:$D$1206,Raw!O741,Property_Manual!$F$2:$F$1206,"x")</f>
        <v>0</v>
      </c>
      <c r="AW741" t="str">
        <f t="shared" si="369"/>
        <v/>
      </c>
      <c r="AX741" t="str">
        <f t="shared" si="370"/>
        <v/>
      </c>
      <c r="AY741" t="str">
        <f t="shared" si="371"/>
        <v/>
      </c>
    </row>
    <row r="742" spans="1:51" x14ac:dyDescent="0.2">
      <c r="A742" s="5" t="s">
        <v>1255</v>
      </c>
      <c r="B742" s="5" t="s">
        <v>1199</v>
      </c>
      <c r="C742" s="5" t="s">
        <v>679</v>
      </c>
      <c r="D742" s="5" t="s">
        <v>1029</v>
      </c>
      <c r="E742" s="5" t="s">
        <v>1197</v>
      </c>
      <c r="F742" s="5" t="s">
        <v>2207</v>
      </c>
      <c r="G742">
        <v>1</v>
      </c>
      <c r="I742" s="5" t="s">
        <v>1023</v>
      </c>
      <c r="J742" s="5" t="s">
        <v>1030</v>
      </c>
      <c r="K742" s="5"/>
      <c r="L742" t="str">
        <f t="shared" si="341"/>
        <v>EpermitSignature</v>
      </c>
      <c r="M742" t="str">
        <f t="shared" si="342"/>
        <v>signatureTypeCode</v>
      </c>
      <c r="N742" t="str">
        <f t="shared" si="343"/>
        <v>SignatureTypeCode</v>
      </c>
      <c r="O742" t="str">
        <f t="shared" si="344"/>
        <v/>
      </c>
      <c r="P742" t="str">
        <f t="shared" si="345"/>
        <v/>
      </c>
      <c r="Q742" t="str">
        <f t="shared" si="346"/>
        <v>Object</v>
      </c>
      <c r="R742" t="str">
        <f t="shared" si="347"/>
        <v/>
      </c>
      <c r="S742" t="str">
        <f t="shared" si="348"/>
        <v/>
      </c>
      <c r="T742" t="str">
        <f t="shared" si="349"/>
        <v/>
      </c>
      <c r="U742" t="str">
        <f t="shared" si="350"/>
        <v/>
      </c>
      <c r="V742" t="str">
        <f t="shared" si="351"/>
        <v/>
      </c>
      <c r="W742" t="str">
        <f>IF($A742="Implicit","",COUNTIFS($C$8:C742,C742,$A$8:A742,"Explicit"))</f>
        <v/>
      </c>
      <c r="X742" t="str">
        <f t="shared" si="352"/>
        <v/>
      </c>
      <c r="Y742" t="str">
        <f t="shared" si="353"/>
        <v/>
      </c>
      <c r="Z742" t="str">
        <f t="shared" si="354"/>
        <v/>
      </c>
      <c r="AA742" t="str">
        <f t="shared" si="355"/>
        <v/>
      </c>
      <c r="AB742" t="str">
        <f t="shared" si="356"/>
        <v/>
      </c>
      <c r="AC742" t="str">
        <f t="shared" si="357"/>
        <v/>
      </c>
      <c r="AD742" t="str">
        <f t="shared" si="358"/>
        <v/>
      </c>
      <c r="AE742" t="str">
        <f t="shared" si="359"/>
        <v/>
      </c>
      <c r="AF742" t="str">
        <f t="shared" si="360"/>
        <v/>
      </c>
      <c r="AG742" t="str">
        <f t="shared" si="361"/>
        <v>"LiveAnimals.EpermitSignature"</v>
      </c>
      <c r="AH742" t="str">
        <f t="shared" si="362"/>
        <v>"signatureTypeCode"</v>
      </c>
      <c r="AI742" t="str">
        <f t="shared" si="363"/>
        <v>"CodeList.SignatureTypeCode"</v>
      </c>
      <c r="AJ742" t="str">
        <f t="shared" si="364"/>
        <v>""</v>
      </c>
      <c r="AK742" t="str">
        <f t="shared" si="365"/>
        <v>"hasOne"</v>
      </c>
      <c r="AL742" t="str">
        <f t="shared" si="366"/>
        <v>"LiveAnimals.EpermitSignature","signatureTypeCode","CodeList.SignatureTypeCode","","hasOne"</v>
      </c>
      <c r="AN742">
        <f>COUNTIF(View_conceptual!G:G,L742)</f>
        <v>0</v>
      </c>
      <c r="AO742">
        <f>COUNTIF(View_conceptual!H:H,L742)+COUNTIF(View_conceptual!I:I,N742)</f>
        <v>0</v>
      </c>
      <c r="AQ742" t="str">
        <f t="shared" si="367"/>
        <v/>
      </c>
      <c r="AR742" t="str">
        <f t="shared" si="368"/>
        <v/>
      </c>
      <c r="AT742">
        <f>COUNTIF(View_full!G:G,L742)</f>
        <v>1</v>
      </c>
      <c r="AU742">
        <f>COUNTIF(View_full!H:H,L742)+COUNTIF(View_full!I:I,N742)</f>
        <v>0</v>
      </c>
      <c r="AV742">
        <f>COUNTIFS(Property_Manual!$A$2:$A$1206,Raw!L742,Property_Manual!$B$2:$B$1206,Raw!M742,Property_Manual!$C$2:$C$1206,Raw!N742,Property_Manual!$D$2:$D$1206,Raw!O742,Property_Manual!$F$2:$F$1206,"x")</f>
        <v>0</v>
      </c>
      <c r="AW742" t="str">
        <f t="shared" si="369"/>
        <v/>
      </c>
      <c r="AX742" t="str">
        <f t="shared" si="370"/>
        <v/>
      </c>
      <c r="AY742" t="str">
        <f t="shared" si="371"/>
        <v/>
      </c>
    </row>
    <row r="743" spans="1:51" x14ac:dyDescent="0.2">
      <c r="A743" s="5" t="s">
        <v>1255</v>
      </c>
      <c r="B743" s="5" t="s">
        <v>1199</v>
      </c>
      <c r="C743" s="5" t="s">
        <v>679</v>
      </c>
      <c r="D743" s="5" t="s">
        <v>38</v>
      </c>
      <c r="E743" s="5" t="s">
        <v>1209</v>
      </c>
      <c r="F743" s="5" t="s">
        <v>23</v>
      </c>
      <c r="H743" s="5" t="s">
        <v>415</v>
      </c>
      <c r="I743" s="5" t="s">
        <v>1023</v>
      </c>
      <c r="J743" s="5" t="s">
        <v>39</v>
      </c>
      <c r="K743" s="5"/>
      <c r="L743" t="str">
        <f t="shared" si="341"/>
        <v>EpermitSignature</v>
      </c>
      <c r="M743" t="str">
        <f t="shared" si="342"/>
        <v>checks</v>
      </c>
      <c r="N743" t="str">
        <f t="shared" si="343"/>
        <v>Check</v>
      </c>
      <c r="O743" t="str">
        <f t="shared" si="344"/>
        <v>checkedObject</v>
      </c>
      <c r="P743" t="str">
        <f t="shared" si="345"/>
        <v/>
      </c>
      <c r="Q743" t="str">
        <f t="shared" si="346"/>
        <v>Object</v>
      </c>
      <c r="R743" t="str">
        <f t="shared" si="347"/>
        <v/>
      </c>
      <c r="S743" t="str">
        <f t="shared" si="348"/>
        <v/>
      </c>
      <c r="T743" t="str">
        <f t="shared" si="349"/>
        <v/>
      </c>
      <c r="U743" t="str">
        <f t="shared" si="350"/>
        <v/>
      </c>
      <c r="V743" t="str">
        <f t="shared" si="351"/>
        <v/>
      </c>
      <c r="W743" t="str">
        <f>IF($A743="Implicit","",COUNTIFS($C$8:C743,C743,$A$8:A743,"Explicit"))</f>
        <v/>
      </c>
      <c r="X743" t="str">
        <f t="shared" si="352"/>
        <v/>
      </c>
      <c r="Y743" t="str">
        <f t="shared" si="353"/>
        <v/>
      </c>
      <c r="Z743" t="str">
        <f t="shared" si="354"/>
        <v/>
      </c>
      <c r="AA743" t="str">
        <f t="shared" si="355"/>
        <v/>
      </c>
      <c r="AB743" t="str">
        <f t="shared" si="356"/>
        <v/>
      </c>
      <c r="AC743" t="str">
        <f t="shared" si="357"/>
        <v/>
      </c>
      <c r="AD743" t="str">
        <f t="shared" si="358"/>
        <v/>
      </c>
      <c r="AE743" t="str">
        <f t="shared" si="359"/>
        <v/>
      </c>
      <c r="AF743" t="str">
        <f t="shared" si="360"/>
        <v/>
      </c>
      <c r="AG743" t="str">
        <f t="shared" si="361"/>
        <v>"LiveAnimals.EpermitSignature"</v>
      </c>
      <c r="AH743" t="str">
        <f t="shared" si="362"/>
        <v>"checks"</v>
      </c>
      <c r="AI743" t="str">
        <f t="shared" si="363"/>
        <v>"Action.Check"</v>
      </c>
      <c r="AJ743" t="str">
        <f t="shared" si="364"/>
        <v>"checkedObject"</v>
      </c>
      <c r="AK743" t="str">
        <f t="shared" si="365"/>
        <v>"hasMany"</v>
      </c>
      <c r="AL743" t="str">
        <f t="shared" si="366"/>
        <v>"LiveAnimals.EpermitSignature","checks","Action.Check","checkedObject","hasMany"</v>
      </c>
      <c r="AN743">
        <f>COUNTIF(View_conceptual!G:G,L743)</f>
        <v>0</v>
      </c>
      <c r="AO743">
        <f>COUNTIF(View_conceptual!H:H,L743)+COUNTIF(View_conceptual!I:I,N743)</f>
        <v>0</v>
      </c>
      <c r="AQ743" t="str">
        <f t="shared" si="367"/>
        <v/>
      </c>
      <c r="AR743" t="str">
        <f t="shared" si="368"/>
        <v/>
      </c>
      <c r="AT743">
        <f>COUNTIF(View_full!G:G,L743)</f>
        <v>1</v>
      </c>
      <c r="AU743">
        <f>COUNTIF(View_full!H:H,L743)+COUNTIF(View_full!I:I,N743)</f>
        <v>0</v>
      </c>
      <c r="AV743">
        <f>COUNTIFS(Property_Manual!$A$2:$A$1206,Raw!L743,Property_Manual!$B$2:$B$1206,Raw!M743,Property_Manual!$C$2:$C$1206,Raw!N743,Property_Manual!$D$2:$D$1206,Raw!O743,Property_Manual!$F$2:$F$1206,"x")</f>
        <v>0</v>
      </c>
      <c r="AW743" t="str">
        <f t="shared" si="369"/>
        <v/>
      </c>
      <c r="AX743" t="str">
        <f t="shared" si="370"/>
        <v/>
      </c>
      <c r="AY743" t="str">
        <f t="shared" si="371"/>
        <v/>
      </c>
    </row>
    <row r="744" spans="1:51" x14ac:dyDescent="0.2">
      <c r="A744" s="5" t="s">
        <v>1255</v>
      </c>
      <c r="B744" s="5" t="s">
        <v>1199</v>
      </c>
      <c r="C744" s="5" t="s">
        <v>679</v>
      </c>
      <c r="D744" s="5" t="s">
        <v>43</v>
      </c>
      <c r="E744" s="5" t="s">
        <v>1198</v>
      </c>
      <c r="F744" s="5" t="s">
        <v>44</v>
      </c>
      <c r="H744" s="5" t="s">
        <v>654</v>
      </c>
      <c r="I744" s="5" t="s">
        <v>1023</v>
      </c>
      <c r="J744" s="5" t="s">
        <v>45</v>
      </c>
      <c r="K744" s="5"/>
      <c r="L744" t="str">
        <f t="shared" si="341"/>
        <v>EpermitSignature</v>
      </c>
      <c r="M744" t="str">
        <f t="shared" si="342"/>
        <v>externalReferences</v>
      </c>
      <c r="N744" t="str">
        <f t="shared" si="343"/>
        <v>ExternalReference</v>
      </c>
      <c r="O744" t="str">
        <f t="shared" si="344"/>
        <v>referenceForObjects</v>
      </c>
      <c r="P744" t="str">
        <f t="shared" si="345"/>
        <v/>
      </c>
      <c r="Q744" t="str">
        <f t="shared" si="346"/>
        <v>Object</v>
      </c>
      <c r="R744" t="str">
        <f t="shared" si="347"/>
        <v/>
      </c>
      <c r="S744" t="str">
        <f t="shared" si="348"/>
        <v/>
      </c>
      <c r="T744" t="str">
        <f t="shared" si="349"/>
        <v/>
      </c>
      <c r="U744" t="str">
        <f t="shared" si="350"/>
        <v/>
      </c>
      <c r="V744" t="str">
        <f t="shared" si="351"/>
        <v/>
      </c>
      <c r="W744" t="str">
        <f>IF($A744="Implicit","",COUNTIFS($C$8:C744,C744,$A$8:A744,"Explicit"))</f>
        <v/>
      </c>
      <c r="X744" t="str">
        <f t="shared" si="352"/>
        <v/>
      </c>
      <c r="Y744" t="str">
        <f t="shared" si="353"/>
        <v/>
      </c>
      <c r="Z744" t="str">
        <f t="shared" si="354"/>
        <v/>
      </c>
      <c r="AA744" t="str">
        <f t="shared" si="355"/>
        <v/>
      </c>
      <c r="AB744" t="str">
        <f t="shared" si="356"/>
        <v/>
      </c>
      <c r="AC744" t="str">
        <f t="shared" si="357"/>
        <v/>
      </c>
      <c r="AD744" t="str">
        <f t="shared" si="358"/>
        <v/>
      </c>
      <c r="AE744" t="str">
        <f t="shared" si="359"/>
        <v/>
      </c>
      <c r="AF744" t="str">
        <f t="shared" si="360"/>
        <v/>
      </c>
      <c r="AG744" t="str">
        <f t="shared" si="361"/>
        <v>"LiveAnimals.EpermitSignature"</v>
      </c>
      <c r="AH744" t="str">
        <f t="shared" si="362"/>
        <v>"externalReferences"</v>
      </c>
      <c r="AI744" t="str">
        <f t="shared" si="363"/>
        <v>"Common.ExternalReference"</v>
      </c>
      <c r="AJ744" t="str">
        <f t="shared" si="364"/>
        <v>"referenceForObjects"</v>
      </c>
      <c r="AK744" t="str">
        <f t="shared" si="365"/>
        <v>"hasMany"</v>
      </c>
      <c r="AL744" t="str">
        <f t="shared" si="366"/>
        <v>"LiveAnimals.EpermitSignature","externalReferences","Common.ExternalReference","referenceForObjects","hasMany"</v>
      </c>
      <c r="AN744">
        <f>COUNTIF(View_conceptual!G:G,L744)</f>
        <v>0</v>
      </c>
      <c r="AO744">
        <f>COUNTIF(View_conceptual!H:H,L744)+COUNTIF(View_conceptual!I:I,N744)</f>
        <v>0</v>
      </c>
      <c r="AQ744" t="str">
        <f t="shared" si="367"/>
        <v/>
      </c>
      <c r="AR744" t="str">
        <f t="shared" si="368"/>
        <v/>
      </c>
      <c r="AT744">
        <f>COUNTIF(View_full!G:G,L744)</f>
        <v>1</v>
      </c>
      <c r="AU744">
        <f>COUNTIF(View_full!H:H,L744)+COUNTIF(View_full!I:I,N744)</f>
        <v>0</v>
      </c>
      <c r="AV744">
        <f>COUNTIFS(Property_Manual!$A$2:$A$1206,Raw!L744,Property_Manual!$B$2:$B$1206,Raw!M744,Property_Manual!$C$2:$C$1206,Raw!N744,Property_Manual!$D$2:$D$1206,Raw!O744,Property_Manual!$F$2:$F$1206,"x")</f>
        <v>0</v>
      </c>
      <c r="AW744" t="str">
        <f t="shared" si="369"/>
        <v/>
      </c>
      <c r="AX744" t="str">
        <f t="shared" si="370"/>
        <v/>
      </c>
      <c r="AY744" t="str">
        <f t="shared" si="371"/>
        <v/>
      </c>
    </row>
    <row r="745" spans="1:51" x14ac:dyDescent="0.2">
      <c r="A745" s="5" t="s">
        <v>1254</v>
      </c>
      <c r="B745" s="5" t="s">
        <v>1199</v>
      </c>
      <c r="C745" s="5" t="s">
        <v>679</v>
      </c>
      <c r="D745" s="5" t="s">
        <v>1031</v>
      </c>
      <c r="E745" s="5"/>
      <c r="F745" s="5" t="s">
        <v>6</v>
      </c>
      <c r="G745">
        <v>1</v>
      </c>
      <c r="I745" s="5" t="s">
        <v>1023</v>
      </c>
      <c r="J745" s="5" t="s">
        <v>1032</v>
      </c>
      <c r="K745" s="5"/>
      <c r="L745" t="str">
        <f t="shared" si="341"/>
        <v>EpermitSignature</v>
      </c>
      <c r="M745" t="str">
        <f t="shared" si="342"/>
        <v>securityStampId</v>
      </c>
      <c r="N745" t="str">
        <f t="shared" si="343"/>
        <v>string</v>
      </c>
      <c r="O745" t="str">
        <f t="shared" si="344"/>
        <v/>
      </c>
      <c r="P745" t="str">
        <f t="shared" si="345"/>
        <v/>
      </c>
      <c r="Q745" t="str">
        <f t="shared" si="346"/>
        <v>Object</v>
      </c>
      <c r="R745" t="str">
        <f t="shared" si="347"/>
        <v>"LiveAnimals"</v>
      </c>
      <c r="S745" t="str">
        <f t="shared" si="348"/>
        <v>"EpermitSignature"</v>
      </c>
      <c r="T745" t="str">
        <f t="shared" si="349"/>
        <v>"securityStampId"</v>
      </c>
      <c r="U745" t="str">
        <f t="shared" si="350"/>
        <v>""</v>
      </c>
      <c r="V745" t="str">
        <f t="shared" si="351"/>
        <v>"string"</v>
      </c>
      <c r="W745">
        <f>IF($A745="Implicit","",COUNTIFS($C$8:C745,C745,$A$8:A745,"Explicit"))</f>
        <v>7</v>
      </c>
      <c r="X745" t="str">
        <f t="shared" si="352"/>
        <v>"Signature details of the Epermit for Live Animals"</v>
      </c>
      <c r="Y745" t="str">
        <f t="shared" si="353"/>
        <v>"Security Stamp ID"</v>
      </c>
      <c r="Z745" t="str">
        <f t="shared" si="354"/>
        <v>"false"</v>
      </c>
      <c r="AA745" t="str">
        <f t="shared" si="355"/>
        <v>"false"</v>
      </c>
      <c r="AB745" t="str">
        <f t="shared" si="356"/>
        <v>""</v>
      </c>
      <c r="AC745" t="str">
        <f t="shared" si="357"/>
        <v>"https://onerecord.iata.org/ns/cargo#EpermitSignature"</v>
      </c>
      <c r="AD745" t="str">
        <f t="shared" si="358"/>
        <v>"https://onerecord.iata.org/ns/cargo#securityStampId"</v>
      </c>
      <c r="AE745" t="str">
        <f t="shared" si="359"/>
        <v>"http://www.w3.org/2001/XMLSchema#string"</v>
      </c>
      <c r="AF745" t="str">
        <f t="shared" si="360"/>
        <v>"LiveAnimals","EpermitSignature","securityStampId","","string",7,"Signature details of the Epermit for Live Animals","Security Stamp ID","false","false","","https://onerecord.iata.org/ns/cargo#EpermitSignature","https://onerecord.iata.org/ns/cargo#securityStampId","http://www.w3.org/2001/XMLSchema#string"</v>
      </c>
      <c r="AG745" t="str">
        <f t="shared" si="361"/>
        <v>"LiveAnimals.EpermitSignature"</v>
      </c>
      <c r="AH745" t="str">
        <f t="shared" si="362"/>
        <v>"securityStampId"</v>
      </c>
      <c r="AI745" t="str">
        <f t="shared" si="363"/>
        <v>".string"</v>
      </c>
      <c r="AJ745" t="str">
        <f t="shared" si="364"/>
        <v>""</v>
      </c>
      <c r="AK745" t="str">
        <f t="shared" si="365"/>
        <v>"hasOne"</v>
      </c>
      <c r="AL745" t="str">
        <f t="shared" si="366"/>
        <v>"LiveAnimals.EpermitSignature","securityStampId",".string","","hasOne"</v>
      </c>
      <c r="AN745">
        <f>COUNTIF(View_conceptual!G:G,L745)</f>
        <v>0</v>
      </c>
      <c r="AO745">
        <f>COUNTIF(View_conceptual!H:H,L745)+COUNTIF(View_conceptual!I:I,N745)</f>
        <v>0</v>
      </c>
      <c r="AQ745" t="str">
        <f t="shared" si="367"/>
        <v/>
      </c>
      <c r="AR745" t="str">
        <f t="shared" si="368"/>
        <v/>
      </c>
      <c r="AT745">
        <f>COUNTIF(View_full!G:G,L745)</f>
        <v>1</v>
      </c>
      <c r="AU745">
        <f>COUNTIF(View_full!H:H,L745)+COUNTIF(View_full!I:I,N745)</f>
        <v>0</v>
      </c>
      <c r="AV745">
        <f>COUNTIFS(Property_Manual!$A$2:$A$1206,Raw!L745,Property_Manual!$B$2:$B$1206,Raw!M745,Property_Manual!$C$2:$C$1206,Raw!N745,Property_Manual!$D$2:$D$1206,Raw!O745,Property_Manual!$F$2:$F$1206,"x")</f>
        <v>0</v>
      </c>
      <c r="AW745" t="str">
        <f t="shared" si="369"/>
        <v>"LiveAnimals","EpermitSignature","securityStampId","","string",7,"Signature details of the Epermit for Live Animals","Security Stamp ID","false","false","","https://onerecord.iata.org/ns/cargo#EpermitSignature","https://onerecord.iata.org/ns/cargo#securityStampId","http://www.w3.org/2001/XMLSchema#string"</v>
      </c>
      <c r="AX745" t="str">
        <f t="shared" si="370"/>
        <v/>
      </c>
      <c r="AY745" t="str">
        <f t="shared" si="371"/>
        <v/>
      </c>
    </row>
    <row r="746" spans="1:51" x14ac:dyDescent="0.2">
      <c r="A746" s="5" t="s">
        <v>1254</v>
      </c>
      <c r="B746" s="5" t="s">
        <v>1199</v>
      </c>
      <c r="C746" s="5" t="s">
        <v>679</v>
      </c>
      <c r="D746" s="5" t="s">
        <v>1033</v>
      </c>
      <c r="E746" s="5"/>
      <c r="F746" s="5" t="s">
        <v>253</v>
      </c>
      <c r="G746">
        <v>1</v>
      </c>
      <c r="I746" s="5" t="s">
        <v>1023</v>
      </c>
      <c r="J746" s="5" t="s">
        <v>1034</v>
      </c>
      <c r="K746" s="5"/>
      <c r="L746" t="str">
        <f t="shared" si="341"/>
        <v>EpermitSignature</v>
      </c>
      <c r="M746" t="str">
        <f t="shared" si="342"/>
        <v>signatureDate</v>
      </c>
      <c r="N746" t="str">
        <f t="shared" si="343"/>
        <v>dateTime</v>
      </c>
      <c r="O746" t="str">
        <f t="shared" si="344"/>
        <v/>
      </c>
      <c r="P746" t="str">
        <f t="shared" si="345"/>
        <v/>
      </c>
      <c r="Q746" t="str">
        <f t="shared" si="346"/>
        <v>Object</v>
      </c>
      <c r="R746" t="str">
        <f t="shared" si="347"/>
        <v>"LiveAnimals"</v>
      </c>
      <c r="S746" t="str">
        <f t="shared" si="348"/>
        <v>"EpermitSignature"</v>
      </c>
      <c r="T746" t="str">
        <f t="shared" si="349"/>
        <v>"signatureDate"</v>
      </c>
      <c r="U746" t="str">
        <f t="shared" si="350"/>
        <v>""</v>
      </c>
      <c r="V746" t="str">
        <f t="shared" si="351"/>
        <v>"dateTime"</v>
      </c>
      <c r="W746">
        <f>IF($A746="Implicit","",COUNTIFS($C$8:C746,C746,$A$8:A746,"Explicit"))</f>
        <v>8</v>
      </c>
      <c r="X746" t="str">
        <f t="shared" si="352"/>
        <v>"Signature details of the Epermit for Live Animals"</v>
      </c>
      <c r="Y746" t="str">
        <f t="shared" si="353"/>
        <v>"Date and time of the signature"</v>
      </c>
      <c r="Z746" t="str">
        <f t="shared" si="354"/>
        <v>"false"</v>
      </c>
      <c r="AA746" t="str">
        <f t="shared" si="355"/>
        <v>"false"</v>
      </c>
      <c r="AB746" t="str">
        <f t="shared" si="356"/>
        <v>""</v>
      </c>
      <c r="AC746" t="str">
        <f t="shared" si="357"/>
        <v>"https://onerecord.iata.org/ns/cargo#EpermitSignature"</v>
      </c>
      <c r="AD746" t="str">
        <f t="shared" si="358"/>
        <v>"https://onerecord.iata.org/ns/cargo#signatureDate"</v>
      </c>
      <c r="AE746" t="str">
        <f t="shared" si="359"/>
        <v>"http://www.w3.org/2001/XMLSchema#dateTime"</v>
      </c>
      <c r="AF746" t="str">
        <f t="shared" si="360"/>
        <v>"LiveAnimals","EpermitSignature","signatureDate","","dateTime",8,"Signature details of the Epermit for Live Animals","Date and time of the signature","false","false","","https://onerecord.iata.org/ns/cargo#EpermitSignature","https://onerecord.iata.org/ns/cargo#signatureDate","http://www.w3.org/2001/XMLSchema#dateTime"</v>
      </c>
      <c r="AG746" t="str">
        <f t="shared" si="361"/>
        <v>"LiveAnimals.EpermitSignature"</v>
      </c>
      <c r="AH746" t="str">
        <f t="shared" si="362"/>
        <v>"signatureDate"</v>
      </c>
      <c r="AI746" t="str">
        <f t="shared" si="363"/>
        <v>".dateTime"</v>
      </c>
      <c r="AJ746" t="str">
        <f t="shared" si="364"/>
        <v>""</v>
      </c>
      <c r="AK746" t="str">
        <f t="shared" si="365"/>
        <v>"hasOne"</v>
      </c>
      <c r="AL746" t="str">
        <f t="shared" si="366"/>
        <v>"LiveAnimals.EpermitSignature","signatureDate",".dateTime","","hasOne"</v>
      </c>
      <c r="AN746">
        <f>COUNTIF(View_conceptual!G:G,L746)</f>
        <v>0</v>
      </c>
      <c r="AO746">
        <f>COUNTIF(View_conceptual!H:H,L746)+COUNTIF(View_conceptual!I:I,N746)</f>
        <v>0</v>
      </c>
      <c r="AQ746" t="str">
        <f t="shared" si="367"/>
        <v/>
      </c>
      <c r="AR746" t="str">
        <f t="shared" si="368"/>
        <v/>
      </c>
      <c r="AT746">
        <f>COUNTIF(View_full!G:G,L746)</f>
        <v>1</v>
      </c>
      <c r="AU746">
        <f>COUNTIF(View_full!H:H,L746)+COUNTIF(View_full!I:I,N746)</f>
        <v>0</v>
      </c>
      <c r="AV746">
        <f>COUNTIFS(Property_Manual!$A$2:$A$1206,Raw!L746,Property_Manual!$B$2:$B$1206,Raw!M746,Property_Manual!$C$2:$C$1206,Raw!N746,Property_Manual!$D$2:$D$1206,Raw!O746,Property_Manual!$F$2:$F$1206,"x")</f>
        <v>0</v>
      </c>
      <c r="AW746" t="str">
        <f t="shared" si="369"/>
        <v>"LiveAnimals","EpermitSignature","signatureDate","","dateTime",8,"Signature details of the Epermit for Live Animals","Date and time of the signature","false","false","","https://onerecord.iata.org/ns/cargo#EpermitSignature","https://onerecord.iata.org/ns/cargo#signatureDate","http://www.w3.org/2001/XMLSchema#dateTime"</v>
      </c>
      <c r="AX746" t="str">
        <f t="shared" si="370"/>
        <v/>
      </c>
      <c r="AY746" t="str">
        <f t="shared" si="371"/>
        <v/>
      </c>
    </row>
    <row r="747" spans="1:51" x14ac:dyDescent="0.2">
      <c r="A747" s="5" t="s">
        <v>1254</v>
      </c>
      <c r="B747" s="5" t="s">
        <v>1199</v>
      </c>
      <c r="C747" s="5" t="s">
        <v>679</v>
      </c>
      <c r="D747" s="5" t="s">
        <v>1035</v>
      </c>
      <c r="E747" s="5"/>
      <c r="F747" s="5" t="s">
        <v>6</v>
      </c>
      <c r="G747">
        <v>1</v>
      </c>
      <c r="I747" s="5" t="s">
        <v>1023</v>
      </c>
      <c r="J747" s="5" t="s">
        <v>1036</v>
      </c>
      <c r="K747" s="5"/>
      <c r="L747" t="str">
        <f t="shared" si="341"/>
        <v>EpermitSignature</v>
      </c>
      <c r="M747" t="str">
        <f t="shared" si="342"/>
        <v>signatureStatement</v>
      </c>
      <c r="N747" t="str">
        <f t="shared" si="343"/>
        <v>string</v>
      </c>
      <c r="O747" t="str">
        <f t="shared" si="344"/>
        <v/>
      </c>
      <c r="P747" t="str">
        <f t="shared" si="345"/>
        <v/>
      </c>
      <c r="Q747" t="str">
        <f t="shared" si="346"/>
        <v>Object</v>
      </c>
      <c r="R747" t="str">
        <f t="shared" si="347"/>
        <v>"LiveAnimals"</v>
      </c>
      <c r="S747" t="str">
        <f t="shared" si="348"/>
        <v>"EpermitSignature"</v>
      </c>
      <c r="T747" t="str">
        <f t="shared" si="349"/>
        <v>"signatureStatement"</v>
      </c>
      <c r="U747" t="str">
        <f t="shared" si="350"/>
        <v>""</v>
      </c>
      <c r="V747" t="str">
        <f t="shared" si="351"/>
        <v>"string"</v>
      </c>
      <c r="W747">
        <f>IF($A747="Implicit","",COUNTIFS($C$8:C747,C747,$A$8:A747,"Explicit"))</f>
        <v>9</v>
      </c>
      <c r="X747" t="str">
        <f t="shared" si="352"/>
        <v>"Signature details of the Epermit for Live Animals"</v>
      </c>
      <c r="Y747" t="str">
        <f t="shared" si="353"/>
        <v>"Signatory signature authentication text"</v>
      </c>
      <c r="Z747" t="str">
        <f t="shared" si="354"/>
        <v>"false"</v>
      </c>
      <c r="AA747" t="str">
        <f t="shared" si="355"/>
        <v>"false"</v>
      </c>
      <c r="AB747" t="str">
        <f t="shared" si="356"/>
        <v>""</v>
      </c>
      <c r="AC747" t="str">
        <f t="shared" si="357"/>
        <v>"https://onerecord.iata.org/ns/cargo#EpermitSignature"</v>
      </c>
      <c r="AD747" t="str">
        <f t="shared" si="358"/>
        <v>"https://onerecord.iata.org/ns/cargo#signatureStatement"</v>
      </c>
      <c r="AE747" t="str">
        <f t="shared" si="359"/>
        <v>"http://www.w3.org/2001/XMLSchema#string"</v>
      </c>
      <c r="AF747" t="str">
        <f t="shared" si="360"/>
        <v>"LiveAnimals","EpermitSignature","signatureStatement","","string",9,"Signature details of the Epermit for Live Animals","Signatory signature authentication text","false","false","","https://onerecord.iata.org/ns/cargo#EpermitSignature","https://onerecord.iata.org/ns/cargo#signatureStatement","http://www.w3.org/2001/XMLSchema#string"</v>
      </c>
      <c r="AG747" t="str">
        <f t="shared" si="361"/>
        <v>"LiveAnimals.EpermitSignature"</v>
      </c>
      <c r="AH747" t="str">
        <f t="shared" si="362"/>
        <v>"signatureStatement"</v>
      </c>
      <c r="AI747" t="str">
        <f t="shared" si="363"/>
        <v>".string"</v>
      </c>
      <c r="AJ747" t="str">
        <f t="shared" si="364"/>
        <v>""</v>
      </c>
      <c r="AK747" t="str">
        <f t="shared" si="365"/>
        <v>"hasOne"</v>
      </c>
      <c r="AL747" t="str">
        <f t="shared" si="366"/>
        <v>"LiveAnimals.EpermitSignature","signatureStatement",".string","","hasOne"</v>
      </c>
      <c r="AN747">
        <f>COUNTIF(View_conceptual!G:G,L747)</f>
        <v>0</v>
      </c>
      <c r="AO747">
        <f>COUNTIF(View_conceptual!H:H,L747)+COUNTIF(View_conceptual!I:I,N747)</f>
        <v>0</v>
      </c>
      <c r="AQ747" t="str">
        <f t="shared" si="367"/>
        <v/>
      </c>
      <c r="AR747" t="str">
        <f t="shared" si="368"/>
        <v/>
      </c>
      <c r="AT747">
        <f>COUNTIF(View_full!G:G,L747)</f>
        <v>1</v>
      </c>
      <c r="AU747">
        <f>COUNTIF(View_full!H:H,L747)+COUNTIF(View_full!I:I,N747)</f>
        <v>0</v>
      </c>
      <c r="AV747">
        <f>COUNTIFS(Property_Manual!$A$2:$A$1206,Raw!L747,Property_Manual!$B$2:$B$1206,Raw!M747,Property_Manual!$C$2:$C$1206,Raw!N747,Property_Manual!$D$2:$D$1206,Raw!O747,Property_Manual!$F$2:$F$1206,"x")</f>
        <v>0</v>
      </c>
      <c r="AW747" t="str">
        <f t="shared" si="369"/>
        <v>"LiveAnimals","EpermitSignature","signatureStatement","","string",9,"Signature details of the Epermit for Live Animals","Signatory signature authentication text","false","false","","https://onerecord.iata.org/ns/cargo#EpermitSignature","https://onerecord.iata.org/ns/cargo#signatureStatement","http://www.w3.org/2001/XMLSchema#string"</v>
      </c>
      <c r="AX747" t="str">
        <f t="shared" si="370"/>
        <v/>
      </c>
      <c r="AY747" t="str">
        <f t="shared" si="371"/>
        <v/>
      </c>
    </row>
    <row r="748" spans="1:51" x14ac:dyDescent="0.2">
      <c r="A748" s="5" t="s">
        <v>1254</v>
      </c>
      <c r="B748" s="5" t="s">
        <v>1199</v>
      </c>
      <c r="C748" s="5" t="s">
        <v>679</v>
      </c>
      <c r="D748" s="5" t="s">
        <v>40</v>
      </c>
      <c r="E748" s="5" t="s">
        <v>1212</v>
      </c>
      <c r="F748" s="5" t="s">
        <v>41</v>
      </c>
      <c r="H748" s="5"/>
      <c r="I748" s="5" t="s">
        <v>1023</v>
      </c>
      <c r="J748" s="5" t="s">
        <v>42</v>
      </c>
      <c r="K748" s="5"/>
      <c r="L748" t="str">
        <f t="shared" si="341"/>
        <v>EpermitSignature</v>
      </c>
      <c r="M748" t="str">
        <f t="shared" si="342"/>
        <v>events</v>
      </c>
      <c r="N748" t="str">
        <f t="shared" si="343"/>
        <v>LogisticsEvent</v>
      </c>
      <c r="O748" t="str">
        <f t="shared" si="344"/>
        <v/>
      </c>
      <c r="P748" t="str">
        <f t="shared" si="345"/>
        <v/>
      </c>
      <c r="Q748" t="str">
        <f t="shared" si="346"/>
        <v>Object</v>
      </c>
      <c r="R748" t="str">
        <f t="shared" si="347"/>
        <v>"LiveAnimals"</v>
      </c>
      <c r="S748" t="str">
        <f t="shared" si="348"/>
        <v>"EpermitSignature"</v>
      </c>
      <c r="T748" t="str">
        <f t="shared" si="349"/>
        <v>"events"</v>
      </c>
      <c r="U748" t="str">
        <f t="shared" si="350"/>
        <v>"Event"</v>
      </c>
      <c r="V748" t="str">
        <f t="shared" si="351"/>
        <v>"LogisticsEvent"</v>
      </c>
      <c r="W748">
        <f>IF($A748="Implicit","",COUNTIFS($C$8:C748,C748,$A$8:A748,"Explicit"))</f>
        <v>10</v>
      </c>
      <c r="X748" t="str">
        <f t="shared" si="352"/>
        <v>"Signature details of the Epermit for Live Animals"</v>
      </c>
      <c r="Y748" t="str">
        <f t="shared" si="353"/>
        <v>"Events object"</v>
      </c>
      <c r="Z748" t="str">
        <f t="shared" si="354"/>
        <v>"true"</v>
      </c>
      <c r="AA748" t="str">
        <f t="shared" si="355"/>
        <v>"false"</v>
      </c>
      <c r="AB748" t="str">
        <f t="shared" si="356"/>
        <v>""</v>
      </c>
      <c r="AC748" t="str">
        <f t="shared" si="357"/>
        <v>"https://onerecord.iata.org/ns/cargo#EpermitSignature"</v>
      </c>
      <c r="AD748" t="str">
        <f t="shared" si="358"/>
        <v>"https://onerecord.iata.org/ns/cargo#events"</v>
      </c>
      <c r="AE748" t="str">
        <f t="shared" si="359"/>
        <v>"https://onerecord.iata.org/ns/cargo#LogisticsEvent"</v>
      </c>
      <c r="AF748" t="str">
        <f t="shared" si="360"/>
        <v>"LiveAnimals","EpermitSignature","events","Event","LogisticsEvent",10,"Signature details of the Epermit for Live Animals","Events object","true","false","","https://onerecord.iata.org/ns/cargo#EpermitSignature","https://onerecord.iata.org/ns/cargo#events","https://onerecord.iata.org/ns/cargo#LogisticsEvent"</v>
      </c>
      <c r="AG748" t="str">
        <f t="shared" si="361"/>
        <v>"LiveAnimals.EpermitSignature"</v>
      </c>
      <c r="AH748" t="str">
        <f t="shared" si="362"/>
        <v>"events"</v>
      </c>
      <c r="AI748" t="str">
        <f t="shared" si="363"/>
        <v>"Event.LogisticsEvent"</v>
      </c>
      <c r="AJ748" t="str">
        <f t="shared" si="364"/>
        <v>""</v>
      </c>
      <c r="AK748" t="str">
        <f t="shared" si="365"/>
        <v>"hasMany"</v>
      </c>
      <c r="AL748" t="str">
        <f t="shared" si="366"/>
        <v>"LiveAnimals.EpermitSignature","events","Event.LogisticsEvent","","hasMany"</v>
      </c>
      <c r="AN748">
        <f>COUNTIF(View_conceptual!G:G,L748)</f>
        <v>0</v>
      </c>
      <c r="AO748">
        <f>COUNTIF(View_conceptual!H:H,L748)+COUNTIF(View_conceptual!I:I,N748)</f>
        <v>0</v>
      </c>
      <c r="AQ748" t="str">
        <f t="shared" si="367"/>
        <v/>
      </c>
      <c r="AR748" t="str">
        <f t="shared" si="368"/>
        <v/>
      </c>
      <c r="AT748">
        <f>COUNTIF(View_full!G:G,L748)</f>
        <v>1</v>
      </c>
      <c r="AU748">
        <f>COUNTIF(View_full!H:H,L748)+COUNTIF(View_full!I:I,N748)</f>
        <v>0</v>
      </c>
      <c r="AV748">
        <f>COUNTIFS(Property_Manual!$A$2:$A$1206,Raw!L748,Property_Manual!$B$2:$B$1206,Raw!M748,Property_Manual!$C$2:$C$1206,Raw!N748,Property_Manual!$D$2:$D$1206,Raw!O748,Property_Manual!$F$2:$F$1206,"x")</f>
        <v>0</v>
      </c>
      <c r="AW748" t="str">
        <f t="shared" si="369"/>
        <v>"LiveAnimals","EpermitSignature","events","Event","LogisticsEvent",10,"Signature details of the Epermit for Live Animals","Events object","true","false","","https://onerecord.iata.org/ns/cargo#EpermitSignature","https://onerecord.iata.org/ns/cargo#events","https://onerecord.iata.org/ns/cargo#LogisticsEvent"</v>
      </c>
      <c r="AX748" t="str">
        <f t="shared" si="370"/>
        <v/>
      </c>
      <c r="AY748" t="str">
        <f t="shared" si="371"/>
        <v/>
      </c>
    </row>
    <row r="749" spans="1:51" x14ac:dyDescent="0.2">
      <c r="A749" s="5" t="s">
        <v>1254</v>
      </c>
      <c r="B749" s="5" t="s">
        <v>1199</v>
      </c>
      <c r="C749" s="5" t="s">
        <v>679</v>
      </c>
      <c r="D749" s="5" t="s">
        <v>46</v>
      </c>
      <c r="E749" s="5"/>
      <c r="F749" s="5" t="s">
        <v>47</v>
      </c>
      <c r="G749">
        <v>1</v>
      </c>
      <c r="H749" s="5"/>
      <c r="I749" s="5" t="s">
        <v>1023</v>
      </c>
      <c r="J749" s="5" t="s">
        <v>48</v>
      </c>
      <c r="K749" s="5"/>
      <c r="L749" t="str">
        <f t="shared" si="341"/>
        <v>EpermitSignature</v>
      </c>
      <c r="M749" t="str">
        <f t="shared" si="342"/>
        <v>skeletonIndicator</v>
      </c>
      <c r="N749" t="str">
        <f t="shared" si="343"/>
        <v>boolean</v>
      </c>
      <c r="O749" t="str">
        <f t="shared" si="344"/>
        <v/>
      </c>
      <c r="P749" t="str">
        <f t="shared" si="345"/>
        <v/>
      </c>
      <c r="Q749" t="str">
        <f t="shared" si="346"/>
        <v>Object</v>
      </c>
      <c r="R749" t="str">
        <f t="shared" si="347"/>
        <v>"LiveAnimals"</v>
      </c>
      <c r="S749" t="str">
        <f t="shared" si="348"/>
        <v>"EpermitSignature"</v>
      </c>
      <c r="T749" t="str">
        <f t="shared" si="349"/>
        <v>"skeletonIndicator"</v>
      </c>
      <c r="U749" t="str">
        <f t="shared" si="350"/>
        <v>""</v>
      </c>
      <c r="V749" t="str">
        <f t="shared" si="351"/>
        <v>"boolean"</v>
      </c>
      <c r="W749">
        <f>IF($A749="Implicit","",COUNTIFS($C$8:C749,C749,$A$8:A749,"Explicit"))</f>
        <v>11</v>
      </c>
      <c r="X749" t="str">
        <f t="shared" si="352"/>
        <v>"Signature details of the Epermit for Live Animals"</v>
      </c>
      <c r="Y749" t="str">
        <f t="shared" si="353"/>
        <v>"Indicator whether a logistics object is a skeleton object"</v>
      </c>
      <c r="Z749" t="str">
        <f t="shared" si="354"/>
        <v>"false"</v>
      </c>
      <c r="AA749" t="str">
        <f t="shared" si="355"/>
        <v>"false"</v>
      </c>
      <c r="AB749" t="str">
        <f t="shared" si="356"/>
        <v>""</v>
      </c>
      <c r="AC749" t="str">
        <f t="shared" si="357"/>
        <v>"https://onerecord.iata.org/ns/cargo#EpermitSignature"</v>
      </c>
      <c r="AD749" t="str">
        <f t="shared" si="358"/>
        <v>"https://onerecord.iata.org/ns/cargo#skeletonIndicator"</v>
      </c>
      <c r="AE749" t="str">
        <f t="shared" si="359"/>
        <v>"http://www.w3.org/2001/XMLSchema#boolean"</v>
      </c>
      <c r="AF749" t="str">
        <f t="shared" si="360"/>
        <v>"LiveAnimals","EpermitSignature","skeletonIndicator","","boolean",11,"Signature details of the Epermit for Live Animals","Indicator whether a logistics object is a skeleton object","false","false","","https://onerecord.iata.org/ns/cargo#EpermitSignature","https://onerecord.iata.org/ns/cargo#skeletonIndicator","http://www.w3.org/2001/XMLSchema#boolean"</v>
      </c>
      <c r="AG749" t="str">
        <f t="shared" si="361"/>
        <v>"LiveAnimals.EpermitSignature"</v>
      </c>
      <c r="AH749" t="str">
        <f t="shared" si="362"/>
        <v>"skeletonIndicator"</v>
      </c>
      <c r="AI749" t="str">
        <f t="shared" si="363"/>
        <v>".boolean"</v>
      </c>
      <c r="AJ749" t="str">
        <f t="shared" si="364"/>
        <v>""</v>
      </c>
      <c r="AK749" t="str">
        <f t="shared" si="365"/>
        <v>"hasOne"</v>
      </c>
      <c r="AL749" t="str">
        <f t="shared" si="366"/>
        <v>"LiveAnimals.EpermitSignature","skeletonIndicator",".boolean","","hasOne"</v>
      </c>
      <c r="AN749">
        <f>COUNTIF(View_conceptual!G:G,L749)</f>
        <v>0</v>
      </c>
      <c r="AO749">
        <f>COUNTIF(View_conceptual!H:H,L749)+COUNTIF(View_conceptual!I:I,N749)</f>
        <v>0</v>
      </c>
      <c r="AQ749" t="str">
        <f t="shared" si="367"/>
        <v/>
      </c>
      <c r="AR749" t="str">
        <f t="shared" si="368"/>
        <v/>
      </c>
      <c r="AT749">
        <f>COUNTIF(View_full!G:G,L749)</f>
        <v>1</v>
      </c>
      <c r="AU749">
        <f>COUNTIF(View_full!H:H,L749)+COUNTIF(View_full!I:I,N749)</f>
        <v>0</v>
      </c>
      <c r="AV749">
        <f>COUNTIFS(Property_Manual!$A$2:$A$1206,Raw!L749,Property_Manual!$B$2:$B$1206,Raw!M749,Property_Manual!$C$2:$C$1206,Raw!N749,Property_Manual!$D$2:$D$1206,Raw!O749,Property_Manual!$F$2:$F$1206,"x")</f>
        <v>0</v>
      </c>
      <c r="AW749" t="str">
        <f t="shared" si="369"/>
        <v>"LiveAnimals","EpermitSignature","skeletonIndicator","","boolean",11,"Signature details of the Epermit for Live Animals","Indicator whether a logistics object is a skeleton object","false","false","","https://onerecord.iata.org/ns/cargo#EpermitSignature","https://onerecord.iata.org/ns/cargo#skeletonIndicator","http://www.w3.org/2001/XMLSchema#boolean"</v>
      </c>
      <c r="AX749" t="str">
        <f t="shared" si="370"/>
        <v/>
      </c>
      <c r="AY749" t="str">
        <f t="shared" si="371"/>
        <v/>
      </c>
    </row>
    <row r="750" spans="1:51" x14ac:dyDescent="0.2">
      <c r="A750" s="5" t="s">
        <v>1255</v>
      </c>
      <c r="B750" s="5" t="s">
        <v>1199</v>
      </c>
      <c r="C750" s="5" t="s">
        <v>679</v>
      </c>
      <c r="D750" s="5" t="s">
        <v>40</v>
      </c>
      <c r="E750" s="5" t="s">
        <v>1212</v>
      </c>
      <c r="F750" s="5" t="s">
        <v>41</v>
      </c>
      <c r="H750" s="5"/>
      <c r="I750" s="5" t="s">
        <v>1023</v>
      </c>
      <c r="J750" s="5" t="s">
        <v>42</v>
      </c>
      <c r="K750" s="5"/>
      <c r="L750" t="str">
        <f t="shared" si="341"/>
        <v>EpermitSignature</v>
      </c>
      <c r="M750" t="str">
        <f t="shared" si="342"/>
        <v>events</v>
      </c>
      <c r="N750" t="str">
        <f t="shared" si="343"/>
        <v>LogisticsEvent</v>
      </c>
      <c r="O750" t="str">
        <f t="shared" si="344"/>
        <v/>
      </c>
      <c r="P750" t="str">
        <f t="shared" si="345"/>
        <v/>
      </c>
      <c r="Q750" t="str">
        <f t="shared" si="346"/>
        <v>Object</v>
      </c>
      <c r="R750" t="str">
        <f t="shared" si="347"/>
        <v/>
      </c>
      <c r="S750" t="str">
        <f t="shared" si="348"/>
        <v/>
      </c>
      <c r="T750" t="str">
        <f t="shared" si="349"/>
        <v/>
      </c>
      <c r="U750" t="str">
        <f t="shared" si="350"/>
        <v/>
      </c>
      <c r="V750" t="str">
        <f t="shared" si="351"/>
        <v/>
      </c>
      <c r="W750" t="str">
        <f>IF($A750="Implicit","",COUNTIFS($C$8:C750,C750,$A$8:A750,"Explicit"))</f>
        <v/>
      </c>
      <c r="X750" t="str">
        <f t="shared" si="352"/>
        <v/>
      </c>
      <c r="Y750" t="str">
        <f t="shared" si="353"/>
        <v/>
      </c>
      <c r="Z750" t="str">
        <f t="shared" si="354"/>
        <v/>
      </c>
      <c r="AA750" t="str">
        <f t="shared" si="355"/>
        <v/>
      </c>
      <c r="AB750" t="str">
        <f t="shared" si="356"/>
        <v/>
      </c>
      <c r="AC750" t="str">
        <f t="shared" si="357"/>
        <v/>
      </c>
      <c r="AD750" t="str">
        <f t="shared" si="358"/>
        <v/>
      </c>
      <c r="AE750" t="str">
        <f t="shared" si="359"/>
        <v/>
      </c>
      <c r="AF750" t="str">
        <f t="shared" si="360"/>
        <v/>
      </c>
      <c r="AG750" t="str">
        <f t="shared" si="361"/>
        <v>"LiveAnimals.EpermitSignature"</v>
      </c>
      <c r="AH750" t="str">
        <f t="shared" si="362"/>
        <v>"events"</v>
      </c>
      <c r="AI750" t="str">
        <f t="shared" si="363"/>
        <v>"Event.LogisticsEvent"</v>
      </c>
      <c r="AJ750" t="str">
        <f t="shared" si="364"/>
        <v>""</v>
      </c>
      <c r="AK750" t="str">
        <f t="shared" si="365"/>
        <v>"hasMany"</v>
      </c>
      <c r="AL750" t="str">
        <f t="shared" si="366"/>
        <v>"LiveAnimals.EpermitSignature","events","Event.LogisticsEvent","","hasMany"</v>
      </c>
      <c r="AN750">
        <f>COUNTIF(View_conceptual!G:G,L750)</f>
        <v>0</v>
      </c>
      <c r="AO750">
        <f>COUNTIF(View_conceptual!H:H,L750)+COUNTIF(View_conceptual!I:I,N750)</f>
        <v>0</v>
      </c>
      <c r="AQ750" t="str">
        <f t="shared" si="367"/>
        <v/>
      </c>
      <c r="AR750" t="str">
        <f t="shared" si="368"/>
        <v/>
      </c>
      <c r="AT750">
        <f>COUNTIF(View_full!G:G,L750)</f>
        <v>1</v>
      </c>
      <c r="AU750">
        <f>COUNTIF(View_full!H:H,L750)+COUNTIF(View_full!I:I,N750)</f>
        <v>0</v>
      </c>
      <c r="AV750">
        <f>COUNTIFS(Property_Manual!$A$2:$A$1206,Raw!L750,Property_Manual!$B$2:$B$1206,Raw!M750,Property_Manual!$C$2:$C$1206,Raw!N750,Property_Manual!$D$2:$D$1206,Raw!O750,Property_Manual!$F$2:$F$1206,"x")</f>
        <v>0</v>
      </c>
      <c r="AW750" t="str">
        <f t="shared" si="369"/>
        <v/>
      </c>
      <c r="AX750" t="str">
        <f t="shared" si="370"/>
        <v/>
      </c>
      <c r="AY750" t="str">
        <f t="shared" si="371"/>
        <v/>
      </c>
    </row>
    <row r="751" spans="1:51" x14ac:dyDescent="0.2">
      <c r="A751" s="5" t="s">
        <v>1254</v>
      </c>
      <c r="B751" s="5" t="s">
        <v>3</v>
      </c>
      <c r="C751" s="5" t="s">
        <v>697</v>
      </c>
      <c r="D751" s="5" t="s">
        <v>5</v>
      </c>
      <c r="E751" s="5"/>
      <c r="F751" s="5" t="s">
        <v>6</v>
      </c>
      <c r="G751">
        <v>1</v>
      </c>
      <c r="I751" s="5" t="s">
        <v>698</v>
      </c>
      <c r="J751" s="5" t="s">
        <v>8</v>
      </c>
      <c r="K751" s="5"/>
      <c r="L751" t="str">
        <f t="shared" si="341"/>
        <v>EventTimeType</v>
      </c>
      <c r="M751" t="str">
        <f t="shared" si="342"/>
        <v>code</v>
      </c>
      <c r="N751" t="str">
        <f t="shared" si="343"/>
        <v>string</v>
      </c>
      <c r="O751" t="str">
        <f t="shared" si="344"/>
        <v/>
      </c>
      <c r="P751" t="str">
        <f t="shared" si="345"/>
        <v/>
      </c>
      <c r="Q751" t="str">
        <f t="shared" si="346"/>
        <v>Object</v>
      </c>
      <c r="R751" t="str">
        <f t="shared" si="347"/>
        <v>"Enum"</v>
      </c>
      <c r="S751" t="str">
        <f t="shared" si="348"/>
        <v>"EventTimeType"</v>
      </c>
      <c r="T751" t="str">
        <f t="shared" si="349"/>
        <v>"code"</v>
      </c>
      <c r="U751" t="str">
        <f t="shared" si="350"/>
        <v>""</v>
      </c>
      <c r="V751" t="str">
        <f t="shared" si="351"/>
        <v>"string"</v>
      </c>
      <c r="W751">
        <f>IF($A751="Implicit","",COUNTIFS($C$8:C751,C751,$A$8:A751,"Explicit"))</f>
        <v>1</v>
      </c>
      <c r="X751" t="str">
        <f t="shared" si="352"/>
        <v>"Restricted code list for acceptable event times"</v>
      </c>
      <c r="Y751" t="str">
        <f t="shared" si="353"/>
        <v>"Code or short version of a code; for example "CH" for Switzerland when referring to the UN/LOCODE code list"</v>
      </c>
      <c r="Z751" t="str">
        <f t="shared" si="354"/>
        <v>"false"</v>
      </c>
      <c r="AA751" t="str">
        <f t="shared" si="355"/>
        <v>"false"</v>
      </c>
      <c r="AB751" t="str">
        <f t="shared" si="356"/>
        <v>""</v>
      </c>
      <c r="AC751" t="str">
        <f t="shared" si="357"/>
        <v>"https://onerecord.iata.org/ns/cargo#EventTimeType"</v>
      </c>
      <c r="AD751" t="str">
        <f t="shared" si="358"/>
        <v>"https://onerecord.iata.org/ns/cargo#code"</v>
      </c>
      <c r="AE751" t="str">
        <f t="shared" si="359"/>
        <v>"http://www.w3.org/2001/XMLSchema#string"</v>
      </c>
      <c r="AF751" t="str">
        <f t="shared" si="360"/>
        <v>"Enum","EventTimeType","code","","string",1,"Restricted code list for acceptable event times","Code or short version of a code; for example "CH" for Switzerland when referring to the UN/LOCODE code list","false","false","","https://onerecord.iata.org/ns/cargo#EventTimeType","https://onerecord.iata.org/ns/cargo#code","http://www.w3.org/2001/XMLSchema#string"</v>
      </c>
      <c r="AG751" t="str">
        <f t="shared" si="361"/>
        <v>"Enum.EventTimeType"</v>
      </c>
      <c r="AH751" t="str">
        <f t="shared" si="362"/>
        <v>"code"</v>
      </c>
      <c r="AI751" t="str">
        <f t="shared" si="363"/>
        <v>".string"</v>
      </c>
      <c r="AJ751" t="str">
        <f t="shared" si="364"/>
        <v>""</v>
      </c>
      <c r="AK751" t="str">
        <f t="shared" si="365"/>
        <v>"hasOne"</v>
      </c>
      <c r="AL751" t="str">
        <f t="shared" si="366"/>
        <v>"Enum.EventTimeType","code",".string","","hasOne"</v>
      </c>
      <c r="AN751">
        <f>COUNTIF(View_conceptual!G:G,L751)</f>
        <v>0</v>
      </c>
      <c r="AO751">
        <f>COUNTIF(View_conceptual!H:H,L751)+COUNTIF(View_conceptual!I:I,N751)</f>
        <v>0</v>
      </c>
      <c r="AQ751" t="str">
        <f t="shared" si="367"/>
        <v/>
      </c>
      <c r="AR751" t="str">
        <f t="shared" si="368"/>
        <v/>
      </c>
      <c r="AT751">
        <f>COUNTIF(View_full!G:G,L751)</f>
        <v>0</v>
      </c>
      <c r="AU751">
        <f>COUNTIF(View_full!H:H,L751)+COUNTIF(View_full!I:I,N751)</f>
        <v>0</v>
      </c>
      <c r="AV751">
        <f>COUNTIFS(Property_Manual!$A$2:$A$1206,Raw!L751,Property_Manual!$B$2:$B$1206,Raw!M751,Property_Manual!$C$2:$C$1206,Raw!N751,Property_Manual!$D$2:$D$1206,Raw!O751,Property_Manual!$F$2:$F$1206,"x")</f>
        <v>0</v>
      </c>
      <c r="AW751" t="str">
        <f t="shared" si="369"/>
        <v/>
      </c>
      <c r="AX751" t="str">
        <f t="shared" si="370"/>
        <v/>
      </c>
      <c r="AY751" t="str">
        <f t="shared" si="371"/>
        <v/>
      </c>
    </row>
    <row r="752" spans="1:51" x14ac:dyDescent="0.2">
      <c r="A752" s="5" t="s">
        <v>1254</v>
      </c>
      <c r="B752" s="5" t="s">
        <v>3</v>
      </c>
      <c r="C752" s="5" t="s">
        <v>697</v>
      </c>
      <c r="D752" s="5" t="s">
        <v>9</v>
      </c>
      <c r="F752" s="5" t="s">
        <v>6</v>
      </c>
      <c r="G752">
        <v>1</v>
      </c>
      <c r="I752" s="5" t="s">
        <v>698</v>
      </c>
      <c r="J752" s="5" t="s">
        <v>10</v>
      </c>
      <c r="K752" s="5"/>
      <c r="L752" t="str">
        <f t="shared" si="341"/>
        <v>EventTimeType</v>
      </c>
      <c r="M752" t="str">
        <f t="shared" si="342"/>
        <v>codeDescription</v>
      </c>
      <c r="N752" t="str">
        <f t="shared" si="343"/>
        <v>string</v>
      </c>
      <c r="O752" t="str">
        <f t="shared" si="344"/>
        <v/>
      </c>
      <c r="P752" t="str">
        <f t="shared" si="345"/>
        <v/>
      </c>
      <c r="Q752" t="str">
        <f t="shared" si="346"/>
        <v>Object</v>
      </c>
      <c r="R752" t="str">
        <f t="shared" si="347"/>
        <v>"Enum"</v>
      </c>
      <c r="S752" t="str">
        <f t="shared" si="348"/>
        <v>"EventTimeType"</v>
      </c>
      <c r="T752" t="str">
        <f t="shared" si="349"/>
        <v>"codeDescription"</v>
      </c>
      <c r="U752" t="str">
        <f t="shared" si="350"/>
        <v>""</v>
      </c>
      <c r="V752" t="str">
        <f t="shared" si="351"/>
        <v>"string"</v>
      </c>
      <c r="W752">
        <f>IF($A752="Implicit","",COUNTIFS($C$8:C752,C752,$A$8:A752,"Explicit"))</f>
        <v>2</v>
      </c>
      <c r="X752" t="str">
        <f t="shared" si="352"/>
        <v>"Restricted code list for acceptable event times"</v>
      </c>
      <c r="Y752" t="str">
        <f t="shared" si="353"/>
        <v>"Description or long version of the code; for example "Switzerland" for Switzerland when referring to the UN/LOCODE code list"</v>
      </c>
      <c r="Z752" t="str">
        <f t="shared" si="354"/>
        <v>"false"</v>
      </c>
      <c r="AA752" t="str">
        <f t="shared" si="355"/>
        <v>"false"</v>
      </c>
      <c r="AB752" t="str">
        <f t="shared" si="356"/>
        <v>""</v>
      </c>
      <c r="AC752" t="str">
        <f t="shared" si="357"/>
        <v>"https://onerecord.iata.org/ns/cargo#EventTimeType"</v>
      </c>
      <c r="AD752" t="str">
        <f t="shared" si="358"/>
        <v>"https://onerecord.iata.org/ns/cargo#codeDescription"</v>
      </c>
      <c r="AE752" t="str">
        <f t="shared" si="359"/>
        <v>"http://www.w3.org/2001/XMLSchema#string"</v>
      </c>
      <c r="AF752" t="str">
        <f t="shared" si="360"/>
        <v>"Enum","EventTimeType","codeDescription","","string",2,"Restricted code list for acceptable event times","Description or long version of the code; for example "Switzerland" for Switzerland when referring to the UN/LOCODE code list","false","false","","https://onerecord.iata.org/ns/cargo#EventTimeType","https://onerecord.iata.org/ns/cargo#codeDescription","http://www.w3.org/2001/XMLSchema#string"</v>
      </c>
      <c r="AG752" t="str">
        <f t="shared" si="361"/>
        <v>"Enum.EventTimeType"</v>
      </c>
      <c r="AH752" t="str">
        <f t="shared" si="362"/>
        <v>"codeDescription"</v>
      </c>
      <c r="AI752" t="str">
        <f t="shared" si="363"/>
        <v>".string"</v>
      </c>
      <c r="AJ752" t="str">
        <f t="shared" si="364"/>
        <v>""</v>
      </c>
      <c r="AK752" t="str">
        <f t="shared" si="365"/>
        <v>"hasOne"</v>
      </c>
      <c r="AL752" t="str">
        <f t="shared" si="366"/>
        <v>"Enum.EventTimeType","codeDescription",".string","","hasOne"</v>
      </c>
      <c r="AN752">
        <f>COUNTIF(View_conceptual!G:G,L752)</f>
        <v>0</v>
      </c>
      <c r="AO752">
        <f>COUNTIF(View_conceptual!H:H,L752)+COUNTIF(View_conceptual!I:I,N752)</f>
        <v>0</v>
      </c>
      <c r="AQ752" t="str">
        <f t="shared" si="367"/>
        <v/>
      </c>
      <c r="AR752" t="str">
        <f t="shared" si="368"/>
        <v/>
      </c>
      <c r="AT752">
        <f>COUNTIF(View_full!G:G,L752)</f>
        <v>0</v>
      </c>
      <c r="AU752">
        <f>COUNTIF(View_full!H:H,L752)+COUNTIF(View_full!I:I,N752)</f>
        <v>0</v>
      </c>
      <c r="AV752">
        <f>COUNTIFS(Property_Manual!$A$2:$A$1206,Raw!L752,Property_Manual!$B$2:$B$1206,Raw!M752,Property_Manual!$C$2:$C$1206,Raw!N752,Property_Manual!$D$2:$D$1206,Raw!O752,Property_Manual!$F$2:$F$1206,"x")</f>
        <v>0</v>
      </c>
      <c r="AW752" t="str">
        <f t="shared" si="369"/>
        <v/>
      </c>
      <c r="AX752" t="str">
        <f t="shared" si="370"/>
        <v/>
      </c>
      <c r="AY752" t="str">
        <f t="shared" si="371"/>
        <v/>
      </c>
    </row>
    <row r="753" spans="1:51" x14ac:dyDescent="0.2">
      <c r="A753" s="5" t="s">
        <v>1254</v>
      </c>
      <c r="B753" s="5" t="s">
        <v>3</v>
      </c>
      <c r="C753" s="5" t="s">
        <v>697</v>
      </c>
      <c r="D753" s="5" t="s">
        <v>11</v>
      </c>
      <c r="E753" s="5"/>
      <c r="F753" s="5" t="s">
        <v>12</v>
      </c>
      <c r="G753">
        <v>1</v>
      </c>
      <c r="I753" s="5" t="s">
        <v>698</v>
      </c>
      <c r="J753" s="5" t="s">
        <v>13</v>
      </c>
      <c r="K753" s="5"/>
      <c r="L753" t="str">
        <f t="shared" si="341"/>
        <v>EventTimeType</v>
      </c>
      <c r="M753" t="str">
        <f t="shared" si="342"/>
        <v>codeLevel</v>
      </c>
      <c r="N753" t="str">
        <f t="shared" si="343"/>
        <v>integer</v>
      </c>
      <c r="O753" t="str">
        <f t="shared" si="344"/>
        <v/>
      </c>
      <c r="P753" t="str">
        <f t="shared" si="345"/>
        <v/>
      </c>
      <c r="Q753" t="str">
        <f t="shared" si="346"/>
        <v>Object</v>
      </c>
      <c r="R753" t="str">
        <f t="shared" si="347"/>
        <v>"Enum"</v>
      </c>
      <c r="S753" t="str">
        <f t="shared" si="348"/>
        <v>"EventTimeType"</v>
      </c>
      <c r="T753" t="str">
        <f t="shared" si="349"/>
        <v>"codeLevel"</v>
      </c>
      <c r="U753" t="str">
        <f t="shared" si="350"/>
        <v>""</v>
      </c>
      <c r="V753" t="str">
        <f t="shared" si="351"/>
        <v>"integer"</v>
      </c>
      <c r="W753">
        <f>IF($A753="Implicit","",COUNTIFS($C$8:C753,C753,$A$8:A753,"Explicit"))</f>
        <v>3</v>
      </c>
      <c r="X753" t="str">
        <f t="shared" si="352"/>
        <v>"Restricted code list for acceptable event times"</v>
      </c>
      <c r="Y753" t="str">
        <f t="shared" si="353"/>
        <v>"Integer indicating the level of a code if a codelists is hierarchical; for example HS-Codes"</v>
      </c>
      <c r="Z753" t="str">
        <f t="shared" si="354"/>
        <v>"false"</v>
      </c>
      <c r="AA753" t="str">
        <f t="shared" si="355"/>
        <v>"false"</v>
      </c>
      <c r="AB753" t="str">
        <f t="shared" si="356"/>
        <v>""</v>
      </c>
      <c r="AC753" t="str">
        <f t="shared" si="357"/>
        <v>"https://onerecord.iata.org/ns/cargo#EventTimeType"</v>
      </c>
      <c r="AD753" t="str">
        <f t="shared" si="358"/>
        <v>"https://onerecord.iata.org/ns/cargo#codeLevel"</v>
      </c>
      <c r="AE753" t="str">
        <f t="shared" si="359"/>
        <v>"http://www.w3.org/2001/XMLSchema#integer"</v>
      </c>
      <c r="AF753" t="str">
        <f t="shared" si="360"/>
        <v>"Enum","EventTimeType","codeLevel","","integer",3,"Restricted code list for acceptable event times","Integer indicating the level of a code if a codelists is hierarchical; for example HS-Codes","false","false","","https://onerecord.iata.org/ns/cargo#EventTimeType","https://onerecord.iata.org/ns/cargo#codeLevel","http://www.w3.org/2001/XMLSchema#integer"</v>
      </c>
      <c r="AG753" t="str">
        <f t="shared" si="361"/>
        <v>"Enum.EventTimeType"</v>
      </c>
      <c r="AH753" t="str">
        <f t="shared" si="362"/>
        <v>"codeLevel"</v>
      </c>
      <c r="AI753" t="str">
        <f t="shared" si="363"/>
        <v>".integer"</v>
      </c>
      <c r="AJ753" t="str">
        <f t="shared" si="364"/>
        <v>""</v>
      </c>
      <c r="AK753" t="str">
        <f t="shared" si="365"/>
        <v>"hasOne"</v>
      </c>
      <c r="AL753" t="str">
        <f t="shared" si="366"/>
        <v>"Enum.EventTimeType","codeLevel",".integer","","hasOne"</v>
      </c>
      <c r="AN753">
        <f>COUNTIF(View_conceptual!G:G,L753)</f>
        <v>0</v>
      </c>
      <c r="AO753">
        <f>COUNTIF(View_conceptual!H:H,L753)+COUNTIF(View_conceptual!I:I,N753)</f>
        <v>0</v>
      </c>
      <c r="AQ753" t="str">
        <f t="shared" si="367"/>
        <v/>
      </c>
      <c r="AR753" t="str">
        <f t="shared" si="368"/>
        <v/>
      </c>
      <c r="AT753">
        <f>COUNTIF(View_full!G:G,L753)</f>
        <v>0</v>
      </c>
      <c r="AU753">
        <f>COUNTIF(View_full!H:H,L753)+COUNTIF(View_full!I:I,N753)</f>
        <v>0</v>
      </c>
      <c r="AV753">
        <f>COUNTIFS(Property_Manual!$A$2:$A$1206,Raw!L753,Property_Manual!$B$2:$B$1206,Raw!M753,Property_Manual!$C$2:$C$1206,Raw!N753,Property_Manual!$D$2:$D$1206,Raw!O753,Property_Manual!$F$2:$F$1206,"x")</f>
        <v>0</v>
      </c>
      <c r="AW753" t="str">
        <f t="shared" si="369"/>
        <v/>
      </c>
      <c r="AX753" t="str">
        <f t="shared" si="370"/>
        <v/>
      </c>
      <c r="AY753" t="str">
        <f t="shared" si="371"/>
        <v/>
      </c>
    </row>
    <row r="754" spans="1:51" x14ac:dyDescent="0.2">
      <c r="A754" s="5" t="s">
        <v>1254</v>
      </c>
      <c r="B754" s="5" t="s">
        <v>3</v>
      </c>
      <c r="C754" s="5" t="s">
        <v>697</v>
      </c>
      <c r="D754" s="5" t="s">
        <v>14</v>
      </c>
      <c r="E754" s="5"/>
      <c r="F754" s="5" t="s">
        <v>6</v>
      </c>
      <c r="G754">
        <v>1</v>
      </c>
      <c r="I754" s="5" t="s">
        <v>698</v>
      </c>
      <c r="J754" s="5" t="s">
        <v>15</v>
      </c>
      <c r="K754" s="5"/>
      <c r="L754" t="str">
        <f t="shared" si="341"/>
        <v>EventTimeType</v>
      </c>
      <c r="M754" t="str">
        <f t="shared" si="342"/>
        <v>codeListName</v>
      </c>
      <c r="N754" t="str">
        <f t="shared" si="343"/>
        <v>string</v>
      </c>
      <c r="O754" t="str">
        <f t="shared" si="344"/>
        <v/>
      </c>
      <c r="P754" t="str">
        <f t="shared" si="345"/>
        <v/>
      </c>
      <c r="Q754" t="str">
        <f t="shared" si="346"/>
        <v>Object</v>
      </c>
      <c r="R754" t="str">
        <f t="shared" si="347"/>
        <v>"Enum"</v>
      </c>
      <c r="S754" t="str">
        <f t="shared" si="348"/>
        <v>"EventTimeType"</v>
      </c>
      <c r="T754" t="str">
        <f t="shared" si="349"/>
        <v>"codeListName"</v>
      </c>
      <c r="U754" t="str">
        <f t="shared" si="350"/>
        <v>""</v>
      </c>
      <c r="V754" t="str">
        <f t="shared" si="351"/>
        <v>"string"</v>
      </c>
      <c r="W754">
        <f>IF($A754="Implicit","",COUNTIFS($C$8:C754,C754,$A$8:A754,"Explicit"))</f>
        <v>4</v>
      </c>
      <c r="X754" t="str">
        <f t="shared" si="352"/>
        <v>"Restricted code list for acceptable event times"</v>
      </c>
      <c r="Y754" t="str">
        <f t="shared" si="353"/>
        <v>"Official name of the code list without version number when direct reference is not possible; for example "UN/LOCODE" when referring to the UN/LOCODE code list"</v>
      </c>
      <c r="Z754" t="str">
        <f t="shared" si="354"/>
        <v>"false"</v>
      </c>
      <c r="AA754" t="str">
        <f t="shared" si="355"/>
        <v>"false"</v>
      </c>
      <c r="AB754" t="str">
        <f t="shared" si="356"/>
        <v>""</v>
      </c>
      <c r="AC754" t="str">
        <f t="shared" si="357"/>
        <v>"https://onerecord.iata.org/ns/cargo#EventTimeType"</v>
      </c>
      <c r="AD754" t="str">
        <f t="shared" si="358"/>
        <v>"https://onerecord.iata.org/ns/cargo#codeListName"</v>
      </c>
      <c r="AE754" t="str">
        <f t="shared" si="359"/>
        <v>"http://www.w3.org/2001/XMLSchema#string"</v>
      </c>
      <c r="AF754" t="str">
        <f t="shared" si="360"/>
        <v>"Enum","EventTimeType","codeListName","","string",4,"Restricted code list for acceptable event times","Official name of the code list without version number when direct reference is not possible; for example "UN/LOCODE" when referring to the UN/LOCODE code list","false","false","","https://onerecord.iata.org/ns/cargo#EventTimeType","https://onerecord.iata.org/ns/cargo#codeListName","http://www.w3.org/2001/XMLSchema#string"</v>
      </c>
      <c r="AG754" t="str">
        <f t="shared" si="361"/>
        <v>"Enum.EventTimeType"</v>
      </c>
      <c r="AH754" t="str">
        <f t="shared" si="362"/>
        <v>"codeListName"</v>
      </c>
      <c r="AI754" t="str">
        <f t="shared" si="363"/>
        <v>".string"</v>
      </c>
      <c r="AJ754" t="str">
        <f t="shared" si="364"/>
        <v>""</v>
      </c>
      <c r="AK754" t="str">
        <f t="shared" si="365"/>
        <v>"hasOne"</v>
      </c>
      <c r="AL754" t="str">
        <f t="shared" si="366"/>
        <v>"Enum.EventTimeType","codeListName",".string","","hasOne"</v>
      </c>
      <c r="AN754">
        <f>COUNTIF(View_conceptual!G:G,L754)</f>
        <v>0</v>
      </c>
      <c r="AO754">
        <f>COUNTIF(View_conceptual!H:H,L754)+COUNTIF(View_conceptual!I:I,N754)</f>
        <v>0</v>
      </c>
      <c r="AQ754" t="str">
        <f t="shared" si="367"/>
        <v/>
      </c>
      <c r="AR754" t="str">
        <f t="shared" si="368"/>
        <v/>
      </c>
      <c r="AT754">
        <f>COUNTIF(View_full!G:G,L754)</f>
        <v>0</v>
      </c>
      <c r="AU754">
        <f>COUNTIF(View_full!H:H,L754)+COUNTIF(View_full!I:I,N754)</f>
        <v>0</v>
      </c>
      <c r="AV754">
        <f>COUNTIFS(Property_Manual!$A$2:$A$1206,Raw!L754,Property_Manual!$B$2:$B$1206,Raw!M754,Property_Manual!$C$2:$C$1206,Raw!N754,Property_Manual!$D$2:$D$1206,Raw!O754,Property_Manual!$F$2:$F$1206,"x")</f>
        <v>0</v>
      </c>
      <c r="AW754" t="str">
        <f t="shared" si="369"/>
        <v/>
      </c>
      <c r="AX754" t="str">
        <f t="shared" si="370"/>
        <v/>
      </c>
      <c r="AY754" t="str">
        <f t="shared" si="371"/>
        <v/>
      </c>
    </row>
    <row r="755" spans="1:51" x14ac:dyDescent="0.2">
      <c r="A755" s="5" t="s">
        <v>1254</v>
      </c>
      <c r="B755" s="5" t="s">
        <v>3</v>
      </c>
      <c r="C755" s="5" t="s">
        <v>697</v>
      </c>
      <c r="D755" s="5" t="s">
        <v>16</v>
      </c>
      <c r="E755" s="5"/>
      <c r="F755" s="5" t="s">
        <v>6</v>
      </c>
      <c r="G755">
        <v>1</v>
      </c>
      <c r="I755" s="5" t="s">
        <v>698</v>
      </c>
      <c r="J755" s="5" t="s">
        <v>17</v>
      </c>
      <c r="K755" s="5"/>
      <c r="L755" t="str">
        <f t="shared" si="341"/>
        <v>EventTimeType</v>
      </c>
      <c r="M755" t="str">
        <f t="shared" si="342"/>
        <v>codeListReference</v>
      </c>
      <c r="N755" t="str">
        <f t="shared" si="343"/>
        <v>string</v>
      </c>
      <c r="O755" t="str">
        <f t="shared" si="344"/>
        <v/>
      </c>
      <c r="P755" t="str">
        <f t="shared" si="345"/>
        <v/>
      </c>
      <c r="Q755" t="str">
        <f t="shared" si="346"/>
        <v>Object</v>
      </c>
      <c r="R755" t="str">
        <f t="shared" si="347"/>
        <v>"Enum"</v>
      </c>
      <c r="S755" t="str">
        <f t="shared" si="348"/>
        <v>"EventTimeType"</v>
      </c>
      <c r="T755" t="str">
        <f t="shared" si="349"/>
        <v>"codeListReference"</v>
      </c>
      <c r="U755" t="str">
        <f t="shared" si="350"/>
        <v>""</v>
      </c>
      <c r="V755" t="str">
        <f t="shared" si="351"/>
        <v>"string"</v>
      </c>
      <c r="W755">
        <f>IF($A755="Implicit","",COUNTIFS($C$8:C755,C755,$A$8:A755,"Explicit"))</f>
        <v>5</v>
      </c>
      <c r="X755" t="str">
        <f t="shared" si="352"/>
        <v>"Restricted code list for acceptable event times"</v>
      </c>
      <c r="Y755" t="str">
        <f t="shared" si="353"/>
        <v>"URL to access the code list the code is taken from; for example "https://unece.org/trade/cefact/unlocode-code-list-country-and-territory" for UN/LOCODE."</v>
      </c>
      <c r="Z755" t="str">
        <f t="shared" si="354"/>
        <v>"false"</v>
      </c>
      <c r="AA755" t="str">
        <f t="shared" si="355"/>
        <v>"false"</v>
      </c>
      <c r="AB755" t="str">
        <f t="shared" si="356"/>
        <v>""</v>
      </c>
      <c r="AC755" t="str">
        <f t="shared" si="357"/>
        <v>"https://onerecord.iata.org/ns/cargo#EventTimeType"</v>
      </c>
      <c r="AD755" t="str">
        <f t="shared" si="358"/>
        <v>"https://onerecord.iata.org/ns/cargo#codeListReference"</v>
      </c>
      <c r="AE755" t="str">
        <f t="shared" si="359"/>
        <v>"http://www.w3.org/2001/XMLSchema#string"</v>
      </c>
      <c r="AF755" t="str">
        <f t="shared" si="360"/>
        <v>"Enum","EventTimeType","codeListReference","","string",5,"Restricted code list for acceptable event times","URL to access the code list the code is taken from; for example "https://unece.org/trade/cefact/unlocode-code-list-country-and-territory" for UN/LOCODE.","false","false","","https://onerecord.iata.org/ns/cargo#EventTimeType","https://onerecord.iata.org/ns/cargo#codeListReference","http://www.w3.org/2001/XMLSchema#string"</v>
      </c>
      <c r="AG755" t="str">
        <f t="shared" si="361"/>
        <v>"Enum.EventTimeType"</v>
      </c>
      <c r="AH755" t="str">
        <f t="shared" si="362"/>
        <v>"codeListReference"</v>
      </c>
      <c r="AI755" t="str">
        <f t="shared" si="363"/>
        <v>".string"</v>
      </c>
      <c r="AJ755" t="str">
        <f t="shared" si="364"/>
        <v>""</v>
      </c>
      <c r="AK755" t="str">
        <f t="shared" si="365"/>
        <v>"hasOne"</v>
      </c>
      <c r="AL755" t="str">
        <f t="shared" si="366"/>
        <v>"Enum.EventTimeType","codeListReference",".string","","hasOne"</v>
      </c>
      <c r="AN755">
        <f>COUNTIF(View_conceptual!G:G,L755)</f>
        <v>0</v>
      </c>
      <c r="AO755">
        <f>COUNTIF(View_conceptual!H:H,L755)+COUNTIF(View_conceptual!I:I,N755)</f>
        <v>0</v>
      </c>
      <c r="AQ755" t="str">
        <f t="shared" si="367"/>
        <v/>
      </c>
      <c r="AR755" t="str">
        <f t="shared" si="368"/>
        <v/>
      </c>
      <c r="AT755">
        <f>COUNTIF(View_full!G:G,L755)</f>
        <v>0</v>
      </c>
      <c r="AU755">
        <f>COUNTIF(View_full!H:H,L755)+COUNTIF(View_full!I:I,N755)</f>
        <v>0</v>
      </c>
      <c r="AV755">
        <f>COUNTIFS(Property_Manual!$A$2:$A$1206,Raw!L755,Property_Manual!$B$2:$B$1206,Raw!M755,Property_Manual!$C$2:$C$1206,Raw!N755,Property_Manual!$D$2:$D$1206,Raw!O755,Property_Manual!$F$2:$F$1206,"x")</f>
        <v>0</v>
      </c>
      <c r="AW755" t="str">
        <f t="shared" si="369"/>
        <v/>
      </c>
      <c r="AX755" t="str">
        <f t="shared" si="370"/>
        <v/>
      </c>
      <c r="AY755" t="str">
        <f t="shared" si="371"/>
        <v/>
      </c>
    </row>
    <row r="756" spans="1:51" x14ac:dyDescent="0.2">
      <c r="A756" s="5" t="s">
        <v>1254</v>
      </c>
      <c r="B756" s="5" t="s">
        <v>3</v>
      </c>
      <c r="C756" s="5" t="s">
        <v>697</v>
      </c>
      <c r="D756" s="5" t="s">
        <v>18</v>
      </c>
      <c r="F756" s="5" t="s">
        <v>6</v>
      </c>
      <c r="G756">
        <v>1</v>
      </c>
      <c r="I756" s="5" t="s">
        <v>698</v>
      </c>
      <c r="J756" s="5" t="s">
        <v>19</v>
      </c>
      <c r="K756" s="5"/>
      <c r="L756" t="str">
        <f t="shared" si="341"/>
        <v>EventTimeType</v>
      </c>
      <c r="M756" t="str">
        <f t="shared" si="342"/>
        <v>codeListVersion</v>
      </c>
      <c r="N756" t="str">
        <f t="shared" si="343"/>
        <v>string</v>
      </c>
      <c r="O756" t="str">
        <f t="shared" si="344"/>
        <v/>
      </c>
      <c r="P756" t="str">
        <f t="shared" si="345"/>
        <v/>
      </c>
      <c r="Q756" t="str">
        <f t="shared" si="346"/>
        <v>Object</v>
      </c>
      <c r="R756" t="str">
        <f t="shared" si="347"/>
        <v>"Enum"</v>
      </c>
      <c r="S756" t="str">
        <f t="shared" si="348"/>
        <v>"EventTimeType"</v>
      </c>
      <c r="T756" t="str">
        <f t="shared" si="349"/>
        <v>"codeListVersion"</v>
      </c>
      <c r="U756" t="str">
        <f t="shared" si="350"/>
        <v>""</v>
      </c>
      <c r="V756" t="str">
        <f t="shared" si="351"/>
        <v>"string"</v>
      </c>
      <c r="W756">
        <f>IF($A756="Implicit","",COUNTIFS($C$8:C756,C756,$A$8:A756,"Explicit"))</f>
        <v>6</v>
      </c>
      <c r="X756" t="str">
        <f t="shared" si="352"/>
        <v>"Restricted code list for acceptable event times"</v>
      </c>
      <c r="Y756" t="str">
        <f t="shared" si="353"/>
        <v>"Version of the code list; for example "223-1" for UN/LOCODE. Used if the property codeListName is used or the version is not apparent from the resource referred to in property codeListReference."</v>
      </c>
      <c r="Z756" t="str">
        <f t="shared" si="354"/>
        <v>"false"</v>
      </c>
      <c r="AA756" t="str">
        <f t="shared" si="355"/>
        <v>"false"</v>
      </c>
      <c r="AB756" t="str">
        <f t="shared" si="356"/>
        <v>""</v>
      </c>
      <c r="AC756" t="str">
        <f t="shared" si="357"/>
        <v>"https://onerecord.iata.org/ns/cargo#EventTimeType"</v>
      </c>
      <c r="AD756" t="str">
        <f t="shared" si="358"/>
        <v>"https://onerecord.iata.org/ns/cargo#codeListVersion"</v>
      </c>
      <c r="AE756" t="str">
        <f t="shared" si="359"/>
        <v>"http://www.w3.org/2001/XMLSchema#string"</v>
      </c>
      <c r="AF756" t="str">
        <f t="shared" si="360"/>
        <v>"Enum","EventTimeType","codeListVersion","","string",6,"Restricted code list for acceptable event times","Version of the code list; for example "223-1" for UN/LOCODE. Used if the property codeListName is used or the version is not apparent from the resource referred to in property codeListReference.","false","false","","https://onerecord.iata.org/ns/cargo#EventTimeType","https://onerecord.iata.org/ns/cargo#codeListVersion","http://www.w3.org/2001/XMLSchema#string"</v>
      </c>
      <c r="AG756" t="str">
        <f t="shared" si="361"/>
        <v>"Enum.EventTimeType"</v>
      </c>
      <c r="AH756" t="str">
        <f t="shared" si="362"/>
        <v>"codeListVersion"</v>
      </c>
      <c r="AI756" t="str">
        <f t="shared" si="363"/>
        <v>".string"</v>
      </c>
      <c r="AJ756" t="str">
        <f t="shared" si="364"/>
        <v>""</v>
      </c>
      <c r="AK756" t="str">
        <f t="shared" si="365"/>
        <v>"hasOne"</v>
      </c>
      <c r="AL756" t="str">
        <f t="shared" si="366"/>
        <v>"Enum.EventTimeType","codeListVersion",".string","","hasOne"</v>
      </c>
      <c r="AN756">
        <f>COUNTIF(View_conceptual!G:G,L756)</f>
        <v>0</v>
      </c>
      <c r="AO756">
        <f>COUNTIF(View_conceptual!H:H,L756)+COUNTIF(View_conceptual!I:I,N756)</f>
        <v>0</v>
      </c>
      <c r="AQ756" t="str">
        <f t="shared" si="367"/>
        <v/>
      </c>
      <c r="AR756" t="str">
        <f t="shared" si="368"/>
        <v/>
      </c>
      <c r="AT756">
        <f>COUNTIF(View_full!G:G,L756)</f>
        <v>0</v>
      </c>
      <c r="AU756">
        <f>COUNTIF(View_full!H:H,L756)+COUNTIF(View_full!I:I,N756)</f>
        <v>0</v>
      </c>
      <c r="AV756">
        <f>COUNTIFS(Property_Manual!$A$2:$A$1206,Raw!L756,Property_Manual!$B$2:$B$1206,Raw!M756,Property_Manual!$C$2:$C$1206,Raw!N756,Property_Manual!$D$2:$D$1206,Raw!O756,Property_Manual!$F$2:$F$1206,"x")</f>
        <v>0</v>
      </c>
      <c r="AW756" t="str">
        <f t="shared" si="369"/>
        <v/>
      </c>
      <c r="AX756" t="str">
        <f t="shared" si="370"/>
        <v/>
      </c>
      <c r="AY756" t="str">
        <f t="shared" si="371"/>
        <v/>
      </c>
    </row>
    <row r="757" spans="1:51" x14ac:dyDescent="0.2">
      <c r="A757" s="5" t="s">
        <v>1254</v>
      </c>
      <c r="B757" s="5" t="s">
        <v>3</v>
      </c>
      <c r="C757" s="5" t="s">
        <v>33</v>
      </c>
      <c r="D757" s="5" t="s">
        <v>5</v>
      </c>
      <c r="F757" s="5" t="s">
        <v>6</v>
      </c>
      <c r="G757">
        <v>1</v>
      </c>
      <c r="I757" s="5" t="s">
        <v>720</v>
      </c>
      <c r="J757" s="5" t="s">
        <v>8</v>
      </c>
      <c r="K757" s="5"/>
      <c r="L757" t="str">
        <f t="shared" si="341"/>
        <v>ExecutionStatus</v>
      </c>
      <c r="M757" t="str">
        <f t="shared" si="342"/>
        <v>code</v>
      </c>
      <c r="N757" t="str">
        <f t="shared" si="343"/>
        <v>string</v>
      </c>
      <c r="O757" t="str">
        <f t="shared" si="344"/>
        <v/>
      </c>
      <c r="P757" t="str">
        <f t="shared" si="345"/>
        <v/>
      </c>
      <c r="Q757" t="str">
        <f t="shared" si="346"/>
        <v>Object</v>
      </c>
      <c r="R757" t="str">
        <f t="shared" si="347"/>
        <v>"Enum"</v>
      </c>
      <c r="S757" t="str">
        <f t="shared" si="348"/>
        <v>"ExecutionStatus"</v>
      </c>
      <c r="T757" t="str">
        <f t="shared" si="349"/>
        <v>"code"</v>
      </c>
      <c r="U757" t="str">
        <f t="shared" si="350"/>
        <v>""</v>
      </c>
      <c r="V757" t="str">
        <f t="shared" si="351"/>
        <v>"string"</v>
      </c>
      <c r="W757">
        <f>IF($A757="Implicit","",COUNTIFS($C$8:C757,C757,$A$8:A757,"Explicit"))</f>
        <v>1</v>
      </c>
      <c r="X757" t="str">
        <f t="shared" si="352"/>
        <v>"Restricted code list for the execution status of activities"</v>
      </c>
      <c r="Y757" t="str">
        <f t="shared" si="353"/>
        <v>"Code or short version of a code; for example "CH" for Switzerland when referring to the UN/LOCODE code list"</v>
      </c>
      <c r="Z757" t="str">
        <f t="shared" si="354"/>
        <v>"false"</v>
      </c>
      <c r="AA757" t="str">
        <f t="shared" si="355"/>
        <v>"false"</v>
      </c>
      <c r="AB757" t="str">
        <f t="shared" si="356"/>
        <v>""</v>
      </c>
      <c r="AC757" t="str">
        <f t="shared" si="357"/>
        <v>"https://onerecord.iata.org/ns/cargo#ExecutionStatus"</v>
      </c>
      <c r="AD757" t="str">
        <f t="shared" si="358"/>
        <v>"https://onerecord.iata.org/ns/cargo#code"</v>
      </c>
      <c r="AE757" t="str">
        <f t="shared" si="359"/>
        <v>"http://www.w3.org/2001/XMLSchema#string"</v>
      </c>
      <c r="AF757" t="str">
        <f t="shared" si="360"/>
        <v>"Enum","ExecutionStatus","code","","string",1,"Restricted code list for the execution status of activities","Code or short version of a code; for example "CH" for Switzerland when referring to the UN/LOCODE code list","false","false","","https://onerecord.iata.org/ns/cargo#ExecutionStatus","https://onerecord.iata.org/ns/cargo#code","http://www.w3.org/2001/XMLSchema#string"</v>
      </c>
      <c r="AG757" t="str">
        <f t="shared" si="361"/>
        <v>"Enum.ExecutionStatus"</v>
      </c>
      <c r="AH757" t="str">
        <f t="shared" si="362"/>
        <v>"code"</v>
      </c>
      <c r="AI757" t="str">
        <f t="shared" si="363"/>
        <v>".string"</v>
      </c>
      <c r="AJ757" t="str">
        <f t="shared" si="364"/>
        <v>""</v>
      </c>
      <c r="AK757" t="str">
        <f t="shared" si="365"/>
        <v>"hasOne"</v>
      </c>
      <c r="AL757" t="str">
        <f t="shared" si="366"/>
        <v>"Enum.ExecutionStatus","code",".string","","hasOne"</v>
      </c>
      <c r="AN757">
        <f>COUNTIF(View_conceptual!G:G,L757)</f>
        <v>0</v>
      </c>
      <c r="AO757">
        <f>COUNTIF(View_conceptual!H:H,L757)+COUNTIF(View_conceptual!I:I,N757)</f>
        <v>0</v>
      </c>
      <c r="AQ757" t="str">
        <f t="shared" si="367"/>
        <v/>
      </c>
      <c r="AR757" t="str">
        <f t="shared" si="368"/>
        <v/>
      </c>
      <c r="AT757">
        <f>COUNTIF(View_full!G:G,L757)</f>
        <v>0</v>
      </c>
      <c r="AU757">
        <f>COUNTIF(View_full!H:H,L757)+COUNTIF(View_full!I:I,N757)</f>
        <v>0</v>
      </c>
      <c r="AV757">
        <f>COUNTIFS(Property_Manual!$A$2:$A$1206,Raw!L757,Property_Manual!$B$2:$B$1206,Raw!M757,Property_Manual!$C$2:$C$1206,Raw!N757,Property_Manual!$D$2:$D$1206,Raw!O757,Property_Manual!$F$2:$F$1206,"x")</f>
        <v>0</v>
      </c>
      <c r="AW757" t="str">
        <f t="shared" si="369"/>
        <v/>
      </c>
      <c r="AX757" t="str">
        <f t="shared" si="370"/>
        <v/>
      </c>
      <c r="AY757" t="str">
        <f t="shared" si="371"/>
        <v/>
      </c>
    </row>
    <row r="758" spans="1:51" x14ac:dyDescent="0.2">
      <c r="A758" s="5" t="s">
        <v>1254</v>
      </c>
      <c r="B758" s="5" t="s">
        <v>3</v>
      </c>
      <c r="C758" s="5" t="s">
        <v>33</v>
      </c>
      <c r="D758" s="5" t="s">
        <v>9</v>
      </c>
      <c r="E758" s="5"/>
      <c r="F758" s="5" t="s">
        <v>6</v>
      </c>
      <c r="G758">
        <v>1</v>
      </c>
      <c r="I758" s="5" t="s">
        <v>720</v>
      </c>
      <c r="J758" s="5" t="s">
        <v>10</v>
      </c>
      <c r="K758" s="5"/>
      <c r="L758" t="str">
        <f t="shared" si="341"/>
        <v>ExecutionStatus</v>
      </c>
      <c r="M758" t="str">
        <f t="shared" si="342"/>
        <v>codeDescription</v>
      </c>
      <c r="N758" t="str">
        <f t="shared" si="343"/>
        <v>string</v>
      </c>
      <c r="O758" t="str">
        <f t="shared" si="344"/>
        <v/>
      </c>
      <c r="P758" t="str">
        <f t="shared" si="345"/>
        <v/>
      </c>
      <c r="Q758" t="str">
        <f t="shared" si="346"/>
        <v>Object</v>
      </c>
      <c r="R758" t="str">
        <f t="shared" si="347"/>
        <v>"Enum"</v>
      </c>
      <c r="S758" t="str">
        <f t="shared" si="348"/>
        <v>"ExecutionStatus"</v>
      </c>
      <c r="T758" t="str">
        <f t="shared" si="349"/>
        <v>"codeDescription"</v>
      </c>
      <c r="U758" t="str">
        <f t="shared" si="350"/>
        <v>""</v>
      </c>
      <c r="V758" t="str">
        <f t="shared" si="351"/>
        <v>"string"</v>
      </c>
      <c r="W758">
        <f>IF($A758="Implicit","",COUNTIFS($C$8:C758,C758,$A$8:A758,"Explicit"))</f>
        <v>2</v>
      </c>
      <c r="X758" t="str">
        <f t="shared" si="352"/>
        <v>"Restricted code list for the execution status of activities"</v>
      </c>
      <c r="Y758" t="str">
        <f t="shared" si="353"/>
        <v>"Description or long version of the code; for example "Switzerland" for Switzerland when referring to the UN/LOCODE code list"</v>
      </c>
      <c r="Z758" t="str">
        <f t="shared" si="354"/>
        <v>"false"</v>
      </c>
      <c r="AA758" t="str">
        <f t="shared" si="355"/>
        <v>"false"</v>
      </c>
      <c r="AB758" t="str">
        <f t="shared" si="356"/>
        <v>""</v>
      </c>
      <c r="AC758" t="str">
        <f t="shared" si="357"/>
        <v>"https://onerecord.iata.org/ns/cargo#ExecutionStatus"</v>
      </c>
      <c r="AD758" t="str">
        <f t="shared" si="358"/>
        <v>"https://onerecord.iata.org/ns/cargo#codeDescription"</v>
      </c>
      <c r="AE758" t="str">
        <f t="shared" si="359"/>
        <v>"http://www.w3.org/2001/XMLSchema#string"</v>
      </c>
      <c r="AF758" t="str">
        <f t="shared" si="360"/>
        <v>"Enum","ExecutionStatus","codeDescription","","string",2,"Restricted code list for the execution status of activities","Description or long version of the code; for example "Switzerland" for Switzerland when referring to the UN/LOCODE code list","false","false","","https://onerecord.iata.org/ns/cargo#ExecutionStatus","https://onerecord.iata.org/ns/cargo#codeDescription","http://www.w3.org/2001/XMLSchema#string"</v>
      </c>
      <c r="AG758" t="str">
        <f t="shared" si="361"/>
        <v>"Enum.ExecutionStatus"</v>
      </c>
      <c r="AH758" t="str">
        <f t="shared" si="362"/>
        <v>"codeDescription"</v>
      </c>
      <c r="AI758" t="str">
        <f t="shared" si="363"/>
        <v>".string"</v>
      </c>
      <c r="AJ758" t="str">
        <f t="shared" si="364"/>
        <v>""</v>
      </c>
      <c r="AK758" t="str">
        <f t="shared" si="365"/>
        <v>"hasOne"</v>
      </c>
      <c r="AL758" t="str">
        <f t="shared" si="366"/>
        <v>"Enum.ExecutionStatus","codeDescription",".string","","hasOne"</v>
      </c>
      <c r="AN758">
        <f>COUNTIF(View_conceptual!G:G,L758)</f>
        <v>0</v>
      </c>
      <c r="AO758">
        <f>COUNTIF(View_conceptual!H:H,L758)+COUNTIF(View_conceptual!I:I,N758)</f>
        <v>0</v>
      </c>
      <c r="AQ758" t="str">
        <f t="shared" si="367"/>
        <v/>
      </c>
      <c r="AR758" t="str">
        <f t="shared" si="368"/>
        <v/>
      </c>
      <c r="AT758">
        <f>COUNTIF(View_full!G:G,L758)</f>
        <v>0</v>
      </c>
      <c r="AU758">
        <f>COUNTIF(View_full!H:H,L758)+COUNTIF(View_full!I:I,N758)</f>
        <v>0</v>
      </c>
      <c r="AV758">
        <f>COUNTIFS(Property_Manual!$A$2:$A$1206,Raw!L758,Property_Manual!$B$2:$B$1206,Raw!M758,Property_Manual!$C$2:$C$1206,Raw!N758,Property_Manual!$D$2:$D$1206,Raw!O758,Property_Manual!$F$2:$F$1206,"x")</f>
        <v>0</v>
      </c>
      <c r="AW758" t="str">
        <f t="shared" si="369"/>
        <v/>
      </c>
      <c r="AX758" t="str">
        <f t="shared" si="370"/>
        <v/>
      </c>
      <c r="AY758" t="str">
        <f t="shared" si="371"/>
        <v/>
      </c>
    </row>
    <row r="759" spans="1:51" x14ac:dyDescent="0.2">
      <c r="A759" s="5" t="s">
        <v>1254</v>
      </c>
      <c r="B759" s="5" t="s">
        <v>3</v>
      </c>
      <c r="C759" s="5" t="s">
        <v>33</v>
      </c>
      <c r="D759" s="5" t="s">
        <v>11</v>
      </c>
      <c r="F759" s="5" t="s">
        <v>12</v>
      </c>
      <c r="G759">
        <v>1</v>
      </c>
      <c r="I759" s="5" t="s">
        <v>720</v>
      </c>
      <c r="J759" s="5" t="s">
        <v>13</v>
      </c>
      <c r="K759" s="5"/>
      <c r="L759" t="str">
        <f t="shared" si="341"/>
        <v>ExecutionStatus</v>
      </c>
      <c r="M759" t="str">
        <f t="shared" si="342"/>
        <v>codeLevel</v>
      </c>
      <c r="N759" t="str">
        <f t="shared" si="343"/>
        <v>integer</v>
      </c>
      <c r="O759" t="str">
        <f t="shared" si="344"/>
        <v/>
      </c>
      <c r="P759" t="str">
        <f t="shared" si="345"/>
        <v/>
      </c>
      <c r="Q759" t="str">
        <f t="shared" si="346"/>
        <v>Object</v>
      </c>
      <c r="R759" t="str">
        <f t="shared" si="347"/>
        <v>"Enum"</v>
      </c>
      <c r="S759" t="str">
        <f t="shared" si="348"/>
        <v>"ExecutionStatus"</v>
      </c>
      <c r="T759" t="str">
        <f t="shared" si="349"/>
        <v>"codeLevel"</v>
      </c>
      <c r="U759" t="str">
        <f t="shared" si="350"/>
        <v>""</v>
      </c>
      <c r="V759" t="str">
        <f t="shared" si="351"/>
        <v>"integer"</v>
      </c>
      <c r="W759">
        <f>IF($A759="Implicit","",COUNTIFS($C$8:C759,C759,$A$8:A759,"Explicit"))</f>
        <v>3</v>
      </c>
      <c r="X759" t="str">
        <f t="shared" si="352"/>
        <v>"Restricted code list for the execution status of activities"</v>
      </c>
      <c r="Y759" t="str">
        <f t="shared" si="353"/>
        <v>"Integer indicating the level of a code if a codelists is hierarchical; for example HS-Codes"</v>
      </c>
      <c r="Z759" t="str">
        <f t="shared" si="354"/>
        <v>"false"</v>
      </c>
      <c r="AA759" t="str">
        <f t="shared" si="355"/>
        <v>"false"</v>
      </c>
      <c r="AB759" t="str">
        <f t="shared" si="356"/>
        <v>""</v>
      </c>
      <c r="AC759" t="str">
        <f t="shared" si="357"/>
        <v>"https://onerecord.iata.org/ns/cargo#ExecutionStatus"</v>
      </c>
      <c r="AD759" t="str">
        <f t="shared" si="358"/>
        <v>"https://onerecord.iata.org/ns/cargo#codeLevel"</v>
      </c>
      <c r="AE759" t="str">
        <f t="shared" si="359"/>
        <v>"http://www.w3.org/2001/XMLSchema#integer"</v>
      </c>
      <c r="AF759" t="str">
        <f t="shared" si="360"/>
        <v>"Enum","ExecutionStatus","codeLevel","","integer",3,"Restricted code list for the execution status of activities","Integer indicating the level of a code if a codelists is hierarchical; for example HS-Codes","false","false","","https://onerecord.iata.org/ns/cargo#ExecutionStatus","https://onerecord.iata.org/ns/cargo#codeLevel","http://www.w3.org/2001/XMLSchema#integer"</v>
      </c>
      <c r="AG759" t="str">
        <f t="shared" si="361"/>
        <v>"Enum.ExecutionStatus"</v>
      </c>
      <c r="AH759" t="str">
        <f t="shared" si="362"/>
        <v>"codeLevel"</v>
      </c>
      <c r="AI759" t="str">
        <f t="shared" si="363"/>
        <v>".integer"</v>
      </c>
      <c r="AJ759" t="str">
        <f t="shared" si="364"/>
        <v>""</v>
      </c>
      <c r="AK759" t="str">
        <f t="shared" si="365"/>
        <v>"hasOne"</v>
      </c>
      <c r="AL759" t="str">
        <f t="shared" si="366"/>
        <v>"Enum.ExecutionStatus","codeLevel",".integer","","hasOne"</v>
      </c>
      <c r="AN759">
        <f>COUNTIF(View_conceptual!G:G,L759)</f>
        <v>0</v>
      </c>
      <c r="AO759">
        <f>COUNTIF(View_conceptual!H:H,L759)+COUNTIF(View_conceptual!I:I,N759)</f>
        <v>0</v>
      </c>
      <c r="AQ759" t="str">
        <f t="shared" si="367"/>
        <v/>
      </c>
      <c r="AR759" t="str">
        <f t="shared" si="368"/>
        <v/>
      </c>
      <c r="AT759">
        <f>COUNTIF(View_full!G:G,L759)</f>
        <v>0</v>
      </c>
      <c r="AU759">
        <f>COUNTIF(View_full!H:H,L759)+COUNTIF(View_full!I:I,N759)</f>
        <v>0</v>
      </c>
      <c r="AV759">
        <f>COUNTIFS(Property_Manual!$A$2:$A$1206,Raw!L759,Property_Manual!$B$2:$B$1206,Raw!M759,Property_Manual!$C$2:$C$1206,Raw!N759,Property_Manual!$D$2:$D$1206,Raw!O759,Property_Manual!$F$2:$F$1206,"x")</f>
        <v>0</v>
      </c>
      <c r="AW759" t="str">
        <f t="shared" si="369"/>
        <v/>
      </c>
      <c r="AX759" t="str">
        <f t="shared" si="370"/>
        <v/>
      </c>
      <c r="AY759" t="str">
        <f t="shared" si="371"/>
        <v/>
      </c>
    </row>
    <row r="760" spans="1:51" x14ac:dyDescent="0.2">
      <c r="A760" s="5" t="s">
        <v>1254</v>
      </c>
      <c r="B760" s="5" t="s">
        <v>3</v>
      </c>
      <c r="C760" s="5" t="s">
        <v>33</v>
      </c>
      <c r="D760" s="5" t="s">
        <v>14</v>
      </c>
      <c r="E760" s="5"/>
      <c r="F760" s="5" t="s">
        <v>6</v>
      </c>
      <c r="G760">
        <v>1</v>
      </c>
      <c r="I760" s="5" t="s">
        <v>720</v>
      </c>
      <c r="J760" s="5" t="s">
        <v>15</v>
      </c>
      <c r="K760" s="5"/>
      <c r="L760" t="str">
        <f t="shared" si="341"/>
        <v>ExecutionStatus</v>
      </c>
      <c r="M760" t="str">
        <f t="shared" si="342"/>
        <v>codeListName</v>
      </c>
      <c r="N760" t="str">
        <f t="shared" si="343"/>
        <v>string</v>
      </c>
      <c r="O760" t="str">
        <f t="shared" si="344"/>
        <v/>
      </c>
      <c r="P760" t="str">
        <f t="shared" si="345"/>
        <v/>
      </c>
      <c r="Q760" t="str">
        <f t="shared" si="346"/>
        <v>Object</v>
      </c>
      <c r="R760" t="str">
        <f t="shared" si="347"/>
        <v>"Enum"</v>
      </c>
      <c r="S760" t="str">
        <f t="shared" si="348"/>
        <v>"ExecutionStatus"</v>
      </c>
      <c r="T760" t="str">
        <f t="shared" si="349"/>
        <v>"codeListName"</v>
      </c>
      <c r="U760" t="str">
        <f t="shared" si="350"/>
        <v>""</v>
      </c>
      <c r="V760" t="str">
        <f t="shared" si="351"/>
        <v>"string"</v>
      </c>
      <c r="W760">
        <f>IF($A760="Implicit","",COUNTIFS($C$8:C760,C760,$A$8:A760,"Explicit"))</f>
        <v>4</v>
      </c>
      <c r="X760" t="str">
        <f t="shared" si="352"/>
        <v>"Restricted code list for the execution status of activities"</v>
      </c>
      <c r="Y760" t="str">
        <f t="shared" si="353"/>
        <v>"Official name of the code list without version number when direct reference is not possible; for example "UN/LOCODE" when referring to the UN/LOCODE code list"</v>
      </c>
      <c r="Z760" t="str">
        <f t="shared" si="354"/>
        <v>"false"</v>
      </c>
      <c r="AA760" t="str">
        <f t="shared" si="355"/>
        <v>"false"</v>
      </c>
      <c r="AB760" t="str">
        <f t="shared" si="356"/>
        <v>""</v>
      </c>
      <c r="AC760" t="str">
        <f t="shared" si="357"/>
        <v>"https://onerecord.iata.org/ns/cargo#ExecutionStatus"</v>
      </c>
      <c r="AD760" t="str">
        <f t="shared" si="358"/>
        <v>"https://onerecord.iata.org/ns/cargo#codeListName"</v>
      </c>
      <c r="AE760" t="str">
        <f t="shared" si="359"/>
        <v>"http://www.w3.org/2001/XMLSchema#string"</v>
      </c>
      <c r="AF760" t="str">
        <f t="shared" si="360"/>
        <v>"Enum","ExecutionStatus","codeListName","","string",4,"Restricted code list for the execution status of activities","Official name of the code list without version number when direct reference is not possible; for example "UN/LOCODE" when referring to the UN/LOCODE code list","false","false","","https://onerecord.iata.org/ns/cargo#ExecutionStatus","https://onerecord.iata.org/ns/cargo#codeListName","http://www.w3.org/2001/XMLSchema#string"</v>
      </c>
      <c r="AG760" t="str">
        <f t="shared" si="361"/>
        <v>"Enum.ExecutionStatus"</v>
      </c>
      <c r="AH760" t="str">
        <f t="shared" si="362"/>
        <v>"codeListName"</v>
      </c>
      <c r="AI760" t="str">
        <f t="shared" si="363"/>
        <v>".string"</v>
      </c>
      <c r="AJ760" t="str">
        <f t="shared" si="364"/>
        <v>""</v>
      </c>
      <c r="AK760" t="str">
        <f t="shared" si="365"/>
        <v>"hasOne"</v>
      </c>
      <c r="AL760" t="str">
        <f t="shared" si="366"/>
        <v>"Enum.ExecutionStatus","codeListName",".string","","hasOne"</v>
      </c>
      <c r="AN760">
        <f>COUNTIF(View_conceptual!G:G,L760)</f>
        <v>0</v>
      </c>
      <c r="AO760">
        <f>COUNTIF(View_conceptual!H:H,L760)+COUNTIF(View_conceptual!I:I,N760)</f>
        <v>0</v>
      </c>
      <c r="AQ760" t="str">
        <f t="shared" si="367"/>
        <v/>
      </c>
      <c r="AR760" t="str">
        <f t="shared" si="368"/>
        <v/>
      </c>
      <c r="AT760">
        <f>COUNTIF(View_full!G:G,L760)</f>
        <v>0</v>
      </c>
      <c r="AU760">
        <f>COUNTIF(View_full!H:H,L760)+COUNTIF(View_full!I:I,N760)</f>
        <v>0</v>
      </c>
      <c r="AV760">
        <f>COUNTIFS(Property_Manual!$A$2:$A$1206,Raw!L760,Property_Manual!$B$2:$B$1206,Raw!M760,Property_Manual!$C$2:$C$1206,Raw!N760,Property_Manual!$D$2:$D$1206,Raw!O760,Property_Manual!$F$2:$F$1206,"x")</f>
        <v>0</v>
      </c>
      <c r="AW760" t="str">
        <f t="shared" si="369"/>
        <v/>
      </c>
      <c r="AX760" t="str">
        <f t="shared" si="370"/>
        <v/>
      </c>
      <c r="AY760" t="str">
        <f t="shared" si="371"/>
        <v/>
      </c>
    </row>
    <row r="761" spans="1:51" x14ac:dyDescent="0.2">
      <c r="A761" s="5" t="s">
        <v>1254</v>
      </c>
      <c r="B761" s="5" t="s">
        <v>3</v>
      </c>
      <c r="C761" s="5" t="s">
        <v>33</v>
      </c>
      <c r="D761" s="5" t="s">
        <v>16</v>
      </c>
      <c r="E761" s="5"/>
      <c r="F761" s="5" t="s">
        <v>6</v>
      </c>
      <c r="G761">
        <v>1</v>
      </c>
      <c r="I761" s="5" t="s">
        <v>720</v>
      </c>
      <c r="J761" s="5" t="s">
        <v>17</v>
      </c>
      <c r="K761" s="5"/>
      <c r="L761" t="str">
        <f t="shared" si="341"/>
        <v>ExecutionStatus</v>
      </c>
      <c r="M761" t="str">
        <f t="shared" si="342"/>
        <v>codeListReference</v>
      </c>
      <c r="N761" t="str">
        <f t="shared" si="343"/>
        <v>string</v>
      </c>
      <c r="O761" t="str">
        <f t="shared" si="344"/>
        <v/>
      </c>
      <c r="P761" t="str">
        <f t="shared" si="345"/>
        <v/>
      </c>
      <c r="Q761" t="str">
        <f t="shared" si="346"/>
        <v>Object</v>
      </c>
      <c r="R761" t="str">
        <f t="shared" si="347"/>
        <v>"Enum"</v>
      </c>
      <c r="S761" t="str">
        <f t="shared" si="348"/>
        <v>"ExecutionStatus"</v>
      </c>
      <c r="T761" t="str">
        <f t="shared" si="349"/>
        <v>"codeListReference"</v>
      </c>
      <c r="U761" t="str">
        <f t="shared" si="350"/>
        <v>""</v>
      </c>
      <c r="V761" t="str">
        <f t="shared" si="351"/>
        <v>"string"</v>
      </c>
      <c r="W761">
        <f>IF($A761="Implicit","",COUNTIFS($C$8:C761,C761,$A$8:A761,"Explicit"))</f>
        <v>5</v>
      </c>
      <c r="X761" t="str">
        <f t="shared" si="352"/>
        <v>"Restricted code list for the execution status of activities"</v>
      </c>
      <c r="Y761" t="str">
        <f t="shared" si="353"/>
        <v>"URL to access the code list the code is taken from; for example "https://unece.org/trade/cefact/unlocode-code-list-country-and-territory" for UN/LOCODE."</v>
      </c>
      <c r="Z761" t="str">
        <f t="shared" si="354"/>
        <v>"false"</v>
      </c>
      <c r="AA761" t="str">
        <f t="shared" si="355"/>
        <v>"false"</v>
      </c>
      <c r="AB761" t="str">
        <f t="shared" si="356"/>
        <v>""</v>
      </c>
      <c r="AC761" t="str">
        <f t="shared" si="357"/>
        <v>"https://onerecord.iata.org/ns/cargo#ExecutionStatus"</v>
      </c>
      <c r="AD761" t="str">
        <f t="shared" si="358"/>
        <v>"https://onerecord.iata.org/ns/cargo#codeListReference"</v>
      </c>
      <c r="AE761" t="str">
        <f t="shared" si="359"/>
        <v>"http://www.w3.org/2001/XMLSchema#string"</v>
      </c>
      <c r="AF761" t="str">
        <f t="shared" si="360"/>
        <v>"Enum","ExecutionStatus","codeListReference","","string",5,"Restricted code list for the execution status of activities","URL to access the code list the code is taken from; for example "https://unece.org/trade/cefact/unlocode-code-list-country-and-territory" for UN/LOCODE.","false","false","","https://onerecord.iata.org/ns/cargo#ExecutionStatus","https://onerecord.iata.org/ns/cargo#codeListReference","http://www.w3.org/2001/XMLSchema#string"</v>
      </c>
      <c r="AG761" t="str">
        <f t="shared" si="361"/>
        <v>"Enum.ExecutionStatus"</v>
      </c>
      <c r="AH761" t="str">
        <f t="shared" si="362"/>
        <v>"codeListReference"</v>
      </c>
      <c r="AI761" t="str">
        <f t="shared" si="363"/>
        <v>".string"</v>
      </c>
      <c r="AJ761" t="str">
        <f t="shared" si="364"/>
        <v>""</v>
      </c>
      <c r="AK761" t="str">
        <f t="shared" si="365"/>
        <v>"hasOne"</v>
      </c>
      <c r="AL761" t="str">
        <f t="shared" si="366"/>
        <v>"Enum.ExecutionStatus","codeListReference",".string","","hasOne"</v>
      </c>
      <c r="AN761">
        <f>COUNTIF(View_conceptual!G:G,L761)</f>
        <v>0</v>
      </c>
      <c r="AO761">
        <f>COUNTIF(View_conceptual!H:H,L761)+COUNTIF(View_conceptual!I:I,N761)</f>
        <v>0</v>
      </c>
      <c r="AQ761" t="str">
        <f t="shared" si="367"/>
        <v/>
      </c>
      <c r="AR761" t="str">
        <f t="shared" si="368"/>
        <v/>
      </c>
      <c r="AT761">
        <f>COUNTIF(View_full!G:G,L761)</f>
        <v>0</v>
      </c>
      <c r="AU761">
        <f>COUNTIF(View_full!H:H,L761)+COUNTIF(View_full!I:I,N761)</f>
        <v>0</v>
      </c>
      <c r="AV761">
        <f>COUNTIFS(Property_Manual!$A$2:$A$1206,Raw!L761,Property_Manual!$B$2:$B$1206,Raw!M761,Property_Manual!$C$2:$C$1206,Raw!N761,Property_Manual!$D$2:$D$1206,Raw!O761,Property_Manual!$F$2:$F$1206,"x")</f>
        <v>0</v>
      </c>
      <c r="AW761" t="str">
        <f t="shared" si="369"/>
        <v/>
      </c>
      <c r="AX761" t="str">
        <f t="shared" si="370"/>
        <v/>
      </c>
      <c r="AY761" t="str">
        <f t="shared" si="371"/>
        <v/>
      </c>
    </row>
    <row r="762" spans="1:51" x14ac:dyDescent="0.2">
      <c r="A762" s="5" t="s">
        <v>1254</v>
      </c>
      <c r="B762" s="5" t="s">
        <v>3</v>
      </c>
      <c r="C762" s="5" t="s">
        <v>33</v>
      </c>
      <c r="D762" s="5" t="s">
        <v>18</v>
      </c>
      <c r="E762" s="5"/>
      <c r="F762" s="5" t="s">
        <v>6</v>
      </c>
      <c r="G762">
        <v>1</v>
      </c>
      <c r="I762" s="5" t="s">
        <v>720</v>
      </c>
      <c r="J762" s="5" t="s">
        <v>19</v>
      </c>
      <c r="K762" s="5"/>
      <c r="L762" t="str">
        <f t="shared" si="341"/>
        <v>ExecutionStatus</v>
      </c>
      <c r="M762" t="str">
        <f t="shared" si="342"/>
        <v>codeListVersion</v>
      </c>
      <c r="N762" t="str">
        <f t="shared" si="343"/>
        <v>string</v>
      </c>
      <c r="O762" t="str">
        <f t="shared" si="344"/>
        <v/>
      </c>
      <c r="P762" t="str">
        <f t="shared" si="345"/>
        <v/>
      </c>
      <c r="Q762" t="str">
        <f t="shared" si="346"/>
        <v>Object</v>
      </c>
      <c r="R762" t="str">
        <f t="shared" si="347"/>
        <v>"Enum"</v>
      </c>
      <c r="S762" t="str">
        <f t="shared" si="348"/>
        <v>"ExecutionStatus"</v>
      </c>
      <c r="T762" t="str">
        <f t="shared" si="349"/>
        <v>"codeListVersion"</v>
      </c>
      <c r="U762" t="str">
        <f t="shared" si="350"/>
        <v>""</v>
      </c>
      <c r="V762" t="str">
        <f t="shared" si="351"/>
        <v>"string"</v>
      </c>
      <c r="W762">
        <f>IF($A762="Implicit","",COUNTIFS($C$8:C762,C762,$A$8:A762,"Explicit"))</f>
        <v>6</v>
      </c>
      <c r="X762" t="str">
        <f t="shared" si="352"/>
        <v>"Restricted code list for the execution status of activities"</v>
      </c>
      <c r="Y762" t="str">
        <f t="shared" si="353"/>
        <v>"Version of the code list; for example "223-1" for UN/LOCODE. Used if the property codeListName is used or the version is not apparent from the resource referred to in property codeListReference."</v>
      </c>
      <c r="Z762" t="str">
        <f t="shared" si="354"/>
        <v>"false"</v>
      </c>
      <c r="AA762" t="str">
        <f t="shared" si="355"/>
        <v>"false"</v>
      </c>
      <c r="AB762" t="str">
        <f t="shared" si="356"/>
        <v>""</v>
      </c>
      <c r="AC762" t="str">
        <f t="shared" si="357"/>
        <v>"https://onerecord.iata.org/ns/cargo#ExecutionStatus"</v>
      </c>
      <c r="AD762" t="str">
        <f t="shared" si="358"/>
        <v>"https://onerecord.iata.org/ns/cargo#codeListVersion"</v>
      </c>
      <c r="AE762" t="str">
        <f t="shared" si="359"/>
        <v>"http://www.w3.org/2001/XMLSchema#string"</v>
      </c>
      <c r="AF762" t="str">
        <f t="shared" si="360"/>
        <v>"Enum","ExecutionStatus","codeListVersion","","string",6,"Restricted code list for the execution status of activities","Version of the code list; for example "223-1" for UN/LOCODE. Used if the property codeListName is used or the version is not apparent from the resource referred to in property codeListReference.","false","false","","https://onerecord.iata.org/ns/cargo#ExecutionStatus","https://onerecord.iata.org/ns/cargo#codeListVersion","http://www.w3.org/2001/XMLSchema#string"</v>
      </c>
      <c r="AG762" t="str">
        <f t="shared" si="361"/>
        <v>"Enum.ExecutionStatus"</v>
      </c>
      <c r="AH762" t="str">
        <f t="shared" si="362"/>
        <v>"codeListVersion"</v>
      </c>
      <c r="AI762" t="str">
        <f t="shared" si="363"/>
        <v>".string"</v>
      </c>
      <c r="AJ762" t="str">
        <f t="shared" si="364"/>
        <v>""</v>
      </c>
      <c r="AK762" t="str">
        <f t="shared" si="365"/>
        <v>"hasOne"</v>
      </c>
      <c r="AL762" t="str">
        <f t="shared" si="366"/>
        <v>"Enum.ExecutionStatus","codeListVersion",".string","","hasOne"</v>
      </c>
      <c r="AN762">
        <f>COUNTIF(View_conceptual!G:G,L762)</f>
        <v>0</v>
      </c>
      <c r="AO762">
        <f>COUNTIF(View_conceptual!H:H,L762)+COUNTIF(View_conceptual!I:I,N762)</f>
        <v>0</v>
      </c>
      <c r="AQ762" t="str">
        <f t="shared" si="367"/>
        <v/>
      </c>
      <c r="AR762" t="str">
        <f t="shared" si="368"/>
        <v/>
      </c>
      <c r="AT762">
        <f>COUNTIF(View_full!G:G,L762)</f>
        <v>0</v>
      </c>
      <c r="AU762">
        <f>COUNTIF(View_full!H:H,L762)+COUNTIF(View_full!I:I,N762)</f>
        <v>0</v>
      </c>
      <c r="AV762">
        <f>COUNTIFS(Property_Manual!$A$2:$A$1206,Raw!L762,Property_Manual!$B$2:$B$1206,Raw!M762,Property_Manual!$C$2:$C$1206,Raw!N762,Property_Manual!$D$2:$D$1206,Raw!O762,Property_Manual!$F$2:$F$1206,"x")</f>
        <v>0</v>
      </c>
      <c r="AW762" t="str">
        <f t="shared" si="369"/>
        <v/>
      </c>
      <c r="AX762" t="str">
        <f t="shared" si="370"/>
        <v/>
      </c>
      <c r="AY762" t="str">
        <f t="shared" si="371"/>
        <v/>
      </c>
    </row>
    <row r="763" spans="1:51" x14ac:dyDescent="0.2">
      <c r="A763" s="5" t="s">
        <v>1254</v>
      </c>
      <c r="B763" s="5" t="s">
        <v>1198</v>
      </c>
      <c r="C763" s="5" t="s">
        <v>44</v>
      </c>
      <c r="D763" s="5" t="s">
        <v>649</v>
      </c>
      <c r="E763" s="5" t="s">
        <v>1198</v>
      </c>
      <c r="F763" s="5" t="s">
        <v>89</v>
      </c>
      <c r="G763">
        <v>1</v>
      </c>
      <c r="H763" s="5"/>
      <c r="I763" s="5" t="s">
        <v>650</v>
      </c>
      <c r="J763" s="5" t="s">
        <v>651</v>
      </c>
      <c r="K763" s="5"/>
      <c r="L763" t="str">
        <f t="shared" si="341"/>
        <v>ExternalReference</v>
      </c>
      <c r="M763" t="str">
        <f t="shared" si="342"/>
        <v>createdAtLocation</v>
      </c>
      <c r="N763" t="str">
        <f t="shared" si="343"/>
        <v>Location</v>
      </c>
      <c r="O763" t="str">
        <f t="shared" si="344"/>
        <v/>
      </c>
      <c r="P763" t="str">
        <f t="shared" si="345"/>
        <v/>
      </c>
      <c r="Q763" t="str">
        <f t="shared" si="346"/>
        <v>Object</v>
      </c>
      <c r="R763" t="str">
        <f t="shared" si="347"/>
        <v>"Common"</v>
      </c>
      <c r="S763" t="str">
        <f t="shared" si="348"/>
        <v>"ExternalReference"</v>
      </c>
      <c r="T763" t="str">
        <f t="shared" si="349"/>
        <v>"createdAtLocation"</v>
      </c>
      <c r="U763" t="str">
        <f t="shared" si="350"/>
        <v>"Common"</v>
      </c>
      <c r="V763" t="str">
        <f t="shared" si="351"/>
        <v>"Location"</v>
      </c>
      <c r="W763">
        <f>IF($A763="Implicit","",COUNTIFS($C$8:C763,C763,$A$8:A763,"Explicit"))</f>
        <v>1</v>
      </c>
      <c r="X763" t="str">
        <f t="shared" si="352"/>
        <v>"Reference documents details"</v>
      </c>
      <c r="Y763" t="str">
        <f t="shared" si="353"/>
        <v>"Location of the document; e.g. location where the document was emitted"</v>
      </c>
      <c r="Z763" t="str">
        <f t="shared" si="354"/>
        <v>"false"</v>
      </c>
      <c r="AA763" t="str">
        <f t="shared" si="355"/>
        <v>"false"</v>
      </c>
      <c r="AB763" t="str">
        <f t="shared" si="356"/>
        <v>""</v>
      </c>
      <c r="AC763" t="str">
        <f t="shared" si="357"/>
        <v>"https://onerecord.iata.org/ns/cargo#ExternalReference"</v>
      </c>
      <c r="AD763" t="str">
        <f t="shared" si="358"/>
        <v>"https://onerecord.iata.org/ns/cargo#createdAtLocation"</v>
      </c>
      <c r="AE763" t="str">
        <f t="shared" si="359"/>
        <v>"https://onerecord.iata.org/ns/cargo#Location"</v>
      </c>
      <c r="AF763" t="str">
        <f t="shared" si="360"/>
        <v>"Common","ExternalReference","createdAtLocation","Common","Location",1,"Reference documents details","Location of the document; e.g. location where the document was emitted","false","false","","https://onerecord.iata.org/ns/cargo#ExternalReference","https://onerecord.iata.org/ns/cargo#createdAtLocation","https://onerecord.iata.org/ns/cargo#Location"</v>
      </c>
      <c r="AG763" t="str">
        <f t="shared" si="361"/>
        <v>"Common.ExternalReference"</v>
      </c>
      <c r="AH763" t="str">
        <f t="shared" si="362"/>
        <v>"createdAtLocation"</v>
      </c>
      <c r="AI763" t="str">
        <f t="shared" si="363"/>
        <v>"Common.Location"</v>
      </c>
      <c r="AJ763" t="str">
        <f t="shared" si="364"/>
        <v>""</v>
      </c>
      <c r="AK763" t="str">
        <f t="shared" si="365"/>
        <v>"hasOne"</v>
      </c>
      <c r="AL763" t="str">
        <f t="shared" si="366"/>
        <v>"Common.ExternalReference","createdAtLocation","Common.Location","","hasOne"</v>
      </c>
      <c r="AN763">
        <f>COUNTIF(View_conceptual!G:G,L763)</f>
        <v>0</v>
      </c>
      <c r="AO763">
        <f>COUNTIF(View_conceptual!H:H,L763)+COUNTIF(View_conceptual!I:I,N763)</f>
        <v>0</v>
      </c>
      <c r="AQ763" t="str">
        <f t="shared" si="367"/>
        <v/>
      </c>
      <c r="AR763" t="str">
        <f t="shared" si="368"/>
        <v/>
      </c>
      <c r="AT763">
        <f>COUNTIF(View_full!G:G,L763)</f>
        <v>1</v>
      </c>
      <c r="AU763">
        <f>COUNTIF(View_full!H:H,L763)+COUNTIF(View_full!I:I,N763)</f>
        <v>0</v>
      </c>
      <c r="AV763">
        <f>COUNTIFS(Property_Manual!$A$2:$A$1206,Raw!L763,Property_Manual!$B$2:$B$1206,Raw!M763,Property_Manual!$C$2:$C$1206,Raw!N763,Property_Manual!$D$2:$D$1206,Raw!O763,Property_Manual!$F$2:$F$1206,"x")</f>
        <v>0</v>
      </c>
      <c r="AW763" t="str">
        <f t="shared" si="369"/>
        <v>"Common","ExternalReference","createdAtLocation","Common","Location",1,"Reference documents details","Location of the document; e.g. location where the document was emitted","false","false","","https://onerecord.iata.org/ns/cargo#ExternalReference","https://onerecord.iata.org/ns/cargo#createdAtLocation","https://onerecord.iata.org/ns/cargo#Location"</v>
      </c>
      <c r="AX763" t="str">
        <f t="shared" si="370"/>
        <v/>
      </c>
      <c r="AY763" t="str">
        <f t="shared" si="371"/>
        <v/>
      </c>
    </row>
    <row r="764" spans="1:51" x14ac:dyDescent="0.2">
      <c r="A764" s="5" t="s">
        <v>1254</v>
      </c>
      <c r="B764" s="5" t="s">
        <v>1198</v>
      </c>
      <c r="C764" s="5" t="s">
        <v>44</v>
      </c>
      <c r="D764" s="5" t="s">
        <v>652</v>
      </c>
      <c r="E764" s="5" t="s">
        <v>1836</v>
      </c>
      <c r="F764" s="5" t="s">
        <v>230</v>
      </c>
      <c r="G764">
        <v>1</v>
      </c>
      <c r="H764" s="5"/>
      <c r="I764" s="5" t="s">
        <v>650</v>
      </c>
      <c r="J764" s="5" t="s">
        <v>653</v>
      </c>
      <c r="K764" s="5" t="s">
        <v>297</v>
      </c>
      <c r="L764" t="str">
        <f t="shared" si="341"/>
        <v>ExternalReference</v>
      </c>
      <c r="M764" t="str">
        <f t="shared" si="342"/>
        <v>originator</v>
      </c>
      <c r="N764" t="str">
        <f t="shared" si="343"/>
        <v>Company</v>
      </c>
      <c r="O764" t="str">
        <f t="shared" si="344"/>
        <v/>
      </c>
      <c r="P764" t="str">
        <f t="shared" si="345"/>
        <v>Carrier</v>
      </c>
      <c r="Q764" t="str">
        <f t="shared" si="346"/>
        <v>Object</v>
      </c>
      <c r="R764" t="str">
        <f t="shared" si="347"/>
        <v>"Common"</v>
      </c>
      <c r="S764" t="str">
        <f t="shared" si="348"/>
        <v>"ExternalReference"</v>
      </c>
      <c r="T764" t="str">
        <f t="shared" si="349"/>
        <v>"originator"</v>
      </c>
      <c r="U764" t="str">
        <f t="shared" si="350"/>
        <v>"Agent"</v>
      </c>
      <c r="V764" t="str">
        <f t="shared" si="351"/>
        <v>"Company"</v>
      </c>
      <c r="W764">
        <f>IF($A764="Implicit","",COUNTIFS($C$8:C764,C764,$A$8:A764,"Explicit"))</f>
        <v>2</v>
      </c>
      <c r="X764" t="str">
        <f t="shared" si="352"/>
        <v>"Reference documents details"</v>
      </c>
      <c r="Y764" t="str">
        <f t="shared" si="353"/>
        <v>"Document originator details and contacts"</v>
      </c>
      <c r="Z764" t="str">
        <f t="shared" si="354"/>
        <v>"false"</v>
      </c>
      <c r="AA764" t="str">
        <f t="shared" si="355"/>
        <v>"false"</v>
      </c>
      <c r="AB764" t="str">
        <f t="shared" si="356"/>
        <v>"Carrier"</v>
      </c>
      <c r="AC764" t="str">
        <f t="shared" si="357"/>
        <v>"https://onerecord.iata.org/ns/cargo#ExternalReference"</v>
      </c>
      <c r="AD764" t="str">
        <f t="shared" si="358"/>
        <v>"https://onerecord.iata.org/ns/cargo#originator"</v>
      </c>
      <c r="AE764" t="str">
        <f t="shared" si="359"/>
        <v>"https://onerecord.iata.org/ns/cargo#Company"</v>
      </c>
      <c r="AF764" t="str">
        <f t="shared" si="360"/>
        <v>"Common","ExternalReference","originator","Agent","Company",2,"Reference documents details","Document originator details and contacts","false","false","Carrier","https://onerecord.iata.org/ns/cargo#ExternalReference","https://onerecord.iata.org/ns/cargo#originator","https://onerecord.iata.org/ns/cargo#Company"</v>
      </c>
      <c r="AG764" t="str">
        <f t="shared" si="361"/>
        <v>"Common.ExternalReference"</v>
      </c>
      <c r="AH764" t="str">
        <f t="shared" si="362"/>
        <v>"originator"</v>
      </c>
      <c r="AI764" t="str">
        <f t="shared" si="363"/>
        <v>"Agent.Company"</v>
      </c>
      <c r="AJ764" t="str">
        <f t="shared" si="364"/>
        <v>""</v>
      </c>
      <c r="AK764" t="str">
        <f t="shared" si="365"/>
        <v>"hasOne"</v>
      </c>
      <c r="AL764" t="str">
        <f t="shared" si="366"/>
        <v>"Common.ExternalReference","originator","Agent.Company","","hasOne"</v>
      </c>
      <c r="AN764">
        <f>COUNTIF(View_conceptual!G:G,L764)</f>
        <v>0</v>
      </c>
      <c r="AO764">
        <f>COUNTIF(View_conceptual!H:H,L764)+COUNTIF(View_conceptual!I:I,N764)</f>
        <v>0</v>
      </c>
      <c r="AQ764" t="str">
        <f t="shared" si="367"/>
        <v/>
      </c>
      <c r="AR764" t="str">
        <f t="shared" si="368"/>
        <v/>
      </c>
      <c r="AT764">
        <f>COUNTIF(View_full!G:G,L764)</f>
        <v>1</v>
      </c>
      <c r="AU764">
        <f>COUNTIF(View_full!H:H,L764)+COUNTIF(View_full!I:I,N764)</f>
        <v>0</v>
      </c>
      <c r="AV764">
        <f>COUNTIFS(Property_Manual!$A$2:$A$1206,Raw!L764,Property_Manual!$B$2:$B$1206,Raw!M764,Property_Manual!$C$2:$C$1206,Raw!N764,Property_Manual!$D$2:$D$1206,Raw!O764,Property_Manual!$F$2:$F$1206,"x")</f>
        <v>0</v>
      </c>
      <c r="AW764" t="str">
        <f t="shared" si="369"/>
        <v>"Common","ExternalReference","originator","Agent","Company",2,"Reference documents details","Document originator details and contacts","false","false","Carrier","https://onerecord.iata.org/ns/cargo#ExternalReference","https://onerecord.iata.org/ns/cargo#originator","https://onerecord.iata.org/ns/cargo#Company"</v>
      </c>
      <c r="AX764" t="str">
        <f t="shared" si="370"/>
        <v/>
      </c>
      <c r="AY764" t="str">
        <f t="shared" si="371"/>
        <v/>
      </c>
    </row>
    <row r="765" spans="1:51" x14ac:dyDescent="0.2">
      <c r="A765" s="5" t="s">
        <v>1254</v>
      </c>
      <c r="B765" s="5" t="s">
        <v>1198</v>
      </c>
      <c r="C765" s="5" t="s">
        <v>44</v>
      </c>
      <c r="D765" s="5" t="s">
        <v>654</v>
      </c>
      <c r="E765" s="5" t="s">
        <v>1196</v>
      </c>
      <c r="F765" s="5" t="s">
        <v>372</v>
      </c>
      <c r="H765" s="5" t="s">
        <v>43</v>
      </c>
      <c r="I765" s="5" t="s">
        <v>650</v>
      </c>
      <c r="J765" s="5" t="s">
        <v>655</v>
      </c>
      <c r="K765" s="5" t="s">
        <v>3149</v>
      </c>
      <c r="L765" t="str">
        <f t="shared" si="341"/>
        <v>ExternalReference</v>
      </c>
      <c r="M765" t="str">
        <f t="shared" si="342"/>
        <v>referenceForObjects</v>
      </c>
      <c r="N765" t="str">
        <f t="shared" si="343"/>
        <v>LogisticsObject</v>
      </c>
      <c r="O765" t="str">
        <f t="shared" si="344"/>
        <v>externalReferences</v>
      </c>
      <c r="P765" t="str">
        <f t="shared" si="345"/>
        <v>LogisticsActivity|Answer|Actor|Piece|Location|EpermitConsignment|Organization|IotDevice|PhysicalLogisticsObject|BillingDetails|Booking|BookingOption|BookingRequest|BookingShipment|Carrier|Person|Check|CheckTemplate|CheckTotalResult|CO2Emissions|LoadingMaterial|Composing|Sensor|PieceLiveAnimals|Item|DgProductRadioactive|Product|CustomsInformation|Waybill|DgDeclaration|ExternalReference|LiveAnimalsEpermit|BookingOptionRequest|Price|ProductDg|UnitComposition|Insurance|Shipment|LogisticsAction|DgRadioactiveIsotope|LoadingUnit|Loading|TransportMeans|TransportMovement|Company|PackagingType|LogisticsAgent|Question|Ratings|SecurityDeclaration|LogisticsService|EpermitSignature|Storing|TransportLegs|ULD|PieceDg|HandlingService|ItemDg|NonHumanActor|PublicAuthority|Storage</v>
      </c>
      <c r="Q765" t="str">
        <f t="shared" si="346"/>
        <v>Object</v>
      </c>
      <c r="R765" t="str">
        <f t="shared" si="347"/>
        <v>"Common"</v>
      </c>
      <c r="S765" t="str">
        <f t="shared" si="348"/>
        <v>"ExternalReference"</v>
      </c>
      <c r="T765" t="str">
        <f t="shared" si="349"/>
        <v>"referenceForObjects"</v>
      </c>
      <c r="U765" t="str">
        <f t="shared" si="350"/>
        <v>"Abstract"</v>
      </c>
      <c r="V765" t="str">
        <f t="shared" si="351"/>
        <v>"LogisticsObject"</v>
      </c>
      <c r="W765">
        <f>IF($A765="Implicit","",COUNTIFS($C$8:C765,C765,$A$8:A765,"Explicit"))</f>
        <v>3</v>
      </c>
      <c r="X765" t="str">
        <f t="shared" si="352"/>
        <v>"Reference documents details"</v>
      </c>
      <c r="Y765" t="str">
        <f t="shared" si="353"/>
        <v>"References to the LogisticsObjects referring to this external reference"</v>
      </c>
      <c r="Z765" t="str">
        <f t="shared" si="354"/>
        <v>"true"</v>
      </c>
      <c r="AA765" t="str">
        <f t="shared" si="355"/>
        <v>"false"</v>
      </c>
      <c r="AB765" t="str">
        <f t="shared" si="356"/>
        <v>"LogisticsActivity|Answer|Actor|Piece|Location|EpermitConsignment|Organization|IotDevice|PhysicalLogisticsObject|BillingDetails|Booking|BookingOption|BookingRequest|BookingShipment|Carrier|Person|Check|CheckTemplate|CheckTotalResult|CO2Emissions|LoadingMaterial|Composing|Sensor|PieceLiveAnimals|Item|DgProductRadioactive|Product|CustomsInformation|Waybill|DgDeclaration|ExternalReference|LiveAnimalsEpermit|BookingOptionRequest|Price|ProductDg|UnitComposition|Insurance|Shipment|LogisticsAction|DgRadioactiveIsotope|LoadingUnit|Loading|TransportMeans|TransportMovement|Company|PackagingType|LogisticsAgent|Question|Ratings|SecurityDeclaration|LogisticsService|EpermitSignature|Storing|TransportLegs|ULD|PieceDg|HandlingService|ItemDg|NonHumanActor|PublicAuthority|Storage"</v>
      </c>
      <c r="AC765" t="str">
        <f t="shared" si="357"/>
        <v>"https://onerecord.iata.org/ns/cargo#ExternalReference"</v>
      </c>
      <c r="AD765" t="str">
        <f t="shared" si="358"/>
        <v>"https://onerecord.iata.org/ns/cargo#referenceForObjects"</v>
      </c>
      <c r="AE765" t="str">
        <f t="shared" si="359"/>
        <v>"https://onerecord.iata.org/ns/cargo#LogisticsObject"</v>
      </c>
      <c r="AF765" t="str">
        <f t="shared" si="360"/>
        <v>"Common","ExternalReference","referenceForObjects","Abstract","LogisticsObject",3,"Reference documents details","References to the LogisticsObjects referring to this external reference","true","false","LogisticsActivity|Answer|Actor|Piece|Location|EpermitConsignment|Organization|IotDevice|PhysicalLogisticsObject|BillingDetails|Booking|BookingOption|BookingRequest|BookingShipment|Carrier|Person|Check|CheckTemplate|CheckTotalResult|CO2Emissions|LoadingMaterial|Composing|Sensor|PieceLiveAnimals|Item|DgProductRadioactive|Product|CustomsInformation|Waybill|DgDeclaration|ExternalReference|LiveAnimalsEpermit|BookingOptionRequest|Price|ProductDg|UnitComposition|Insurance|Shipment|LogisticsAction|DgRadioactiveIsotope|LoadingUnit|Loading|TransportMeans|TransportMovement|Company|PackagingType|LogisticsAgent|Question|Ratings|SecurityDeclaration|LogisticsService|EpermitSignature|Storing|TransportLegs|ULD|PieceDg|HandlingService|ItemDg|NonHumanActor|PublicAuthority|Storage","https://onerecord.iata.org/ns/cargo#ExternalReference","https://onerecord.iata.org/ns/cargo#referenceForObjects","https://onerecord.iata.org/ns/cargo#LogisticsObject"</v>
      </c>
      <c r="AG765" t="str">
        <f t="shared" si="361"/>
        <v>"Common.ExternalReference"</v>
      </c>
      <c r="AH765" t="str">
        <f t="shared" si="362"/>
        <v>"referenceForObjects"</v>
      </c>
      <c r="AI765" t="str">
        <f t="shared" si="363"/>
        <v>"Abstract.LogisticsObject"</v>
      </c>
      <c r="AJ765" t="str">
        <f t="shared" si="364"/>
        <v>"externalReferences"</v>
      </c>
      <c r="AK765" t="str">
        <f t="shared" si="365"/>
        <v>"hasMany"</v>
      </c>
      <c r="AL765" t="str">
        <f t="shared" si="366"/>
        <v>"Common.ExternalReference","referenceForObjects","Abstract.LogisticsObject","externalReferences","hasMany"</v>
      </c>
      <c r="AN765">
        <f>COUNTIF(View_conceptual!G:G,L765)</f>
        <v>0</v>
      </c>
      <c r="AO765">
        <f>COUNTIF(View_conceptual!H:H,L765)+COUNTIF(View_conceptual!I:I,N765)</f>
        <v>0</v>
      </c>
      <c r="AQ765" t="str">
        <f t="shared" si="367"/>
        <v/>
      </c>
      <c r="AR765" t="str">
        <f t="shared" si="368"/>
        <v/>
      </c>
      <c r="AT765">
        <f>COUNTIF(View_full!G:G,L765)</f>
        <v>1</v>
      </c>
      <c r="AU765">
        <f>COUNTIF(View_full!H:H,L765)+COUNTIF(View_full!I:I,N765)</f>
        <v>0</v>
      </c>
      <c r="AV765">
        <f>COUNTIFS(Property_Manual!$A$2:$A$1206,Raw!L765,Property_Manual!$B$2:$B$1206,Raw!M765,Property_Manual!$C$2:$C$1206,Raw!N765,Property_Manual!$D$2:$D$1206,Raw!O765,Property_Manual!$F$2:$F$1206,"x")</f>
        <v>0</v>
      </c>
      <c r="AW765" t="str">
        <f t="shared" si="369"/>
        <v>"Common","ExternalReference","referenceForObjects","Abstract","LogisticsObject",3,"Reference documents details","References to the LogisticsObjects referring to this external reference","true","false","LogisticsActivity|Answer|Actor|Piece|Location|EpermitConsignment|Organization|IotDevice|PhysicalLogisticsObject|BillingDetails|Booking|BookingOption|BookingRequest|BookingShipment|Carrier|Person|Check|CheckTemplate|CheckTotalResult|CO2Emissions|LoadingMaterial|Composing|Sensor|PieceLiveAnimals|Item|DgProductRadioactive|Product|CustomsInformation|Waybill|DgDeclaration|ExternalReference|LiveAnimalsEpermit|BookingOptionRequest|Price|ProductDg|UnitComposition|Insurance|Shipment|LogisticsAction|DgRadioactiveIsotope|LoadingUnit|Loading|TransportMeans|TransportMovement|Company|PackagingType|LogisticsAgent|Question|Ratings|SecurityDeclaration|LogisticsService|EpermitSignature|Storing|TransportLegs|ULD|PieceDg|HandlingService|ItemDg|NonHumanActor|PublicAuthority|Storage","https://onerecord.iata.org/ns/cargo#ExternalReference","https://onerecord.iata.org/ns/cargo#referenceForObjects","https://onerecord.iata.org/ns/cargo#LogisticsObject"</v>
      </c>
      <c r="AX765" t="str">
        <f t="shared" si="370"/>
        <v/>
      </c>
      <c r="AY765" t="str">
        <f t="shared" si="371"/>
        <v/>
      </c>
    </row>
    <row r="766" spans="1:51" x14ac:dyDescent="0.2">
      <c r="A766" s="5" t="s">
        <v>1254</v>
      </c>
      <c r="B766" s="5" t="s">
        <v>1198</v>
      </c>
      <c r="C766" s="5" t="s">
        <v>44</v>
      </c>
      <c r="D766" s="5" t="s">
        <v>38</v>
      </c>
      <c r="E766" s="5" t="s">
        <v>1209</v>
      </c>
      <c r="F766" s="5" t="s">
        <v>23</v>
      </c>
      <c r="H766" t="s">
        <v>415</v>
      </c>
      <c r="I766" s="5" t="s">
        <v>650</v>
      </c>
      <c r="J766" s="5" t="s">
        <v>39</v>
      </c>
      <c r="K766" s="5"/>
      <c r="L766" t="str">
        <f t="shared" si="341"/>
        <v>ExternalReference</v>
      </c>
      <c r="M766" t="str">
        <f t="shared" si="342"/>
        <v>checks</v>
      </c>
      <c r="N766" t="str">
        <f t="shared" si="343"/>
        <v>Check</v>
      </c>
      <c r="O766" t="str">
        <f t="shared" si="344"/>
        <v>checkedObject</v>
      </c>
      <c r="P766" t="str">
        <f t="shared" si="345"/>
        <v/>
      </c>
      <c r="Q766" t="str">
        <f t="shared" si="346"/>
        <v>Object</v>
      </c>
      <c r="R766" t="str">
        <f t="shared" si="347"/>
        <v>"Common"</v>
      </c>
      <c r="S766" t="str">
        <f t="shared" si="348"/>
        <v>"ExternalReference"</v>
      </c>
      <c r="T766" t="str">
        <f t="shared" si="349"/>
        <v>"checks"</v>
      </c>
      <c r="U766" t="str">
        <f t="shared" si="350"/>
        <v>"Action"</v>
      </c>
      <c r="V766" t="str">
        <f t="shared" si="351"/>
        <v>"Check"</v>
      </c>
      <c r="W766">
        <f>IF($A766="Implicit","",COUNTIFS($C$8:C766,C766,$A$8:A766,"Explicit"))</f>
        <v>4</v>
      </c>
      <c r="X766" t="str">
        <f t="shared" si="352"/>
        <v>"Reference documents details"</v>
      </c>
      <c r="Y766" t="str">
        <f t="shared" si="353"/>
        <v>"References to the CheckActions performed on the object"</v>
      </c>
      <c r="Z766" t="str">
        <f t="shared" si="354"/>
        <v>"true"</v>
      </c>
      <c r="AA766" t="str">
        <f t="shared" si="355"/>
        <v>"false"</v>
      </c>
      <c r="AB766" t="str">
        <f t="shared" si="356"/>
        <v>""</v>
      </c>
      <c r="AC766" t="str">
        <f t="shared" si="357"/>
        <v>"https://onerecord.iata.org/ns/cargo#ExternalReference"</v>
      </c>
      <c r="AD766" t="str">
        <f t="shared" si="358"/>
        <v>"https://onerecord.iata.org/ns/cargo#checks"</v>
      </c>
      <c r="AE766" t="str">
        <f t="shared" si="359"/>
        <v>"https://onerecord.iata.org/ns/cargo#Check"</v>
      </c>
      <c r="AF766" t="str">
        <f t="shared" si="360"/>
        <v>"Common","ExternalReference","checks","Action","Check",4,"Reference documents details","References to the CheckActions performed on the object","true","false","","https://onerecord.iata.org/ns/cargo#ExternalReference","https://onerecord.iata.org/ns/cargo#checks","https://onerecord.iata.org/ns/cargo#Check"</v>
      </c>
      <c r="AG766" t="str">
        <f t="shared" si="361"/>
        <v>"Common.ExternalReference"</v>
      </c>
      <c r="AH766" t="str">
        <f t="shared" si="362"/>
        <v>"checks"</v>
      </c>
      <c r="AI766" t="str">
        <f t="shared" si="363"/>
        <v>"Action.Check"</v>
      </c>
      <c r="AJ766" t="str">
        <f t="shared" si="364"/>
        <v>"checkedObject"</v>
      </c>
      <c r="AK766" t="str">
        <f t="shared" si="365"/>
        <v>"hasMany"</v>
      </c>
      <c r="AL766" t="str">
        <f t="shared" si="366"/>
        <v>"Common.ExternalReference","checks","Action.Check","checkedObject","hasMany"</v>
      </c>
      <c r="AN766">
        <f>COUNTIF(View_conceptual!G:G,L766)</f>
        <v>0</v>
      </c>
      <c r="AO766">
        <f>COUNTIF(View_conceptual!H:H,L766)+COUNTIF(View_conceptual!I:I,N766)</f>
        <v>0</v>
      </c>
      <c r="AQ766" t="str">
        <f t="shared" si="367"/>
        <v/>
      </c>
      <c r="AR766" t="str">
        <f t="shared" si="368"/>
        <v/>
      </c>
      <c r="AT766">
        <f>COUNTIF(View_full!G:G,L766)</f>
        <v>1</v>
      </c>
      <c r="AU766">
        <f>COUNTIF(View_full!H:H,L766)+COUNTIF(View_full!I:I,N766)</f>
        <v>0</v>
      </c>
      <c r="AV766">
        <f>COUNTIFS(Property_Manual!$A$2:$A$1206,Raw!L766,Property_Manual!$B$2:$B$1206,Raw!M766,Property_Manual!$C$2:$C$1206,Raw!N766,Property_Manual!$D$2:$D$1206,Raw!O766,Property_Manual!$F$2:$F$1206,"x")</f>
        <v>0</v>
      </c>
      <c r="AW766" t="str">
        <f t="shared" si="369"/>
        <v>"Common","ExternalReference","checks","Action","Check",4,"Reference documents details","References to the CheckActions performed on the object","true","false","","https://onerecord.iata.org/ns/cargo#ExternalReference","https://onerecord.iata.org/ns/cargo#checks","https://onerecord.iata.org/ns/cargo#Check"</v>
      </c>
      <c r="AX766" t="str">
        <f t="shared" si="370"/>
        <v/>
      </c>
      <c r="AY766" t="str">
        <f t="shared" si="371"/>
        <v/>
      </c>
    </row>
    <row r="767" spans="1:51" x14ac:dyDescent="0.2">
      <c r="A767" s="5" t="s">
        <v>1254</v>
      </c>
      <c r="B767" s="5" t="s">
        <v>1198</v>
      </c>
      <c r="C767" s="5" t="s">
        <v>44</v>
      </c>
      <c r="D767" s="5" t="s">
        <v>43</v>
      </c>
      <c r="E767" s="5" t="s">
        <v>1198</v>
      </c>
      <c r="F767" s="5" t="s">
        <v>44</v>
      </c>
      <c r="H767" t="s">
        <v>654</v>
      </c>
      <c r="I767" s="5" t="s">
        <v>650</v>
      </c>
      <c r="J767" s="5" t="s">
        <v>45</v>
      </c>
      <c r="K767" s="5"/>
      <c r="L767" t="str">
        <f t="shared" si="341"/>
        <v>ExternalReference</v>
      </c>
      <c r="M767" t="str">
        <f t="shared" si="342"/>
        <v>externalReferences</v>
      </c>
      <c r="N767" t="str">
        <f t="shared" si="343"/>
        <v>ExternalReference</v>
      </c>
      <c r="O767" t="str">
        <f t="shared" si="344"/>
        <v>referenceForObjects</v>
      </c>
      <c r="P767" t="str">
        <f t="shared" si="345"/>
        <v/>
      </c>
      <c r="Q767" t="str">
        <f t="shared" si="346"/>
        <v>Object</v>
      </c>
      <c r="R767" t="str">
        <f t="shared" si="347"/>
        <v>"Common"</v>
      </c>
      <c r="S767" t="str">
        <f t="shared" si="348"/>
        <v>"ExternalReference"</v>
      </c>
      <c r="T767" t="str">
        <f t="shared" si="349"/>
        <v>"externalReferences"</v>
      </c>
      <c r="U767" t="str">
        <f t="shared" si="350"/>
        <v>"Common"</v>
      </c>
      <c r="V767" t="str">
        <f t="shared" si="351"/>
        <v>"ExternalReference"</v>
      </c>
      <c r="W767">
        <f>IF($A767="Implicit","",COUNTIFS($C$8:C767,C767,$A$8:A767,"Explicit"))</f>
        <v>5</v>
      </c>
      <c r="X767" t="str">
        <f t="shared" si="352"/>
        <v>"Reference documents details"</v>
      </c>
      <c r="Y767" t="str">
        <f t="shared" si="353"/>
        <v>"References to all associated ExternalReferences"</v>
      </c>
      <c r="Z767" t="str">
        <f t="shared" si="354"/>
        <v>"true"</v>
      </c>
      <c r="AA767" t="str">
        <f t="shared" si="355"/>
        <v>"false"</v>
      </c>
      <c r="AB767" t="str">
        <f t="shared" si="356"/>
        <v>""</v>
      </c>
      <c r="AC767" t="str">
        <f t="shared" si="357"/>
        <v>"https://onerecord.iata.org/ns/cargo#ExternalReference"</v>
      </c>
      <c r="AD767" t="str">
        <f t="shared" si="358"/>
        <v>"https://onerecord.iata.org/ns/cargo#externalReferences"</v>
      </c>
      <c r="AE767" t="str">
        <f t="shared" si="359"/>
        <v>"https://onerecord.iata.org/ns/cargo#ExternalReference"</v>
      </c>
      <c r="AF767" t="str">
        <f t="shared" si="360"/>
        <v>"Common","ExternalReference","externalReferences","Common","ExternalReference",5,"Reference documents details","References to all associated ExternalReferences","true","false","","https://onerecord.iata.org/ns/cargo#ExternalReference","https://onerecord.iata.org/ns/cargo#externalReferences","https://onerecord.iata.org/ns/cargo#ExternalReference"</v>
      </c>
      <c r="AG767" t="str">
        <f t="shared" si="361"/>
        <v>"Common.ExternalReference"</v>
      </c>
      <c r="AH767" t="str">
        <f t="shared" si="362"/>
        <v>"externalReferences"</v>
      </c>
      <c r="AI767" t="str">
        <f t="shared" si="363"/>
        <v>"Common.ExternalReference"</v>
      </c>
      <c r="AJ767" t="str">
        <f t="shared" si="364"/>
        <v>"referenceForObjects"</v>
      </c>
      <c r="AK767" t="str">
        <f t="shared" si="365"/>
        <v>"hasMany"</v>
      </c>
      <c r="AL767" t="str">
        <f t="shared" si="366"/>
        <v>"Common.ExternalReference","externalReferences","Common.ExternalReference","referenceForObjects","hasMany"</v>
      </c>
      <c r="AN767">
        <f>COUNTIF(View_conceptual!G:G,L767)</f>
        <v>0</v>
      </c>
      <c r="AO767">
        <f>COUNTIF(View_conceptual!H:H,L767)+COUNTIF(View_conceptual!I:I,N767)</f>
        <v>0</v>
      </c>
      <c r="AQ767" t="str">
        <f t="shared" si="367"/>
        <v/>
      </c>
      <c r="AR767" t="str">
        <f t="shared" si="368"/>
        <v/>
      </c>
      <c r="AT767">
        <f>COUNTIF(View_full!G:G,L767)</f>
        <v>1</v>
      </c>
      <c r="AU767">
        <f>COUNTIF(View_full!H:H,L767)+COUNTIF(View_full!I:I,N767)</f>
        <v>0</v>
      </c>
      <c r="AV767">
        <f>COUNTIFS(Property_Manual!$A$2:$A$1206,Raw!L767,Property_Manual!$B$2:$B$1206,Raw!M767,Property_Manual!$C$2:$C$1206,Raw!N767,Property_Manual!$D$2:$D$1206,Raw!O767,Property_Manual!$F$2:$F$1206,"x")</f>
        <v>0</v>
      </c>
      <c r="AW767" t="str">
        <f t="shared" si="369"/>
        <v>"Common","ExternalReference","externalReferences","Common","ExternalReference",5,"Reference documents details","References to all associated ExternalReferences","true","false","","https://onerecord.iata.org/ns/cargo#ExternalReference","https://onerecord.iata.org/ns/cargo#externalReferences","https://onerecord.iata.org/ns/cargo#ExternalReference"</v>
      </c>
      <c r="AX767" t="str">
        <f t="shared" si="370"/>
        <v/>
      </c>
      <c r="AY767" t="str">
        <f t="shared" si="371"/>
        <v/>
      </c>
    </row>
    <row r="768" spans="1:51" x14ac:dyDescent="0.2">
      <c r="A768" s="5" t="s">
        <v>1255</v>
      </c>
      <c r="B768" s="5" t="s">
        <v>1198</v>
      </c>
      <c r="C768" s="5" t="s">
        <v>44</v>
      </c>
      <c r="D768" s="5" t="s">
        <v>649</v>
      </c>
      <c r="E768" s="5" t="s">
        <v>1198</v>
      </c>
      <c r="F768" s="5" t="s">
        <v>89</v>
      </c>
      <c r="G768">
        <v>1</v>
      </c>
      <c r="I768" s="5" t="s">
        <v>650</v>
      </c>
      <c r="J768" s="5" t="s">
        <v>651</v>
      </c>
      <c r="K768" s="5"/>
      <c r="L768" t="str">
        <f t="shared" si="341"/>
        <v>ExternalReference</v>
      </c>
      <c r="M768" t="str">
        <f t="shared" si="342"/>
        <v>createdAtLocation</v>
      </c>
      <c r="N768" t="str">
        <f t="shared" si="343"/>
        <v>Location</v>
      </c>
      <c r="O768" t="str">
        <f t="shared" si="344"/>
        <v/>
      </c>
      <c r="P768" t="str">
        <f t="shared" si="345"/>
        <v/>
      </c>
      <c r="Q768" t="str">
        <f t="shared" si="346"/>
        <v>Object</v>
      </c>
      <c r="R768" t="str">
        <f t="shared" si="347"/>
        <v/>
      </c>
      <c r="S768" t="str">
        <f t="shared" si="348"/>
        <v/>
      </c>
      <c r="T768" t="str">
        <f t="shared" si="349"/>
        <v/>
      </c>
      <c r="U768" t="str">
        <f t="shared" si="350"/>
        <v/>
      </c>
      <c r="V768" t="str">
        <f t="shared" si="351"/>
        <v/>
      </c>
      <c r="W768" t="str">
        <f>IF($A768="Implicit","",COUNTIFS($C$8:C768,C768,$A$8:A768,"Explicit"))</f>
        <v/>
      </c>
      <c r="X768" t="str">
        <f t="shared" si="352"/>
        <v/>
      </c>
      <c r="Y768" t="str">
        <f t="shared" si="353"/>
        <v/>
      </c>
      <c r="Z768" t="str">
        <f t="shared" si="354"/>
        <v/>
      </c>
      <c r="AA768" t="str">
        <f t="shared" si="355"/>
        <v/>
      </c>
      <c r="AB768" t="str">
        <f t="shared" si="356"/>
        <v/>
      </c>
      <c r="AC768" t="str">
        <f t="shared" si="357"/>
        <v/>
      </c>
      <c r="AD768" t="str">
        <f t="shared" si="358"/>
        <v/>
      </c>
      <c r="AE768" t="str">
        <f t="shared" si="359"/>
        <v/>
      </c>
      <c r="AF768" t="str">
        <f t="shared" si="360"/>
        <v/>
      </c>
      <c r="AG768" t="str">
        <f t="shared" si="361"/>
        <v>"Common.ExternalReference"</v>
      </c>
      <c r="AH768" t="str">
        <f t="shared" si="362"/>
        <v>"createdAtLocation"</v>
      </c>
      <c r="AI768" t="str">
        <f t="shared" si="363"/>
        <v>"Common.Location"</v>
      </c>
      <c r="AJ768" t="str">
        <f t="shared" si="364"/>
        <v>""</v>
      </c>
      <c r="AK768" t="str">
        <f t="shared" si="365"/>
        <v>"hasOne"</v>
      </c>
      <c r="AL768" t="str">
        <f t="shared" si="366"/>
        <v>"Common.ExternalReference","createdAtLocation","Common.Location","","hasOne"</v>
      </c>
      <c r="AN768">
        <f>COUNTIF(View_conceptual!G:G,L768)</f>
        <v>0</v>
      </c>
      <c r="AO768">
        <f>COUNTIF(View_conceptual!H:H,L768)+COUNTIF(View_conceptual!I:I,N768)</f>
        <v>0</v>
      </c>
      <c r="AQ768" t="str">
        <f t="shared" si="367"/>
        <v/>
      </c>
      <c r="AR768" t="str">
        <f t="shared" si="368"/>
        <v/>
      </c>
      <c r="AT768">
        <f>COUNTIF(View_full!G:G,L768)</f>
        <v>1</v>
      </c>
      <c r="AU768">
        <f>COUNTIF(View_full!H:H,L768)+COUNTIF(View_full!I:I,N768)</f>
        <v>0</v>
      </c>
      <c r="AV768">
        <f>COUNTIFS(Property_Manual!$A$2:$A$1206,Raw!L768,Property_Manual!$B$2:$B$1206,Raw!M768,Property_Manual!$C$2:$C$1206,Raw!N768,Property_Manual!$D$2:$D$1206,Raw!O768,Property_Manual!$F$2:$F$1206,"x")</f>
        <v>0</v>
      </c>
      <c r="AW768" t="str">
        <f t="shared" si="369"/>
        <v/>
      </c>
      <c r="AX768" t="str">
        <f t="shared" si="370"/>
        <v/>
      </c>
      <c r="AY768" t="str">
        <f t="shared" si="371"/>
        <v/>
      </c>
    </row>
    <row r="769" spans="1:51" x14ac:dyDescent="0.2">
      <c r="A769" s="5" t="s">
        <v>1255</v>
      </c>
      <c r="B769" s="5" t="s">
        <v>1198</v>
      </c>
      <c r="C769" s="5" t="s">
        <v>44</v>
      </c>
      <c r="D769" s="5" t="s">
        <v>652</v>
      </c>
      <c r="E769" s="5" t="s">
        <v>1836</v>
      </c>
      <c r="F769" s="5" t="s">
        <v>297</v>
      </c>
      <c r="G769">
        <v>1</v>
      </c>
      <c r="H769" s="5"/>
      <c r="I769" s="5" t="s">
        <v>650</v>
      </c>
      <c r="J769" s="5" t="s">
        <v>653</v>
      </c>
      <c r="K769" s="5"/>
      <c r="L769" t="str">
        <f t="shared" si="341"/>
        <v>ExternalReference</v>
      </c>
      <c r="M769" t="str">
        <f t="shared" si="342"/>
        <v>originator</v>
      </c>
      <c r="N769" t="str">
        <f t="shared" si="343"/>
        <v>Carrier</v>
      </c>
      <c r="O769" t="str">
        <f t="shared" si="344"/>
        <v/>
      </c>
      <c r="P769" t="str">
        <f t="shared" si="345"/>
        <v/>
      </c>
      <c r="Q769" t="str">
        <f t="shared" si="346"/>
        <v>Object</v>
      </c>
      <c r="R769" t="str">
        <f t="shared" si="347"/>
        <v/>
      </c>
      <c r="S769" t="str">
        <f t="shared" si="348"/>
        <v/>
      </c>
      <c r="T769" t="str">
        <f t="shared" si="349"/>
        <v/>
      </c>
      <c r="U769" t="str">
        <f t="shared" si="350"/>
        <v/>
      </c>
      <c r="V769" t="str">
        <f t="shared" si="351"/>
        <v/>
      </c>
      <c r="W769" t="str">
        <f>IF($A769="Implicit","",COUNTIFS($C$8:C769,C769,$A$8:A769,"Explicit"))</f>
        <v/>
      </c>
      <c r="X769" t="str">
        <f t="shared" si="352"/>
        <v/>
      </c>
      <c r="Y769" t="str">
        <f t="shared" si="353"/>
        <v/>
      </c>
      <c r="Z769" t="str">
        <f t="shared" si="354"/>
        <v/>
      </c>
      <c r="AA769" t="str">
        <f t="shared" si="355"/>
        <v/>
      </c>
      <c r="AB769" t="str">
        <f t="shared" si="356"/>
        <v/>
      </c>
      <c r="AC769" t="str">
        <f t="shared" si="357"/>
        <v/>
      </c>
      <c r="AD769" t="str">
        <f t="shared" si="358"/>
        <v/>
      </c>
      <c r="AE769" t="str">
        <f t="shared" si="359"/>
        <v/>
      </c>
      <c r="AF769" t="str">
        <f t="shared" si="360"/>
        <v/>
      </c>
      <c r="AG769" t="str">
        <f t="shared" si="361"/>
        <v>"Common.ExternalReference"</v>
      </c>
      <c r="AH769" t="str">
        <f t="shared" si="362"/>
        <v>"originator"</v>
      </c>
      <c r="AI769" t="str">
        <f t="shared" si="363"/>
        <v>"Agent.Carrier"</v>
      </c>
      <c r="AJ769" t="str">
        <f t="shared" si="364"/>
        <v>""</v>
      </c>
      <c r="AK769" t="str">
        <f t="shared" si="365"/>
        <v>"hasOne"</v>
      </c>
      <c r="AL769" t="str">
        <f t="shared" si="366"/>
        <v>"Common.ExternalReference","originator","Agent.Carrier","","hasOne"</v>
      </c>
      <c r="AN769">
        <f>COUNTIF(View_conceptual!G:G,L769)</f>
        <v>0</v>
      </c>
      <c r="AO769">
        <f>COUNTIF(View_conceptual!H:H,L769)+COUNTIF(View_conceptual!I:I,N769)</f>
        <v>0</v>
      </c>
      <c r="AQ769" t="str">
        <f t="shared" si="367"/>
        <v/>
      </c>
      <c r="AR769" t="str">
        <f t="shared" si="368"/>
        <v/>
      </c>
      <c r="AT769">
        <f>COUNTIF(View_full!G:G,L769)</f>
        <v>1</v>
      </c>
      <c r="AU769">
        <f>COUNTIF(View_full!H:H,L769)+COUNTIF(View_full!I:I,N769)</f>
        <v>0</v>
      </c>
      <c r="AV769">
        <f>COUNTIFS(Property_Manual!$A$2:$A$1206,Raw!L769,Property_Manual!$B$2:$B$1206,Raw!M769,Property_Manual!$C$2:$C$1206,Raw!N769,Property_Manual!$D$2:$D$1206,Raw!O769,Property_Manual!$F$2:$F$1206,"x")</f>
        <v>0</v>
      </c>
      <c r="AW769" t="str">
        <f t="shared" si="369"/>
        <v/>
      </c>
      <c r="AX769" t="str">
        <f t="shared" si="370"/>
        <v/>
      </c>
      <c r="AY769" t="str">
        <f t="shared" si="371"/>
        <v/>
      </c>
    </row>
    <row r="770" spans="1:51" x14ac:dyDescent="0.2">
      <c r="A770" s="5" t="s">
        <v>1255</v>
      </c>
      <c r="B770" s="5" t="s">
        <v>1198</v>
      </c>
      <c r="C770" s="5" t="s">
        <v>44</v>
      </c>
      <c r="D770" s="5" t="s">
        <v>652</v>
      </c>
      <c r="E770" s="5" t="s">
        <v>1836</v>
      </c>
      <c r="F770" s="5" t="s">
        <v>230</v>
      </c>
      <c r="G770">
        <v>1</v>
      </c>
      <c r="H770" s="5"/>
      <c r="I770" s="5" t="s">
        <v>650</v>
      </c>
      <c r="J770" s="5" t="s">
        <v>653</v>
      </c>
      <c r="K770" s="5" t="s">
        <v>297</v>
      </c>
      <c r="L770" t="str">
        <f t="shared" si="341"/>
        <v>ExternalReference</v>
      </c>
      <c r="M770" t="str">
        <f t="shared" si="342"/>
        <v>originator</v>
      </c>
      <c r="N770" t="str">
        <f t="shared" si="343"/>
        <v>Company</v>
      </c>
      <c r="O770" t="str">
        <f t="shared" si="344"/>
        <v/>
      </c>
      <c r="P770" t="str">
        <f t="shared" si="345"/>
        <v>Carrier</v>
      </c>
      <c r="Q770" t="str">
        <f t="shared" si="346"/>
        <v>Object</v>
      </c>
      <c r="R770" t="str">
        <f t="shared" si="347"/>
        <v/>
      </c>
      <c r="S770" t="str">
        <f t="shared" si="348"/>
        <v/>
      </c>
      <c r="T770" t="str">
        <f t="shared" si="349"/>
        <v/>
      </c>
      <c r="U770" t="str">
        <f t="shared" si="350"/>
        <v/>
      </c>
      <c r="V770" t="str">
        <f t="shared" si="351"/>
        <v/>
      </c>
      <c r="W770" t="str">
        <f>IF($A770="Implicit","",COUNTIFS($C$8:C770,C770,$A$8:A770,"Explicit"))</f>
        <v/>
      </c>
      <c r="X770" t="str">
        <f t="shared" si="352"/>
        <v/>
      </c>
      <c r="Y770" t="str">
        <f t="shared" si="353"/>
        <v/>
      </c>
      <c r="Z770" t="str">
        <f t="shared" si="354"/>
        <v/>
      </c>
      <c r="AA770" t="str">
        <f t="shared" si="355"/>
        <v/>
      </c>
      <c r="AB770" t="str">
        <f t="shared" si="356"/>
        <v/>
      </c>
      <c r="AC770" t="str">
        <f t="shared" si="357"/>
        <v/>
      </c>
      <c r="AD770" t="str">
        <f t="shared" si="358"/>
        <v/>
      </c>
      <c r="AE770" t="str">
        <f t="shared" si="359"/>
        <v/>
      </c>
      <c r="AF770" t="str">
        <f t="shared" si="360"/>
        <v/>
      </c>
      <c r="AG770" t="str">
        <f t="shared" si="361"/>
        <v>"Common.ExternalReference"</v>
      </c>
      <c r="AH770" t="str">
        <f t="shared" si="362"/>
        <v>"originator"</v>
      </c>
      <c r="AI770" t="str">
        <f t="shared" si="363"/>
        <v>"Agent.Company"</v>
      </c>
      <c r="AJ770" t="str">
        <f t="shared" si="364"/>
        <v>""</v>
      </c>
      <c r="AK770" t="str">
        <f t="shared" si="365"/>
        <v>"hasOne"</v>
      </c>
      <c r="AL770" t="str">
        <f t="shared" si="366"/>
        <v>"Common.ExternalReference","originator","Agent.Company","","hasOne"</v>
      </c>
      <c r="AN770">
        <f>COUNTIF(View_conceptual!G:G,L770)</f>
        <v>0</v>
      </c>
      <c r="AO770">
        <f>COUNTIF(View_conceptual!H:H,L770)+COUNTIF(View_conceptual!I:I,N770)</f>
        <v>0</v>
      </c>
      <c r="AQ770" t="str">
        <f t="shared" si="367"/>
        <v/>
      </c>
      <c r="AR770" t="str">
        <f t="shared" si="368"/>
        <v/>
      </c>
      <c r="AT770">
        <f>COUNTIF(View_full!G:G,L770)</f>
        <v>1</v>
      </c>
      <c r="AU770">
        <f>COUNTIF(View_full!H:H,L770)+COUNTIF(View_full!I:I,N770)</f>
        <v>0</v>
      </c>
      <c r="AV770">
        <f>COUNTIFS(Property_Manual!$A$2:$A$1206,Raw!L770,Property_Manual!$B$2:$B$1206,Raw!M770,Property_Manual!$C$2:$C$1206,Raw!N770,Property_Manual!$D$2:$D$1206,Raw!O770,Property_Manual!$F$2:$F$1206,"x")</f>
        <v>0</v>
      </c>
      <c r="AW770" t="str">
        <f t="shared" si="369"/>
        <v/>
      </c>
      <c r="AX770" t="str">
        <f t="shared" si="370"/>
        <v/>
      </c>
      <c r="AY770" t="str">
        <f t="shared" si="371"/>
        <v/>
      </c>
    </row>
    <row r="771" spans="1:51" x14ac:dyDescent="0.2">
      <c r="A771" s="5" t="s">
        <v>1255</v>
      </c>
      <c r="B771" s="5" t="s">
        <v>1198</v>
      </c>
      <c r="C771" s="5" t="s">
        <v>44</v>
      </c>
      <c r="D771" s="5" t="s">
        <v>654</v>
      </c>
      <c r="E771" s="5" t="s">
        <v>1196</v>
      </c>
      <c r="F771" s="5" t="s">
        <v>21</v>
      </c>
      <c r="H771" s="5" t="s">
        <v>43</v>
      </c>
      <c r="I771" s="5" t="s">
        <v>650</v>
      </c>
      <c r="J771" s="5" t="s">
        <v>655</v>
      </c>
      <c r="K771" s="5" t="s">
        <v>1829</v>
      </c>
      <c r="L771" t="str">
        <f t="shared" si="341"/>
        <v>ExternalReference</v>
      </c>
      <c r="M771" t="str">
        <f t="shared" si="342"/>
        <v>referenceForObjects</v>
      </c>
      <c r="N771" t="str">
        <f t="shared" si="343"/>
        <v>LogisticsActivity</v>
      </c>
      <c r="O771" t="str">
        <f t="shared" si="344"/>
        <v>externalReferences</v>
      </c>
      <c r="P771" t="str">
        <f t="shared" si="345"/>
        <v>UnitComposition|TransportMovement|Storage</v>
      </c>
      <c r="Q771" t="str">
        <f t="shared" si="346"/>
        <v>Object</v>
      </c>
      <c r="R771" t="str">
        <f t="shared" si="347"/>
        <v/>
      </c>
      <c r="S771" t="str">
        <f t="shared" si="348"/>
        <v/>
      </c>
      <c r="T771" t="str">
        <f t="shared" si="349"/>
        <v/>
      </c>
      <c r="U771" t="str">
        <f t="shared" si="350"/>
        <v/>
      </c>
      <c r="V771" t="str">
        <f t="shared" si="351"/>
        <v/>
      </c>
      <c r="W771" t="str">
        <f>IF($A771="Implicit","",COUNTIFS($C$8:C771,C771,$A$8:A771,"Explicit"))</f>
        <v/>
      </c>
      <c r="X771" t="str">
        <f t="shared" si="352"/>
        <v/>
      </c>
      <c r="Y771" t="str">
        <f t="shared" si="353"/>
        <v/>
      </c>
      <c r="Z771" t="str">
        <f t="shared" si="354"/>
        <v/>
      </c>
      <c r="AA771" t="str">
        <f t="shared" si="355"/>
        <v/>
      </c>
      <c r="AB771" t="str">
        <f t="shared" si="356"/>
        <v/>
      </c>
      <c r="AC771" t="str">
        <f t="shared" si="357"/>
        <v/>
      </c>
      <c r="AD771" t="str">
        <f t="shared" si="358"/>
        <v/>
      </c>
      <c r="AE771" t="str">
        <f t="shared" si="359"/>
        <v/>
      </c>
      <c r="AF771" t="str">
        <f t="shared" si="360"/>
        <v/>
      </c>
      <c r="AG771" t="str">
        <f t="shared" si="361"/>
        <v>"Common.ExternalReference"</v>
      </c>
      <c r="AH771" t="str">
        <f t="shared" si="362"/>
        <v>"referenceForObjects"</v>
      </c>
      <c r="AI771" t="str">
        <f t="shared" si="363"/>
        <v>"Abstract.LogisticsActivity"</v>
      </c>
      <c r="AJ771" t="str">
        <f t="shared" si="364"/>
        <v>"externalReferences"</v>
      </c>
      <c r="AK771" t="str">
        <f t="shared" si="365"/>
        <v>"hasMany"</v>
      </c>
      <c r="AL771" t="str">
        <f t="shared" si="366"/>
        <v>"Common.ExternalReference","referenceForObjects","Abstract.LogisticsActivity","externalReferences","hasMany"</v>
      </c>
      <c r="AN771">
        <f>COUNTIF(View_conceptual!G:G,L771)</f>
        <v>0</v>
      </c>
      <c r="AO771">
        <f>COUNTIF(View_conceptual!H:H,L771)+COUNTIF(View_conceptual!I:I,N771)</f>
        <v>0</v>
      </c>
      <c r="AQ771" t="str">
        <f t="shared" si="367"/>
        <v/>
      </c>
      <c r="AR771" t="str">
        <f t="shared" si="368"/>
        <v/>
      </c>
      <c r="AT771">
        <f>COUNTIF(View_full!G:G,L771)</f>
        <v>1</v>
      </c>
      <c r="AU771">
        <f>COUNTIF(View_full!H:H,L771)+COUNTIF(View_full!I:I,N771)</f>
        <v>0</v>
      </c>
      <c r="AV771">
        <f>COUNTIFS(Property_Manual!$A$2:$A$1206,Raw!L771,Property_Manual!$B$2:$B$1206,Raw!M771,Property_Manual!$C$2:$C$1206,Raw!N771,Property_Manual!$D$2:$D$1206,Raw!O771,Property_Manual!$F$2:$F$1206,"x")</f>
        <v>0</v>
      </c>
      <c r="AW771" t="str">
        <f t="shared" si="369"/>
        <v/>
      </c>
      <c r="AX771" t="str">
        <f t="shared" si="370"/>
        <v/>
      </c>
      <c r="AY771" t="str">
        <f t="shared" si="371"/>
        <v/>
      </c>
    </row>
    <row r="772" spans="1:51" x14ac:dyDescent="0.2">
      <c r="A772" s="5" t="s">
        <v>1255</v>
      </c>
      <c r="B772" s="5" t="s">
        <v>1198</v>
      </c>
      <c r="C772" s="5" t="s">
        <v>44</v>
      </c>
      <c r="D772" s="5" t="s">
        <v>654</v>
      </c>
      <c r="E772" s="5" t="s">
        <v>1198</v>
      </c>
      <c r="F772" s="5" t="s">
        <v>82</v>
      </c>
      <c r="H772" t="s">
        <v>43</v>
      </c>
      <c r="I772" s="5" t="s">
        <v>650</v>
      </c>
      <c r="J772" s="5" t="s">
        <v>655</v>
      </c>
      <c r="K772" s="5"/>
      <c r="L772" t="str">
        <f t="shared" si="341"/>
        <v>ExternalReference</v>
      </c>
      <c r="M772" t="str">
        <f t="shared" si="342"/>
        <v>referenceForObjects</v>
      </c>
      <c r="N772" t="str">
        <f t="shared" si="343"/>
        <v>Answer</v>
      </c>
      <c r="O772" t="str">
        <f t="shared" si="344"/>
        <v>externalReferences</v>
      </c>
      <c r="P772" t="str">
        <f t="shared" si="345"/>
        <v/>
      </c>
      <c r="Q772" t="str">
        <f t="shared" si="346"/>
        <v>Object</v>
      </c>
      <c r="R772" t="str">
        <f t="shared" si="347"/>
        <v/>
      </c>
      <c r="S772" t="str">
        <f t="shared" si="348"/>
        <v/>
      </c>
      <c r="T772" t="str">
        <f t="shared" si="349"/>
        <v/>
      </c>
      <c r="U772" t="str">
        <f t="shared" si="350"/>
        <v/>
      </c>
      <c r="V772" t="str">
        <f t="shared" si="351"/>
        <v/>
      </c>
      <c r="W772" t="str">
        <f>IF($A772="Implicit","",COUNTIFS($C$8:C772,C772,$A$8:A772,"Explicit"))</f>
        <v/>
      </c>
      <c r="X772" t="str">
        <f t="shared" si="352"/>
        <v/>
      </c>
      <c r="Y772" t="str">
        <f t="shared" si="353"/>
        <v/>
      </c>
      <c r="Z772" t="str">
        <f t="shared" si="354"/>
        <v/>
      </c>
      <c r="AA772" t="str">
        <f t="shared" si="355"/>
        <v/>
      </c>
      <c r="AB772" t="str">
        <f t="shared" si="356"/>
        <v/>
      </c>
      <c r="AC772" t="str">
        <f t="shared" si="357"/>
        <v/>
      </c>
      <c r="AD772" t="str">
        <f t="shared" si="358"/>
        <v/>
      </c>
      <c r="AE772" t="str">
        <f t="shared" si="359"/>
        <v/>
      </c>
      <c r="AF772" t="str">
        <f t="shared" si="360"/>
        <v/>
      </c>
      <c r="AG772" t="str">
        <f t="shared" si="361"/>
        <v>"Common.ExternalReference"</v>
      </c>
      <c r="AH772" t="str">
        <f t="shared" si="362"/>
        <v>"referenceForObjects"</v>
      </c>
      <c r="AI772" t="str">
        <f t="shared" si="363"/>
        <v>"Common.Answer"</v>
      </c>
      <c r="AJ772" t="str">
        <f t="shared" si="364"/>
        <v>"externalReferences"</v>
      </c>
      <c r="AK772" t="str">
        <f t="shared" si="365"/>
        <v>"hasMany"</v>
      </c>
      <c r="AL772" t="str">
        <f t="shared" si="366"/>
        <v>"Common.ExternalReference","referenceForObjects","Common.Answer","externalReferences","hasMany"</v>
      </c>
      <c r="AN772">
        <f>COUNTIF(View_conceptual!G:G,L772)</f>
        <v>0</v>
      </c>
      <c r="AO772">
        <f>COUNTIF(View_conceptual!H:H,L772)+COUNTIF(View_conceptual!I:I,N772)</f>
        <v>0</v>
      </c>
      <c r="AQ772" t="str">
        <f t="shared" si="367"/>
        <v/>
      </c>
      <c r="AR772" t="str">
        <f t="shared" si="368"/>
        <v/>
      </c>
      <c r="AT772">
        <f>COUNTIF(View_full!G:G,L772)</f>
        <v>1</v>
      </c>
      <c r="AU772">
        <f>COUNTIF(View_full!H:H,L772)+COUNTIF(View_full!I:I,N772)</f>
        <v>1</v>
      </c>
      <c r="AV772">
        <f>COUNTIFS(Property_Manual!$A$2:$A$1206,Raw!L772,Property_Manual!$B$2:$B$1206,Raw!M772,Property_Manual!$C$2:$C$1206,Raw!N772,Property_Manual!$D$2:$D$1206,Raw!O772,Property_Manual!$F$2:$F$1206,"x")</f>
        <v>0</v>
      </c>
      <c r="AW772" t="str">
        <f t="shared" si="369"/>
        <v/>
      </c>
      <c r="AX772" t="str">
        <f t="shared" si="370"/>
        <v/>
      </c>
      <c r="AY772" t="str">
        <f t="shared" si="371"/>
        <v/>
      </c>
    </row>
    <row r="773" spans="1:51" x14ac:dyDescent="0.2">
      <c r="A773" s="5" t="s">
        <v>1255</v>
      </c>
      <c r="B773" s="5" t="s">
        <v>1198</v>
      </c>
      <c r="C773" s="5" t="s">
        <v>44</v>
      </c>
      <c r="D773" s="5" t="s">
        <v>654</v>
      </c>
      <c r="E773" t="s">
        <v>1836</v>
      </c>
      <c r="F773" s="5" t="s">
        <v>30</v>
      </c>
      <c r="H773" t="s">
        <v>43</v>
      </c>
      <c r="I773" s="5" t="s">
        <v>650</v>
      </c>
      <c r="J773" s="5" t="s">
        <v>655</v>
      </c>
      <c r="K773" s="5" t="s">
        <v>1831</v>
      </c>
      <c r="L773" t="str">
        <f t="shared" si="341"/>
        <v>ExternalReference</v>
      </c>
      <c r="M773" t="str">
        <f t="shared" si="342"/>
        <v>referenceForObjects</v>
      </c>
      <c r="N773" t="str">
        <f t="shared" si="343"/>
        <v>Actor</v>
      </c>
      <c r="O773" t="str">
        <f t="shared" si="344"/>
        <v>externalReferences</v>
      </c>
      <c r="P773" t="str">
        <f t="shared" si="345"/>
        <v>Person|NonHumanActor</v>
      </c>
      <c r="Q773" t="str">
        <f t="shared" si="346"/>
        <v>Object</v>
      </c>
      <c r="R773" t="str">
        <f t="shared" si="347"/>
        <v/>
      </c>
      <c r="S773" t="str">
        <f t="shared" si="348"/>
        <v/>
      </c>
      <c r="T773" t="str">
        <f t="shared" si="349"/>
        <v/>
      </c>
      <c r="U773" t="str">
        <f t="shared" si="350"/>
        <v/>
      </c>
      <c r="V773" t="str">
        <f t="shared" si="351"/>
        <v/>
      </c>
      <c r="W773" t="str">
        <f>IF($A773="Implicit","",COUNTIFS($C$8:C773,C773,$A$8:A773,"Explicit"))</f>
        <v/>
      </c>
      <c r="X773" t="str">
        <f t="shared" si="352"/>
        <v/>
      </c>
      <c r="Y773" t="str">
        <f t="shared" si="353"/>
        <v/>
      </c>
      <c r="Z773" t="str">
        <f t="shared" si="354"/>
        <v/>
      </c>
      <c r="AA773" t="str">
        <f t="shared" si="355"/>
        <v/>
      </c>
      <c r="AB773" t="str">
        <f t="shared" si="356"/>
        <v/>
      </c>
      <c r="AC773" t="str">
        <f t="shared" si="357"/>
        <v/>
      </c>
      <c r="AD773" t="str">
        <f t="shared" si="358"/>
        <v/>
      </c>
      <c r="AE773" t="str">
        <f t="shared" si="359"/>
        <v/>
      </c>
      <c r="AF773" t="str">
        <f t="shared" si="360"/>
        <v/>
      </c>
      <c r="AG773" t="str">
        <f t="shared" si="361"/>
        <v>"Common.ExternalReference"</v>
      </c>
      <c r="AH773" t="str">
        <f t="shared" si="362"/>
        <v>"referenceForObjects"</v>
      </c>
      <c r="AI773" t="str">
        <f t="shared" si="363"/>
        <v>"Agent.Actor"</v>
      </c>
      <c r="AJ773" t="str">
        <f t="shared" si="364"/>
        <v>"externalReferences"</v>
      </c>
      <c r="AK773" t="str">
        <f t="shared" si="365"/>
        <v>"hasMany"</v>
      </c>
      <c r="AL773" t="str">
        <f t="shared" si="366"/>
        <v>"Common.ExternalReference","referenceForObjects","Agent.Actor","externalReferences","hasMany"</v>
      </c>
      <c r="AN773">
        <f>COUNTIF(View_conceptual!G:G,L773)</f>
        <v>0</v>
      </c>
      <c r="AO773">
        <f>COUNTIF(View_conceptual!H:H,L773)+COUNTIF(View_conceptual!I:I,N773)</f>
        <v>0</v>
      </c>
      <c r="AQ773" t="str">
        <f t="shared" si="367"/>
        <v/>
      </c>
      <c r="AR773" t="str">
        <f t="shared" si="368"/>
        <v/>
      </c>
      <c r="AT773">
        <f>COUNTIF(View_full!G:G,L773)</f>
        <v>1</v>
      </c>
      <c r="AU773">
        <f>COUNTIF(View_full!H:H,L773)+COUNTIF(View_full!I:I,N773)</f>
        <v>0</v>
      </c>
      <c r="AV773">
        <f>COUNTIFS(Property_Manual!$A$2:$A$1206,Raw!L773,Property_Manual!$B$2:$B$1206,Raw!M773,Property_Manual!$C$2:$C$1206,Raw!N773,Property_Manual!$D$2:$D$1206,Raw!O773,Property_Manual!$F$2:$F$1206,"x")</f>
        <v>0</v>
      </c>
      <c r="AW773" t="str">
        <f t="shared" si="369"/>
        <v/>
      </c>
      <c r="AX773" t="str">
        <f t="shared" si="370"/>
        <v/>
      </c>
      <c r="AY773" t="str">
        <f t="shared" si="371"/>
        <v/>
      </c>
    </row>
    <row r="774" spans="1:51" x14ac:dyDescent="0.2">
      <c r="A774" s="5" t="s">
        <v>1255</v>
      </c>
      <c r="B774" s="5" t="s">
        <v>1198</v>
      </c>
      <c r="C774" s="5" t="s">
        <v>44</v>
      </c>
      <c r="D774" s="5" t="s">
        <v>654</v>
      </c>
      <c r="E774" t="s">
        <v>20</v>
      </c>
      <c r="F774" s="5" t="s">
        <v>109</v>
      </c>
      <c r="H774" t="s">
        <v>43</v>
      </c>
      <c r="I774" s="5" t="s">
        <v>650</v>
      </c>
      <c r="J774" s="5" t="s">
        <v>655</v>
      </c>
      <c r="K774" s="5" t="s">
        <v>1833</v>
      </c>
      <c r="L774" t="str">
        <f t="shared" si="341"/>
        <v>ExternalReference</v>
      </c>
      <c r="M774" t="str">
        <f t="shared" si="342"/>
        <v>referenceForObjects</v>
      </c>
      <c r="N774" t="str">
        <f t="shared" si="343"/>
        <v>Piece</v>
      </c>
      <c r="O774" t="str">
        <f t="shared" si="344"/>
        <v>externalReferences</v>
      </c>
      <c r="P774" t="str">
        <f t="shared" si="345"/>
        <v>PieceLiveAnimals|PieceDg</v>
      </c>
      <c r="Q774" t="str">
        <f t="shared" si="346"/>
        <v>Object</v>
      </c>
      <c r="R774" t="str">
        <f t="shared" si="347"/>
        <v/>
      </c>
      <c r="S774" t="str">
        <f t="shared" si="348"/>
        <v/>
      </c>
      <c r="T774" t="str">
        <f t="shared" si="349"/>
        <v/>
      </c>
      <c r="U774" t="str">
        <f t="shared" si="350"/>
        <v/>
      </c>
      <c r="V774" t="str">
        <f t="shared" si="351"/>
        <v/>
      </c>
      <c r="W774" t="str">
        <f>IF($A774="Implicit","",COUNTIFS($C$8:C774,C774,$A$8:A774,"Explicit"))</f>
        <v/>
      </c>
      <c r="X774" t="str">
        <f t="shared" si="352"/>
        <v/>
      </c>
      <c r="Y774" t="str">
        <f t="shared" si="353"/>
        <v/>
      </c>
      <c r="Z774" t="str">
        <f t="shared" si="354"/>
        <v/>
      </c>
      <c r="AA774" t="str">
        <f t="shared" si="355"/>
        <v/>
      </c>
      <c r="AB774" t="str">
        <f t="shared" si="356"/>
        <v/>
      </c>
      <c r="AC774" t="str">
        <f t="shared" si="357"/>
        <v/>
      </c>
      <c r="AD774" t="str">
        <f t="shared" si="358"/>
        <v/>
      </c>
      <c r="AE774" t="str">
        <f t="shared" si="359"/>
        <v/>
      </c>
      <c r="AF774" t="str">
        <f t="shared" si="360"/>
        <v/>
      </c>
      <c r="AG774" t="str">
        <f t="shared" si="361"/>
        <v>"Common.ExternalReference"</v>
      </c>
      <c r="AH774" t="str">
        <f t="shared" si="362"/>
        <v>"referenceForObjects"</v>
      </c>
      <c r="AI774" t="str">
        <f t="shared" si="363"/>
        <v>"Core.Piece"</v>
      </c>
      <c r="AJ774" t="str">
        <f t="shared" si="364"/>
        <v>"externalReferences"</v>
      </c>
      <c r="AK774" t="str">
        <f t="shared" si="365"/>
        <v>"hasMany"</v>
      </c>
      <c r="AL774" t="str">
        <f t="shared" si="366"/>
        <v>"Common.ExternalReference","referenceForObjects","Core.Piece","externalReferences","hasMany"</v>
      </c>
      <c r="AN774">
        <f>COUNTIF(View_conceptual!G:G,L774)</f>
        <v>0</v>
      </c>
      <c r="AO774">
        <f>COUNTIF(View_conceptual!H:H,L774)+COUNTIF(View_conceptual!I:I,N774)</f>
        <v>1</v>
      </c>
      <c r="AQ774" t="str">
        <f t="shared" si="367"/>
        <v/>
      </c>
      <c r="AR774" t="str">
        <f t="shared" si="368"/>
        <v/>
      </c>
      <c r="AT774">
        <f>COUNTIF(View_full!G:G,L774)</f>
        <v>1</v>
      </c>
      <c r="AU774">
        <f>COUNTIF(View_full!H:H,L774)+COUNTIF(View_full!I:I,N774)</f>
        <v>1</v>
      </c>
      <c r="AV774">
        <f>COUNTIFS(Property_Manual!$A$2:$A$1206,Raw!L774,Property_Manual!$B$2:$B$1206,Raw!M774,Property_Manual!$C$2:$C$1206,Raw!N774,Property_Manual!$D$2:$D$1206,Raw!O774,Property_Manual!$F$2:$F$1206,"x")</f>
        <v>0</v>
      </c>
      <c r="AW774" t="str">
        <f t="shared" si="369"/>
        <v/>
      </c>
      <c r="AX774" t="str">
        <f t="shared" si="370"/>
        <v/>
      </c>
      <c r="AY774" t="str">
        <f t="shared" si="371"/>
        <v/>
      </c>
    </row>
    <row r="775" spans="1:51" x14ac:dyDescent="0.2">
      <c r="A775" s="5" t="s">
        <v>1255</v>
      </c>
      <c r="B775" s="5" t="s">
        <v>1198</v>
      </c>
      <c r="C775" s="5" t="s">
        <v>44</v>
      </c>
      <c r="D775" s="5" t="s">
        <v>654</v>
      </c>
      <c r="E775" t="s">
        <v>1198</v>
      </c>
      <c r="F775" s="5" t="s">
        <v>89</v>
      </c>
      <c r="H775" t="s">
        <v>43</v>
      </c>
      <c r="I775" s="5" t="s">
        <v>650</v>
      </c>
      <c r="J775" s="5" t="s">
        <v>655</v>
      </c>
      <c r="K775" s="5"/>
      <c r="L775" t="str">
        <f t="shared" si="341"/>
        <v>ExternalReference</v>
      </c>
      <c r="M775" t="str">
        <f t="shared" si="342"/>
        <v>referenceForObjects</v>
      </c>
      <c r="N775" t="str">
        <f t="shared" si="343"/>
        <v>Location</v>
      </c>
      <c r="O775" t="str">
        <f t="shared" si="344"/>
        <v>externalReferences</v>
      </c>
      <c r="P775" t="str">
        <f t="shared" si="345"/>
        <v/>
      </c>
      <c r="Q775" t="str">
        <f t="shared" si="346"/>
        <v>Object</v>
      </c>
      <c r="R775" t="str">
        <f t="shared" si="347"/>
        <v/>
      </c>
      <c r="S775" t="str">
        <f t="shared" si="348"/>
        <v/>
      </c>
      <c r="T775" t="str">
        <f t="shared" si="349"/>
        <v/>
      </c>
      <c r="U775" t="str">
        <f t="shared" si="350"/>
        <v/>
      </c>
      <c r="V775" t="str">
        <f t="shared" si="351"/>
        <v/>
      </c>
      <c r="W775" t="str">
        <f>IF($A775="Implicit","",COUNTIFS($C$8:C775,C775,$A$8:A775,"Explicit"))</f>
        <v/>
      </c>
      <c r="X775" t="str">
        <f t="shared" si="352"/>
        <v/>
      </c>
      <c r="Y775" t="str">
        <f t="shared" si="353"/>
        <v/>
      </c>
      <c r="Z775" t="str">
        <f t="shared" si="354"/>
        <v/>
      </c>
      <c r="AA775" t="str">
        <f t="shared" si="355"/>
        <v/>
      </c>
      <c r="AB775" t="str">
        <f t="shared" si="356"/>
        <v/>
      </c>
      <c r="AC775" t="str">
        <f t="shared" si="357"/>
        <v/>
      </c>
      <c r="AD775" t="str">
        <f t="shared" si="358"/>
        <v/>
      </c>
      <c r="AE775" t="str">
        <f t="shared" si="359"/>
        <v/>
      </c>
      <c r="AF775" t="str">
        <f t="shared" si="360"/>
        <v/>
      </c>
      <c r="AG775" t="str">
        <f t="shared" si="361"/>
        <v>"Common.ExternalReference"</v>
      </c>
      <c r="AH775" t="str">
        <f t="shared" si="362"/>
        <v>"referenceForObjects"</v>
      </c>
      <c r="AI775" t="str">
        <f t="shared" si="363"/>
        <v>"Common.Location"</v>
      </c>
      <c r="AJ775" t="str">
        <f t="shared" si="364"/>
        <v>"externalReferences"</v>
      </c>
      <c r="AK775" t="str">
        <f t="shared" si="365"/>
        <v>"hasMany"</v>
      </c>
      <c r="AL775" t="str">
        <f t="shared" si="366"/>
        <v>"Common.ExternalReference","referenceForObjects","Common.Location","externalReferences","hasMany"</v>
      </c>
      <c r="AN775">
        <f>COUNTIF(View_conceptual!G:G,L775)</f>
        <v>0</v>
      </c>
      <c r="AO775">
        <f>COUNTIF(View_conceptual!H:H,L775)+COUNTIF(View_conceptual!I:I,N775)</f>
        <v>0</v>
      </c>
      <c r="AQ775" t="str">
        <f t="shared" si="367"/>
        <v/>
      </c>
      <c r="AR775" t="str">
        <f t="shared" si="368"/>
        <v/>
      </c>
      <c r="AT775">
        <f>COUNTIF(View_full!G:G,L775)</f>
        <v>1</v>
      </c>
      <c r="AU775">
        <f>COUNTIF(View_full!H:H,L775)+COUNTIF(View_full!I:I,N775)</f>
        <v>0</v>
      </c>
      <c r="AV775">
        <f>COUNTIFS(Property_Manual!$A$2:$A$1206,Raw!L775,Property_Manual!$B$2:$B$1206,Raw!M775,Property_Manual!$C$2:$C$1206,Raw!N775,Property_Manual!$D$2:$D$1206,Raw!O775,Property_Manual!$F$2:$F$1206,"x")</f>
        <v>0</v>
      </c>
      <c r="AW775" t="str">
        <f t="shared" si="369"/>
        <v/>
      </c>
      <c r="AX775" t="str">
        <f t="shared" si="370"/>
        <v/>
      </c>
      <c r="AY775" t="str">
        <f t="shared" si="371"/>
        <v/>
      </c>
    </row>
    <row r="776" spans="1:51" x14ac:dyDescent="0.2">
      <c r="A776" s="5" t="s">
        <v>1255</v>
      </c>
      <c r="B776" s="5" t="s">
        <v>1198</v>
      </c>
      <c r="C776" s="5" t="s">
        <v>44</v>
      </c>
      <c r="D776" s="5" t="s">
        <v>654</v>
      </c>
      <c r="E776" t="s">
        <v>1199</v>
      </c>
      <c r="F776" s="5" t="s">
        <v>202</v>
      </c>
      <c r="H776" t="s">
        <v>43</v>
      </c>
      <c r="I776" s="5" t="s">
        <v>650</v>
      </c>
      <c r="J776" s="5" t="s">
        <v>655</v>
      </c>
      <c r="K776" s="5"/>
      <c r="L776" t="str">
        <f t="shared" si="341"/>
        <v>ExternalReference</v>
      </c>
      <c r="M776" t="str">
        <f t="shared" si="342"/>
        <v>referenceForObjects</v>
      </c>
      <c r="N776" t="str">
        <f t="shared" si="343"/>
        <v>EpermitConsignment</v>
      </c>
      <c r="O776" t="str">
        <f t="shared" si="344"/>
        <v>externalReferences</v>
      </c>
      <c r="P776" t="str">
        <f t="shared" si="345"/>
        <v/>
      </c>
      <c r="Q776" t="str">
        <f t="shared" si="346"/>
        <v>Object</v>
      </c>
      <c r="R776" t="str">
        <f t="shared" si="347"/>
        <v/>
      </c>
      <c r="S776" t="str">
        <f t="shared" si="348"/>
        <v/>
      </c>
      <c r="T776" t="str">
        <f t="shared" si="349"/>
        <v/>
      </c>
      <c r="U776" t="str">
        <f t="shared" si="350"/>
        <v/>
      </c>
      <c r="V776" t="str">
        <f t="shared" si="351"/>
        <v/>
      </c>
      <c r="W776" t="str">
        <f>IF($A776="Implicit","",COUNTIFS($C$8:C776,C776,$A$8:A776,"Explicit"))</f>
        <v/>
      </c>
      <c r="X776" t="str">
        <f t="shared" si="352"/>
        <v/>
      </c>
      <c r="Y776" t="str">
        <f t="shared" si="353"/>
        <v/>
      </c>
      <c r="Z776" t="str">
        <f t="shared" si="354"/>
        <v/>
      </c>
      <c r="AA776" t="str">
        <f t="shared" si="355"/>
        <v/>
      </c>
      <c r="AB776" t="str">
        <f t="shared" si="356"/>
        <v/>
      </c>
      <c r="AC776" t="str">
        <f t="shared" si="357"/>
        <v/>
      </c>
      <c r="AD776" t="str">
        <f t="shared" si="358"/>
        <v/>
      </c>
      <c r="AE776" t="str">
        <f t="shared" si="359"/>
        <v/>
      </c>
      <c r="AF776" t="str">
        <f t="shared" si="360"/>
        <v/>
      </c>
      <c r="AG776" t="str">
        <f t="shared" si="361"/>
        <v>"Common.ExternalReference"</v>
      </c>
      <c r="AH776" t="str">
        <f t="shared" si="362"/>
        <v>"referenceForObjects"</v>
      </c>
      <c r="AI776" t="str">
        <f t="shared" si="363"/>
        <v>"LiveAnimals.EpermitConsignment"</v>
      </c>
      <c r="AJ776" t="str">
        <f t="shared" si="364"/>
        <v>"externalReferences"</v>
      </c>
      <c r="AK776" t="str">
        <f t="shared" si="365"/>
        <v>"hasMany"</v>
      </c>
      <c r="AL776" t="str">
        <f t="shared" si="366"/>
        <v>"Common.ExternalReference","referenceForObjects","LiveAnimals.EpermitConsignment","externalReferences","hasMany"</v>
      </c>
      <c r="AN776">
        <f>COUNTIF(View_conceptual!G:G,L776)</f>
        <v>0</v>
      </c>
      <c r="AO776">
        <f>COUNTIF(View_conceptual!H:H,L776)+COUNTIF(View_conceptual!I:I,N776)</f>
        <v>0</v>
      </c>
      <c r="AQ776" t="str">
        <f t="shared" si="367"/>
        <v/>
      </c>
      <c r="AR776" t="str">
        <f t="shared" si="368"/>
        <v/>
      </c>
      <c r="AT776">
        <f>COUNTIF(View_full!G:G,L776)</f>
        <v>1</v>
      </c>
      <c r="AU776">
        <f>COUNTIF(View_full!H:H,L776)+COUNTIF(View_full!I:I,N776)</f>
        <v>0</v>
      </c>
      <c r="AV776">
        <f>COUNTIFS(Property_Manual!$A$2:$A$1206,Raw!L776,Property_Manual!$B$2:$B$1206,Raw!M776,Property_Manual!$C$2:$C$1206,Raw!N776,Property_Manual!$D$2:$D$1206,Raw!O776,Property_Manual!$F$2:$F$1206,"x")</f>
        <v>0</v>
      </c>
      <c r="AW776" t="str">
        <f t="shared" si="369"/>
        <v/>
      </c>
      <c r="AX776" t="str">
        <f t="shared" si="370"/>
        <v/>
      </c>
      <c r="AY776" t="str">
        <f t="shared" si="371"/>
        <v/>
      </c>
    </row>
    <row r="777" spans="1:51" x14ac:dyDescent="0.2">
      <c r="A777" s="5" t="s">
        <v>1255</v>
      </c>
      <c r="B777" s="5" t="s">
        <v>1198</v>
      </c>
      <c r="C777" s="5" t="s">
        <v>44</v>
      </c>
      <c r="D777" s="5" t="s">
        <v>654</v>
      </c>
      <c r="E777" s="5" t="s">
        <v>1836</v>
      </c>
      <c r="F777" s="5" t="s">
        <v>100</v>
      </c>
      <c r="H777" t="s">
        <v>43</v>
      </c>
      <c r="I777" s="5" t="s">
        <v>650</v>
      </c>
      <c r="J777" s="5" t="s">
        <v>655</v>
      </c>
      <c r="K777" s="5" t="s">
        <v>1830</v>
      </c>
      <c r="L777" t="str">
        <f t="shared" ref="L777:L840" si="372">SUBSTITUTE(SUBSTITUTE(SUBSTITUTE(C777,$B$2,$A$2),$B$3,$A$3),$B$4,$A$4)</f>
        <v>ExternalReference</v>
      </c>
      <c r="M777" t="str">
        <f t="shared" ref="M777:M840" si="373">SUBSTITUTE(SUBSTITUTE(SUBSTITUTE(D777,$B$2,$A$2),$B$3,$A$3),$A$4,$B$4)</f>
        <v>referenceForObjects</v>
      </c>
      <c r="N777" t="str">
        <f t="shared" ref="N777:N840" si="374">SUBSTITUTE(SUBSTITUTE(SUBSTITUTE(F777,$B$2,$A$2),$B$3,$A$3),$B$4,$A$4)</f>
        <v>Organization</v>
      </c>
      <c r="O777" t="str">
        <f t="shared" ref="O777:O840" si="375">SUBSTITUTE(SUBSTITUTE(SUBSTITUTE(H777,$B$2,$A$2),$B$3,$A$3),$B$4,$A$4)</f>
        <v>externalReferences</v>
      </c>
      <c r="P777" t="str">
        <f t="shared" ref="P777:P840" si="376">SUBSTITUTE(SUBSTITUTE(SUBSTITUTE(K777,$B$2,$A$2),$B$3,$A$3),$B$4,$A$4)</f>
        <v>Carrier|Company|PublicAuthority</v>
      </c>
      <c r="Q777" t="str">
        <f t="shared" ref="Q777:Q840" si="377">IF(LEFT(N777,3)="xsd","Data","Object")</f>
        <v>Object</v>
      </c>
      <c r="R777" t="str">
        <f t="shared" ref="R777:R840" si="378">IF($A777="Implicit","",$F$1&amp;B777&amp;$F$1)</f>
        <v/>
      </c>
      <c r="S777" t="str">
        <f t="shared" ref="S777:S840" si="379">IF($A777="Implicit","",$F$1&amp;L777&amp;$F$1)</f>
        <v/>
      </c>
      <c r="T777" t="str">
        <f t="shared" ref="T777:T840" si="380">IF($A777="Implicit","",$F$1&amp;M777&amp;$F$1)</f>
        <v/>
      </c>
      <c r="U777" t="str">
        <f t="shared" ref="U777:U840" si="381">IF($A777="Implicit","",$F$1&amp;E777&amp;$F$1)</f>
        <v/>
      </c>
      <c r="V777" t="str">
        <f t="shared" ref="V777:V840" si="382">IF($A777="Implicit","",$F$1&amp;N777&amp;$F$1)</f>
        <v/>
      </c>
      <c r="W777" t="str">
        <f>IF($A777="Implicit","",COUNTIFS($C$8:C777,C777,$A$8:A777,"Explicit"))</f>
        <v/>
      </c>
      <c r="X777" t="str">
        <f t="shared" ref="X777:X840" si="383">IF($A777="Implicit","",$F$1&amp;SUBSTITUTE(IF(I777=0,"",I777),",",";")&amp;$F$1)</f>
        <v/>
      </c>
      <c r="Y777" t="str">
        <f t="shared" ref="Y777:Y840" si="384">IF($A777="Implicit","",$F$1&amp;SUBSTITUTE(IF(J777=0,"",J777),",",";")&amp;$F$1)</f>
        <v/>
      </c>
      <c r="Z777" t="str">
        <f t="shared" ref="Z777:Z840" si="385">IF($A777="Implicit","",$F$1&amp;IF(G777=1,"false","true")&amp;$F$1)</f>
        <v/>
      </c>
      <c r="AA777" t="str">
        <f t="shared" ref="AA777:AA840" si="386">IF($A777="Implicit","",$F$1&amp;IF(OR(E777="Enum",E777="CodeList"),"true","false")&amp;$F$1)</f>
        <v/>
      </c>
      <c r="AB777" t="str">
        <f t="shared" ref="AB777:AB840" si="387">IF($A777="Implicit","",$F$1&amp;P777&amp;$F$1)</f>
        <v/>
      </c>
      <c r="AC777" t="str">
        <f t="shared" ref="AC777:AC840" si="388">IF($A777="Implicit","",$F$1&amp;C777&amp;$F$1)</f>
        <v/>
      </c>
      <c r="AD777" t="str">
        <f t="shared" ref="AD777:AD840" si="389">IF($A777="Implicit","",$F$1&amp;D777&amp;$F$1)</f>
        <v/>
      </c>
      <c r="AE777" t="str">
        <f t="shared" ref="AE777:AE840" si="390">IF($A777="Implicit","",$F$1&amp;F777&amp;$F$1)</f>
        <v/>
      </c>
      <c r="AF777" t="str">
        <f t="shared" ref="AF777:AF840" si="391">IF(A777="Implicit","",R777&amp;","&amp;S777&amp;","&amp;T777&amp;","&amp;U777&amp;","&amp;V777&amp;","&amp;W777&amp;","&amp;X777&amp;","&amp;Y777&amp;","&amp;Z777&amp;","&amp;AA777&amp;","&amp;AB777&amp;","&amp;AC777&amp;","&amp;AD777&amp;","&amp;AE777)</f>
        <v/>
      </c>
      <c r="AG777" t="str">
        <f t="shared" ref="AG777:AG840" si="392">IF(Q777="Data","",$F$1&amp;B777&amp;"."&amp;L777&amp;$F$1)</f>
        <v>"Common.ExternalReference"</v>
      </c>
      <c r="AH777" t="str">
        <f t="shared" ref="AH777:AH840" si="393">IF(Q777="Data","",$F$1&amp;M777&amp;$F$1)</f>
        <v>"referenceForObjects"</v>
      </c>
      <c r="AI777" t="str">
        <f t="shared" ref="AI777:AI840" si="394">IF(Q777="Data","",$F$1&amp;E777&amp;"."&amp;N777&amp;$F$1)</f>
        <v>"Agent.Organization"</v>
      </c>
      <c r="AJ777" t="str">
        <f t="shared" ref="AJ777:AJ840" si="395">IF(Q777="Data","",$F$1&amp;O777&amp;$F$1)</f>
        <v>"externalReferences"</v>
      </c>
      <c r="AK777" t="str">
        <f t="shared" ref="AK777:AK840" si="396">IF(Q777="Data","",$F$1&amp;IF(G777=1,"hasOne","hasMany")&amp;$F$1)</f>
        <v>"hasMany"</v>
      </c>
      <c r="AL777" t="str">
        <f t="shared" ref="AL777:AL840" si="397">IF(Q777="Data","",AG777&amp;","&amp;AH777&amp;","&amp;AI777&amp;","&amp;AJ777&amp;","&amp;AK777)</f>
        <v>"Common.ExternalReference","referenceForObjects","Agent.Organization","externalReferences","hasMany"</v>
      </c>
      <c r="AN777">
        <f>COUNTIF(View_conceptual!G:G,L777)</f>
        <v>0</v>
      </c>
      <c r="AO777">
        <f>COUNTIF(View_conceptual!H:H,L777)+COUNTIF(View_conceptual!I:I,N777)</f>
        <v>0</v>
      </c>
      <c r="AQ777" t="str">
        <f t="shared" ref="AQ777:AQ840" si="398">IF(AN777=1,AF777,"")</f>
        <v/>
      </c>
      <c r="AR777" t="str">
        <f t="shared" ref="AR777:AR840" si="399">IF(AO777=2,AL777,"")</f>
        <v/>
      </c>
      <c r="AT777">
        <f>COUNTIF(View_full!G:G,L777)</f>
        <v>1</v>
      </c>
      <c r="AU777">
        <f>COUNTIF(View_full!H:H,L777)+COUNTIF(View_full!I:I,N777)</f>
        <v>0</v>
      </c>
      <c r="AV777">
        <f>COUNTIFS(Property_Manual!$A$2:$A$1206,Raw!L777,Property_Manual!$B$2:$B$1206,Raw!M777,Property_Manual!$C$2:$C$1206,Raw!N777,Property_Manual!$D$2:$D$1206,Raw!O777,Property_Manual!$F$2:$F$1206,"x")</f>
        <v>0</v>
      </c>
      <c r="AW777" t="str">
        <f t="shared" ref="AW777:AW840" si="400">IF(AT777=1,AF777,"")</f>
        <v/>
      </c>
      <c r="AX777" t="str">
        <f t="shared" ref="AX777:AX840" si="401">IF(AU777=2,AL777,"")</f>
        <v/>
      </c>
      <c r="AY777" t="str">
        <f t="shared" ref="AY777:AY840" si="402">IF(AV777=1,AL777,"")</f>
        <v/>
      </c>
    </row>
    <row r="778" spans="1:51" x14ac:dyDescent="0.2">
      <c r="A778" s="5" t="s">
        <v>1255</v>
      </c>
      <c r="B778" s="5" t="s">
        <v>1198</v>
      </c>
      <c r="C778" s="5" t="s">
        <v>44</v>
      </c>
      <c r="D778" s="5" t="s">
        <v>654</v>
      </c>
      <c r="E778" t="s">
        <v>1198</v>
      </c>
      <c r="F778" s="5" t="s">
        <v>112</v>
      </c>
      <c r="H778" t="s">
        <v>43</v>
      </c>
      <c r="I778" s="5" t="s">
        <v>650</v>
      </c>
      <c r="J778" s="5" t="s">
        <v>655</v>
      </c>
      <c r="K778" s="5"/>
      <c r="L778" t="str">
        <f t="shared" si="372"/>
        <v>ExternalReference</v>
      </c>
      <c r="M778" t="str">
        <f t="shared" si="373"/>
        <v>referenceForObjects</v>
      </c>
      <c r="N778" t="str">
        <f t="shared" si="374"/>
        <v>IotDevice</v>
      </c>
      <c r="O778" t="str">
        <f t="shared" si="375"/>
        <v>externalReferences</v>
      </c>
      <c r="P778" t="str">
        <f t="shared" si="376"/>
        <v/>
      </c>
      <c r="Q778" t="str">
        <f t="shared" si="377"/>
        <v>Object</v>
      </c>
      <c r="R778" t="str">
        <f t="shared" si="378"/>
        <v/>
      </c>
      <c r="S778" t="str">
        <f t="shared" si="379"/>
        <v/>
      </c>
      <c r="T778" t="str">
        <f t="shared" si="380"/>
        <v/>
      </c>
      <c r="U778" t="str">
        <f t="shared" si="381"/>
        <v/>
      </c>
      <c r="V778" t="str">
        <f t="shared" si="382"/>
        <v/>
      </c>
      <c r="W778" t="str">
        <f>IF($A778="Implicit","",COUNTIFS($C$8:C778,C778,$A$8:A778,"Explicit"))</f>
        <v/>
      </c>
      <c r="X778" t="str">
        <f t="shared" si="383"/>
        <v/>
      </c>
      <c r="Y778" t="str">
        <f t="shared" si="384"/>
        <v/>
      </c>
      <c r="Z778" t="str">
        <f t="shared" si="385"/>
        <v/>
      </c>
      <c r="AA778" t="str">
        <f t="shared" si="386"/>
        <v/>
      </c>
      <c r="AB778" t="str">
        <f t="shared" si="387"/>
        <v/>
      </c>
      <c r="AC778" t="str">
        <f t="shared" si="388"/>
        <v/>
      </c>
      <c r="AD778" t="str">
        <f t="shared" si="389"/>
        <v/>
      </c>
      <c r="AE778" t="str">
        <f t="shared" si="390"/>
        <v/>
      </c>
      <c r="AF778" t="str">
        <f t="shared" si="391"/>
        <v/>
      </c>
      <c r="AG778" t="str">
        <f t="shared" si="392"/>
        <v>"Common.ExternalReference"</v>
      </c>
      <c r="AH778" t="str">
        <f t="shared" si="393"/>
        <v>"referenceForObjects"</v>
      </c>
      <c r="AI778" t="str">
        <f t="shared" si="394"/>
        <v>"Common.IotDevice"</v>
      </c>
      <c r="AJ778" t="str">
        <f t="shared" si="395"/>
        <v>"externalReferences"</v>
      </c>
      <c r="AK778" t="str">
        <f t="shared" si="396"/>
        <v>"hasMany"</v>
      </c>
      <c r="AL778" t="str">
        <f t="shared" si="397"/>
        <v>"Common.ExternalReference","referenceForObjects","Common.IotDevice","externalReferences","hasMany"</v>
      </c>
      <c r="AN778">
        <f>COUNTIF(View_conceptual!G:G,L778)</f>
        <v>0</v>
      </c>
      <c r="AO778">
        <f>COUNTIF(View_conceptual!H:H,L778)+COUNTIF(View_conceptual!I:I,N778)</f>
        <v>0</v>
      </c>
      <c r="AQ778" t="str">
        <f t="shared" si="398"/>
        <v/>
      </c>
      <c r="AR778" t="str">
        <f t="shared" si="399"/>
        <v/>
      </c>
      <c r="AT778">
        <f>COUNTIF(View_full!G:G,L778)</f>
        <v>1</v>
      </c>
      <c r="AU778">
        <f>COUNTIF(View_full!H:H,L778)+COUNTIF(View_full!I:I,N778)</f>
        <v>0</v>
      </c>
      <c r="AV778">
        <f>COUNTIFS(Property_Manual!$A$2:$A$1206,Raw!L778,Property_Manual!$B$2:$B$1206,Raw!M778,Property_Manual!$C$2:$C$1206,Raw!N778,Property_Manual!$D$2:$D$1206,Raw!O778,Property_Manual!$F$2:$F$1206,"x")</f>
        <v>0</v>
      </c>
      <c r="AW778" t="str">
        <f t="shared" si="400"/>
        <v/>
      </c>
      <c r="AX778" t="str">
        <f t="shared" si="401"/>
        <v/>
      </c>
      <c r="AY778" t="str">
        <f t="shared" si="402"/>
        <v/>
      </c>
    </row>
    <row r="779" spans="1:51" x14ac:dyDescent="0.2">
      <c r="A779" s="5" t="s">
        <v>1255</v>
      </c>
      <c r="B779" s="5" t="s">
        <v>1198</v>
      </c>
      <c r="C779" s="5" t="s">
        <v>44</v>
      </c>
      <c r="D779" s="5" t="s">
        <v>654</v>
      </c>
      <c r="E779" s="5" t="s">
        <v>1196</v>
      </c>
      <c r="F779" s="5" t="s">
        <v>223</v>
      </c>
      <c r="H779" t="s">
        <v>43</v>
      </c>
      <c r="I779" s="5" t="s">
        <v>650</v>
      </c>
      <c r="J779" s="5" t="s">
        <v>655</v>
      </c>
      <c r="K779" s="5" t="s">
        <v>3150</v>
      </c>
      <c r="L779" t="str">
        <f t="shared" si="372"/>
        <v>ExternalReference</v>
      </c>
      <c r="M779" t="str">
        <f t="shared" si="373"/>
        <v>referenceForObjects</v>
      </c>
      <c r="N779" t="str">
        <f t="shared" si="374"/>
        <v>PhysicalLogisticsObject</v>
      </c>
      <c r="O779" t="str">
        <f t="shared" si="375"/>
        <v>externalReferences</v>
      </c>
      <c r="P779" t="str">
        <f t="shared" si="376"/>
        <v>Piece|Location|IotDevice|LoadingMaterial|Sensor|PieceLiveAnimals|Item|LoadingUnit|TransportMeans|ULD|PieceDg|ItemDg</v>
      </c>
      <c r="Q779" t="str">
        <f t="shared" si="377"/>
        <v>Object</v>
      </c>
      <c r="R779" t="str">
        <f t="shared" si="378"/>
        <v/>
      </c>
      <c r="S779" t="str">
        <f t="shared" si="379"/>
        <v/>
      </c>
      <c r="T779" t="str">
        <f t="shared" si="380"/>
        <v/>
      </c>
      <c r="U779" t="str">
        <f t="shared" si="381"/>
        <v/>
      </c>
      <c r="V779" t="str">
        <f t="shared" si="382"/>
        <v/>
      </c>
      <c r="W779" t="str">
        <f>IF($A779="Implicit","",COUNTIFS($C$8:C779,C779,$A$8:A779,"Explicit"))</f>
        <v/>
      </c>
      <c r="X779" t="str">
        <f t="shared" si="383"/>
        <v/>
      </c>
      <c r="Y779" t="str">
        <f t="shared" si="384"/>
        <v/>
      </c>
      <c r="Z779" t="str">
        <f t="shared" si="385"/>
        <v/>
      </c>
      <c r="AA779" t="str">
        <f t="shared" si="386"/>
        <v/>
      </c>
      <c r="AB779" t="str">
        <f t="shared" si="387"/>
        <v/>
      </c>
      <c r="AC779" t="str">
        <f t="shared" si="388"/>
        <v/>
      </c>
      <c r="AD779" t="str">
        <f t="shared" si="389"/>
        <v/>
      </c>
      <c r="AE779" t="str">
        <f t="shared" si="390"/>
        <v/>
      </c>
      <c r="AF779" t="str">
        <f t="shared" si="391"/>
        <v/>
      </c>
      <c r="AG779" t="str">
        <f t="shared" si="392"/>
        <v>"Common.ExternalReference"</v>
      </c>
      <c r="AH779" t="str">
        <f t="shared" si="393"/>
        <v>"referenceForObjects"</v>
      </c>
      <c r="AI779" t="str">
        <f t="shared" si="394"/>
        <v>"Abstract.PhysicalLogisticsObject"</v>
      </c>
      <c r="AJ779" t="str">
        <f t="shared" si="395"/>
        <v>"externalReferences"</v>
      </c>
      <c r="AK779" t="str">
        <f t="shared" si="396"/>
        <v>"hasMany"</v>
      </c>
      <c r="AL779" t="str">
        <f t="shared" si="397"/>
        <v>"Common.ExternalReference","referenceForObjects","Abstract.PhysicalLogisticsObject","externalReferences","hasMany"</v>
      </c>
      <c r="AN779">
        <f>COUNTIF(View_conceptual!G:G,L779)</f>
        <v>0</v>
      </c>
      <c r="AO779">
        <f>COUNTIF(View_conceptual!H:H,L779)+COUNTIF(View_conceptual!I:I,N779)</f>
        <v>0</v>
      </c>
      <c r="AQ779" t="str">
        <f t="shared" si="398"/>
        <v/>
      </c>
      <c r="AR779" t="str">
        <f t="shared" si="399"/>
        <v/>
      </c>
      <c r="AT779">
        <f>COUNTIF(View_full!G:G,L779)</f>
        <v>1</v>
      </c>
      <c r="AU779">
        <f>COUNTIF(View_full!H:H,L779)+COUNTIF(View_full!I:I,N779)</f>
        <v>0</v>
      </c>
      <c r="AV779">
        <f>COUNTIFS(Property_Manual!$A$2:$A$1206,Raw!L779,Property_Manual!$B$2:$B$1206,Raw!M779,Property_Manual!$C$2:$C$1206,Raw!N779,Property_Manual!$D$2:$D$1206,Raw!O779,Property_Manual!$F$2:$F$1206,"x")</f>
        <v>0</v>
      </c>
      <c r="AW779" t="str">
        <f t="shared" si="400"/>
        <v/>
      </c>
      <c r="AX779" t="str">
        <f t="shared" si="401"/>
        <v/>
      </c>
      <c r="AY779" t="str">
        <f t="shared" si="402"/>
        <v/>
      </c>
    </row>
    <row r="780" spans="1:51" x14ac:dyDescent="0.2">
      <c r="A780" s="5" t="s">
        <v>1255</v>
      </c>
      <c r="B780" s="5" t="s">
        <v>1198</v>
      </c>
      <c r="C780" s="5" t="s">
        <v>44</v>
      </c>
      <c r="D780" s="5" t="s">
        <v>654</v>
      </c>
      <c r="E780" s="5" t="s">
        <v>1200</v>
      </c>
      <c r="F780" s="5" t="s">
        <v>238</v>
      </c>
      <c r="H780" t="s">
        <v>43</v>
      </c>
      <c r="I780" s="5" t="s">
        <v>650</v>
      </c>
      <c r="J780" s="5" t="s">
        <v>655</v>
      </c>
      <c r="K780" s="5"/>
      <c r="L780" t="str">
        <f t="shared" si="372"/>
        <v>ExternalReference</v>
      </c>
      <c r="M780" t="str">
        <f t="shared" si="373"/>
        <v>referenceForObjects</v>
      </c>
      <c r="N780" t="str">
        <f t="shared" si="374"/>
        <v>BillingDetails</v>
      </c>
      <c r="O780" t="str">
        <f t="shared" si="375"/>
        <v>externalReferences</v>
      </c>
      <c r="P780" t="str">
        <f t="shared" si="376"/>
        <v/>
      </c>
      <c r="Q780" t="str">
        <f t="shared" si="377"/>
        <v>Object</v>
      </c>
      <c r="R780" t="str">
        <f t="shared" si="378"/>
        <v/>
      </c>
      <c r="S780" t="str">
        <f t="shared" si="379"/>
        <v/>
      </c>
      <c r="T780" t="str">
        <f t="shared" si="380"/>
        <v/>
      </c>
      <c r="U780" t="str">
        <f t="shared" si="381"/>
        <v/>
      </c>
      <c r="V780" t="str">
        <f t="shared" si="382"/>
        <v/>
      </c>
      <c r="W780" t="str">
        <f>IF($A780="Implicit","",COUNTIFS($C$8:C780,C780,$A$8:A780,"Explicit"))</f>
        <v/>
      </c>
      <c r="X780" t="str">
        <f t="shared" si="383"/>
        <v/>
      </c>
      <c r="Y780" t="str">
        <f t="shared" si="384"/>
        <v/>
      </c>
      <c r="Z780" t="str">
        <f t="shared" si="385"/>
        <v/>
      </c>
      <c r="AA780" t="str">
        <f t="shared" si="386"/>
        <v/>
      </c>
      <c r="AB780" t="str">
        <f t="shared" si="387"/>
        <v/>
      </c>
      <c r="AC780" t="str">
        <f t="shared" si="388"/>
        <v/>
      </c>
      <c r="AD780" t="str">
        <f t="shared" si="389"/>
        <v/>
      </c>
      <c r="AE780" t="str">
        <f t="shared" si="390"/>
        <v/>
      </c>
      <c r="AF780" t="str">
        <f t="shared" si="391"/>
        <v/>
      </c>
      <c r="AG780" t="str">
        <f t="shared" si="392"/>
        <v>"Common.ExternalReference"</v>
      </c>
      <c r="AH780" t="str">
        <f t="shared" si="393"/>
        <v>"referenceForObjects"</v>
      </c>
      <c r="AI780" t="str">
        <f t="shared" si="394"/>
        <v>"BillingSettlement.BillingDetails"</v>
      </c>
      <c r="AJ780" t="str">
        <f t="shared" si="395"/>
        <v>"externalReferences"</v>
      </c>
      <c r="AK780" t="str">
        <f t="shared" si="396"/>
        <v>"hasMany"</v>
      </c>
      <c r="AL780" t="str">
        <f t="shared" si="397"/>
        <v>"Common.ExternalReference","referenceForObjects","BillingSettlement.BillingDetails","externalReferences","hasMany"</v>
      </c>
      <c r="AN780">
        <f>COUNTIF(View_conceptual!G:G,L780)</f>
        <v>0</v>
      </c>
      <c r="AO780">
        <f>COUNTIF(View_conceptual!H:H,L780)+COUNTIF(View_conceptual!I:I,N780)</f>
        <v>0</v>
      </c>
      <c r="AQ780" t="str">
        <f t="shared" si="398"/>
        <v/>
      </c>
      <c r="AR780" t="str">
        <f t="shared" si="399"/>
        <v/>
      </c>
      <c r="AT780">
        <f>COUNTIF(View_full!G:G,L780)</f>
        <v>1</v>
      </c>
      <c r="AU780">
        <f>COUNTIF(View_full!H:H,L780)+COUNTIF(View_full!I:I,N780)</f>
        <v>1</v>
      </c>
      <c r="AV780">
        <f>COUNTIFS(Property_Manual!$A$2:$A$1206,Raw!L780,Property_Manual!$B$2:$B$1206,Raw!M780,Property_Manual!$C$2:$C$1206,Raw!N780,Property_Manual!$D$2:$D$1206,Raw!O780,Property_Manual!$F$2:$F$1206,"x")</f>
        <v>0</v>
      </c>
      <c r="AW780" t="str">
        <f t="shared" si="400"/>
        <v/>
      </c>
      <c r="AX780" t="str">
        <f t="shared" si="401"/>
        <v/>
      </c>
      <c r="AY780" t="str">
        <f t="shared" si="402"/>
        <v/>
      </c>
    </row>
    <row r="781" spans="1:51" x14ac:dyDescent="0.2">
      <c r="A781" s="5" t="s">
        <v>1255</v>
      </c>
      <c r="B781" s="5" t="s">
        <v>1198</v>
      </c>
      <c r="C781" s="5" t="s">
        <v>44</v>
      </c>
      <c r="D781" s="5" t="s">
        <v>654</v>
      </c>
      <c r="E781" t="s">
        <v>1211</v>
      </c>
      <c r="F781" s="5" t="s">
        <v>273</v>
      </c>
      <c r="H781" t="s">
        <v>43</v>
      </c>
      <c r="I781" s="5" t="s">
        <v>650</v>
      </c>
      <c r="J781" s="5" t="s">
        <v>655</v>
      </c>
      <c r="K781" s="5"/>
      <c r="L781" t="str">
        <f t="shared" si="372"/>
        <v>ExternalReference</v>
      </c>
      <c r="M781" t="str">
        <f t="shared" si="373"/>
        <v>referenceForObjects</v>
      </c>
      <c r="N781" t="str">
        <f t="shared" si="374"/>
        <v>Booking</v>
      </c>
      <c r="O781" t="str">
        <f t="shared" si="375"/>
        <v>externalReferences</v>
      </c>
      <c r="P781" t="str">
        <f t="shared" si="376"/>
        <v/>
      </c>
      <c r="Q781" t="str">
        <f t="shared" si="377"/>
        <v>Object</v>
      </c>
      <c r="R781" t="str">
        <f t="shared" si="378"/>
        <v/>
      </c>
      <c r="S781" t="str">
        <f t="shared" si="379"/>
        <v/>
      </c>
      <c r="T781" t="str">
        <f t="shared" si="380"/>
        <v/>
      </c>
      <c r="U781" t="str">
        <f t="shared" si="381"/>
        <v/>
      </c>
      <c r="V781" t="str">
        <f t="shared" si="382"/>
        <v/>
      </c>
      <c r="W781" t="str">
        <f>IF($A781="Implicit","",COUNTIFS($C$8:C781,C781,$A$8:A781,"Explicit"))</f>
        <v/>
      </c>
      <c r="X781" t="str">
        <f t="shared" si="383"/>
        <v/>
      </c>
      <c r="Y781" t="str">
        <f t="shared" si="384"/>
        <v/>
      </c>
      <c r="Z781" t="str">
        <f t="shared" si="385"/>
        <v/>
      </c>
      <c r="AA781" t="str">
        <f t="shared" si="386"/>
        <v/>
      </c>
      <c r="AB781" t="str">
        <f t="shared" si="387"/>
        <v/>
      </c>
      <c r="AC781" t="str">
        <f t="shared" si="388"/>
        <v/>
      </c>
      <c r="AD781" t="str">
        <f t="shared" si="389"/>
        <v/>
      </c>
      <c r="AE781" t="str">
        <f t="shared" si="390"/>
        <v/>
      </c>
      <c r="AF781" t="str">
        <f t="shared" si="391"/>
        <v/>
      </c>
      <c r="AG781" t="str">
        <f t="shared" si="392"/>
        <v>"Common.ExternalReference"</v>
      </c>
      <c r="AH781" t="str">
        <f t="shared" si="393"/>
        <v>"referenceForObjects"</v>
      </c>
      <c r="AI781" t="str">
        <f t="shared" si="394"/>
        <v>"Service.Booking"</v>
      </c>
      <c r="AJ781" t="str">
        <f t="shared" si="395"/>
        <v>"externalReferences"</v>
      </c>
      <c r="AK781" t="str">
        <f t="shared" si="396"/>
        <v>"hasMany"</v>
      </c>
      <c r="AL781" t="str">
        <f t="shared" si="397"/>
        <v>"Common.ExternalReference","referenceForObjects","Service.Booking","externalReferences","hasMany"</v>
      </c>
      <c r="AN781">
        <f>COUNTIF(View_conceptual!G:G,L781)</f>
        <v>0</v>
      </c>
      <c r="AO781">
        <f>COUNTIF(View_conceptual!H:H,L781)+COUNTIF(View_conceptual!I:I,N781)</f>
        <v>1</v>
      </c>
      <c r="AQ781" t="str">
        <f t="shared" si="398"/>
        <v/>
      </c>
      <c r="AR781" t="str">
        <f t="shared" si="399"/>
        <v/>
      </c>
      <c r="AT781">
        <f>COUNTIF(View_full!G:G,L781)</f>
        <v>1</v>
      </c>
      <c r="AU781">
        <f>COUNTIF(View_full!H:H,L781)+COUNTIF(View_full!I:I,N781)</f>
        <v>1</v>
      </c>
      <c r="AV781">
        <f>COUNTIFS(Property_Manual!$A$2:$A$1206,Raw!L781,Property_Manual!$B$2:$B$1206,Raw!M781,Property_Manual!$C$2:$C$1206,Raw!N781,Property_Manual!$D$2:$D$1206,Raw!O781,Property_Manual!$F$2:$F$1206,"x")</f>
        <v>0</v>
      </c>
      <c r="AW781" t="str">
        <f t="shared" si="400"/>
        <v/>
      </c>
      <c r="AX781" t="str">
        <f t="shared" si="401"/>
        <v/>
      </c>
      <c r="AY781" t="str">
        <f t="shared" si="402"/>
        <v/>
      </c>
    </row>
    <row r="782" spans="1:51" x14ac:dyDescent="0.2">
      <c r="A782" s="5" t="s">
        <v>1255</v>
      </c>
      <c r="B782" s="5" t="s">
        <v>1198</v>
      </c>
      <c r="C782" s="5" t="s">
        <v>44</v>
      </c>
      <c r="D782" s="5" t="s">
        <v>654</v>
      </c>
      <c r="E782" t="s">
        <v>1201</v>
      </c>
      <c r="F782" s="5" t="s">
        <v>292</v>
      </c>
      <c r="H782" t="s">
        <v>43</v>
      </c>
      <c r="I782" s="5" t="s">
        <v>650</v>
      </c>
      <c r="J782" s="5" t="s">
        <v>655</v>
      </c>
      <c r="K782" s="5"/>
      <c r="L782" t="str">
        <f t="shared" si="372"/>
        <v>ExternalReference</v>
      </c>
      <c r="M782" t="str">
        <f t="shared" si="373"/>
        <v>referenceForObjects</v>
      </c>
      <c r="N782" t="str">
        <f t="shared" si="374"/>
        <v>BookingOption</v>
      </c>
      <c r="O782" t="str">
        <f t="shared" si="375"/>
        <v>externalReferences</v>
      </c>
      <c r="P782" t="str">
        <f t="shared" si="376"/>
        <v/>
      </c>
      <c r="Q782" t="str">
        <f t="shared" si="377"/>
        <v>Object</v>
      </c>
      <c r="R782" t="str">
        <f t="shared" si="378"/>
        <v/>
      </c>
      <c r="S782" t="str">
        <f t="shared" si="379"/>
        <v/>
      </c>
      <c r="T782" t="str">
        <f t="shared" si="380"/>
        <v/>
      </c>
      <c r="U782" t="str">
        <f t="shared" si="381"/>
        <v/>
      </c>
      <c r="V782" t="str">
        <f t="shared" si="382"/>
        <v/>
      </c>
      <c r="W782" t="str">
        <f>IF($A782="Implicit","",COUNTIFS($C$8:C782,C782,$A$8:A782,"Explicit"))</f>
        <v/>
      </c>
      <c r="X782" t="str">
        <f t="shared" si="383"/>
        <v/>
      </c>
      <c r="Y782" t="str">
        <f t="shared" si="384"/>
        <v/>
      </c>
      <c r="Z782" t="str">
        <f t="shared" si="385"/>
        <v/>
      </c>
      <c r="AA782" t="str">
        <f t="shared" si="386"/>
        <v/>
      </c>
      <c r="AB782" t="str">
        <f t="shared" si="387"/>
        <v/>
      </c>
      <c r="AC782" t="str">
        <f t="shared" si="388"/>
        <v/>
      </c>
      <c r="AD782" t="str">
        <f t="shared" si="389"/>
        <v/>
      </c>
      <c r="AE782" t="str">
        <f t="shared" si="390"/>
        <v/>
      </c>
      <c r="AF782" t="str">
        <f t="shared" si="391"/>
        <v/>
      </c>
      <c r="AG782" t="str">
        <f t="shared" si="392"/>
        <v>"Common.ExternalReference"</v>
      </c>
      <c r="AH782" t="str">
        <f t="shared" si="393"/>
        <v>"referenceForObjects"</v>
      </c>
      <c r="AI782" t="str">
        <f t="shared" si="394"/>
        <v>"Distribution.BookingOption"</v>
      </c>
      <c r="AJ782" t="str">
        <f t="shared" si="395"/>
        <v>"externalReferences"</v>
      </c>
      <c r="AK782" t="str">
        <f t="shared" si="396"/>
        <v>"hasMany"</v>
      </c>
      <c r="AL782" t="str">
        <f t="shared" si="397"/>
        <v>"Common.ExternalReference","referenceForObjects","Distribution.BookingOption","externalReferences","hasMany"</v>
      </c>
      <c r="AN782">
        <f>COUNTIF(View_conceptual!G:G,L782)</f>
        <v>0</v>
      </c>
      <c r="AO782">
        <f>COUNTIF(View_conceptual!H:H,L782)+COUNTIF(View_conceptual!I:I,N782)</f>
        <v>0</v>
      </c>
      <c r="AQ782" t="str">
        <f t="shared" si="398"/>
        <v/>
      </c>
      <c r="AR782" t="str">
        <f t="shared" si="399"/>
        <v/>
      </c>
      <c r="AT782">
        <f>COUNTIF(View_full!G:G,L782)</f>
        <v>1</v>
      </c>
      <c r="AU782">
        <f>COUNTIF(View_full!H:H,L782)+COUNTIF(View_full!I:I,N782)</f>
        <v>1</v>
      </c>
      <c r="AV782">
        <f>COUNTIFS(Property_Manual!$A$2:$A$1206,Raw!L782,Property_Manual!$B$2:$B$1206,Raw!M782,Property_Manual!$C$2:$C$1206,Raw!N782,Property_Manual!$D$2:$D$1206,Raw!O782,Property_Manual!$F$2:$F$1206,"x")</f>
        <v>0</v>
      </c>
      <c r="AW782" t="str">
        <f t="shared" si="400"/>
        <v/>
      </c>
      <c r="AX782" t="str">
        <f t="shared" si="401"/>
        <v/>
      </c>
      <c r="AY782" t="str">
        <f t="shared" si="402"/>
        <v/>
      </c>
    </row>
    <row r="783" spans="1:51" x14ac:dyDescent="0.2">
      <c r="A783" s="5" t="s">
        <v>1255</v>
      </c>
      <c r="B783" s="5" t="s">
        <v>1198</v>
      </c>
      <c r="C783" s="5" t="s">
        <v>44</v>
      </c>
      <c r="D783" s="5" t="s">
        <v>654</v>
      </c>
      <c r="E783" t="s">
        <v>1201</v>
      </c>
      <c r="F783" s="5" t="s">
        <v>275</v>
      </c>
      <c r="H783" t="s">
        <v>43</v>
      </c>
      <c r="I783" s="5" t="s">
        <v>650</v>
      </c>
      <c r="J783" s="5" t="s">
        <v>655</v>
      </c>
      <c r="K783" s="5"/>
      <c r="L783" t="str">
        <f t="shared" si="372"/>
        <v>ExternalReference</v>
      </c>
      <c r="M783" t="str">
        <f t="shared" si="373"/>
        <v>referenceForObjects</v>
      </c>
      <c r="N783" t="str">
        <f t="shared" si="374"/>
        <v>BookingRequest</v>
      </c>
      <c r="O783" t="str">
        <f t="shared" si="375"/>
        <v>externalReferences</v>
      </c>
      <c r="P783" t="str">
        <f t="shared" si="376"/>
        <v/>
      </c>
      <c r="Q783" t="str">
        <f t="shared" si="377"/>
        <v>Object</v>
      </c>
      <c r="R783" t="str">
        <f t="shared" si="378"/>
        <v/>
      </c>
      <c r="S783" t="str">
        <f t="shared" si="379"/>
        <v/>
      </c>
      <c r="T783" t="str">
        <f t="shared" si="380"/>
        <v/>
      </c>
      <c r="U783" t="str">
        <f t="shared" si="381"/>
        <v/>
      </c>
      <c r="V783" t="str">
        <f t="shared" si="382"/>
        <v/>
      </c>
      <c r="W783" t="str">
        <f>IF($A783="Implicit","",COUNTIFS($C$8:C783,C783,$A$8:A783,"Explicit"))</f>
        <v/>
      </c>
      <c r="X783" t="str">
        <f t="shared" si="383"/>
        <v/>
      </c>
      <c r="Y783" t="str">
        <f t="shared" si="384"/>
        <v/>
      </c>
      <c r="Z783" t="str">
        <f t="shared" si="385"/>
        <v/>
      </c>
      <c r="AA783" t="str">
        <f t="shared" si="386"/>
        <v/>
      </c>
      <c r="AB783" t="str">
        <f t="shared" si="387"/>
        <v/>
      </c>
      <c r="AC783" t="str">
        <f t="shared" si="388"/>
        <v/>
      </c>
      <c r="AD783" t="str">
        <f t="shared" si="389"/>
        <v/>
      </c>
      <c r="AE783" t="str">
        <f t="shared" si="390"/>
        <v/>
      </c>
      <c r="AF783" t="str">
        <f t="shared" si="391"/>
        <v/>
      </c>
      <c r="AG783" t="str">
        <f t="shared" si="392"/>
        <v>"Common.ExternalReference"</v>
      </c>
      <c r="AH783" t="str">
        <f t="shared" si="393"/>
        <v>"referenceForObjects"</v>
      </c>
      <c r="AI783" t="str">
        <f t="shared" si="394"/>
        <v>"Distribution.BookingRequest"</v>
      </c>
      <c r="AJ783" t="str">
        <f t="shared" si="395"/>
        <v>"externalReferences"</v>
      </c>
      <c r="AK783" t="str">
        <f t="shared" si="396"/>
        <v>"hasMany"</v>
      </c>
      <c r="AL783" t="str">
        <f t="shared" si="397"/>
        <v>"Common.ExternalReference","referenceForObjects","Distribution.BookingRequest","externalReferences","hasMany"</v>
      </c>
      <c r="AN783">
        <f>COUNTIF(View_conceptual!G:G,L783)</f>
        <v>0</v>
      </c>
      <c r="AO783">
        <f>COUNTIF(View_conceptual!H:H,L783)+COUNTIF(View_conceptual!I:I,N783)</f>
        <v>0</v>
      </c>
      <c r="AQ783" t="str">
        <f t="shared" si="398"/>
        <v/>
      </c>
      <c r="AR783" t="str">
        <f t="shared" si="399"/>
        <v/>
      </c>
      <c r="AT783">
        <f>COUNTIF(View_full!G:G,L783)</f>
        <v>1</v>
      </c>
      <c r="AU783">
        <f>COUNTIF(View_full!H:H,L783)+COUNTIF(View_full!I:I,N783)</f>
        <v>1</v>
      </c>
      <c r="AV783">
        <f>COUNTIFS(Property_Manual!$A$2:$A$1206,Raw!L783,Property_Manual!$B$2:$B$1206,Raw!M783,Property_Manual!$C$2:$C$1206,Raw!N783,Property_Manual!$D$2:$D$1206,Raw!O783,Property_Manual!$F$2:$F$1206,"x")</f>
        <v>0</v>
      </c>
      <c r="AW783" t="str">
        <f t="shared" si="400"/>
        <v/>
      </c>
      <c r="AX783" t="str">
        <f t="shared" si="401"/>
        <v/>
      </c>
      <c r="AY783" t="str">
        <f t="shared" si="402"/>
        <v/>
      </c>
    </row>
    <row r="784" spans="1:51" x14ac:dyDescent="0.2">
      <c r="A784" s="5" t="s">
        <v>1255</v>
      </c>
      <c r="B784" s="5" t="s">
        <v>1198</v>
      </c>
      <c r="C784" s="5" t="s">
        <v>44</v>
      </c>
      <c r="D784" s="5" t="s">
        <v>654</v>
      </c>
      <c r="E784" t="s">
        <v>1201</v>
      </c>
      <c r="F784" s="5" t="s">
        <v>347</v>
      </c>
      <c r="H784" t="s">
        <v>43</v>
      </c>
      <c r="I784" s="5" t="s">
        <v>650</v>
      </c>
      <c r="J784" s="5" t="s">
        <v>655</v>
      </c>
      <c r="K784" s="5"/>
      <c r="L784" t="str">
        <f t="shared" si="372"/>
        <v>ExternalReference</v>
      </c>
      <c r="M784" t="str">
        <f t="shared" si="373"/>
        <v>referenceForObjects</v>
      </c>
      <c r="N784" t="str">
        <f t="shared" si="374"/>
        <v>BookingShipment</v>
      </c>
      <c r="O784" t="str">
        <f t="shared" si="375"/>
        <v>externalReferences</v>
      </c>
      <c r="P784" t="str">
        <f t="shared" si="376"/>
        <v/>
      </c>
      <c r="Q784" t="str">
        <f t="shared" si="377"/>
        <v>Object</v>
      </c>
      <c r="R784" t="str">
        <f t="shared" si="378"/>
        <v/>
      </c>
      <c r="S784" t="str">
        <f t="shared" si="379"/>
        <v/>
      </c>
      <c r="T784" t="str">
        <f t="shared" si="380"/>
        <v/>
      </c>
      <c r="U784" t="str">
        <f t="shared" si="381"/>
        <v/>
      </c>
      <c r="V784" t="str">
        <f t="shared" si="382"/>
        <v/>
      </c>
      <c r="W784" t="str">
        <f>IF($A784="Implicit","",COUNTIFS($C$8:C784,C784,$A$8:A784,"Explicit"))</f>
        <v/>
      </c>
      <c r="X784" t="str">
        <f t="shared" si="383"/>
        <v/>
      </c>
      <c r="Y784" t="str">
        <f t="shared" si="384"/>
        <v/>
      </c>
      <c r="Z784" t="str">
        <f t="shared" si="385"/>
        <v/>
      </c>
      <c r="AA784" t="str">
        <f t="shared" si="386"/>
        <v/>
      </c>
      <c r="AB784" t="str">
        <f t="shared" si="387"/>
        <v/>
      </c>
      <c r="AC784" t="str">
        <f t="shared" si="388"/>
        <v/>
      </c>
      <c r="AD784" t="str">
        <f t="shared" si="389"/>
        <v/>
      </c>
      <c r="AE784" t="str">
        <f t="shared" si="390"/>
        <v/>
      </c>
      <c r="AF784" t="str">
        <f t="shared" si="391"/>
        <v/>
      </c>
      <c r="AG784" t="str">
        <f t="shared" si="392"/>
        <v>"Common.ExternalReference"</v>
      </c>
      <c r="AH784" t="str">
        <f t="shared" si="393"/>
        <v>"referenceForObjects"</v>
      </c>
      <c r="AI784" t="str">
        <f t="shared" si="394"/>
        <v>"Distribution.BookingShipment"</v>
      </c>
      <c r="AJ784" t="str">
        <f t="shared" si="395"/>
        <v>"externalReferences"</v>
      </c>
      <c r="AK784" t="str">
        <f t="shared" si="396"/>
        <v>"hasMany"</v>
      </c>
      <c r="AL784" t="str">
        <f t="shared" si="397"/>
        <v>"Common.ExternalReference","referenceForObjects","Distribution.BookingShipment","externalReferences","hasMany"</v>
      </c>
      <c r="AN784">
        <f>COUNTIF(View_conceptual!G:G,L784)</f>
        <v>0</v>
      </c>
      <c r="AO784">
        <f>COUNTIF(View_conceptual!H:H,L784)+COUNTIF(View_conceptual!I:I,N784)</f>
        <v>0</v>
      </c>
      <c r="AQ784" t="str">
        <f t="shared" si="398"/>
        <v/>
      </c>
      <c r="AR784" t="str">
        <f t="shared" si="399"/>
        <v/>
      </c>
      <c r="AT784">
        <f>COUNTIF(View_full!G:G,L784)</f>
        <v>1</v>
      </c>
      <c r="AU784">
        <f>COUNTIF(View_full!H:H,L784)+COUNTIF(View_full!I:I,N784)</f>
        <v>1</v>
      </c>
      <c r="AV784">
        <f>COUNTIFS(Property_Manual!$A$2:$A$1206,Raw!L784,Property_Manual!$B$2:$B$1206,Raw!M784,Property_Manual!$C$2:$C$1206,Raw!N784,Property_Manual!$D$2:$D$1206,Raw!O784,Property_Manual!$F$2:$F$1206,"x")</f>
        <v>0</v>
      </c>
      <c r="AW784" t="str">
        <f t="shared" si="400"/>
        <v/>
      </c>
      <c r="AX784" t="str">
        <f t="shared" si="401"/>
        <v/>
      </c>
      <c r="AY784" t="str">
        <f t="shared" si="402"/>
        <v/>
      </c>
    </row>
    <row r="785" spans="1:51" x14ac:dyDescent="0.2">
      <c r="A785" s="5" t="s">
        <v>1255</v>
      </c>
      <c r="B785" s="5" t="s">
        <v>1198</v>
      </c>
      <c r="C785" s="5" t="s">
        <v>44</v>
      </c>
      <c r="D785" s="5" t="s">
        <v>654</v>
      </c>
      <c r="E785" t="s">
        <v>1196</v>
      </c>
      <c r="F785" s="5" t="s">
        <v>372</v>
      </c>
      <c r="H785" t="s">
        <v>43</v>
      </c>
      <c r="I785" s="5" t="s">
        <v>650</v>
      </c>
      <c r="J785" s="5" t="s">
        <v>655</v>
      </c>
      <c r="K785" s="5" t="s">
        <v>3149</v>
      </c>
      <c r="L785" t="str">
        <f t="shared" si="372"/>
        <v>ExternalReference</v>
      </c>
      <c r="M785" t="str">
        <f t="shared" si="373"/>
        <v>referenceForObjects</v>
      </c>
      <c r="N785" t="str">
        <f t="shared" si="374"/>
        <v>LogisticsObject</v>
      </c>
      <c r="O785" t="str">
        <f t="shared" si="375"/>
        <v>externalReferences</v>
      </c>
      <c r="P785" t="str">
        <f t="shared" si="376"/>
        <v>LogisticsActivity|Answer|Actor|Piece|Location|EpermitConsignment|Organization|IotDevice|PhysicalLogisticsObject|BillingDetails|Booking|BookingOption|BookingRequest|BookingShipment|Carrier|Person|Check|CheckTemplate|CheckTotalResult|CO2Emissions|LoadingMaterial|Composing|Sensor|PieceLiveAnimals|Item|DgProductRadioactive|Product|CustomsInformation|Waybill|DgDeclaration|ExternalReference|LiveAnimalsEpermit|BookingOptionRequest|Price|ProductDg|UnitComposition|Insurance|Shipment|LogisticsAction|DgRadioactiveIsotope|LoadingUnit|Loading|TransportMeans|TransportMovement|Company|PackagingType|LogisticsAgent|Question|Ratings|SecurityDeclaration|LogisticsService|EpermitSignature|Storing|TransportLegs|ULD|PieceDg|HandlingService|ItemDg|NonHumanActor|PublicAuthority|Storage</v>
      </c>
      <c r="Q785" t="str">
        <f t="shared" si="377"/>
        <v>Object</v>
      </c>
      <c r="R785" t="str">
        <f t="shared" si="378"/>
        <v/>
      </c>
      <c r="S785" t="str">
        <f t="shared" si="379"/>
        <v/>
      </c>
      <c r="T785" t="str">
        <f t="shared" si="380"/>
        <v/>
      </c>
      <c r="U785" t="str">
        <f t="shared" si="381"/>
        <v/>
      </c>
      <c r="V785" t="str">
        <f t="shared" si="382"/>
        <v/>
      </c>
      <c r="W785" t="str">
        <f>IF($A785="Implicit","",COUNTIFS($C$8:C785,C785,$A$8:A785,"Explicit"))</f>
        <v/>
      </c>
      <c r="X785" t="str">
        <f t="shared" si="383"/>
        <v/>
      </c>
      <c r="Y785" t="str">
        <f t="shared" si="384"/>
        <v/>
      </c>
      <c r="Z785" t="str">
        <f t="shared" si="385"/>
        <v/>
      </c>
      <c r="AA785" t="str">
        <f t="shared" si="386"/>
        <v/>
      </c>
      <c r="AB785" t="str">
        <f t="shared" si="387"/>
        <v/>
      </c>
      <c r="AC785" t="str">
        <f t="shared" si="388"/>
        <v/>
      </c>
      <c r="AD785" t="str">
        <f t="shared" si="389"/>
        <v/>
      </c>
      <c r="AE785" t="str">
        <f t="shared" si="390"/>
        <v/>
      </c>
      <c r="AF785" t="str">
        <f t="shared" si="391"/>
        <v/>
      </c>
      <c r="AG785" t="str">
        <f t="shared" si="392"/>
        <v>"Common.ExternalReference"</v>
      </c>
      <c r="AH785" t="str">
        <f t="shared" si="393"/>
        <v>"referenceForObjects"</v>
      </c>
      <c r="AI785" t="str">
        <f t="shared" si="394"/>
        <v>"Abstract.LogisticsObject"</v>
      </c>
      <c r="AJ785" t="str">
        <f t="shared" si="395"/>
        <v>"externalReferences"</v>
      </c>
      <c r="AK785" t="str">
        <f t="shared" si="396"/>
        <v>"hasMany"</v>
      </c>
      <c r="AL785" t="str">
        <f t="shared" si="397"/>
        <v>"Common.ExternalReference","referenceForObjects","Abstract.LogisticsObject","externalReferences","hasMany"</v>
      </c>
      <c r="AN785">
        <f>COUNTIF(View_conceptual!G:G,L785)</f>
        <v>0</v>
      </c>
      <c r="AO785">
        <f>COUNTIF(View_conceptual!H:H,L785)+COUNTIF(View_conceptual!I:I,N785)</f>
        <v>0</v>
      </c>
      <c r="AQ785" t="str">
        <f t="shared" si="398"/>
        <v/>
      </c>
      <c r="AR785" t="str">
        <f t="shared" si="399"/>
        <v/>
      </c>
      <c r="AT785">
        <f>COUNTIF(View_full!G:G,L785)</f>
        <v>1</v>
      </c>
      <c r="AU785">
        <f>COUNTIF(View_full!H:H,L785)+COUNTIF(View_full!I:I,N785)</f>
        <v>0</v>
      </c>
      <c r="AV785">
        <f>COUNTIFS(Property_Manual!$A$2:$A$1206,Raw!L785,Property_Manual!$B$2:$B$1206,Raw!M785,Property_Manual!$C$2:$C$1206,Raw!N785,Property_Manual!$D$2:$D$1206,Raw!O785,Property_Manual!$F$2:$F$1206,"x")</f>
        <v>0</v>
      </c>
      <c r="AW785" t="str">
        <f t="shared" si="400"/>
        <v/>
      </c>
      <c r="AX785" t="str">
        <f t="shared" si="401"/>
        <v/>
      </c>
      <c r="AY785" t="str">
        <f t="shared" si="402"/>
        <v/>
      </c>
    </row>
    <row r="786" spans="1:51" x14ac:dyDescent="0.2">
      <c r="A786" s="5" t="s">
        <v>1255</v>
      </c>
      <c r="B786" s="5" t="s">
        <v>1198</v>
      </c>
      <c r="C786" s="5" t="s">
        <v>44</v>
      </c>
      <c r="D786" s="5" t="s">
        <v>654</v>
      </c>
      <c r="E786" t="s">
        <v>1836</v>
      </c>
      <c r="F786" s="5" t="s">
        <v>297</v>
      </c>
      <c r="H786" t="s">
        <v>43</v>
      </c>
      <c r="I786" s="5" t="s">
        <v>650</v>
      </c>
      <c r="J786" s="5" t="s">
        <v>655</v>
      </c>
      <c r="K786" s="5"/>
      <c r="L786" t="str">
        <f t="shared" si="372"/>
        <v>ExternalReference</v>
      </c>
      <c r="M786" t="str">
        <f t="shared" si="373"/>
        <v>referenceForObjects</v>
      </c>
      <c r="N786" t="str">
        <f t="shared" si="374"/>
        <v>Carrier</v>
      </c>
      <c r="O786" t="str">
        <f t="shared" si="375"/>
        <v>externalReferences</v>
      </c>
      <c r="P786" t="str">
        <f t="shared" si="376"/>
        <v/>
      </c>
      <c r="Q786" t="str">
        <f t="shared" si="377"/>
        <v>Object</v>
      </c>
      <c r="R786" t="str">
        <f t="shared" si="378"/>
        <v/>
      </c>
      <c r="S786" t="str">
        <f t="shared" si="379"/>
        <v/>
      </c>
      <c r="T786" t="str">
        <f t="shared" si="380"/>
        <v/>
      </c>
      <c r="U786" t="str">
        <f t="shared" si="381"/>
        <v/>
      </c>
      <c r="V786" t="str">
        <f t="shared" si="382"/>
        <v/>
      </c>
      <c r="W786" t="str">
        <f>IF($A786="Implicit","",COUNTIFS($C$8:C786,C786,$A$8:A786,"Explicit"))</f>
        <v/>
      </c>
      <c r="X786" t="str">
        <f t="shared" si="383"/>
        <v/>
      </c>
      <c r="Y786" t="str">
        <f t="shared" si="384"/>
        <v/>
      </c>
      <c r="Z786" t="str">
        <f t="shared" si="385"/>
        <v/>
      </c>
      <c r="AA786" t="str">
        <f t="shared" si="386"/>
        <v/>
      </c>
      <c r="AB786" t="str">
        <f t="shared" si="387"/>
        <v/>
      </c>
      <c r="AC786" t="str">
        <f t="shared" si="388"/>
        <v/>
      </c>
      <c r="AD786" t="str">
        <f t="shared" si="389"/>
        <v/>
      </c>
      <c r="AE786" t="str">
        <f t="shared" si="390"/>
        <v/>
      </c>
      <c r="AF786" t="str">
        <f t="shared" si="391"/>
        <v/>
      </c>
      <c r="AG786" t="str">
        <f t="shared" si="392"/>
        <v>"Common.ExternalReference"</v>
      </c>
      <c r="AH786" t="str">
        <f t="shared" si="393"/>
        <v>"referenceForObjects"</v>
      </c>
      <c r="AI786" t="str">
        <f t="shared" si="394"/>
        <v>"Agent.Carrier"</v>
      </c>
      <c r="AJ786" t="str">
        <f t="shared" si="395"/>
        <v>"externalReferences"</v>
      </c>
      <c r="AK786" t="str">
        <f t="shared" si="396"/>
        <v>"hasMany"</v>
      </c>
      <c r="AL786" t="str">
        <f t="shared" si="397"/>
        <v>"Common.ExternalReference","referenceForObjects","Agent.Carrier","externalReferences","hasMany"</v>
      </c>
      <c r="AN786">
        <f>COUNTIF(View_conceptual!G:G,L786)</f>
        <v>0</v>
      </c>
      <c r="AO786">
        <f>COUNTIF(View_conceptual!H:H,L786)+COUNTIF(View_conceptual!I:I,N786)</f>
        <v>0</v>
      </c>
      <c r="AQ786" t="str">
        <f t="shared" si="398"/>
        <v/>
      </c>
      <c r="AR786" t="str">
        <f t="shared" si="399"/>
        <v/>
      </c>
      <c r="AT786">
        <f>COUNTIF(View_full!G:G,L786)</f>
        <v>1</v>
      </c>
      <c r="AU786">
        <f>COUNTIF(View_full!H:H,L786)+COUNTIF(View_full!I:I,N786)</f>
        <v>0</v>
      </c>
      <c r="AV786">
        <f>COUNTIFS(Property_Manual!$A$2:$A$1206,Raw!L786,Property_Manual!$B$2:$B$1206,Raw!M786,Property_Manual!$C$2:$C$1206,Raw!N786,Property_Manual!$D$2:$D$1206,Raw!O786,Property_Manual!$F$2:$F$1206,"x")</f>
        <v>0</v>
      </c>
      <c r="AW786" t="str">
        <f t="shared" si="400"/>
        <v/>
      </c>
      <c r="AX786" t="str">
        <f t="shared" si="401"/>
        <v/>
      </c>
      <c r="AY786" t="str">
        <f t="shared" si="402"/>
        <v/>
      </c>
    </row>
    <row r="787" spans="1:51" x14ac:dyDescent="0.2">
      <c r="A787" s="5" t="s">
        <v>1255</v>
      </c>
      <c r="B787" s="5" t="s">
        <v>1198</v>
      </c>
      <c r="C787" s="5" t="s">
        <v>44</v>
      </c>
      <c r="D787" s="5" t="s">
        <v>654</v>
      </c>
      <c r="E787" s="5" t="s">
        <v>1836</v>
      </c>
      <c r="F787" s="5" t="s">
        <v>390</v>
      </c>
      <c r="H787" s="5" t="s">
        <v>395</v>
      </c>
      <c r="I787" s="5" t="s">
        <v>650</v>
      </c>
      <c r="J787" s="5" t="s">
        <v>655</v>
      </c>
      <c r="K787" s="5"/>
      <c r="L787" t="str">
        <f t="shared" si="372"/>
        <v>ExternalReference</v>
      </c>
      <c r="M787" t="str">
        <f t="shared" si="373"/>
        <v>referenceForObjects</v>
      </c>
      <c r="N787" t="str">
        <f t="shared" si="374"/>
        <v>Person</v>
      </c>
      <c r="O787" t="str">
        <f t="shared" si="375"/>
        <v>documents</v>
      </c>
      <c r="P787" t="str">
        <f t="shared" si="376"/>
        <v/>
      </c>
      <c r="Q787" t="str">
        <f t="shared" si="377"/>
        <v>Object</v>
      </c>
      <c r="R787" t="str">
        <f t="shared" si="378"/>
        <v/>
      </c>
      <c r="S787" t="str">
        <f t="shared" si="379"/>
        <v/>
      </c>
      <c r="T787" t="str">
        <f t="shared" si="380"/>
        <v/>
      </c>
      <c r="U787" t="str">
        <f t="shared" si="381"/>
        <v/>
      </c>
      <c r="V787" t="str">
        <f t="shared" si="382"/>
        <v/>
      </c>
      <c r="W787" t="str">
        <f>IF($A787="Implicit","",COUNTIFS($C$8:C787,C787,$A$8:A787,"Explicit"))</f>
        <v/>
      </c>
      <c r="X787" t="str">
        <f t="shared" si="383"/>
        <v/>
      </c>
      <c r="Y787" t="str">
        <f t="shared" si="384"/>
        <v/>
      </c>
      <c r="Z787" t="str">
        <f t="shared" si="385"/>
        <v/>
      </c>
      <c r="AA787" t="str">
        <f t="shared" si="386"/>
        <v/>
      </c>
      <c r="AB787" t="str">
        <f t="shared" si="387"/>
        <v/>
      </c>
      <c r="AC787" t="str">
        <f t="shared" si="388"/>
        <v/>
      </c>
      <c r="AD787" t="str">
        <f t="shared" si="389"/>
        <v/>
      </c>
      <c r="AE787" t="str">
        <f t="shared" si="390"/>
        <v/>
      </c>
      <c r="AF787" t="str">
        <f t="shared" si="391"/>
        <v/>
      </c>
      <c r="AG787" t="str">
        <f t="shared" si="392"/>
        <v>"Common.ExternalReference"</v>
      </c>
      <c r="AH787" t="str">
        <f t="shared" si="393"/>
        <v>"referenceForObjects"</v>
      </c>
      <c r="AI787" t="str">
        <f t="shared" si="394"/>
        <v>"Agent.Person"</v>
      </c>
      <c r="AJ787" t="str">
        <f t="shared" si="395"/>
        <v>"documents"</v>
      </c>
      <c r="AK787" t="str">
        <f t="shared" si="396"/>
        <v>"hasMany"</v>
      </c>
      <c r="AL787" t="str">
        <f t="shared" si="397"/>
        <v>"Common.ExternalReference","referenceForObjects","Agent.Person","documents","hasMany"</v>
      </c>
      <c r="AN787">
        <f>COUNTIF(View_conceptual!G:G,L787)</f>
        <v>0</v>
      </c>
      <c r="AO787">
        <f>COUNTIF(View_conceptual!H:H,L787)+COUNTIF(View_conceptual!I:I,N787)</f>
        <v>0</v>
      </c>
      <c r="AQ787" t="str">
        <f t="shared" si="398"/>
        <v/>
      </c>
      <c r="AR787" t="str">
        <f t="shared" si="399"/>
        <v/>
      </c>
      <c r="AT787">
        <f>COUNTIF(View_full!G:G,L787)</f>
        <v>1</v>
      </c>
      <c r="AU787">
        <f>COUNTIF(View_full!H:H,L787)+COUNTIF(View_full!I:I,N787)</f>
        <v>0</v>
      </c>
      <c r="AV787">
        <f>COUNTIFS(Property_Manual!$A$2:$A$1206,Raw!L787,Property_Manual!$B$2:$B$1206,Raw!M787,Property_Manual!$C$2:$C$1206,Raw!N787,Property_Manual!$D$2:$D$1206,Raw!O787,Property_Manual!$F$2:$F$1206,"x")</f>
        <v>0</v>
      </c>
      <c r="AW787" t="str">
        <f t="shared" si="400"/>
        <v/>
      </c>
      <c r="AX787" t="str">
        <f t="shared" si="401"/>
        <v/>
      </c>
      <c r="AY787" t="str">
        <f t="shared" si="402"/>
        <v/>
      </c>
    </row>
    <row r="788" spans="1:51" x14ac:dyDescent="0.2">
      <c r="A788" s="5" t="s">
        <v>1255</v>
      </c>
      <c r="B788" s="5" t="s">
        <v>1198</v>
      </c>
      <c r="C788" s="5" t="s">
        <v>44</v>
      </c>
      <c r="D788" s="5" t="s">
        <v>654</v>
      </c>
      <c r="E788" s="5" t="s">
        <v>1836</v>
      </c>
      <c r="F788" s="5" t="s">
        <v>390</v>
      </c>
      <c r="H788" t="s">
        <v>43</v>
      </c>
      <c r="I788" s="5" t="s">
        <v>650</v>
      </c>
      <c r="J788" s="5" t="s">
        <v>655</v>
      </c>
      <c r="K788" s="5"/>
      <c r="L788" t="str">
        <f t="shared" si="372"/>
        <v>ExternalReference</v>
      </c>
      <c r="M788" t="str">
        <f t="shared" si="373"/>
        <v>referenceForObjects</v>
      </c>
      <c r="N788" t="str">
        <f t="shared" si="374"/>
        <v>Person</v>
      </c>
      <c r="O788" t="str">
        <f t="shared" si="375"/>
        <v>externalReferences</v>
      </c>
      <c r="P788" t="str">
        <f t="shared" si="376"/>
        <v/>
      </c>
      <c r="Q788" t="str">
        <f t="shared" si="377"/>
        <v>Object</v>
      </c>
      <c r="R788" t="str">
        <f t="shared" si="378"/>
        <v/>
      </c>
      <c r="S788" t="str">
        <f t="shared" si="379"/>
        <v/>
      </c>
      <c r="T788" t="str">
        <f t="shared" si="380"/>
        <v/>
      </c>
      <c r="U788" t="str">
        <f t="shared" si="381"/>
        <v/>
      </c>
      <c r="V788" t="str">
        <f t="shared" si="382"/>
        <v/>
      </c>
      <c r="W788" t="str">
        <f>IF($A788="Implicit","",COUNTIFS($C$8:C788,C788,$A$8:A788,"Explicit"))</f>
        <v/>
      </c>
      <c r="X788" t="str">
        <f t="shared" si="383"/>
        <v/>
      </c>
      <c r="Y788" t="str">
        <f t="shared" si="384"/>
        <v/>
      </c>
      <c r="Z788" t="str">
        <f t="shared" si="385"/>
        <v/>
      </c>
      <c r="AA788" t="str">
        <f t="shared" si="386"/>
        <v/>
      </c>
      <c r="AB788" t="str">
        <f t="shared" si="387"/>
        <v/>
      </c>
      <c r="AC788" t="str">
        <f t="shared" si="388"/>
        <v/>
      </c>
      <c r="AD788" t="str">
        <f t="shared" si="389"/>
        <v/>
      </c>
      <c r="AE788" t="str">
        <f t="shared" si="390"/>
        <v/>
      </c>
      <c r="AF788" t="str">
        <f t="shared" si="391"/>
        <v/>
      </c>
      <c r="AG788" t="str">
        <f t="shared" si="392"/>
        <v>"Common.ExternalReference"</v>
      </c>
      <c r="AH788" t="str">
        <f t="shared" si="393"/>
        <v>"referenceForObjects"</v>
      </c>
      <c r="AI788" t="str">
        <f t="shared" si="394"/>
        <v>"Agent.Person"</v>
      </c>
      <c r="AJ788" t="str">
        <f t="shared" si="395"/>
        <v>"externalReferences"</v>
      </c>
      <c r="AK788" t="str">
        <f t="shared" si="396"/>
        <v>"hasMany"</v>
      </c>
      <c r="AL788" t="str">
        <f t="shared" si="397"/>
        <v>"Common.ExternalReference","referenceForObjects","Agent.Person","externalReferences","hasMany"</v>
      </c>
      <c r="AN788">
        <f>COUNTIF(View_conceptual!G:G,L788)</f>
        <v>0</v>
      </c>
      <c r="AO788">
        <f>COUNTIF(View_conceptual!H:H,L788)+COUNTIF(View_conceptual!I:I,N788)</f>
        <v>0</v>
      </c>
      <c r="AQ788" t="str">
        <f t="shared" si="398"/>
        <v/>
      </c>
      <c r="AR788" t="str">
        <f t="shared" si="399"/>
        <v/>
      </c>
      <c r="AT788">
        <f>COUNTIF(View_full!G:G,L788)</f>
        <v>1</v>
      </c>
      <c r="AU788">
        <f>COUNTIF(View_full!H:H,L788)+COUNTIF(View_full!I:I,N788)</f>
        <v>0</v>
      </c>
      <c r="AV788">
        <f>COUNTIFS(Property_Manual!$A$2:$A$1206,Raw!L788,Property_Manual!$B$2:$B$1206,Raw!M788,Property_Manual!$C$2:$C$1206,Raw!N788,Property_Manual!$D$2:$D$1206,Raw!O788,Property_Manual!$F$2:$F$1206,"x")</f>
        <v>0</v>
      </c>
      <c r="AW788" t="str">
        <f t="shared" si="400"/>
        <v/>
      </c>
      <c r="AX788" t="str">
        <f t="shared" si="401"/>
        <v/>
      </c>
      <c r="AY788" t="str">
        <f t="shared" si="402"/>
        <v/>
      </c>
    </row>
    <row r="789" spans="1:51" x14ac:dyDescent="0.2">
      <c r="A789" s="5" t="s">
        <v>1255</v>
      </c>
      <c r="B789" s="5" t="s">
        <v>1198</v>
      </c>
      <c r="C789" s="5" t="s">
        <v>44</v>
      </c>
      <c r="D789" s="5" t="s">
        <v>654</v>
      </c>
      <c r="E789" s="5" t="s">
        <v>1209</v>
      </c>
      <c r="F789" s="5" t="s">
        <v>23</v>
      </c>
      <c r="H789" s="5" t="s">
        <v>43</v>
      </c>
      <c r="I789" s="5" t="s">
        <v>650</v>
      </c>
      <c r="J789" s="5" t="s">
        <v>655</v>
      </c>
      <c r="K789" s="5"/>
      <c r="L789" t="str">
        <f t="shared" si="372"/>
        <v>ExternalReference</v>
      </c>
      <c r="M789" t="str">
        <f t="shared" si="373"/>
        <v>referenceForObjects</v>
      </c>
      <c r="N789" t="str">
        <f t="shared" si="374"/>
        <v>Check</v>
      </c>
      <c r="O789" t="str">
        <f t="shared" si="375"/>
        <v>externalReferences</v>
      </c>
      <c r="P789" t="str">
        <f t="shared" si="376"/>
        <v/>
      </c>
      <c r="Q789" t="str">
        <f t="shared" si="377"/>
        <v>Object</v>
      </c>
      <c r="R789" t="str">
        <f t="shared" si="378"/>
        <v/>
      </c>
      <c r="S789" t="str">
        <f t="shared" si="379"/>
        <v/>
      </c>
      <c r="T789" t="str">
        <f t="shared" si="380"/>
        <v/>
      </c>
      <c r="U789" t="str">
        <f t="shared" si="381"/>
        <v/>
      </c>
      <c r="V789" t="str">
        <f t="shared" si="382"/>
        <v/>
      </c>
      <c r="W789" t="str">
        <f>IF($A789="Implicit","",COUNTIFS($C$8:C789,C789,$A$8:A789,"Explicit"))</f>
        <v/>
      </c>
      <c r="X789" t="str">
        <f t="shared" si="383"/>
        <v/>
      </c>
      <c r="Y789" t="str">
        <f t="shared" si="384"/>
        <v/>
      </c>
      <c r="Z789" t="str">
        <f t="shared" si="385"/>
        <v/>
      </c>
      <c r="AA789" t="str">
        <f t="shared" si="386"/>
        <v/>
      </c>
      <c r="AB789" t="str">
        <f t="shared" si="387"/>
        <v/>
      </c>
      <c r="AC789" t="str">
        <f t="shared" si="388"/>
        <v/>
      </c>
      <c r="AD789" t="str">
        <f t="shared" si="389"/>
        <v/>
      </c>
      <c r="AE789" t="str">
        <f t="shared" si="390"/>
        <v/>
      </c>
      <c r="AF789" t="str">
        <f t="shared" si="391"/>
        <v/>
      </c>
      <c r="AG789" t="str">
        <f t="shared" si="392"/>
        <v>"Common.ExternalReference"</v>
      </c>
      <c r="AH789" t="str">
        <f t="shared" si="393"/>
        <v>"referenceForObjects"</v>
      </c>
      <c r="AI789" t="str">
        <f t="shared" si="394"/>
        <v>"Action.Check"</v>
      </c>
      <c r="AJ789" t="str">
        <f t="shared" si="395"/>
        <v>"externalReferences"</v>
      </c>
      <c r="AK789" t="str">
        <f t="shared" si="396"/>
        <v>"hasMany"</v>
      </c>
      <c r="AL789" t="str">
        <f t="shared" si="397"/>
        <v>"Common.ExternalReference","referenceForObjects","Action.Check","externalReferences","hasMany"</v>
      </c>
      <c r="AN789">
        <f>COUNTIF(View_conceptual!G:G,L789)</f>
        <v>0</v>
      </c>
      <c r="AO789">
        <f>COUNTIF(View_conceptual!H:H,L789)+COUNTIF(View_conceptual!I:I,N789)</f>
        <v>0</v>
      </c>
      <c r="AQ789" t="str">
        <f t="shared" si="398"/>
        <v/>
      </c>
      <c r="AR789" t="str">
        <f t="shared" si="399"/>
        <v/>
      </c>
      <c r="AT789">
        <f>COUNTIF(View_full!G:G,L789)</f>
        <v>1</v>
      </c>
      <c r="AU789">
        <f>COUNTIF(View_full!H:H,L789)+COUNTIF(View_full!I:I,N789)</f>
        <v>0</v>
      </c>
      <c r="AV789">
        <f>COUNTIFS(Property_Manual!$A$2:$A$1206,Raw!L789,Property_Manual!$B$2:$B$1206,Raw!M789,Property_Manual!$C$2:$C$1206,Raw!N789,Property_Manual!$D$2:$D$1206,Raw!O789,Property_Manual!$F$2:$F$1206,"x")</f>
        <v>0</v>
      </c>
      <c r="AW789" t="str">
        <f t="shared" si="400"/>
        <v/>
      </c>
      <c r="AX789" t="str">
        <f t="shared" si="401"/>
        <v/>
      </c>
      <c r="AY789" t="str">
        <f t="shared" si="402"/>
        <v/>
      </c>
    </row>
    <row r="790" spans="1:51" x14ac:dyDescent="0.2">
      <c r="A790" s="5" t="s">
        <v>1255</v>
      </c>
      <c r="B790" s="5" t="s">
        <v>1198</v>
      </c>
      <c r="C790" s="5" t="s">
        <v>44</v>
      </c>
      <c r="D790" s="5" t="s">
        <v>654</v>
      </c>
      <c r="E790" s="5" t="s">
        <v>1198</v>
      </c>
      <c r="F790" s="5" t="s">
        <v>420</v>
      </c>
      <c r="H790" s="5" t="s">
        <v>43</v>
      </c>
      <c r="I790" s="5" t="s">
        <v>650</v>
      </c>
      <c r="J790" s="5" t="s">
        <v>655</v>
      </c>
      <c r="K790" s="5"/>
      <c r="L790" t="str">
        <f t="shared" si="372"/>
        <v>ExternalReference</v>
      </c>
      <c r="M790" t="str">
        <f t="shared" si="373"/>
        <v>referenceForObjects</v>
      </c>
      <c r="N790" t="str">
        <f t="shared" si="374"/>
        <v>CheckTemplate</v>
      </c>
      <c r="O790" t="str">
        <f t="shared" si="375"/>
        <v>externalReferences</v>
      </c>
      <c r="P790" t="str">
        <f t="shared" si="376"/>
        <v/>
      </c>
      <c r="Q790" t="str">
        <f t="shared" si="377"/>
        <v>Object</v>
      </c>
      <c r="R790" t="str">
        <f t="shared" si="378"/>
        <v/>
      </c>
      <c r="S790" t="str">
        <f t="shared" si="379"/>
        <v/>
      </c>
      <c r="T790" t="str">
        <f t="shared" si="380"/>
        <v/>
      </c>
      <c r="U790" t="str">
        <f t="shared" si="381"/>
        <v/>
      </c>
      <c r="V790" t="str">
        <f t="shared" si="382"/>
        <v/>
      </c>
      <c r="W790" t="str">
        <f>IF($A790="Implicit","",COUNTIFS($C$8:C790,C790,$A$8:A790,"Explicit"))</f>
        <v/>
      </c>
      <c r="X790" t="str">
        <f t="shared" si="383"/>
        <v/>
      </c>
      <c r="Y790" t="str">
        <f t="shared" si="384"/>
        <v/>
      </c>
      <c r="Z790" t="str">
        <f t="shared" si="385"/>
        <v/>
      </c>
      <c r="AA790" t="str">
        <f t="shared" si="386"/>
        <v/>
      </c>
      <c r="AB790" t="str">
        <f t="shared" si="387"/>
        <v/>
      </c>
      <c r="AC790" t="str">
        <f t="shared" si="388"/>
        <v/>
      </c>
      <c r="AD790" t="str">
        <f t="shared" si="389"/>
        <v/>
      </c>
      <c r="AE790" t="str">
        <f t="shared" si="390"/>
        <v/>
      </c>
      <c r="AF790" t="str">
        <f t="shared" si="391"/>
        <v/>
      </c>
      <c r="AG790" t="str">
        <f t="shared" si="392"/>
        <v>"Common.ExternalReference"</v>
      </c>
      <c r="AH790" t="str">
        <f t="shared" si="393"/>
        <v>"referenceForObjects"</v>
      </c>
      <c r="AI790" t="str">
        <f t="shared" si="394"/>
        <v>"Common.CheckTemplate"</v>
      </c>
      <c r="AJ790" t="str">
        <f t="shared" si="395"/>
        <v>"externalReferences"</v>
      </c>
      <c r="AK790" t="str">
        <f t="shared" si="396"/>
        <v>"hasMany"</v>
      </c>
      <c r="AL790" t="str">
        <f t="shared" si="397"/>
        <v>"Common.ExternalReference","referenceForObjects","Common.CheckTemplate","externalReferences","hasMany"</v>
      </c>
      <c r="AN790">
        <f>COUNTIF(View_conceptual!G:G,L790)</f>
        <v>0</v>
      </c>
      <c r="AO790">
        <f>COUNTIF(View_conceptual!H:H,L790)+COUNTIF(View_conceptual!I:I,N790)</f>
        <v>0</v>
      </c>
      <c r="AQ790" t="str">
        <f t="shared" si="398"/>
        <v/>
      </c>
      <c r="AR790" t="str">
        <f t="shared" si="399"/>
        <v/>
      </c>
      <c r="AT790">
        <f>COUNTIF(View_full!G:G,L790)</f>
        <v>1</v>
      </c>
      <c r="AU790">
        <f>COUNTIF(View_full!H:H,L790)+COUNTIF(View_full!I:I,N790)</f>
        <v>1</v>
      </c>
      <c r="AV790">
        <f>COUNTIFS(Property_Manual!$A$2:$A$1206,Raw!L790,Property_Manual!$B$2:$B$1206,Raw!M790,Property_Manual!$C$2:$C$1206,Raw!N790,Property_Manual!$D$2:$D$1206,Raw!O790,Property_Manual!$F$2:$F$1206,"x")</f>
        <v>0</v>
      </c>
      <c r="AW790" t="str">
        <f t="shared" si="400"/>
        <v/>
      </c>
      <c r="AX790" t="str">
        <f t="shared" si="401"/>
        <v/>
      </c>
      <c r="AY790" t="str">
        <f t="shared" si="402"/>
        <v/>
      </c>
    </row>
    <row r="791" spans="1:51" x14ac:dyDescent="0.2">
      <c r="A791" s="5" t="s">
        <v>1255</v>
      </c>
      <c r="B791" s="5" t="s">
        <v>1198</v>
      </c>
      <c r="C791" s="5" t="s">
        <v>44</v>
      </c>
      <c r="D791" s="5" t="s">
        <v>654</v>
      </c>
      <c r="E791" s="5" t="s">
        <v>1198</v>
      </c>
      <c r="F791" s="5" t="s">
        <v>420</v>
      </c>
      <c r="H791" s="5" t="s">
        <v>1187</v>
      </c>
      <c r="I791" s="5" t="s">
        <v>650</v>
      </c>
      <c r="J791" s="5" t="s">
        <v>655</v>
      </c>
      <c r="K791" s="5"/>
      <c r="L791" t="str">
        <f t="shared" si="372"/>
        <v>ExternalReference</v>
      </c>
      <c r="M791" t="str">
        <f t="shared" si="373"/>
        <v>referenceForObjects</v>
      </c>
      <c r="N791" t="str">
        <f t="shared" si="374"/>
        <v>CheckTemplate</v>
      </c>
      <c r="O791" t="str">
        <f t="shared" si="375"/>
        <v>legacyTemplate</v>
      </c>
      <c r="P791" t="str">
        <f t="shared" si="376"/>
        <v/>
      </c>
      <c r="Q791" t="str">
        <f t="shared" si="377"/>
        <v>Object</v>
      </c>
      <c r="R791" t="str">
        <f t="shared" si="378"/>
        <v/>
      </c>
      <c r="S791" t="str">
        <f t="shared" si="379"/>
        <v/>
      </c>
      <c r="T791" t="str">
        <f t="shared" si="380"/>
        <v/>
      </c>
      <c r="U791" t="str">
        <f t="shared" si="381"/>
        <v/>
      </c>
      <c r="V791" t="str">
        <f t="shared" si="382"/>
        <v/>
      </c>
      <c r="W791" t="str">
        <f>IF($A791="Implicit","",COUNTIFS($C$8:C791,C791,$A$8:A791,"Explicit"))</f>
        <v/>
      </c>
      <c r="X791" t="str">
        <f t="shared" si="383"/>
        <v/>
      </c>
      <c r="Y791" t="str">
        <f t="shared" si="384"/>
        <v/>
      </c>
      <c r="Z791" t="str">
        <f t="shared" si="385"/>
        <v/>
      </c>
      <c r="AA791" t="str">
        <f t="shared" si="386"/>
        <v/>
      </c>
      <c r="AB791" t="str">
        <f t="shared" si="387"/>
        <v/>
      </c>
      <c r="AC791" t="str">
        <f t="shared" si="388"/>
        <v/>
      </c>
      <c r="AD791" t="str">
        <f t="shared" si="389"/>
        <v/>
      </c>
      <c r="AE791" t="str">
        <f t="shared" si="390"/>
        <v/>
      </c>
      <c r="AF791" t="str">
        <f t="shared" si="391"/>
        <v/>
      </c>
      <c r="AG791" t="str">
        <f t="shared" si="392"/>
        <v>"Common.ExternalReference"</v>
      </c>
      <c r="AH791" t="str">
        <f t="shared" si="393"/>
        <v>"referenceForObjects"</v>
      </c>
      <c r="AI791" t="str">
        <f t="shared" si="394"/>
        <v>"Common.CheckTemplate"</v>
      </c>
      <c r="AJ791" t="str">
        <f t="shared" si="395"/>
        <v>"legacyTemplate"</v>
      </c>
      <c r="AK791" t="str">
        <f t="shared" si="396"/>
        <v>"hasMany"</v>
      </c>
      <c r="AL791" t="str">
        <f t="shared" si="397"/>
        <v>"Common.ExternalReference","referenceForObjects","Common.CheckTemplate","legacyTemplate","hasMany"</v>
      </c>
      <c r="AN791">
        <f>COUNTIF(View_conceptual!G:G,L791)</f>
        <v>0</v>
      </c>
      <c r="AO791">
        <f>COUNTIF(View_conceptual!H:H,L791)+COUNTIF(View_conceptual!I:I,N791)</f>
        <v>0</v>
      </c>
      <c r="AQ791" t="str">
        <f t="shared" si="398"/>
        <v/>
      </c>
      <c r="AR791" t="str">
        <f t="shared" si="399"/>
        <v/>
      </c>
      <c r="AT791">
        <f>COUNTIF(View_full!G:G,L791)</f>
        <v>1</v>
      </c>
      <c r="AU791">
        <f>COUNTIF(View_full!H:H,L791)+COUNTIF(View_full!I:I,N791)</f>
        <v>1</v>
      </c>
      <c r="AV791">
        <f>COUNTIFS(Property_Manual!$A$2:$A$1206,Raw!L791,Property_Manual!$B$2:$B$1206,Raw!M791,Property_Manual!$C$2:$C$1206,Raw!N791,Property_Manual!$D$2:$D$1206,Raw!O791,Property_Manual!$F$2:$F$1206,"x")</f>
        <v>0</v>
      </c>
      <c r="AW791" t="str">
        <f t="shared" si="400"/>
        <v/>
      </c>
      <c r="AX791" t="str">
        <f t="shared" si="401"/>
        <v/>
      </c>
      <c r="AY791" t="str">
        <f t="shared" si="402"/>
        <v/>
      </c>
    </row>
    <row r="792" spans="1:51" x14ac:dyDescent="0.2">
      <c r="A792" s="5" t="s">
        <v>1255</v>
      </c>
      <c r="B792" s="5" t="s">
        <v>1198</v>
      </c>
      <c r="C792" s="5" t="s">
        <v>44</v>
      </c>
      <c r="D792" s="5" t="s">
        <v>654</v>
      </c>
      <c r="E792" s="5" t="s">
        <v>1198</v>
      </c>
      <c r="F792" s="5" t="s">
        <v>412</v>
      </c>
      <c r="H792" s="5" t="s">
        <v>43</v>
      </c>
      <c r="I792" s="5" t="s">
        <v>650</v>
      </c>
      <c r="J792" s="5" t="s">
        <v>655</v>
      </c>
      <c r="K792" s="5"/>
      <c r="L792" t="str">
        <f t="shared" si="372"/>
        <v>ExternalReference</v>
      </c>
      <c r="M792" t="str">
        <f t="shared" si="373"/>
        <v>referenceForObjects</v>
      </c>
      <c r="N792" t="str">
        <f t="shared" si="374"/>
        <v>CheckTotalResult</v>
      </c>
      <c r="O792" t="str">
        <f t="shared" si="375"/>
        <v>externalReferences</v>
      </c>
      <c r="P792" t="str">
        <f t="shared" si="376"/>
        <v/>
      </c>
      <c r="Q792" t="str">
        <f t="shared" si="377"/>
        <v>Object</v>
      </c>
      <c r="R792" t="str">
        <f t="shared" si="378"/>
        <v/>
      </c>
      <c r="S792" t="str">
        <f t="shared" si="379"/>
        <v/>
      </c>
      <c r="T792" t="str">
        <f t="shared" si="380"/>
        <v/>
      </c>
      <c r="U792" t="str">
        <f t="shared" si="381"/>
        <v/>
      </c>
      <c r="V792" t="str">
        <f t="shared" si="382"/>
        <v/>
      </c>
      <c r="W792" t="str">
        <f>IF($A792="Implicit","",COUNTIFS($C$8:C792,C792,$A$8:A792,"Explicit"))</f>
        <v/>
      </c>
      <c r="X792" t="str">
        <f t="shared" si="383"/>
        <v/>
      </c>
      <c r="Y792" t="str">
        <f t="shared" si="384"/>
        <v/>
      </c>
      <c r="Z792" t="str">
        <f t="shared" si="385"/>
        <v/>
      </c>
      <c r="AA792" t="str">
        <f t="shared" si="386"/>
        <v/>
      </c>
      <c r="AB792" t="str">
        <f t="shared" si="387"/>
        <v/>
      </c>
      <c r="AC792" t="str">
        <f t="shared" si="388"/>
        <v/>
      </c>
      <c r="AD792" t="str">
        <f t="shared" si="389"/>
        <v/>
      </c>
      <c r="AE792" t="str">
        <f t="shared" si="390"/>
        <v/>
      </c>
      <c r="AF792" t="str">
        <f t="shared" si="391"/>
        <v/>
      </c>
      <c r="AG792" t="str">
        <f t="shared" si="392"/>
        <v>"Common.ExternalReference"</v>
      </c>
      <c r="AH792" t="str">
        <f t="shared" si="393"/>
        <v>"referenceForObjects"</v>
      </c>
      <c r="AI792" t="str">
        <f t="shared" si="394"/>
        <v>"Common.CheckTotalResult"</v>
      </c>
      <c r="AJ792" t="str">
        <f t="shared" si="395"/>
        <v>"externalReferences"</v>
      </c>
      <c r="AK792" t="str">
        <f t="shared" si="396"/>
        <v>"hasMany"</v>
      </c>
      <c r="AL792" t="str">
        <f t="shared" si="397"/>
        <v>"Common.ExternalReference","referenceForObjects","Common.CheckTotalResult","externalReferences","hasMany"</v>
      </c>
      <c r="AN792">
        <f>COUNTIF(View_conceptual!G:G,L792)</f>
        <v>0</v>
      </c>
      <c r="AO792">
        <f>COUNTIF(View_conceptual!H:H,L792)+COUNTIF(View_conceptual!I:I,N792)</f>
        <v>0</v>
      </c>
      <c r="AQ792" t="str">
        <f t="shared" si="398"/>
        <v/>
      </c>
      <c r="AR792" t="str">
        <f t="shared" si="399"/>
        <v/>
      </c>
      <c r="AT792">
        <f>COUNTIF(View_full!G:G,L792)</f>
        <v>1</v>
      </c>
      <c r="AU792">
        <f>COUNTIF(View_full!H:H,L792)+COUNTIF(View_full!I:I,N792)</f>
        <v>1</v>
      </c>
      <c r="AV792">
        <f>COUNTIFS(Property_Manual!$A$2:$A$1206,Raw!L792,Property_Manual!$B$2:$B$1206,Raw!M792,Property_Manual!$C$2:$C$1206,Raw!N792,Property_Manual!$D$2:$D$1206,Raw!O792,Property_Manual!$F$2:$F$1206,"x")</f>
        <v>0</v>
      </c>
      <c r="AW792" t="str">
        <f t="shared" si="400"/>
        <v/>
      </c>
      <c r="AX792" t="str">
        <f t="shared" si="401"/>
        <v/>
      </c>
      <c r="AY792" t="str">
        <f t="shared" si="402"/>
        <v/>
      </c>
    </row>
    <row r="793" spans="1:51" x14ac:dyDescent="0.2">
      <c r="A793" s="5" t="s">
        <v>1255</v>
      </c>
      <c r="B793" s="5" t="s">
        <v>1198</v>
      </c>
      <c r="C793" s="5" t="s">
        <v>44</v>
      </c>
      <c r="D793" s="5" t="s">
        <v>654</v>
      </c>
      <c r="E793" s="5" t="s">
        <v>20</v>
      </c>
      <c r="F793" s="5" t="s">
        <v>884</v>
      </c>
      <c r="H793" s="5" t="s">
        <v>43</v>
      </c>
      <c r="I793" s="5" t="s">
        <v>650</v>
      </c>
      <c r="J793" s="5" t="s">
        <v>655</v>
      </c>
      <c r="K793" s="5"/>
      <c r="L793" t="str">
        <f t="shared" si="372"/>
        <v>ExternalReference</v>
      </c>
      <c r="M793" t="str">
        <f t="shared" si="373"/>
        <v>referenceForObjects</v>
      </c>
      <c r="N793" t="str">
        <f t="shared" si="374"/>
        <v>CO2Emissions</v>
      </c>
      <c r="O793" t="str">
        <f t="shared" si="375"/>
        <v>externalReferences</v>
      </c>
      <c r="P793" t="str">
        <f t="shared" si="376"/>
        <v/>
      </c>
      <c r="Q793" t="str">
        <f t="shared" si="377"/>
        <v>Object</v>
      </c>
      <c r="R793" t="str">
        <f t="shared" si="378"/>
        <v/>
      </c>
      <c r="S793" t="str">
        <f t="shared" si="379"/>
        <v/>
      </c>
      <c r="T793" t="str">
        <f t="shared" si="380"/>
        <v/>
      </c>
      <c r="U793" t="str">
        <f t="shared" si="381"/>
        <v/>
      </c>
      <c r="V793" t="str">
        <f t="shared" si="382"/>
        <v/>
      </c>
      <c r="W793" t="str">
        <f>IF($A793="Implicit","",COUNTIFS($C$8:C793,C793,$A$8:A793,"Explicit"))</f>
        <v/>
      </c>
      <c r="X793" t="str">
        <f t="shared" si="383"/>
        <v/>
      </c>
      <c r="Y793" t="str">
        <f t="shared" si="384"/>
        <v/>
      </c>
      <c r="Z793" t="str">
        <f t="shared" si="385"/>
        <v/>
      </c>
      <c r="AA793" t="str">
        <f t="shared" si="386"/>
        <v/>
      </c>
      <c r="AB793" t="str">
        <f t="shared" si="387"/>
        <v/>
      </c>
      <c r="AC793" t="str">
        <f t="shared" si="388"/>
        <v/>
      </c>
      <c r="AD793" t="str">
        <f t="shared" si="389"/>
        <v/>
      </c>
      <c r="AE793" t="str">
        <f t="shared" si="390"/>
        <v/>
      </c>
      <c r="AF793" t="str">
        <f t="shared" si="391"/>
        <v/>
      </c>
      <c r="AG793" t="str">
        <f t="shared" si="392"/>
        <v>"Common.ExternalReference"</v>
      </c>
      <c r="AH793" t="str">
        <f t="shared" si="393"/>
        <v>"referenceForObjects"</v>
      </c>
      <c r="AI793" t="str">
        <f t="shared" si="394"/>
        <v>"Core.CO2Emissions"</v>
      </c>
      <c r="AJ793" t="str">
        <f t="shared" si="395"/>
        <v>"externalReferences"</v>
      </c>
      <c r="AK793" t="str">
        <f t="shared" si="396"/>
        <v>"hasMany"</v>
      </c>
      <c r="AL793" t="str">
        <f t="shared" si="397"/>
        <v>"Common.ExternalReference","referenceForObjects","Core.CO2Emissions","externalReferences","hasMany"</v>
      </c>
      <c r="AN793">
        <f>COUNTIF(View_conceptual!G:G,L793)</f>
        <v>0</v>
      </c>
      <c r="AO793">
        <f>COUNTIF(View_conceptual!H:H,L793)+COUNTIF(View_conceptual!I:I,N793)</f>
        <v>0</v>
      </c>
      <c r="AQ793" t="str">
        <f t="shared" si="398"/>
        <v/>
      </c>
      <c r="AR793" t="str">
        <f t="shared" si="399"/>
        <v/>
      </c>
      <c r="AT793">
        <f>COUNTIF(View_full!G:G,L793)</f>
        <v>1</v>
      </c>
      <c r="AU793">
        <f>COUNTIF(View_full!H:H,L793)+COUNTIF(View_full!I:I,N793)</f>
        <v>0</v>
      </c>
      <c r="AV793">
        <f>COUNTIFS(Property_Manual!$A$2:$A$1206,Raw!L793,Property_Manual!$B$2:$B$1206,Raw!M793,Property_Manual!$C$2:$C$1206,Raw!N793,Property_Manual!$D$2:$D$1206,Raw!O793,Property_Manual!$F$2:$F$1206,"x")</f>
        <v>0</v>
      </c>
      <c r="AW793" t="str">
        <f t="shared" si="400"/>
        <v/>
      </c>
      <c r="AX793" t="str">
        <f t="shared" si="401"/>
        <v/>
      </c>
      <c r="AY793" t="str">
        <f t="shared" si="402"/>
        <v/>
      </c>
    </row>
    <row r="794" spans="1:51" x14ac:dyDescent="0.2">
      <c r="A794" s="5" t="s">
        <v>1255</v>
      </c>
      <c r="B794" s="5" t="s">
        <v>1198</v>
      </c>
      <c r="C794" s="5" t="s">
        <v>44</v>
      </c>
      <c r="D794" s="5" t="s">
        <v>654</v>
      </c>
      <c r="E794" s="5" t="s">
        <v>1198</v>
      </c>
      <c r="F794" s="5" t="s">
        <v>433</v>
      </c>
      <c r="H794" s="5" t="s">
        <v>43</v>
      </c>
      <c r="I794" s="5" t="s">
        <v>650</v>
      </c>
      <c r="J794" s="5" t="s">
        <v>655</v>
      </c>
      <c r="K794" s="5"/>
      <c r="L794" t="str">
        <f t="shared" si="372"/>
        <v>ExternalReference</v>
      </c>
      <c r="M794" t="str">
        <f t="shared" si="373"/>
        <v>referenceForObjects</v>
      </c>
      <c r="N794" t="str">
        <f t="shared" si="374"/>
        <v>LoadingMaterial</v>
      </c>
      <c r="O794" t="str">
        <f t="shared" si="375"/>
        <v>externalReferences</v>
      </c>
      <c r="P794" t="str">
        <f t="shared" si="376"/>
        <v/>
      </c>
      <c r="Q794" t="str">
        <f t="shared" si="377"/>
        <v>Object</v>
      </c>
      <c r="R794" t="str">
        <f t="shared" si="378"/>
        <v/>
      </c>
      <c r="S794" t="str">
        <f t="shared" si="379"/>
        <v/>
      </c>
      <c r="T794" t="str">
        <f t="shared" si="380"/>
        <v/>
      </c>
      <c r="U794" t="str">
        <f t="shared" si="381"/>
        <v/>
      </c>
      <c r="V794" t="str">
        <f t="shared" si="382"/>
        <v/>
      </c>
      <c r="W794" t="str">
        <f>IF($A794="Implicit","",COUNTIFS($C$8:C794,C794,$A$8:A794,"Explicit"))</f>
        <v/>
      </c>
      <c r="X794" t="str">
        <f t="shared" si="383"/>
        <v/>
      </c>
      <c r="Y794" t="str">
        <f t="shared" si="384"/>
        <v/>
      </c>
      <c r="Z794" t="str">
        <f t="shared" si="385"/>
        <v/>
      </c>
      <c r="AA794" t="str">
        <f t="shared" si="386"/>
        <v/>
      </c>
      <c r="AB794" t="str">
        <f t="shared" si="387"/>
        <v/>
      </c>
      <c r="AC794" t="str">
        <f t="shared" si="388"/>
        <v/>
      </c>
      <c r="AD794" t="str">
        <f t="shared" si="389"/>
        <v/>
      </c>
      <c r="AE794" t="str">
        <f t="shared" si="390"/>
        <v/>
      </c>
      <c r="AF794" t="str">
        <f t="shared" si="391"/>
        <v/>
      </c>
      <c r="AG794" t="str">
        <f t="shared" si="392"/>
        <v>"Common.ExternalReference"</v>
      </c>
      <c r="AH794" t="str">
        <f t="shared" si="393"/>
        <v>"referenceForObjects"</v>
      </c>
      <c r="AI794" t="str">
        <f t="shared" si="394"/>
        <v>"Common.LoadingMaterial"</v>
      </c>
      <c r="AJ794" t="str">
        <f t="shared" si="395"/>
        <v>"externalReferences"</v>
      </c>
      <c r="AK794" t="str">
        <f t="shared" si="396"/>
        <v>"hasMany"</v>
      </c>
      <c r="AL794" t="str">
        <f t="shared" si="397"/>
        <v>"Common.ExternalReference","referenceForObjects","Common.LoadingMaterial","externalReferences","hasMany"</v>
      </c>
      <c r="AN794">
        <f>COUNTIF(View_conceptual!G:G,L794)</f>
        <v>0</v>
      </c>
      <c r="AO794">
        <f>COUNTIF(View_conceptual!H:H,L794)+COUNTIF(View_conceptual!I:I,N794)</f>
        <v>0</v>
      </c>
      <c r="AQ794" t="str">
        <f t="shared" si="398"/>
        <v/>
      </c>
      <c r="AR794" t="str">
        <f t="shared" si="399"/>
        <v/>
      </c>
      <c r="AT794">
        <f>COUNTIF(View_full!G:G,L794)</f>
        <v>1</v>
      </c>
      <c r="AU794">
        <f>COUNTIF(View_full!H:H,L794)+COUNTIF(View_full!I:I,N794)</f>
        <v>0</v>
      </c>
      <c r="AV794">
        <f>COUNTIFS(Property_Manual!$A$2:$A$1206,Raw!L794,Property_Manual!$B$2:$B$1206,Raw!M794,Property_Manual!$C$2:$C$1206,Raw!N794,Property_Manual!$D$2:$D$1206,Raw!O794,Property_Manual!$F$2:$F$1206,"x")</f>
        <v>0</v>
      </c>
      <c r="AW794" t="str">
        <f t="shared" si="400"/>
        <v/>
      </c>
      <c r="AX794" t="str">
        <f t="shared" si="401"/>
        <v/>
      </c>
      <c r="AY794" t="str">
        <f t="shared" si="402"/>
        <v/>
      </c>
    </row>
    <row r="795" spans="1:51" x14ac:dyDescent="0.2">
      <c r="A795" s="5" t="s">
        <v>1255</v>
      </c>
      <c r="B795" s="5" t="s">
        <v>1198</v>
      </c>
      <c r="C795" s="5" t="s">
        <v>44</v>
      </c>
      <c r="D795" s="5" t="s">
        <v>654</v>
      </c>
      <c r="E795" t="s">
        <v>1209</v>
      </c>
      <c r="F795" s="5" t="s">
        <v>439</v>
      </c>
      <c r="H795" t="s">
        <v>43</v>
      </c>
      <c r="I795" s="5" t="s">
        <v>650</v>
      </c>
      <c r="J795" s="5" t="s">
        <v>655</v>
      </c>
      <c r="K795" s="5"/>
      <c r="L795" t="str">
        <f t="shared" si="372"/>
        <v>ExternalReference</v>
      </c>
      <c r="M795" t="str">
        <f t="shared" si="373"/>
        <v>referenceForObjects</v>
      </c>
      <c r="N795" t="str">
        <f t="shared" si="374"/>
        <v>Composing</v>
      </c>
      <c r="O795" t="str">
        <f t="shared" si="375"/>
        <v>externalReferences</v>
      </c>
      <c r="P795" t="str">
        <f t="shared" si="376"/>
        <v/>
      </c>
      <c r="Q795" t="str">
        <f t="shared" si="377"/>
        <v>Object</v>
      </c>
      <c r="R795" t="str">
        <f t="shared" si="378"/>
        <v/>
      </c>
      <c r="S795" t="str">
        <f t="shared" si="379"/>
        <v/>
      </c>
      <c r="T795" t="str">
        <f t="shared" si="380"/>
        <v/>
      </c>
      <c r="U795" t="str">
        <f t="shared" si="381"/>
        <v/>
      </c>
      <c r="V795" t="str">
        <f t="shared" si="382"/>
        <v/>
      </c>
      <c r="W795" t="str">
        <f>IF($A795="Implicit","",COUNTIFS($C$8:C795,C795,$A$8:A795,"Explicit"))</f>
        <v/>
      </c>
      <c r="X795" t="str">
        <f t="shared" si="383"/>
        <v/>
      </c>
      <c r="Y795" t="str">
        <f t="shared" si="384"/>
        <v/>
      </c>
      <c r="Z795" t="str">
        <f t="shared" si="385"/>
        <v/>
      </c>
      <c r="AA795" t="str">
        <f t="shared" si="386"/>
        <v/>
      </c>
      <c r="AB795" t="str">
        <f t="shared" si="387"/>
        <v/>
      </c>
      <c r="AC795" t="str">
        <f t="shared" si="388"/>
        <v/>
      </c>
      <c r="AD795" t="str">
        <f t="shared" si="389"/>
        <v/>
      </c>
      <c r="AE795" t="str">
        <f t="shared" si="390"/>
        <v/>
      </c>
      <c r="AF795" t="str">
        <f t="shared" si="391"/>
        <v/>
      </c>
      <c r="AG795" t="str">
        <f t="shared" si="392"/>
        <v>"Common.ExternalReference"</v>
      </c>
      <c r="AH795" t="str">
        <f t="shared" si="393"/>
        <v>"referenceForObjects"</v>
      </c>
      <c r="AI795" t="str">
        <f t="shared" si="394"/>
        <v>"Action.Composing"</v>
      </c>
      <c r="AJ795" t="str">
        <f t="shared" si="395"/>
        <v>"externalReferences"</v>
      </c>
      <c r="AK795" t="str">
        <f t="shared" si="396"/>
        <v>"hasMany"</v>
      </c>
      <c r="AL795" t="str">
        <f t="shared" si="397"/>
        <v>"Common.ExternalReference","referenceForObjects","Action.Composing","externalReferences","hasMany"</v>
      </c>
      <c r="AN795">
        <f>COUNTIF(View_conceptual!G:G,L795)</f>
        <v>0</v>
      </c>
      <c r="AO795">
        <f>COUNTIF(View_conceptual!H:H,L795)+COUNTIF(View_conceptual!I:I,N795)</f>
        <v>1</v>
      </c>
      <c r="AQ795" t="str">
        <f t="shared" si="398"/>
        <v/>
      </c>
      <c r="AR795" t="str">
        <f t="shared" si="399"/>
        <v/>
      </c>
      <c r="AT795">
        <f>COUNTIF(View_full!G:G,L795)</f>
        <v>1</v>
      </c>
      <c r="AU795">
        <f>COUNTIF(View_full!H:H,L795)+COUNTIF(View_full!I:I,N795)</f>
        <v>1</v>
      </c>
      <c r="AV795">
        <f>COUNTIFS(Property_Manual!$A$2:$A$1206,Raw!L795,Property_Manual!$B$2:$B$1206,Raw!M795,Property_Manual!$C$2:$C$1206,Raw!N795,Property_Manual!$D$2:$D$1206,Raw!O795,Property_Manual!$F$2:$F$1206,"x")</f>
        <v>0</v>
      </c>
      <c r="AW795" t="str">
        <f t="shared" si="400"/>
        <v/>
      </c>
      <c r="AX795" t="str">
        <f t="shared" si="401"/>
        <v/>
      </c>
      <c r="AY795" t="str">
        <f t="shared" si="402"/>
        <v/>
      </c>
    </row>
    <row r="796" spans="1:51" x14ac:dyDescent="0.2">
      <c r="A796" s="5" t="s">
        <v>1255</v>
      </c>
      <c r="B796" s="5" t="s">
        <v>1198</v>
      </c>
      <c r="C796" s="5" t="s">
        <v>44</v>
      </c>
      <c r="D796" s="5" t="s">
        <v>654</v>
      </c>
      <c r="E796" s="5" t="s">
        <v>1198</v>
      </c>
      <c r="F796" s="5" t="s">
        <v>227</v>
      </c>
      <c r="H796" t="s">
        <v>43</v>
      </c>
      <c r="I796" s="5" t="s">
        <v>650</v>
      </c>
      <c r="J796" s="5" t="s">
        <v>655</v>
      </c>
      <c r="K796" s="5"/>
      <c r="L796" t="str">
        <f t="shared" si="372"/>
        <v>ExternalReference</v>
      </c>
      <c r="M796" t="str">
        <f t="shared" si="373"/>
        <v>referenceForObjects</v>
      </c>
      <c r="N796" t="str">
        <f t="shared" si="374"/>
        <v>Sensor</v>
      </c>
      <c r="O796" t="str">
        <f t="shared" si="375"/>
        <v>externalReferences</v>
      </c>
      <c r="P796" t="str">
        <f t="shared" si="376"/>
        <v/>
      </c>
      <c r="Q796" t="str">
        <f t="shared" si="377"/>
        <v>Object</v>
      </c>
      <c r="R796" t="str">
        <f t="shared" si="378"/>
        <v/>
      </c>
      <c r="S796" t="str">
        <f t="shared" si="379"/>
        <v/>
      </c>
      <c r="T796" t="str">
        <f t="shared" si="380"/>
        <v/>
      </c>
      <c r="U796" t="str">
        <f t="shared" si="381"/>
        <v/>
      </c>
      <c r="V796" t="str">
        <f t="shared" si="382"/>
        <v/>
      </c>
      <c r="W796" t="str">
        <f>IF($A796="Implicit","",COUNTIFS($C$8:C796,C796,$A$8:A796,"Explicit"))</f>
        <v/>
      </c>
      <c r="X796" t="str">
        <f t="shared" si="383"/>
        <v/>
      </c>
      <c r="Y796" t="str">
        <f t="shared" si="384"/>
        <v/>
      </c>
      <c r="Z796" t="str">
        <f t="shared" si="385"/>
        <v/>
      </c>
      <c r="AA796" t="str">
        <f t="shared" si="386"/>
        <v/>
      </c>
      <c r="AB796" t="str">
        <f t="shared" si="387"/>
        <v/>
      </c>
      <c r="AC796" t="str">
        <f t="shared" si="388"/>
        <v/>
      </c>
      <c r="AD796" t="str">
        <f t="shared" si="389"/>
        <v/>
      </c>
      <c r="AE796" t="str">
        <f t="shared" si="390"/>
        <v/>
      </c>
      <c r="AF796" t="str">
        <f t="shared" si="391"/>
        <v/>
      </c>
      <c r="AG796" t="str">
        <f t="shared" si="392"/>
        <v>"Common.ExternalReference"</v>
      </c>
      <c r="AH796" t="str">
        <f t="shared" si="393"/>
        <v>"referenceForObjects"</v>
      </c>
      <c r="AI796" t="str">
        <f t="shared" si="394"/>
        <v>"Common.Sensor"</v>
      </c>
      <c r="AJ796" t="str">
        <f t="shared" si="395"/>
        <v>"externalReferences"</v>
      </c>
      <c r="AK796" t="str">
        <f t="shared" si="396"/>
        <v>"hasMany"</v>
      </c>
      <c r="AL796" t="str">
        <f t="shared" si="397"/>
        <v>"Common.ExternalReference","referenceForObjects","Common.Sensor","externalReferences","hasMany"</v>
      </c>
      <c r="AN796">
        <f>COUNTIF(View_conceptual!G:G,L796)</f>
        <v>0</v>
      </c>
      <c r="AO796">
        <f>COUNTIF(View_conceptual!H:H,L796)+COUNTIF(View_conceptual!I:I,N796)</f>
        <v>0</v>
      </c>
      <c r="AQ796" t="str">
        <f t="shared" si="398"/>
        <v/>
      </c>
      <c r="AR796" t="str">
        <f t="shared" si="399"/>
        <v/>
      </c>
      <c r="AT796">
        <f>COUNTIF(View_full!G:G,L796)</f>
        <v>1</v>
      </c>
      <c r="AU796">
        <f>COUNTIF(View_full!H:H,L796)+COUNTIF(View_full!I:I,N796)</f>
        <v>1</v>
      </c>
      <c r="AV796">
        <f>COUNTIFS(Property_Manual!$A$2:$A$1206,Raw!L796,Property_Manual!$B$2:$B$1206,Raw!M796,Property_Manual!$C$2:$C$1206,Raw!N796,Property_Manual!$D$2:$D$1206,Raw!O796,Property_Manual!$F$2:$F$1206,"x")</f>
        <v>0</v>
      </c>
      <c r="AW796" t="str">
        <f t="shared" si="400"/>
        <v/>
      </c>
      <c r="AX796" t="str">
        <f t="shared" si="401"/>
        <v/>
      </c>
      <c r="AY796" t="str">
        <f t="shared" si="402"/>
        <v/>
      </c>
    </row>
    <row r="797" spans="1:51" x14ac:dyDescent="0.2">
      <c r="A797" s="5" t="s">
        <v>1255</v>
      </c>
      <c r="B797" s="5" t="s">
        <v>1198</v>
      </c>
      <c r="C797" s="5" t="s">
        <v>44</v>
      </c>
      <c r="D797" s="5" t="s">
        <v>654</v>
      </c>
      <c r="E797" t="s">
        <v>1199</v>
      </c>
      <c r="F797" s="5" t="s">
        <v>204</v>
      </c>
      <c r="H797" t="s">
        <v>43</v>
      </c>
      <c r="I797" s="5" t="s">
        <v>650</v>
      </c>
      <c r="J797" s="5" t="s">
        <v>655</v>
      </c>
      <c r="K797" s="5"/>
      <c r="L797" t="str">
        <f t="shared" si="372"/>
        <v>ExternalReference</v>
      </c>
      <c r="M797" t="str">
        <f t="shared" si="373"/>
        <v>referenceForObjects</v>
      </c>
      <c r="N797" t="str">
        <f t="shared" si="374"/>
        <v>PieceLiveAnimals</v>
      </c>
      <c r="O797" t="str">
        <f t="shared" si="375"/>
        <v>externalReferences</v>
      </c>
      <c r="P797" t="str">
        <f t="shared" si="376"/>
        <v/>
      </c>
      <c r="Q797" t="str">
        <f t="shared" si="377"/>
        <v>Object</v>
      </c>
      <c r="R797" t="str">
        <f t="shared" si="378"/>
        <v/>
      </c>
      <c r="S797" t="str">
        <f t="shared" si="379"/>
        <v/>
      </c>
      <c r="T797" t="str">
        <f t="shared" si="380"/>
        <v/>
      </c>
      <c r="U797" t="str">
        <f t="shared" si="381"/>
        <v/>
      </c>
      <c r="V797" t="str">
        <f t="shared" si="382"/>
        <v/>
      </c>
      <c r="W797" t="str">
        <f>IF($A797="Implicit","",COUNTIFS($C$8:C797,C797,$A$8:A797,"Explicit"))</f>
        <v/>
      </c>
      <c r="X797" t="str">
        <f t="shared" si="383"/>
        <v/>
      </c>
      <c r="Y797" t="str">
        <f t="shared" si="384"/>
        <v/>
      </c>
      <c r="Z797" t="str">
        <f t="shared" si="385"/>
        <v/>
      </c>
      <c r="AA797" t="str">
        <f t="shared" si="386"/>
        <v/>
      </c>
      <c r="AB797" t="str">
        <f t="shared" si="387"/>
        <v/>
      </c>
      <c r="AC797" t="str">
        <f t="shared" si="388"/>
        <v/>
      </c>
      <c r="AD797" t="str">
        <f t="shared" si="389"/>
        <v/>
      </c>
      <c r="AE797" t="str">
        <f t="shared" si="390"/>
        <v/>
      </c>
      <c r="AF797" t="str">
        <f t="shared" si="391"/>
        <v/>
      </c>
      <c r="AG797" t="str">
        <f t="shared" si="392"/>
        <v>"Common.ExternalReference"</v>
      </c>
      <c r="AH797" t="str">
        <f t="shared" si="393"/>
        <v>"referenceForObjects"</v>
      </c>
      <c r="AI797" t="str">
        <f t="shared" si="394"/>
        <v>"LiveAnimals.PieceLiveAnimals"</v>
      </c>
      <c r="AJ797" t="str">
        <f t="shared" si="395"/>
        <v>"externalReferences"</v>
      </c>
      <c r="AK797" t="str">
        <f t="shared" si="396"/>
        <v>"hasMany"</v>
      </c>
      <c r="AL797" t="str">
        <f t="shared" si="397"/>
        <v>"Common.ExternalReference","referenceForObjects","LiveAnimals.PieceLiveAnimals","externalReferences","hasMany"</v>
      </c>
      <c r="AN797">
        <f>COUNTIF(View_conceptual!G:G,L797)</f>
        <v>0</v>
      </c>
      <c r="AO797">
        <f>COUNTIF(View_conceptual!H:H,L797)+COUNTIF(View_conceptual!I:I,N797)</f>
        <v>0</v>
      </c>
      <c r="AQ797" t="str">
        <f t="shared" si="398"/>
        <v/>
      </c>
      <c r="AR797" t="str">
        <f t="shared" si="399"/>
        <v/>
      </c>
      <c r="AT797">
        <f>COUNTIF(View_full!G:G,L797)</f>
        <v>1</v>
      </c>
      <c r="AU797">
        <f>COUNTIF(View_full!H:H,L797)+COUNTIF(View_full!I:I,N797)</f>
        <v>0</v>
      </c>
      <c r="AV797">
        <f>COUNTIFS(Property_Manual!$A$2:$A$1206,Raw!L797,Property_Manual!$B$2:$B$1206,Raw!M797,Property_Manual!$C$2:$C$1206,Raw!N797,Property_Manual!$D$2:$D$1206,Raw!O797,Property_Manual!$F$2:$F$1206,"x")</f>
        <v>0</v>
      </c>
      <c r="AW797" t="str">
        <f t="shared" si="400"/>
        <v/>
      </c>
      <c r="AX797" t="str">
        <f t="shared" si="401"/>
        <v/>
      </c>
      <c r="AY797" t="str">
        <f t="shared" si="402"/>
        <v/>
      </c>
    </row>
    <row r="798" spans="1:51" x14ac:dyDescent="0.2">
      <c r="A798" s="5" t="s">
        <v>1255</v>
      </c>
      <c r="B798" s="5" t="s">
        <v>1198</v>
      </c>
      <c r="C798" s="5" t="s">
        <v>44</v>
      </c>
      <c r="D798" s="5" t="s">
        <v>654</v>
      </c>
      <c r="E798" s="5" t="s">
        <v>20</v>
      </c>
      <c r="F798" s="5" t="s">
        <v>118</v>
      </c>
      <c r="H798" t="s">
        <v>43</v>
      </c>
      <c r="I798" s="5" t="s">
        <v>650</v>
      </c>
      <c r="J798" s="5" t="s">
        <v>655</v>
      </c>
      <c r="K798" s="5" t="s">
        <v>1108</v>
      </c>
      <c r="L798" t="str">
        <f t="shared" si="372"/>
        <v>ExternalReference</v>
      </c>
      <c r="M798" t="str">
        <f t="shared" si="373"/>
        <v>referenceForObjects</v>
      </c>
      <c r="N798" t="str">
        <f t="shared" si="374"/>
        <v>Item</v>
      </c>
      <c r="O798" t="str">
        <f t="shared" si="375"/>
        <v>externalReferences</v>
      </c>
      <c r="P798" t="str">
        <f t="shared" si="376"/>
        <v>ItemDg</v>
      </c>
      <c r="Q798" t="str">
        <f t="shared" si="377"/>
        <v>Object</v>
      </c>
      <c r="R798" t="str">
        <f t="shared" si="378"/>
        <v/>
      </c>
      <c r="S798" t="str">
        <f t="shared" si="379"/>
        <v/>
      </c>
      <c r="T798" t="str">
        <f t="shared" si="380"/>
        <v/>
      </c>
      <c r="U798" t="str">
        <f t="shared" si="381"/>
        <v/>
      </c>
      <c r="V798" t="str">
        <f t="shared" si="382"/>
        <v/>
      </c>
      <c r="W798" t="str">
        <f>IF($A798="Implicit","",COUNTIFS($C$8:C798,C798,$A$8:A798,"Explicit"))</f>
        <v/>
      </c>
      <c r="X798" t="str">
        <f t="shared" si="383"/>
        <v/>
      </c>
      <c r="Y798" t="str">
        <f t="shared" si="384"/>
        <v/>
      </c>
      <c r="Z798" t="str">
        <f t="shared" si="385"/>
        <v/>
      </c>
      <c r="AA798" t="str">
        <f t="shared" si="386"/>
        <v/>
      </c>
      <c r="AB798" t="str">
        <f t="shared" si="387"/>
        <v/>
      </c>
      <c r="AC798" t="str">
        <f t="shared" si="388"/>
        <v/>
      </c>
      <c r="AD798" t="str">
        <f t="shared" si="389"/>
        <v/>
      </c>
      <c r="AE798" t="str">
        <f t="shared" si="390"/>
        <v/>
      </c>
      <c r="AF798" t="str">
        <f t="shared" si="391"/>
        <v/>
      </c>
      <c r="AG798" t="str">
        <f t="shared" si="392"/>
        <v>"Common.ExternalReference"</v>
      </c>
      <c r="AH798" t="str">
        <f t="shared" si="393"/>
        <v>"referenceForObjects"</v>
      </c>
      <c r="AI798" t="str">
        <f t="shared" si="394"/>
        <v>"Core.Item"</v>
      </c>
      <c r="AJ798" t="str">
        <f t="shared" si="395"/>
        <v>"externalReferences"</v>
      </c>
      <c r="AK798" t="str">
        <f t="shared" si="396"/>
        <v>"hasMany"</v>
      </c>
      <c r="AL798" t="str">
        <f t="shared" si="397"/>
        <v>"Common.ExternalReference","referenceForObjects","Core.Item","externalReferences","hasMany"</v>
      </c>
      <c r="AN798">
        <f>COUNTIF(View_conceptual!G:G,L798)</f>
        <v>0</v>
      </c>
      <c r="AO798">
        <f>COUNTIF(View_conceptual!H:H,L798)+COUNTIF(View_conceptual!I:I,N798)</f>
        <v>1</v>
      </c>
      <c r="AQ798" t="str">
        <f t="shared" si="398"/>
        <v/>
      </c>
      <c r="AR798" t="str">
        <f t="shared" si="399"/>
        <v/>
      </c>
      <c r="AT798">
        <f>COUNTIF(View_full!G:G,L798)</f>
        <v>1</v>
      </c>
      <c r="AU798">
        <f>COUNTIF(View_full!H:H,L798)+COUNTIF(View_full!I:I,N798)</f>
        <v>1</v>
      </c>
      <c r="AV798">
        <f>COUNTIFS(Property_Manual!$A$2:$A$1206,Raw!L798,Property_Manual!$B$2:$B$1206,Raw!M798,Property_Manual!$C$2:$C$1206,Raw!N798,Property_Manual!$D$2:$D$1206,Raw!O798,Property_Manual!$F$2:$F$1206,"x")</f>
        <v>0</v>
      </c>
      <c r="AW798" t="str">
        <f t="shared" si="400"/>
        <v/>
      </c>
      <c r="AX798" t="str">
        <f t="shared" si="401"/>
        <v/>
      </c>
      <c r="AY798" t="str">
        <f t="shared" si="402"/>
        <v/>
      </c>
    </row>
    <row r="799" spans="1:51" x14ac:dyDescent="0.2">
      <c r="A799" s="5" t="s">
        <v>1255</v>
      </c>
      <c r="B799" s="5" t="s">
        <v>1198</v>
      </c>
      <c r="C799" s="5" t="s">
        <v>44</v>
      </c>
      <c r="D799" s="5" t="s">
        <v>654</v>
      </c>
      <c r="E799" s="5" t="s">
        <v>1207</v>
      </c>
      <c r="F799" s="5" t="s">
        <v>521</v>
      </c>
      <c r="H799" t="s">
        <v>43</v>
      </c>
      <c r="I799" s="5" t="s">
        <v>650</v>
      </c>
      <c r="J799" s="5" t="s">
        <v>655</v>
      </c>
      <c r="K799" s="5"/>
      <c r="L799" t="str">
        <f t="shared" si="372"/>
        <v>ExternalReference</v>
      </c>
      <c r="M799" t="str">
        <f t="shared" si="373"/>
        <v>referenceForObjects</v>
      </c>
      <c r="N799" t="str">
        <f t="shared" si="374"/>
        <v>DgProductRadioactive</v>
      </c>
      <c r="O799" t="str">
        <f t="shared" si="375"/>
        <v>externalReferences</v>
      </c>
      <c r="P799" t="str">
        <f t="shared" si="376"/>
        <v/>
      </c>
      <c r="Q799" t="str">
        <f t="shared" si="377"/>
        <v>Object</v>
      </c>
      <c r="R799" t="str">
        <f t="shared" si="378"/>
        <v/>
      </c>
      <c r="S799" t="str">
        <f t="shared" si="379"/>
        <v/>
      </c>
      <c r="T799" t="str">
        <f t="shared" si="380"/>
        <v/>
      </c>
      <c r="U799" t="str">
        <f t="shared" si="381"/>
        <v/>
      </c>
      <c r="V799" t="str">
        <f t="shared" si="382"/>
        <v/>
      </c>
      <c r="W799" t="str">
        <f>IF($A799="Implicit","",COUNTIFS($C$8:C799,C799,$A$8:A799,"Explicit"))</f>
        <v/>
      </c>
      <c r="X799" t="str">
        <f t="shared" si="383"/>
        <v/>
      </c>
      <c r="Y799" t="str">
        <f t="shared" si="384"/>
        <v/>
      </c>
      <c r="Z799" t="str">
        <f t="shared" si="385"/>
        <v/>
      </c>
      <c r="AA799" t="str">
        <f t="shared" si="386"/>
        <v/>
      </c>
      <c r="AB799" t="str">
        <f t="shared" si="387"/>
        <v/>
      </c>
      <c r="AC799" t="str">
        <f t="shared" si="388"/>
        <v/>
      </c>
      <c r="AD799" t="str">
        <f t="shared" si="389"/>
        <v/>
      </c>
      <c r="AE799" t="str">
        <f t="shared" si="390"/>
        <v/>
      </c>
      <c r="AF799" t="str">
        <f t="shared" si="391"/>
        <v/>
      </c>
      <c r="AG799" t="str">
        <f t="shared" si="392"/>
        <v>"Common.ExternalReference"</v>
      </c>
      <c r="AH799" t="str">
        <f t="shared" si="393"/>
        <v>"referenceForObjects"</v>
      </c>
      <c r="AI799" t="str">
        <f t="shared" si="394"/>
        <v>"DG.DgProductRadioactive"</v>
      </c>
      <c r="AJ799" t="str">
        <f t="shared" si="395"/>
        <v>"externalReferences"</v>
      </c>
      <c r="AK799" t="str">
        <f t="shared" si="396"/>
        <v>"hasMany"</v>
      </c>
      <c r="AL799" t="str">
        <f t="shared" si="397"/>
        <v>"Common.ExternalReference","referenceForObjects","DG.DgProductRadioactive","externalReferences","hasMany"</v>
      </c>
      <c r="AN799">
        <f>COUNTIF(View_conceptual!G:G,L799)</f>
        <v>0</v>
      </c>
      <c r="AO799">
        <f>COUNTIF(View_conceptual!H:H,L799)+COUNTIF(View_conceptual!I:I,N799)</f>
        <v>0</v>
      </c>
      <c r="AQ799" t="str">
        <f t="shared" si="398"/>
        <v/>
      </c>
      <c r="AR799" t="str">
        <f t="shared" si="399"/>
        <v/>
      </c>
      <c r="AT799">
        <f>COUNTIF(View_full!G:G,L799)</f>
        <v>1</v>
      </c>
      <c r="AU799">
        <f>COUNTIF(View_full!H:H,L799)+COUNTIF(View_full!I:I,N799)</f>
        <v>0</v>
      </c>
      <c r="AV799">
        <f>COUNTIFS(Property_Manual!$A$2:$A$1206,Raw!L799,Property_Manual!$B$2:$B$1206,Raw!M799,Property_Manual!$C$2:$C$1206,Raw!N799,Property_Manual!$D$2:$D$1206,Raw!O799,Property_Manual!$F$2:$F$1206,"x")</f>
        <v>0</v>
      </c>
      <c r="AW799" t="str">
        <f t="shared" si="400"/>
        <v/>
      </c>
      <c r="AX799" t="str">
        <f t="shared" si="401"/>
        <v/>
      </c>
      <c r="AY799" t="str">
        <f t="shared" si="402"/>
        <v/>
      </c>
    </row>
    <row r="800" spans="1:51" x14ac:dyDescent="0.2">
      <c r="A800" s="5" t="s">
        <v>1255</v>
      </c>
      <c r="B800" s="5" t="s">
        <v>1198</v>
      </c>
      <c r="C800" s="5" t="s">
        <v>44</v>
      </c>
      <c r="D800" s="5" t="s">
        <v>654</v>
      </c>
      <c r="E800" s="5" t="s">
        <v>20</v>
      </c>
      <c r="F800" s="5" t="s">
        <v>125</v>
      </c>
      <c r="H800" s="5" t="s">
        <v>43</v>
      </c>
      <c r="I800" s="5" t="s">
        <v>650</v>
      </c>
      <c r="J800" s="5" t="s">
        <v>655</v>
      </c>
      <c r="K800" s="5" t="s">
        <v>526</v>
      </c>
      <c r="L800" t="str">
        <f t="shared" si="372"/>
        <v>ExternalReference</v>
      </c>
      <c r="M800" t="str">
        <f t="shared" si="373"/>
        <v>referenceForObjects</v>
      </c>
      <c r="N800" t="str">
        <f t="shared" si="374"/>
        <v>Product</v>
      </c>
      <c r="O800" t="str">
        <f t="shared" si="375"/>
        <v>externalReferences</v>
      </c>
      <c r="P800" t="str">
        <f t="shared" si="376"/>
        <v>ProductDg</v>
      </c>
      <c r="Q800" t="str">
        <f t="shared" si="377"/>
        <v>Object</v>
      </c>
      <c r="R800" t="str">
        <f t="shared" si="378"/>
        <v/>
      </c>
      <c r="S800" t="str">
        <f t="shared" si="379"/>
        <v/>
      </c>
      <c r="T800" t="str">
        <f t="shared" si="380"/>
        <v/>
      </c>
      <c r="U800" t="str">
        <f t="shared" si="381"/>
        <v/>
      </c>
      <c r="V800" t="str">
        <f t="shared" si="382"/>
        <v/>
      </c>
      <c r="W800" t="str">
        <f>IF($A800="Implicit","",COUNTIFS($C$8:C800,C800,$A$8:A800,"Explicit"))</f>
        <v/>
      </c>
      <c r="X800" t="str">
        <f t="shared" si="383"/>
        <v/>
      </c>
      <c r="Y800" t="str">
        <f t="shared" si="384"/>
        <v/>
      </c>
      <c r="Z800" t="str">
        <f t="shared" si="385"/>
        <v/>
      </c>
      <c r="AA800" t="str">
        <f t="shared" si="386"/>
        <v/>
      </c>
      <c r="AB800" t="str">
        <f t="shared" si="387"/>
        <v/>
      </c>
      <c r="AC800" t="str">
        <f t="shared" si="388"/>
        <v/>
      </c>
      <c r="AD800" t="str">
        <f t="shared" si="389"/>
        <v/>
      </c>
      <c r="AE800" t="str">
        <f t="shared" si="390"/>
        <v/>
      </c>
      <c r="AF800" t="str">
        <f t="shared" si="391"/>
        <v/>
      </c>
      <c r="AG800" t="str">
        <f t="shared" si="392"/>
        <v>"Common.ExternalReference"</v>
      </c>
      <c r="AH800" t="str">
        <f t="shared" si="393"/>
        <v>"referenceForObjects"</v>
      </c>
      <c r="AI800" t="str">
        <f t="shared" si="394"/>
        <v>"Core.Product"</v>
      </c>
      <c r="AJ800" t="str">
        <f t="shared" si="395"/>
        <v>"externalReferences"</v>
      </c>
      <c r="AK800" t="str">
        <f t="shared" si="396"/>
        <v>"hasMany"</v>
      </c>
      <c r="AL800" t="str">
        <f t="shared" si="397"/>
        <v>"Common.ExternalReference","referenceForObjects","Core.Product","externalReferences","hasMany"</v>
      </c>
      <c r="AN800">
        <f>COUNTIF(View_conceptual!G:G,L800)</f>
        <v>0</v>
      </c>
      <c r="AO800">
        <f>COUNTIF(View_conceptual!H:H,L800)+COUNTIF(View_conceptual!I:I,N800)</f>
        <v>1</v>
      </c>
      <c r="AQ800" t="str">
        <f t="shared" si="398"/>
        <v/>
      </c>
      <c r="AR800" t="str">
        <f t="shared" si="399"/>
        <v/>
      </c>
      <c r="AT800">
        <f>COUNTIF(View_full!G:G,L800)</f>
        <v>1</v>
      </c>
      <c r="AU800">
        <f>COUNTIF(View_full!H:H,L800)+COUNTIF(View_full!I:I,N800)</f>
        <v>1</v>
      </c>
      <c r="AV800">
        <f>COUNTIFS(Property_Manual!$A$2:$A$1206,Raw!L800,Property_Manual!$B$2:$B$1206,Raw!M800,Property_Manual!$C$2:$C$1206,Raw!N800,Property_Manual!$D$2:$D$1206,Raw!O800,Property_Manual!$F$2:$F$1206,"x")</f>
        <v>0</v>
      </c>
      <c r="AW800" t="str">
        <f t="shared" si="400"/>
        <v/>
      </c>
      <c r="AX800" t="str">
        <f t="shared" si="401"/>
        <v/>
      </c>
      <c r="AY800" t="str">
        <f t="shared" si="402"/>
        <v/>
      </c>
    </row>
    <row r="801" spans="1:51" x14ac:dyDescent="0.2">
      <c r="A801" s="5" t="s">
        <v>1255</v>
      </c>
      <c r="B801" s="5" t="s">
        <v>1198</v>
      </c>
      <c r="C801" s="5" t="s">
        <v>44</v>
      </c>
      <c r="D801" s="5" t="s">
        <v>654</v>
      </c>
      <c r="E801" s="5" t="s">
        <v>20</v>
      </c>
      <c r="F801" s="5" t="s">
        <v>128</v>
      </c>
      <c r="H801" t="s">
        <v>43</v>
      </c>
      <c r="I801" s="5" t="s">
        <v>650</v>
      </c>
      <c r="J801" s="5" t="s">
        <v>655</v>
      </c>
      <c r="K801" s="5"/>
      <c r="L801" t="str">
        <f t="shared" si="372"/>
        <v>ExternalReference</v>
      </c>
      <c r="M801" t="str">
        <f t="shared" si="373"/>
        <v>referenceForObjects</v>
      </c>
      <c r="N801" t="str">
        <f t="shared" si="374"/>
        <v>CustomsInformation</v>
      </c>
      <c r="O801" t="str">
        <f t="shared" si="375"/>
        <v>externalReferences</v>
      </c>
      <c r="P801" t="str">
        <f t="shared" si="376"/>
        <v/>
      </c>
      <c r="Q801" t="str">
        <f t="shared" si="377"/>
        <v>Object</v>
      </c>
      <c r="R801" t="str">
        <f t="shared" si="378"/>
        <v/>
      </c>
      <c r="S801" t="str">
        <f t="shared" si="379"/>
        <v/>
      </c>
      <c r="T801" t="str">
        <f t="shared" si="380"/>
        <v/>
      </c>
      <c r="U801" t="str">
        <f t="shared" si="381"/>
        <v/>
      </c>
      <c r="V801" t="str">
        <f t="shared" si="382"/>
        <v/>
      </c>
      <c r="W801" t="str">
        <f>IF($A801="Implicit","",COUNTIFS($C$8:C801,C801,$A$8:A801,"Explicit"))</f>
        <v/>
      </c>
      <c r="X801" t="str">
        <f t="shared" si="383"/>
        <v/>
      </c>
      <c r="Y801" t="str">
        <f t="shared" si="384"/>
        <v/>
      </c>
      <c r="Z801" t="str">
        <f t="shared" si="385"/>
        <v/>
      </c>
      <c r="AA801" t="str">
        <f t="shared" si="386"/>
        <v/>
      </c>
      <c r="AB801" t="str">
        <f t="shared" si="387"/>
        <v/>
      </c>
      <c r="AC801" t="str">
        <f t="shared" si="388"/>
        <v/>
      </c>
      <c r="AD801" t="str">
        <f t="shared" si="389"/>
        <v/>
      </c>
      <c r="AE801" t="str">
        <f t="shared" si="390"/>
        <v/>
      </c>
      <c r="AF801" t="str">
        <f t="shared" si="391"/>
        <v/>
      </c>
      <c r="AG801" t="str">
        <f t="shared" si="392"/>
        <v>"Common.ExternalReference"</v>
      </c>
      <c r="AH801" t="str">
        <f t="shared" si="393"/>
        <v>"referenceForObjects"</v>
      </c>
      <c r="AI801" t="str">
        <f t="shared" si="394"/>
        <v>"Core.CustomsInformation"</v>
      </c>
      <c r="AJ801" t="str">
        <f t="shared" si="395"/>
        <v>"externalReferences"</v>
      </c>
      <c r="AK801" t="str">
        <f t="shared" si="396"/>
        <v>"hasMany"</v>
      </c>
      <c r="AL801" t="str">
        <f t="shared" si="397"/>
        <v>"Common.ExternalReference","referenceForObjects","Core.CustomsInformation","externalReferences","hasMany"</v>
      </c>
      <c r="AN801">
        <f>COUNTIF(View_conceptual!G:G,L801)</f>
        <v>0</v>
      </c>
      <c r="AO801">
        <f>COUNTIF(View_conceptual!H:H,L801)+COUNTIF(View_conceptual!I:I,N801)</f>
        <v>0</v>
      </c>
      <c r="AQ801" t="str">
        <f t="shared" si="398"/>
        <v/>
      </c>
      <c r="AR801" t="str">
        <f t="shared" si="399"/>
        <v/>
      </c>
      <c r="AT801">
        <f>COUNTIF(View_full!G:G,L801)</f>
        <v>1</v>
      </c>
      <c r="AU801">
        <f>COUNTIF(View_full!H:H,L801)+COUNTIF(View_full!I:I,N801)</f>
        <v>1</v>
      </c>
      <c r="AV801">
        <f>COUNTIFS(Property_Manual!$A$2:$A$1206,Raw!L801,Property_Manual!$B$2:$B$1206,Raw!M801,Property_Manual!$C$2:$C$1206,Raw!N801,Property_Manual!$D$2:$D$1206,Raw!O801,Property_Manual!$F$2:$F$1206,"x")</f>
        <v>0</v>
      </c>
      <c r="AW801" t="str">
        <f t="shared" si="400"/>
        <v/>
      </c>
      <c r="AX801" t="str">
        <f t="shared" si="401"/>
        <v/>
      </c>
      <c r="AY801" t="str">
        <f t="shared" si="402"/>
        <v/>
      </c>
    </row>
    <row r="802" spans="1:51" x14ac:dyDescent="0.2">
      <c r="A802" s="5" t="s">
        <v>1255</v>
      </c>
      <c r="B802" s="5" t="s">
        <v>1198</v>
      </c>
      <c r="C802" s="5" t="s">
        <v>44</v>
      </c>
      <c r="D802" s="5" t="s">
        <v>654</v>
      </c>
      <c r="E802" s="5" t="s">
        <v>20</v>
      </c>
      <c r="F802" s="5" t="s">
        <v>245</v>
      </c>
      <c r="H802" t="s">
        <v>43</v>
      </c>
      <c r="I802" s="5" t="s">
        <v>650</v>
      </c>
      <c r="J802" s="5" t="s">
        <v>655</v>
      </c>
      <c r="K802" s="5"/>
      <c r="L802" t="str">
        <f t="shared" si="372"/>
        <v>ExternalReference</v>
      </c>
      <c r="M802" t="str">
        <f t="shared" si="373"/>
        <v>referenceForObjects</v>
      </c>
      <c r="N802" t="str">
        <f t="shared" si="374"/>
        <v>Waybill</v>
      </c>
      <c r="O802" t="str">
        <f t="shared" si="375"/>
        <v>externalReferences</v>
      </c>
      <c r="P802" t="str">
        <f t="shared" si="376"/>
        <v/>
      </c>
      <c r="Q802" t="str">
        <f t="shared" si="377"/>
        <v>Object</v>
      </c>
      <c r="R802" t="str">
        <f t="shared" si="378"/>
        <v/>
      </c>
      <c r="S802" t="str">
        <f t="shared" si="379"/>
        <v/>
      </c>
      <c r="T802" t="str">
        <f t="shared" si="380"/>
        <v/>
      </c>
      <c r="U802" t="str">
        <f t="shared" si="381"/>
        <v/>
      </c>
      <c r="V802" t="str">
        <f t="shared" si="382"/>
        <v/>
      </c>
      <c r="W802" t="str">
        <f>IF($A802="Implicit","",COUNTIFS($C$8:C802,C802,$A$8:A802,"Explicit"))</f>
        <v/>
      </c>
      <c r="X802" t="str">
        <f t="shared" si="383"/>
        <v/>
      </c>
      <c r="Y802" t="str">
        <f t="shared" si="384"/>
        <v/>
      </c>
      <c r="Z802" t="str">
        <f t="shared" si="385"/>
        <v/>
      </c>
      <c r="AA802" t="str">
        <f t="shared" si="386"/>
        <v/>
      </c>
      <c r="AB802" t="str">
        <f t="shared" si="387"/>
        <v/>
      </c>
      <c r="AC802" t="str">
        <f t="shared" si="388"/>
        <v/>
      </c>
      <c r="AD802" t="str">
        <f t="shared" si="389"/>
        <v/>
      </c>
      <c r="AE802" t="str">
        <f t="shared" si="390"/>
        <v/>
      </c>
      <c r="AF802" t="str">
        <f t="shared" si="391"/>
        <v/>
      </c>
      <c r="AG802" t="str">
        <f t="shared" si="392"/>
        <v>"Common.ExternalReference"</v>
      </c>
      <c r="AH802" t="str">
        <f t="shared" si="393"/>
        <v>"referenceForObjects"</v>
      </c>
      <c r="AI802" t="str">
        <f t="shared" si="394"/>
        <v>"Core.Waybill"</v>
      </c>
      <c r="AJ802" t="str">
        <f t="shared" si="395"/>
        <v>"externalReferences"</v>
      </c>
      <c r="AK802" t="str">
        <f t="shared" si="396"/>
        <v>"hasMany"</v>
      </c>
      <c r="AL802" t="str">
        <f t="shared" si="397"/>
        <v>"Common.ExternalReference","referenceForObjects","Core.Waybill","externalReferences","hasMany"</v>
      </c>
      <c r="AN802">
        <f>COUNTIF(View_conceptual!G:G,L802)</f>
        <v>0</v>
      </c>
      <c r="AO802">
        <f>COUNTIF(View_conceptual!H:H,L802)+COUNTIF(View_conceptual!I:I,N802)</f>
        <v>1</v>
      </c>
      <c r="AQ802" t="str">
        <f t="shared" si="398"/>
        <v/>
      </c>
      <c r="AR802" t="str">
        <f t="shared" si="399"/>
        <v/>
      </c>
      <c r="AT802">
        <f>COUNTIF(View_full!G:G,L802)</f>
        <v>1</v>
      </c>
      <c r="AU802">
        <f>COUNTIF(View_full!H:H,L802)+COUNTIF(View_full!I:I,N802)</f>
        <v>1</v>
      </c>
      <c r="AV802">
        <f>COUNTIFS(Property_Manual!$A$2:$A$1206,Raw!L802,Property_Manual!$B$2:$B$1206,Raw!M802,Property_Manual!$C$2:$C$1206,Raw!N802,Property_Manual!$D$2:$D$1206,Raw!O802,Property_Manual!$F$2:$F$1206,"x")</f>
        <v>0</v>
      </c>
      <c r="AW802" t="str">
        <f t="shared" si="400"/>
        <v/>
      </c>
      <c r="AX802" t="str">
        <f t="shared" si="401"/>
        <v/>
      </c>
      <c r="AY802" t="str">
        <f t="shared" si="402"/>
        <v/>
      </c>
    </row>
    <row r="803" spans="1:51" x14ac:dyDescent="0.2">
      <c r="A803" s="5" t="s">
        <v>1255</v>
      </c>
      <c r="B803" s="5" t="s">
        <v>1198</v>
      </c>
      <c r="C803" s="5" t="s">
        <v>44</v>
      </c>
      <c r="D803" s="5" t="s">
        <v>654</v>
      </c>
      <c r="E803" s="5" t="s">
        <v>1207</v>
      </c>
      <c r="F803" s="5" t="s">
        <v>625</v>
      </c>
      <c r="H803" s="5" t="s">
        <v>43</v>
      </c>
      <c r="I803" s="5" t="s">
        <v>650</v>
      </c>
      <c r="J803" s="5" t="s">
        <v>655</v>
      </c>
      <c r="K803" s="5"/>
      <c r="L803" t="str">
        <f t="shared" si="372"/>
        <v>ExternalReference</v>
      </c>
      <c r="M803" t="str">
        <f t="shared" si="373"/>
        <v>referenceForObjects</v>
      </c>
      <c r="N803" t="str">
        <f t="shared" si="374"/>
        <v>DgDeclaration</v>
      </c>
      <c r="O803" t="str">
        <f t="shared" si="375"/>
        <v>externalReferences</v>
      </c>
      <c r="P803" t="str">
        <f t="shared" si="376"/>
        <v/>
      </c>
      <c r="Q803" t="str">
        <f t="shared" si="377"/>
        <v>Object</v>
      </c>
      <c r="R803" t="str">
        <f t="shared" si="378"/>
        <v/>
      </c>
      <c r="S803" t="str">
        <f t="shared" si="379"/>
        <v/>
      </c>
      <c r="T803" t="str">
        <f t="shared" si="380"/>
        <v/>
      </c>
      <c r="U803" t="str">
        <f t="shared" si="381"/>
        <v/>
      </c>
      <c r="V803" t="str">
        <f t="shared" si="382"/>
        <v/>
      </c>
      <c r="W803" t="str">
        <f>IF($A803="Implicit","",COUNTIFS($C$8:C803,C803,$A$8:A803,"Explicit"))</f>
        <v/>
      </c>
      <c r="X803" t="str">
        <f t="shared" si="383"/>
        <v/>
      </c>
      <c r="Y803" t="str">
        <f t="shared" si="384"/>
        <v/>
      </c>
      <c r="Z803" t="str">
        <f t="shared" si="385"/>
        <v/>
      </c>
      <c r="AA803" t="str">
        <f t="shared" si="386"/>
        <v/>
      </c>
      <c r="AB803" t="str">
        <f t="shared" si="387"/>
        <v/>
      </c>
      <c r="AC803" t="str">
        <f t="shared" si="388"/>
        <v/>
      </c>
      <c r="AD803" t="str">
        <f t="shared" si="389"/>
        <v/>
      </c>
      <c r="AE803" t="str">
        <f t="shared" si="390"/>
        <v/>
      </c>
      <c r="AF803" t="str">
        <f t="shared" si="391"/>
        <v/>
      </c>
      <c r="AG803" t="str">
        <f t="shared" si="392"/>
        <v>"Common.ExternalReference"</v>
      </c>
      <c r="AH803" t="str">
        <f t="shared" si="393"/>
        <v>"referenceForObjects"</v>
      </c>
      <c r="AI803" t="str">
        <f t="shared" si="394"/>
        <v>"DG.DgDeclaration"</v>
      </c>
      <c r="AJ803" t="str">
        <f t="shared" si="395"/>
        <v>"externalReferences"</v>
      </c>
      <c r="AK803" t="str">
        <f t="shared" si="396"/>
        <v>"hasMany"</v>
      </c>
      <c r="AL803" t="str">
        <f t="shared" si="397"/>
        <v>"Common.ExternalReference","referenceForObjects","DG.DgDeclaration","externalReferences","hasMany"</v>
      </c>
      <c r="AN803">
        <f>COUNTIF(View_conceptual!G:G,L803)</f>
        <v>0</v>
      </c>
      <c r="AO803">
        <f>COUNTIF(View_conceptual!H:H,L803)+COUNTIF(View_conceptual!I:I,N803)</f>
        <v>0</v>
      </c>
      <c r="AQ803" t="str">
        <f t="shared" si="398"/>
        <v/>
      </c>
      <c r="AR803" t="str">
        <f t="shared" si="399"/>
        <v/>
      </c>
      <c r="AT803">
        <f>COUNTIF(View_full!G:G,L803)</f>
        <v>1</v>
      </c>
      <c r="AU803">
        <f>COUNTIF(View_full!H:H,L803)+COUNTIF(View_full!I:I,N803)</f>
        <v>0</v>
      </c>
      <c r="AV803">
        <f>COUNTIFS(Property_Manual!$A$2:$A$1206,Raw!L803,Property_Manual!$B$2:$B$1206,Raw!M803,Property_Manual!$C$2:$C$1206,Raw!N803,Property_Manual!$D$2:$D$1206,Raw!O803,Property_Manual!$F$2:$F$1206,"x")</f>
        <v>0</v>
      </c>
      <c r="AW803" t="str">
        <f t="shared" si="400"/>
        <v/>
      </c>
      <c r="AX803" t="str">
        <f t="shared" si="401"/>
        <v/>
      </c>
      <c r="AY803" t="str">
        <f t="shared" si="402"/>
        <v/>
      </c>
    </row>
    <row r="804" spans="1:51" x14ac:dyDescent="0.2">
      <c r="A804" s="5" t="s">
        <v>1255</v>
      </c>
      <c r="B804" s="5" t="s">
        <v>1198</v>
      </c>
      <c r="C804" s="5" t="s">
        <v>44</v>
      </c>
      <c r="D804" s="5" t="s">
        <v>654</v>
      </c>
      <c r="E804" s="5" t="s">
        <v>1198</v>
      </c>
      <c r="F804" s="5" t="s">
        <v>44</v>
      </c>
      <c r="H804" s="5" t="s">
        <v>43</v>
      </c>
      <c r="I804" s="5" t="s">
        <v>650</v>
      </c>
      <c r="J804" s="5" t="s">
        <v>655</v>
      </c>
      <c r="K804" s="5"/>
      <c r="L804" t="str">
        <f t="shared" si="372"/>
        <v>ExternalReference</v>
      </c>
      <c r="M804" t="str">
        <f t="shared" si="373"/>
        <v>referenceForObjects</v>
      </c>
      <c r="N804" t="str">
        <f t="shared" si="374"/>
        <v>ExternalReference</v>
      </c>
      <c r="O804" t="str">
        <f t="shared" si="375"/>
        <v>externalReferences</v>
      </c>
      <c r="P804" t="str">
        <f t="shared" si="376"/>
        <v/>
      </c>
      <c r="Q804" t="str">
        <f t="shared" si="377"/>
        <v>Object</v>
      </c>
      <c r="R804" t="str">
        <f t="shared" si="378"/>
        <v/>
      </c>
      <c r="S804" t="str">
        <f t="shared" si="379"/>
        <v/>
      </c>
      <c r="T804" t="str">
        <f t="shared" si="380"/>
        <v/>
      </c>
      <c r="U804" t="str">
        <f t="shared" si="381"/>
        <v/>
      </c>
      <c r="V804" t="str">
        <f t="shared" si="382"/>
        <v/>
      </c>
      <c r="W804" t="str">
        <f>IF($A804="Implicit","",COUNTIFS($C$8:C804,C804,$A$8:A804,"Explicit"))</f>
        <v/>
      </c>
      <c r="X804" t="str">
        <f t="shared" si="383"/>
        <v/>
      </c>
      <c r="Y804" t="str">
        <f t="shared" si="384"/>
        <v/>
      </c>
      <c r="Z804" t="str">
        <f t="shared" si="385"/>
        <v/>
      </c>
      <c r="AA804" t="str">
        <f t="shared" si="386"/>
        <v/>
      </c>
      <c r="AB804" t="str">
        <f t="shared" si="387"/>
        <v/>
      </c>
      <c r="AC804" t="str">
        <f t="shared" si="388"/>
        <v/>
      </c>
      <c r="AD804" t="str">
        <f t="shared" si="389"/>
        <v/>
      </c>
      <c r="AE804" t="str">
        <f t="shared" si="390"/>
        <v/>
      </c>
      <c r="AF804" t="str">
        <f t="shared" si="391"/>
        <v/>
      </c>
      <c r="AG804" t="str">
        <f t="shared" si="392"/>
        <v>"Common.ExternalReference"</v>
      </c>
      <c r="AH804" t="str">
        <f t="shared" si="393"/>
        <v>"referenceForObjects"</v>
      </c>
      <c r="AI804" t="str">
        <f t="shared" si="394"/>
        <v>"Common.ExternalReference"</v>
      </c>
      <c r="AJ804" t="str">
        <f t="shared" si="395"/>
        <v>"externalReferences"</v>
      </c>
      <c r="AK804" t="str">
        <f t="shared" si="396"/>
        <v>"hasMany"</v>
      </c>
      <c r="AL804" t="str">
        <f t="shared" si="397"/>
        <v>"Common.ExternalReference","referenceForObjects","Common.ExternalReference","externalReferences","hasMany"</v>
      </c>
      <c r="AN804">
        <f>COUNTIF(View_conceptual!G:G,L804)</f>
        <v>0</v>
      </c>
      <c r="AO804">
        <f>COUNTIF(View_conceptual!H:H,L804)+COUNTIF(View_conceptual!I:I,N804)</f>
        <v>0</v>
      </c>
      <c r="AQ804" t="str">
        <f t="shared" si="398"/>
        <v/>
      </c>
      <c r="AR804" t="str">
        <f t="shared" si="399"/>
        <v/>
      </c>
      <c r="AT804">
        <f>COUNTIF(View_full!G:G,L804)</f>
        <v>1</v>
      </c>
      <c r="AU804">
        <f>COUNTIF(View_full!H:H,L804)+COUNTIF(View_full!I:I,N804)</f>
        <v>0</v>
      </c>
      <c r="AV804">
        <f>COUNTIFS(Property_Manual!$A$2:$A$1206,Raw!L804,Property_Manual!$B$2:$B$1206,Raw!M804,Property_Manual!$C$2:$C$1206,Raw!N804,Property_Manual!$D$2:$D$1206,Raw!O804,Property_Manual!$F$2:$F$1206,"x")</f>
        <v>0</v>
      </c>
      <c r="AW804" t="str">
        <f t="shared" si="400"/>
        <v/>
      </c>
      <c r="AX804" t="str">
        <f t="shared" si="401"/>
        <v/>
      </c>
      <c r="AY804" t="str">
        <f t="shared" si="402"/>
        <v/>
      </c>
    </row>
    <row r="805" spans="1:51" x14ac:dyDescent="0.2">
      <c r="A805" s="5" t="s">
        <v>1255</v>
      </c>
      <c r="B805" s="5" t="s">
        <v>1198</v>
      </c>
      <c r="C805" s="5" t="s">
        <v>44</v>
      </c>
      <c r="D805" s="5" t="s">
        <v>654</v>
      </c>
      <c r="E805" s="5" t="s">
        <v>1199</v>
      </c>
      <c r="F805" s="5" t="s">
        <v>208</v>
      </c>
      <c r="H805" s="5" t="s">
        <v>43</v>
      </c>
      <c r="I805" s="5" t="s">
        <v>650</v>
      </c>
      <c r="J805" s="5" t="s">
        <v>655</v>
      </c>
      <c r="K805" s="5"/>
      <c r="L805" t="str">
        <f t="shared" si="372"/>
        <v>ExternalReference</v>
      </c>
      <c r="M805" t="str">
        <f t="shared" si="373"/>
        <v>referenceForObjects</v>
      </c>
      <c r="N805" t="str">
        <f t="shared" si="374"/>
        <v>LiveAnimalsEpermit</v>
      </c>
      <c r="O805" t="str">
        <f t="shared" si="375"/>
        <v>externalReferences</v>
      </c>
      <c r="P805" t="str">
        <f t="shared" si="376"/>
        <v/>
      </c>
      <c r="Q805" t="str">
        <f t="shared" si="377"/>
        <v>Object</v>
      </c>
      <c r="R805" t="str">
        <f t="shared" si="378"/>
        <v/>
      </c>
      <c r="S805" t="str">
        <f t="shared" si="379"/>
        <v/>
      </c>
      <c r="T805" t="str">
        <f t="shared" si="380"/>
        <v/>
      </c>
      <c r="U805" t="str">
        <f t="shared" si="381"/>
        <v/>
      </c>
      <c r="V805" t="str">
        <f t="shared" si="382"/>
        <v/>
      </c>
      <c r="W805" t="str">
        <f>IF($A805="Implicit","",COUNTIFS($C$8:C805,C805,$A$8:A805,"Explicit"))</f>
        <v/>
      </c>
      <c r="X805" t="str">
        <f t="shared" si="383"/>
        <v/>
      </c>
      <c r="Y805" t="str">
        <f t="shared" si="384"/>
        <v/>
      </c>
      <c r="Z805" t="str">
        <f t="shared" si="385"/>
        <v/>
      </c>
      <c r="AA805" t="str">
        <f t="shared" si="386"/>
        <v/>
      </c>
      <c r="AB805" t="str">
        <f t="shared" si="387"/>
        <v/>
      </c>
      <c r="AC805" t="str">
        <f t="shared" si="388"/>
        <v/>
      </c>
      <c r="AD805" t="str">
        <f t="shared" si="389"/>
        <v/>
      </c>
      <c r="AE805" t="str">
        <f t="shared" si="390"/>
        <v/>
      </c>
      <c r="AF805" t="str">
        <f t="shared" si="391"/>
        <v/>
      </c>
      <c r="AG805" t="str">
        <f t="shared" si="392"/>
        <v>"Common.ExternalReference"</v>
      </c>
      <c r="AH805" t="str">
        <f t="shared" si="393"/>
        <v>"referenceForObjects"</v>
      </c>
      <c r="AI805" t="str">
        <f t="shared" si="394"/>
        <v>"LiveAnimals.LiveAnimalsEpermit"</v>
      </c>
      <c r="AJ805" t="str">
        <f t="shared" si="395"/>
        <v>"externalReferences"</v>
      </c>
      <c r="AK805" t="str">
        <f t="shared" si="396"/>
        <v>"hasMany"</v>
      </c>
      <c r="AL805" t="str">
        <f t="shared" si="397"/>
        <v>"Common.ExternalReference","referenceForObjects","LiveAnimals.LiveAnimalsEpermit","externalReferences","hasMany"</v>
      </c>
      <c r="AN805">
        <f>COUNTIF(View_conceptual!G:G,L805)</f>
        <v>0</v>
      </c>
      <c r="AO805">
        <f>COUNTIF(View_conceptual!H:H,L805)+COUNTIF(View_conceptual!I:I,N805)</f>
        <v>0</v>
      </c>
      <c r="AQ805" t="str">
        <f t="shared" si="398"/>
        <v/>
      </c>
      <c r="AR805" t="str">
        <f t="shared" si="399"/>
        <v/>
      </c>
      <c r="AT805">
        <f>COUNTIF(View_full!G:G,L805)</f>
        <v>1</v>
      </c>
      <c r="AU805">
        <f>COUNTIF(View_full!H:H,L805)+COUNTIF(View_full!I:I,N805)</f>
        <v>0</v>
      </c>
      <c r="AV805">
        <f>COUNTIFS(Property_Manual!$A$2:$A$1206,Raw!L805,Property_Manual!$B$2:$B$1206,Raw!M805,Property_Manual!$C$2:$C$1206,Raw!N805,Property_Manual!$D$2:$D$1206,Raw!O805,Property_Manual!$F$2:$F$1206,"x")</f>
        <v>0</v>
      </c>
      <c r="AW805" t="str">
        <f t="shared" si="400"/>
        <v/>
      </c>
      <c r="AX805" t="str">
        <f t="shared" si="401"/>
        <v/>
      </c>
      <c r="AY805" t="str">
        <f t="shared" si="402"/>
        <v/>
      </c>
    </row>
    <row r="806" spans="1:51" x14ac:dyDescent="0.2">
      <c r="A806" s="5" t="s">
        <v>1255</v>
      </c>
      <c r="B806" s="5" t="s">
        <v>1198</v>
      </c>
      <c r="C806" s="5" t="s">
        <v>44</v>
      </c>
      <c r="D806" s="5" t="s">
        <v>654</v>
      </c>
      <c r="E806" s="5" t="s">
        <v>1201</v>
      </c>
      <c r="F806" s="5" t="s">
        <v>284</v>
      </c>
      <c r="H806" s="5" t="s">
        <v>43</v>
      </c>
      <c r="I806" s="5" t="s">
        <v>650</v>
      </c>
      <c r="J806" s="5" t="s">
        <v>655</v>
      </c>
      <c r="K806" s="5"/>
      <c r="L806" t="str">
        <f t="shared" si="372"/>
        <v>ExternalReference</v>
      </c>
      <c r="M806" t="str">
        <f t="shared" si="373"/>
        <v>referenceForObjects</v>
      </c>
      <c r="N806" t="str">
        <f t="shared" si="374"/>
        <v>BookingOptionRequest</v>
      </c>
      <c r="O806" t="str">
        <f t="shared" si="375"/>
        <v>externalReferences</v>
      </c>
      <c r="P806" t="str">
        <f t="shared" si="376"/>
        <v/>
      </c>
      <c r="Q806" t="str">
        <f t="shared" si="377"/>
        <v>Object</v>
      </c>
      <c r="R806" t="str">
        <f t="shared" si="378"/>
        <v/>
      </c>
      <c r="S806" t="str">
        <f t="shared" si="379"/>
        <v/>
      </c>
      <c r="T806" t="str">
        <f t="shared" si="380"/>
        <v/>
      </c>
      <c r="U806" t="str">
        <f t="shared" si="381"/>
        <v/>
      </c>
      <c r="V806" t="str">
        <f t="shared" si="382"/>
        <v/>
      </c>
      <c r="W806" t="str">
        <f>IF($A806="Implicit","",COUNTIFS($C$8:C806,C806,$A$8:A806,"Explicit"))</f>
        <v/>
      </c>
      <c r="X806" t="str">
        <f t="shared" si="383"/>
        <v/>
      </c>
      <c r="Y806" t="str">
        <f t="shared" si="384"/>
        <v/>
      </c>
      <c r="Z806" t="str">
        <f t="shared" si="385"/>
        <v/>
      </c>
      <c r="AA806" t="str">
        <f t="shared" si="386"/>
        <v/>
      </c>
      <c r="AB806" t="str">
        <f t="shared" si="387"/>
        <v/>
      </c>
      <c r="AC806" t="str">
        <f t="shared" si="388"/>
        <v/>
      </c>
      <c r="AD806" t="str">
        <f t="shared" si="389"/>
        <v/>
      </c>
      <c r="AE806" t="str">
        <f t="shared" si="390"/>
        <v/>
      </c>
      <c r="AF806" t="str">
        <f t="shared" si="391"/>
        <v/>
      </c>
      <c r="AG806" t="str">
        <f t="shared" si="392"/>
        <v>"Common.ExternalReference"</v>
      </c>
      <c r="AH806" t="str">
        <f t="shared" si="393"/>
        <v>"referenceForObjects"</v>
      </c>
      <c r="AI806" t="str">
        <f t="shared" si="394"/>
        <v>"Distribution.BookingOptionRequest"</v>
      </c>
      <c r="AJ806" t="str">
        <f t="shared" si="395"/>
        <v>"externalReferences"</v>
      </c>
      <c r="AK806" t="str">
        <f t="shared" si="396"/>
        <v>"hasMany"</v>
      </c>
      <c r="AL806" t="str">
        <f t="shared" si="397"/>
        <v>"Common.ExternalReference","referenceForObjects","Distribution.BookingOptionRequest","externalReferences","hasMany"</v>
      </c>
      <c r="AN806">
        <f>COUNTIF(View_conceptual!G:G,L806)</f>
        <v>0</v>
      </c>
      <c r="AO806">
        <f>COUNTIF(View_conceptual!H:H,L806)+COUNTIF(View_conceptual!I:I,N806)</f>
        <v>0</v>
      </c>
      <c r="AQ806" t="str">
        <f t="shared" si="398"/>
        <v/>
      </c>
      <c r="AR806" t="str">
        <f t="shared" si="399"/>
        <v/>
      </c>
      <c r="AT806">
        <f>COUNTIF(View_full!G:G,L806)</f>
        <v>1</v>
      </c>
      <c r="AU806">
        <f>COUNTIF(View_full!H:H,L806)+COUNTIF(View_full!I:I,N806)</f>
        <v>1</v>
      </c>
      <c r="AV806">
        <f>COUNTIFS(Property_Manual!$A$2:$A$1206,Raw!L806,Property_Manual!$B$2:$B$1206,Raw!M806,Property_Manual!$C$2:$C$1206,Raw!N806,Property_Manual!$D$2:$D$1206,Raw!O806,Property_Manual!$F$2:$F$1206,"x")</f>
        <v>0</v>
      </c>
      <c r="AW806" t="str">
        <f t="shared" si="400"/>
        <v/>
      </c>
      <c r="AX806" t="str">
        <f t="shared" si="401"/>
        <v/>
      </c>
      <c r="AY806" t="str">
        <f t="shared" si="402"/>
        <v/>
      </c>
    </row>
    <row r="807" spans="1:51" x14ac:dyDescent="0.2">
      <c r="A807" s="5" t="s">
        <v>1255</v>
      </c>
      <c r="B807" s="5" t="s">
        <v>1198</v>
      </c>
      <c r="C807" s="5" t="s">
        <v>44</v>
      </c>
      <c r="D807" s="5" t="s">
        <v>654</v>
      </c>
      <c r="E807" s="5" t="s">
        <v>1201</v>
      </c>
      <c r="F807" s="5" t="s">
        <v>306</v>
      </c>
      <c r="H807" s="5" t="s">
        <v>43</v>
      </c>
      <c r="I807" s="5" t="s">
        <v>650</v>
      </c>
      <c r="J807" s="5" t="s">
        <v>655</v>
      </c>
      <c r="K807" s="5"/>
      <c r="L807" t="str">
        <f t="shared" si="372"/>
        <v>ExternalReference</v>
      </c>
      <c r="M807" t="str">
        <f t="shared" si="373"/>
        <v>referenceForObjects</v>
      </c>
      <c r="N807" t="str">
        <f t="shared" si="374"/>
        <v>Price</v>
      </c>
      <c r="O807" t="str">
        <f t="shared" si="375"/>
        <v>externalReferences</v>
      </c>
      <c r="P807" t="str">
        <f t="shared" si="376"/>
        <v/>
      </c>
      <c r="Q807" t="str">
        <f t="shared" si="377"/>
        <v>Object</v>
      </c>
      <c r="R807" t="str">
        <f t="shared" si="378"/>
        <v/>
      </c>
      <c r="S807" t="str">
        <f t="shared" si="379"/>
        <v/>
      </c>
      <c r="T807" t="str">
        <f t="shared" si="380"/>
        <v/>
      </c>
      <c r="U807" t="str">
        <f t="shared" si="381"/>
        <v/>
      </c>
      <c r="V807" t="str">
        <f t="shared" si="382"/>
        <v/>
      </c>
      <c r="W807" t="str">
        <f>IF($A807="Implicit","",COUNTIFS($C$8:C807,C807,$A$8:A807,"Explicit"))</f>
        <v/>
      </c>
      <c r="X807" t="str">
        <f t="shared" si="383"/>
        <v/>
      </c>
      <c r="Y807" t="str">
        <f t="shared" si="384"/>
        <v/>
      </c>
      <c r="Z807" t="str">
        <f t="shared" si="385"/>
        <v/>
      </c>
      <c r="AA807" t="str">
        <f t="shared" si="386"/>
        <v/>
      </c>
      <c r="AB807" t="str">
        <f t="shared" si="387"/>
        <v/>
      </c>
      <c r="AC807" t="str">
        <f t="shared" si="388"/>
        <v/>
      </c>
      <c r="AD807" t="str">
        <f t="shared" si="389"/>
        <v/>
      </c>
      <c r="AE807" t="str">
        <f t="shared" si="390"/>
        <v/>
      </c>
      <c r="AF807" t="str">
        <f t="shared" si="391"/>
        <v/>
      </c>
      <c r="AG807" t="str">
        <f t="shared" si="392"/>
        <v>"Common.ExternalReference"</v>
      </c>
      <c r="AH807" t="str">
        <f t="shared" si="393"/>
        <v>"referenceForObjects"</v>
      </c>
      <c r="AI807" t="str">
        <f t="shared" si="394"/>
        <v>"Distribution.Price"</v>
      </c>
      <c r="AJ807" t="str">
        <f t="shared" si="395"/>
        <v>"externalReferences"</v>
      </c>
      <c r="AK807" t="str">
        <f t="shared" si="396"/>
        <v>"hasMany"</v>
      </c>
      <c r="AL807" t="str">
        <f t="shared" si="397"/>
        <v>"Common.ExternalReference","referenceForObjects","Distribution.Price","externalReferences","hasMany"</v>
      </c>
      <c r="AN807">
        <f>COUNTIF(View_conceptual!G:G,L807)</f>
        <v>0</v>
      </c>
      <c r="AO807">
        <f>COUNTIF(View_conceptual!H:H,L807)+COUNTIF(View_conceptual!I:I,N807)</f>
        <v>0</v>
      </c>
      <c r="AQ807" t="str">
        <f t="shared" si="398"/>
        <v/>
      </c>
      <c r="AR807" t="str">
        <f t="shared" si="399"/>
        <v/>
      </c>
      <c r="AT807">
        <f>COUNTIF(View_full!G:G,L807)</f>
        <v>1</v>
      </c>
      <c r="AU807">
        <f>COUNTIF(View_full!H:H,L807)+COUNTIF(View_full!I:I,N807)</f>
        <v>1</v>
      </c>
      <c r="AV807">
        <f>COUNTIFS(Property_Manual!$A$2:$A$1206,Raw!L807,Property_Manual!$B$2:$B$1206,Raw!M807,Property_Manual!$C$2:$C$1206,Raw!N807,Property_Manual!$D$2:$D$1206,Raw!O807,Property_Manual!$F$2:$F$1206,"x")</f>
        <v>0</v>
      </c>
      <c r="AW807" t="str">
        <f t="shared" si="400"/>
        <v/>
      </c>
      <c r="AX807" t="str">
        <f t="shared" si="401"/>
        <v/>
      </c>
      <c r="AY807" t="str">
        <f t="shared" si="402"/>
        <v/>
      </c>
    </row>
    <row r="808" spans="1:51" x14ac:dyDescent="0.2">
      <c r="A808" s="5" t="s">
        <v>1255</v>
      </c>
      <c r="B808" s="5" t="s">
        <v>1198</v>
      </c>
      <c r="C808" s="5" t="s">
        <v>44</v>
      </c>
      <c r="D808" s="5" t="s">
        <v>654</v>
      </c>
      <c r="E808" s="5" t="s">
        <v>1207</v>
      </c>
      <c r="F808" s="5" t="s">
        <v>526</v>
      </c>
      <c r="H808" s="5" t="s">
        <v>43</v>
      </c>
      <c r="I808" s="5" t="s">
        <v>650</v>
      </c>
      <c r="J808" s="5" t="s">
        <v>655</v>
      </c>
      <c r="K808" s="5"/>
      <c r="L808" t="str">
        <f t="shared" si="372"/>
        <v>ExternalReference</v>
      </c>
      <c r="M808" t="str">
        <f t="shared" si="373"/>
        <v>referenceForObjects</v>
      </c>
      <c r="N808" t="str">
        <f t="shared" si="374"/>
        <v>ProductDg</v>
      </c>
      <c r="O808" t="str">
        <f t="shared" si="375"/>
        <v>externalReferences</v>
      </c>
      <c r="P808" t="str">
        <f t="shared" si="376"/>
        <v/>
      </c>
      <c r="Q808" t="str">
        <f t="shared" si="377"/>
        <v>Object</v>
      </c>
      <c r="R808" t="str">
        <f t="shared" si="378"/>
        <v/>
      </c>
      <c r="S808" t="str">
        <f t="shared" si="379"/>
        <v/>
      </c>
      <c r="T808" t="str">
        <f t="shared" si="380"/>
        <v/>
      </c>
      <c r="U808" t="str">
        <f t="shared" si="381"/>
        <v/>
      </c>
      <c r="V808" t="str">
        <f t="shared" si="382"/>
        <v/>
      </c>
      <c r="W808" t="str">
        <f>IF($A808="Implicit","",COUNTIFS($C$8:C808,C808,$A$8:A808,"Explicit"))</f>
        <v/>
      </c>
      <c r="X808" t="str">
        <f t="shared" si="383"/>
        <v/>
      </c>
      <c r="Y808" t="str">
        <f t="shared" si="384"/>
        <v/>
      </c>
      <c r="Z808" t="str">
        <f t="shared" si="385"/>
        <v/>
      </c>
      <c r="AA808" t="str">
        <f t="shared" si="386"/>
        <v/>
      </c>
      <c r="AB808" t="str">
        <f t="shared" si="387"/>
        <v/>
      </c>
      <c r="AC808" t="str">
        <f t="shared" si="388"/>
        <v/>
      </c>
      <c r="AD808" t="str">
        <f t="shared" si="389"/>
        <v/>
      </c>
      <c r="AE808" t="str">
        <f t="shared" si="390"/>
        <v/>
      </c>
      <c r="AF808" t="str">
        <f t="shared" si="391"/>
        <v/>
      </c>
      <c r="AG808" t="str">
        <f t="shared" si="392"/>
        <v>"Common.ExternalReference"</v>
      </c>
      <c r="AH808" t="str">
        <f t="shared" si="393"/>
        <v>"referenceForObjects"</v>
      </c>
      <c r="AI808" t="str">
        <f t="shared" si="394"/>
        <v>"DG.ProductDg"</v>
      </c>
      <c r="AJ808" t="str">
        <f t="shared" si="395"/>
        <v>"externalReferences"</v>
      </c>
      <c r="AK808" t="str">
        <f t="shared" si="396"/>
        <v>"hasMany"</v>
      </c>
      <c r="AL808" t="str">
        <f t="shared" si="397"/>
        <v>"Common.ExternalReference","referenceForObjects","DG.ProductDg","externalReferences","hasMany"</v>
      </c>
      <c r="AN808">
        <f>COUNTIF(View_conceptual!G:G,L808)</f>
        <v>0</v>
      </c>
      <c r="AO808">
        <f>COUNTIF(View_conceptual!H:H,L808)+COUNTIF(View_conceptual!I:I,N808)</f>
        <v>0</v>
      </c>
      <c r="AQ808" t="str">
        <f t="shared" si="398"/>
        <v/>
      </c>
      <c r="AR808" t="str">
        <f t="shared" si="399"/>
        <v/>
      </c>
      <c r="AT808">
        <f>COUNTIF(View_full!G:G,L808)</f>
        <v>1</v>
      </c>
      <c r="AU808">
        <f>COUNTIF(View_full!H:H,L808)+COUNTIF(View_full!I:I,N808)</f>
        <v>0</v>
      </c>
      <c r="AV808">
        <f>COUNTIFS(Property_Manual!$A$2:$A$1206,Raw!L808,Property_Manual!$B$2:$B$1206,Raw!M808,Property_Manual!$C$2:$C$1206,Raw!N808,Property_Manual!$D$2:$D$1206,Raw!O808,Property_Manual!$F$2:$F$1206,"x")</f>
        <v>0</v>
      </c>
      <c r="AW808" t="str">
        <f t="shared" si="400"/>
        <v/>
      </c>
      <c r="AX808" t="str">
        <f t="shared" si="401"/>
        <v/>
      </c>
      <c r="AY808" t="str">
        <f t="shared" si="402"/>
        <v/>
      </c>
    </row>
    <row r="809" spans="1:51" x14ac:dyDescent="0.2">
      <c r="A809" s="5" t="s">
        <v>1255</v>
      </c>
      <c r="B809" s="5" t="s">
        <v>1198</v>
      </c>
      <c r="C809" s="5" t="s">
        <v>44</v>
      </c>
      <c r="D809" s="5" t="s">
        <v>654</v>
      </c>
      <c r="E809" s="5" t="s">
        <v>1210</v>
      </c>
      <c r="F809" s="5" t="s">
        <v>772</v>
      </c>
      <c r="H809" s="5" t="s">
        <v>43</v>
      </c>
      <c r="I809" s="5" t="s">
        <v>650</v>
      </c>
      <c r="J809" s="5" t="s">
        <v>655</v>
      </c>
      <c r="K809" s="5"/>
      <c r="L809" t="str">
        <f t="shared" si="372"/>
        <v>ExternalReference</v>
      </c>
      <c r="M809" t="str">
        <f t="shared" si="373"/>
        <v>referenceForObjects</v>
      </c>
      <c r="N809" t="str">
        <f t="shared" si="374"/>
        <v>UnitComposition</v>
      </c>
      <c r="O809" t="str">
        <f t="shared" si="375"/>
        <v>externalReferences</v>
      </c>
      <c r="P809" t="str">
        <f t="shared" si="376"/>
        <v/>
      </c>
      <c r="Q809" t="str">
        <f t="shared" si="377"/>
        <v>Object</v>
      </c>
      <c r="R809" t="str">
        <f t="shared" si="378"/>
        <v/>
      </c>
      <c r="S809" t="str">
        <f t="shared" si="379"/>
        <v/>
      </c>
      <c r="T809" t="str">
        <f t="shared" si="380"/>
        <v/>
      </c>
      <c r="U809" t="str">
        <f t="shared" si="381"/>
        <v/>
      </c>
      <c r="V809" t="str">
        <f t="shared" si="382"/>
        <v/>
      </c>
      <c r="W809" t="str">
        <f>IF($A809="Implicit","",COUNTIFS($C$8:C809,C809,$A$8:A809,"Explicit"))</f>
        <v/>
      </c>
      <c r="X809" t="str">
        <f t="shared" si="383"/>
        <v/>
      </c>
      <c r="Y809" t="str">
        <f t="shared" si="384"/>
        <v/>
      </c>
      <c r="Z809" t="str">
        <f t="shared" si="385"/>
        <v/>
      </c>
      <c r="AA809" t="str">
        <f t="shared" si="386"/>
        <v/>
      </c>
      <c r="AB809" t="str">
        <f t="shared" si="387"/>
        <v/>
      </c>
      <c r="AC809" t="str">
        <f t="shared" si="388"/>
        <v/>
      </c>
      <c r="AD809" t="str">
        <f t="shared" si="389"/>
        <v/>
      </c>
      <c r="AE809" t="str">
        <f t="shared" si="390"/>
        <v/>
      </c>
      <c r="AF809" t="str">
        <f t="shared" si="391"/>
        <v/>
      </c>
      <c r="AG809" t="str">
        <f t="shared" si="392"/>
        <v>"Common.ExternalReference"</v>
      </c>
      <c r="AH809" t="str">
        <f t="shared" si="393"/>
        <v>"referenceForObjects"</v>
      </c>
      <c r="AI809" t="str">
        <f t="shared" si="394"/>
        <v>"Activity.UnitComposition"</v>
      </c>
      <c r="AJ809" t="str">
        <f t="shared" si="395"/>
        <v>"externalReferences"</v>
      </c>
      <c r="AK809" t="str">
        <f t="shared" si="396"/>
        <v>"hasMany"</v>
      </c>
      <c r="AL809" t="str">
        <f t="shared" si="397"/>
        <v>"Common.ExternalReference","referenceForObjects","Activity.UnitComposition","externalReferences","hasMany"</v>
      </c>
      <c r="AN809">
        <f>COUNTIF(View_conceptual!G:G,L809)</f>
        <v>0</v>
      </c>
      <c r="AO809">
        <f>COUNTIF(View_conceptual!H:H,L809)+COUNTIF(View_conceptual!I:I,N809)</f>
        <v>1</v>
      </c>
      <c r="AQ809" t="str">
        <f t="shared" si="398"/>
        <v/>
      </c>
      <c r="AR809" t="str">
        <f t="shared" si="399"/>
        <v/>
      </c>
      <c r="AT809">
        <f>COUNTIF(View_full!G:G,L809)</f>
        <v>1</v>
      </c>
      <c r="AU809">
        <f>COUNTIF(View_full!H:H,L809)+COUNTIF(View_full!I:I,N809)</f>
        <v>1</v>
      </c>
      <c r="AV809">
        <f>COUNTIFS(Property_Manual!$A$2:$A$1206,Raw!L809,Property_Manual!$B$2:$B$1206,Raw!M809,Property_Manual!$C$2:$C$1206,Raw!N809,Property_Manual!$D$2:$D$1206,Raw!O809,Property_Manual!$F$2:$F$1206,"x")</f>
        <v>0</v>
      </c>
      <c r="AW809" t="str">
        <f t="shared" si="400"/>
        <v/>
      </c>
      <c r="AX809" t="str">
        <f t="shared" si="401"/>
        <v/>
      </c>
      <c r="AY809" t="str">
        <f t="shared" si="402"/>
        <v/>
      </c>
    </row>
    <row r="810" spans="1:51" x14ac:dyDescent="0.2">
      <c r="A810" s="5" t="s">
        <v>1255</v>
      </c>
      <c r="B810" s="5" t="s">
        <v>1198</v>
      </c>
      <c r="C810" s="5" t="s">
        <v>44</v>
      </c>
      <c r="D810" s="5" t="s">
        <v>654</v>
      </c>
      <c r="E810" s="5" t="s">
        <v>20</v>
      </c>
      <c r="F810" s="5" t="s">
        <v>778</v>
      </c>
      <c r="H810" s="5" t="s">
        <v>43</v>
      </c>
      <c r="I810" s="5" t="s">
        <v>650</v>
      </c>
      <c r="J810" s="5" t="s">
        <v>655</v>
      </c>
      <c r="K810" s="5"/>
      <c r="L810" t="str">
        <f t="shared" si="372"/>
        <v>ExternalReference</v>
      </c>
      <c r="M810" t="str">
        <f t="shared" si="373"/>
        <v>referenceForObjects</v>
      </c>
      <c r="N810" t="str">
        <f t="shared" si="374"/>
        <v>Insurance</v>
      </c>
      <c r="O810" t="str">
        <f t="shared" si="375"/>
        <v>externalReferences</v>
      </c>
      <c r="P810" t="str">
        <f t="shared" si="376"/>
        <v/>
      </c>
      <c r="Q810" t="str">
        <f t="shared" si="377"/>
        <v>Object</v>
      </c>
      <c r="R810" t="str">
        <f t="shared" si="378"/>
        <v/>
      </c>
      <c r="S810" t="str">
        <f t="shared" si="379"/>
        <v/>
      </c>
      <c r="T810" t="str">
        <f t="shared" si="380"/>
        <v/>
      </c>
      <c r="U810" t="str">
        <f t="shared" si="381"/>
        <v/>
      </c>
      <c r="V810" t="str">
        <f t="shared" si="382"/>
        <v/>
      </c>
      <c r="W810" t="str">
        <f>IF($A810="Implicit","",COUNTIFS($C$8:C810,C810,$A$8:A810,"Explicit"))</f>
        <v/>
      </c>
      <c r="X810" t="str">
        <f t="shared" si="383"/>
        <v/>
      </c>
      <c r="Y810" t="str">
        <f t="shared" si="384"/>
        <v/>
      </c>
      <c r="Z810" t="str">
        <f t="shared" si="385"/>
        <v/>
      </c>
      <c r="AA810" t="str">
        <f t="shared" si="386"/>
        <v/>
      </c>
      <c r="AB810" t="str">
        <f t="shared" si="387"/>
        <v/>
      </c>
      <c r="AC810" t="str">
        <f t="shared" si="388"/>
        <v/>
      </c>
      <c r="AD810" t="str">
        <f t="shared" si="389"/>
        <v/>
      </c>
      <c r="AE810" t="str">
        <f t="shared" si="390"/>
        <v/>
      </c>
      <c r="AF810" t="str">
        <f t="shared" si="391"/>
        <v/>
      </c>
      <c r="AG810" t="str">
        <f t="shared" si="392"/>
        <v>"Common.ExternalReference"</v>
      </c>
      <c r="AH810" t="str">
        <f t="shared" si="393"/>
        <v>"referenceForObjects"</v>
      </c>
      <c r="AI810" t="str">
        <f t="shared" si="394"/>
        <v>"Core.Insurance"</v>
      </c>
      <c r="AJ810" t="str">
        <f t="shared" si="395"/>
        <v>"externalReferences"</v>
      </c>
      <c r="AK810" t="str">
        <f t="shared" si="396"/>
        <v>"hasMany"</v>
      </c>
      <c r="AL810" t="str">
        <f t="shared" si="397"/>
        <v>"Common.ExternalReference","referenceForObjects","Core.Insurance","externalReferences","hasMany"</v>
      </c>
      <c r="AN810">
        <f>COUNTIF(View_conceptual!G:G,L810)</f>
        <v>0</v>
      </c>
      <c r="AO810">
        <f>COUNTIF(View_conceptual!H:H,L810)+COUNTIF(View_conceptual!I:I,N810)</f>
        <v>0</v>
      </c>
      <c r="AQ810" t="str">
        <f t="shared" si="398"/>
        <v/>
      </c>
      <c r="AR810" t="str">
        <f t="shared" si="399"/>
        <v/>
      </c>
      <c r="AT810">
        <f>COUNTIF(View_full!G:G,L810)</f>
        <v>1</v>
      </c>
      <c r="AU810">
        <f>COUNTIF(View_full!H:H,L810)+COUNTIF(View_full!I:I,N810)</f>
        <v>1</v>
      </c>
      <c r="AV810">
        <f>COUNTIFS(Property_Manual!$A$2:$A$1206,Raw!L810,Property_Manual!$B$2:$B$1206,Raw!M810,Property_Manual!$C$2:$C$1206,Raw!N810,Property_Manual!$D$2:$D$1206,Raw!O810,Property_Manual!$F$2:$F$1206,"x")</f>
        <v>0</v>
      </c>
      <c r="AW810" t="str">
        <f t="shared" si="400"/>
        <v/>
      </c>
      <c r="AX810" t="str">
        <f t="shared" si="401"/>
        <v/>
      </c>
      <c r="AY810" t="str">
        <f t="shared" si="402"/>
        <v/>
      </c>
    </row>
    <row r="811" spans="1:51" x14ac:dyDescent="0.2">
      <c r="A811" s="5" t="s">
        <v>1255</v>
      </c>
      <c r="B811" s="5" t="s">
        <v>1198</v>
      </c>
      <c r="C811" s="5" t="s">
        <v>44</v>
      </c>
      <c r="D811" s="5" t="s">
        <v>654</v>
      </c>
      <c r="E811" s="5" t="s">
        <v>20</v>
      </c>
      <c r="F811" s="5" t="s">
        <v>143</v>
      </c>
      <c r="H811" s="5" t="s">
        <v>43</v>
      </c>
      <c r="I811" s="5" t="s">
        <v>650</v>
      </c>
      <c r="J811" s="5" t="s">
        <v>655</v>
      </c>
      <c r="K811" s="5"/>
      <c r="L811" t="str">
        <f t="shared" si="372"/>
        <v>ExternalReference</v>
      </c>
      <c r="M811" t="str">
        <f t="shared" si="373"/>
        <v>referenceForObjects</v>
      </c>
      <c r="N811" t="str">
        <f t="shared" si="374"/>
        <v>Shipment</v>
      </c>
      <c r="O811" t="str">
        <f t="shared" si="375"/>
        <v>externalReferences</v>
      </c>
      <c r="P811" t="str">
        <f t="shared" si="376"/>
        <v/>
      </c>
      <c r="Q811" t="str">
        <f t="shared" si="377"/>
        <v>Object</v>
      </c>
      <c r="R811" t="str">
        <f t="shared" si="378"/>
        <v/>
      </c>
      <c r="S811" t="str">
        <f t="shared" si="379"/>
        <v/>
      </c>
      <c r="T811" t="str">
        <f t="shared" si="380"/>
        <v/>
      </c>
      <c r="U811" t="str">
        <f t="shared" si="381"/>
        <v/>
      </c>
      <c r="V811" t="str">
        <f t="shared" si="382"/>
        <v/>
      </c>
      <c r="W811" t="str">
        <f>IF($A811="Implicit","",COUNTIFS($C$8:C811,C811,$A$8:A811,"Explicit"))</f>
        <v/>
      </c>
      <c r="X811" t="str">
        <f t="shared" si="383"/>
        <v/>
      </c>
      <c r="Y811" t="str">
        <f t="shared" si="384"/>
        <v/>
      </c>
      <c r="Z811" t="str">
        <f t="shared" si="385"/>
        <v/>
      </c>
      <c r="AA811" t="str">
        <f t="shared" si="386"/>
        <v/>
      </c>
      <c r="AB811" t="str">
        <f t="shared" si="387"/>
        <v/>
      </c>
      <c r="AC811" t="str">
        <f t="shared" si="388"/>
        <v/>
      </c>
      <c r="AD811" t="str">
        <f t="shared" si="389"/>
        <v/>
      </c>
      <c r="AE811" t="str">
        <f t="shared" si="390"/>
        <v/>
      </c>
      <c r="AF811" t="str">
        <f t="shared" si="391"/>
        <v/>
      </c>
      <c r="AG811" t="str">
        <f t="shared" si="392"/>
        <v>"Common.ExternalReference"</v>
      </c>
      <c r="AH811" t="str">
        <f t="shared" si="393"/>
        <v>"referenceForObjects"</v>
      </c>
      <c r="AI811" t="str">
        <f t="shared" si="394"/>
        <v>"Core.Shipment"</v>
      </c>
      <c r="AJ811" t="str">
        <f t="shared" si="395"/>
        <v>"externalReferences"</v>
      </c>
      <c r="AK811" t="str">
        <f t="shared" si="396"/>
        <v>"hasMany"</v>
      </c>
      <c r="AL811" t="str">
        <f t="shared" si="397"/>
        <v>"Common.ExternalReference","referenceForObjects","Core.Shipment","externalReferences","hasMany"</v>
      </c>
      <c r="AN811">
        <f>COUNTIF(View_conceptual!G:G,L811)</f>
        <v>0</v>
      </c>
      <c r="AO811">
        <f>COUNTIF(View_conceptual!H:H,L811)+COUNTIF(View_conceptual!I:I,N811)</f>
        <v>1</v>
      </c>
      <c r="AQ811" t="str">
        <f t="shared" si="398"/>
        <v/>
      </c>
      <c r="AR811" t="str">
        <f t="shared" si="399"/>
        <v/>
      </c>
      <c r="AT811">
        <f>COUNTIF(View_full!G:G,L811)</f>
        <v>1</v>
      </c>
      <c r="AU811">
        <f>COUNTIF(View_full!H:H,L811)+COUNTIF(View_full!I:I,N811)</f>
        <v>1</v>
      </c>
      <c r="AV811">
        <f>COUNTIFS(Property_Manual!$A$2:$A$1206,Raw!L811,Property_Manual!$B$2:$B$1206,Raw!M811,Property_Manual!$C$2:$C$1206,Raw!N811,Property_Manual!$D$2:$D$1206,Raw!O811,Property_Manual!$F$2:$F$1206,"x")</f>
        <v>0</v>
      </c>
      <c r="AW811" t="str">
        <f t="shared" si="400"/>
        <v/>
      </c>
      <c r="AX811" t="str">
        <f t="shared" si="401"/>
        <v/>
      </c>
      <c r="AY811" t="str">
        <f t="shared" si="402"/>
        <v/>
      </c>
    </row>
    <row r="812" spans="1:51" x14ac:dyDescent="0.2">
      <c r="A812" s="5" t="s">
        <v>1255</v>
      </c>
      <c r="B812" s="5" t="s">
        <v>1198</v>
      </c>
      <c r="C812" s="5" t="s">
        <v>44</v>
      </c>
      <c r="D812" s="5" t="s">
        <v>654</v>
      </c>
      <c r="E812" s="5" t="s">
        <v>1196</v>
      </c>
      <c r="F812" s="5" t="s">
        <v>115</v>
      </c>
      <c r="H812" s="5" t="s">
        <v>43</v>
      </c>
      <c r="I812" s="5" t="s">
        <v>650</v>
      </c>
      <c r="J812" s="5" t="s">
        <v>655</v>
      </c>
      <c r="K812" s="5" t="s">
        <v>1834</v>
      </c>
      <c r="L812" t="str">
        <f t="shared" si="372"/>
        <v>ExternalReference</v>
      </c>
      <c r="M812" t="str">
        <f t="shared" si="373"/>
        <v>referenceForObjects</v>
      </c>
      <c r="N812" t="str">
        <f t="shared" si="374"/>
        <v>LogisticsAction</v>
      </c>
      <c r="O812" t="str">
        <f t="shared" si="375"/>
        <v>externalReferences</v>
      </c>
      <c r="P812" t="str">
        <f t="shared" si="376"/>
        <v>Check|Composing|Loading|Storing</v>
      </c>
      <c r="Q812" t="str">
        <f t="shared" si="377"/>
        <v>Object</v>
      </c>
      <c r="R812" t="str">
        <f t="shared" si="378"/>
        <v/>
      </c>
      <c r="S812" t="str">
        <f t="shared" si="379"/>
        <v/>
      </c>
      <c r="T812" t="str">
        <f t="shared" si="380"/>
        <v/>
      </c>
      <c r="U812" t="str">
        <f t="shared" si="381"/>
        <v/>
      </c>
      <c r="V812" t="str">
        <f t="shared" si="382"/>
        <v/>
      </c>
      <c r="W812" t="str">
        <f>IF($A812="Implicit","",COUNTIFS($C$8:C812,C812,$A$8:A812,"Explicit"))</f>
        <v/>
      </c>
      <c r="X812" t="str">
        <f t="shared" si="383"/>
        <v/>
      </c>
      <c r="Y812" t="str">
        <f t="shared" si="384"/>
        <v/>
      </c>
      <c r="Z812" t="str">
        <f t="shared" si="385"/>
        <v/>
      </c>
      <c r="AA812" t="str">
        <f t="shared" si="386"/>
        <v/>
      </c>
      <c r="AB812" t="str">
        <f t="shared" si="387"/>
        <v/>
      </c>
      <c r="AC812" t="str">
        <f t="shared" si="388"/>
        <v/>
      </c>
      <c r="AD812" t="str">
        <f t="shared" si="389"/>
        <v/>
      </c>
      <c r="AE812" t="str">
        <f t="shared" si="390"/>
        <v/>
      </c>
      <c r="AF812" t="str">
        <f t="shared" si="391"/>
        <v/>
      </c>
      <c r="AG812" t="str">
        <f t="shared" si="392"/>
        <v>"Common.ExternalReference"</v>
      </c>
      <c r="AH812" t="str">
        <f t="shared" si="393"/>
        <v>"referenceForObjects"</v>
      </c>
      <c r="AI812" t="str">
        <f t="shared" si="394"/>
        <v>"Abstract.LogisticsAction"</v>
      </c>
      <c r="AJ812" t="str">
        <f t="shared" si="395"/>
        <v>"externalReferences"</v>
      </c>
      <c r="AK812" t="str">
        <f t="shared" si="396"/>
        <v>"hasMany"</v>
      </c>
      <c r="AL812" t="str">
        <f t="shared" si="397"/>
        <v>"Common.ExternalReference","referenceForObjects","Abstract.LogisticsAction","externalReferences","hasMany"</v>
      </c>
      <c r="AN812">
        <f>COUNTIF(View_conceptual!G:G,L812)</f>
        <v>0</v>
      </c>
      <c r="AO812">
        <f>COUNTIF(View_conceptual!H:H,L812)+COUNTIF(View_conceptual!I:I,N812)</f>
        <v>0</v>
      </c>
      <c r="AQ812" t="str">
        <f t="shared" si="398"/>
        <v/>
      </c>
      <c r="AR812" t="str">
        <f t="shared" si="399"/>
        <v/>
      </c>
      <c r="AT812">
        <f>COUNTIF(View_full!G:G,L812)</f>
        <v>1</v>
      </c>
      <c r="AU812">
        <f>COUNTIF(View_full!H:H,L812)+COUNTIF(View_full!I:I,N812)</f>
        <v>0</v>
      </c>
      <c r="AV812">
        <f>COUNTIFS(Property_Manual!$A$2:$A$1206,Raw!L812,Property_Manual!$B$2:$B$1206,Raw!M812,Property_Manual!$C$2:$C$1206,Raw!N812,Property_Manual!$D$2:$D$1206,Raw!O812,Property_Manual!$F$2:$F$1206,"x")</f>
        <v>0</v>
      </c>
      <c r="AW812" t="str">
        <f t="shared" si="400"/>
        <v/>
      </c>
      <c r="AX812" t="str">
        <f t="shared" si="401"/>
        <v/>
      </c>
      <c r="AY812" t="str">
        <f t="shared" si="402"/>
        <v/>
      </c>
    </row>
    <row r="813" spans="1:51" x14ac:dyDescent="0.2">
      <c r="A813" s="5" t="s">
        <v>1255</v>
      </c>
      <c r="B813" s="5" t="s">
        <v>1198</v>
      </c>
      <c r="C813" s="5" t="s">
        <v>44</v>
      </c>
      <c r="D813" s="5" t="s">
        <v>654</v>
      </c>
      <c r="E813" s="5" t="s">
        <v>1207</v>
      </c>
      <c r="F813" s="5" t="s">
        <v>528</v>
      </c>
      <c r="H813" t="s">
        <v>43</v>
      </c>
      <c r="I813" s="5" t="s">
        <v>650</v>
      </c>
      <c r="J813" s="5" t="s">
        <v>655</v>
      </c>
      <c r="K813" s="5"/>
      <c r="L813" t="str">
        <f t="shared" si="372"/>
        <v>ExternalReference</v>
      </c>
      <c r="M813" t="str">
        <f t="shared" si="373"/>
        <v>referenceForObjects</v>
      </c>
      <c r="N813" t="str">
        <f t="shared" si="374"/>
        <v>DgRadioactiveIsotope</v>
      </c>
      <c r="O813" t="str">
        <f t="shared" si="375"/>
        <v>externalReferences</v>
      </c>
      <c r="P813" t="str">
        <f t="shared" si="376"/>
        <v/>
      </c>
      <c r="Q813" t="str">
        <f t="shared" si="377"/>
        <v>Object</v>
      </c>
      <c r="R813" t="str">
        <f t="shared" si="378"/>
        <v/>
      </c>
      <c r="S813" t="str">
        <f t="shared" si="379"/>
        <v/>
      </c>
      <c r="T813" t="str">
        <f t="shared" si="380"/>
        <v/>
      </c>
      <c r="U813" t="str">
        <f t="shared" si="381"/>
        <v/>
      </c>
      <c r="V813" t="str">
        <f t="shared" si="382"/>
        <v/>
      </c>
      <c r="W813" t="str">
        <f>IF($A813="Implicit","",COUNTIFS($C$8:C813,C813,$A$8:A813,"Explicit"))</f>
        <v/>
      </c>
      <c r="X813" t="str">
        <f t="shared" si="383"/>
        <v/>
      </c>
      <c r="Y813" t="str">
        <f t="shared" si="384"/>
        <v/>
      </c>
      <c r="Z813" t="str">
        <f t="shared" si="385"/>
        <v/>
      </c>
      <c r="AA813" t="str">
        <f t="shared" si="386"/>
        <v/>
      </c>
      <c r="AB813" t="str">
        <f t="shared" si="387"/>
        <v/>
      </c>
      <c r="AC813" t="str">
        <f t="shared" si="388"/>
        <v/>
      </c>
      <c r="AD813" t="str">
        <f t="shared" si="389"/>
        <v/>
      </c>
      <c r="AE813" t="str">
        <f t="shared" si="390"/>
        <v/>
      </c>
      <c r="AF813" t="str">
        <f t="shared" si="391"/>
        <v/>
      </c>
      <c r="AG813" t="str">
        <f t="shared" si="392"/>
        <v>"Common.ExternalReference"</v>
      </c>
      <c r="AH813" t="str">
        <f t="shared" si="393"/>
        <v>"referenceForObjects"</v>
      </c>
      <c r="AI813" t="str">
        <f t="shared" si="394"/>
        <v>"DG.DgRadioactiveIsotope"</v>
      </c>
      <c r="AJ813" t="str">
        <f t="shared" si="395"/>
        <v>"externalReferences"</v>
      </c>
      <c r="AK813" t="str">
        <f t="shared" si="396"/>
        <v>"hasMany"</v>
      </c>
      <c r="AL813" t="str">
        <f t="shared" si="397"/>
        <v>"Common.ExternalReference","referenceForObjects","DG.DgRadioactiveIsotope","externalReferences","hasMany"</v>
      </c>
      <c r="AN813">
        <f>COUNTIF(View_conceptual!G:G,L813)</f>
        <v>0</v>
      </c>
      <c r="AO813">
        <f>COUNTIF(View_conceptual!H:H,L813)+COUNTIF(View_conceptual!I:I,N813)</f>
        <v>0</v>
      </c>
      <c r="AQ813" t="str">
        <f t="shared" si="398"/>
        <v/>
      </c>
      <c r="AR813" t="str">
        <f t="shared" si="399"/>
        <v/>
      </c>
      <c r="AT813">
        <f>COUNTIF(View_full!G:G,L813)</f>
        <v>1</v>
      </c>
      <c r="AU813">
        <f>COUNTIF(View_full!H:H,L813)+COUNTIF(View_full!I:I,N813)</f>
        <v>0</v>
      </c>
      <c r="AV813">
        <f>COUNTIFS(Property_Manual!$A$2:$A$1206,Raw!L813,Property_Manual!$B$2:$B$1206,Raw!M813,Property_Manual!$C$2:$C$1206,Raw!N813,Property_Manual!$D$2:$D$1206,Raw!O813,Property_Manual!$F$2:$F$1206,"x")</f>
        <v>0</v>
      </c>
      <c r="AW813" t="str">
        <f t="shared" si="400"/>
        <v/>
      </c>
      <c r="AX813" t="str">
        <f t="shared" si="401"/>
        <v/>
      </c>
      <c r="AY813" t="str">
        <f t="shared" si="402"/>
        <v/>
      </c>
    </row>
    <row r="814" spans="1:51" x14ac:dyDescent="0.2">
      <c r="A814" s="5" t="s">
        <v>1255</v>
      </c>
      <c r="B814" s="5" t="s">
        <v>1198</v>
      </c>
      <c r="C814" s="5" t="s">
        <v>44</v>
      </c>
      <c r="D814" s="5" t="s">
        <v>654</v>
      </c>
      <c r="E814" t="s">
        <v>1198</v>
      </c>
      <c r="F814" s="5" t="s">
        <v>449</v>
      </c>
      <c r="H814" t="s">
        <v>43</v>
      </c>
      <c r="I814" s="5" t="s">
        <v>650</v>
      </c>
      <c r="J814" s="5" t="s">
        <v>655</v>
      </c>
      <c r="K814" s="5" t="s">
        <v>1139</v>
      </c>
      <c r="L814" t="str">
        <f t="shared" si="372"/>
        <v>ExternalReference</v>
      </c>
      <c r="M814" t="str">
        <f t="shared" si="373"/>
        <v>referenceForObjects</v>
      </c>
      <c r="N814" t="str">
        <f t="shared" si="374"/>
        <v>LoadingUnit</v>
      </c>
      <c r="O814" t="str">
        <f t="shared" si="375"/>
        <v>externalReferences</v>
      </c>
      <c r="P814" t="str">
        <f t="shared" si="376"/>
        <v>ULD</v>
      </c>
      <c r="Q814" t="str">
        <f t="shared" si="377"/>
        <v>Object</v>
      </c>
      <c r="R814" t="str">
        <f t="shared" si="378"/>
        <v/>
      </c>
      <c r="S814" t="str">
        <f t="shared" si="379"/>
        <v/>
      </c>
      <c r="T814" t="str">
        <f t="shared" si="380"/>
        <v/>
      </c>
      <c r="U814" t="str">
        <f t="shared" si="381"/>
        <v/>
      </c>
      <c r="V814" t="str">
        <f t="shared" si="382"/>
        <v/>
      </c>
      <c r="W814" t="str">
        <f>IF($A814="Implicit","",COUNTIFS($C$8:C814,C814,$A$8:A814,"Explicit"))</f>
        <v/>
      </c>
      <c r="X814" t="str">
        <f t="shared" si="383"/>
        <v/>
      </c>
      <c r="Y814" t="str">
        <f t="shared" si="384"/>
        <v/>
      </c>
      <c r="Z814" t="str">
        <f t="shared" si="385"/>
        <v/>
      </c>
      <c r="AA814" t="str">
        <f t="shared" si="386"/>
        <v/>
      </c>
      <c r="AB814" t="str">
        <f t="shared" si="387"/>
        <v/>
      </c>
      <c r="AC814" t="str">
        <f t="shared" si="388"/>
        <v/>
      </c>
      <c r="AD814" t="str">
        <f t="shared" si="389"/>
        <v/>
      </c>
      <c r="AE814" t="str">
        <f t="shared" si="390"/>
        <v/>
      </c>
      <c r="AF814" t="str">
        <f t="shared" si="391"/>
        <v/>
      </c>
      <c r="AG814" t="str">
        <f t="shared" si="392"/>
        <v>"Common.ExternalReference"</v>
      </c>
      <c r="AH814" t="str">
        <f t="shared" si="393"/>
        <v>"referenceForObjects"</v>
      </c>
      <c r="AI814" t="str">
        <f t="shared" si="394"/>
        <v>"Common.LoadingUnit"</v>
      </c>
      <c r="AJ814" t="str">
        <f t="shared" si="395"/>
        <v>"externalReferences"</v>
      </c>
      <c r="AK814" t="str">
        <f t="shared" si="396"/>
        <v>"hasMany"</v>
      </c>
      <c r="AL814" t="str">
        <f t="shared" si="397"/>
        <v>"Common.ExternalReference","referenceForObjects","Common.LoadingUnit","externalReferences","hasMany"</v>
      </c>
      <c r="AN814">
        <f>COUNTIF(View_conceptual!G:G,L814)</f>
        <v>0</v>
      </c>
      <c r="AO814">
        <f>COUNTIF(View_conceptual!H:H,L814)+COUNTIF(View_conceptual!I:I,N814)</f>
        <v>0</v>
      </c>
      <c r="AQ814" t="str">
        <f t="shared" si="398"/>
        <v/>
      </c>
      <c r="AR814" t="str">
        <f t="shared" si="399"/>
        <v/>
      </c>
      <c r="AT814">
        <f>COUNTIF(View_full!G:G,L814)</f>
        <v>1</v>
      </c>
      <c r="AU814">
        <f>COUNTIF(View_full!H:H,L814)+COUNTIF(View_full!I:I,N814)</f>
        <v>0</v>
      </c>
      <c r="AV814">
        <f>COUNTIFS(Property_Manual!$A$2:$A$1206,Raw!L814,Property_Manual!$B$2:$B$1206,Raw!M814,Property_Manual!$C$2:$C$1206,Raw!N814,Property_Manual!$D$2:$D$1206,Raw!O814,Property_Manual!$F$2:$F$1206,"x")</f>
        <v>0</v>
      </c>
      <c r="AW814" t="str">
        <f t="shared" si="400"/>
        <v/>
      </c>
      <c r="AX814" t="str">
        <f t="shared" si="401"/>
        <v/>
      </c>
      <c r="AY814" t="str">
        <f t="shared" si="402"/>
        <v/>
      </c>
    </row>
    <row r="815" spans="1:51" x14ac:dyDescent="0.2">
      <c r="A815" s="5" t="s">
        <v>1255</v>
      </c>
      <c r="B815" s="5" t="s">
        <v>1198</v>
      </c>
      <c r="C815" s="5" t="s">
        <v>44</v>
      </c>
      <c r="D815" s="5" t="s">
        <v>654</v>
      </c>
      <c r="E815" t="s">
        <v>1209</v>
      </c>
      <c r="F815" s="5" t="s">
        <v>829</v>
      </c>
      <c r="H815" t="s">
        <v>43</v>
      </c>
      <c r="I815" s="5" t="s">
        <v>650</v>
      </c>
      <c r="J815" s="5" t="s">
        <v>655</v>
      </c>
      <c r="K815" s="5"/>
      <c r="L815" t="str">
        <f t="shared" si="372"/>
        <v>ExternalReference</v>
      </c>
      <c r="M815" t="str">
        <f t="shared" si="373"/>
        <v>referenceForObjects</v>
      </c>
      <c r="N815" t="str">
        <f t="shared" si="374"/>
        <v>Loading</v>
      </c>
      <c r="O815" t="str">
        <f t="shared" si="375"/>
        <v>externalReferences</v>
      </c>
      <c r="P815" t="str">
        <f t="shared" si="376"/>
        <v/>
      </c>
      <c r="Q815" t="str">
        <f t="shared" si="377"/>
        <v>Object</v>
      </c>
      <c r="R815" t="str">
        <f t="shared" si="378"/>
        <v/>
      </c>
      <c r="S815" t="str">
        <f t="shared" si="379"/>
        <v/>
      </c>
      <c r="T815" t="str">
        <f t="shared" si="380"/>
        <v/>
      </c>
      <c r="U815" t="str">
        <f t="shared" si="381"/>
        <v/>
      </c>
      <c r="V815" t="str">
        <f t="shared" si="382"/>
        <v/>
      </c>
      <c r="W815" t="str">
        <f>IF($A815="Implicit","",COUNTIFS($C$8:C815,C815,$A$8:A815,"Explicit"))</f>
        <v/>
      </c>
      <c r="X815" t="str">
        <f t="shared" si="383"/>
        <v/>
      </c>
      <c r="Y815" t="str">
        <f t="shared" si="384"/>
        <v/>
      </c>
      <c r="Z815" t="str">
        <f t="shared" si="385"/>
        <v/>
      </c>
      <c r="AA815" t="str">
        <f t="shared" si="386"/>
        <v/>
      </c>
      <c r="AB815" t="str">
        <f t="shared" si="387"/>
        <v/>
      </c>
      <c r="AC815" t="str">
        <f t="shared" si="388"/>
        <v/>
      </c>
      <c r="AD815" t="str">
        <f t="shared" si="389"/>
        <v/>
      </c>
      <c r="AE815" t="str">
        <f t="shared" si="390"/>
        <v/>
      </c>
      <c r="AF815" t="str">
        <f t="shared" si="391"/>
        <v/>
      </c>
      <c r="AG815" t="str">
        <f t="shared" si="392"/>
        <v>"Common.ExternalReference"</v>
      </c>
      <c r="AH815" t="str">
        <f t="shared" si="393"/>
        <v>"referenceForObjects"</v>
      </c>
      <c r="AI815" t="str">
        <f t="shared" si="394"/>
        <v>"Action.Loading"</v>
      </c>
      <c r="AJ815" t="str">
        <f t="shared" si="395"/>
        <v>"externalReferences"</v>
      </c>
      <c r="AK815" t="str">
        <f t="shared" si="396"/>
        <v>"hasMany"</v>
      </c>
      <c r="AL815" t="str">
        <f t="shared" si="397"/>
        <v>"Common.ExternalReference","referenceForObjects","Action.Loading","externalReferences","hasMany"</v>
      </c>
      <c r="AN815">
        <f>COUNTIF(View_conceptual!G:G,L815)</f>
        <v>0</v>
      </c>
      <c r="AO815">
        <f>COUNTIF(View_conceptual!H:H,L815)+COUNTIF(View_conceptual!I:I,N815)</f>
        <v>1</v>
      </c>
      <c r="AQ815" t="str">
        <f t="shared" si="398"/>
        <v/>
      </c>
      <c r="AR815" t="str">
        <f t="shared" si="399"/>
        <v/>
      </c>
      <c r="AT815">
        <f>COUNTIF(View_full!G:G,L815)</f>
        <v>1</v>
      </c>
      <c r="AU815">
        <f>COUNTIF(View_full!H:H,L815)+COUNTIF(View_full!I:I,N815)</f>
        <v>1</v>
      </c>
      <c r="AV815">
        <f>COUNTIFS(Property_Manual!$A$2:$A$1206,Raw!L815,Property_Manual!$B$2:$B$1206,Raw!M815,Property_Manual!$C$2:$C$1206,Raw!N815,Property_Manual!$D$2:$D$1206,Raw!O815,Property_Manual!$F$2:$F$1206,"x")</f>
        <v>0</v>
      </c>
      <c r="AW815" t="str">
        <f t="shared" si="400"/>
        <v/>
      </c>
      <c r="AX815" t="str">
        <f t="shared" si="401"/>
        <v/>
      </c>
      <c r="AY815" t="str">
        <f t="shared" si="402"/>
        <v/>
      </c>
    </row>
    <row r="816" spans="1:51" x14ac:dyDescent="0.2">
      <c r="A816" s="5" t="s">
        <v>1255</v>
      </c>
      <c r="B816" s="5" t="s">
        <v>1198</v>
      </c>
      <c r="C816" s="5" t="s">
        <v>44</v>
      </c>
      <c r="D816" s="5" t="s">
        <v>654</v>
      </c>
      <c r="E816" s="5" t="s">
        <v>20</v>
      </c>
      <c r="F816" s="5" t="s">
        <v>841</v>
      </c>
      <c r="H816" t="s">
        <v>43</v>
      </c>
      <c r="I816" s="5" t="s">
        <v>650</v>
      </c>
      <c r="J816" s="5" t="s">
        <v>655</v>
      </c>
      <c r="K816" s="5"/>
      <c r="L816" t="str">
        <f t="shared" si="372"/>
        <v>ExternalReference</v>
      </c>
      <c r="M816" t="str">
        <f t="shared" si="373"/>
        <v>referenceForObjects</v>
      </c>
      <c r="N816" t="str">
        <f t="shared" si="374"/>
        <v>TransportMeans</v>
      </c>
      <c r="O816" t="str">
        <f t="shared" si="375"/>
        <v>externalReferences</v>
      </c>
      <c r="P816" t="str">
        <f t="shared" si="376"/>
        <v/>
      </c>
      <c r="Q816" t="str">
        <f t="shared" si="377"/>
        <v>Object</v>
      </c>
      <c r="R816" t="str">
        <f t="shared" si="378"/>
        <v/>
      </c>
      <c r="S816" t="str">
        <f t="shared" si="379"/>
        <v/>
      </c>
      <c r="T816" t="str">
        <f t="shared" si="380"/>
        <v/>
      </c>
      <c r="U816" t="str">
        <f t="shared" si="381"/>
        <v/>
      </c>
      <c r="V816" t="str">
        <f t="shared" si="382"/>
        <v/>
      </c>
      <c r="W816" t="str">
        <f>IF($A816="Implicit","",COUNTIFS($C$8:C816,C816,$A$8:A816,"Explicit"))</f>
        <v/>
      </c>
      <c r="X816" t="str">
        <f t="shared" si="383"/>
        <v/>
      </c>
      <c r="Y816" t="str">
        <f t="shared" si="384"/>
        <v/>
      </c>
      <c r="Z816" t="str">
        <f t="shared" si="385"/>
        <v/>
      </c>
      <c r="AA816" t="str">
        <f t="shared" si="386"/>
        <v/>
      </c>
      <c r="AB816" t="str">
        <f t="shared" si="387"/>
        <v/>
      </c>
      <c r="AC816" t="str">
        <f t="shared" si="388"/>
        <v/>
      </c>
      <c r="AD816" t="str">
        <f t="shared" si="389"/>
        <v/>
      </c>
      <c r="AE816" t="str">
        <f t="shared" si="390"/>
        <v/>
      </c>
      <c r="AF816" t="str">
        <f t="shared" si="391"/>
        <v/>
      </c>
      <c r="AG816" t="str">
        <f t="shared" si="392"/>
        <v>"Common.ExternalReference"</v>
      </c>
      <c r="AH816" t="str">
        <f t="shared" si="393"/>
        <v>"referenceForObjects"</v>
      </c>
      <c r="AI816" t="str">
        <f t="shared" si="394"/>
        <v>"Core.TransportMeans"</v>
      </c>
      <c r="AJ816" t="str">
        <f t="shared" si="395"/>
        <v>"externalReferences"</v>
      </c>
      <c r="AK816" t="str">
        <f t="shared" si="396"/>
        <v>"hasMany"</v>
      </c>
      <c r="AL816" t="str">
        <f t="shared" si="397"/>
        <v>"Common.ExternalReference","referenceForObjects","Core.TransportMeans","externalReferences","hasMany"</v>
      </c>
      <c r="AN816">
        <f>COUNTIF(View_conceptual!G:G,L816)</f>
        <v>0</v>
      </c>
      <c r="AO816">
        <f>COUNTIF(View_conceptual!H:H,L816)+COUNTIF(View_conceptual!I:I,N816)</f>
        <v>1</v>
      </c>
      <c r="AQ816" t="str">
        <f t="shared" si="398"/>
        <v/>
      </c>
      <c r="AR816" t="str">
        <f t="shared" si="399"/>
        <v/>
      </c>
      <c r="AT816">
        <f>COUNTIF(View_full!G:G,L816)</f>
        <v>1</v>
      </c>
      <c r="AU816">
        <f>COUNTIF(View_full!H:H,L816)+COUNTIF(View_full!I:I,N816)</f>
        <v>1</v>
      </c>
      <c r="AV816">
        <f>COUNTIFS(Property_Manual!$A$2:$A$1206,Raw!L816,Property_Manual!$B$2:$B$1206,Raw!M816,Property_Manual!$C$2:$C$1206,Raw!N816,Property_Manual!$D$2:$D$1206,Raw!O816,Property_Manual!$F$2:$F$1206,"x")</f>
        <v>0</v>
      </c>
      <c r="AW816" t="str">
        <f t="shared" si="400"/>
        <v/>
      </c>
      <c r="AX816" t="str">
        <f t="shared" si="401"/>
        <v/>
      </c>
      <c r="AY816" t="str">
        <f t="shared" si="402"/>
        <v/>
      </c>
    </row>
    <row r="817" spans="1:51" x14ac:dyDescent="0.2">
      <c r="A817" s="5" t="s">
        <v>1255</v>
      </c>
      <c r="B817" s="5" t="s">
        <v>1198</v>
      </c>
      <c r="C817" s="5" t="s">
        <v>44</v>
      </c>
      <c r="D817" s="5" t="s">
        <v>654</v>
      </c>
      <c r="E817" t="s">
        <v>1210</v>
      </c>
      <c r="F817" s="5" t="s">
        <v>868</v>
      </c>
      <c r="H817" t="s">
        <v>43</v>
      </c>
      <c r="I817" s="5" t="s">
        <v>650</v>
      </c>
      <c r="J817" s="5" t="s">
        <v>655</v>
      </c>
      <c r="K817" s="5"/>
      <c r="L817" t="str">
        <f t="shared" si="372"/>
        <v>ExternalReference</v>
      </c>
      <c r="M817" t="str">
        <f t="shared" si="373"/>
        <v>referenceForObjects</v>
      </c>
      <c r="N817" t="str">
        <f t="shared" si="374"/>
        <v>TransportMovement</v>
      </c>
      <c r="O817" t="str">
        <f t="shared" si="375"/>
        <v>externalReferences</v>
      </c>
      <c r="P817" t="str">
        <f t="shared" si="376"/>
        <v/>
      </c>
      <c r="Q817" t="str">
        <f t="shared" si="377"/>
        <v>Object</v>
      </c>
      <c r="R817" t="str">
        <f t="shared" si="378"/>
        <v/>
      </c>
      <c r="S817" t="str">
        <f t="shared" si="379"/>
        <v/>
      </c>
      <c r="T817" t="str">
        <f t="shared" si="380"/>
        <v/>
      </c>
      <c r="U817" t="str">
        <f t="shared" si="381"/>
        <v/>
      </c>
      <c r="V817" t="str">
        <f t="shared" si="382"/>
        <v/>
      </c>
      <c r="W817" t="str">
        <f>IF($A817="Implicit","",COUNTIFS($C$8:C817,C817,$A$8:A817,"Explicit"))</f>
        <v/>
      </c>
      <c r="X817" t="str">
        <f t="shared" si="383"/>
        <v/>
      </c>
      <c r="Y817" t="str">
        <f t="shared" si="384"/>
        <v/>
      </c>
      <c r="Z817" t="str">
        <f t="shared" si="385"/>
        <v/>
      </c>
      <c r="AA817" t="str">
        <f t="shared" si="386"/>
        <v/>
      </c>
      <c r="AB817" t="str">
        <f t="shared" si="387"/>
        <v/>
      </c>
      <c r="AC817" t="str">
        <f t="shared" si="388"/>
        <v/>
      </c>
      <c r="AD817" t="str">
        <f t="shared" si="389"/>
        <v/>
      </c>
      <c r="AE817" t="str">
        <f t="shared" si="390"/>
        <v/>
      </c>
      <c r="AF817" t="str">
        <f t="shared" si="391"/>
        <v/>
      </c>
      <c r="AG817" t="str">
        <f t="shared" si="392"/>
        <v>"Common.ExternalReference"</v>
      </c>
      <c r="AH817" t="str">
        <f t="shared" si="393"/>
        <v>"referenceForObjects"</v>
      </c>
      <c r="AI817" t="str">
        <f t="shared" si="394"/>
        <v>"Activity.TransportMovement"</v>
      </c>
      <c r="AJ817" t="str">
        <f t="shared" si="395"/>
        <v>"externalReferences"</v>
      </c>
      <c r="AK817" t="str">
        <f t="shared" si="396"/>
        <v>"hasMany"</v>
      </c>
      <c r="AL817" t="str">
        <f t="shared" si="397"/>
        <v>"Common.ExternalReference","referenceForObjects","Activity.TransportMovement","externalReferences","hasMany"</v>
      </c>
      <c r="AN817">
        <f>COUNTIF(View_conceptual!G:G,L817)</f>
        <v>0</v>
      </c>
      <c r="AO817">
        <f>COUNTIF(View_conceptual!H:H,L817)+COUNTIF(View_conceptual!I:I,N817)</f>
        <v>1</v>
      </c>
      <c r="AQ817" t="str">
        <f t="shared" si="398"/>
        <v/>
      </c>
      <c r="AR817" t="str">
        <f t="shared" si="399"/>
        <v/>
      </c>
      <c r="AT817">
        <f>COUNTIF(View_full!G:G,L817)</f>
        <v>1</v>
      </c>
      <c r="AU817">
        <f>COUNTIF(View_full!H:H,L817)+COUNTIF(View_full!I:I,N817)</f>
        <v>1</v>
      </c>
      <c r="AV817">
        <f>COUNTIFS(Property_Manual!$A$2:$A$1206,Raw!L817,Property_Manual!$B$2:$B$1206,Raw!M817,Property_Manual!$C$2:$C$1206,Raw!N817,Property_Manual!$D$2:$D$1206,Raw!O817,Property_Manual!$F$2:$F$1206,"x")</f>
        <v>0</v>
      </c>
      <c r="AW817" t="str">
        <f t="shared" si="400"/>
        <v/>
      </c>
      <c r="AX817" t="str">
        <f t="shared" si="401"/>
        <v/>
      </c>
      <c r="AY817" t="str">
        <f t="shared" si="402"/>
        <v/>
      </c>
    </row>
    <row r="818" spans="1:51" x14ac:dyDescent="0.2">
      <c r="A818" s="5" t="s">
        <v>1255</v>
      </c>
      <c r="B818" s="5" t="s">
        <v>1198</v>
      </c>
      <c r="C818" s="5" t="s">
        <v>44</v>
      </c>
      <c r="D818" s="5" t="s">
        <v>654</v>
      </c>
      <c r="E818" s="5" t="s">
        <v>1836</v>
      </c>
      <c r="F818" s="5" t="s">
        <v>230</v>
      </c>
      <c r="H818" t="s">
        <v>43</v>
      </c>
      <c r="I818" s="5" t="s">
        <v>650</v>
      </c>
      <c r="J818" s="5" t="s">
        <v>655</v>
      </c>
      <c r="K818" s="5" t="s">
        <v>297</v>
      </c>
      <c r="L818" t="str">
        <f t="shared" si="372"/>
        <v>ExternalReference</v>
      </c>
      <c r="M818" t="str">
        <f t="shared" si="373"/>
        <v>referenceForObjects</v>
      </c>
      <c r="N818" t="str">
        <f t="shared" si="374"/>
        <v>Company</v>
      </c>
      <c r="O818" t="str">
        <f t="shared" si="375"/>
        <v>externalReferences</v>
      </c>
      <c r="P818" t="str">
        <f t="shared" si="376"/>
        <v>Carrier</v>
      </c>
      <c r="Q818" t="str">
        <f t="shared" si="377"/>
        <v>Object</v>
      </c>
      <c r="R818" t="str">
        <f t="shared" si="378"/>
        <v/>
      </c>
      <c r="S818" t="str">
        <f t="shared" si="379"/>
        <v/>
      </c>
      <c r="T818" t="str">
        <f t="shared" si="380"/>
        <v/>
      </c>
      <c r="U818" t="str">
        <f t="shared" si="381"/>
        <v/>
      </c>
      <c r="V818" t="str">
        <f t="shared" si="382"/>
        <v/>
      </c>
      <c r="W818" t="str">
        <f>IF($A818="Implicit","",COUNTIFS($C$8:C818,C818,$A$8:A818,"Explicit"))</f>
        <v/>
      </c>
      <c r="X818" t="str">
        <f t="shared" si="383"/>
        <v/>
      </c>
      <c r="Y818" t="str">
        <f t="shared" si="384"/>
        <v/>
      </c>
      <c r="Z818" t="str">
        <f t="shared" si="385"/>
        <v/>
      </c>
      <c r="AA818" t="str">
        <f t="shared" si="386"/>
        <v/>
      </c>
      <c r="AB818" t="str">
        <f t="shared" si="387"/>
        <v/>
      </c>
      <c r="AC818" t="str">
        <f t="shared" si="388"/>
        <v/>
      </c>
      <c r="AD818" t="str">
        <f t="shared" si="389"/>
        <v/>
      </c>
      <c r="AE818" t="str">
        <f t="shared" si="390"/>
        <v/>
      </c>
      <c r="AF818" t="str">
        <f t="shared" si="391"/>
        <v/>
      </c>
      <c r="AG818" t="str">
        <f t="shared" si="392"/>
        <v>"Common.ExternalReference"</v>
      </c>
      <c r="AH818" t="str">
        <f t="shared" si="393"/>
        <v>"referenceForObjects"</v>
      </c>
      <c r="AI818" t="str">
        <f t="shared" si="394"/>
        <v>"Agent.Company"</v>
      </c>
      <c r="AJ818" t="str">
        <f t="shared" si="395"/>
        <v>"externalReferences"</v>
      </c>
      <c r="AK818" t="str">
        <f t="shared" si="396"/>
        <v>"hasMany"</v>
      </c>
      <c r="AL818" t="str">
        <f t="shared" si="397"/>
        <v>"Common.ExternalReference","referenceForObjects","Agent.Company","externalReferences","hasMany"</v>
      </c>
      <c r="AN818">
        <f>COUNTIF(View_conceptual!G:G,L818)</f>
        <v>0</v>
      </c>
      <c r="AO818">
        <f>COUNTIF(View_conceptual!H:H,L818)+COUNTIF(View_conceptual!I:I,N818)</f>
        <v>0</v>
      </c>
      <c r="AQ818" t="str">
        <f t="shared" si="398"/>
        <v/>
      </c>
      <c r="AR818" t="str">
        <f t="shared" si="399"/>
        <v/>
      </c>
      <c r="AT818">
        <f>COUNTIF(View_full!G:G,L818)</f>
        <v>1</v>
      </c>
      <c r="AU818">
        <f>COUNTIF(View_full!H:H,L818)+COUNTIF(View_full!I:I,N818)</f>
        <v>0</v>
      </c>
      <c r="AV818">
        <f>COUNTIFS(Property_Manual!$A$2:$A$1206,Raw!L818,Property_Manual!$B$2:$B$1206,Raw!M818,Property_Manual!$C$2:$C$1206,Raw!N818,Property_Manual!$D$2:$D$1206,Raw!O818,Property_Manual!$F$2:$F$1206,"x")</f>
        <v>0</v>
      </c>
      <c r="AW818" t="str">
        <f t="shared" si="400"/>
        <v/>
      </c>
      <c r="AX818" t="str">
        <f t="shared" si="401"/>
        <v/>
      </c>
      <c r="AY818" t="str">
        <f t="shared" si="402"/>
        <v/>
      </c>
    </row>
    <row r="819" spans="1:51" x14ac:dyDescent="0.2">
      <c r="A819" s="5" t="s">
        <v>1255</v>
      </c>
      <c r="B819" s="5" t="s">
        <v>1198</v>
      </c>
      <c r="C819" s="5" t="s">
        <v>44</v>
      </c>
      <c r="D819" s="5" t="s">
        <v>654</v>
      </c>
      <c r="E819" s="5" t="s">
        <v>20</v>
      </c>
      <c r="F819" s="5" t="s">
        <v>151</v>
      </c>
      <c r="H819" t="s">
        <v>43</v>
      </c>
      <c r="I819" s="5" t="s">
        <v>650</v>
      </c>
      <c r="J819" s="5" t="s">
        <v>655</v>
      </c>
      <c r="K819" s="5"/>
      <c r="L819" t="str">
        <f t="shared" si="372"/>
        <v>ExternalReference</v>
      </c>
      <c r="M819" t="str">
        <f t="shared" si="373"/>
        <v>referenceForObjects</v>
      </c>
      <c r="N819" t="str">
        <f t="shared" si="374"/>
        <v>PackagingType</v>
      </c>
      <c r="O819" t="str">
        <f t="shared" si="375"/>
        <v>externalReferences</v>
      </c>
      <c r="P819" t="str">
        <f t="shared" si="376"/>
        <v/>
      </c>
      <c r="Q819" t="str">
        <f t="shared" si="377"/>
        <v>Object</v>
      </c>
      <c r="R819" t="str">
        <f t="shared" si="378"/>
        <v/>
      </c>
      <c r="S819" t="str">
        <f t="shared" si="379"/>
        <v/>
      </c>
      <c r="T819" t="str">
        <f t="shared" si="380"/>
        <v/>
      </c>
      <c r="U819" t="str">
        <f t="shared" si="381"/>
        <v/>
      </c>
      <c r="V819" t="str">
        <f t="shared" si="382"/>
        <v/>
      </c>
      <c r="W819" t="str">
        <f>IF($A819="Implicit","",COUNTIFS($C$8:C819,C819,$A$8:A819,"Explicit"))</f>
        <v/>
      </c>
      <c r="X819" t="str">
        <f t="shared" si="383"/>
        <v/>
      </c>
      <c r="Y819" t="str">
        <f t="shared" si="384"/>
        <v/>
      </c>
      <c r="Z819" t="str">
        <f t="shared" si="385"/>
        <v/>
      </c>
      <c r="AA819" t="str">
        <f t="shared" si="386"/>
        <v/>
      </c>
      <c r="AB819" t="str">
        <f t="shared" si="387"/>
        <v/>
      </c>
      <c r="AC819" t="str">
        <f t="shared" si="388"/>
        <v/>
      </c>
      <c r="AD819" t="str">
        <f t="shared" si="389"/>
        <v/>
      </c>
      <c r="AE819" t="str">
        <f t="shared" si="390"/>
        <v/>
      </c>
      <c r="AF819" t="str">
        <f t="shared" si="391"/>
        <v/>
      </c>
      <c r="AG819" t="str">
        <f t="shared" si="392"/>
        <v>"Common.ExternalReference"</v>
      </c>
      <c r="AH819" t="str">
        <f t="shared" si="393"/>
        <v>"referenceForObjects"</v>
      </c>
      <c r="AI819" t="str">
        <f t="shared" si="394"/>
        <v>"Core.PackagingType"</v>
      </c>
      <c r="AJ819" t="str">
        <f t="shared" si="395"/>
        <v>"externalReferences"</v>
      </c>
      <c r="AK819" t="str">
        <f t="shared" si="396"/>
        <v>"hasMany"</v>
      </c>
      <c r="AL819" t="str">
        <f t="shared" si="397"/>
        <v>"Common.ExternalReference","referenceForObjects","Core.PackagingType","externalReferences","hasMany"</v>
      </c>
      <c r="AN819">
        <f>COUNTIF(View_conceptual!G:G,L819)</f>
        <v>0</v>
      </c>
      <c r="AO819">
        <f>COUNTIF(View_conceptual!H:H,L819)+COUNTIF(View_conceptual!I:I,N819)</f>
        <v>0</v>
      </c>
      <c r="AQ819" t="str">
        <f t="shared" si="398"/>
        <v/>
      </c>
      <c r="AR819" t="str">
        <f t="shared" si="399"/>
        <v/>
      </c>
      <c r="AT819">
        <f>COUNTIF(View_full!G:G,L819)</f>
        <v>1</v>
      </c>
      <c r="AU819">
        <f>COUNTIF(View_full!H:H,L819)+COUNTIF(View_full!I:I,N819)</f>
        <v>1</v>
      </c>
      <c r="AV819">
        <f>COUNTIFS(Property_Manual!$A$2:$A$1206,Raw!L819,Property_Manual!$B$2:$B$1206,Raw!M819,Property_Manual!$C$2:$C$1206,Raw!N819,Property_Manual!$D$2:$D$1206,Raw!O819,Property_Manual!$F$2:$F$1206,"x")</f>
        <v>0</v>
      </c>
      <c r="AW819" t="str">
        <f t="shared" si="400"/>
        <v/>
      </c>
      <c r="AX819" t="str">
        <f t="shared" si="401"/>
        <v/>
      </c>
      <c r="AY819" t="str">
        <f t="shared" si="402"/>
        <v/>
      </c>
    </row>
    <row r="820" spans="1:51" x14ac:dyDescent="0.2">
      <c r="A820" s="5" t="s">
        <v>1255</v>
      </c>
      <c r="B820" s="5" t="s">
        <v>1198</v>
      </c>
      <c r="C820" s="5" t="s">
        <v>44</v>
      </c>
      <c r="D820" s="5" t="s">
        <v>654</v>
      </c>
      <c r="E820" s="5" t="s">
        <v>1196</v>
      </c>
      <c r="F820" s="5" t="s">
        <v>801</v>
      </c>
      <c r="H820" t="s">
        <v>43</v>
      </c>
      <c r="I820" s="5" t="s">
        <v>650</v>
      </c>
      <c r="J820" s="5" t="s">
        <v>655</v>
      </c>
      <c r="K820" s="5" t="s">
        <v>1835</v>
      </c>
      <c r="L820" t="str">
        <f t="shared" si="372"/>
        <v>ExternalReference</v>
      </c>
      <c r="M820" t="str">
        <f t="shared" si="373"/>
        <v>referenceForObjects</v>
      </c>
      <c r="N820" t="str">
        <f t="shared" si="374"/>
        <v>LogisticsAgent</v>
      </c>
      <c r="O820" t="str">
        <f t="shared" si="375"/>
        <v>externalReferences</v>
      </c>
      <c r="P820" t="str">
        <f t="shared" si="376"/>
        <v>Actor|Organization|Carrier|Person|Company|NonHumanActor|PublicAuthority</v>
      </c>
      <c r="Q820" t="str">
        <f t="shared" si="377"/>
        <v>Object</v>
      </c>
      <c r="R820" t="str">
        <f t="shared" si="378"/>
        <v/>
      </c>
      <c r="S820" t="str">
        <f t="shared" si="379"/>
        <v/>
      </c>
      <c r="T820" t="str">
        <f t="shared" si="380"/>
        <v/>
      </c>
      <c r="U820" t="str">
        <f t="shared" si="381"/>
        <v/>
      </c>
      <c r="V820" t="str">
        <f t="shared" si="382"/>
        <v/>
      </c>
      <c r="W820" t="str">
        <f>IF($A820="Implicit","",COUNTIFS($C$8:C820,C820,$A$8:A820,"Explicit"))</f>
        <v/>
      </c>
      <c r="X820" t="str">
        <f t="shared" si="383"/>
        <v/>
      </c>
      <c r="Y820" t="str">
        <f t="shared" si="384"/>
        <v/>
      </c>
      <c r="Z820" t="str">
        <f t="shared" si="385"/>
        <v/>
      </c>
      <c r="AA820" t="str">
        <f t="shared" si="386"/>
        <v/>
      </c>
      <c r="AB820" t="str">
        <f t="shared" si="387"/>
        <v/>
      </c>
      <c r="AC820" t="str">
        <f t="shared" si="388"/>
        <v/>
      </c>
      <c r="AD820" t="str">
        <f t="shared" si="389"/>
        <v/>
      </c>
      <c r="AE820" t="str">
        <f t="shared" si="390"/>
        <v/>
      </c>
      <c r="AF820" t="str">
        <f t="shared" si="391"/>
        <v/>
      </c>
      <c r="AG820" t="str">
        <f t="shared" si="392"/>
        <v>"Common.ExternalReference"</v>
      </c>
      <c r="AH820" t="str">
        <f t="shared" si="393"/>
        <v>"referenceForObjects"</v>
      </c>
      <c r="AI820" t="str">
        <f t="shared" si="394"/>
        <v>"Abstract.LogisticsAgent"</v>
      </c>
      <c r="AJ820" t="str">
        <f t="shared" si="395"/>
        <v>"externalReferences"</v>
      </c>
      <c r="AK820" t="str">
        <f t="shared" si="396"/>
        <v>"hasMany"</v>
      </c>
      <c r="AL820" t="str">
        <f t="shared" si="397"/>
        <v>"Common.ExternalReference","referenceForObjects","Abstract.LogisticsAgent","externalReferences","hasMany"</v>
      </c>
      <c r="AN820">
        <f>COUNTIF(View_conceptual!G:G,L820)</f>
        <v>0</v>
      </c>
      <c r="AO820">
        <f>COUNTIF(View_conceptual!H:H,L820)+COUNTIF(View_conceptual!I:I,N820)</f>
        <v>0</v>
      </c>
      <c r="AQ820" t="str">
        <f t="shared" si="398"/>
        <v/>
      </c>
      <c r="AR820" t="str">
        <f t="shared" si="399"/>
        <v/>
      </c>
      <c r="AT820">
        <f>COUNTIF(View_full!G:G,L820)</f>
        <v>1</v>
      </c>
      <c r="AU820">
        <f>COUNTIF(View_full!H:H,L820)+COUNTIF(View_full!I:I,N820)</f>
        <v>0</v>
      </c>
      <c r="AV820">
        <f>COUNTIFS(Property_Manual!$A$2:$A$1206,Raw!L820,Property_Manual!$B$2:$B$1206,Raw!M820,Property_Manual!$C$2:$C$1206,Raw!N820,Property_Manual!$D$2:$D$1206,Raw!O820,Property_Manual!$F$2:$F$1206,"x")</f>
        <v>0</v>
      </c>
      <c r="AW820" t="str">
        <f t="shared" si="400"/>
        <v/>
      </c>
      <c r="AX820" t="str">
        <f t="shared" si="401"/>
        <v/>
      </c>
      <c r="AY820" t="str">
        <f t="shared" si="402"/>
        <v/>
      </c>
    </row>
    <row r="821" spans="1:51" x14ac:dyDescent="0.2">
      <c r="A821" s="5" t="s">
        <v>1255</v>
      </c>
      <c r="B821" s="5" t="s">
        <v>1198</v>
      </c>
      <c r="C821" s="5" t="s">
        <v>44</v>
      </c>
      <c r="D821" s="5" t="s">
        <v>654</v>
      </c>
      <c r="E821" s="5" t="s">
        <v>1198</v>
      </c>
      <c r="F821" s="5" t="s">
        <v>95</v>
      </c>
      <c r="H821" t="s">
        <v>43</v>
      </c>
      <c r="I821" s="5" t="s">
        <v>650</v>
      </c>
      <c r="J821" s="5" t="s">
        <v>655</v>
      </c>
      <c r="K821" s="5"/>
      <c r="L821" t="str">
        <f t="shared" si="372"/>
        <v>ExternalReference</v>
      </c>
      <c r="M821" t="str">
        <f t="shared" si="373"/>
        <v>referenceForObjects</v>
      </c>
      <c r="N821" t="str">
        <f t="shared" si="374"/>
        <v>Question</v>
      </c>
      <c r="O821" t="str">
        <f t="shared" si="375"/>
        <v>externalReferences</v>
      </c>
      <c r="P821" t="str">
        <f t="shared" si="376"/>
        <v/>
      </c>
      <c r="Q821" t="str">
        <f t="shared" si="377"/>
        <v>Object</v>
      </c>
      <c r="R821" t="str">
        <f t="shared" si="378"/>
        <v/>
      </c>
      <c r="S821" t="str">
        <f t="shared" si="379"/>
        <v/>
      </c>
      <c r="T821" t="str">
        <f t="shared" si="380"/>
        <v/>
      </c>
      <c r="U821" t="str">
        <f t="shared" si="381"/>
        <v/>
      </c>
      <c r="V821" t="str">
        <f t="shared" si="382"/>
        <v/>
      </c>
      <c r="W821" t="str">
        <f>IF($A821="Implicit","",COUNTIFS($C$8:C821,C821,$A$8:A821,"Explicit"))</f>
        <v/>
      </c>
      <c r="X821" t="str">
        <f t="shared" si="383"/>
        <v/>
      </c>
      <c r="Y821" t="str">
        <f t="shared" si="384"/>
        <v/>
      </c>
      <c r="Z821" t="str">
        <f t="shared" si="385"/>
        <v/>
      </c>
      <c r="AA821" t="str">
        <f t="shared" si="386"/>
        <v/>
      </c>
      <c r="AB821" t="str">
        <f t="shared" si="387"/>
        <v/>
      </c>
      <c r="AC821" t="str">
        <f t="shared" si="388"/>
        <v/>
      </c>
      <c r="AD821" t="str">
        <f t="shared" si="389"/>
        <v/>
      </c>
      <c r="AE821" t="str">
        <f t="shared" si="390"/>
        <v/>
      </c>
      <c r="AF821" t="str">
        <f t="shared" si="391"/>
        <v/>
      </c>
      <c r="AG821" t="str">
        <f t="shared" si="392"/>
        <v>"Common.ExternalReference"</v>
      </c>
      <c r="AH821" t="str">
        <f t="shared" si="393"/>
        <v>"referenceForObjects"</v>
      </c>
      <c r="AI821" t="str">
        <f t="shared" si="394"/>
        <v>"Common.Question"</v>
      </c>
      <c r="AJ821" t="str">
        <f t="shared" si="395"/>
        <v>"externalReferences"</v>
      </c>
      <c r="AK821" t="str">
        <f t="shared" si="396"/>
        <v>"hasMany"</v>
      </c>
      <c r="AL821" t="str">
        <f t="shared" si="397"/>
        <v>"Common.ExternalReference","referenceForObjects","Common.Question","externalReferences","hasMany"</v>
      </c>
      <c r="AN821">
        <f>COUNTIF(View_conceptual!G:G,L821)</f>
        <v>0</v>
      </c>
      <c r="AO821">
        <f>COUNTIF(View_conceptual!H:H,L821)+COUNTIF(View_conceptual!I:I,N821)</f>
        <v>0</v>
      </c>
      <c r="AQ821" t="str">
        <f t="shared" si="398"/>
        <v/>
      </c>
      <c r="AR821" t="str">
        <f t="shared" si="399"/>
        <v/>
      </c>
      <c r="AT821">
        <f>COUNTIF(View_full!G:G,L821)</f>
        <v>1</v>
      </c>
      <c r="AU821">
        <f>COUNTIF(View_full!H:H,L821)+COUNTIF(View_full!I:I,N821)</f>
        <v>1</v>
      </c>
      <c r="AV821">
        <f>COUNTIFS(Property_Manual!$A$2:$A$1206,Raw!L821,Property_Manual!$B$2:$B$1206,Raw!M821,Property_Manual!$C$2:$C$1206,Raw!N821,Property_Manual!$D$2:$D$1206,Raw!O821,Property_Manual!$F$2:$F$1206,"x")</f>
        <v>0</v>
      </c>
      <c r="AW821" t="str">
        <f t="shared" si="400"/>
        <v/>
      </c>
      <c r="AX821" t="str">
        <f t="shared" si="401"/>
        <v/>
      </c>
      <c r="AY821" t="str">
        <f t="shared" si="402"/>
        <v/>
      </c>
    </row>
    <row r="822" spans="1:51" x14ac:dyDescent="0.2">
      <c r="A822" s="5" t="s">
        <v>1255</v>
      </c>
      <c r="B822" s="5" t="s">
        <v>1198</v>
      </c>
      <c r="C822" s="5" t="s">
        <v>44</v>
      </c>
      <c r="D822" s="5" t="s">
        <v>654</v>
      </c>
      <c r="E822" s="5" t="s">
        <v>1201</v>
      </c>
      <c r="F822" s="5" t="s">
        <v>738</v>
      </c>
      <c r="H822" s="5" t="s">
        <v>43</v>
      </c>
      <c r="I822" s="5" t="s">
        <v>650</v>
      </c>
      <c r="J822" s="5" t="s">
        <v>655</v>
      </c>
      <c r="K822" s="5"/>
      <c r="L822" t="str">
        <f t="shared" si="372"/>
        <v>ExternalReference</v>
      </c>
      <c r="M822" t="str">
        <f t="shared" si="373"/>
        <v>referenceForObjects</v>
      </c>
      <c r="N822" t="str">
        <f t="shared" si="374"/>
        <v>Ratings</v>
      </c>
      <c r="O822" t="str">
        <f t="shared" si="375"/>
        <v>externalReferences</v>
      </c>
      <c r="P822" t="str">
        <f t="shared" si="376"/>
        <v/>
      </c>
      <c r="Q822" t="str">
        <f t="shared" si="377"/>
        <v>Object</v>
      </c>
      <c r="R822" t="str">
        <f t="shared" si="378"/>
        <v/>
      </c>
      <c r="S822" t="str">
        <f t="shared" si="379"/>
        <v/>
      </c>
      <c r="T822" t="str">
        <f t="shared" si="380"/>
        <v/>
      </c>
      <c r="U822" t="str">
        <f t="shared" si="381"/>
        <v/>
      </c>
      <c r="V822" t="str">
        <f t="shared" si="382"/>
        <v/>
      </c>
      <c r="W822" t="str">
        <f>IF($A822="Implicit","",COUNTIFS($C$8:C822,C822,$A$8:A822,"Explicit"))</f>
        <v/>
      </c>
      <c r="X822" t="str">
        <f t="shared" si="383"/>
        <v/>
      </c>
      <c r="Y822" t="str">
        <f t="shared" si="384"/>
        <v/>
      </c>
      <c r="Z822" t="str">
        <f t="shared" si="385"/>
        <v/>
      </c>
      <c r="AA822" t="str">
        <f t="shared" si="386"/>
        <v/>
      </c>
      <c r="AB822" t="str">
        <f t="shared" si="387"/>
        <v/>
      </c>
      <c r="AC822" t="str">
        <f t="shared" si="388"/>
        <v/>
      </c>
      <c r="AD822" t="str">
        <f t="shared" si="389"/>
        <v/>
      </c>
      <c r="AE822" t="str">
        <f t="shared" si="390"/>
        <v/>
      </c>
      <c r="AF822" t="str">
        <f t="shared" si="391"/>
        <v/>
      </c>
      <c r="AG822" t="str">
        <f t="shared" si="392"/>
        <v>"Common.ExternalReference"</v>
      </c>
      <c r="AH822" t="str">
        <f t="shared" si="393"/>
        <v>"referenceForObjects"</v>
      </c>
      <c r="AI822" t="str">
        <f t="shared" si="394"/>
        <v>"Distribution.Ratings"</v>
      </c>
      <c r="AJ822" t="str">
        <f t="shared" si="395"/>
        <v>"externalReferences"</v>
      </c>
      <c r="AK822" t="str">
        <f t="shared" si="396"/>
        <v>"hasMany"</v>
      </c>
      <c r="AL822" t="str">
        <f t="shared" si="397"/>
        <v>"Common.ExternalReference","referenceForObjects","Distribution.Ratings","externalReferences","hasMany"</v>
      </c>
      <c r="AN822">
        <f>COUNTIF(View_conceptual!G:G,L822)</f>
        <v>0</v>
      </c>
      <c r="AO822">
        <f>COUNTIF(View_conceptual!H:H,L822)+COUNTIF(View_conceptual!I:I,N822)</f>
        <v>0</v>
      </c>
      <c r="AQ822" t="str">
        <f t="shared" si="398"/>
        <v/>
      </c>
      <c r="AR822" t="str">
        <f t="shared" si="399"/>
        <v/>
      </c>
      <c r="AT822">
        <f>COUNTIF(View_full!G:G,L822)</f>
        <v>1</v>
      </c>
      <c r="AU822">
        <f>COUNTIF(View_full!H:H,L822)+COUNTIF(View_full!I:I,N822)</f>
        <v>1</v>
      </c>
      <c r="AV822">
        <f>COUNTIFS(Property_Manual!$A$2:$A$1206,Raw!L822,Property_Manual!$B$2:$B$1206,Raw!M822,Property_Manual!$C$2:$C$1206,Raw!N822,Property_Manual!$D$2:$D$1206,Raw!O822,Property_Manual!$F$2:$F$1206,"x")</f>
        <v>0</v>
      </c>
      <c r="AW822" t="str">
        <f t="shared" si="400"/>
        <v/>
      </c>
      <c r="AX822" t="str">
        <f t="shared" si="401"/>
        <v/>
      </c>
      <c r="AY822" t="str">
        <f t="shared" si="402"/>
        <v/>
      </c>
    </row>
    <row r="823" spans="1:51" x14ac:dyDescent="0.2">
      <c r="A823" s="5" t="s">
        <v>1255</v>
      </c>
      <c r="B823" s="5" t="s">
        <v>1198</v>
      </c>
      <c r="C823" s="5" t="s">
        <v>44</v>
      </c>
      <c r="D823" s="5" t="s">
        <v>654</v>
      </c>
      <c r="E823" s="5" t="s">
        <v>20</v>
      </c>
      <c r="F823" s="5" t="s">
        <v>154</v>
      </c>
      <c r="H823" t="s">
        <v>43</v>
      </c>
      <c r="I823" s="5" t="s">
        <v>650</v>
      </c>
      <c r="J823" s="5" t="s">
        <v>655</v>
      </c>
      <c r="K823" s="5"/>
      <c r="L823" t="str">
        <f t="shared" si="372"/>
        <v>ExternalReference</v>
      </c>
      <c r="M823" t="str">
        <f t="shared" si="373"/>
        <v>referenceForObjects</v>
      </c>
      <c r="N823" t="str">
        <f t="shared" si="374"/>
        <v>SecurityDeclaration</v>
      </c>
      <c r="O823" t="str">
        <f t="shared" si="375"/>
        <v>externalReferences</v>
      </c>
      <c r="P823" t="str">
        <f t="shared" si="376"/>
        <v/>
      </c>
      <c r="Q823" t="str">
        <f t="shared" si="377"/>
        <v>Object</v>
      </c>
      <c r="R823" t="str">
        <f t="shared" si="378"/>
        <v/>
      </c>
      <c r="S823" t="str">
        <f t="shared" si="379"/>
        <v/>
      </c>
      <c r="T823" t="str">
        <f t="shared" si="380"/>
        <v/>
      </c>
      <c r="U823" t="str">
        <f t="shared" si="381"/>
        <v/>
      </c>
      <c r="V823" t="str">
        <f t="shared" si="382"/>
        <v/>
      </c>
      <c r="W823" t="str">
        <f>IF($A823="Implicit","",COUNTIFS($C$8:C823,C823,$A$8:A823,"Explicit"))</f>
        <v/>
      </c>
      <c r="X823" t="str">
        <f t="shared" si="383"/>
        <v/>
      </c>
      <c r="Y823" t="str">
        <f t="shared" si="384"/>
        <v/>
      </c>
      <c r="Z823" t="str">
        <f t="shared" si="385"/>
        <v/>
      </c>
      <c r="AA823" t="str">
        <f t="shared" si="386"/>
        <v/>
      </c>
      <c r="AB823" t="str">
        <f t="shared" si="387"/>
        <v/>
      </c>
      <c r="AC823" t="str">
        <f t="shared" si="388"/>
        <v/>
      </c>
      <c r="AD823" t="str">
        <f t="shared" si="389"/>
        <v/>
      </c>
      <c r="AE823" t="str">
        <f t="shared" si="390"/>
        <v/>
      </c>
      <c r="AF823" t="str">
        <f t="shared" si="391"/>
        <v/>
      </c>
      <c r="AG823" t="str">
        <f t="shared" si="392"/>
        <v>"Common.ExternalReference"</v>
      </c>
      <c r="AH823" t="str">
        <f t="shared" si="393"/>
        <v>"referenceForObjects"</v>
      </c>
      <c r="AI823" t="str">
        <f t="shared" si="394"/>
        <v>"Core.SecurityDeclaration"</v>
      </c>
      <c r="AJ823" t="str">
        <f t="shared" si="395"/>
        <v>"externalReferences"</v>
      </c>
      <c r="AK823" t="str">
        <f t="shared" si="396"/>
        <v>"hasMany"</v>
      </c>
      <c r="AL823" t="str">
        <f t="shared" si="397"/>
        <v>"Common.ExternalReference","referenceForObjects","Core.SecurityDeclaration","externalReferences","hasMany"</v>
      </c>
      <c r="AN823">
        <f>COUNTIF(View_conceptual!G:G,L823)</f>
        <v>0</v>
      </c>
      <c r="AO823">
        <f>COUNTIF(View_conceptual!H:H,L823)+COUNTIF(View_conceptual!I:I,N823)</f>
        <v>0</v>
      </c>
      <c r="AQ823" t="str">
        <f t="shared" si="398"/>
        <v/>
      </c>
      <c r="AR823" t="str">
        <f t="shared" si="399"/>
        <v/>
      </c>
      <c r="AT823">
        <f>COUNTIF(View_full!G:G,L823)</f>
        <v>1</v>
      </c>
      <c r="AU823">
        <f>COUNTIF(View_full!H:H,L823)+COUNTIF(View_full!I:I,N823)</f>
        <v>1</v>
      </c>
      <c r="AV823">
        <f>COUNTIFS(Property_Manual!$A$2:$A$1206,Raw!L823,Property_Manual!$B$2:$B$1206,Raw!M823,Property_Manual!$C$2:$C$1206,Raw!N823,Property_Manual!$D$2:$D$1206,Raw!O823,Property_Manual!$F$2:$F$1206,"x")</f>
        <v>0</v>
      </c>
      <c r="AW823" t="str">
        <f t="shared" si="400"/>
        <v/>
      </c>
      <c r="AX823" t="str">
        <f t="shared" si="401"/>
        <v/>
      </c>
      <c r="AY823" t="str">
        <f t="shared" si="402"/>
        <v/>
      </c>
    </row>
    <row r="824" spans="1:51" x14ac:dyDescent="0.2">
      <c r="A824" s="5" t="s">
        <v>1255</v>
      </c>
      <c r="B824" s="5" t="s">
        <v>1198</v>
      </c>
      <c r="C824" s="5" t="s">
        <v>44</v>
      </c>
      <c r="D824" s="5" t="s">
        <v>654</v>
      </c>
      <c r="E824" s="5" t="s">
        <v>1196</v>
      </c>
      <c r="F824" s="5" t="s">
        <v>36</v>
      </c>
      <c r="H824" t="s">
        <v>43</v>
      </c>
      <c r="I824" s="5" t="s">
        <v>650</v>
      </c>
      <c r="J824" s="5" t="s">
        <v>655</v>
      </c>
      <c r="K824" s="5" t="s">
        <v>3151</v>
      </c>
      <c r="L824" t="str">
        <f t="shared" si="372"/>
        <v>ExternalReference</v>
      </c>
      <c r="M824" t="str">
        <f t="shared" si="373"/>
        <v>referenceForObjects</v>
      </c>
      <c r="N824" t="str">
        <f t="shared" si="374"/>
        <v>LogisticsService</v>
      </c>
      <c r="O824" t="str">
        <f t="shared" si="375"/>
        <v>externalReferences</v>
      </c>
      <c r="P824" t="str">
        <f t="shared" si="376"/>
        <v>Booking|HandlingService</v>
      </c>
      <c r="Q824" t="str">
        <f t="shared" si="377"/>
        <v>Object</v>
      </c>
      <c r="R824" t="str">
        <f t="shared" si="378"/>
        <v/>
      </c>
      <c r="S824" t="str">
        <f t="shared" si="379"/>
        <v/>
      </c>
      <c r="T824" t="str">
        <f t="shared" si="380"/>
        <v/>
      </c>
      <c r="U824" t="str">
        <f t="shared" si="381"/>
        <v/>
      </c>
      <c r="V824" t="str">
        <f t="shared" si="382"/>
        <v/>
      </c>
      <c r="W824" t="str">
        <f>IF($A824="Implicit","",COUNTIFS($C$8:C824,C824,$A$8:A824,"Explicit"))</f>
        <v/>
      </c>
      <c r="X824" t="str">
        <f t="shared" si="383"/>
        <v/>
      </c>
      <c r="Y824" t="str">
        <f t="shared" si="384"/>
        <v/>
      </c>
      <c r="Z824" t="str">
        <f t="shared" si="385"/>
        <v/>
      </c>
      <c r="AA824" t="str">
        <f t="shared" si="386"/>
        <v/>
      </c>
      <c r="AB824" t="str">
        <f t="shared" si="387"/>
        <v/>
      </c>
      <c r="AC824" t="str">
        <f t="shared" si="388"/>
        <v/>
      </c>
      <c r="AD824" t="str">
        <f t="shared" si="389"/>
        <v/>
      </c>
      <c r="AE824" t="str">
        <f t="shared" si="390"/>
        <v/>
      </c>
      <c r="AF824" t="str">
        <f t="shared" si="391"/>
        <v/>
      </c>
      <c r="AG824" t="str">
        <f t="shared" si="392"/>
        <v>"Common.ExternalReference"</v>
      </c>
      <c r="AH824" t="str">
        <f t="shared" si="393"/>
        <v>"referenceForObjects"</v>
      </c>
      <c r="AI824" t="str">
        <f t="shared" si="394"/>
        <v>"Abstract.LogisticsService"</v>
      </c>
      <c r="AJ824" t="str">
        <f t="shared" si="395"/>
        <v>"externalReferences"</v>
      </c>
      <c r="AK824" t="str">
        <f t="shared" si="396"/>
        <v>"hasMany"</v>
      </c>
      <c r="AL824" t="str">
        <f t="shared" si="397"/>
        <v>"Common.ExternalReference","referenceForObjects","Abstract.LogisticsService","externalReferences","hasMany"</v>
      </c>
      <c r="AN824">
        <f>COUNTIF(View_conceptual!G:G,L824)</f>
        <v>0</v>
      </c>
      <c r="AO824">
        <f>COUNTIF(View_conceptual!H:H,L824)+COUNTIF(View_conceptual!I:I,N824)</f>
        <v>0</v>
      </c>
      <c r="AQ824" t="str">
        <f t="shared" si="398"/>
        <v/>
      </c>
      <c r="AR824" t="str">
        <f t="shared" si="399"/>
        <v/>
      </c>
      <c r="AT824">
        <f>COUNTIF(View_full!G:G,L824)</f>
        <v>1</v>
      </c>
      <c r="AU824">
        <f>COUNTIF(View_full!H:H,L824)+COUNTIF(View_full!I:I,N824)</f>
        <v>0</v>
      </c>
      <c r="AV824">
        <f>COUNTIFS(Property_Manual!$A$2:$A$1206,Raw!L824,Property_Manual!$B$2:$B$1206,Raw!M824,Property_Manual!$C$2:$C$1206,Raw!N824,Property_Manual!$D$2:$D$1206,Raw!O824,Property_Manual!$F$2:$F$1206,"x")</f>
        <v>0</v>
      </c>
      <c r="AW824" t="str">
        <f t="shared" si="400"/>
        <v/>
      </c>
      <c r="AX824" t="str">
        <f t="shared" si="401"/>
        <v/>
      </c>
      <c r="AY824" t="str">
        <f t="shared" si="402"/>
        <v/>
      </c>
    </row>
    <row r="825" spans="1:51" x14ac:dyDescent="0.2">
      <c r="A825" s="5" t="s">
        <v>1255</v>
      </c>
      <c r="B825" s="5" t="s">
        <v>1198</v>
      </c>
      <c r="C825" s="5" t="s">
        <v>44</v>
      </c>
      <c r="D825" s="5" t="s">
        <v>654</v>
      </c>
      <c r="E825" s="5" t="s">
        <v>1199</v>
      </c>
      <c r="F825" s="5" t="s">
        <v>679</v>
      </c>
      <c r="H825" s="5" t="s">
        <v>43</v>
      </c>
      <c r="I825" s="5" t="s">
        <v>650</v>
      </c>
      <c r="J825" s="5" t="s">
        <v>655</v>
      </c>
      <c r="K825" s="5"/>
      <c r="L825" t="str">
        <f t="shared" si="372"/>
        <v>ExternalReference</v>
      </c>
      <c r="M825" t="str">
        <f t="shared" si="373"/>
        <v>referenceForObjects</v>
      </c>
      <c r="N825" t="str">
        <f t="shared" si="374"/>
        <v>EpermitSignature</v>
      </c>
      <c r="O825" t="str">
        <f t="shared" si="375"/>
        <v>externalReferences</v>
      </c>
      <c r="P825" t="str">
        <f t="shared" si="376"/>
        <v/>
      </c>
      <c r="Q825" t="str">
        <f t="shared" si="377"/>
        <v>Object</v>
      </c>
      <c r="R825" t="str">
        <f t="shared" si="378"/>
        <v/>
      </c>
      <c r="S825" t="str">
        <f t="shared" si="379"/>
        <v/>
      </c>
      <c r="T825" t="str">
        <f t="shared" si="380"/>
        <v/>
      </c>
      <c r="U825" t="str">
        <f t="shared" si="381"/>
        <v/>
      </c>
      <c r="V825" t="str">
        <f t="shared" si="382"/>
        <v/>
      </c>
      <c r="W825" t="str">
        <f>IF($A825="Implicit","",COUNTIFS($C$8:C825,C825,$A$8:A825,"Explicit"))</f>
        <v/>
      </c>
      <c r="X825" t="str">
        <f t="shared" si="383"/>
        <v/>
      </c>
      <c r="Y825" t="str">
        <f t="shared" si="384"/>
        <v/>
      </c>
      <c r="Z825" t="str">
        <f t="shared" si="385"/>
        <v/>
      </c>
      <c r="AA825" t="str">
        <f t="shared" si="386"/>
        <v/>
      </c>
      <c r="AB825" t="str">
        <f t="shared" si="387"/>
        <v/>
      </c>
      <c r="AC825" t="str">
        <f t="shared" si="388"/>
        <v/>
      </c>
      <c r="AD825" t="str">
        <f t="shared" si="389"/>
        <v/>
      </c>
      <c r="AE825" t="str">
        <f t="shared" si="390"/>
        <v/>
      </c>
      <c r="AF825" t="str">
        <f t="shared" si="391"/>
        <v/>
      </c>
      <c r="AG825" t="str">
        <f t="shared" si="392"/>
        <v>"Common.ExternalReference"</v>
      </c>
      <c r="AH825" t="str">
        <f t="shared" si="393"/>
        <v>"referenceForObjects"</v>
      </c>
      <c r="AI825" t="str">
        <f t="shared" si="394"/>
        <v>"LiveAnimals.EpermitSignature"</v>
      </c>
      <c r="AJ825" t="str">
        <f t="shared" si="395"/>
        <v>"externalReferences"</v>
      </c>
      <c r="AK825" t="str">
        <f t="shared" si="396"/>
        <v>"hasMany"</v>
      </c>
      <c r="AL825" t="str">
        <f t="shared" si="397"/>
        <v>"Common.ExternalReference","referenceForObjects","LiveAnimals.EpermitSignature","externalReferences","hasMany"</v>
      </c>
      <c r="AN825">
        <f>COUNTIF(View_conceptual!G:G,L825)</f>
        <v>0</v>
      </c>
      <c r="AO825">
        <f>COUNTIF(View_conceptual!H:H,L825)+COUNTIF(View_conceptual!I:I,N825)</f>
        <v>0</v>
      </c>
      <c r="AQ825" t="str">
        <f t="shared" si="398"/>
        <v/>
      </c>
      <c r="AR825" t="str">
        <f t="shared" si="399"/>
        <v/>
      </c>
      <c r="AT825">
        <f>COUNTIF(View_full!G:G,L825)</f>
        <v>1</v>
      </c>
      <c r="AU825">
        <f>COUNTIF(View_full!H:H,L825)+COUNTIF(View_full!I:I,N825)</f>
        <v>0</v>
      </c>
      <c r="AV825">
        <f>COUNTIFS(Property_Manual!$A$2:$A$1206,Raw!L825,Property_Manual!$B$2:$B$1206,Raw!M825,Property_Manual!$C$2:$C$1206,Raw!N825,Property_Manual!$D$2:$D$1206,Raw!O825,Property_Manual!$F$2:$F$1206,"x")</f>
        <v>0</v>
      </c>
      <c r="AW825" t="str">
        <f t="shared" si="400"/>
        <v/>
      </c>
      <c r="AX825" t="str">
        <f t="shared" si="401"/>
        <v/>
      </c>
      <c r="AY825" t="str">
        <f t="shared" si="402"/>
        <v/>
      </c>
    </row>
    <row r="826" spans="1:51" x14ac:dyDescent="0.2">
      <c r="A826" s="5" t="s">
        <v>1255</v>
      </c>
      <c r="B826" s="5" t="s">
        <v>1198</v>
      </c>
      <c r="C826" s="5" t="s">
        <v>44</v>
      </c>
      <c r="D826" s="5" t="s">
        <v>654</v>
      </c>
      <c r="E826" s="5" t="s">
        <v>1209</v>
      </c>
      <c r="F826" s="5" t="s">
        <v>1043</v>
      </c>
      <c r="H826" s="5" t="s">
        <v>43</v>
      </c>
      <c r="I826" s="5" t="s">
        <v>650</v>
      </c>
      <c r="J826" s="5" t="s">
        <v>655</v>
      </c>
      <c r="K826" s="5"/>
      <c r="L826" t="str">
        <f t="shared" si="372"/>
        <v>ExternalReference</v>
      </c>
      <c r="M826" t="str">
        <f t="shared" si="373"/>
        <v>referenceForObjects</v>
      </c>
      <c r="N826" t="str">
        <f t="shared" si="374"/>
        <v>Storing</v>
      </c>
      <c r="O826" t="str">
        <f t="shared" si="375"/>
        <v>externalReferences</v>
      </c>
      <c r="P826" t="str">
        <f t="shared" si="376"/>
        <v/>
      </c>
      <c r="Q826" t="str">
        <f t="shared" si="377"/>
        <v>Object</v>
      </c>
      <c r="R826" t="str">
        <f t="shared" si="378"/>
        <v/>
      </c>
      <c r="S826" t="str">
        <f t="shared" si="379"/>
        <v/>
      </c>
      <c r="T826" t="str">
        <f t="shared" si="380"/>
        <v/>
      </c>
      <c r="U826" t="str">
        <f t="shared" si="381"/>
        <v/>
      </c>
      <c r="V826" t="str">
        <f t="shared" si="382"/>
        <v/>
      </c>
      <c r="W826" t="str">
        <f>IF($A826="Implicit","",COUNTIFS($C$8:C826,C826,$A$8:A826,"Explicit"))</f>
        <v/>
      </c>
      <c r="X826" t="str">
        <f t="shared" si="383"/>
        <v/>
      </c>
      <c r="Y826" t="str">
        <f t="shared" si="384"/>
        <v/>
      </c>
      <c r="Z826" t="str">
        <f t="shared" si="385"/>
        <v/>
      </c>
      <c r="AA826" t="str">
        <f t="shared" si="386"/>
        <v/>
      </c>
      <c r="AB826" t="str">
        <f t="shared" si="387"/>
        <v/>
      </c>
      <c r="AC826" t="str">
        <f t="shared" si="388"/>
        <v/>
      </c>
      <c r="AD826" t="str">
        <f t="shared" si="389"/>
        <v/>
      </c>
      <c r="AE826" t="str">
        <f t="shared" si="390"/>
        <v/>
      </c>
      <c r="AF826" t="str">
        <f t="shared" si="391"/>
        <v/>
      </c>
      <c r="AG826" t="str">
        <f t="shared" si="392"/>
        <v>"Common.ExternalReference"</v>
      </c>
      <c r="AH826" t="str">
        <f t="shared" si="393"/>
        <v>"referenceForObjects"</v>
      </c>
      <c r="AI826" t="str">
        <f t="shared" si="394"/>
        <v>"Action.Storing"</v>
      </c>
      <c r="AJ826" t="str">
        <f t="shared" si="395"/>
        <v>"externalReferences"</v>
      </c>
      <c r="AK826" t="str">
        <f t="shared" si="396"/>
        <v>"hasMany"</v>
      </c>
      <c r="AL826" t="str">
        <f t="shared" si="397"/>
        <v>"Common.ExternalReference","referenceForObjects","Action.Storing","externalReferences","hasMany"</v>
      </c>
      <c r="AN826">
        <f>COUNTIF(View_conceptual!G:G,L826)</f>
        <v>0</v>
      </c>
      <c r="AO826">
        <f>COUNTIF(View_conceptual!H:H,L826)+COUNTIF(View_conceptual!I:I,N826)</f>
        <v>0</v>
      </c>
      <c r="AQ826" t="str">
        <f t="shared" si="398"/>
        <v/>
      </c>
      <c r="AR826" t="str">
        <f t="shared" si="399"/>
        <v/>
      </c>
      <c r="AT826">
        <f>COUNTIF(View_full!G:G,L826)</f>
        <v>1</v>
      </c>
      <c r="AU826">
        <f>COUNTIF(View_full!H:H,L826)+COUNTIF(View_full!I:I,N826)</f>
        <v>1</v>
      </c>
      <c r="AV826">
        <f>COUNTIFS(Property_Manual!$A$2:$A$1206,Raw!L826,Property_Manual!$B$2:$B$1206,Raw!M826,Property_Manual!$C$2:$C$1206,Raw!N826,Property_Manual!$D$2:$D$1206,Raw!O826,Property_Manual!$F$2:$F$1206,"x")</f>
        <v>0</v>
      </c>
      <c r="AW826" t="str">
        <f t="shared" si="400"/>
        <v/>
      </c>
      <c r="AX826" t="str">
        <f t="shared" si="401"/>
        <v/>
      </c>
      <c r="AY826" t="str">
        <f t="shared" si="402"/>
        <v/>
      </c>
    </row>
    <row r="827" spans="1:51" x14ac:dyDescent="0.2">
      <c r="A827" s="5" t="s">
        <v>1255</v>
      </c>
      <c r="B827" s="5" t="s">
        <v>1198</v>
      </c>
      <c r="C827" s="5" t="s">
        <v>44</v>
      </c>
      <c r="D827" s="5" t="s">
        <v>654</v>
      </c>
      <c r="E827" s="5" t="s">
        <v>1201</v>
      </c>
      <c r="F827" s="5" t="s">
        <v>315</v>
      </c>
      <c r="H827" t="s">
        <v>43</v>
      </c>
      <c r="I827" s="5" t="s">
        <v>650</v>
      </c>
      <c r="J827" s="5" t="s">
        <v>655</v>
      </c>
      <c r="K827" s="5"/>
      <c r="L827" t="str">
        <f t="shared" si="372"/>
        <v>ExternalReference</v>
      </c>
      <c r="M827" t="str">
        <f t="shared" si="373"/>
        <v>referenceForObjects</v>
      </c>
      <c r="N827" t="str">
        <f t="shared" si="374"/>
        <v>TransportLegs</v>
      </c>
      <c r="O827" t="str">
        <f t="shared" si="375"/>
        <v>externalReferences</v>
      </c>
      <c r="P827" t="str">
        <f t="shared" si="376"/>
        <v/>
      </c>
      <c r="Q827" t="str">
        <f t="shared" si="377"/>
        <v>Object</v>
      </c>
      <c r="R827" t="str">
        <f t="shared" si="378"/>
        <v/>
      </c>
      <c r="S827" t="str">
        <f t="shared" si="379"/>
        <v/>
      </c>
      <c r="T827" t="str">
        <f t="shared" si="380"/>
        <v/>
      </c>
      <c r="U827" t="str">
        <f t="shared" si="381"/>
        <v/>
      </c>
      <c r="V827" t="str">
        <f t="shared" si="382"/>
        <v/>
      </c>
      <c r="W827" t="str">
        <f>IF($A827="Implicit","",COUNTIFS($C$8:C827,C827,$A$8:A827,"Explicit"))</f>
        <v/>
      </c>
      <c r="X827" t="str">
        <f t="shared" si="383"/>
        <v/>
      </c>
      <c r="Y827" t="str">
        <f t="shared" si="384"/>
        <v/>
      </c>
      <c r="Z827" t="str">
        <f t="shared" si="385"/>
        <v/>
      </c>
      <c r="AA827" t="str">
        <f t="shared" si="386"/>
        <v/>
      </c>
      <c r="AB827" t="str">
        <f t="shared" si="387"/>
        <v/>
      </c>
      <c r="AC827" t="str">
        <f t="shared" si="388"/>
        <v/>
      </c>
      <c r="AD827" t="str">
        <f t="shared" si="389"/>
        <v/>
      </c>
      <c r="AE827" t="str">
        <f t="shared" si="390"/>
        <v/>
      </c>
      <c r="AF827" t="str">
        <f t="shared" si="391"/>
        <v/>
      </c>
      <c r="AG827" t="str">
        <f t="shared" si="392"/>
        <v>"Common.ExternalReference"</v>
      </c>
      <c r="AH827" t="str">
        <f t="shared" si="393"/>
        <v>"referenceForObjects"</v>
      </c>
      <c r="AI827" t="str">
        <f t="shared" si="394"/>
        <v>"Distribution.TransportLegs"</v>
      </c>
      <c r="AJ827" t="str">
        <f t="shared" si="395"/>
        <v>"externalReferences"</v>
      </c>
      <c r="AK827" t="str">
        <f t="shared" si="396"/>
        <v>"hasMany"</v>
      </c>
      <c r="AL827" t="str">
        <f t="shared" si="397"/>
        <v>"Common.ExternalReference","referenceForObjects","Distribution.TransportLegs","externalReferences","hasMany"</v>
      </c>
      <c r="AN827">
        <f>COUNTIF(View_conceptual!G:G,L827)</f>
        <v>0</v>
      </c>
      <c r="AO827">
        <f>COUNTIF(View_conceptual!H:H,L827)+COUNTIF(View_conceptual!I:I,N827)</f>
        <v>0</v>
      </c>
      <c r="AQ827" t="str">
        <f t="shared" si="398"/>
        <v/>
      </c>
      <c r="AR827" t="str">
        <f t="shared" si="399"/>
        <v/>
      </c>
      <c r="AT827">
        <f>COUNTIF(View_full!G:G,L827)</f>
        <v>1</v>
      </c>
      <c r="AU827">
        <f>COUNTIF(View_full!H:H,L827)+COUNTIF(View_full!I:I,N827)</f>
        <v>1</v>
      </c>
      <c r="AV827">
        <f>COUNTIFS(Property_Manual!$A$2:$A$1206,Raw!L827,Property_Manual!$B$2:$B$1206,Raw!M827,Property_Manual!$C$2:$C$1206,Raw!N827,Property_Manual!$D$2:$D$1206,Raw!O827,Property_Manual!$F$2:$F$1206,"x")</f>
        <v>0</v>
      </c>
      <c r="AW827" t="str">
        <f t="shared" si="400"/>
        <v/>
      </c>
      <c r="AX827" t="str">
        <f t="shared" si="401"/>
        <v/>
      </c>
      <c r="AY827" t="str">
        <f t="shared" si="402"/>
        <v/>
      </c>
    </row>
    <row r="828" spans="1:51" x14ac:dyDescent="0.2">
      <c r="A828" s="5" t="s">
        <v>1255</v>
      </c>
      <c r="B828" s="5" t="s">
        <v>1198</v>
      </c>
      <c r="C828" s="5" t="s">
        <v>44</v>
      </c>
      <c r="D828" s="5" t="s">
        <v>654</v>
      </c>
      <c r="E828" s="5" t="s">
        <v>20</v>
      </c>
      <c r="F828" s="5" t="s">
        <v>1139</v>
      </c>
      <c r="H828" t="s">
        <v>43</v>
      </c>
      <c r="I828" s="5" t="s">
        <v>650</v>
      </c>
      <c r="J828" s="5" t="s">
        <v>655</v>
      </c>
      <c r="K828" s="5"/>
      <c r="L828" t="str">
        <f t="shared" si="372"/>
        <v>ExternalReference</v>
      </c>
      <c r="M828" t="str">
        <f t="shared" si="373"/>
        <v>referenceForObjects</v>
      </c>
      <c r="N828" t="str">
        <f t="shared" si="374"/>
        <v>ULD</v>
      </c>
      <c r="O828" t="str">
        <f t="shared" si="375"/>
        <v>externalReferences</v>
      </c>
      <c r="P828" t="str">
        <f t="shared" si="376"/>
        <v/>
      </c>
      <c r="Q828" t="str">
        <f t="shared" si="377"/>
        <v>Object</v>
      </c>
      <c r="R828" t="str">
        <f t="shared" si="378"/>
        <v/>
      </c>
      <c r="S828" t="str">
        <f t="shared" si="379"/>
        <v/>
      </c>
      <c r="T828" t="str">
        <f t="shared" si="380"/>
        <v/>
      </c>
      <c r="U828" t="str">
        <f t="shared" si="381"/>
        <v/>
      </c>
      <c r="V828" t="str">
        <f t="shared" si="382"/>
        <v/>
      </c>
      <c r="W828" t="str">
        <f>IF($A828="Implicit","",COUNTIFS($C$8:C828,C828,$A$8:A828,"Explicit"))</f>
        <v/>
      </c>
      <c r="X828" t="str">
        <f t="shared" si="383"/>
        <v/>
      </c>
      <c r="Y828" t="str">
        <f t="shared" si="384"/>
        <v/>
      </c>
      <c r="Z828" t="str">
        <f t="shared" si="385"/>
        <v/>
      </c>
      <c r="AA828" t="str">
        <f t="shared" si="386"/>
        <v/>
      </c>
      <c r="AB828" t="str">
        <f t="shared" si="387"/>
        <v/>
      </c>
      <c r="AC828" t="str">
        <f t="shared" si="388"/>
        <v/>
      </c>
      <c r="AD828" t="str">
        <f t="shared" si="389"/>
        <v/>
      </c>
      <c r="AE828" t="str">
        <f t="shared" si="390"/>
        <v/>
      </c>
      <c r="AF828" t="str">
        <f t="shared" si="391"/>
        <v/>
      </c>
      <c r="AG828" t="str">
        <f t="shared" si="392"/>
        <v>"Common.ExternalReference"</v>
      </c>
      <c r="AH828" t="str">
        <f t="shared" si="393"/>
        <v>"referenceForObjects"</v>
      </c>
      <c r="AI828" t="str">
        <f t="shared" si="394"/>
        <v>"Core.ULD"</v>
      </c>
      <c r="AJ828" t="str">
        <f t="shared" si="395"/>
        <v>"externalReferences"</v>
      </c>
      <c r="AK828" t="str">
        <f t="shared" si="396"/>
        <v>"hasMany"</v>
      </c>
      <c r="AL828" t="str">
        <f t="shared" si="397"/>
        <v>"Common.ExternalReference","referenceForObjects","Core.ULD","externalReferences","hasMany"</v>
      </c>
      <c r="AN828">
        <f>COUNTIF(View_conceptual!G:G,L828)</f>
        <v>0</v>
      </c>
      <c r="AO828">
        <f>COUNTIF(View_conceptual!H:H,L828)+COUNTIF(View_conceptual!I:I,N828)</f>
        <v>1</v>
      </c>
      <c r="AQ828" t="str">
        <f t="shared" si="398"/>
        <v/>
      </c>
      <c r="AR828" t="str">
        <f t="shared" si="399"/>
        <v/>
      </c>
      <c r="AT828">
        <f>COUNTIF(View_full!G:G,L828)</f>
        <v>1</v>
      </c>
      <c r="AU828">
        <f>COUNTIF(View_full!H:H,L828)+COUNTIF(View_full!I:I,N828)</f>
        <v>1</v>
      </c>
      <c r="AV828">
        <f>COUNTIFS(Property_Manual!$A$2:$A$1206,Raw!L828,Property_Manual!$B$2:$B$1206,Raw!M828,Property_Manual!$C$2:$C$1206,Raw!N828,Property_Manual!$D$2:$D$1206,Raw!O828,Property_Manual!$F$2:$F$1206,"x")</f>
        <v>0</v>
      </c>
      <c r="AW828" t="str">
        <f t="shared" si="400"/>
        <v/>
      </c>
      <c r="AX828" t="str">
        <f t="shared" si="401"/>
        <v/>
      </c>
      <c r="AY828" t="str">
        <f t="shared" si="402"/>
        <v/>
      </c>
    </row>
    <row r="829" spans="1:51" x14ac:dyDescent="0.2">
      <c r="A829" s="5" t="s">
        <v>1255</v>
      </c>
      <c r="B829" s="5" t="s">
        <v>1198</v>
      </c>
      <c r="C829" s="5" t="s">
        <v>44</v>
      </c>
      <c r="D829" s="5" t="s">
        <v>654</v>
      </c>
      <c r="E829" s="5" t="s">
        <v>1207</v>
      </c>
      <c r="F829" s="5" t="s">
        <v>626</v>
      </c>
      <c r="H829" t="s">
        <v>43</v>
      </c>
      <c r="I829" s="5" t="s">
        <v>650</v>
      </c>
      <c r="J829" s="5" t="s">
        <v>655</v>
      </c>
      <c r="K829" s="5"/>
      <c r="L829" t="str">
        <f t="shared" si="372"/>
        <v>ExternalReference</v>
      </c>
      <c r="M829" t="str">
        <f t="shared" si="373"/>
        <v>referenceForObjects</v>
      </c>
      <c r="N829" t="str">
        <f t="shared" si="374"/>
        <v>PieceDg</v>
      </c>
      <c r="O829" t="str">
        <f t="shared" si="375"/>
        <v>externalReferences</v>
      </c>
      <c r="P829" t="str">
        <f t="shared" si="376"/>
        <v/>
      </c>
      <c r="Q829" t="str">
        <f t="shared" si="377"/>
        <v>Object</v>
      </c>
      <c r="R829" t="str">
        <f t="shared" si="378"/>
        <v/>
      </c>
      <c r="S829" t="str">
        <f t="shared" si="379"/>
        <v/>
      </c>
      <c r="T829" t="str">
        <f t="shared" si="380"/>
        <v/>
      </c>
      <c r="U829" t="str">
        <f t="shared" si="381"/>
        <v/>
      </c>
      <c r="V829" t="str">
        <f t="shared" si="382"/>
        <v/>
      </c>
      <c r="W829" t="str">
        <f>IF($A829="Implicit","",COUNTIFS($C$8:C829,C829,$A$8:A829,"Explicit"))</f>
        <v/>
      </c>
      <c r="X829" t="str">
        <f t="shared" si="383"/>
        <v/>
      </c>
      <c r="Y829" t="str">
        <f t="shared" si="384"/>
        <v/>
      </c>
      <c r="Z829" t="str">
        <f t="shared" si="385"/>
        <v/>
      </c>
      <c r="AA829" t="str">
        <f t="shared" si="386"/>
        <v/>
      </c>
      <c r="AB829" t="str">
        <f t="shared" si="387"/>
        <v/>
      </c>
      <c r="AC829" t="str">
        <f t="shared" si="388"/>
        <v/>
      </c>
      <c r="AD829" t="str">
        <f t="shared" si="389"/>
        <v/>
      </c>
      <c r="AE829" t="str">
        <f t="shared" si="390"/>
        <v/>
      </c>
      <c r="AF829" t="str">
        <f t="shared" si="391"/>
        <v/>
      </c>
      <c r="AG829" t="str">
        <f t="shared" si="392"/>
        <v>"Common.ExternalReference"</v>
      </c>
      <c r="AH829" t="str">
        <f t="shared" si="393"/>
        <v>"referenceForObjects"</v>
      </c>
      <c r="AI829" t="str">
        <f t="shared" si="394"/>
        <v>"DG.PieceDg"</v>
      </c>
      <c r="AJ829" t="str">
        <f t="shared" si="395"/>
        <v>"externalReferences"</v>
      </c>
      <c r="AK829" t="str">
        <f t="shared" si="396"/>
        <v>"hasMany"</v>
      </c>
      <c r="AL829" t="str">
        <f t="shared" si="397"/>
        <v>"Common.ExternalReference","referenceForObjects","DG.PieceDg","externalReferences","hasMany"</v>
      </c>
      <c r="AN829">
        <f>COUNTIF(View_conceptual!G:G,L829)</f>
        <v>0</v>
      </c>
      <c r="AO829">
        <f>COUNTIF(View_conceptual!H:H,L829)+COUNTIF(View_conceptual!I:I,N829)</f>
        <v>0</v>
      </c>
      <c r="AQ829" t="str">
        <f t="shared" si="398"/>
        <v/>
      </c>
      <c r="AR829" t="str">
        <f t="shared" si="399"/>
        <v/>
      </c>
      <c r="AT829">
        <f>COUNTIF(View_full!G:G,L829)</f>
        <v>1</v>
      </c>
      <c r="AU829">
        <f>COUNTIF(View_full!H:H,L829)+COUNTIF(View_full!I:I,N829)</f>
        <v>0</v>
      </c>
      <c r="AV829">
        <f>COUNTIFS(Property_Manual!$A$2:$A$1206,Raw!L829,Property_Manual!$B$2:$B$1206,Raw!M829,Property_Manual!$C$2:$C$1206,Raw!N829,Property_Manual!$D$2:$D$1206,Raw!O829,Property_Manual!$F$2:$F$1206,"x")</f>
        <v>0</v>
      </c>
      <c r="AW829" t="str">
        <f t="shared" si="400"/>
        <v/>
      </c>
      <c r="AX829" t="str">
        <f t="shared" si="401"/>
        <v/>
      </c>
      <c r="AY829" t="str">
        <f t="shared" si="402"/>
        <v/>
      </c>
    </row>
    <row r="830" spans="1:51" x14ac:dyDescent="0.2">
      <c r="A830" s="5" t="s">
        <v>1255</v>
      </c>
      <c r="B830" s="5" t="s">
        <v>1198</v>
      </c>
      <c r="C830" s="5" t="s">
        <v>44</v>
      </c>
      <c r="D830" s="5" t="s">
        <v>654</v>
      </c>
      <c r="E830" s="5" t="s">
        <v>1207</v>
      </c>
      <c r="F830" s="5" t="s">
        <v>1108</v>
      </c>
      <c r="H830" t="s">
        <v>43</v>
      </c>
      <c r="I830" s="5" t="s">
        <v>650</v>
      </c>
      <c r="J830" s="5" t="s">
        <v>655</v>
      </c>
      <c r="K830" s="5"/>
      <c r="L830" t="str">
        <f t="shared" si="372"/>
        <v>ExternalReference</v>
      </c>
      <c r="M830" t="str">
        <f t="shared" si="373"/>
        <v>referenceForObjects</v>
      </c>
      <c r="N830" t="str">
        <f t="shared" si="374"/>
        <v>ItemDg</v>
      </c>
      <c r="O830" t="str">
        <f t="shared" si="375"/>
        <v>externalReferences</v>
      </c>
      <c r="P830" t="str">
        <f t="shared" si="376"/>
        <v/>
      </c>
      <c r="Q830" t="str">
        <f t="shared" si="377"/>
        <v>Object</v>
      </c>
      <c r="R830" t="str">
        <f t="shared" si="378"/>
        <v/>
      </c>
      <c r="S830" t="str">
        <f t="shared" si="379"/>
        <v/>
      </c>
      <c r="T830" t="str">
        <f t="shared" si="380"/>
        <v/>
      </c>
      <c r="U830" t="str">
        <f t="shared" si="381"/>
        <v/>
      </c>
      <c r="V830" t="str">
        <f t="shared" si="382"/>
        <v/>
      </c>
      <c r="W830" t="str">
        <f>IF($A830="Implicit","",COUNTIFS($C$8:C830,C830,$A$8:A830,"Explicit"))</f>
        <v/>
      </c>
      <c r="X830" t="str">
        <f t="shared" si="383"/>
        <v/>
      </c>
      <c r="Y830" t="str">
        <f t="shared" si="384"/>
        <v/>
      </c>
      <c r="Z830" t="str">
        <f t="shared" si="385"/>
        <v/>
      </c>
      <c r="AA830" t="str">
        <f t="shared" si="386"/>
        <v/>
      </c>
      <c r="AB830" t="str">
        <f t="shared" si="387"/>
        <v/>
      </c>
      <c r="AC830" t="str">
        <f t="shared" si="388"/>
        <v/>
      </c>
      <c r="AD830" t="str">
        <f t="shared" si="389"/>
        <v/>
      </c>
      <c r="AE830" t="str">
        <f t="shared" si="390"/>
        <v/>
      </c>
      <c r="AF830" t="str">
        <f t="shared" si="391"/>
        <v/>
      </c>
      <c r="AG830" t="str">
        <f t="shared" si="392"/>
        <v>"Common.ExternalReference"</v>
      </c>
      <c r="AH830" t="str">
        <f t="shared" si="393"/>
        <v>"referenceForObjects"</v>
      </c>
      <c r="AI830" t="str">
        <f t="shared" si="394"/>
        <v>"DG.ItemDg"</v>
      </c>
      <c r="AJ830" t="str">
        <f t="shared" si="395"/>
        <v>"externalReferences"</v>
      </c>
      <c r="AK830" t="str">
        <f t="shared" si="396"/>
        <v>"hasMany"</v>
      </c>
      <c r="AL830" t="str">
        <f t="shared" si="397"/>
        <v>"Common.ExternalReference","referenceForObjects","DG.ItemDg","externalReferences","hasMany"</v>
      </c>
      <c r="AN830">
        <f>COUNTIF(View_conceptual!G:G,L830)</f>
        <v>0</v>
      </c>
      <c r="AO830">
        <f>COUNTIF(View_conceptual!H:H,L830)+COUNTIF(View_conceptual!I:I,N830)</f>
        <v>0</v>
      </c>
      <c r="AQ830" t="str">
        <f t="shared" si="398"/>
        <v/>
      </c>
      <c r="AR830" t="str">
        <f t="shared" si="399"/>
        <v/>
      </c>
      <c r="AT830">
        <f>COUNTIF(View_full!G:G,L830)</f>
        <v>1</v>
      </c>
      <c r="AU830">
        <f>COUNTIF(View_full!H:H,L830)+COUNTIF(View_full!I:I,N830)</f>
        <v>0</v>
      </c>
      <c r="AV830">
        <f>COUNTIFS(Property_Manual!$A$2:$A$1206,Raw!L830,Property_Manual!$B$2:$B$1206,Raw!M830,Property_Manual!$C$2:$C$1206,Raw!N830,Property_Manual!$D$2:$D$1206,Raw!O830,Property_Manual!$F$2:$F$1206,"x")</f>
        <v>0</v>
      </c>
      <c r="AW830" t="str">
        <f t="shared" si="400"/>
        <v/>
      </c>
      <c r="AX830" t="str">
        <f t="shared" si="401"/>
        <v/>
      </c>
      <c r="AY830" t="str">
        <f t="shared" si="402"/>
        <v/>
      </c>
    </row>
    <row r="831" spans="1:51" x14ac:dyDescent="0.2">
      <c r="A831" s="5" t="s">
        <v>1255</v>
      </c>
      <c r="B831" s="5" t="s">
        <v>1198</v>
      </c>
      <c r="C831" s="5" t="s">
        <v>44</v>
      </c>
      <c r="D831" s="5" t="s">
        <v>654</v>
      </c>
      <c r="E831" s="5" t="s">
        <v>1836</v>
      </c>
      <c r="F831" s="5" t="s">
        <v>1130</v>
      </c>
      <c r="H831" t="s">
        <v>43</v>
      </c>
      <c r="I831" s="5" t="s">
        <v>650</v>
      </c>
      <c r="J831" s="5" t="s">
        <v>655</v>
      </c>
      <c r="K831" s="5"/>
      <c r="L831" t="str">
        <f t="shared" si="372"/>
        <v>ExternalReference</v>
      </c>
      <c r="M831" t="str">
        <f t="shared" si="373"/>
        <v>referenceForObjects</v>
      </c>
      <c r="N831" t="str">
        <f t="shared" si="374"/>
        <v>NonHumanActor</v>
      </c>
      <c r="O831" t="str">
        <f t="shared" si="375"/>
        <v>externalReferences</v>
      </c>
      <c r="P831" t="str">
        <f t="shared" si="376"/>
        <v/>
      </c>
      <c r="Q831" t="str">
        <f t="shared" si="377"/>
        <v>Object</v>
      </c>
      <c r="R831" t="str">
        <f t="shared" si="378"/>
        <v/>
      </c>
      <c r="S831" t="str">
        <f t="shared" si="379"/>
        <v/>
      </c>
      <c r="T831" t="str">
        <f t="shared" si="380"/>
        <v/>
      </c>
      <c r="U831" t="str">
        <f t="shared" si="381"/>
        <v/>
      </c>
      <c r="V831" t="str">
        <f t="shared" si="382"/>
        <v/>
      </c>
      <c r="W831" t="str">
        <f>IF($A831="Implicit","",COUNTIFS($C$8:C831,C831,$A$8:A831,"Explicit"))</f>
        <v/>
      </c>
      <c r="X831" t="str">
        <f t="shared" si="383"/>
        <v/>
      </c>
      <c r="Y831" t="str">
        <f t="shared" si="384"/>
        <v/>
      </c>
      <c r="Z831" t="str">
        <f t="shared" si="385"/>
        <v/>
      </c>
      <c r="AA831" t="str">
        <f t="shared" si="386"/>
        <v/>
      </c>
      <c r="AB831" t="str">
        <f t="shared" si="387"/>
        <v/>
      </c>
      <c r="AC831" t="str">
        <f t="shared" si="388"/>
        <v/>
      </c>
      <c r="AD831" t="str">
        <f t="shared" si="389"/>
        <v/>
      </c>
      <c r="AE831" t="str">
        <f t="shared" si="390"/>
        <v/>
      </c>
      <c r="AF831" t="str">
        <f t="shared" si="391"/>
        <v/>
      </c>
      <c r="AG831" t="str">
        <f t="shared" si="392"/>
        <v>"Common.ExternalReference"</v>
      </c>
      <c r="AH831" t="str">
        <f t="shared" si="393"/>
        <v>"referenceForObjects"</v>
      </c>
      <c r="AI831" t="str">
        <f t="shared" si="394"/>
        <v>"Agent.NonHumanActor"</v>
      </c>
      <c r="AJ831" t="str">
        <f t="shared" si="395"/>
        <v>"externalReferences"</v>
      </c>
      <c r="AK831" t="str">
        <f t="shared" si="396"/>
        <v>"hasMany"</v>
      </c>
      <c r="AL831" t="str">
        <f t="shared" si="397"/>
        <v>"Common.ExternalReference","referenceForObjects","Agent.NonHumanActor","externalReferences","hasMany"</v>
      </c>
      <c r="AN831">
        <f>COUNTIF(View_conceptual!G:G,L831)</f>
        <v>0</v>
      </c>
      <c r="AO831">
        <f>COUNTIF(View_conceptual!H:H,L831)+COUNTIF(View_conceptual!I:I,N831)</f>
        <v>0</v>
      </c>
      <c r="AQ831" t="str">
        <f t="shared" si="398"/>
        <v/>
      </c>
      <c r="AR831" t="str">
        <f t="shared" si="399"/>
        <v/>
      </c>
      <c r="AT831">
        <f>COUNTIF(View_full!G:G,L831)</f>
        <v>1</v>
      </c>
      <c r="AU831">
        <f>COUNTIF(View_full!H:H,L831)+COUNTIF(View_full!I:I,N831)</f>
        <v>0</v>
      </c>
      <c r="AV831">
        <f>COUNTIFS(Property_Manual!$A$2:$A$1206,Raw!L831,Property_Manual!$B$2:$B$1206,Raw!M831,Property_Manual!$C$2:$C$1206,Raw!N831,Property_Manual!$D$2:$D$1206,Raw!O831,Property_Manual!$F$2:$F$1206,"x")</f>
        <v>0</v>
      </c>
      <c r="AW831" t="str">
        <f t="shared" si="400"/>
        <v/>
      </c>
      <c r="AX831" t="str">
        <f t="shared" si="401"/>
        <v/>
      </c>
      <c r="AY831" t="str">
        <f t="shared" si="402"/>
        <v/>
      </c>
    </row>
    <row r="832" spans="1:51" x14ac:dyDescent="0.2">
      <c r="A832" s="5" t="s">
        <v>1255</v>
      </c>
      <c r="B832" s="5" t="s">
        <v>1198</v>
      </c>
      <c r="C832" s="5" t="s">
        <v>44</v>
      </c>
      <c r="D832" s="5" t="s">
        <v>654</v>
      </c>
      <c r="E832" s="5" t="s">
        <v>1836</v>
      </c>
      <c r="F832" s="5" t="s">
        <v>1132</v>
      </c>
      <c r="H832" t="s">
        <v>43</v>
      </c>
      <c r="I832" s="5" t="s">
        <v>650</v>
      </c>
      <c r="J832" s="5" t="s">
        <v>655</v>
      </c>
      <c r="K832" s="5"/>
      <c r="L832" t="str">
        <f t="shared" si="372"/>
        <v>ExternalReference</v>
      </c>
      <c r="M832" t="str">
        <f t="shared" si="373"/>
        <v>referenceForObjects</v>
      </c>
      <c r="N832" t="str">
        <f t="shared" si="374"/>
        <v>PublicAuthority</v>
      </c>
      <c r="O832" t="str">
        <f t="shared" si="375"/>
        <v>externalReferences</v>
      </c>
      <c r="P832" t="str">
        <f t="shared" si="376"/>
        <v/>
      </c>
      <c r="Q832" t="str">
        <f t="shared" si="377"/>
        <v>Object</v>
      </c>
      <c r="R832" t="str">
        <f t="shared" si="378"/>
        <v/>
      </c>
      <c r="S832" t="str">
        <f t="shared" si="379"/>
        <v/>
      </c>
      <c r="T832" t="str">
        <f t="shared" si="380"/>
        <v/>
      </c>
      <c r="U832" t="str">
        <f t="shared" si="381"/>
        <v/>
      </c>
      <c r="V832" t="str">
        <f t="shared" si="382"/>
        <v/>
      </c>
      <c r="W832" t="str">
        <f>IF($A832="Implicit","",COUNTIFS($C$8:C832,C832,$A$8:A832,"Explicit"))</f>
        <v/>
      </c>
      <c r="X832" t="str">
        <f t="shared" si="383"/>
        <v/>
      </c>
      <c r="Y832" t="str">
        <f t="shared" si="384"/>
        <v/>
      </c>
      <c r="Z832" t="str">
        <f t="shared" si="385"/>
        <v/>
      </c>
      <c r="AA832" t="str">
        <f t="shared" si="386"/>
        <v/>
      </c>
      <c r="AB832" t="str">
        <f t="shared" si="387"/>
        <v/>
      </c>
      <c r="AC832" t="str">
        <f t="shared" si="388"/>
        <v/>
      </c>
      <c r="AD832" t="str">
        <f t="shared" si="389"/>
        <v/>
      </c>
      <c r="AE832" t="str">
        <f t="shared" si="390"/>
        <v/>
      </c>
      <c r="AF832" t="str">
        <f t="shared" si="391"/>
        <v/>
      </c>
      <c r="AG832" t="str">
        <f t="shared" si="392"/>
        <v>"Common.ExternalReference"</v>
      </c>
      <c r="AH832" t="str">
        <f t="shared" si="393"/>
        <v>"referenceForObjects"</v>
      </c>
      <c r="AI832" t="str">
        <f t="shared" si="394"/>
        <v>"Agent.PublicAuthority"</v>
      </c>
      <c r="AJ832" t="str">
        <f t="shared" si="395"/>
        <v>"externalReferences"</v>
      </c>
      <c r="AK832" t="str">
        <f t="shared" si="396"/>
        <v>"hasMany"</v>
      </c>
      <c r="AL832" t="str">
        <f t="shared" si="397"/>
        <v>"Common.ExternalReference","referenceForObjects","Agent.PublicAuthority","externalReferences","hasMany"</v>
      </c>
      <c r="AN832">
        <f>COUNTIF(View_conceptual!G:G,L832)</f>
        <v>0</v>
      </c>
      <c r="AO832">
        <f>COUNTIF(View_conceptual!H:H,L832)+COUNTIF(View_conceptual!I:I,N832)</f>
        <v>0</v>
      </c>
      <c r="AQ832" t="str">
        <f t="shared" si="398"/>
        <v/>
      </c>
      <c r="AR832" t="str">
        <f t="shared" si="399"/>
        <v/>
      </c>
      <c r="AT832">
        <f>COUNTIF(View_full!G:G,L832)</f>
        <v>1</v>
      </c>
      <c r="AU832">
        <f>COUNTIF(View_full!H:H,L832)+COUNTIF(View_full!I:I,N832)</f>
        <v>0</v>
      </c>
      <c r="AV832">
        <f>COUNTIFS(Property_Manual!$A$2:$A$1206,Raw!L832,Property_Manual!$B$2:$B$1206,Raw!M832,Property_Manual!$C$2:$C$1206,Raw!N832,Property_Manual!$D$2:$D$1206,Raw!O832,Property_Manual!$F$2:$F$1206,"x")</f>
        <v>0</v>
      </c>
      <c r="AW832" t="str">
        <f t="shared" si="400"/>
        <v/>
      </c>
      <c r="AX832" t="str">
        <f t="shared" si="401"/>
        <v/>
      </c>
      <c r="AY832" t="str">
        <f t="shared" si="402"/>
        <v/>
      </c>
    </row>
    <row r="833" spans="1:51" x14ac:dyDescent="0.2">
      <c r="A833" s="5" t="s">
        <v>1255</v>
      </c>
      <c r="B833" s="5" t="s">
        <v>1198</v>
      </c>
      <c r="C833" s="5" t="s">
        <v>44</v>
      </c>
      <c r="D833" s="5" t="s">
        <v>654</v>
      </c>
      <c r="E833" s="5" t="s">
        <v>1210</v>
      </c>
      <c r="F833" s="5" t="s">
        <v>1134</v>
      </c>
      <c r="H833" t="s">
        <v>43</v>
      </c>
      <c r="I833" s="5" t="s">
        <v>650</v>
      </c>
      <c r="J833" s="5" t="s">
        <v>655</v>
      </c>
      <c r="K833" s="5"/>
      <c r="L833" t="str">
        <f t="shared" si="372"/>
        <v>ExternalReference</v>
      </c>
      <c r="M833" t="str">
        <f t="shared" si="373"/>
        <v>referenceForObjects</v>
      </c>
      <c r="N833" t="str">
        <f t="shared" si="374"/>
        <v>Storage</v>
      </c>
      <c r="O833" t="str">
        <f t="shared" si="375"/>
        <v>externalReferences</v>
      </c>
      <c r="P833" t="str">
        <f t="shared" si="376"/>
        <v/>
      </c>
      <c r="Q833" t="str">
        <f t="shared" si="377"/>
        <v>Object</v>
      </c>
      <c r="R833" t="str">
        <f t="shared" si="378"/>
        <v/>
      </c>
      <c r="S833" t="str">
        <f t="shared" si="379"/>
        <v/>
      </c>
      <c r="T833" t="str">
        <f t="shared" si="380"/>
        <v/>
      </c>
      <c r="U833" t="str">
        <f t="shared" si="381"/>
        <v/>
      </c>
      <c r="V833" t="str">
        <f t="shared" si="382"/>
        <v/>
      </c>
      <c r="W833" t="str">
        <f>IF($A833="Implicit","",COUNTIFS($C$8:C833,C833,$A$8:A833,"Explicit"))</f>
        <v/>
      </c>
      <c r="X833" t="str">
        <f t="shared" si="383"/>
        <v/>
      </c>
      <c r="Y833" t="str">
        <f t="shared" si="384"/>
        <v/>
      </c>
      <c r="Z833" t="str">
        <f t="shared" si="385"/>
        <v/>
      </c>
      <c r="AA833" t="str">
        <f t="shared" si="386"/>
        <v/>
      </c>
      <c r="AB833" t="str">
        <f t="shared" si="387"/>
        <v/>
      </c>
      <c r="AC833" t="str">
        <f t="shared" si="388"/>
        <v/>
      </c>
      <c r="AD833" t="str">
        <f t="shared" si="389"/>
        <v/>
      </c>
      <c r="AE833" t="str">
        <f t="shared" si="390"/>
        <v/>
      </c>
      <c r="AF833" t="str">
        <f t="shared" si="391"/>
        <v/>
      </c>
      <c r="AG833" t="str">
        <f t="shared" si="392"/>
        <v>"Common.ExternalReference"</v>
      </c>
      <c r="AH833" t="str">
        <f t="shared" si="393"/>
        <v>"referenceForObjects"</v>
      </c>
      <c r="AI833" t="str">
        <f t="shared" si="394"/>
        <v>"Activity.Storage"</v>
      </c>
      <c r="AJ833" t="str">
        <f t="shared" si="395"/>
        <v>"externalReferences"</v>
      </c>
      <c r="AK833" t="str">
        <f t="shared" si="396"/>
        <v>"hasMany"</v>
      </c>
      <c r="AL833" t="str">
        <f t="shared" si="397"/>
        <v>"Common.ExternalReference","referenceForObjects","Activity.Storage","externalReferences","hasMany"</v>
      </c>
      <c r="AN833">
        <f>COUNTIF(View_conceptual!G:G,L833)</f>
        <v>0</v>
      </c>
      <c r="AO833">
        <f>COUNTIF(View_conceptual!H:H,L833)+COUNTIF(View_conceptual!I:I,N833)</f>
        <v>0</v>
      </c>
      <c r="AQ833" t="str">
        <f t="shared" si="398"/>
        <v/>
      </c>
      <c r="AR833" t="str">
        <f t="shared" si="399"/>
        <v/>
      </c>
      <c r="AT833">
        <f>COUNTIF(View_full!G:G,L833)</f>
        <v>1</v>
      </c>
      <c r="AU833">
        <f>COUNTIF(View_full!H:H,L833)+COUNTIF(View_full!I:I,N833)</f>
        <v>1</v>
      </c>
      <c r="AV833">
        <f>COUNTIFS(Property_Manual!$A$2:$A$1206,Raw!L833,Property_Manual!$B$2:$B$1206,Raw!M833,Property_Manual!$C$2:$C$1206,Raw!N833,Property_Manual!$D$2:$D$1206,Raw!O833,Property_Manual!$F$2:$F$1206,"x")</f>
        <v>0</v>
      </c>
      <c r="AW833" t="str">
        <f t="shared" si="400"/>
        <v/>
      </c>
      <c r="AX833" t="str">
        <f t="shared" si="401"/>
        <v/>
      </c>
      <c r="AY833" t="str">
        <f t="shared" si="402"/>
        <v/>
      </c>
    </row>
    <row r="834" spans="1:51" x14ac:dyDescent="0.2">
      <c r="A834" s="5" t="s">
        <v>1255</v>
      </c>
      <c r="B834" s="5" t="s">
        <v>1198</v>
      </c>
      <c r="C834" s="5" t="s">
        <v>44</v>
      </c>
      <c r="D834" s="5" t="s">
        <v>38</v>
      </c>
      <c r="E834" t="s">
        <v>1209</v>
      </c>
      <c r="F834" s="5" t="s">
        <v>23</v>
      </c>
      <c r="H834" t="s">
        <v>415</v>
      </c>
      <c r="I834" s="5" t="s">
        <v>650</v>
      </c>
      <c r="J834" s="5" t="s">
        <v>39</v>
      </c>
      <c r="K834" s="5"/>
      <c r="L834" t="str">
        <f t="shared" si="372"/>
        <v>ExternalReference</v>
      </c>
      <c r="M834" t="str">
        <f t="shared" si="373"/>
        <v>checks</v>
      </c>
      <c r="N834" t="str">
        <f t="shared" si="374"/>
        <v>Check</v>
      </c>
      <c r="O834" t="str">
        <f t="shared" si="375"/>
        <v>checkedObject</v>
      </c>
      <c r="P834" t="str">
        <f t="shared" si="376"/>
        <v/>
      </c>
      <c r="Q834" t="str">
        <f t="shared" si="377"/>
        <v>Object</v>
      </c>
      <c r="R834" t="str">
        <f t="shared" si="378"/>
        <v/>
      </c>
      <c r="S834" t="str">
        <f t="shared" si="379"/>
        <v/>
      </c>
      <c r="T834" t="str">
        <f t="shared" si="380"/>
        <v/>
      </c>
      <c r="U834" t="str">
        <f t="shared" si="381"/>
        <v/>
      </c>
      <c r="V834" t="str">
        <f t="shared" si="382"/>
        <v/>
      </c>
      <c r="W834" t="str">
        <f>IF($A834="Implicit","",COUNTIFS($C$8:C834,C834,$A$8:A834,"Explicit"))</f>
        <v/>
      </c>
      <c r="X834" t="str">
        <f t="shared" si="383"/>
        <v/>
      </c>
      <c r="Y834" t="str">
        <f t="shared" si="384"/>
        <v/>
      </c>
      <c r="Z834" t="str">
        <f t="shared" si="385"/>
        <v/>
      </c>
      <c r="AA834" t="str">
        <f t="shared" si="386"/>
        <v/>
      </c>
      <c r="AB834" t="str">
        <f t="shared" si="387"/>
        <v/>
      </c>
      <c r="AC834" t="str">
        <f t="shared" si="388"/>
        <v/>
      </c>
      <c r="AD834" t="str">
        <f t="shared" si="389"/>
        <v/>
      </c>
      <c r="AE834" t="str">
        <f t="shared" si="390"/>
        <v/>
      </c>
      <c r="AF834" t="str">
        <f t="shared" si="391"/>
        <v/>
      </c>
      <c r="AG834" t="str">
        <f t="shared" si="392"/>
        <v>"Common.ExternalReference"</v>
      </c>
      <c r="AH834" t="str">
        <f t="shared" si="393"/>
        <v>"checks"</v>
      </c>
      <c r="AI834" t="str">
        <f t="shared" si="394"/>
        <v>"Action.Check"</v>
      </c>
      <c r="AJ834" t="str">
        <f t="shared" si="395"/>
        <v>"checkedObject"</v>
      </c>
      <c r="AK834" t="str">
        <f t="shared" si="396"/>
        <v>"hasMany"</v>
      </c>
      <c r="AL834" t="str">
        <f t="shared" si="397"/>
        <v>"Common.ExternalReference","checks","Action.Check","checkedObject","hasMany"</v>
      </c>
      <c r="AN834">
        <f>COUNTIF(View_conceptual!G:G,L834)</f>
        <v>0</v>
      </c>
      <c r="AO834">
        <f>COUNTIF(View_conceptual!H:H,L834)+COUNTIF(View_conceptual!I:I,N834)</f>
        <v>0</v>
      </c>
      <c r="AQ834" t="str">
        <f t="shared" si="398"/>
        <v/>
      </c>
      <c r="AR834" t="str">
        <f t="shared" si="399"/>
        <v/>
      </c>
      <c r="AT834">
        <f>COUNTIF(View_full!G:G,L834)</f>
        <v>1</v>
      </c>
      <c r="AU834">
        <f>COUNTIF(View_full!H:H,L834)+COUNTIF(View_full!I:I,N834)</f>
        <v>0</v>
      </c>
      <c r="AV834">
        <f>COUNTIFS(Property_Manual!$A$2:$A$1206,Raw!L834,Property_Manual!$B$2:$B$1206,Raw!M834,Property_Manual!$C$2:$C$1206,Raw!N834,Property_Manual!$D$2:$D$1206,Raw!O834,Property_Manual!$F$2:$F$1206,"x")</f>
        <v>0</v>
      </c>
      <c r="AW834" t="str">
        <f t="shared" si="400"/>
        <v/>
      </c>
      <c r="AX834" t="str">
        <f t="shared" si="401"/>
        <v/>
      </c>
      <c r="AY834" t="str">
        <f t="shared" si="402"/>
        <v/>
      </c>
    </row>
    <row r="835" spans="1:51" x14ac:dyDescent="0.2">
      <c r="A835" s="5" t="s">
        <v>1255</v>
      </c>
      <c r="B835" s="5" t="s">
        <v>1198</v>
      </c>
      <c r="C835" s="5" t="s">
        <v>44</v>
      </c>
      <c r="D835" s="5" t="s">
        <v>43</v>
      </c>
      <c r="E835" t="s">
        <v>1198</v>
      </c>
      <c r="F835" s="5" t="s">
        <v>44</v>
      </c>
      <c r="H835" t="s">
        <v>654</v>
      </c>
      <c r="I835" s="5" t="s">
        <v>650</v>
      </c>
      <c r="J835" s="5" t="s">
        <v>45</v>
      </c>
      <c r="K835" s="5"/>
      <c r="L835" t="str">
        <f t="shared" si="372"/>
        <v>ExternalReference</v>
      </c>
      <c r="M835" t="str">
        <f t="shared" si="373"/>
        <v>externalReferences</v>
      </c>
      <c r="N835" t="str">
        <f t="shared" si="374"/>
        <v>ExternalReference</v>
      </c>
      <c r="O835" t="str">
        <f t="shared" si="375"/>
        <v>referenceForObjects</v>
      </c>
      <c r="P835" t="str">
        <f t="shared" si="376"/>
        <v/>
      </c>
      <c r="Q835" t="str">
        <f t="shared" si="377"/>
        <v>Object</v>
      </c>
      <c r="R835" t="str">
        <f t="shared" si="378"/>
        <v/>
      </c>
      <c r="S835" t="str">
        <f t="shared" si="379"/>
        <v/>
      </c>
      <c r="T835" t="str">
        <f t="shared" si="380"/>
        <v/>
      </c>
      <c r="U835" t="str">
        <f t="shared" si="381"/>
        <v/>
      </c>
      <c r="V835" t="str">
        <f t="shared" si="382"/>
        <v/>
      </c>
      <c r="W835" t="str">
        <f>IF($A835="Implicit","",COUNTIFS($C$8:C835,C835,$A$8:A835,"Explicit"))</f>
        <v/>
      </c>
      <c r="X835" t="str">
        <f t="shared" si="383"/>
        <v/>
      </c>
      <c r="Y835" t="str">
        <f t="shared" si="384"/>
        <v/>
      </c>
      <c r="Z835" t="str">
        <f t="shared" si="385"/>
        <v/>
      </c>
      <c r="AA835" t="str">
        <f t="shared" si="386"/>
        <v/>
      </c>
      <c r="AB835" t="str">
        <f t="shared" si="387"/>
        <v/>
      </c>
      <c r="AC835" t="str">
        <f t="shared" si="388"/>
        <v/>
      </c>
      <c r="AD835" t="str">
        <f t="shared" si="389"/>
        <v/>
      </c>
      <c r="AE835" t="str">
        <f t="shared" si="390"/>
        <v/>
      </c>
      <c r="AF835" t="str">
        <f t="shared" si="391"/>
        <v/>
      </c>
      <c r="AG835" t="str">
        <f t="shared" si="392"/>
        <v>"Common.ExternalReference"</v>
      </c>
      <c r="AH835" t="str">
        <f t="shared" si="393"/>
        <v>"externalReferences"</v>
      </c>
      <c r="AI835" t="str">
        <f t="shared" si="394"/>
        <v>"Common.ExternalReference"</v>
      </c>
      <c r="AJ835" t="str">
        <f t="shared" si="395"/>
        <v>"referenceForObjects"</v>
      </c>
      <c r="AK835" t="str">
        <f t="shared" si="396"/>
        <v>"hasMany"</v>
      </c>
      <c r="AL835" t="str">
        <f t="shared" si="397"/>
        <v>"Common.ExternalReference","externalReferences","Common.ExternalReference","referenceForObjects","hasMany"</v>
      </c>
      <c r="AN835">
        <f>COUNTIF(View_conceptual!G:G,L835)</f>
        <v>0</v>
      </c>
      <c r="AO835">
        <f>COUNTIF(View_conceptual!H:H,L835)+COUNTIF(View_conceptual!I:I,N835)</f>
        <v>0</v>
      </c>
      <c r="AQ835" t="str">
        <f t="shared" si="398"/>
        <v/>
      </c>
      <c r="AR835" t="str">
        <f t="shared" si="399"/>
        <v/>
      </c>
      <c r="AT835">
        <f>COUNTIF(View_full!G:G,L835)</f>
        <v>1</v>
      </c>
      <c r="AU835">
        <f>COUNTIF(View_full!H:H,L835)+COUNTIF(View_full!I:I,N835)</f>
        <v>0</v>
      </c>
      <c r="AV835">
        <f>COUNTIFS(Property_Manual!$A$2:$A$1206,Raw!L835,Property_Manual!$B$2:$B$1206,Raw!M835,Property_Manual!$C$2:$C$1206,Raw!N835,Property_Manual!$D$2:$D$1206,Raw!O835,Property_Manual!$F$2:$F$1206,"x")</f>
        <v>0</v>
      </c>
      <c r="AW835" t="str">
        <f t="shared" si="400"/>
        <v/>
      </c>
      <c r="AX835" t="str">
        <f t="shared" si="401"/>
        <v/>
      </c>
      <c r="AY835" t="str">
        <f t="shared" si="402"/>
        <v/>
      </c>
    </row>
    <row r="836" spans="1:51" x14ac:dyDescent="0.2">
      <c r="A836" s="5" t="s">
        <v>1254</v>
      </c>
      <c r="B836" s="5" t="s">
        <v>1198</v>
      </c>
      <c r="C836" s="5" t="s">
        <v>44</v>
      </c>
      <c r="D836" s="5" t="s">
        <v>656</v>
      </c>
      <c r="E836" s="5"/>
      <c r="F836" s="5" t="s">
        <v>6</v>
      </c>
      <c r="G836">
        <v>1</v>
      </c>
      <c r="I836" s="5" t="s">
        <v>650</v>
      </c>
      <c r="J836" s="5" t="s">
        <v>657</v>
      </c>
      <c r="K836" s="5"/>
      <c r="L836" t="str">
        <f t="shared" si="372"/>
        <v>ExternalReference</v>
      </c>
      <c r="M836" t="str">
        <f t="shared" si="373"/>
        <v>checksum</v>
      </c>
      <c r="N836" t="str">
        <f t="shared" si="374"/>
        <v>string</v>
      </c>
      <c r="O836" t="str">
        <f t="shared" si="375"/>
        <v/>
      </c>
      <c r="P836" t="str">
        <f t="shared" si="376"/>
        <v/>
      </c>
      <c r="Q836" t="str">
        <f t="shared" si="377"/>
        <v>Object</v>
      </c>
      <c r="R836" t="str">
        <f t="shared" si="378"/>
        <v>"Common"</v>
      </c>
      <c r="S836" t="str">
        <f t="shared" si="379"/>
        <v>"ExternalReference"</v>
      </c>
      <c r="T836" t="str">
        <f t="shared" si="380"/>
        <v>"checksum"</v>
      </c>
      <c r="U836" t="str">
        <f t="shared" si="381"/>
        <v>""</v>
      </c>
      <c r="V836" t="str">
        <f t="shared" si="382"/>
        <v>"string"</v>
      </c>
      <c r="W836">
        <f>IF($A836="Implicit","",COUNTIFS($C$8:C836,C836,$A$8:A836,"Explicit"))</f>
        <v>6</v>
      </c>
      <c r="X836" t="str">
        <f t="shared" si="383"/>
        <v>"Reference documents details"</v>
      </c>
      <c r="Y836" t="str">
        <f t="shared" si="384"/>
        <v>"Checksum of the document to validate its integrity"</v>
      </c>
      <c r="Z836" t="str">
        <f t="shared" si="385"/>
        <v>"false"</v>
      </c>
      <c r="AA836" t="str">
        <f t="shared" si="386"/>
        <v>"false"</v>
      </c>
      <c r="AB836" t="str">
        <f t="shared" si="387"/>
        <v>""</v>
      </c>
      <c r="AC836" t="str">
        <f t="shared" si="388"/>
        <v>"https://onerecord.iata.org/ns/cargo#ExternalReference"</v>
      </c>
      <c r="AD836" t="str">
        <f t="shared" si="389"/>
        <v>"https://onerecord.iata.org/ns/cargo#checksum"</v>
      </c>
      <c r="AE836" t="str">
        <f t="shared" si="390"/>
        <v>"http://www.w3.org/2001/XMLSchema#string"</v>
      </c>
      <c r="AF836" t="str">
        <f t="shared" si="391"/>
        <v>"Common","ExternalReference","checksum","","string",6,"Reference documents details","Checksum of the document to validate its integrity","false","false","","https://onerecord.iata.org/ns/cargo#ExternalReference","https://onerecord.iata.org/ns/cargo#checksum","http://www.w3.org/2001/XMLSchema#string"</v>
      </c>
      <c r="AG836" t="str">
        <f t="shared" si="392"/>
        <v>"Common.ExternalReference"</v>
      </c>
      <c r="AH836" t="str">
        <f t="shared" si="393"/>
        <v>"checksum"</v>
      </c>
      <c r="AI836" t="str">
        <f t="shared" si="394"/>
        <v>".string"</v>
      </c>
      <c r="AJ836" t="str">
        <f t="shared" si="395"/>
        <v>""</v>
      </c>
      <c r="AK836" t="str">
        <f t="shared" si="396"/>
        <v>"hasOne"</v>
      </c>
      <c r="AL836" t="str">
        <f t="shared" si="397"/>
        <v>"Common.ExternalReference","checksum",".string","","hasOne"</v>
      </c>
      <c r="AN836">
        <f>COUNTIF(View_conceptual!G:G,L836)</f>
        <v>0</v>
      </c>
      <c r="AO836">
        <f>COUNTIF(View_conceptual!H:H,L836)+COUNTIF(View_conceptual!I:I,N836)</f>
        <v>0</v>
      </c>
      <c r="AQ836" t="str">
        <f t="shared" si="398"/>
        <v/>
      </c>
      <c r="AR836" t="str">
        <f t="shared" si="399"/>
        <v/>
      </c>
      <c r="AT836">
        <f>COUNTIF(View_full!G:G,L836)</f>
        <v>1</v>
      </c>
      <c r="AU836">
        <f>COUNTIF(View_full!H:H,L836)+COUNTIF(View_full!I:I,N836)</f>
        <v>0</v>
      </c>
      <c r="AV836">
        <f>COUNTIFS(Property_Manual!$A$2:$A$1206,Raw!L836,Property_Manual!$B$2:$B$1206,Raw!M836,Property_Manual!$C$2:$C$1206,Raw!N836,Property_Manual!$D$2:$D$1206,Raw!O836,Property_Manual!$F$2:$F$1206,"x")</f>
        <v>0</v>
      </c>
      <c r="AW836" t="str">
        <f t="shared" si="400"/>
        <v>"Common","ExternalReference","checksum","","string",6,"Reference documents details","Checksum of the document to validate its integrity","false","false","","https://onerecord.iata.org/ns/cargo#ExternalReference","https://onerecord.iata.org/ns/cargo#checksum","http://www.w3.org/2001/XMLSchema#string"</v>
      </c>
      <c r="AX836" t="str">
        <f t="shared" si="401"/>
        <v/>
      </c>
      <c r="AY836" t="str">
        <f t="shared" si="402"/>
        <v/>
      </c>
    </row>
    <row r="837" spans="1:51" x14ac:dyDescent="0.2">
      <c r="A837" s="5" t="s">
        <v>1254</v>
      </c>
      <c r="B837" s="5" t="s">
        <v>1198</v>
      </c>
      <c r="C837" s="5" t="s">
        <v>44</v>
      </c>
      <c r="D837" s="5" t="s">
        <v>658</v>
      </c>
      <c r="F837" s="5" t="s">
        <v>6</v>
      </c>
      <c r="G837">
        <v>1</v>
      </c>
      <c r="I837" s="5" t="s">
        <v>650</v>
      </c>
      <c r="J837" s="5" t="s">
        <v>659</v>
      </c>
      <c r="K837" s="5"/>
      <c r="L837" t="str">
        <f t="shared" si="372"/>
        <v>ExternalReference</v>
      </c>
      <c r="M837" t="str">
        <f t="shared" si="373"/>
        <v>documentIdentifier</v>
      </c>
      <c r="N837" t="str">
        <f t="shared" si="374"/>
        <v>string</v>
      </c>
      <c r="O837" t="str">
        <f t="shared" si="375"/>
        <v/>
      </c>
      <c r="P837" t="str">
        <f t="shared" si="376"/>
        <v/>
      </c>
      <c r="Q837" t="str">
        <f t="shared" si="377"/>
        <v>Object</v>
      </c>
      <c r="R837" t="str">
        <f t="shared" si="378"/>
        <v>"Common"</v>
      </c>
      <c r="S837" t="str">
        <f t="shared" si="379"/>
        <v>"ExternalReference"</v>
      </c>
      <c r="T837" t="str">
        <f t="shared" si="380"/>
        <v>"documentIdentifier"</v>
      </c>
      <c r="U837" t="str">
        <f t="shared" si="381"/>
        <v>""</v>
      </c>
      <c r="V837" t="str">
        <f t="shared" si="382"/>
        <v>"string"</v>
      </c>
      <c r="W837">
        <f>IF($A837="Implicit","",COUNTIFS($C$8:C837,C837,$A$8:A837,"Explicit"))</f>
        <v>7</v>
      </c>
      <c r="X837" t="str">
        <f t="shared" si="383"/>
        <v>"Reference documents details"</v>
      </c>
      <c r="Y837" t="str">
        <f t="shared" si="384"/>
        <v>"Unique document identifier"</v>
      </c>
      <c r="Z837" t="str">
        <f t="shared" si="385"/>
        <v>"false"</v>
      </c>
      <c r="AA837" t="str">
        <f t="shared" si="386"/>
        <v>"false"</v>
      </c>
      <c r="AB837" t="str">
        <f t="shared" si="387"/>
        <v>""</v>
      </c>
      <c r="AC837" t="str">
        <f t="shared" si="388"/>
        <v>"https://onerecord.iata.org/ns/cargo#ExternalReference"</v>
      </c>
      <c r="AD837" t="str">
        <f t="shared" si="389"/>
        <v>"https://onerecord.iata.org/ns/cargo#documentIdentifier"</v>
      </c>
      <c r="AE837" t="str">
        <f t="shared" si="390"/>
        <v>"http://www.w3.org/2001/XMLSchema#string"</v>
      </c>
      <c r="AF837" t="str">
        <f t="shared" si="391"/>
        <v>"Common","ExternalReference","documentIdentifier","","string",7,"Reference documents details","Unique document identifier","false","false","","https://onerecord.iata.org/ns/cargo#ExternalReference","https://onerecord.iata.org/ns/cargo#documentIdentifier","http://www.w3.org/2001/XMLSchema#string"</v>
      </c>
      <c r="AG837" t="str">
        <f t="shared" si="392"/>
        <v>"Common.ExternalReference"</v>
      </c>
      <c r="AH837" t="str">
        <f t="shared" si="393"/>
        <v>"documentIdentifier"</v>
      </c>
      <c r="AI837" t="str">
        <f t="shared" si="394"/>
        <v>".string"</v>
      </c>
      <c r="AJ837" t="str">
        <f t="shared" si="395"/>
        <v>""</v>
      </c>
      <c r="AK837" t="str">
        <f t="shared" si="396"/>
        <v>"hasOne"</v>
      </c>
      <c r="AL837" t="str">
        <f t="shared" si="397"/>
        <v>"Common.ExternalReference","documentIdentifier",".string","","hasOne"</v>
      </c>
      <c r="AN837">
        <f>COUNTIF(View_conceptual!G:G,L837)</f>
        <v>0</v>
      </c>
      <c r="AO837">
        <f>COUNTIF(View_conceptual!H:H,L837)+COUNTIF(View_conceptual!I:I,N837)</f>
        <v>0</v>
      </c>
      <c r="AQ837" t="str">
        <f t="shared" si="398"/>
        <v/>
      </c>
      <c r="AR837" t="str">
        <f t="shared" si="399"/>
        <v/>
      </c>
      <c r="AT837">
        <f>COUNTIF(View_full!G:G,L837)</f>
        <v>1</v>
      </c>
      <c r="AU837">
        <f>COUNTIF(View_full!H:H,L837)+COUNTIF(View_full!I:I,N837)</f>
        <v>0</v>
      </c>
      <c r="AV837">
        <f>COUNTIFS(Property_Manual!$A$2:$A$1206,Raw!L837,Property_Manual!$B$2:$B$1206,Raw!M837,Property_Manual!$C$2:$C$1206,Raw!N837,Property_Manual!$D$2:$D$1206,Raw!O837,Property_Manual!$F$2:$F$1206,"x")</f>
        <v>0</v>
      </c>
      <c r="AW837" t="str">
        <f t="shared" si="400"/>
        <v>"Common","ExternalReference","documentIdentifier","","string",7,"Reference documents details","Unique document identifier","false","false","","https://onerecord.iata.org/ns/cargo#ExternalReference","https://onerecord.iata.org/ns/cargo#documentIdentifier","http://www.w3.org/2001/XMLSchema#string"</v>
      </c>
      <c r="AX837" t="str">
        <f t="shared" si="401"/>
        <v/>
      </c>
      <c r="AY837" t="str">
        <f t="shared" si="402"/>
        <v/>
      </c>
    </row>
    <row r="838" spans="1:51" x14ac:dyDescent="0.2">
      <c r="A838" s="5" t="s">
        <v>1254</v>
      </c>
      <c r="B838" s="5" t="s">
        <v>1198</v>
      </c>
      <c r="C838" s="5" t="s">
        <v>44</v>
      </c>
      <c r="D838" s="5" t="s">
        <v>660</v>
      </c>
      <c r="E838" s="5"/>
      <c r="F838" s="5" t="s">
        <v>6</v>
      </c>
      <c r="G838">
        <v>1</v>
      </c>
      <c r="I838" s="5" t="s">
        <v>650</v>
      </c>
      <c r="J838" s="5" t="s">
        <v>661</v>
      </c>
      <c r="K838" s="5"/>
      <c r="L838" t="str">
        <f t="shared" si="372"/>
        <v>ExternalReference</v>
      </c>
      <c r="M838" t="str">
        <f t="shared" si="373"/>
        <v>documentLink</v>
      </c>
      <c r="N838" t="str">
        <f t="shared" si="374"/>
        <v>string</v>
      </c>
      <c r="O838" t="str">
        <f t="shared" si="375"/>
        <v/>
      </c>
      <c r="P838" t="str">
        <f t="shared" si="376"/>
        <v/>
      </c>
      <c r="Q838" t="str">
        <f t="shared" si="377"/>
        <v>Object</v>
      </c>
      <c r="R838" t="str">
        <f t="shared" si="378"/>
        <v>"Common"</v>
      </c>
      <c r="S838" t="str">
        <f t="shared" si="379"/>
        <v>"ExternalReference"</v>
      </c>
      <c r="T838" t="str">
        <f t="shared" si="380"/>
        <v>"documentLink"</v>
      </c>
      <c r="U838" t="str">
        <f t="shared" si="381"/>
        <v>""</v>
      </c>
      <c r="V838" t="str">
        <f t="shared" si="382"/>
        <v>"string"</v>
      </c>
      <c r="W838">
        <f>IF($A838="Implicit","",COUNTIFS($C$8:C838,C838,$A$8:A838,"Explicit"))</f>
        <v>8</v>
      </c>
      <c r="X838" t="str">
        <f t="shared" si="383"/>
        <v>"Reference documents details"</v>
      </c>
      <c r="Y838" t="str">
        <f t="shared" si="384"/>
        <v>"Link to the document; e.g. URL of the file where it is hosted"</v>
      </c>
      <c r="Z838" t="str">
        <f t="shared" si="385"/>
        <v>"false"</v>
      </c>
      <c r="AA838" t="str">
        <f t="shared" si="386"/>
        <v>"false"</v>
      </c>
      <c r="AB838" t="str">
        <f t="shared" si="387"/>
        <v>""</v>
      </c>
      <c r="AC838" t="str">
        <f t="shared" si="388"/>
        <v>"https://onerecord.iata.org/ns/cargo#ExternalReference"</v>
      </c>
      <c r="AD838" t="str">
        <f t="shared" si="389"/>
        <v>"https://onerecord.iata.org/ns/cargo#documentLink"</v>
      </c>
      <c r="AE838" t="str">
        <f t="shared" si="390"/>
        <v>"http://www.w3.org/2001/XMLSchema#string"</v>
      </c>
      <c r="AF838" t="str">
        <f t="shared" si="391"/>
        <v>"Common","ExternalReference","documentLink","","string",8,"Reference documents details","Link to the document; e.g. URL of the file where it is hosted","false","false","","https://onerecord.iata.org/ns/cargo#ExternalReference","https://onerecord.iata.org/ns/cargo#documentLink","http://www.w3.org/2001/XMLSchema#string"</v>
      </c>
      <c r="AG838" t="str">
        <f t="shared" si="392"/>
        <v>"Common.ExternalReference"</v>
      </c>
      <c r="AH838" t="str">
        <f t="shared" si="393"/>
        <v>"documentLink"</v>
      </c>
      <c r="AI838" t="str">
        <f t="shared" si="394"/>
        <v>".string"</v>
      </c>
      <c r="AJ838" t="str">
        <f t="shared" si="395"/>
        <v>""</v>
      </c>
      <c r="AK838" t="str">
        <f t="shared" si="396"/>
        <v>"hasOne"</v>
      </c>
      <c r="AL838" t="str">
        <f t="shared" si="397"/>
        <v>"Common.ExternalReference","documentLink",".string","","hasOne"</v>
      </c>
      <c r="AN838">
        <f>COUNTIF(View_conceptual!G:G,L838)</f>
        <v>0</v>
      </c>
      <c r="AO838">
        <f>COUNTIF(View_conceptual!H:H,L838)+COUNTIF(View_conceptual!I:I,N838)</f>
        <v>0</v>
      </c>
      <c r="AQ838" t="str">
        <f t="shared" si="398"/>
        <v/>
      </c>
      <c r="AR838" t="str">
        <f t="shared" si="399"/>
        <v/>
      </c>
      <c r="AT838">
        <f>COUNTIF(View_full!G:G,L838)</f>
        <v>1</v>
      </c>
      <c r="AU838">
        <f>COUNTIF(View_full!H:H,L838)+COUNTIF(View_full!I:I,N838)</f>
        <v>0</v>
      </c>
      <c r="AV838">
        <f>COUNTIFS(Property_Manual!$A$2:$A$1206,Raw!L838,Property_Manual!$B$2:$B$1206,Raw!M838,Property_Manual!$C$2:$C$1206,Raw!N838,Property_Manual!$D$2:$D$1206,Raw!O838,Property_Manual!$F$2:$F$1206,"x")</f>
        <v>0</v>
      </c>
      <c r="AW838" t="str">
        <f t="shared" si="400"/>
        <v>"Common","ExternalReference","documentLink","","string",8,"Reference documents details","Link to the document; e.g. URL of the file where it is hosted","false","false","","https://onerecord.iata.org/ns/cargo#ExternalReference","https://onerecord.iata.org/ns/cargo#documentLink","http://www.w3.org/2001/XMLSchema#string"</v>
      </c>
      <c r="AX838" t="str">
        <f t="shared" si="401"/>
        <v/>
      </c>
      <c r="AY838" t="str">
        <f t="shared" si="402"/>
        <v/>
      </c>
    </row>
    <row r="839" spans="1:51" x14ac:dyDescent="0.2">
      <c r="A839" s="5" t="s">
        <v>1254</v>
      </c>
      <c r="B839" s="5" t="s">
        <v>1198</v>
      </c>
      <c r="C839" s="5" t="s">
        <v>44</v>
      </c>
      <c r="D839" s="5" t="s">
        <v>662</v>
      </c>
      <c r="E839" s="5"/>
      <c r="F839" s="5" t="s">
        <v>6</v>
      </c>
      <c r="G839">
        <v>1</v>
      </c>
      <c r="I839" s="5" t="s">
        <v>650</v>
      </c>
      <c r="J839" s="5" t="s">
        <v>663</v>
      </c>
      <c r="K839" s="5"/>
      <c r="L839" t="str">
        <f t="shared" si="372"/>
        <v>ExternalReference</v>
      </c>
      <c r="M839" t="str">
        <f t="shared" si="373"/>
        <v>documentName</v>
      </c>
      <c r="N839" t="str">
        <f t="shared" si="374"/>
        <v>string</v>
      </c>
      <c r="O839" t="str">
        <f t="shared" si="375"/>
        <v/>
      </c>
      <c r="P839" t="str">
        <f t="shared" si="376"/>
        <v/>
      </c>
      <c r="Q839" t="str">
        <f t="shared" si="377"/>
        <v>Object</v>
      </c>
      <c r="R839" t="str">
        <f t="shared" si="378"/>
        <v>"Common"</v>
      </c>
      <c r="S839" t="str">
        <f t="shared" si="379"/>
        <v>"ExternalReference"</v>
      </c>
      <c r="T839" t="str">
        <f t="shared" si="380"/>
        <v>"documentName"</v>
      </c>
      <c r="U839" t="str">
        <f t="shared" si="381"/>
        <v>""</v>
      </c>
      <c r="V839" t="str">
        <f t="shared" si="382"/>
        <v>"string"</v>
      </c>
      <c r="W839">
        <f>IF($A839="Implicit","",COUNTIFS($C$8:C839,C839,$A$8:A839,"Explicit"))</f>
        <v>9</v>
      </c>
      <c r="X839" t="str">
        <f t="shared" si="383"/>
        <v>"Reference documents details"</v>
      </c>
      <c r="Y839" t="str">
        <f t="shared" si="384"/>
        <v>"If no DocumentType provided; name of the referenced document "</v>
      </c>
      <c r="Z839" t="str">
        <f t="shared" si="385"/>
        <v>"false"</v>
      </c>
      <c r="AA839" t="str">
        <f t="shared" si="386"/>
        <v>"false"</v>
      </c>
      <c r="AB839" t="str">
        <f t="shared" si="387"/>
        <v>""</v>
      </c>
      <c r="AC839" t="str">
        <f t="shared" si="388"/>
        <v>"https://onerecord.iata.org/ns/cargo#ExternalReference"</v>
      </c>
      <c r="AD839" t="str">
        <f t="shared" si="389"/>
        <v>"https://onerecord.iata.org/ns/cargo#documentName"</v>
      </c>
      <c r="AE839" t="str">
        <f t="shared" si="390"/>
        <v>"http://www.w3.org/2001/XMLSchema#string"</v>
      </c>
      <c r="AF839" t="str">
        <f t="shared" si="391"/>
        <v>"Common","ExternalReference","documentName","","string",9,"Reference documents details","If no DocumentType provided; name of the referenced document ","false","false","","https://onerecord.iata.org/ns/cargo#ExternalReference","https://onerecord.iata.org/ns/cargo#documentName","http://www.w3.org/2001/XMLSchema#string"</v>
      </c>
      <c r="AG839" t="str">
        <f t="shared" si="392"/>
        <v>"Common.ExternalReference"</v>
      </c>
      <c r="AH839" t="str">
        <f t="shared" si="393"/>
        <v>"documentName"</v>
      </c>
      <c r="AI839" t="str">
        <f t="shared" si="394"/>
        <v>".string"</v>
      </c>
      <c r="AJ839" t="str">
        <f t="shared" si="395"/>
        <v>""</v>
      </c>
      <c r="AK839" t="str">
        <f t="shared" si="396"/>
        <v>"hasOne"</v>
      </c>
      <c r="AL839" t="str">
        <f t="shared" si="397"/>
        <v>"Common.ExternalReference","documentName",".string","","hasOne"</v>
      </c>
      <c r="AN839">
        <f>COUNTIF(View_conceptual!G:G,L839)</f>
        <v>0</v>
      </c>
      <c r="AO839">
        <f>COUNTIF(View_conceptual!H:H,L839)+COUNTIF(View_conceptual!I:I,N839)</f>
        <v>0</v>
      </c>
      <c r="AQ839" t="str">
        <f t="shared" si="398"/>
        <v/>
      </c>
      <c r="AR839" t="str">
        <f t="shared" si="399"/>
        <v/>
      </c>
      <c r="AT839">
        <f>COUNTIF(View_full!G:G,L839)</f>
        <v>1</v>
      </c>
      <c r="AU839">
        <f>COUNTIF(View_full!H:H,L839)+COUNTIF(View_full!I:I,N839)</f>
        <v>0</v>
      </c>
      <c r="AV839">
        <f>COUNTIFS(Property_Manual!$A$2:$A$1206,Raw!L839,Property_Manual!$B$2:$B$1206,Raw!M839,Property_Manual!$C$2:$C$1206,Raw!N839,Property_Manual!$D$2:$D$1206,Raw!O839,Property_Manual!$F$2:$F$1206,"x")</f>
        <v>0</v>
      </c>
      <c r="AW839" t="str">
        <f t="shared" si="400"/>
        <v>"Common","ExternalReference","documentName","","string",9,"Reference documents details","If no DocumentType provided; name of the referenced document ","false","false","","https://onerecord.iata.org/ns/cargo#ExternalReference","https://onerecord.iata.org/ns/cargo#documentName","http://www.w3.org/2001/XMLSchema#string"</v>
      </c>
      <c r="AX839" t="str">
        <f t="shared" si="401"/>
        <v/>
      </c>
      <c r="AY839" t="str">
        <f t="shared" si="402"/>
        <v/>
      </c>
    </row>
    <row r="840" spans="1:51" x14ac:dyDescent="0.2">
      <c r="A840" s="5" t="s">
        <v>1254</v>
      </c>
      <c r="B840" s="5" t="s">
        <v>1198</v>
      </c>
      <c r="C840" s="5" t="s">
        <v>44</v>
      </c>
      <c r="D840" s="5" t="s">
        <v>664</v>
      </c>
      <c r="E840" s="5"/>
      <c r="F840" s="5" t="s">
        <v>6</v>
      </c>
      <c r="G840">
        <v>1</v>
      </c>
      <c r="H840" s="5"/>
      <c r="I840" s="5" t="s">
        <v>650</v>
      </c>
      <c r="J840" s="5" t="s">
        <v>2208</v>
      </c>
      <c r="K840" s="5"/>
      <c r="L840" t="str">
        <f t="shared" si="372"/>
        <v>ExternalReference</v>
      </c>
      <c r="M840" t="str">
        <f t="shared" si="373"/>
        <v>documentType</v>
      </c>
      <c r="N840" t="str">
        <f t="shared" si="374"/>
        <v>string</v>
      </c>
      <c r="O840" t="str">
        <f t="shared" si="375"/>
        <v/>
      </c>
      <c r="P840" t="str">
        <f t="shared" si="376"/>
        <v/>
      </c>
      <c r="Q840" t="str">
        <f t="shared" si="377"/>
        <v>Object</v>
      </c>
      <c r="R840" t="str">
        <f t="shared" si="378"/>
        <v>"Common"</v>
      </c>
      <c r="S840" t="str">
        <f t="shared" si="379"/>
        <v>"ExternalReference"</v>
      </c>
      <c r="T840" t="str">
        <f t="shared" si="380"/>
        <v>"documentType"</v>
      </c>
      <c r="U840" t="str">
        <f t="shared" si="381"/>
        <v>""</v>
      </c>
      <c r="V840" t="str">
        <f t="shared" si="382"/>
        <v>"string"</v>
      </c>
      <c r="W840">
        <f>IF($A840="Implicit","",COUNTIFS($C$8:C840,C840,$A$8:A840,"Explicit"))</f>
        <v>10</v>
      </c>
      <c r="X840" t="str">
        <f t="shared" si="383"/>
        <v>"Reference documents details"</v>
      </c>
      <c r="Y840" t="str">
        <f t="shared" si="384"/>
        <v>"Type of the referenced document . Can refer UNEDIFACT 11  e.g. 740 - Air Waybill; but not limited to"</v>
      </c>
      <c r="Z840" t="str">
        <f t="shared" si="385"/>
        <v>"false"</v>
      </c>
      <c r="AA840" t="str">
        <f t="shared" si="386"/>
        <v>"false"</v>
      </c>
      <c r="AB840" t="str">
        <f t="shared" si="387"/>
        <v>""</v>
      </c>
      <c r="AC840" t="str">
        <f t="shared" si="388"/>
        <v>"https://onerecord.iata.org/ns/cargo#ExternalReference"</v>
      </c>
      <c r="AD840" t="str">
        <f t="shared" si="389"/>
        <v>"https://onerecord.iata.org/ns/cargo#documentType"</v>
      </c>
      <c r="AE840" t="str">
        <f t="shared" si="390"/>
        <v>"http://www.w3.org/2001/XMLSchema#string"</v>
      </c>
      <c r="AF840" t="str">
        <f t="shared" si="391"/>
        <v>"Common","ExternalReference","documentType","","string",10,"Reference documents details","Type of the referenced document . Can refer UNEDIFACT 11  e.g. 740 - Air Waybill; but not limited to","false","false","","https://onerecord.iata.org/ns/cargo#ExternalReference","https://onerecord.iata.org/ns/cargo#documentType","http://www.w3.org/2001/XMLSchema#string"</v>
      </c>
      <c r="AG840" t="str">
        <f t="shared" si="392"/>
        <v>"Common.ExternalReference"</v>
      </c>
      <c r="AH840" t="str">
        <f t="shared" si="393"/>
        <v>"documentType"</v>
      </c>
      <c r="AI840" t="str">
        <f t="shared" si="394"/>
        <v>".string"</v>
      </c>
      <c r="AJ840" t="str">
        <f t="shared" si="395"/>
        <v>""</v>
      </c>
      <c r="AK840" t="str">
        <f t="shared" si="396"/>
        <v>"hasOne"</v>
      </c>
      <c r="AL840" t="str">
        <f t="shared" si="397"/>
        <v>"Common.ExternalReference","documentType",".string","","hasOne"</v>
      </c>
      <c r="AN840">
        <f>COUNTIF(View_conceptual!G:G,L840)</f>
        <v>0</v>
      </c>
      <c r="AO840">
        <f>COUNTIF(View_conceptual!H:H,L840)+COUNTIF(View_conceptual!I:I,N840)</f>
        <v>0</v>
      </c>
      <c r="AQ840" t="str">
        <f t="shared" si="398"/>
        <v/>
      </c>
      <c r="AR840" t="str">
        <f t="shared" si="399"/>
        <v/>
      </c>
      <c r="AT840">
        <f>COUNTIF(View_full!G:G,L840)</f>
        <v>1</v>
      </c>
      <c r="AU840">
        <f>COUNTIF(View_full!H:H,L840)+COUNTIF(View_full!I:I,N840)</f>
        <v>0</v>
      </c>
      <c r="AV840">
        <f>COUNTIFS(Property_Manual!$A$2:$A$1206,Raw!L840,Property_Manual!$B$2:$B$1206,Raw!M840,Property_Manual!$C$2:$C$1206,Raw!N840,Property_Manual!$D$2:$D$1206,Raw!O840,Property_Manual!$F$2:$F$1206,"x")</f>
        <v>0</v>
      </c>
      <c r="AW840" t="str">
        <f t="shared" si="400"/>
        <v>"Common","ExternalReference","documentType","","string",10,"Reference documents details","Type of the referenced document . Can refer UNEDIFACT 11  e.g. 740 - Air Waybill; but not limited to","false","false","","https://onerecord.iata.org/ns/cargo#ExternalReference","https://onerecord.iata.org/ns/cargo#documentType","http://www.w3.org/2001/XMLSchema#string"</v>
      </c>
      <c r="AX840" t="str">
        <f t="shared" si="401"/>
        <v/>
      </c>
      <c r="AY840" t="str">
        <f t="shared" si="402"/>
        <v/>
      </c>
    </row>
    <row r="841" spans="1:51" x14ac:dyDescent="0.2">
      <c r="A841" s="5" t="s">
        <v>1254</v>
      </c>
      <c r="B841" s="5" t="s">
        <v>1198</v>
      </c>
      <c r="C841" s="5" t="s">
        <v>44</v>
      </c>
      <c r="D841" s="5" t="s">
        <v>665</v>
      </c>
      <c r="E841" s="5"/>
      <c r="F841" s="5" t="s">
        <v>6</v>
      </c>
      <c r="G841">
        <v>1</v>
      </c>
      <c r="I841" s="5" t="s">
        <v>650</v>
      </c>
      <c r="J841" s="5" t="s">
        <v>666</v>
      </c>
      <c r="K841" s="5"/>
      <c r="L841" t="str">
        <f t="shared" ref="L841:L904" si="403">SUBSTITUTE(SUBSTITUTE(SUBSTITUTE(C841,$B$2,$A$2),$B$3,$A$3),$B$4,$A$4)</f>
        <v>ExternalReference</v>
      </c>
      <c r="M841" t="str">
        <f t="shared" ref="M841:M904" si="404">SUBSTITUTE(SUBSTITUTE(SUBSTITUTE(D841,$B$2,$A$2),$B$3,$A$3),$A$4,$B$4)</f>
        <v>documentVersion</v>
      </c>
      <c r="N841" t="str">
        <f t="shared" ref="N841:N904" si="405">SUBSTITUTE(SUBSTITUTE(SUBSTITUTE(F841,$B$2,$A$2),$B$3,$A$3),$B$4,$A$4)</f>
        <v>string</v>
      </c>
      <c r="O841" t="str">
        <f t="shared" ref="O841:O904" si="406">SUBSTITUTE(SUBSTITUTE(SUBSTITUTE(H841,$B$2,$A$2),$B$3,$A$3),$B$4,$A$4)</f>
        <v/>
      </c>
      <c r="P841" t="str">
        <f t="shared" ref="P841:P904" si="407">SUBSTITUTE(SUBSTITUTE(SUBSTITUTE(K841,$B$2,$A$2),$B$3,$A$3),$B$4,$A$4)</f>
        <v/>
      </c>
      <c r="Q841" t="str">
        <f t="shared" ref="Q841:Q904" si="408">IF(LEFT(N841,3)="xsd","Data","Object")</f>
        <v>Object</v>
      </c>
      <c r="R841" t="str">
        <f t="shared" ref="R841:R904" si="409">IF($A841="Implicit","",$F$1&amp;B841&amp;$F$1)</f>
        <v>"Common"</v>
      </c>
      <c r="S841" t="str">
        <f t="shared" ref="S841:S904" si="410">IF($A841="Implicit","",$F$1&amp;L841&amp;$F$1)</f>
        <v>"ExternalReference"</v>
      </c>
      <c r="T841" t="str">
        <f t="shared" ref="T841:T904" si="411">IF($A841="Implicit","",$F$1&amp;M841&amp;$F$1)</f>
        <v>"documentVersion"</v>
      </c>
      <c r="U841" t="str">
        <f t="shared" ref="U841:U904" si="412">IF($A841="Implicit","",$F$1&amp;E841&amp;$F$1)</f>
        <v>""</v>
      </c>
      <c r="V841" t="str">
        <f t="shared" ref="V841:V904" si="413">IF($A841="Implicit","",$F$1&amp;N841&amp;$F$1)</f>
        <v>"string"</v>
      </c>
      <c r="W841">
        <f>IF($A841="Implicit","",COUNTIFS($C$8:C841,C841,$A$8:A841,"Explicit"))</f>
        <v>11</v>
      </c>
      <c r="X841" t="str">
        <f t="shared" ref="X841:X904" si="414">IF($A841="Implicit","",$F$1&amp;SUBSTITUTE(IF(I841=0,"",I841),",",";")&amp;$F$1)</f>
        <v>"Reference documents details"</v>
      </c>
      <c r="Y841" t="str">
        <f t="shared" ref="Y841:Y904" si="415">IF($A841="Implicit","",$F$1&amp;SUBSTITUTE(IF(J841=0,"",J841),",",";")&amp;$F$1)</f>
        <v>"Document version number"</v>
      </c>
      <c r="Z841" t="str">
        <f t="shared" ref="Z841:Z904" si="416">IF($A841="Implicit","",$F$1&amp;IF(G841=1,"false","true")&amp;$F$1)</f>
        <v>"false"</v>
      </c>
      <c r="AA841" t="str">
        <f t="shared" ref="AA841:AA904" si="417">IF($A841="Implicit","",$F$1&amp;IF(OR(E841="Enum",E841="CodeList"),"true","false")&amp;$F$1)</f>
        <v>"false"</v>
      </c>
      <c r="AB841" t="str">
        <f t="shared" ref="AB841:AB904" si="418">IF($A841="Implicit","",$F$1&amp;P841&amp;$F$1)</f>
        <v>""</v>
      </c>
      <c r="AC841" t="str">
        <f t="shared" ref="AC841:AC904" si="419">IF($A841="Implicit","",$F$1&amp;C841&amp;$F$1)</f>
        <v>"https://onerecord.iata.org/ns/cargo#ExternalReference"</v>
      </c>
      <c r="AD841" t="str">
        <f t="shared" ref="AD841:AD904" si="420">IF($A841="Implicit","",$F$1&amp;D841&amp;$F$1)</f>
        <v>"https://onerecord.iata.org/ns/cargo#documentVersion"</v>
      </c>
      <c r="AE841" t="str">
        <f t="shared" ref="AE841:AE904" si="421">IF($A841="Implicit","",$F$1&amp;F841&amp;$F$1)</f>
        <v>"http://www.w3.org/2001/XMLSchema#string"</v>
      </c>
      <c r="AF841" t="str">
        <f t="shared" ref="AF841:AF904" si="422">IF(A841="Implicit","",R841&amp;","&amp;S841&amp;","&amp;T841&amp;","&amp;U841&amp;","&amp;V841&amp;","&amp;W841&amp;","&amp;X841&amp;","&amp;Y841&amp;","&amp;Z841&amp;","&amp;AA841&amp;","&amp;AB841&amp;","&amp;AC841&amp;","&amp;AD841&amp;","&amp;AE841)</f>
        <v>"Common","ExternalReference","documentVersion","","string",11,"Reference documents details","Document version number","false","false","","https://onerecord.iata.org/ns/cargo#ExternalReference","https://onerecord.iata.org/ns/cargo#documentVersion","http://www.w3.org/2001/XMLSchema#string"</v>
      </c>
      <c r="AG841" t="str">
        <f t="shared" ref="AG841:AG904" si="423">IF(Q841="Data","",$F$1&amp;B841&amp;"."&amp;L841&amp;$F$1)</f>
        <v>"Common.ExternalReference"</v>
      </c>
      <c r="AH841" t="str">
        <f t="shared" ref="AH841:AH904" si="424">IF(Q841="Data","",$F$1&amp;M841&amp;$F$1)</f>
        <v>"documentVersion"</v>
      </c>
      <c r="AI841" t="str">
        <f t="shared" ref="AI841:AI904" si="425">IF(Q841="Data","",$F$1&amp;E841&amp;"."&amp;N841&amp;$F$1)</f>
        <v>".string"</v>
      </c>
      <c r="AJ841" t="str">
        <f t="shared" ref="AJ841:AJ904" si="426">IF(Q841="Data","",$F$1&amp;O841&amp;$F$1)</f>
        <v>""</v>
      </c>
      <c r="AK841" t="str">
        <f t="shared" ref="AK841:AK904" si="427">IF(Q841="Data","",$F$1&amp;IF(G841=1,"hasOne","hasMany")&amp;$F$1)</f>
        <v>"hasOne"</v>
      </c>
      <c r="AL841" t="str">
        <f t="shared" ref="AL841:AL904" si="428">IF(Q841="Data","",AG841&amp;","&amp;AH841&amp;","&amp;AI841&amp;","&amp;AJ841&amp;","&amp;AK841)</f>
        <v>"Common.ExternalReference","documentVersion",".string","","hasOne"</v>
      </c>
      <c r="AN841">
        <f>COUNTIF(View_conceptual!G:G,L841)</f>
        <v>0</v>
      </c>
      <c r="AO841">
        <f>COUNTIF(View_conceptual!H:H,L841)+COUNTIF(View_conceptual!I:I,N841)</f>
        <v>0</v>
      </c>
      <c r="AQ841" t="str">
        <f t="shared" ref="AQ841:AQ904" si="429">IF(AN841=1,AF841,"")</f>
        <v/>
      </c>
      <c r="AR841" t="str">
        <f t="shared" ref="AR841:AR904" si="430">IF(AO841=2,AL841,"")</f>
        <v/>
      </c>
      <c r="AT841">
        <f>COUNTIF(View_full!G:G,L841)</f>
        <v>1</v>
      </c>
      <c r="AU841">
        <f>COUNTIF(View_full!H:H,L841)+COUNTIF(View_full!I:I,N841)</f>
        <v>0</v>
      </c>
      <c r="AV841">
        <f>COUNTIFS(Property_Manual!$A$2:$A$1206,Raw!L841,Property_Manual!$B$2:$B$1206,Raw!M841,Property_Manual!$C$2:$C$1206,Raw!N841,Property_Manual!$D$2:$D$1206,Raw!O841,Property_Manual!$F$2:$F$1206,"x")</f>
        <v>0</v>
      </c>
      <c r="AW841" t="str">
        <f t="shared" ref="AW841:AW904" si="431">IF(AT841=1,AF841,"")</f>
        <v>"Common","ExternalReference","documentVersion","","string",11,"Reference documents details","Document version number","false","false","","https://onerecord.iata.org/ns/cargo#ExternalReference","https://onerecord.iata.org/ns/cargo#documentVersion","http://www.w3.org/2001/XMLSchema#string"</v>
      </c>
      <c r="AX841" t="str">
        <f t="shared" ref="AX841:AX904" si="432">IF(AU841=2,AL841,"")</f>
        <v/>
      </c>
      <c r="AY841" t="str">
        <f t="shared" ref="AY841:AY904" si="433">IF(AV841=1,AL841,"")</f>
        <v/>
      </c>
    </row>
    <row r="842" spans="1:51" x14ac:dyDescent="0.2">
      <c r="A842" s="5" t="s">
        <v>1254</v>
      </c>
      <c r="B842" s="5" t="s">
        <v>1198</v>
      </c>
      <c r="C842" s="5" t="s">
        <v>44</v>
      </c>
      <c r="D842" s="5" t="s">
        <v>667</v>
      </c>
      <c r="E842" s="5"/>
      <c r="F842" s="5" t="s">
        <v>253</v>
      </c>
      <c r="G842">
        <v>1</v>
      </c>
      <c r="H842" s="5"/>
      <c r="I842" s="5" t="s">
        <v>650</v>
      </c>
      <c r="J842" s="5" t="s">
        <v>668</v>
      </c>
      <c r="K842" s="5"/>
      <c r="L842" t="str">
        <f t="shared" si="403"/>
        <v>ExternalReference</v>
      </c>
      <c r="M842" t="str">
        <f t="shared" si="404"/>
        <v>validFrom</v>
      </c>
      <c r="N842" t="str">
        <f t="shared" si="405"/>
        <v>dateTime</v>
      </c>
      <c r="O842" t="str">
        <f t="shared" si="406"/>
        <v/>
      </c>
      <c r="P842" t="str">
        <f t="shared" si="407"/>
        <v/>
      </c>
      <c r="Q842" t="str">
        <f t="shared" si="408"/>
        <v>Object</v>
      </c>
      <c r="R842" t="str">
        <f t="shared" si="409"/>
        <v>"Common"</v>
      </c>
      <c r="S842" t="str">
        <f t="shared" si="410"/>
        <v>"ExternalReference"</v>
      </c>
      <c r="T842" t="str">
        <f t="shared" si="411"/>
        <v>"validFrom"</v>
      </c>
      <c r="U842" t="str">
        <f t="shared" si="412"/>
        <v>""</v>
      </c>
      <c r="V842" t="str">
        <f t="shared" si="413"/>
        <v>"dateTime"</v>
      </c>
      <c r="W842">
        <f>IF($A842="Implicit","",COUNTIFS($C$8:C842,C842,$A$8:A842,"Explicit"))</f>
        <v>12</v>
      </c>
      <c r="X842" t="str">
        <f t="shared" si="414"/>
        <v>"Reference documents details"</v>
      </c>
      <c r="Y842" t="str">
        <f t="shared" si="415"/>
        <v>"Validity start date based on usage context"</v>
      </c>
      <c r="Z842" t="str">
        <f t="shared" si="416"/>
        <v>"false"</v>
      </c>
      <c r="AA842" t="str">
        <f t="shared" si="417"/>
        <v>"false"</v>
      </c>
      <c r="AB842" t="str">
        <f t="shared" si="418"/>
        <v>""</v>
      </c>
      <c r="AC842" t="str">
        <f t="shared" si="419"/>
        <v>"https://onerecord.iata.org/ns/cargo#ExternalReference"</v>
      </c>
      <c r="AD842" t="str">
        <f t="shared" si="420"/>
        <v>"https://onerecord.iata.org/ns/cargo#validFrom"</v>
      </c>
      <c r="AE842" t="str">
        <f t="shared" si="421"/>
        <v>"http://www.w3.org/2001/XMLSchema#dateTime"</v>
      </c>
      <c r="AF842" t="str">
        <f t="shared" si="422"/>
        <v>"Common","ExternalReference","validFrom","","dateTime",12,"Reference documents details","Validity start date based on usage context","false","false","","https://onerecord.iata.org/ns/cargo#ExternalReference","https://onerecord.iata.org/ns/cargo#validFrom","http://www.w3.org/2001/XMLSchema#dateTime"</v>
      </c>
      <c r="AG842" t="str">
        <f t="shared" si="423"/>
        <v>"Common.ExternalReference"</v>
      </c>
      <c r="AH842" t="str">
        <f t="shared" si="424"/>
        <v>"validFrom"</v>
      </c>
      <c r="AI842" t="str">
        <f t="shared" si="425"/>
        <v>".dateTime"</v>
      </c>
      <c r="AJ842" t="str">
        <f t="shared" si="426"/>
        <v>""</v>
      </c>
      <c r="AK842" t="str">
        <f t="shared" si="427"/>
        <v>"hasOne"</v>
      </c>
      <c r="AL842" t="str">
        <f t="shared" si="428"/>
        <v>"Common.ExternalReference","validFrom",".dateTime","","hasOne"</v>
      </c>
      <c r="AN842">
        <f>COUNTIF(View_conceptual!G:G,L842)</f>
        <v>0</v>
      </c>
      <c r="AO842">
        <f>COUNTIF(View_conceptual!H:H,L842)+COUNTIF(View_conceptual!I:I,N842)</f>
        <v>0</v>
      </c>
      <c r="AQ842" t="str">
        <f t="shared" si="429"/>
        <v/>
      </c>
      <c r="AR842" t="str">
        <f t="shared" si="430"/>
        <v/>
      </c>
      <c r="AT842">
        <f>COUNTIF(View_full!G:G,L842)</f>
        <v>1</v>
      </c>
      <c r="AU842">
        <f>COUNTIF(View_full!H:H,L842)+COUNTIF(View_full!I:I,N842)</f>
        <v>0</v>
      </c>
      <c r="AV842">
        <f>COUNTIFS(Property_Manual!$A$2:$A$1206,Raw!L842,Property_Manual!$B$2:$B$1206,Raw!M842,Property_Manual!$C$2:$C$1206,Raw!N842,Property_Manual!$D$2:$D$1206,Raw!O842,Property_Manual!$F$2:$F$1206,"x")</f>
        <v>0</v>
      </c>
      <c r="AW842" t="str">
        <f t="shared" si="431"/>
        <v>"Common","ExternalReference","validFrom","","dateTime",12,"Reference documents details","Validity start date based on usage context","false","false","","https://onerecord.iata.org/ns/cargo#ExternalReference","https://onerecord.iata.org/ns/cargo#validFrom","http://www.w3.org/2001/XMLSchema#dateTime"</v>
      </c>
      <c r="AX842" t="str">
        <f t="shared" si="432"/>
        <v/>
      </c>
      <c r="AY842" t="str">
        <f t="shared" si="433"/>
        <v/>
      </c>
    </row>
    <row r="843" spans="1:51" x14ac:dyDescent="0.2">
      <c r="A843" s="5" t="s">
        <v>1254</v>
      </c>
      <c r="B843" s="5" t="s">
        <v>1198</v>
      </c>
      <c r="C843" s="5" t="s">
        <v>44</v>
      </c>
      <c r="D843" s="5" t="s">
        <v>669</v>
      </c>
      <c r="E843" s="5"/>
      <c r="F843" s="5" t="s">
        <v>253</v>
      </c>
      <c r="G843">
        <v>1</v>
      </c>
      <c r="H843" s="5"/>
      <c r="I843" s="5" t="s">
        <v>650</v>
      </c>
      <c r="J843" s="5" t="s">
        <v>670</v>
      </c>
      <c r="K843" s="5"/>
      <c r="L843" t="str">
        <f t="shared" si="403"/>
        <v>ExternalReference</v>
      </c>
      <c r="M843" t="str">
        <f t="shared" si="404"/>
        <v>validUntil</v>
      </c>
      <c r="N843" t="str">
        <f t="shared" si="405"/>
        <v>dateTime</v>
      </c>
      <c r="O843" t="str">
        <f t="shared" si="406"/>
        <v/>
      </c>
      <c r="P843" t="str">
        <f t="shared" si="407"/>
        <v/>
      </c>
      <c r="Q843" t="str">
        <f t="shared" si="408"/>
        <v>Object</v>
      </c>
      <c r="R843" t="str">
        <f t="shared" si="409"/>
        <v>"Common"</v>
      </c>
      <c r="S843" t="str">
        <f t="shared" si="410"/>
        <v>"ExternalReference"</v>
      </c>
      <c r="T843" t="str">
        <f t="shared" si="411"/>
        <v>"validUntil"</v>
      </c>
      <c r="U843" t="str">
        <f t="shared" si="412"/>
        <v>""</v>
      </c>
      <c r="V843" t="str">
        <f t="shared" si="413"/>
        <v>"dateTime"</v>
      </c>
      <c r="W843">
        <f>IF($A843="Implicit","",COUNTIFS($C$8:C843,C843,$A$8:A843,"Explicit"))</f>
        <v>13</v>
      </c>
      <c r="X843" t="str">
        <f t="shared" si="414"/>
        <v>"Reference documents details"</v>
      </c>
      <c r="Y843" t="str">
        <f t="shared" si="415"/>
        <v>"Validity end date (date of expiry) based on usage context"</v>
      </c>
      <c r="Z843" t="str">
        <f t="shared" si="416"/>
        <v>"false"</v>
      </c>
      <c r="AA843" t="str">
        <f t="shared" si="417"/>
        <v>"false"</v>
      </c>
      <c r="AB843" t="str">
        <f t="shared" si="418"/>
        <v>""</v>
      </c>
      <c r="AC843" t="str">
        <f t="shared" si="419"/>
        <v>"https://onerecord.iata.org/ns/cargo#ExternalReference"</v>
      </c>
      <c r="AD843" t="str">
        <f t="shared" si="420"/>
        <v>"https://onerecord.iata.org/ns/cargo#validUntil"</v>
      </c>
      <c r="AE843" t="str">
        <f t="shared" si="421"/>
        <v>"http://www.w3.org/2001/XMLSchema#dateTime"</v>
      </c>
      <c r="AF843" t="str">
        <f t="shared" si="422"/>
        <v>"Common","ExternalReference","validUntil","","dateTime",13,"Reference documents details","Validity end date (date of expiry) based on usage context","false","false","","https://onerecord.iata.org/ns/cargo#ExternalReference","https://onerecord.iata.org/ns/cargo#validUntil","http://www.w3.org/2001/XMLSchema#dateTime"</v>
      </c>
      <c r="AG843" t="str">
        <f t="shared" si="423"/>
        <v>"Common.ExternalReference"</v>
      </c>
      <c r="AH843" t="str">
        <f t="shared" si="424"/>
        <v>"validUntil"</v>
      </c>
      <c r="AI843" t="str">
        <f t="shared" si="425"/>
        <v>".dateTime"</v>
      </c>
      <c r="AJ843" t="str">
        <f t="shared" si="426"/>
        <v>""</v>
      </c>
      <c r="AK843" t="str">
        <f t="shared" si="427"/>
        <v>"hasOne"</v>
      </c>
      <c r="AL843" t="str">
        <f t="shared" si="428"/>
        <v>"Common.ExternalReference","validUntil",".dateTime","","hasOne"</v>
      </c>
      <c r="AN843">
        <f>COUNTIF(View_conceptual!G:G,L843)</f>
        <v>0</v>
      </c>
      <c r="AO843">
        <f>COUNTIF(View_conceptual!H:H,L843)+COUNTIF(View_conceptual!I:I,N843)</f>
        <v>0</v>
      </c>
      <c r="AQ843" t="str">
        <f t="shared" si="429"/>
        <v/>
      </c>
      <c r="AR843" t="str">
        <f t="shared" si="430"/>
        <v/>
      </c>
      <c r="AT843">
        <f>COUNTIF(View_full!G:G,L843)</f>
        <v>1</v>
      </c>
      <c r="AU843">
        <f>COUNTIF(View_full!H:H,L843)+COUNTIF(View_full!I:I,N843)</f>
        <v>0</v>
      </c>
      <c r="AV843">
        <f>COUNTIFS(Property_Manual!$A$2:$A$1206,Raw!L843,Property_Manual!$B$2:$B$1206,Raw!M843,Property_Manual!$C$2:$C$1206,Raw!N843,Property_Manual!$D$2:$D$1206,Raw!O843,Property_Manual!$F$2:$F$1206,"x")</f>
        <v>0</v>
      </c>
      <c r="AW843" t="str">
        <f t="shared" si="431"/>
        <v>"Common","ExternalReference","validUntil","","dateTime",13,"Reference documents details","Validity end date (date of expiry) based on usage context","false","false","","https://onerecord.iata.org/ns/cargo#ExternalReference","https://onerecord.iata.org/ns/cargo#validUntil","http://www.w3.org/2001/XMLSchema#dateTime"</v>
      </c>
      <c r="AX843" t="str">
        <f t="shared" si="432"/>
        <v/>
      </c>
      <c r="AY843" t="str">
        <f t="shared" si="433"/>
        <v/>
      </c>
    </row>
    <row r="844" spans="1:51" x14ac:dyDescent="0.2">
      <c r="A844" s="5" t="s">
        <v>1254</v>
      </c>
      <c r="B844" s="5" t="s">
        <v>1198</v>
      </c>
      <c r="C844" s="5" t="s">
        <v>44</v>
      </c>
      <c r="D844" s="5" t="s">
        <v>40</v>
      </c>
      <c r="E844" s="5" t="s">
        <v>1212</v>
      </c>
      <c r="F844" s="5" t="s">
        <v>41</v>
      </c>
      <c r="I844" s="5" t="s">
        <v>650</v>
      </c>
      <c r="J844" s="5" t="s">
        <v>42</v>
      </c>
      <c r="K844" s="5"/>
      <c r="L844" t="str">
        <f t="shared" si="403"/>
        <v>ExternalReference</v>
      </c>
      <c r="M844" t="str">
        <f t="shared" si="404"/>
        <v>events</v>
      </c>
      <c r="N844" t="str">
        <f t="shared" si="405"/>
        <v>LogisticsEvent</v>
      </c>
      <c r="O844" t="str">
        <f t="shared" si="406"/>
        <v/>
      </c>
      <c r="P844" t="str">
        <f t="shared" si="407"/>
        <v/>
      </c>
      <c r="Q844" t="str">
        <f t="shared" si="408"/>
        <v>Object</v>
      </c>
      <c r="R844" t="str">
        <f t="shared" si="409"/>
        <v>"Common"</v>
      </c>
      <c r="S844" t="str">
        <f t="shared" si="410"/>
        <v>"ExternalReference"</v>
      </c>
      <c r="T844" t="str">
        <f t="shared" si="411"/>
        <v>"events"</v>
      </c>
      <c r="U844" t="str">
        <f t="shared" si="412"/>
        <v>"Event"</v>
      </c>
      <c r="V844" t="str">
        <f t="shared" si="413"/>
        <v>"LogisticsEvent"</v>
      </c>
      <c r="W844">
        <f>IF($A844="Implicit","",COUNTIFS($C$8:C844,C844,$A$8:A844,"Explicit"))</f>
        <v>14</v>
      </c>
      <c r="X844" t="str">
        <f t="shared" si="414"/>
        <v>"Reference documents details"</v>
      </c>
      <c r="Y844" t="str">
        <f t="shared" si="415"/>
        <v>"Events object"</v>
      </c>
      <c r="Z844" t="str">
        <f t="shared" si="416"/>
        <v>"true"</v>
      </c>
      <c r="AA844" t="str">
        <f t="shared" si="417"/>
        <v>"false"</v>
      </c>
      <c r="AB844" t="str">
        <f t="shared" si="418"/>
        <v>""</v>
      </c>
      <c r="AC844" t="str">
        <f t="shared" si="419"/>
        <v>"https://onerecord.iata.org/ns/cargo#ExternalReference"</v>
      </c>
      <c r="AD844" t="str">
        <f t="shared" si="420"/>
        <v>"https://onerecord.iata.org/ns/cargo#events"</v>
      </c>
      <c r="AE844" t="str">
        <f t="shared" si="421"/>
        <v>"https://onerecord.iata.org/ns/cargo#LogisticsEvent"</v>
      </c>
      <c r="AF844" t="str">
        <f t="shared" si="422"/>
        <v>"Common","ExternalReference","events","Event","LogisticsEvent",14,"Reference documents details","Events object","true","false","","https://onerecord.iata.org/ns/cargo#ExternalReference","https://onerecord.iata.org/ns/cargo#events","https://onerecord.iata.org/ns/cargo#LogisticsEvent"</v>
      </c>
      <c r="AG844" t="str">
        <f t="shared" si="423"/>
        <v>"Common.ExternalReference"</v>
      </c>
      <c r="AH844" t="str">
        <f t="shared" si="424"/>
        <v>"events"</v>
      </c>
      <c r="AI844" t="str">
        <f t="shared" si="425"/>
        <v>"Event.LogisticsEvent"</v>
      </c>
      <c r="AJ844" t="str">
        <f t="shared" si="426"/>
        <v>""</v>
      </c>
      <c r="AK844" t="str">
        <f t="shared" si="427"/>
        <v>"hasMany"</v>
      </c>
      <c r="AL844" t="str">
        <f t="shared" si="428"/>
        <v>"Common.ExternalReference","events","Event.LogisticsEvent","","hasMany"</v>
      </c>
      <c r="AN844">
        <f>COUNTIF(View_conceptual!G:G,L844)</f>
        <v>0</v>
      </c>
      <c r="AO844">
        <f>COUNTIF(View_conceptual!H:H,L844)+COUNTIF(View_conceptual!I:I,N844)</f>
        <v>0</v>
      </c>
      <c r="AQ844" t="str">
        <f t="shared" si="429"/>
        <v/>
      </c>
      <c r="AR844" t="str">
        <f t="shared" si="430"/>
        <v/>
      </c>
      <c r="AT844">
        <f>COUNTIF(View_full!G:G,L844)</f>
        <v>1</v>
      </c>
      <c r="AU844">
        <f>COUNTIF(View_full!H:H,L844)+COUNTIF(View_full!I:I,N844)</f>
        <v>0</v>
      </c>
      <c r="AV844">
        <f>COUNTIFS(Property_Manual!$A$2:$A$1206,Raw!L844,Property_Manual!$B$2:$B$1206,Raw!M844,Property_Manual!$C$2:$C$1206,Raw!N844,Property_Manual!$D$2:$D$1206,Raw!O844,Property_Manual!$F$2:$F$1206,"x")</f>
        <v>0</v>
      </c>
      <c r="AW844" t="str">
        <f t="shared" si="431"/>
        <v>"Common","ExternalReference","events","Event","LogisticsEvent",14,"Reference documents details","Events object","true","false","","https://onerecord.iata.org/ns/cargo#ExternalReference","https://onerecord.iata.org/ns/cargo#events","https://onerecord.iata.org/ns/cargo#LogisticsEvent"</v>
      </c>
      <c r="AX844" t="str">
        <f t="shared" si="432"/>
        <v/>
      </c>
      <c r="AY844" t="str">
        <f t="shared" si="433"/>
        <v/>
      </c>
    </row>
    <row r="845" spans="1:51" x14ac:dyDescent="0.2">
      <c r="A845" s="5" t="s">
        <v>1254</v>
      </c>
      <c r="B845" s="5" t="s">
        <v>1198</v>
      </c>
      <c r="C845" s="5" t="s">
        <v>44</v>
      </c>
      <c r="D845" s="5" t="s">
        <v>46</v>
      </c>
      <c r="E845" s="5"/>
      <c r="F845" s="5" t="s">
        <v>47</v>
      </c>
      <c r="G845">
        <v>1</v>
      </c>
      <c r="I845" s="5" t="s">
        <v>650</v>
      </c>
      <c r="J845" s="5" t="s">
        <v>48</v>
      </c>
      <c r="K845" s="5"/>
      <c r="L845" t="str">
        <f t="shared" si="403"/>
        <v>ExternalReference</v>
      </c>
      <c r="M845" t="str">
        <f t="shared" si="404"/>
        <v>skeletonIndicator</v>
      </c>
      <c r="N845" t="str">
        <f t="shared" si="405"/>
        <v>boolean</v>
      </c>
      <c r="O845" t="str">
        <f t="shared" si="406"/>
        <v/>
      </c>
      <c r="P845" t="str">
        <f t="shared" si="407"/>
        <v/>
      </c>
      <c r="Q845" t="str">
        <f t="shared" si="408"/>
        <v>Object</v>
      </c>
      <c r="R845" t="str">
        <f t="shared" si="409"/>
        <v>"Common"</v>
      </c>
      <c r="S845" t="str">
        <f t="shared" si="410"/>
        <v>"ExternalReference"</v>
      </c>
      <c r="T845" t="str">
        <f t="shared" si="411"/>
        <v>"skeletonIndicator"</v>
      </c>
      <c r="U845" t="str">
        <f t="shared" si="412"/>
        <v>""</v>
      </c>
      <c r="V845" t="str">
        <f t="shared" si="413"/>
        <v>"boolean"</v>
      </c>
      <c r="W845">
        <f>IF($A845="Implicit","",COUNTIFS($C$8:C845,C845,$A$8:A845,"Explicit"))</f>
        <v>15</v>
      </c>
      <c r="X845" t="str">
        <f t="shared" si="414"/>
        <v>"Reference documents details"</v>
      </c>
      <c r="Y845" t="str">
        <f t="shared" si="415"/>
        <v>"Indicator whether a logistics object is a skeleton object"</v>
      </c>
      <c r="Z845" t="str">
        <f t="shared" si="416"/>
        <v>"false"</v>
      </c>
      <c r="AA845" t="str">
        <f t="shared" si="417"/>
        <v>"false"</v>
      </c>
      <c r="AB845" t="str">
        <f t="shared" si="418"/>
        <v>""</v>
      </c>
      <c r="AC845" t="str">
        <f t="shared" si="419"/>
        <v>"https://onerecord.iata.org/ns/cargo#ExternalReference"</v>
      </c>
      <c r="AD845" t="str">
        <f t="shared" si="420"/>
        <v>"https://onerecord.iata.org/ns/cargo#skeletonIndicator"</v>
      </c>
      <c r="AE845" t="str">
        <f t="shared" si="421"/>
        <v>"http://www.w3.org/2001/XMLSchema#boolean"</v>
      </c>
      <c r="AF845" t="str">
        <f t="shared" si="422"/>
        <v>"Common","ExternalReference","skeletonIndicator","","boolean",15,"Reference documents details","Indicator whether a logistics object is a skeleton object","false","false","","https://onerecord.iata.org/ns/cargo#ExternalReference","https://onerecord.iata.org/ns/cargo#skeletonIndicator","http://www.w3.org/2001/XMLSchema#boolean"</v>
      </c>
      <c r="AG845" t="str">
        <f t="shared" si="423"/>
        <v>"Common.ExternalReference"</v>
      </c>
      <c r="AH845" t="str">
        <f t="shared" si="424"/>
        <v>"skeletonIndicator"</v>
      </c>
      <c r="AI845" t="str">
        <f t="shared" si="425"/>
        <v>".boolean"</v>
      </c>
      <c r="AJ845" t="str">
        <f t="shared" si="426"/>
        <v>""</v>
      </c>
      <c r="AK845" t="str">
        <f t="shared" si="427"/>
        <v>"hasOne"</v>
      </c>
      <c r="AL845" t="str">
        <f t="shared" si="428"/>
        <v>"Common.ExternalReference","skeletonIndicator",".boolean","","hasOne"</v>
      </c>
      <c r="AN845">
        <f>COUNTIF(View_conceptual!G:G,L845)</f>
        <v>0</v>
      </c>
      <c r="AO845">
        <f>COUNTIF(View_conceptual!H:H,L845)+COUNTIF(View_conceptual!I:I,N845)</f>
        <v>0</v>
      </c>
      <c r="AQ845" t="str">
        <f t="shared" si="429"/>
        <v/>
      </c>
      <c r="AR845" t="str">
        <f t="shared" si="430"/>
        <v/>
      </c>
      <c r="AT845">
        <f>COUNTIF(View_full!G:G,L845)</f>
        <v>1</v>
      </c>
      <c r="AU845">
        <f>COUNTIF(View_full!H:H,L845)+COUNTIF(View_full!I:I,N845)</f>
        <v>0</v>
      </c>
      <c r="AV845">
        <f>COUNTIFS(Property_Manual!$A$2:$A$1206,Raw!L845,Property_Manual!$B$2:$B$1206,Raw!M845,Property_Manual!$C$2:$C$1206,Raw!N845,Property_Manual!$D$2:$D$1206,Raw!O845,Property_Manual!$F$2:$F$1206,"x")</f>
        <v>0</v>
      </c>
      <c r="AW845" t="str">
        <f t="shared" si="431"/>
        <v>"Common","ExternalReference","skeletonIndicator","","boolean",15,"Reference documents details","Indicator whether a logistics object is a skeleton object","false","false","","https://onerecord.iata.org/ns/cargo#ExternalReference","https://onerecord.iata.org/ns/cargo#skeletonIndicator","http://www.w3.org/2001/XMLSchema#boolean"</v>
      </c>
      <c r="AX845" t="str">
        <f t="shared" si="432"/>
        <v/>
      </c>
      <c r="AY845" t="str">
        <f t="shared" si="433"/>
        <v/>
      </c>
    </row>
    <row r="846" spans="1:51" x14ac:dyDescent="0.2">
      <c r="A846" s="5" t="s">
        <v>1255</v>
      </c>
      <c r="B846" s="5" t="s">
        <v>1198</v>
      </c>
      <c r="C846" s="5" t="s">
        <v>44</v>
      </c>
      <c r="D846" s="5" t="s">
        <v>654</v>
      </c>
      <c r="E846" s="5"/>
      <c r="F846" s="5" t="s">
        <v>3152</v>
      </c>
      <c r="H846" t="s">
        <v>43</v>
      </c>
      <c r="I846" s="5" t="s">
        <v>650</v>
      </c>
      <c r="J846" s="5" t="s">
        <v>655</v>
      </c>
      <c r="K846" s="5"/>
      <c r="L846" t="str">
        <f t="shared" si="403"/>
        <v>ExternalReference</v>
      </c>
      <c r="M846" t="str">
        <f t="shared" si="404"/>
        <v>referenceForObjects</v>
      </c>
      <c r="N846" t="str">
        <f t="shared" si="405"/>
        <v>HandlingService</v>
      </c>
      <c r="O846" t="str">
        <f t="shared" si="406"/>
        <v>externalReferences</v>
      </c>
      <c r="P846" t="str">
        <f t="shared" si="407"/>
        <v/>
      </c>
      <c r="Q846" t="str">
        <f t="shared" si="408"/>
        <v>Object</v>
      </c>
      <c r="R846" t="str">
        <f t="shared" si="409"/>
        <v/>
      </c>
      <c r="S846" t="str">
        <f t="shared" si="410"/>
        <v/>
      </c>
      <c r="T846" t="str">
        <f t="shared" si="411"/>
        <v/>
      </c>
      <c r="U846" t="str">
        <f t="shared" si="412"/>
        <v/>
      </c>
      <c r="V846" t="str">
        <f t="shared" si="413"/>
        <v/>
      </c>
      <c r="W846" t="str">
        <f>IF($A846="Implicit","",COUNTIFS($C$8:C846,C846,$A$8:A846,"Explicit"))</f>
        <v/>
      </c>
      <c r="X846" t="str">
        <f t="shared" si="414"/>
        <v/>
      </c>
      <c r="Y846" t="str">
        <f t="shared" si="415"/>
        <v/>
      </c>
      <c r="Z846" t="str">
        <f t="shared" si="416"/>
        <v/>
      </c>
      <c r="AA846" t="str">
        <f t="shared" si="417"/>
        <v/>
      </c>
      <c r="AB846" t="str">
        <f t="shared" si="418"/>
        <v/>
      </c>
      <c r="AC846" t="str">
        <f t="shared" si="419"/>
        <v/>
      </c>
      <c r="AD846" t="str">
        <f t="shared" si="420"/>
        <v/>
      </c>
      <c r="AE846" t="str">
        <f t="shared" si="421"/>
        <v/>
      </c>
      <c r="AF846" t="str">
        <f t="shared" si="422"/>
        <v/>
      </c>
      <c r="AG846" t="str">
        <f t="shared" si="423"/>
        <v>"Common.ExternalReference"</v>
      </c>
      <c r="AH846" t="str">
        <f t="shared" si="424"/>
        <v>"referenceForObjects"</v>
      </c>
      <c r="AI846" t="str">
        <f t="shared" si="425"/>
        <v>".HandlingService"</v>
      </c>
      <c r="AJ846" t="str">
        <f t="shared" si="426"/>
        <v>"externalReferences"</v>
      </c>
      <c r="AK846" t="str">
        <f t="shared" si="427"/>
        <v>"hasMany"</v>
      </c>
      <c r="AL846" t="str">
        <f t="shared" si="428"/>
        <v>"Common.ExternalReference","referenceForObjects",".HandlingService","externalReferences","hasMany"</v>
      </c>
      <c r="AN846">
        <f>COUNTIF(View_conceptual!G:G,L846)</f>
        <v>0</v>
      </c>
      <c r="AO846">
        <f>COUNTIF(View_conceptual!H:H,L846)+COUNTIF(View_conceptual!I:I,N846)</f>
        <v>0</v>
      </c>
      <c r="AQ846" t="str">
        <f t="shared" si="429"/>
        <v/>
      </c>
      <c r="AR846" t="str">
        <f t="shared" si="430"/>
        <v/>
      </c>
      <c r="AT846">
        <f>COUNTIF(View_full!G:G,L846)</f>
        <v>1</v>
      </c>
      <c r="AU846">
        <f>COUNTIF(View_full!H:H,L846)+COUNTIF(View_full!I:I,N846)</f>
        <v>0</v>
      </c>
      <c r="AV846">
        <f>COUNTIFS(Property_Manual!$A$2:$A$1206,Raw!L846,Property_Manual!$B$2:$B$1206,Raw!M846,Property_Manual!$C$2:$C$1206,Raw!N846,Property_Manual!$D$2:$D$1206,Raw!O846,Property_Manual!$F$2:$F$1206,"x")</f>
        <v>0</v>
      </c>
      <c r="AW846" t="str">
        <f t="shared" si="431"/>
        <v/>
      </c>
      <c r="AX846" t="str">
        <f t="shared" si="432"/>
        <v/>
      </c>
      <c r="AY846" t="str">
        <f t="shared" si="433"/>
        <v/>
      </c>
    </row>
    <row r="847" spans="1:51" x14ac:dyDescent="0.2">
      <c r="A847" s="5" t="s">
        <v>1255</v>
      </c>
      <c r="B847" s="5" t="s">
        <v>1198</v>
      </c>
      <c r="C847" s="5" t="s">
        <v>44</v>
      </c>
      <c r="D847" s="5" t="s">
        <v>40</v>
      </c>
      <c r="E847" s="5" t="s">
        <v>1212</v>
      </c>
      <c r="F847" s="5" t="s">
        <v>41</v>
      </c>
      <c r="I847" s="5" t="s">
        <v>650</v>
      </c>
      <c r="J847" s="5" t="s">
        <v>42</v>
      </c>
      <c r="K847" s="5"/>
      <c r="L847" t="str">
        <f t="shared" si="403"/>
        <v>ExternalReference</v>
      </c>
      <c r="M847" t="str">
        <f t="shared" si="404"/>
        <v>events</v>
      </c>
      <c r="N847" t="str">
        <f t="shared" si="405"/>
        <v>LogisticsEvent</v>
      </c>
      <c r="O847" t="str">
        <f t="shared" si="406"/>
        <v/>
      </c>
      <c r="P847" t="str">
        <f t="shared" si="407"/>
        <v/>
      </c>
      <c r="Q847" t="str">
        <f t="shared" si="408"/>
        <v>Object</v>
      </c>
      <c r="R847" t="str">
        <f t="shared" si="409"/>
        <v/>
      </c>
      <c r="S847" t="str">
        <f t="shared" si="410"/>
        <v/>
      </c>
      <c r="T847" t="str">
        <f t="shared" si="411"/>
        <v/>
      </c>
      <c r="U847" t="str">
        <f t="shared" si="412"/>
        <v/>
      </c>
      <c r="V847" t="str">
        <f t="shared" si="413"/>
        <v/>
      </c>
      <c r="W847" t="str">
        <f>IF($A847="Implicit","",COUNTIFS($C$8:C847,C847,$A$8:A847,"Explicit"))</f>
        <v/>
      </c>
      <c r="X847" t="str">
        <f t="shared" si="414"/>
        <v/>
      </c>
      <c r="Y847" t="str">
        <f t="shared" si="415"/>
        <v/>
      </c>
      <c r="Z847" t="str">
        <f t="shared" si="416"/>
        <v/>
      </c>
      <c r="AA847" t="str">
        <f t="shared" si="417"/>
        <v/>
      </c>
      <c r="AB847" t="str">
        <f t="shared" si="418"/>
        <v/>
      </c>
      <c r="AC847" t="str">
        <f t="shared" si="419"/>
        <v/>
      </c>
      <c r="AD847" t="str">
        <f t="shared" si="420"/>
        <v/>
      </c>
      <c r="AE847" t="str">
        <f t="shared" si="421"/>
        <v/>
      </c>
      <c r="AF847" t="str">
        <f t="shared" si="422"/>
        <v/>
      </c>
      <c r="AG847" t="str">
        <f t="shared" si="423"/>
        <v>"Common.ExternalReference"</v>
      </c>
      <c r="AH847" t="str">
        <f t="shared" si="424"/>
        <v>"events"</v>
      </c>
      <c r="AI847" t="str">
        <f t="shared" si="425"/>
        <v>"Event.LogisticsEvent"</v>
      </c>
      <c r="AJ847" t="str">
        <f t="shared" si="426"/>
        <v>""</v>
      </c>
      <c r="AK847" t="str">
        <f t="shared" si="427"/>
        <v>"hasMany"</v>
      </c>
      <c r="AL847" t="str">
        <f t="shared" si="428"/>
        <v>"Common.ExternalReference","events","Event.LogisticsEvent","","hasMany"</v>
      </c>
      <c r="AN847">
        <f>COUNTIF(View_conceptual!G:G,L847)</f>
        <v>0</v>
      </c>
      <c r="AO847">
        <f>COUNTIF(View_conceptual!H:H,L847)+COUNTIF(View_conceptual!I:I,N847)</f>
        <v>0</v>
      </c>
      <c r="AQ847" t="str">
        <f t="shared" si="429"/>
        <v/>
      </c>
      <c r="AR847" t="str">
        <f t="shared" si="430"/>
        <v/>
      </c>
      <c r="AT847">
        <f>COUNTIF(View_full!G:G,L847)</f>
        <v>1</v>
      </c>
      <c r="AU847">
        <f>COUNTIF(View_full!H:H,L847)+COUNTIF(View_full!I:I,N847)</f>
        <v>0</v>
      </c>
      <c r="AV847">
        <f>COUNTIFS(Property_Manual!$A$2:$A$1206,Raw!L847,Property_Manual!$B$2:$B$1206,Raw!M847,Property_Manual!$C$2:$C$1206,Raw!N847,Property_Manual!$D$2:$D$1206,Raw!O847,Property_Manual!$F$2:$F$1206,"x")</f>
        <v>0</v>
      </c>
      <c r="AW847" t="str">
        <f t="shared" si="431"/>
        <v/>
      </c>
      <c r="AX847" t="str">
        <f t="shared" si="432"/>
        <v/>
      </c>
      <c r="AY847" t="str">
        <f t="shared" si="433"/>
        <v/>
      </c>
    </row>
    <row r="848" spans="1:51" x14ac:dyDescent="0.2">
      <c r="A848" s="5" t="s">
        <v>1254</v>
      </c>
      <c r="B848" s="5" t="s">
        <v>49</v>
      </c>
      <c r="C848" s="5" t="s">
        <v>188</v>
      </c>
      <c r="D848" s="5" t="s">
        <v>765</v>
      </c>
      <c r="E848" s="5" t="s">
        <v>49</v>
      </c>
      <c r="F848" s="5" t="s">
        <v>86</v>
      </c>
      <c r="G848">
        <v>1</v>
      </c>
      <c r="I848" s="5" t="s">
        <v>766</v>
      </c>
      <c r="J848" s="5" t="s">
        <v>767</v>
      </c>
      <c r="K848" s="5"/>
      <c r="L848" t="str">
        <f t="shared" si="403"/>
        <v>Geolocation</v>
      </c>
      <c r="M848" t="str">
        <f t="shared" si="404"/>
        <v>elevation</v>
      </c>
      <c r="N848" t="str">
        <f t="shared" si="405"/>
        <v>Value</v>
      </c>
      <c r="O848" t="str">
        <f t="shared" si="406"/>
        <v/>
      </c>
      <c r="P848" t="str">
        <f t="shared" si="407"/>
        <v/>
      </c>
      <c r="Q848" t="str">
        <f t="shared" si="408"/>
        <v>Object</v>
      </c>
      <c r="R848" t="str">
        <f t="shared" si="409"/>
        <v>"Embedded"</v>
      </c>
      <c r="S848" t="str">
        <f t="shared" si="410"/>
        <v>"Geolocation"</v>
      </c>
      <c r="T848" t="str">
        <f t="shared" si="411"/>
        <v>"elevation"</v>
      </c>
      <c r="U848" t="str">
        <f t="shared" si="412"/>
        <v>"Embedded"</v>
      </c>
      <c r="V848" t="str">
        <f t="shared" si="413"/>
        <v>"Value"</v>
      </c>
      <c r="W848">
        <f>IF($A848="Implicit","",COUNTIFS($C$8:C848,C848,$A$8:A848,"Explicit"))</f>
        <v>1</v>
      </c>
      <c r="X848" t="str">
        <f t="shared" si="414"/>
        <v>"Geolocation details - e.g. for drones; automated vehicles"</v>
      </c>
      <c r="Y848" t="str">
        <f t="shared" si="415"/>
        <v>"Elevation from sea level - Change of data type to Value as of ontology v1.1"</v>
      </c>
      <c r="Z848" t="str">
        <f t="shared" si="416"/>
        <v>"false"</v>
      </c>
      <c r="AA848" t="str">
        <f t="shared" si="417"/>
        <v>"false"</v>
      </c>
      <c r="AB848" t="str">
        <f t="shared" si="418"/>
        <v>""</v>
      </c>
      <c r="AC848" t="str">
        <f t="shared" si="419"/>
        <v>"https://onerecord.iata.org/ns/cargo#Geolocation"</v>
      </c>
      <c r="AD848" t="str">
        <f t="shared" si="420"/>
        <v>"https://onerecord.iata.org/ns/cargo#elevation"</v>
      </c>
      <c r="AE848" t="str">
        <f t="shared" si="421"/>
        <v>"https://onerecord.iata.org/ns/cargo#Value"</v>
      </c>
      <c r="AF848" t="str">
        <f t="shared" si="422"/>
        <v>"Embedded","Geolocation","elevation","Embedded","Value",1,"Geolocation details - e.g. for drones; automated vehicles","Elevation from sea level - Change of data type to Value as of ontology v1.1","false","false","","https://onerecord.iata.org/ns/cargo#Geolocation","https://onerecord.iata.org/ns/cargo#elevation","https://onerecord.iata.org/ns/cargo#Value"</v>
      </c>
      <c r="AG848" t="str">
        <f t="shared" si="423"/>
        <v>"Embedded.Geolocation"</v>
      </c>
      <c r="AH848" t="str">
        <f t="shared" si="424"/>
        <v>"elevation"</v>
      </c>
      <c r="AI848" t="str">
        <f t="shared" si="425"/>
        <v>"Embedded.Value"</v>
      </c>
      <c r="AJ848" t="str">
        <f t="shared" si="426"/>
        <v>""</v>
      </c>
      <c r="AK848" t="str">
        <f t="shared" si="427"/>
        <v>"hasOne"</v>
      </c>
      <c r="AL848" t="str">
        <f t="shared" si="428"/>
        <v>"Embedded.Geolocation","elevation","Embedded.Value","","hasOne"</v>
      </c>
      <c r="AN848">
        <f>COUNTIF(View_conceptual!G:G,L848)</f>
        <v>0</v>
      </c>
      <c r="AO848">
        <f>COUNTIF(View_conceptual!H:H,L848)+COUNTIF(View_conceptual!I:I,N848)</f>
        <v>0</v>
      </c>
      <c r="AQ848" t="str">
        <f t="shared" si="429"/>
        <v/>
      </c>
      <c r="AR848" t="str">
        <f t="shared" si="430"/>
        <v/>
      </c>
      <c r="AT848">
        <f>COUNTIF(View_full!G:G,L848)</f>
        <v>1</v>
      </c>
      <c r="AU848">
        <f>COUNTIF(View_full!H:H,L848)+COUNTIF(View_full!I:I,N848)</f>
        <v>0</v>
      </c>
      <c r="AV848">
        <f>COUNTIFS(Property_Manual!$A$2:$A$1206,Raw!L848,Property_Manual!$B$2:$B$1206,Raw!M848,Property_Manual!$C$2:$C$1206,Raw!N848,Property_Manual!$D$2:$D$1206,Raw!O848,Property_Manual!$F$2:$F$1206,"x")</f>
        <v>0</v>
      </c>
      <c r="AW848" t="str">
        <f t="shared" si="431"/>
        <v>"Embedded","Geolocation","elevation","Embedded","Value",1,"Geolocation details - e.g. for drones; automated vehicles","Elevation from sea level - Change of data type to Value as of ontology v1.1","false","false","","https://onerecord.iata.org/ns/cargo#Geolocation","https://onerecord.iata.org/ns/cargo#elevation","https://onerecord.iata.org/ns/cargo#Value"</v>
      </c>
      <c r="AX848" t="str">
        <f t="shared" si="432"/>
        <v/>
      </c>
      <c r="AY848" t="str">
        <f t="shared" si="433"/>
        <v/>
      </c>
    </row>
    <row r="849" spans="1:51" x14ac:dyDescent="0.2">
      <c r="A849" s="5" t="s">
        <v>1255</v>
      </c>
      <c r="B849" s="5" t="s">
        <v>49</v>
      </c>
      <c r="C849" s="5" t="s">
        <v>188</v>
      </c>
      <c r="D849" s="5" t="s">
        <v>765</v>
      </c>
      <c r="E849" t="s">
        <v>49</v>
      </c>
      <c r="F849" s="5" t="s">
        <v>86</v>
      </c>
      <c r="G849">
        <v>1</v>
      </c>
      <c r="I849" s="5" t="s">
        <v>766</v>
      </c>
      <c r="J849" s="5" t="s">
        <v>767</v>
      </c>
      <c r="K849" s="5"/>
      <c r="L849" t="str">
        <f t="shared" si="403"/>
        <v>Geolocation</v>
      </c>
      <c r="M849" t="str">
        <f t="shared" si="404"/>
        <v>elevation</v>
      </c>
      <c r="N849" t="str">
        <f t="shared" si="405"/>
        <v>Value</v>
      </c>
      <c r="O849" t="str">
        <f t="shared" si="406"/>
        <v/>
      </c>
      <c r="P849" t="str">
        <f t="shared" si="407"/>
        <v/>
      </c>
      <c r="Q849" t="str">
        <f t="shared" si="408"/>
        <v>Object</v>
      </c>
      <c r="R849" t="str">
        <f t="shared" si="409"/>
        <v/>
      </c>
      <c r="S849" t="str">
        <f t="shared" si="410"/>
        <v/>
      </c>
      <c r="T849" t="str">
        <f t="shared" si="411"/>
        <v/>
      </c>
      <c r="U849" t="str">
        <f t="shared" si="412"/>
        <v/>
      </c>
      <c r="V849" t="str">
        <f t="shared" si="413"/>
        <v/>
      </c>
      <c r="W849" t="str">
        <f>IF($A849="Implicit","",COUNTIFS($C$8:C849,C849,$A$8:A849,"Explicit"))</f>
        <v/>
      </c>
      <c r="X849" t="str">
        <f t="shared" si="414"/>
        <v/>
      </c>
      <c r="Y849" t="str">
        <f t="shared" si="415"/>
        <v/>
      </c>
      <c r="Z849" t="str">
        <f t="shared" si="416"/>
        <v/>
      </c>
      <c r="AA849" t="str">
        <f t="shared" si="417"/>
        <v/>
      </c>
      <c r="AB849" t="str">
        <f t="shared" si="418"/>
        <v/>
      </c>
      <c r="AC849" t="str">
        <f t="shared" si="419"/>
        <v/>
      </c>
      <c r="AD849" t="str">
        <f t="shared" si="420"/>
        <v/>
      </c>
      <c r="AE849" t="str">
        <f t="shared" si="421"/>
        <v/>
      </c>
      <c r="AF849" t="str">
        <f t="shared" si="422"/>
        <v/>
      </c>
      <c r="AG849" t="str">
        <f t="shared" si="423"/>
        <v>"Embedded.Geolocation"</v>
      </c>
      <c r="AH849" t="str">
        <f t="shared" si="424"/>
        <v>"elevation"</v>
      </c>
      <c r="AI849" t="str">
        <f t="shared" si="425"/>
        <v>"Embedded.Value"</v>
      </c>
      <c r="AJ849" t="str">
        <f t="shared" si="426"/>
        <v>""</v>
      </c>
      <c r="AK849" t="str">
        <f t="shared" si="427"/>
        <v>"hasOne"</v>
      </c>
      <c r="AL849" t="str">
        <f t="shared" si="428"/>
        <v>"Embedded.Geolocation","elevation","Embedded.Value","","hasOne"</v>
      </c>
      <c r="AN849">
        <f>COUNTIF(View_conceptual!G:G,L849)</f>
        <v>0</v>
      </c>
      <c r="AO849">
        <f>COUNTIF(View_conceptual!H:H,L849)+COUNTIF(View_conceptual!I:I,N849)</f>
        <v>0</v>
      </c>
      <c r="AQ849" t="str">
        <f t="shared" si="429"/>
        <v/>
      </c>
      <c r="AR849" t="str">
        <f t="shared" si="430"/>
        <v/>
      </c>
      <c r="AT849">
        <f>COUNTIF(View_full!G:G,L849)</f>
        <v>1</v>
      </c>
      <c r="AU849">
        <f>COUNTIF(View_full!H:H,L849)+COUNTIF(View_full!I:I,N849)</f>
        <v>0</v>
      </c>
      <c r="AV849">
        <f>COUNTIFS(Property_Manual!$A$2:$A$1206,Raw!L849,Property_Manual!$B$2:$B$1206,Raw!M849,Property_Manual!$C$2:$C$1206,Raw!N849,Property_Manual!$D$2:$D$1206,Raw!O849,Property_Manual!$F$2:$F$1206,"x")</f>
        <v>0</v>
      </c>
      <c r="AW849" t="str">
        <f t="shared" si="431"/>
        <v/>
      </c>
      <c r="AX849" t="str">
        <f t="shared" si="432"/>
        <v/>
      </c>
      <c r="AY849" t="str">
        <f t="shared" si="433"/>
        <v/>
      </c>
    </row>
    <row r="850" spans="1:51" x14ac:dyDescent="0.2">
      <c r="A850" s="5" t="s">
        <v>1254</v>
      </c>
      <c r="B850" s="5" t="s">
        <v>49</v>
      </c>
      <c r="C850" s="5" t="s">
        <v>188</v>
      </c>
      <c r="D850" s="5" t="s">
        <v>768</v>
      </c>
      <c r="E850" s="5"/>
      <c r="F850" s="5" t="s">
        <v>107</v>
      </c>
      <c r="G850">
        <v>1</v>
      </c>
      <c r="I850" s="5" t="s">
        <v>766</v>
      </c>
      <c r="J850" s="5" t="s">
        <v>769</v>
      </c>
      <c r="K850" s="5"/>
      <c r="L850" t="str">
        <f t="shared" si="403"/>
        <v>Geolocation</v>
      </c>
      <c r="M850" t="str">
        <f t="shared" si="404"/>
        <v>latitude</v>
      </c>
      <c r="N850" t="str">
        <f t="shared" si="405"/>
        <v>double</v>
      </c>
      <c r="O850" t="str">
        <f t="shared" si="406"/>
        <v/>
      </c>
      <c r="P850" t="str">
        <f t="shared" si="407"/>
        <v/>
      </c>
      <c r="Q850" t="str">
        <f t="shared" si="408"/>
        <v>Object</v>
      </c>
      <c r="R850" t="str">
        <f t="shared" si="409"/>
        <v>"Embedded"</v>
      </c>
      <c r="S850" t="str">
        <f t="shared" si="410"/>
        <v>"Geolocation"</v>
      </c>
      <c r="T850" t="str">
        <f t="shared" si="411"/>
        <v>"latitude"</v>
      </c>
      <c r="U850" t="str">
        <f t="shared" si="412"/>
        <v>""</v>
      </c>
      <c r="V850" t="str">
        <f t="shared" si="413"/>
        <v>"double"</v>
      </c>
      <c r="W850">
        <f>IF($A850="Implicit","",COUNTIFS($C$8:C850,C850,$A$8:A850,"Explicit"))</f>
        <v>2</v>
      </c>
      <c r="X850" t="str">
        <f t="shared" si="414"/>
        <v>"Geolocation details - e.g. for drones; automated vehicles"</v>
      </c>
      <c r="Y850" t="str">
        <f t="shared" si="415"/>
        <v>"Location latitude decimal"</v>
      </c>
      <c r="Z850" t="str">
        <f t="shared" si="416"/>
        <v>"false"</v>
      </c>
      <c r="AA850" t="str">
        <f t="shared" si="417"/>
        <v>"false"</v>
      </c>
      <c r="AB850" t="str">
        <f t="shared" si="418"/>
        <v>""</v>
      </c>
      <c r="AC850" t="str">
        <f t="shared" si="419"/>
        <v>"https://onerecord.iata.org/ns/cargo#Geolocation"</v>
      </c>
      <c r="AD850" t="str">
        <f t="shared" si="420"/>
        <v>"https://onerecord.iata.org/ns/cargo#latitude"</v>
      </c>
      <c r="AE850" t="str">
        <f t="shared" si="421"/>
        <v>"http://www.w3.org/2001/XMLSchema#double"</v>
      </c>
      <c r="AF850" t="str">
        <f t="shared" si="422"/>
        <v>"Embedded","Geolocation","latitude","","double",2,"Geolocation details - e.g. for drones; automated vehicles","Location latitude decimal","false","false","","https://onerecord.iata.org/ns/cargo#Geolocation","https://onerecord.iata.org/ns/cargo#latitude","http://www.w3.org/2001/XMLSchema#double"</v>
      </c>
      <c r="AG850" t="str">
        <f t="shared" si="423"/>
        <v>"Embedded.Geolocation"</v>
      </c>
      <c r="AH850" t="str">
        <f t="shared" si="424"/>
        <v>"latitude"</v>
      </c>
      <c r="AI850" t="str">
        <f t="shared" si="425"/>
        <v>".double"</v>
      </c>
      <c r="AJ850" t="str">
        <f t="shared" si="426"/>
        <v>""</v>
      </c>
      <c r="AK850" t="str">
        <f t="shared" si="427"/>
        <v>"hasOne"</v>
      </c>
      <c r="AL850" t="str">
        <f t="shared" si="428"/>
        <v>"Embedded.Geolocation","latitude",".double","","hasOne"</v>
      </c>
      <c r="AN850">
        <f>COUNTIF(View_conceptual!G:G,L850)</f>
        <v>0</v>
      </c>
      <c r="AO850">
        <f>COUNTIF(View_conceptual!H:H,L850)+COUNTIF(View_conceptual!I:I,N850)</f>
        <v>0</v>
      </c>
      <c r="AQ850" t="str">
        <f t="shared" si="429"/>
        <v/>
      </c>
      <c r="AR850" t="str">
        <f t="shared" si="430"/>
        <v/>
      </c>
      <c r="AT850">
        <f>COUNTIF(View_full!G:G,L850)</f>
        <v>1</v>
      </c>
      <c r="AU850">
        <f>COUNTIF(View_full!H:H,L850)+COUNTIF(View_full!I:I,N850)</f>
        <v>0</v>
      </c>
      <c r="AV850">
        <f>COUNTIFS(Property_Manual!$A$2:$A$1206,Raw!L850,Property_Manual!$B$2:$B$1206,Raw!M850,Property_Manual!$C$2:$C$1206,Raw!N850,Property_Manual!$D$2:$D$1206,Raw!O850,Property_Manual!$F$2:$F$1206,"x")</f>
        <v>0</v>
      </c>
      <c r="AW850" t="str">
        <f t="shared" si="431"/>
        <v>"Embedded","Geolocation","latitude","","double",2,"Geolocation details - e.g. for drones; automated vehicles","Location latitude decimal","false","false","","https://onerecord.iata.org/ns/cargo#Geolocation","https://onerecord.iata.org/ns/cargo#latitude","http://www.w3.org/2001/XMLSchema#double"</v>
      </c>
      <c r="AX850" t="str">
        <f t="shared" si="432"/>
        <v/>
      </c>
      <c r="AY850" t="str">
        <f t="shared" si="433"/>
        <v/>
      </c>
    </row>
    <row r="851" spans="1:51" x14ac:dyDescent="0.2">
      <c r="A851" s="5" t="s">
        <v>1254</v>
      </c>
      <c r="B851" s="5" t="s">
        <v>49</v>
      </c>
      <c r="C851" s="5" t="s">
        <v>188</v>
      </c>
      <c r="D851" s="5" t="s">
        <v>770</v>
      </c>
      <c r="E851" s="5"/>
      <c r="F851" s="5" t="s">
        <v>107</v>
      </c>
      <c r="G851">
        <v>1</v>
      </c>
      <c r="I851" s="5" t="s">
        <v>766</v>
      </c>
      <c r="J851" s="5" t="s">
        <v>771</v>
      </c>
      <c r="K851" s="5"/>
      <c r="L851" t="str">
        <f t="shared" si="403"/>
        <v>Geolocation</v>
      </c>
      <c r="M851" t="str">
        <f t="shared" si="404"/>
        <v>longitude</v>
      </c>
      <c r="N851" t="str">
        <f t="shared" si="405"/>
        <v>double</v>
      </c>
      <c r="O851" t="str">
        <f t="shared" si="406"/>
        <v/>
      </c>
      <c r="P851" t="str">
        <f t="shared" si="407"/>
        <v/>
      </c>
      <c r="Q851" t="str">
        <f t="shared" si="408"/>
        <v>Object</v>
      </c>
      <c r="R851" t="str">
        <f t="shared" si="409"/>
        <v>"Embedded"</v>
      </c>
      <c r="S851" t="str">
        <f t="shared" si="410"/>
        <v>"Geolocation"</v>
      </c>
      <c r="T851" t="str">
        <f t="shared" si="411"/>
        <v>"longitude"</v>
      </c>
      <c r="U851" t="str">
        <f t="shared" si="412"/>
        <v>""</v>
      </c>
      <c r="V851" t="str">
        <f t="shared" si="413"/>
        <v>"double"</v>
      </c>
      <c r="W851">
        <f>IF($A851="Implicit","",COUNTIFS($C$8:C851,C851,$A$8:A851,"Explicit"))</f>
        <v>3</v>
      </c>
      <c r="X851" t="str">
        <f t="shared" si="414"/>
        <v>"Geolocation details - e.g. for drones; automated vehicles"</v>
      </c>
      <c r="Y851" t="str">
        <f t="shared" si="415"/>
        <v>"Location longitude decimal"</v>
      </c>
      <c r="Z851" t="str">
        <f t="shared" si="416"/>
        <v>"false"</v>
      </c>
      <c r="AA851" t="str">
        <f t="shared" si="417"/>
        <v>"false"</v>
      </c>
      <c r="AB851" t="str">
        <f t="shared" si="418"/>
        <v>""</v>
      </c>
      <c r="AC851" t="str">
        <f t="shared" si="419"/>
        <v>"https://onerecord.iata.org/ns/cargo#Geolocation"</v>
      </c>
      <c r="AD851" t="str">
        <f t="shared" si="420"/>
        <v>"https://onerecord.iata.org/ns/cargo#longitude"</v>
      </c>
      <c r="AE851" t="str">
        <f t="shared" si="421"/>
        <v>"http://www.w3.org/2001/XMLSchema#double"</v>
      </c>
      <c r="AF851" t="str">
        <f t="shared" si="422"/>
        <v>"Embedded","Geolocation","longitude","","double",3,"Geolocation details - e.g. for drones; automated vehicles","Location longitude decimal","false","false","","https://onerecord.iata.org/ns/cargo#Geolocation","https://onerecord.iata.org/ns/cargo#longitude","http://www.w3.org/2001/XMLSchema#double"</v>
      </c>
      <c r="AG851" t="str">
        <f t="shared" si="423"/>
        <v>"Embedded.Geolocation"</v>
      </c>
      <c r="AH851" t="str">
        <f t="shared" si="424"/>
        <v>"longitude"</v>
      </c>
      <c r="AI851" t="str">
        <f t="shared" si="425"/>
        <v>".double"</v>
      </c>
      <c r="AJ851" t="str">
        <f t="shared" si="426"/>
        <v>""</v>
      </c>
      <c r="AK851" t="str">
        <f t="shared" si="427"/>
        <v>"hasOne"</v>
      </c>
      <c r="AL851" t="str">
        <f t="shared" si="428"/>
        <v>"Embedded.Geolocation","longitude",".double","","hasOne"</v>
      </c>
      <c r="AN851">
        <f>COUNTIF(View_conceptual!G:G,L851)</f>
        <v>0</v>
      </c>
      <c r="AO851">
        <f>COUNTIF(View_conceptual!H:H,L851)+COUNTIF(View_conceptual!I:I,N851)</f>
        <v>0</v>
      </c>
      <c r="AQ851" t="str">
        <f t="shared" si="429"/>
        <v/>
      </c>
      <c r="AR851" t="str">
        <f t="shared" si="430"/>
        <v/>
      </c>
      <c r="AT851">
        <f>COUNTIF(View_full!G:G,L851)</f>
        <v>1</v>
      </c>
      <c r="AU851">
        <f>COUNTIF(View_full!H:H,L851)+COUNTIF(View_full!I:I,N851)</f>
        <v>0</v>
      </c>
      <c r="AV851">
        <f>COUNTIFS(Property_Manual!$A$2:$A$1206,Raw!L851,Property_Manual!$B$2:$B$1206,Raw!M851,Property_Manual!$C$2:$C$1206,Raw!N851,Property_Manual!$D$2:$D$1206,Raw!O851,Property_Manual!$F$2:$F$1206,"x")</f>
        <v>0</v>
      </c>
      <c r="AW851" t="str">
        <f t="shared" si="431"/>
        <v>"Embedded","Geolocation","longitude","","double",3,"Geolocation details - e.g. for drones; automated vehicles","Location longitude decimal","false","false","","https://onerecord.iata.org/ns/cargo#Geolocation","https://onerecord.iata.org/ns/cargo#longitude","http://www.w3.org/2001/XMLSchema#double"</v>
      </c>
      <c r="AX851" t="str">
        <f t="shared" si="432"/>
        <v/>
      </c>
      <c r="AY851" t="str">
        <f t="shared" si="433"/>
        <v/>
      </c>
    </row>
    <row r="852" spans="1:51" x14ac:dyDescent="0.2">
      <c r="A852" s="5" t="s">
        <v>1254</v>
      </c>
      <c r="B852" s="5" t="s">
        <v>1211</v>
      </c>
      <c r="C852" s="5" t="s">
        <v>3152</v>
      </c>
      <c r="D852" s="5" t="s">
        <v>3160</v>
      </c>
      <c r="E852" s="5" t="s">
        <v>49</v>
      </c>
      <c r="F852" s="5" t="s">
        <v>92</v>
      </c>
      <c r="G852">
        <v>1</v>
      </c>
      <c r="I852" s="5" t="s">
        <v>3161</v>
      </c>
      <c r="J852" s="5" t="s">
        <v>3162</v>
      </c>
      <c r="K852" s="5"/>
      <c r="L852" t="str">
        <f t="shared" si="403"/>
        <v>HandlingService</v>
      </c>
      <c r="M852" t="str">
        <f t="shared" si="404"/>
        <v>serviceProvider</v>
      </c>
      <c r="N852" t="str">
        <f t="shared" si="405"/>
        <v>Party</v>
      </c>
      <c r="O852" t="str">
        <f t="shared" si="406"/>
        <v/>
      </c>
      <c r="P852" t="str">
        <f t="shared" si="407"/>
        <v/>
      </c>
      <c r="Q852" t="str">
        <f t="shared" si="408"/>
        <v>Object</v>
      </c>
      <c r="R852" t="str">
        <f t="shared" si="409"/>
        <v>"Service"</v>
      </c>
      <c r="S852" t="str">
        <f t="shared" si="410"/>
        <v>"HandlingService"</v>
      </c>
      <c r="T852" t="str">
        <f t="shared" si="411"/>
        <v>"serviceProvider"</v>
      </c>
      <c r="U852" t="str">
        <f t="shared" si="412"/>
        <v>"Embedded"</v>
      </c>
      <c r="V852" t="str">
        <f t="shared" si="413"/>
        <v>"Party"</v>
      </c>
      <c r="W852">
        <f>IF($A852="Implicit","",COUNTIFS($C$8:C852,C852,$A$8:A852,"Explicit"))</f>
        <v>1</v>
      </c>
      <c r="X852" t="str">
        <f t="shared" si="414"/>
        <v>"Generic handling service for non main carriage activities"</v>
      </c>
      <c r="Y852" t="str">
        <f t="shared" si="415"/>
        <v>"Reference to the Party providing the service"</v>
      </c>
      <c r="Z852" t="str">
        <f t="shared" si="416"/>
        <v>"false"</v>
      </c>
      <c r="AA852" t="str">
        <f t="shared" si="417"/>
        <v>"false"</v>
      </c>
      <c r="AB852" t="str">
        <f t="shared" si="418"/>
        <v>""</v>
      </c>
      <c r="AC852" t="str">
        <f t="shared" si="419"/>
        <v>"https://onerecord.iata.org/ns/cargo#HandlingService"</v>
      </c>
      <c r="AD852" t="str">
        <f t="shared" si="420"/>
        <v>"https://onerecord.iata.org/ns/cargo#serviceProvider"</v>
      </c>
      <c r="AE852" t="str">
        <f t="shared" si="421"/>
        <v>"https://onerecord.iata.org/ns/cargo#Party"</v>
      </c>
      <c r="AF852" t="str">
        <f t="shared" si="422"/>
        <v>"Service","HandlingService","serviceProvider","Embedded","Party",1,"Generic handling service for non main carriage activities","Reference to the Party providing the service","false","false","","https://onerecord.iata.org/ns/cargo#HandlingService","https://onerecord.iata.org/ns/cargo#serviceProvider","https://onerecord.iata.org/ns/cargo#Party"</v>
      </c>
      <c r="AG852" t="str">
        <f t="shared" si="423"/>
        <v>"Service.HandlingService"</v>
      </c>
      <c r="AH852" t="str">
        <f t="shared" si="424"/>
        <v>"serviceProvider"</v>
      </c>
      <c r="AI852" t="str">
        <f t="shared" si="425"/>
        <v>"Embedded.Party"</v>
      </c>
      <c r="AJ852" t="str">
        <f t="shared" si="426"/>
        <v>""</v>
      </c>
      <c r="AK852" t="str">
        <f t="shared" si="427"/>
        <v>"hasOne"</v>
      </c>
      <c r="AL852" t="str">
        <f t="shared" si="428"/>
        <v>"Service.HandlingService","serviceProvider","Embedded.Party","","hasOne"</v>
      </c>
      <c r="AN852">
        <f>COUNTIF(View_conceptual!G:G,L852)</f>
        <v>0</v>
      </c>
      <c r="AO852">
        <f>COUNTIF(View_conceptual!H:H,L852)+COUNTIF(View_conceptual!I:I,N852)</f>
        <v>0</v>
      </c>
      <c r="AQ852" t="str">
        <f t="shared" si="429"/>
        <v/>
      </c>
      <c r="AR852" t="str">
        <f t="shared" si="430"/>
        <v/>
      </c>
      <c r="AT852">
        <f>COUNTIF(View_full!G:G,L852)</f>
        <v>1</v>
      </c>
      <c r="AU852">
        <f>COUNTIF(View_full!H:H,L852)+COUNTIF(View_full!I:I,N852)</f>
        <v>0</v>
      </c>
      <c r="AV852">
        <f>COUNTIFS(Property_Manual!$A$2:$A$1206,Raw!L852,Property_Manual!$B$2:$B$1206,Raw!M852,Property_Manual!$C$2:$C$1206,Raw!N852,Property_Manual!$D$2:$D$1206,Raw!O852,Property_Manual!$F$2:$F$1206,"x")</f>
        <v>0</v>
      </c>
      <c r="AW852" t="str">
        <f t="shared" si="431"/>
        <v>"Service","HandlingService","serviceProvider","Embedded","Party",1,"Generic handling service for non main carriage activities","Reference to the Party providing the service","false","false","","https://onerecord.iata.org/ns/cargo#HandlingService","https://onerecord.iata.org/ns/cargo#serviceProvider","https://onerecord.iata.org/ns/cargo#Party"</v>
      </c>
      <c r="AX852" t="str">
        <f t="shared" si="432"/>
        <v/>
      </c>
      <c r="AY852" t="str">
        <f t="shared" si="433"/>
        <v/>
      </c>
    </row>
    <row r="853" spans="1:51" x14ac:dyDescent="0.2">
      <c r="A853" s="5" t="s">
        <v>1254</v>
      </c>
      <c r="B853" s="5" t="s">
        <v>1211</v>
      </c>
      <c r="C853" s="5" t="s">
        <v>3152</v>
      </c>
      <c r="D853" s="5" t="s">
        <v>3163</v>
      </c>
      <c r="E853" s="5" t="s">
        <v>49</v>
      </c>
      <c r="F853" s="5" t="s">
        <v>92</v>
      </c>
      <c r="G853">
        <v>1</v>
      </c>
      <c r="H853" s="5"/>
      <c r="I853" s="5" t="s">
        <v>3161</v>
      </c>
      <c r="J853" s="5" t="s">
        <v>3164</v>
      </c>
      <c r="K853" s="5"/>
      <c r="L853" t="str">
        <f t="shared" si="403"/>
        <v>HandlingService</v>
      </c>
      <c r="M853" t="str">
        <f t="shared" si="404"/>
        <v>serviceRequestor</v>
      </c>
      <c r="N853" t="str">
        <f t="shared" si="405"/>
        <v>Party</v>
      </c>
      <c r="O853" t="str">
        <f t="shared" si="406"/>
        <v/>
      </c>
      <c r="P853" t="str">
        <f t="shared" si="407"/>
        <v/>
      </c>
      <c r="Q853" t="str">
        <f t="shared" si="408"/>
        <v>Object</v>
      </c>
      <c r="R853" t="str">
        <f t="shared" si="409"/>
        <v>"Service"</v>
      </c>
      <c r="S853" t="str">
        <f t="shared" si="410"/>
        <v>"HandlingService"</v>
      </c>
      <c r="T853" t="str">
        <f t="shared" si="411"/>
        <v>"serviceRequestor"</v>
      </c>
      <c r="U853" t="str">
        <f t="shared" si="412"/>
        <v>"Embedded"</v>
      </c>
      <c r="V853" t="str">
        <f t="shared" si="413"/>
        <v>"Party"</v>
      </c>
      <c r="W853">
        <f>IF($A853="Implicit","",COUNTIFS($C$8:C853,C853,$A$8:A853,"Explicit"))</f>
        <v>2</v>
      </c>
      <c r="X853" t="str">
        <f t="shared" si="414"/>
        <v>"Generic handling service for non main carriage activities"</v>
      </c>
      <c r="Y853" t="str">
        <f t="shared" si="415"/>
        <v>"Reference to the Party requesting the service"</v>
      </c>
      <c r="Z853" t="str">
        <f t="shared" si="416"/>
        <v>"false"</v>
      </c>
      <c r="AA853" t="str">
        <f t="shared" si="417"/>
        <v>"false"</v>
      </c>
      <c r="AB853" t="str">
        <f t="shared" si="418"/>
        <v>""</v>
      </c>
      <c r="AC853" t="str">
        <f t="shared" si="419"/>
        <v>"https://onerecord.iata.org/ns/cargo#HandlingService"</v>
      </c>
      <c r="AD853" t="str">
        <f t="shared" si="420"/>
        <v>"https://onerecord.iata.org/ns/cargo#serviceRequestor"</v>
      </c>
      <c r="AE853" t="str">
        <f t="shared" si="421"/>
        <v>"https://onerecord.iata.org/ns/cargo#Party"</v>
      </c>
      <c r="AF853" t="str">
        <f t="shared" si="422"/>
        <v>"Service","HandlingService","serviceRequestor","Embedded","Party",2,"Generic handling service for non main carriage activities","Reference to the Party requesting the service","false","false","","https://onerecord.iata.org/ns/cargo#HandlingService","https://onerecord.iata.org/ns/cargo#serviceRequestor","https://onerecord.iata.org/ns/cargo#Party"</v>
      </c>
      <c r="AG853" t="str">
        <f t="shared" si="423"/>
        <v>"Service.HandlingService"</v>
      </c>
      <c r="AH853" t="str">
        <f t="shared" si="424"/>
        <v>"serviceRequestor"</v>
      </c>
      <c r="AI853" t="str">
        <f t="shared" si="425"/>
        <v>"Embedded.Party"</v>
      </c>
      <c r="AJ853" t="str">
        <f t="shared" si="426"/>
        <v>""</v>
      </c>
      <c r="AK853" t="str">
        <f t="shared" si="427"/>
        <v>"hasOne"</v>
      </c>
      <c r="AL853" t="str">
        <f t="shared" si="428"/>
        <v>"Service.HandlingService","serviceRequestor","Embedded.Party","","hasOne"</v>
      </c>
      <c r="AN853">
        <f>COUNTIF(View_conceptual!G:G,L853)</f>
        <v>0</v>
      </c>
      <c r="AO853">
        <f>COUNTIF(View_conceptual!H:H,L853)+COUNTIF(View_conceptual!I:I,N853)</f>
        <v>0</v>
      </c>
      <c r="AQ853" t="str">
        <f t="shared" si="429"/>
        <v/>
      </c>
      <c r="AR853" t="str">
        <f t="shared" si="430"/>
        <v/>
      </c>
      <c r="AT853">
        <f>COUNTIF(View_full!G:G,L853)</f>
        <v>1</v>
      </c>
      <c r="AU853">
        <f>COUNTIF(View_full!H:H,L853)+COUNTIF(View_full!I:I,N853)</f>
        <v>0</v>
      </c>
      <c r="AV853">
        <f>COUNTIFS(Property_Manual!$A$2:$A$1206,Raw!L853,Property_Manual!$B$2:$B$1206,Raw!M853,Property_Manual!$C$2:$C$1206,Raw!N853,Property_Manual!$D$2:$D$1206,Raw!O853,Property_Manual!$F$2:$F$1206,"x")</f>
        <v>0</v>
      </c>
      <c r="AW853" t="str">
        <f t="shared" si="431"/>
        <v>"Service","HandlingService","serviceRequestor","Embedded","Party",2,"Generic handling service for non main carriage activities","Reference to the Party requesting the service","false","false","","https://onerecord.iata.org/ns/cargo#HandlingService","https://onerecord.iata.org/ns/cargo#serviceRequestor","https://onerecord.iata.org/ns/cargo#Party"</v>
      </c>
      <c r="AX853" t="str">
        <f t="shared" si="432"/>
        <v/>
      </c>
      <c r="AY853" t="str">
        <f t="shared" si="433"/>
        <v/>
      </c>
    </row>
    <row r="854" spans="1:51" x14ac:dyDescent="0.2">
      <c r="A854" s="5" t="s">
        <v>1254</v>
      </c>
      <c r="B854" s="5" t="s">
        <v>1211</v>
      </c>
      <c r="C854" s="5" t="s">
        <v>3152</v>
      </c>
      <c r="D854" s="5" t="s">
        <v>38</v>
      </c>
      <c r="E854" s="5" t="s">
        <v>1209</v>
      </c>
      <c r="F854" s="5" t="s">
        <v>23</v>
      </c>
      <c r="H854" s="5" t="s">
        <v>415</v>
      </c>
      <c r="I854" s="5" t="s">
        <v>3161</v>
      </c>
      <c r="J854" s="5" t="s">
        <v>39</v>
      </c>
      <c r="K854" s="5"/>
      <c r="L854" t="str">
        <f t="shared" si="403"/>
        <v>HandlingService</v>
      </c>
      <c r="M854" t="str">
        <f t="shared" si="404"/>
        <v>checks</v>
      </c>
      <c r="N854" t="str">
        <f t="shared" si="405"/>
        <v>Check</v>
      </c>
      <c r="O854" t="str">
        <f t="shared" si="406"/>
        <v>checkedObject</v>
      </c>
      <c r="P854" t="str">
        <f t="shared" si="407"/>
        <v/>
      </c>
      <c r="Q854" t="str">
        <f t="shared" si="408"/>
        <v>Object</v>
      </c>
      <c r="R854" t="str">
        <f t="shared" si="409"/>
        <v>"Service"</v>
      </c>
      <c r="S854" t="str">
        <f t="shared" si="410"/>
        <v>"HandlingService"</v>
      </c>
      <c r="T854" t="str">
        <f t="shared" si="411"/>
        <v>"checks"</v>
      </c>
      <c r="U854" t="str">
        <f t="shared" si="412"/>
        <v>"Action"</v>
      </c>
      <c r="V854" t="str">
        <f t="shared" si="413"/>
        <v>"Check"</v>
      </c>
      <c r="W854">
        <f>IF($A854="Implicit","",COUNTIFS($C$8:C854,C854,$A$8:A854,"Explicit"))</f>
        <v>3</v>
      </c>
      <c r="X854" t="str">
        <f t="shared" si="414"/>
        <v>"Generic handling service for non main carriage activities"</v>
      </c>
      <c r="Y854" t="str">
        <f t="shared" si="415"/>
        <v>"References to the CheckActions performed on the object"</v>
      </c>
      <c r="Z854" t="str">
        <f t="shared" si="416"/>
        <v>"true"</v>
      </c>
      <c r="AA854" t="str">
        <f t="shared" si="417"/>
        <v>"false"</v>
      </c>
      <c r="AB854" t="str">
        <f t="shared" si="418"/>
        <v>""</v>
      </c>
      <c r="AC854" t="str">
        <f t="shared" si="419"/>
        <v>"https://onerecord.iata.org/ns/cargo#HandlingService"</v>
      </c>
      <c r="AD854" t="str">
        <f t="shared" si="420"/>
        <v>"https://onerecord.iata.org/ns/cargo#checks"</v>
      </c>
      <c r="AE854" t="str">
        <f t="shared" si="421"/>
        <v>"https://onerecord.iata.org/ns/cargo#Check"</v>
      </c>
      <c r="AF854" t="str">
        <f t="shared" si="422"/>
        <v>"Service","HandlingService","checks","Action","Check",3,"Generic handling service for non main carriage activities","References to the CheckActions performed on the object","true","false","","https://onerecord.iata.org/ns/cargo#HandlingService","https://onerecord.iata.org/ns/cargo#checks","https://onerecord.iata.org/ns/cargo#Check"</v>
      </c>
      <c r="AG854" t="str">
        <f t="shared" si="423"/>
        <v>"Service.HandlingService"</v>
      </c>
      <c r="AH854" t="str">
        <f t="shared" si="424"/>
        <v>"checks"</v>
      </c>
      <c r="AI854" t="str">
        <f t="shared" si="425"/>
        <v>"Action.Check"</v>
      </c>
      <c r="AJ854" t="str">
        <f t="shared" si="426"/>
        <v>"checkedObject"</v>
      </c>
      <c r="AK854" t="str">
        <f t="shared" si="427"/>
        <v>"hasMany"</v>
      </c>
      <c r="AL854" t="str">
        <f t="shared" si="428"/>
        <v>"Service.HandlingService","checks","Action.Check","checkedObject","hasMany"</v>
      </c>
      <c r="AN854">
        <f>COUNTIF(View_conceptual!G:G,L854)</f>
        <v>0</v>
      </c>
      <c r="AO854">
        <f>COUNTIF(View_conceptual!H:H,L854)+COUNTIF(View_conceptual!I:I,N854)</f>
        <v>0</v>
      </c>
      <c r="AQ854" t="str">
        <f t="shared" si="429"/>
        <v/>
      </c>
      <c r="AR854" t="str">
        <f t="shared" si="430"/>
        <v/>
      </c>
      <c r="AT854">
        <f>COUNTIF(View_full!G:G,L854)</f>
        <v>1</v>
      </c>
      <c r="AU854">
        <f>COUNTIF(View_full!H:H,L854)+COUNTIF(View_full!I:I,N854)</f>
        <v>0</v>
      </c>
      <c r="AV854">
        <f>COUNTIFS(Property_Manual!$A$2:$A$1206,Raw!L854,Property_Manual!$B$2:$B$1206,Raw!M854,Property_Manual!$C$2:$C$1206,Raw!N854,Property_Manual!$D$2:$D$1206,Raw!O854,Property_Manual!$F$2:$F$1206,"x")</f>
        <v>0</v>
      </c>
      <c r="AW854" t="str">
        <f t="shared" si="431"/>
        <v>"Service","HandlingService","checks","Action","Check",3,"Generic handling service for non main carriage activities","References to the CheckActions performed on the object","true","false","","https://onerecord.iata.org/ns/cargo#HandlingService","https://onerecord.iata.org/ns/cargo#checks","https://onerecord.iata.org/ns/cargo#Check"</v>
      </c>
      <c r="AX854" t="str">
        <f t="shared" si="432"/>
        <v/>
      </c>
      <c r="AY854" t="str">
        <f t="shared" si="433"/>
        <v/>
      </c>
    </row>
    <row r="855" spans="1:51" x14ac:dyDescent="0.2">
      <c r="A855" s="5" t="s">
        <v>1254</v>
      </c>
      <c r="B855" s="5" t="s">
        <v>1211</v>
      </c>
      <c r="C855" s="5" t="s">
        <v>3152</v>
      </c>
      <c r="D855" s="5" t="s">
        <v>43</v>
      </c>
      <c r="E855" s="5" t="s">
        <v>1198</v>
      </c>
      <c r="F855" s="5" t="s">
        <v>44</v>
      </c>
      <c r="H855" t="s">
        <v>654</v>
      </c>
      <c r="I855" s="5" t="s">
        <v>3161</v>
      </c>
      <c r="J855" s="5" t="s">
        <v>45</v>
      </c>
      <c r="K855" s="5"/>
      <c r="L855" t="str">
        <f t="shared" si="403"/>
        <v>HandlingService</v>
      </c>
      <c r="M855" t="str">
        <f t="shared" si="404"/>
        <v>externalReferences</v>
      </c>
      <c r="N855" t="str">
        <f t="shared" si="405"/>
        <v>ExternalReference</v>
      </c>
      <c r="O855" t="str">
        <f t="shared" si="406"/>
        <v>referenceForObjects</v>
      </c>
      <c r="P855" t="str">
        <f t="shared" si="407"/>
        <v/>
      </c>
      <c r="Q855" t="str">
        <f t="shared" si="408"/>
        <v>Object</v>
      </c>
      <c r="R855" t="str">
        <f t="shared" si="409"/>
        <v>"Service"</v>
      </c>
      <c r="S855" t="str">
        <f t="shared" si="410"/>
        <v>"HandlingService"</v>
      </c>
      <c r="T855" t="str">
        <f t="shared" si="411"/>
        <v>"externalReferences"</v>
      </c>
      <c r="U855" t="str">
        <f t="shared" si="412"/>
        <v>"Common"</v>
      </c>
      <c r="V855" t="str">
        <f t="shared" si="413"/>
        <v>"ExternalReference"</v>
      </c>
      <c r="W855">
        <f>IF($A855="Implicit","",COUNTIFS($C$8:C855,C855,$A$8:A855,"Explicit"))</f>
        <v>4</v>
      </c>
      <c r="X855" t="str">
        <f t="shared" si="414"/>
        <v>"Generic handling service for non main carriage activities"</v>
      </c>
      <c r="Y855" t="str">
        <f t="shared" si="415"/>
        <v>"References to all associated ExternalReferences"</v>
      </c>
      <c r="Z855" t="str">
        <f t="shared" si="416"/>
        <v>"true"</v>
      </c>
      <c r="AA855" t="str">
        <f t="shared" si="417"/>
        <v>"false"</v>
      </c>
      <c r="AB855" t="str">
        <f t="shared" si="418"/>
        <v>""</v>
      </c>
      <c r="AC855" t="str">
        <f t="shared" si="419"/>
        <v>"https://onerecord.iata.org/ns/cargo#HandlingService"</v>
      </c>
      <c r="AD855" t="str">
        <f t="shared" si="420"/>
        <v>"https://onerecord.iata.org/ns/cargo#externalReferences"</v>
      </c>
      <c r="AE855" t="str">
        <f t="shared" si="421"/>
        <v>"https://onerecord.iata.org/ns/cargo#ExternalReference"</v>
      </c>
      <c r="AF855" t="str">
        <f t="shared" si="422"/>
        <v>"Service","HandlingService","externalReferences","Common","ExternalReference",4,"Generic handling service for non main carriage activities","References to all associated ExternalReferences","true","false","","https://onerecord.iata.org/ns/cargo#HandlingService","https://onerecord.iata.org/ns/cargo#externalReferences","https://onerecord.iata.org/ns/cargo#ExternalReference"</v>
      </c>
      <c r="AG855" t="str">
        <f t="shared" si="423"/>
        <v>"Service.HandlingService"</v>
      </c>
      <c r="AH855" t="str">
        <f t="shared" si="424"/>
        <v>"externalReferences"</v>
      </c>
      <c r="AI855" t="str">
        <f t="shared" si="425"/>
        <v>"Common.ExternalReference"</v>
      </c>
      <c r="AJ855" t="str">
        <f t="shared" si="426"/>
        <v>"referenceForObjects"</v>
      </c>
      <c r="AK855" t="str">
        <f t="shared" si="427"/>
        <v>"hasMany"</v>
      </c>
      <c r="AL855" t="str">
        <f t="shared" si="428"/>
        <v>"Service.HandlingService","externalReferences","Common.ExternalReference","referenceForObjects","hasMany"</v>
      </c>
      <c r="AN855">
        <f>COUNTIF(View_conceptual!G:G,L855)</f>
        <v>0</v>
      </c>
      <c r="AO855">
        <f>COUNTIF(View_conceptual!H:H,L855)+COUNTIF(View_conceptual!I:I,N855)</f>
        <v>0</v>
      </c>
      <c r="AQ855" t="str">
        <f t="shared" si="429"/>
        <v/>
      </c>
      <c r="AR855" t="str">
        <f t="shared" si="430"/>
        <v/>
      </c>
      <c r="AT855">
        <f>COUNTIF(View_full!G:G,L855)</f>
        <v>1</v>
      </c>
      <c r="AU855">
        <f>COUNTIF(View_full!H:H,L855)+COUNTIF(View_full!I:I,N855)</f>
        <v>0</v>
      </c>
      <c r="AV855">
        <f>COUNTIFS(Property_Manual!$A$2:$A$1206,Raw!L855,Property_Manual!$B$2:$B$1206,Raw!M855,Property_Manual!$C$2:$C$1206,Raw!N855,Property_Manual!$D$2:$D$1206,Raw!O855,Property_Manual!$F$2:$F$1206,"x")</f>
        <v>0</v>
      </c>
      <c r="AW855" t="str">
        <f t="shared" si="431"/>
        <v>"Service","HandlingService","externalReferences","Common","ExternalReference",4,"Generic handling service for non main carriage activities","References to all associated ExternalReferences","true","false","","https://onerecord.iata.org/ns/cargo#HandlingService","https://onerecord.iata.org/ns/cargo#externalReferences","https://onerecord.iata.org/ns/cargo#ExternalReference"</v>
      </c>
      <c r="AX855" t="str">
        <f t="shared" si="432"/>
        <v/>
      </c>
      <c r="AY855" t="str">
        <f t="shared" si="433"/>
        <v/>
      </c>
    </row>
    <row r="856" spans="1:51" x14ac:dyDescent="0.2">
      <c r="A856" s="5" t="s">
        <v>1255</v>
      </c>
      <c r="B856" s="5" t="s">
        <v>1211</v>
      </c>
      <c r="C856" s="5" t="s">
        <v>3152</v>
      </c>
      <c r="D856" s="5" t="s">
        <v>3160</v>
      </c>
      <c r="E856" t="s">
        <v>49</v>
      </c>
      <c r="F856" s="5" t="s">
        <v>92</v>
      </c>
      <c r="G856">
        <v>1</v>
      </c>
      <c r="I856" s="5" t="s">
        <v>3161</v>
      </c>
      <c r="J856" s="5" t="s">
        <v>3162</v>
      </c>
      <c r="K856" s="5"/>
      <c r="L856" t="str">
        <f t="shared" si="403"/>
        <v>HandlingService</v>
      </c>
      <c r="M856" t="str">
        <f t="shared" si="404"/>
        <v>serviceProvider</v>
      </c>
      <c r="N856" t="str">
        <f t="shared" si="405"/>
        <v>Party</v>
      </c>
      <c r="O856" t="str">
        <f t="shared" si="406"/>
        <v/>
      </c>
      <c r="P856" t="str">
        <f t="shared" si="407"/>
        <v/>
      </c>
      <c r="Q856" t="str">
        <f t="shared" si="408"/>
        <v>Object</v>
      </c>
      <c r="R856" t="str">
        <f t="shared" si="409"/>
        <v/>
      </c>
      <c r="S856" t="str">
        <f t="shared" si="410"/>
        <v/>
      </c>
      <c r="T856" t="str">
        <f t="shared" si="411"/>
        <v/>
      </c>
      <c r="U856" t="str">
        <f t="shared" si="412"/>
        <v/>
      </c>
      <c r="V856" t="str">
        <f t="shared" si="413"/>
        <v/>
      </c>
      <c r="W856" t="str">
        <f>IF($A856="Implicit","",COUNTIFS($C$8:C856,C856,$A$8:A856,"Explicit"))</f>
        <v/>
      </c>
      <c r="X856" t="str">
        <f t="shared" si="414"/>
        <v/>
      </c>
      <c r="Y856" t="str">
        <f t="shared" si="415"/>
        <v/>
      </c>
      <c r="Z856" t="str">
        <f t="shared" si="416"/>
        <v/>
      </c>
      <c r="AA856" t="str">
        <f t="shared" si="417"/>
        <v/>
      </c>
      <c r="AB856" t="str">
        <f t="shared" si="418"/>
        <v/>
      </c>
      <c r="AC856" t="str">
        <f t="shared" si="419"/>
        <v/>
      </c>
      <c r="AD856" t="str">
        <f t="shared" si="420"/>
        <v/>
      </c>
      <c r="AE856" t="str">
        <f t="shared" si="421"/>
        <v/>
      </c>
      <c r="AF856" t="str">
        <f t="shared" si="422"/>
        <v/>
      </c>
      <c r="AG856" t="str">
        <f t="shared" si="423"/>
        <v>"Service.HandlingService"</v>
      </c>
      <c r="AH856" t="str">
        <f t="shared" si="424"/>
        <v>"serviceProvider"</v>
      </c>
      <c r="AI856" t="str">
        <f t="shared" si="425"/>
        <v>"Embedded.Party"</v>
      </c>
      <c r="AJ856" t="str">
        <f t="shared" si="426"/>
        <v>""</v>
      </c>
      <c r="AK856" t="str">
        <f t="shared" si="427"/>
        <v>"hasOne"</v>
      </c>
      <c r="AL856" t="str">
        <f t="shared" si="428"/>
        <v>"Service.HandlingService","serviceProvider","Embedded.Party","","hasOne"</v>
      </c>
      <c r="AN856">
        <f>COUNTIF(View_conceptual!G:G,L856)</f>
        <v>0</v>
      </c>
      <c r="AO856">
        <f>COUNTIF(View_conceptual!H:H,L856)+COUNTIF(View_conceptual!I:I,N856)</f>
        <v>0</v>
      </c>
      <c r="AQ856" t="str">
        <f t="shared" si="429"/>
        <v/>
      </c>
      <c r="AR856" t="str">
        <f t="shared" si="430"/>
        <v/>
      </c>
      <c r="AT856">
        <f>COUNTIF(View_full!G:G,L856)</f>
        <v>1</v>
      </c>
      <c r="AU856">
        <f>COUNTIF(View_full!H:H,L856)+COUNTIF(View_full!I:I,N856)</f>
        <v>0</v>
      </c>
      <c r="AV856">
        <f>COUNTIFS(Property_Manual!$A$2:$A$1206,Raw!L856,Property_Manual!$B$2:$B$1206,Raw!M856,Property_Manual!$C$2:$C$1206,Raw!N856,Property_Manual!$D$2:$D$1206,Raw!O856,Property_Manual!$F$2:$F$1206,"x")</f>
        <v>0</v>
      </c>
      <c r="AW856" t="str">
        <f t="shared" si="431"/>
        <v/>
      </c>
      <c r="AX856" t="str">
        <f t="shared" si="432"/>
        <v/>
      </c>
      <c r="AY856" t="str">
        <f t="shared" si="433"/>
        <v/>
      </c>
    </row>
    <row r="857" spans="1:51" x14ac:dyDescent="0.2">
      <c r="A857" s="5" t="s">
        <v>1255</v>
      </c>
      <c r="B857" s="5" t="s">
        <v>1211</v>
      </c>
      <c r="C857" s="5" t="s">
        <v>3152</v>
      </c>
      <c r="D857" s="5" t="s">
        <v>3163</v>
      </c>
      <c r="E857" s="5" t="s">
        <v>49</v>
      </c>
      <c r="F857" s="5" t="s">
        <v>92</v>
      </c>
      <c r="G857">
        <v>1</v>
      </c>
      <c r="I857" s="5" t="s">
        <v>3161</v>
      </c>
      <c r="J857" s="5" t="s">
        <v>3164</v>
      </c>
      <c r="K857" s="5"/>
      <c r="L857" t="str">
        <f t="shared" si="403"/>
        <v>HandlingService</v>
      </c>
      <c r="M857" t="str">
        <f t="shared" si="404"/>
        <v>serviceRequestor</v>
      </c>
      <c r="N857" t="str">
        <f t="shared" si="405"/>
        <v>Party</v>
      </c>
      <c r="O857" t="str">
        <f t="shared" si="406"/>
        <v/>
      </c>
      <c r="P857" t="str">
        <f t="shared" si="407"/>
        <v/>
      </c>
      <c r="Q857" t="str">
        <f t="shared" si="408"/>
        <v>Object</v>
      </c>
      <c r="R857" t="str">
        <f t="shared" si="409"/>
        <v/>
      </c>
      <c r="S857" t="str">
        <f t="shared" si="410"/>
        <v/>
      </c>
      <c r="T857" t="str">
        <f t="shared" si="411"/>
        <v/>
      </c>
      <c r="U857" t="str">
        <f t="shared" si="412"/>
        <v/>
      </c>
      <c r="V857" t="str">
        <f t="shared" si="413"/>
        <v/>
      </c>
      <c r="W857" t="str">
        <f>IF($A857="Implicit","",COUNTIFS($C$8:C857,C857,$A$8:A857,"Explicit"))</f>
        <v/>
      </c>
      <c r="X857" t="str">
        <f t="shared" si="414"/>
        <v/>
      </c>
      <c r="Y857" t="str">
        <f t="shared" si="415"/>
        <v/>
      </c>
      <c r="Z857" t="str">
        <f t="shared" si="416"/>
        <v/>
      </c>
      <c r="AA857" t="str">
        <f t="shared" si="417"/>
        <v/>
      </c>
      <c r="AB857" t="str">
        <f t="shared" si="418"/>
        <v/>
      </c>
      <c r="AC857" t="str">
        <f t="shared" si="419"/>
        <v/>
      </c>
      <c r="AD857" t="str">
        <f t="shared" si="420"/>
        <v/>
      </c>
      <c r="AE857" t="str">
        <f t="shared" si="421"/>
        <v/>
      </c>
      <c r="AF857" t="str">
        <f t="shared" si="422"/>
        <v/>
      </c>
      <c r="AG857" t="str">
        <f t="shared" si="423"/>
        <v>"Service.HandlingService"</v>
      </c>
      <c r="AH857" t="str">
        <f t="shared" si="424"/>
        <v>"serviceRequestor"</v>
      </c>
      <c r="AI857" t="str">
        <f t="shared" si="425"/>
        <v>"Embedded.Party"</v>
      </c>
      <c r="AJ857" t="str">
        <f t="shared" si="426"/>
        <v>""</v>
      </c>
      <c r="AK857" t="str">
        <f t="shared" si="427"/>
        <v>"hasOne"</v>
      </c>
      <c r="AL857" t="str">
        <f t="shared" si="428"/>
        <v>"Service.HandlingService","serviceRequestor","Embedded.Party","","hasOne"</v>
      </c>
      <c r="AN857">
        <f>COUNTIF(View_conceptual!G:G,L857)</f>
        <v>0</v>
      </c>
      <c r="AO857">
        <f>COUNTIF(View_conceptual!H:H,L857)+COUNTIF(View_conceptual!I:I,N857)</f>
        <v>0</v>
      </c>
      <c r="AQ857" t="str">
        <f t="shared" si="429"/>
        <v/>
      </c>
      <c r="AR857" t="str">
        <f t="shared" si="430"/>
        <v/>
      </c>
      <c r="AT857">
        <f>COUNTIF(View_full!G:G,L857)</f>
        <v>1</v>
      </c>
      <c r="AU857">
        <f>COUNTIF(View_full!H:H,L857)+COUNTIF(View_full!I:I,N857)</f>
        <v>0</v>
      </c>
      <c r="AV857">
        <f>COUNTIFS(Property_Manual!$A$2:$A$1206,Raw!L857,Property_Manual!$B$2:$B$1206,Raw!M857,Property_Manual!$C$2:$C$1206,Raw!N857,Property_Manual!$D$2:$D$1206,Raw!O857,Property_Manual!$F$2:$F$1206,"x")</f>
        <v>0</v>
      </c>
      <c r="AW857" t="str">
        <f t="shared" si="431"/>
        <v/>
      </c>
      <c r="AX857" t="str">
        <f t="shared" si="432"/>
        <v/>
      </c>
      <c r="AY857" t="str">
        <f t="shared" si="433"/>
        <v/>
      </c>
    </row>
    <row r="858" spans="1:51" x14ac:dyDescent="0.2">
      <c r="A858" s="5" t="s">
        <v>1255</v>
      </c>
      <c r="B858" s="5" t="s">
        <v>1211</v>
      </c>
      <c r="C858" s="5" t="s">
        <v>3152</v>
      </c>
      <c r="D858" s="5" t="s">
        <v>38</v>
      </c>
      <c r="E858" s="5" t="s">
        <v>1209</v>
      </c>
      <c r="F858" s="5" t="s">
        <v>23</v>
      </c>
      <c r="H858" t="s">
        <v>415</v>
      </c>
      <c r="I858" s="5" t="s">
        <v>3161</v>
      </c>
      <c r="J858" s="5" t="s">
        <v>39</v>
      </c>
      <c r="K858" s="5"/>
      <c r="L858" t="str">
        <f t="shared" si="403"/>
        <v>HandlingService</v>
      </c>
      <c r="M858" t="str">
        <f t="shared" si="404"/>
        <v>checks</v>
      </c>
      <c r="N858" t="str">
        <f t="shared" si="405"/>
        <v>Check</v>
      </c>
      <c r="O858" t="str">
        <f t="shared" si="406"/>
        <v>checkedObject</v>
      </c>
      <c r="P858" t="str">
        <f t="shared" si="407"/>
        <v/>
      </c>
      <c r="Q858" t="str">
        <f t="shared" si="408"/>
        <v>Object</v>
      </c>
      <c r="R858" t="str">
        <f t="shared" si="409"/>
        <v/>
      </c>
      <c r="S858" t="str">
        <f t="shared" si="410"/>
        <v/>
      </c>
      <c r="T858" t="str">
        <f t="shared" si="411"/>
        <v/>
      </c>
      <c r="U858" t="str">
        <f t="shared" si="412"/>
        <v/>
      </c>
      <c r="V858" t="str">
        <f t="shared" si="413"/>
        <v/>
      </c>
      <c r="W858" t="str">
        <f>IF($A858="Implicit","",COUNTIFS($C$8:C858,C858,$A$8:A858,"Explicit"))</f>
        <v/>
      </c>
      <c r="X858" t="str">
        <f t="shared" si="414"/>
        <v/>
      </c>
      <c r="Y858" t="str">
        <f t="shared" si="415"/>
        <v/>
      </c>
      <c r="Z858" t="str">
        <f t="shared" si="416"/>
        <v/>
      </c>
      <c r="AA858" t="str">
        <f t="shared" si="417"/>
        <v/>
      </c>
      <c r="AB858" t="str">
        <f t="shared" si="418"/>
        <v/>
      </c>
      <c r="AC858" t="str">
        <f t="shared" si="419"/>
        <v/>
      </c>
      <c r="AD858" t="str">
        <f t="shared" si="420"/>
        <v/>
      </c>
      <c r="AE858" t="str">
        <f t="shared" si="421"/>
        <v/>
      </c>
      <c r="AF858" t="str">
        <f t="shared" si="422"/>
        <v/>
      </c>
      <c r="AG858" t="str">
        <f t="shared" si="423"/>
        <v>"Service.HandlingService"</v>
      </c>
      <c r="AH858" t="str">
        <f t="shared" si="424"/>
        <v>"checks"</v>
      </c>
      <c r="AI858" t="str">
        <f t="shared" si="425"/>
        <v>"Action.Check"</v>
      </c>
      <c r="AJ858" t="str">
        <f t="shared" si="426"/>
        <v>"checkedObject"</v>
      </c>
      <c r="AK858" t="str">
        <f t="shared" si="427"/>
        <v>"hasMany"</v>
      </c>
      <c r="AL858" t="str">
        <f t="shared" si="428"/>
        <v>"Service.HandlingService","checks","Action.Check","checkedObject","hasMany"</v>
      </c>
      <c r="AN858">
        <f>COUNTIF(View_conceptual!G:G,L858)</f>
        <v>0</v>
      </c>
      <c r="AO858">
        <f>COUNTIF(View_conceptual!H:H,L858)+COUNTIF(View_conceptual!I:I,N858)</f>
        <v>0</v>
      </c>
      <c r="AQ858" t="str">
        <f t="shared" si="429"/>
        <v/>
      </c>
      <c r="AR858" t="str">
        <f t="shared" si="430"/>
        <v/>
      </c>
      <c r="AT858">
        <f>COUNTIF(View_full!G:G,L858)</f>
        <v>1</v>
      </c>
      <c r="AU858">
        <f>COUNTIF(View_full!H:H,L858)+COUNTIF(View_full!I:I,N858)</f>
        <v>0</v>
      </c>
      <c r="AV858">
        <f>COUNTIFS(Property_Manual!$A$2:$A$1206,Raw!L858,Property_Manual!$B$2:$B$1206,Raw!M858,Property_Manual!$C$2:$C$1206,Raw!N858,Property_Manual!$D$2:$D$1206,Raw!O858,Property_Manual!$F$2:$F$1206,"x")</f>
        <v>0</v>
      </c>
      <c r="AW858" t="str">
        <f t="shared" si="431"/>
        <v/>
      </c>
      <c r="AX858" t="str">
        <f t="shared" si="432"/>
        <v/>
      </c>
      <c r="AY858" t="str">
        <f t="shared" si="433"/>
        <v/>
      </c>
    </row>
    <row r="859" spans="1:51" x14ac:dyDescent="0.2">
      <c r="A859" s="5" t="s">
        <v>1255</v>
      </c>
      <c r="B859" s="5" t="s">
        <v>1211</v>
      </c>
      <c r="C859" s="5" t="s">
        <v>3152</v>
      </c>
      <c r="D859" s="5" t="s">
        <v>43</v>
      </c>
      <c r="E859" s="5" t="s">
        <v>1198</v>
      </c>
      <c r="F859" s="5" t="s">
        <v>44</v>
      </c>
      <c r="H859" t="s">
        <v>654</v>
      </c>
      <c r="I859" s="5" t="s">
        <v>3161</v>
      </c>
      <c r="J859" s="5" t="s">
        <v>45</v>
      </c>
      <c r="K859" s="5"/>
      <c r="L859" t="str">
        <f t="shared" si="403"/>
        <v>HandlingService</v>
      </c>
      <c r="M859" t="str">
        <f t="shared" si="404"/>
        <v>externalReferences</v>
      </c>
      <c r="N859" t="str">
        <f t="shared" si="405"/>
        <v>ExternalReference</v>
      </c>
      <c r="O859" t="str">
        <f t="shared" si="406"/>
        <v>referenceForObjects</v>
      </c>
      <c r="P859" t="str">
        <f t="shared" si="407"/>
        <v/>
      </c>
      <c r="Q859" t="str">
        <f t="shared" si="408"/>
        <v>Object</v>
      </c>
      <c r="R859" t="str">
        <f t="shared" si="409"/>
        <v/>
      </c>
      <c r="S859" t="str">
        <f t="shared" si="410"/>
        <v/>
      </c>
      <c r="T859" t="str">
        <f t="shared" si="411"/>
        <v/>
      </c>
      <c r="U859" t="str">
        <f t="shared" si="412"/>
        <v/>
      </c>
      <c r="V859" t="str">
        <f t="shared" si="413"/>
        <v/>
      </c>
      <c r="W859" t="str">
        <f>IF($A859="Implicit","",COUNTIFS($C$8:C859,C859,$A$8:A859,"Explicit"))</f>
        <v/>
      </c>
      <c r="X859" t="str">
        <f t="shared" si="414"/>
        <v/>
      </c>
      <c r="Y859" t="str">
        <f t="shared" si="415"/>
        <v/>
      </c>
      <c r="Z859" t="str">
        <f t="shared" si="416"/>
        <v/>
      </c>
      <c r="AA859" t="str">
        <f t="shared" si="417"/>
        <v/>
      </c>
      <c r="AB859" t="str">
        <f t="shared" si="418"/>
        <v/>
      </c>
      <c r="AC859" t="str">
        <f t="shared" si="419"/>
        <v/>
      </c>
      <c r="AD859" t="str">
        <f t="shared" si="420"/>
        <v/>
      </c>
      <c r="AE859" t="str">
        <f t="shared" si="421"/>
        <v/>
      </c>
      <c r="AF859" t="str">
        <f t="shared" si="422"/>
        <v/>
      </c>
      <c r="AG859" t="str">
        <f t="shared" si="423"/>
        <v>"Service.HandlingService"</v>
      </c>
      <c r="AH859" t="str">
        <f t="shared" si="424"/>
        <v>"externalReferences"</v>
      </c>
      <c r="AI859" t="str">
        <f t="shared" si="425"/>
        <v>"Common.ExternalReference"</v>
      </c>
      <c r="AJ859" t="str">
        <f t="shared" si="426"/>
        <v>"referenceForObjects"</v>
      </c>
      <c r="AK859" t="str">
        <f t="shared" si="427"/>
        <v>"hasMany"</v>
      </c>
      <c r="AL859" t="str">
        <f t="shared" si="428"/>
        <v>"Service.HandlingService","externalReferences","Common.ExternalReference","referenceForObjects","hasMany"</v>
      </c>
      <c r="AN859">
        <f>COUNTIF(View_conceptual!G:G,L859)</f>
        <v>0</v>
      </c>
      <c r="AO859">
        <f>COUNTIF(View_conceptual!H:H,L859)+COUNTIF(View_conceptual!I:I,N859)</f>
        <v>0</v>
      </c>
      <c r="AQ859" t="str">
        <f t="shared" si="429"/>
        <v/>
      </c>
      <c r="AR859" t="str">
        <f t="shared" si="430"/>
        <v/>
      </c>
      <c r="AT859">
        <f>COUNTIF(View_full!G:G,L859)</f>
        <v>1</v>
      </c>
      <c r="AU859">
        <f>COUNTIF(View_full!H:H,L859)+COUNTIF(View_full!I:I,N859)</f>
        <v>0</v>
      </c>
      <c r="AV859">
        <f>COUNTIFS(Property_Manual!$A$2:$A$1206,Raw!L859,Property_Manual!$B$2:$B$1206,Raw!M859,Property_Manual!$C$2:$C$1206,Raw!N859,Property_Manual!$D$2:$D$1206,Raw!O859,Property_Manual!$F$2:$F$1206,"x")</f>
        <v>0</v>
      </c>
      <c r="AW859" t="str">
        <f t="shared" si="431"/>
        <v/>
      </c>
      <c r="AX859" t="str">
        <f t="shared" si="432"/>
        <v/>
      </c>
      <c r="AY859" t="str">
        <f t="shared" si="433"/>
        <v/>
      </c>
    </row>
    <row r="860" spans="1:51" x14ac:dyDescent="0.2">
      <c r="A860" s="5" t="s">
        <v>1254</v>
      </c>
      <c r="B860" s="5" t="s">
        <v>1211</v>
      </c>
      <c r="C860" s="5" t="s">
        <v>3152</v>
      </c>
      <c r="D860" s="5" t="s">
        <v>3165</v>
      </c>
      <c r="E860" s="5" t="s">
        <v>1196</v>
      </c>
      <c r="F860" s="5" t="s">
        <v>223</v>
      </c>
      <c r="I860" s="5" t="s">
        <v>3161</v>
      </c>
      <c r="J860" s="5"/>
      <c r="K860" s="5" t="s">
        <v>3150</v>
      </c>
      <c r="L860" t="str">
        <f t="shared" si="403"/>
        <v>HandlingService</v>
      </c>
      <c r="M860" t="str">
        <f t="shared" si="404"/>
        <v>handlingServiceFor</v>
      </c>
      <c r="N860" t="str">
        <f t="shared" si="405"/>
        <v>PhysicalLogisticsObject</v>
      </c>
      <c r="O860" t="str">
        <f t="shared" si="406"/>
        <v/>
      </c>
      <c r="P860" t="str">
        <f t="shared" si="407"/>
        <v>Piece|Location|IotDevice|LoadingMaterial|Sensor|PieceLiveAnimals|Item|LoadingUnit|TransportMeans|ULD|PieceDg|ItemDg</v>
      </c>
      <c r="Q860" t="str">
        <f t="shared" si="408"/>
        <v>Object</v>
      </c>
      <c r="R860" t="str">
        <f t="shared" si="409"/>
        <v>"Service"</v>
      </c>
      <c r="S860" t="str">
        <f t="shared" si="410"/>
        <v>"HandlingService"</v>
      </c>
      <c r="T860" t="str">
        <f t="shared" si="411"/>
        <v>"handlingServiceFor"</v>
      </c>
      <c r="U860" t="str">
        <f t="shared" si="412"/>
        <v>"Abstract"</v>
      </c>
      <c r="V860" t="str">
        <f t="shared" si="413"/>
        <v>"PhysicalLogisticsObject"</v>
      </c>
      <c r="W860">
        <f>IF($A860="Implicit","",COUNTIFS($C$8:C860,C860,$A$8:A860,"Explicit"))</f>
        <v>5</v>
      </c>
      <c r="X860" t="str">
        <f t="shared" si="414"/>
        <v>"Generic handling service for non main carriage activities"</v>
      </c>
      <c r="Y860" t="str">
        <f t="shared" si="415"/>
        <v>""</v>
      </c>
      <c r="Z860" t="str">
        <f t="shared" si="416"/>
        <v>"true"</v>
      </c>
      <c r="AA860" t="str">
        <f t="shared" si="417"/>
        <v>"false"</v>
      </c>
      <c r="AB860" t="str">
        <f t="shared" si="418"/>
        <v>"Piece|Location|IotDevice|LoadingMaterial|Sensor|PieceLiveAnimals|Item|LoadingUnit|TransportMeans|ULD|PieceDg|ItemDg"</v>
      </c>
      <c r="AC860" t="str">
        <f t="shared" si="419"/>
        <v>"https://onerecord.iata.org/ns/cargo#HandlingService"</v>
      </c>
      <c r="AD860" t="str">
        <f t="shared" si="420"/>
        <v>"https://onerecord.iata.org/ns/cargo#handlingServiceFor"</v>
      </c>
      <c r="AE860" t="str">
        <f t="shared" si="421"/>
        <v>"https://onerecord.iata.org/ns/cargo#PhysicalLogisticsObject"</v>
      </c>
      <c r="AF860" t="str">
        <f t="shared" si="422"/>
        <v>"Service","HandlingService","handlingServiceFor","Abstract","PhysicalLogisticsObject",5,"Generic handling service for non main carriage activities","","true","false","Piece|Location|IotDevice|LoadingMaterial|Sensor|PieceLiveAnimals|Item|LoadingUnit|TransportMeans|ULD|PieceDg|ItemDg","https://onerecord.iata.org/ns/cargo#HandlingService","https://onerecord.iata.org/ns/cargo#handlingServiceFor","https://onerecord.iata.org/ns/cargo#PhysicalLogisticsObject"</v>
      </c>
      <c r="AG860" t="str">
        <f t="shared" si="423"/>
        <v>"Service.HandlingService"</v>
      </c>
      <c r="AH860" t="str">
        <f t="shared" si="424"/>
        <v>"handlingServiceFor"</v>
      </c>
      <c r="AI860" t="str">
        <f t="shared" si="425"/>
        <v>"Abstract.PhysicalLogisticsObject"</v>
      </c>
      <c r="AJ860" t="str">
        <f t="shared" si="426"/>
        <v>""</v>
      </c>
      <c r="AK860" t="str">
        <f t="shared" si="427"/>
        <v>"hasMany"</v>
      </c>
      <c r="AL860" t="str">
        <f t="shared" si="428"/>
        <v>"Service.HandlingService","handlingServiceFor","Abstract.PhysicalLogisticsObject","","hasMany"</v>
      </c>
      <c r="AN860">
        <f>COUNTIF(View_conceptual!G:G,L860)</f>
        <v>0</v>
      </c>
      <c r="AO860">
        <f>COUNTIF(View_conceptual!H:H,L860)+COUNTIF(View_conceptual!I:I,N860)</f>
        <v>0</v>
      </c>
      <c r="AQ860" t="str">
        <f t="shared" si="429"/>
        <v/>
      </c>
      <c r="AR860" t="str">
        <f t="shared" si="430"/>
        <v/>
      </c>
      <c r="AT860">
        <f>COUNTIF(View_full!G:G,L860)</f>
        <v>1</v>
      </c>
      <c r="AU860">
        <f>COUNTIF(View_full!H:H,L860)+COUNTIF(View_full!I:I,N860)</f>
        <v>0</v>
      </c>
      <c r="AV860">
        <f>COUNTIFS(Property_Manual!$A$2:$A$1206,Raw!L860,Property_Manual!$B$2:$B$1206,Raw!M860,Property_Manual!$C$2:$C$1206,Raw!N860,Property_Manual!$D$2:$D$1206,Raw!O860,Property_Manual!$F$2:$F$1206,"x")</f>
        <v>0</v>
      </c>
      <c r="AW860" t="str">
        <f t="shared" si="431"/>
        <v>"Service","HandlingService","handlingServiceFor","Abstract","PhysicalLogisticsObject",5,"Generic handling service for non main carriage activities","","true","false","Piece|Location|IotDevice|LoadingMaterial|Sensor|PieceLiveAnimals|Item|LoadingUnit|TransportMeans|ULD|PieceDg|ItemDg","https://onerecord.iata.org/ns/cargo#HandlingService","https://onerecord.iata.org/ns/cargo#handlingServiceFor","https://onerecord.iata.org/ns/cargo#PhysicalLogisticsObject"</v>
      </c>
      <c r="AX860" t="str">
        <f t="shared" si="432"/>
        <v/>
      </c>
      <c r="AY860" t="str">
        <f t="shared" si="433"/>
        <v/>
      </c>
    </row>
    <row r="861" spans="1:51" x14ac:dyDescent="0.2">
      <c r="A861" s="5" t="s">
        <v>1254</v>
      </c>
      <c r="B861" s="5" t="s">
        <v>1211</v>
      </c>
      <c r="C861" s="5" t="s">
        <v>3152</v>
      </c>
      <c r="D861" s="5" t="s">
        <v>3166</v>
      </c>
      <c r="E861" s="5" t="s">
        <v>20</v>
      </c>
      <c r="F861" s="5" t="s">
        <v>245</v>
      </c>
      <c r="I861" s="5" t="s">
        <v>3161</v>
      </c>
      <c r="J861" s="5" t="s">
        <v>3167</v>
      </c>
      <c r="K861" s="5"/>
      <c r="L861" t="str">
        <f t="shared" si="403"/>
        <v>HandlingService</v>
      </c>
      <c r="M861" t="str">
        <f t="shared" si="404"/>
        <v>serviceForWaybills</v>
      </c>
      <c r="N861" t="str">
        <f t="shared" si="405"/>
        <v>Waybill</v>
      </c>
      <c r="O861" t="str">
        <f t="shared" si="406"/>
        <v/>
      </c>
      <c r="P861" t="str">
        <f t="shared" si="407"/>
        <v/>
      </c>
      <c r="Q861" t="str">
        <f t="shared" si="408"/>
        <v>Object</v>
      </c>
      <c r="R861" t="str">
        <f t="shared" si="409"/>
        <v>"Service"</v>
      </c>
      <c r="S861" t="str">
        <f t="shared" si="410"/>
        <v>"HandlingService"</v>
      </c>
      <c r="T861" t="str">
        <f t="shared" si="411"/>
        <v>"serviceForWaybills"</v>
      </c>
      <c r="U861" t="str">
        <f t="shared" si="412"/>
        <v>"Core"</v>
      </c>
      <c r="V861" t="str">
        <f t="shared" si="413"/>
        <v>"Waybill"</v>
      </c>
      <c r="W861">
        <f>IF($A861="Implicit","",COUNTIFS($C$8:C861,C861,$A$8:A861,"Explicit"))</f>
        <v>6</v>
      </c>
      <c r="X861" t="str">
        <f t="shared" si="414"/>
        <v>"Generic handling service for non main carriage activities"</v>
      </c>
      <c r="Y861" t="str">
        <f t="shared" si="415"/>
        <v>"Reference to the Waybills this service is to be performed for. To be used if a service is to be performed for a specific shipment or set of"</v>
      </c>
      <c r="Z861" t="str">
        <f t="shared" si="416"/>
        <v>"true"</v>
      </c>
      <c r="AA861" t="str">
        <f t="shared" si="417"/>
        <v>"false"</v>
      </c>
      <c r="AB861" t="str">
        <f t="shared" si="418"/>
        <v>""</v>
      </c>
      <c r="AC861" t="str">
        <f t="shared" si="419"/>
        <v>"https://onerecord.iata.org/ns/cargo#HandlingService"</v>
      </c>
      <c r="AD861" t="str">
        <f t="shared" si="420"/>
        <v>"https://onerecord.iata.org/ns/cargo#serviceForWaybills"</v>
      </c>
      <c r="AE861" t="str">
        <f t="shared" si="421"/>
        <v>"https://onerecord.iata.org/ns/cargo#Waybill"</v>
      </c>
      <c r="AF861" t="str">
        <f t="shared" si="422"/>
        <v>"Service","HandlingService","serviceForWaybills","Core","Waybill",6,"Generic handling service for non main carriage activities","Reference to the Waybills this service is to be performed for. To be used if a service is to be performed for a specific shipment or set of","true","false","","https://onerecord.iata.org/ns/cargo#HandlingService","https://onerecord.iata.org/ns/cargo#serviceForWaybills","https://onerecord.iata.org/ns/cargo#Waybill"</v>
      </c>
      <c r="AG861" t="str">
        <f t="shared" si="423"/>
        <v>"Service.HandlingService"</v>
      </c>
      <c r="AH861" t="str">
        <f t="shared" si="424"/>
        <v>"serviceForWaybills"</v>
      </c>
      <c r="AI861" t="str">
        <f t="shared" si="425"/>
        <v>"Core.Waybill"</v>
      </c>
      <c r="AJ861" t="str">
        <f t="shared" si="426"/>
        <v>""</v>
      </c>
      <c r="AK861" t="str">
        <f t="shared" si="427"/>
        <v>"hasMany"</v>
      </c>
      <c r="AL861" t="str">
        <f t="shared" si="428"/>
        <v>"Service.HandlingService","serviceForWaybills","Core.Waybill","","hasMany"</v>
      </c>
      <c r="AN861">
        <f>COUNTIF(View_conceptual!G:G,L861)</f>
        <v>0</v>
      </c>
      <c r="AO861">
        <f>COUNTIF(View_conceptual!H:H,L861)+COUNTIF(View_conceptual!I:I,N861)</f>
        <v>1</v>
      </c>
      <c r="AQ861" t="str">
        <f t="shared" si="429"/>
        <v/>
      </c>
      <c r="AR861" t="str">
        <f t="shared" si="430"/>
        <v/>
      </c>
      <c r="AT861">
        <f>COUNTIF(View_full!G:G,L861)</f>
        <v>1</v>
      </c>
      <c r="AU861">
        <f>COUNTIF(View_full!H:H,L861)+COUNTIF(View_full!I:I,N861)</f>
        <v>1</v>
      </c>
      <c r="AV861">
        <f>COUNTIFS(Property_Manual!$A$2:$A$1206,Raw!L861,Property_Manual!$B$2:$B$1206,Raw!M861,Property_Manual!$C$2:$C$1206,Raw!N861,Property_Manual!$D$2:$D$1206,Raw!O861,Property_Manual!$F$2:$F$1206,"x")</f>
        <v>0</v>
      </c>
      <c r="AW861" t="str">
        <f t="shared" si="431"/>
        <v>"Service","HandlingService","serviceForWaybills","Core","Waybill",6,"Generic handling service for non main carriage activities","Reference to the Waybills this service is to be performed for. To be used if a service is to be performed for a specific shipment or set of","true","false","","https://onerecord.iata.org/ns/cargo#HandlingService","https://onerecord.iata.org/ns/cargo#serviceForWaybills","https://onerecord.iata.org/ns/cargo#Waybill"</v>
      </c>
      <c r="AX861" t="str">
        <f t="shared" si="432"/>
        <v/>
      </c>
      <c r="AY861" t="str">
        <f t="shared" si="433"/>
        <v/>
      </c>
    </row>
    <row r="862" spans="1:51" x14ac:dyDescent="0.2">
      <c r="A862" s="5" t="s">
        <v>1254</v>
      </c>
      <c r="B862" s="5" t="s">
        <v>1211</v>
      </c>
      <c r="C862" s="5" t="s">
        <v>3152</v>
      </c>
      <c r="D862" s="5" t="s">
        <v>40</v>
      </c>
      <c r="E862" s="5" t="s">
        <v>1212</v>
      </c>
      <c r="F862" s="5" t="s">
        <v>41</v>
      </c>
      <c r="I862" s="5" t="s">
        <v>3161</v>
      </c>
      <c r="J862" s="5" t="s">
        <v>42</v>
      </c>
      <c r="K862" s="5"/>
      <c r="L862" t="str">
        <f t="shared" si="403"/>
        <v>HandlingService</v>
      </c>
      <c r="M862" t="str">
        <f t="shared" si="404"/>
        <v>events</v>
      </c>
      <c r="N862" t="str">
        <f t="shared" si="405"/>
        <v>LogisticsEvent</v>
      </c>
      <c r="O862" t="str">
        <f t="shared" si="406"/>
        <v/>
      </c>
      <c r="P862" t="str">
        <f t="shared" si="407"/>
        <v/>
      </c>
      <c r="Q862" t="str">
        <f t="shared" si="408"/>
        <v>Object</v>
      </c>
      <c r="R862" t="str">
        <f t="shared" si="409"/>
        <v>"Service"</v>
      </c>
      <c r="S862" t="str">
        <f t="shared" si="410"/>
        <v>"HandlingService"</v>
      </c>
      <c r="T862" t="str">
        <f t="shared" si="411"/>
        <v>"events"</v>
      </c>
      <c r="U862" t="str">
        <f t="shared" si="412"/>
        <v>"Event"</v>
      </c>
      <c r="V862" t="str">
        <f t="shared" si="413"/>
        <v>"LogisticsEvent"</v>
      </c>
      <c r="W862">
        <f>IF($A862="Implicit","",COUNTIFS($C$8:C862,C862,$A$8:A862,"Explicit"))</f>
        <v>7</v>
      </c>
      <c r="X862" t="str">
        <f t="shared" si="414"/>
        <v>"Generic handling service for non main carriage activities"</v>
      </c>
      <c r="Y862" t="str">
        <f t="shared" si="415"/>
        <v>"Events object"</v>
      </c>
      <c r="Z862" t="str">
        <f t="shared" si="416"/>
        <v>"true"</v>
      </c>
      <c r="AA862" t="str">
        <f t="shared" si="417"/>
        <v>"false"</v>
      </c>
      <c r="AB862" t="str">
        <f t="shared" si="418"/>
        <v>""</v>
      </c>
      <c r="AC862" t="str">
        <f t="shared" si="419"/>
        <v>"https://onerecord.iata.org/ns/cargo#HandlingService"</v>
      </c>
      <c r="AD862" t="str">
        <f t="shared" si="420"/>
        <v>"https://onerecord.iata.org/ns/cargo#events"</v>
      </c>
      <c r="AE862" t="str">
        <f t="shared" si="421"/>
        <v>"https://onerecord.iata.org/ns/cargo#LogisticsEvent"</v>
      </c>
      <c r="AF862" t="str">
        <f t="shared" si="422"/>
        <v>"Service","HandlingService","events","Event","LogisticsEvent",7,"Generic handling service for non main carriage activities","Events object","true","false","","https://onerecord.iata.org/ns/cargo#HandlingService","https://onerecord.iata.org/ns/cargo#events","https://onerecord.iata.org/ns/cargo#LogisticsEvent"</v>
      </c>
      <c r="AG862" t="str">
        <f t="shared" si="423"/>
        <v>"Service.HandlingService"</v>
      </c>
      <c r="AH862" t="str">
        <f t="shared" si="424"/>
        <v>"events"</v>
      </c>
      <c r="AI862" t="str">
        <f t="shared" si="425"/>
        <v>"Event.LogisticsEvent"</v>
      </c>
      <c r="AJ862" t="str">
        <f t="shared" si="426"/>
        <v>""</v>
      </c>
      <c r="AK862" t="str">
        <f t="shared" si="427"/>
        <v>"hasMany"</v>
      </c>
      <c r="AL862" t="str">
        <f t="shared" si="428"/>
        <v>"Service.HandlingService","events","Event.LogisticsEvent","","hasMany"</v>
      </c>
      <c r="AN862">
        <f>COUNTIF(View_conceptual!G:G,L862)</f>
        <v>0</v>
      </c>
      <c r="AO862">
        <f>COUNTIF(View_conceptual!H:H,L862)+COUNTIF(View_conceptual!I:I,N862)</f>
        <v>0</v>
      </c>
      <c r="AQ862" t="str">
        <f t="shared" si="429"/>
        <v/>
      </c>
      <c r="AR862" t="str">
        <f t="shared" si="430"/>
        <v/>
      </c>
      <c r="AT862">
        <f>COUNTIF(View_full!G:G,L862)</f>
        <v>1</v>
      </c>
      <c r="AU862">
        <f>COUNTIF(View_full!H:H,L862)+COUNTIF(View_full!I:I,N862)</f>
        <v>0</v>
      </c>
      <c r="AV862">
        <f>COUNTIFS(Property_Manual!$A$2:$A$1206,Raw!L862,Property_Manual!$B$2:$B$1206,Raw!M862,Property_Manual!$C$2:$C$1206,Raw!N862,Property_Manual!$D$2:$D$1206,Raw!O862,Property_Manual!$F$2:$F$1206,"x")</f>
        <v>0</v>
      </c>
      <c r="AW862" t="str">
        <f t="shared" si="431"/>
        <v>"Service","HandlingService","events","Event","LogisticsEvent",7,"Generic handling service for non main carriage activities","Events object","true","false","","https://onerecord.iata.org/ns/cargo#HandlingService","https://onerecord.iata.org/ns/cargo#events","https://onerecord.iata.org/ns/cargo#LogisticsEvent"</v>
      </c>
      <c r="AX862" t="str">
        <f t="shared" si="432"/>
        <v/>
      </c>
      <c r="AY862" t="str">
        <f t="shared" si="433"/>
        <v/>
      </c>
    </row>
    <row r="863" spans="1:51" x14ac:dyDescent="0.2">
      <c r="A863" s="5" t="s">
        <v>1254</v>
      </c>
      <c r="B863" s="5" t="s">
        <v>1211</v>
      </c>
      <c r="C863" s="5" t="s">
        <v>3152</v>
      </c>
      <c r="D863" s="5" t="s">
        <v>46</v>
      </c>
      <c r="E863" s="5"/>
      <c r="F863" s="5" t="s">
        <v>47</v>
      </c>
      <c r="G863">
        <v>1</v>
      </c>
      <c r="I863" s="5" t="s">
        <v>3161</v>
      </c>
      <c r="J863" s="5" t="s">
        <v>48</v>
      </c>
      <c r="K863" s="5"/>
      <c r="L863" t="str">
        <f t="shared" si="403"/>
        <v>HandlingService</v>
      </c>
      <c r="M863" t="str">
        <f t="shared" si="404"/>
        <v>skeletonIndicator</v>
      </c>
      <c r="N863" t="str">
        <f t="shared" si="405"/>
        <v>boolean</v>
      </c>
      <c r="O863" t="str">
        <f t="shared" si="406"/>
        <v/>
      </c>
      <c r="P863" t="str">
        <f t="shared" si="407"/>
        <v/>
      </c>
      <c r="Q863" t="str">
        <f t="shared" si="408"/>
        <v>Object</v>
      </c>
      <c r="R863" t="str">
        <f t="shared" si="409"/>
        <v>"Service"</v>
      </c>
      <c r="S863" t="str">
        <f t="shared" si="410"/>
        <v>"HandlingService"</v>
      </c>
      <c r="T863" t="str">
        <f t="shared" si="411"/>
        <v>"skeletonIndicator"</v>
      </c>
      <c r="U863" t="str">
        <f t="shared" si="412"/>
        <v>""</v>
      </c>
      <c r="V863" t="str">
        <f t="shared" si="413"/>
        <v>"boolean"</v>
      </c>
      <c r="W863">
        <f>IF($A863="Implicit","",COUNTIFS($C$8:C863,C863,$A$8:A863,"Explicit"))</f>
        <v>8</v>
      </c>
      <c r="X863" t="str">
        <f t="shared" si="414"/>
        <v>"Generic handling service for non main carriage activities"</v>
      </c>
      <c r="Y863" t="str">
        <f t="shared" si="415"/>
        <v>"Indicator whether a logistics object is a skeleton object"</v>
      </c>
      <c r="Z863" t="str">
        <f t="shared" si="416"/>
        <v>"false"</v>
      </c>
      <c r="AA863" t="str">
        <f t="shared" si="417"/>
        <v>"false"</v>
      </c>
      <c r="AB863" t="str">
        <f t="shared" si="418"/>
        <v>""</v>
      </c>
      <c r="AC863" t="str">
        <f t="shared" si="419"/>
        <v>"https://onerecord.iata.org/ns/cargo#HandlingService"</v>
      </c>
      <c r="AD863" t="str">
        <f t="shared" si="420"/>
        <v>"https://onerecord.iata.org/ns/cargo#skeletonIndicator"</v>
      </c>
      <c r="AE863" t="str">
        <f t="shared" si="421"/>
        <v>"http://www.w3.org/2001/XMLSchema#boolean"</v>
      </c>
      <c r="AF863" t="str">
        <f t="shared" si="422"/>
        <v>"Service","HandlingService","skeletonIndicator","","boolean",8,"Generic handling service for non main carriage activities","Indicator whether a logistics object is a skeleton object","false","false","","https://onerecord.iata.org/ns/cargo#HandlingService","https://onerecord.iata.org/ns/cargo#skeletonIndicator","http://www.w3.org/2001/XMLSchema#boolean"</v>
      </c>
      <c r="AG863" t="str">
        <f t="shared" si="423"/>
        <v>"Service.HandlingService"</v>
      </c>
      <c r="AH863" t="str">
        <f t="shared" si="424"/>
        <v>"skeletonIndicator"</v>
      </c>
      <c r="AI863" t="str">
        <f t="shared" si="425"/>
        <v>".boolean"</v>
      </c>
      <c r="AJ863" t="str">
        <f t="shared" si="426"/>
        <v>""</v>
      </c>
      <c r="AK863" t="str">
        <f t="shared" si="427"/>
        <v>"hasOne"</v>
      </c>
      <c r="AL863" t="str">
        <f t="shared" si="428"/>
        <v>"Service.HandlingService","skeletonIndicator",".boolean","","hasOne"</v>
      </c>
      <c r="AN863">
        <f>COUNTIF(View_conceptual!G:G,L863)</f>
        <v>0</v>
      </c>
      <c r="AO863">
        <f>COUNTIF(View_conceptual!H:H,L863)+COUNTIF(View_conceptual!I:I,N863)</f>
        <v>0</v>
      </c>
      <c r="AQ863" t="str">
        <f t="shared" si="429"/>
        <v/>
      </c>
      <c r="AR863" t="str">
        <f t="shared" si="430"/>
        <v/>
      </c>
      <c r="AT863">
        <f>COUNTIF(View_full!G:G,L863)</f>
        <v>1</v>
      </c>
      <c r="AU863">
        <f>COUNTIF(View_full!H:H,L863)+COUNTIF(View_full!I:I,N863)</f>
        <v>0</v>
      </c>
      <c r="AV863">
        <f>COUNTIFS(Property_Manual!$A$2:$A$1206,Raw!L863,Property_Manual!$B$2:$B$1206,Raw!M863,Property_Manual!$C$2:$C$1206,Raw!N863,Property_Manual!$D$2:$D$1206,Raw!O863,Property_Manual!$F$2:$F$1206,"x")</f>
        <v>0</v>
      </c>
      <c r="AW863" t="str">
        <f t="shared" si="431"/>
        <v>"Service","HandlingService","skeletonIndicator","","boolean",8,"Generic handling service for non main carriage activities","Indicator whether a logistics object is a skeleton object","false","false","","https://onerecord.iata.org/ns/cargo#HandlingService","https://onerecord.iata.org/ns/cargo#skeletonIndicator","http://www.w3.org/2001/XMLSchema#boolean"</v>
      </c>
      <c r="AX863" t="str">
        <f t="shared" si="432"/>
        <v/>
      </c>
      <c r="AY863" t="str">
        <f t="shared" si="433"/>
        <v/>
      </c>
    </row>
    <row r="864" spans="1:51" x14ac:dyDescent="0.2">
      <c r="A864" s="5" t="s">
        <v>1254</v>
      </c>
      <c r="B864" s="5" t="s">
        <v>1211</v>
      </c>
      <c r="C864" s="5" t="s">
        <v>3152</v>
      </c>
      <c r="D864" s="5" t="s">
        <v>290</v>
      </c>
      <c r="E864" s="5" t="s">
        <v>49</v>
      </c>
      <c r="F864" s="5" t="s">
        <v>50</v>
      </c>
      <c r="I864" s="5" t="s">
        <v>3161</v>
      </c>
      <c r="J864" s="5" t="s">
        <v>291</v>
      </c>
      <c r="K864" s="5"/>
      <c r="L864" t="str">
        <f t="shared" si="403"/>
        <v>HandlingService</v>
      </c>
      <c r="M864" t="str">
        <f t="shared" si="404"/>
        <v>activitySequences</v>
      </c>
      <c r="N864" t="str">
        <f t="shared" si="405"/>
        <v>ActivitySequence</v>
      </c>
      <c r="O864" t="str">
        <f t="shared" si="406"/>
        <v/>
      </c>
      <c r="P864" t="str">
        <f t="shared" si="407"/>
        <v/>
      </c>
      <c r="Q864" t="str">
        <f t="shared" si="408"/>
        <v>Object</v>
      </c>
      <c r="R864" t="str">
        <f t="shared" si="409"/>
        <v>"Service"</v>
      </c>
      <c r="S864" t="str">
        <f t="shared" si="410"/>
        <v>"HandlingService"</v>
      </c>
      <c r="T864" t="str">
        <f t="shared" si="411"/>
        <v>"activitySequences"</v>
      </c>
      <c r="U864" t="str">
        <f t="shared" si="412"/>
        <v>"Embedded"</v>
      </c>
      <c r="V864" t="str">
        <f t="shared" si="413"/>
        <v>"ActivitySequence"</v>
      </c>
      <c r="W864">
        <f>IF($A864="Implicit","",COUNTIFS($C$8:C864,C864,$A$8:A864,"Explicit"))</f>
        <v>9</v>
      </c>
      <c r="X864" t="str">
        <f t="shared" si="414"/>
        <v>"Generic handling service for non main carriage activities"</v>
      </c>
      <c r="Y864" t="str">
        <f t="shared" si="415"/>
        <v>"Information about the Activities that are part of the Service and their sequence"</v>
      </c>
      <c r="Z864" t="str">
        <f t="shared" si="416"/>
        <v>"true"</v>
      </c>
      <c r="AA864" t="str">
        <f t="shared" si="417"/>
        <v>"false"</v>
      </c>
      <c r="AB864" t="str">
        <f t="shared" si="418"/>
        <v>""</v>
      </c>
      <c r="AC864" t="str">
        <f t="shared" si="419"/>
        <v>"https://onerecord.iata.org/ns/cargo#HandlingService"</v>
      </c>
      <c r="AD864" t="str">
        <f t="shared" si="420"/>
        <v>"https://onerecord.iata.org/ns/cargo#activitySequences"</v>
      </c>
      <c r="AE864" t="str">
        <f t="shared" si="421"/>
        <v>"https://onerecord.iata.org/ns/cargo#ActivitySequence"</v>
      </c>
      <c r="AF864" t="str">
        <f t="shared" si="422"/>
        <v>"Service","HandlingService","activitySequences","Embedded","ActivitySequence",9,"Generic handling service for non main carriage activities","Information about the Activities that are part of the Service and their sequence","true","false","","https://onerecord.iata.org/ns/cargo#HandlingService","https://onerecord.iata.org/ns/cargo#activitySequences","https://onerecord.iata.org/ns/cargo#ActivitySequence"</v>
      </c>
      <c r="AG864" t="str">
        <f t="shared" si="423"/>
        <v>"Service.HandlingService"</v>
      </c>
      <c r="AH864" t="str">
        <f t="shared" si="424"/>
        <v>"activitySequences"</v>
      </c>
      <c r="AI864" t="str">
        <f t="shared" si="425"/>
        <v>"Embedded.ActivitySequence"</v>
      </c>
      <c r="AJ864" t="str">
        <f t="shared" si="426"/>
        <v>""</v>
      </c>
      <c r="AK864" t="str">
        <f t="shared" si="427"/>
        <v>"hasMany"</v>
      </c>
      <c r="AL864" t="str">
        <f t="shared" si="428"/>
        <v>"Service.HandlingService","activitySequences","Embedded.ActivitySequence","","hasMany"</v>
      </c>
      <c r="AN864">
        <f>COUNTIF(View_conceptual!G:G,L864)</f>
        <v>0</v>
      </c>
      <c r="AO864">
        <f>COUNTIF(View_conceptual!H:H,L864)+COUNTIF(View_conceptual!I:I,N864)</f>
        <v>1</v>
      </c>
      <c r="AQ864" t="str">
        <f t="shared" si="429"/>
        <v/>
      </c>
      <c r="AR864" t="str">
        <f t="shared" si="430"/>
        <v/>
      </c>
      <c r="AT864">
        <f>COUNTIF(View_full!G:G,L864)</f>
        <v>1</v>
      </c>
      <c r="AU864">
        <f>COUNTIF(View_full!H:H,L864)+COUNTIF(View_full!I:I,N864)</f>
        <v>1</v>
      </c>
      <c r="AV864">
        <f>COUNTIFS(Property_Manual!$A$2:$A$1206,Raw!L864,Property_Manual!$B$2:$B$1206,Raw!M864,Property_Manual!$C$2:$C$1206,Raw!N864,Property_Manual!$D$2:$D$1206,Raw!O864,Property_Manual!$F$2:$F$1206,"x")</f>
        <v>0</v>
      </c>
      <c r="AW864" t="str">
        <f t="shared" si="431"/>
        <v>"Service","HandlingService","activitySequences","Embedded","ActivitySequence",9,"Generic handling service for non main carriage activities","Information about the Activities that are part of the Service and their sequence","true","false","","https://onerecord.iata.org/ns/cargo#HandlingService","https://onerecord.iata.org/ns/cargo#activitySequences","https://onerecord.iata.org/ns/cargo#ActivitySequence"</v>
      </c>
      <c r="AX864" t="str">
        <f t="shared" si="432"/>
        <v/>
      </c>
      <c r="AY864" t="str">
        <f t="shared" si="433"/>
        <v/>
      </c>
    </row>
    <row r="865" spans="1:51" x14ac:dyDescent="0.2">
      <c r="A865" s="5" t="s">
        <v>1254</v>
      </c>
      <c r="B865" s="5" t="s">
        <v>1211</v>
      </c>
      <c r="C865" s="5" t="s">
        <v>3152</v>
      </c>
      <c r="D865" s="5" t="s">
        <v>26</v>
      </c>
      <c r="E865" s="5" t="s">
        <v>49</v>
      </c>
      <c r="F865" s="5" t="s">
        <v>27</v>
      </c>
      <c r="I865" s="5" t="s">
        <v>3161</v>
      </c>
      <c r="J865" s="5" t="s">
        <v>28</v>
      </c>
      <c r="K865" s="5"/>
      <c r="L865" t="str">
        <f t="shared" si="403"/>
        <v>HandlingService</v>
      </c>
      <c r="M865" t="str">
        <f t="shared" si="404"/>
        <v>contactDetails</v>
      </c>
      <c r="N865" t="str">
        <f t="shared" si="405"/>
        <v>ContactDetail</v>
      </c>
      <c r="O865" t="str">
        <f t="shared" si="406"/>
        <v/>
      </c>
      <c r="P865" t="str">
        <f t="shared" si="407"/>
        <v/>
      </c>
      <c r="Q865" t="str">
        <f t="shared" si="408"/>
        <v>Object</v>
      </c>
      <c r="R865" t="str">
        <f t="shared" si="409"/>
        <v>"Service"</v>
      </c>
      <c r="S865" t="str">
        <f t="shared" si="410"/>
        <v>"HandlingService"</v>
      </c>
      <c r="T865" t="str">
        <f t="shared" si="411"/>
        <v>"contactDetails"</v>
      </c>
      <c r="U865" t="str">
        <f t="shared" si="412"/>
        <v>"Embedded"</v>
      </c>
      <c r="V865" t="str">
        <f t="shared" si="413"/>
        <v>"ContactDetail"</v>
      </c>
      <c r="W865">
        <f>IF($A865="Implicit","",COUNTIFS($C$8:C865,C865,$A$8:A865,"Explicit"))</f>
        <v>10</v>
      </c>
      <c r="X865" t="str">
        <f t="shared" si="414"/>
        <v>"Generic handling service for non main carriage activities"</v>
      </c>
      <c r="Y865" t="str">
        <f t="shared" si="415"/>
        <v>"Information about contactDetails"</v>
      </c>
      <c r="Z865" t="str">
        <f t="shared" si="416"/>
        <v>"true"</v>
      </c>
      <c r="AA865" t="str">
        <f t="shared" si="417"/>
        <v>"false"</v>
      </c>
      <c r="AB865" t="str">
        <f t="shared" si="418"/>
        <v>""</v>
      </c>
      <c r="AC865" t="str">
        <f t="shared" si="419"/>
        <v>"https://onerecord.iata.org/ns/cargo#HandlingService"</v>
      </c>
      <c r="AD865" t="str">
        <f t="shared" si="420"/>
        <v>"https://onerecord.iata.org/ns/cargo#contactDetails"</v>
      </c>
      <c r="AE865" t="str">
        <f t="shared" si="421"/>
        <v>"https://onerecord.iata.org/ns/cargo#ContactDetail"</v>
      </c>
      <c r="AF865" t="str">
        <f t="shared" si="422"/>
        <v>"Service","HandlingService","contactDetails","Embedded","ContactDetail",10,"Generic handling service for non main carriage activities","Information about contactDetails","true","false","","https://onerecord.iata.org/ns/cargo#HandlingService","https://onerecord.iata.org/ns/cargo#contactDetails","https://onerecord.iata.org/ns/cargo#ContactDetail"</v>
      </c>
      <c r="AG865" t="str">
        <f t="shared" si="423"/>
        <v>"Service.HandlingService"</v>
      </c>
      <c r="AH865" t="str">
        <f t="shared" si="424"/>
        <v>"contactDetails"</v>
      </c>
      <c r="AI865" t="str">
        <f t="shared" si="425"/>
        <v>"Embedded.ContactDetail"</v>
      </c>
      <c r="AJ865" t="str">
        <f t="shared" si="426"/>
        <v>""</v>
      </c>
      <c r="AK865" t="str">
        <f t="shared" si="427"/>
        <v>"hasMany"</v>
      </c>
      <c r="AL865" t="str">
        <f t="shared" si="428"/>
        <v>"Service.HandlingService","contactDetails","Embedded.ContactDetail","","hasMany"</v>
      </c>
      <c r="AN865">
        <f>COUNTIF(View_conceptual!G:G,L865)</f>
        <v>0</v>
      </c>
      <c r="AO865">
        <f>COUNTIF(View_conceptual!H:H,L865)+COUNTIF(View_conceptual!I:I,N865)</f>
        <v>0</v>
      </c>
      <c r="AQ865" t="str">
        <f t="shared" si="429"/>
        <v/>
      </c>
      <c r="AR865" t="str">
        <f t="shared" si="430"/>
        <v/>
      </c>
      <c r="AT865">
        <f>COUNTIF(View_full!G:G,L865)</f>
        <v>1</v>
      </c>
      <c r="AU865">
        <f>COUNTIF(View_full!H:H,L865)+COUNTIF(View_full!I:I,N865)</f>
        <v>0</v>
      </c>
      <c r="AV865">
        <f>COUNTIFS(Property_Manual!$A$2:$A$1206,Raw!L865,Property_Manual!$B$2:$B$1206,Raw!M865,Property_Manual!$C$2:$C$1206,Raw!N865,Property_Manual!$D$2:$D$1206,Raw!O865,Property_Manual!$F$2:$F$1206,"x")</f>
        <v>0</v>
      </c>
      <c r="AW865" t="str">
        <f t="shared" si="431"/>
        <v>"Service","HandlingService","contactDetails","Embedded","ContactDetail",10,"Generic handling service for non main carriage activities","Information about contactDetails","true","false","","https://onerecord.iata.org/ns/cargo#HandlingService","https://onerecord.iata.org/ns/cargo#contactDetails","https://onerecord.iata.org/ns/cargo#ContactDetail"</v>
      </c>
      <c r="AX865" t="str">
        <f t="shared" si="432"/>
        <v/>
      </c>
      <c r="AY865" t="str">
        <f t="shared" si="433"/>
        <v/>
      </c>
    </row>
    <row r="866" spans="1:51" x14ac:dyDescent="0.2">
      <c r="A866" s="5" t="s">
        <v>1254</v>
      </c>
      <c r="B866" s="5" t="s">
        <v>1211</v>
      </c>
      <c r="C866" s="5" t="s">
        <v>3152</v>
      </c>
      <c r="D866" s="5" t="s">
        <v>29</v>
      </c>
      <c r="E866" s="5" t="s">
        <v>1836</v>
      </c>
      <c r="F866" s="5" t="s">
        <v>30</v>
      </c>
      <c r="I866" s="5" t="s">
        <v>3161</v>
      </c>
      <c r="J866" s="5" t="s">
        <v>31</v>
      </c>
      <c r="K866" s="5" t="s">
        <v>1831</v>
      </c>
      <c r="L866" t="str">
        <f t="shared" si="403"/>
        <v>HandlingService</v>
      </c>
      <c r="M866" t="str">
        <f t="shared" si="404"/>
        <v>contactPersons</v>
      </c>
      <c r="N866" t="str">
        <f t="shared" si="405"/>
        <v>Actor</v>
      </c>
      <c r="O866" t="str">
        <f t="shared" si="406"/>
        <v/>
      </c>
      <c r="P866" t="str">
        <f t="shared" si="407"/>
        <v>Person|NonHumanActor</v>
      </c>
      <c r="Q866" t="str">
        <f t="shared" si="408"/>
        <v>Object</v>
      </c>
      <c r="R866" t="str">
        <f t="shared" si="409"/>
        <v>"Service"</v>
      </c>
      <c r="S866" t="str">
        <f t="shared" si="410"/>
        <v>"HandlingService"</v>
      </c>
      <c r="T866" t="str">
        <f t="shared" si="411"/>
        <v>"contactPersons"</v>
      </c>
      <c r="U866" t="str">
        <f t="shared" si="412"/>
        <v>"Agent"</v>
      </c>
      <c r="V866" t="str">
        <f t="shared" si="413"/>
        <v>"Actor"</v>
      </c>
      <c r="W866">
        <f>IF($A866="Implicit","",COUNTIFS($C$8:C866,C866,$A$8:A866,"Explicit"))</f>
        <v>11</v>
      </c>
      <c r="X866" t="str">
        <f t="shared" si="414"/>
        <v>"Generic handling service for non main carriage activities"</v>
      </c>
      <c r="Y866" t="str">
        <f t="shared" si="415"/>
        <v>"References to Actors (Person; NonHumanActor) acting as contacts"</v>
      </c>
      <c r="Z866" t="str">
        <f t="shared" si="416"/>
        <v>"true"</v>
      </c>
      <c r="AA866" t="str">
        <f t="shared" si="417"/>
        <v>"false"</v>
      </c>
      <c r="AB866" t="str">
        <f t="shared" si="418"/>
        <v>"Person|NonHumanActor"</v>
      </c>
      <c r="AC866" t="str">
        <f t="shared" si="419"/>
        <v>"https://onerecord.iata.org/ns/cargo#HandlingService"</v>
      </c>
      <c r="AD866" t="str">
        <f t="shared" si="420"/>
        <v>"https://onerecord.iata.org/ns/cargo#contactPersons"</v>
      </c>
      <c r="AE866" t="str">
        <f t="shared" si="421"/>
        <v>"https://onerecord.iata.org/ns/cargo#Actor"</v>
      </c>
      <c r="AF866" t="str">
        <f t="shared" si="422"/>
        <v>"Service","HandlingService","contactPersons","Agent","Actor",11,"Generic handling service for non main carriage activities","References to Actors (Person; NonHumanActor) acting as contacts","true","false","Person|NonHumanActor","https://onerecord.iata.org/ns/cargo#HandlingService","https://onerecord.iata.org/ns/cargo#contactPersons","https://onerecord.iata.org/ns/cargo#Actor"</v>
      </c>
      <c r="AG866" t="str">
        <f t="shared" si="423"/>
        <v>"Service.HandlingService"</v>
      </c>
      <c r="AH866" t="str">
        <f t="shared" si="424"/>
        <v>"contactPersons"</v>
      </c>
      <c r="AI866" t="str">
        <f t="shared" si="425"/>
        <v>"Agent.Actor"</v>
      </c>
      <c r="AJ866" t="str">
        <f t="shared" si="426"/>
        <v>""</v>
      </c>
      <c r="AK866" t="str">
        <f t="shared" si="427"/>
        <v>"hasMany"</v>
      </c>
      <c r="AL866" t="str">
        <f t="shared" si="428"/>
        <v>"Service.HandlingService","contactPersons","Agent.Actor","","hasMany"</v>
      </c>
      <c r="AN866">
        <f>COUNTIF(View_conceptual!G:G,L866)</f>
        <v>0</v>
      </c>
      <c r="AO866">
        <f>COUNTIF(View_conceptual!H:H,L866)+COUNTIF(View_conceptual!I:I,N866)</f>
        <v>0</v>
      </c>
      <c r="AQ866" t="str">
        <f t="shared" si="429"/>
        <v/>
      </c>
      <c r="AR866" t="str">
        <f t="shared" si="430"/>
        <v/>
      </c>
      <c r="AT866">
        <f>COUNTIF(View_full!G:G,L866)</f>
        <v>1</v>
      </c>
      <c r="AU866">
        <f>COUNTIF(View_full!H:H,L866)+COUNTIF(View_full!I:I,N866)</f>
        <v>0</v>
      </c>
      <c r="AV866">
        <f>COUNTIFS(Property_Manual!$A$2:$A$1206,Raw!L866,Property_Manual!$B$2:$B$1206,Raw!M866,Property_Manual!$C$2:$C$1206,Raw!N866,Property_Manual!$D$2:$D$1206,Raw!O866,Property_Manual!$F$2:$F$1206,"x")</f>
        <v>0</v>
      </c>
      <c r="AW866" t="str">
        <f t="shared" si="431"/>
        <v>"Service","HandlingService","contactPersons","Agent","Actor",11,"Generic handling service for non main carriage activities","References to Actors (Person; NonHumanActor) acting as contacts","true","false","Person|NonHumanActor","https://onerecord.iata.org/ns/cargo#HandlingService","https://onerecord.iata.org/ns/cargo#contactPersons","https://onerecord.iata.org/ns/cargo#Actor"</v>
      </c>
      <c r="AX866" t="str">
        <f t="shared" si="432"/>
        <v/>
      </c>
      <c r="AY866" t="str">
        <f t="shared" si="433"/>
        <v/>
      </c>
    </row>
    <row r="867" spans="1:51" x14ac:dyDescent="0.2">
      <c r="A867" s="5" t="s">
        <v>1255</v>
      </c>
      <c r="B867" s="5" t="s">
        <v>1211</v>
      </c>
      <c r="C867" s="5" t="s">
        <v>3152</v>
      </c>
      <c r="D867" s="5" t="s">
        <v>3165</v>
      </c>
      <c r="E867" s="5" t="s">
        <v>20</v>
      </c>
      <c r="F867" s="5" t="s">
        <v>109</v>
      </c>
      <c r="I867" s="5" t="s">
        <v>3161</v>
      </c>
      <c r="J867" s="5"/>
      <c r="K867" s="5" t="s">
        <v>1833</v>
      </c>
      <c r="L867" t="str">
        <f t="shared" si="403"/>
        <v>HandlingService</v>
      </c>
      <c r="M867" t="str">
        <f t="shared" si="404"/>
        <v>handlingServiceFor</v>
      </c>
      <c r="N867" t="str">
        <f t="shared" si="405"/>
        <v>Piece</v>
      </c>
      <c r="O867" t="str">
        <f t="shared" si="406"/>
        <v/>
      </c>
      <c r="P867" t="str">
        <f t="shared" si="407"/>
        <v>PieceLiveAnimals|PieceDg</v>
      </c>
      <c r="Q867" t="str">
        <f t="shared" si="408"/>
        <v>Object</v>
      </c>
      <c r="R867" t="str">
        <f t="shared" si="409"/>
        <v/>
      </c>
      <c r="S867" t="str">
        <f t="shared" si="410"/>
        <v/>
      </c>
      <c r="T867" t="str">
        <f t="shared" si="411"/>
        <v/>
      </c>
      <c r="U867" t="str">
        <f t="shared" si="412"/>
        <v/>
      </c>
      <c r="V867" t="str">
        <f t="shared" si="413"/>
        <v/>
      </c>
      <c r="W867" t="str">
        <f>IF($A867="Implicit","",COUNTIFS($C$8:C867,C867,$A$8:A867,"Explicit"))</f>
        <v/>
      </c>
      <c r="X867" t="str">
        <f t="shared" si="414"/>
        <v/>
      </c>
      <c r="Y867" t="str">
        <f t="shared" si="415"/>
        <v/>
      </c>
      <c r="Z867" t="str">
        <f t="shared" si="416"/>
        <v/>
      </c>
      <c r="AA867" t="str">
        <f t="shared" si="417"/>
        <v/>
      </c>
      <c r="AB867" t="str">
        <f t="shared" si="418"/>
        <v/>
      </c>
      <c r="AC867" t="str">
        <f t="shared" si="419"/>
        <v/>
      </c>
      <c r="AD867" t="str">
        <f t="shared" si="420"/>
        <v/>
      </c>
      <c r="AE867" t="str">
        <f t="shared" si="421"/>
        <v/>
      </c>
      <c r="AF867" t="str">
        <f t="shared" si="422"/>
        <v/>
      </c>
      <c r="AG867" t="str">
        <f t="shared" si="423"/>
        <v>"Service.HandlingService"</v>
      </c>
      <c r="AH867" t="str">
        <f t="shared" si="424"/>
        <v>"handlingServiceFor"</v>
      </c>
      <c r="AI867" t="str">
        <f t="shared" si="425"/>
        <v>"Core.Piece"</v>
      </c>
      <c r="AJ867" t="str">
        <f t="shared" si="426"/>
        <v>""</v>
      </c>
      <c r="AK867" t="str">
        <f t="shared" si="427"/>
        <v>"hasMany"</v>
      </c>
      <c r="AL867" t="str">
        <f t="shared" si="428"/>
        <v>"Service.HandlingService","handlingServiceFor","Core.Piece","","hasMany"</v>
      </c>
      <c r="AN867">
        <f>COUNTIF(View_conceptual!G:G,L867)</f>
        <v>0</v>
      </c>
      <c r="AO867">
        <f>COUNTIF(View_conceptual!H:H,L867)+COUNTIF(View_conceptual!I:I,N867)</f>
        <v>1</v>
      </c>
      <c r="AQ867" t="str">
        <f t="shared" si="429"/>
        <v/>
      </c>
      <c r="AR867" t="str">
        <f t="shared" si="430"/>
        <v/>
      </c>
      <c r="AT867">
        <f>COUNTIF(View_full!G:G,L867)</f>
        <v>1</v>
      </c>
      <c r="AU867">
        <f>COUNTIF(View_full!H:H,L867)+COUNTIF(View_full!I:I,N867)</f>
        <v>1</v>
      </c>
      <c r="AV867">
        <f>COUNTIFS(Property_Manual!$A$2:$A$1206,Raw!L867,Property_Manual!$B$2:$B$1206,Raw!M867,Property_Manual!$C$2:$C$1206,Raw!N867,Property_Manual!$D$2:$D$1206,Raw!O867,Property_Manual!$F$2:$F$1206,"x")</f>
        <v>0</v>
      </c>
      <c r="AW867" t="str">
        <f t="shared" si="431"/>
        <v/>
      </c>
      <c r="AX867" t="str">
        <f t="shared" si="432"/>
        <v/>
      </c>
      <c r="AY867" t="str">
        <f t="shared" si="433"/>
        <v/>
      </c>
    </row>
    <row r="868" spans="1:51" x14ac:dyDescent="0.2">
      <c r="A868" s="5" t="s">
        <v>1255</v>
      </c>
      <c r="B868" s="5" t="s">
        <v>1211</v>
      </c>
      <c r="C868" s="5" t="s">
        <v>3152</v>
      </c>
      <c r="D868" s="5" t="s">
        <v>3165</v>
      </c>
      <c r="E868" s="5" t="s">
        <v>1198</v>
      </c>
      <c r="F868" s="5" t="s">
        <v>89</v>
      </c>
      <c r="I868" s="5" t="s">
        <v>3161</v>
      </c>
      <c r="J868" s="5"/>
      <c r="K868" s="5"/>
      <c r="L868" t="str">
        <f t="shared" si="403"/>
        <v>HandlingService</v>
      </c>
      <c r="M868" t="str">
        <f t="shared" si="404"/>
        <v>handlingServiceFor</v>
      </c>
      <c r="N868" t="str">
        <f t="shared" si="405"/>
        <v>Location</v>
      </c>
      <c r="O868" t="str">
        <f t="shared" si="406"/>
        <v/>
      </c>
      <c r="P868" t="str">
        <f t="shared" si="407"/>
        <v/>
      </c>
      <c r="Q868" t="str">
        <f t="shared" si="408"/>
        <v>Object</v>
      </c>
      <c r="R868" t="str">
        <f t="shared" si="409"/>
        <v/>
      </c>
      <c r="S868" t="str">
        <f t="shared" si="410"/>
        <v/>
      </c>
      <c r="T868" t="str">
        <f t="shared" si="411"/>
        <v/>
      </c>
      <c r="U868" t="str">
        <f t="shared" si="412"/>
        <v/>
      </c>
      <c r="V868" t="str">
        <f t="shared" si="413"/>
        <v/>
      </c>
      <c r="W868" t="str">
        <f>IF($A868="Implicit","",COUNTIFS($C$8:C868,C868,$A$8:A868,"Explicit"))</f>
        <v/>
      </c>
      <c r="X868" t="str">
        <f t="shared" si="414"/>
        <v/>
      </c>
      <c r="Y868" t="str">
        <f t="shared" si="415"/>
        <v/>
      </c>
      <c r="Z868" t="str">
        <f t="shared" si="416"/>
        <v/>
      </c>
      <c r="AA868" t="str">
        <f t="shared" si="417"/>
        <v/>
      </c>
      <c r="AB868" t="str">
        <f t="shared" si="418"/>
        <v/>
      </c>
      <c r="AC868" t="str">
        <f t="shared" si="419"/>
        <v/>
      </c>
      <c r="AD868" t="str">
        <f t="shared" si="420"/>
        <v/>
      </c>
      <c r="AE868" t="str">
        <f t="shared" si="421"/>
        <v/>
      </c>
      <c r="AF868" t="str">
        <f t="shared" si="422"/>
        <v/>
      </c>
      <c r="AG868" t="str">
        <f t="shared" si="423"/>
        <v>"Service.HandlingService"</v>
      </c>
      <c r="AH868" t="str">
        <f t="shared" si="424"/>
        <v>"handlingServiceFor"</v>
      </c>
      <c r="AI868" t="str">
        <f t="shared" si="425"/>
        <v>"Common.Location"</v>
      </c>
      <c r="AJ868" t="str">
        <f t="shared" si="426"/>
        <v>""</v>
      </c>
      <c r="AK868" t="str">
        <f t="shared" si="427"/>
        <v>"hasMany"</v>
      </c>
      <c r="AL868" t="str">
        <f t="shared" si="428"/>
        <v>"Service.HandlingService","handlingServiceFor","Common.Location","","hasMany"</v>
      </c>
      <c r="AN868">
        <f>COUNTIF(View_conceptual!G:G,L868)</f>
        <v>0</v>
      </c>
      <c r="AO868">
        <f>COUNTIF(View_conceptual!H:H,L868)+COUNTIF(View_conceptual!I:I,N868)</f>
        <v>0</v>
      </c>
      <c r="AQ868" t="str">
        <f t="shared" si="429"/>
        <v/>
      </c>
      <c r="AR868" t="str">
        <f t="shared" si="430"/>
        <v/>
      </c>
      <c r="AT868">
        <f>COUNTIF(View_full!G:G,L868)</f>
        <v>1</v>
      </c>
      <c r="AU868">
        <f>COUNTIF(View_full!H:H,L868)+COUNTIF(View_full!I:I,N868)</f>
        <v>0</v>
      </c>
      <c r="AV868">
        <f>COUNTIFS(Property_Manual!$A$2:$A$1206,Raw!L868,Property_Manual!$B$2:$B$1206,Raw!M868,Property_Manual!$C$2:$C$1206,Raw!N868,Property_Manual!$D$2:$D$1206,Raw!O868,Property_Manual!$F$2:$F$1206,"x")</f>
        <v>0</v>
      </c>
      <c r="AW868" t="str">
        <f t="shared" si="431"/>
        <v/>
      </c>
      <c r="AX868" t="str">
        <f t="shared" si="432"/>
        <v/>
      </c>
      <c r="AY868" t="str">
        <f t="shared" si="433"/>
        <v/>
      </c>
    </row>
    <row r="869" spans="1:51" x14ac:dyDescent="0.2">
      <c r="A869" s="5" t="s">
        <v>1255</v>
      </c>
      <c r="B869" s="5" t="s">
        <v>1211</v>
      </c>
      <c r="C869" s="5" t="s">
        <v>3152</v>
      </c>
      <c r="D869" s="5" t="s">
        <v>3165</v>
      </c>
      <c r="E869" s="5" t="s">
        <v>1198</v>
      </c>
      <c r="F869" s="5" t="s">
        <v>112</v>
      </c>
      <c r="I869" s="5" t="s">
        <v>3161</v>
      </c>
      <c r="J869" s="5"/>
      <c r="K869" s="5"/>
      <c r="L869" t="str">
        <f t="shared" si="403"/>
        <v>HandlingService</v>
      </c>
      <c r="M869" t="str">
        <f t="shared" si="404"/>
        <v>handlingServiceFor</v>
      </c>
      <c r="N869" t="str">
        <f t="shared" si="405"/>
        <v>IotDevice</v>
      </c>
      <c r="O869" t="str">
        <f t="shared" si="406"/>
        <v/>
      </c>
      <c r="P869" t="str">
        <f t="shared" si="407"/>
        <v/>
      </c>
      <c r="Q869" t="str">
        <f t="shared" si="408"/>
        <v>Object</v>
      </c>
      <c r="R869" t="str">
        <f t="shared" si="409"/>
        <v/>
      </c>
      <c r="S869" t="str">
        <f t="shared" si="410"/>
        <v/>
      </c>
      <c r="T869" t="str">
        <f t="shared" si="411"/>
        <v/>
      </c>
      <c r="U869" t="str">
        <f t="shared" si="412"/>
        <v/>
      </c>
      <c r="V869" t="str">
        <f t="shared" si="413"/>
        <v/>
      </c>
      <c r="W869" t="str">
        <f>IF($A869="Implicit","",COUNTIFS($C$8:C869,C869,$A$8:A869,"Explicit"))</f>
        <v/>
      </c>
      <c r="X869" t="str">
        <f t="shared" si="414"/>
        <v/>
      </c>
      <c r="Y869" t="str">
        <f t="shared" si="415"/>
        <v/>
      </c>
      <c r="Z869" t="str">
        <f t="shared" si="416"/>
        <v/>
      </c>
      <c r="AA869" t="str">
        <f t="shared" si="417"/>
        <v/>
      </c>
      <c r="AB869" t="str">
        <f t="shared" si="418"/>
        <v/>
      </c>
      <c r="AC869" t="str">
        <f t="shared" si="419"/>
        <v/>
      </c>
      <c r="AD869" t="str">
        <f t="shared" si="420"/>
        <v/>
      </c>
      <c r="AE869" t="str">
        <f t="shared" si="421"/>
        <v/>
      </c>
      <c r="AF869" t="str">
        <f t="shared" si="422"/>
        <v/>
      </c>
      <c r="AG869" t="str">
        <f t="shared" si="423"/>
        <v>"Service.HandlingService"</v>
      </c>
      <c r="AH869" t="str">
        <f t="shared" si="424"/>
        <v>"handlingServiceFor"</v>
      </c>
      <c r="AI869" t="str">
        <f t="shared" si="425"/>
        <v>"Common.IotDevice"</v>
      </c>
      <c r="AJ869" t="str">
        <f t="shared" si="426"/>
        <v>""</v>
      </c>
      <c r="AK869" t="str">
        <f t="shared" si="427"/>
        <v>"hasMany"</v>
      </c>
      <c r="AL869" t="str">
        <f t="shared" si="428"/>
        <v>"Service.HandlingService","handlingServiceFor","Common.IotDevice","","hasMany"</v>
      </c>
      <c r="AN869">
        <f>COUNTIF(View_conceptual!G:G,L869)</f>
        <v>0</v>
      </c>
      <c r="AO869">
        <f>COUNTIF(View_conceptual!H:H,L869)+COUNTIF(View_conceptual!I:I,N869)</f>
        <v>0</v>
      </c>
      <c r="AQ869" t="str">
        <f t="shared" si="429"/>
        <v/>
      </c>
      <c r="AR869" t="str">
        <f t="shared" si="430"/>
        <v/>
      </c>
      <c r="AT869">
        <f>COUNTIF(View_full!G:G,L869)</f>
        <v>1</v>
      </c>
      <c r="AU869">
        <f>COUNTIF(View_full!H:H,L869)+COUNTIF(View_full!I:I,N869)</f>
        <v>0</v>
      </c>
      <c r="AV869">
        <f>COUNTIFS(Property_Manual!$A$2:$A$1206,Raw!L869,Property_Manual!$B$2:$B$1206,Raw!M869,Property_Manual!$C$2:$C$1206,Raw!N869,Property_Manual!$D$2:$D$1206,Raw!O869,Property_Manual!$F$2:$F$1206,"x")</f>
        <v>0</v>
      </c>
      <c r="AW869" t="str">
        <f t="shared" si="431"/>
        <v/>
      </c>
      <c r="AX869" t="str">
        <f t="shared" si="432"/>
        <v/>
      </c>
      <c r="AY869" t="str">
        <f t="shared" si="433"/>
        <v/>
      </c>
    </row>
    <row r="870" spans="1:51" x14ac:dyDescent="0.2">
      <c r="A870" s="5" t="s">
        <v>1255</v>
      </c>
      <c r="B870" s="5" t="s">
        <v>1211</v>
      </c>
      <c r="C870" s="5" t="s">
        <v>3152</v>
      </c>
      <c r="D870" s="5" t="s">
        <v>3165</v>
      </c>
      <c r="E870" s="5" t="s">
        <v>1196</v>
      </c>
      <c r="F870" s="5" t="s">
        <v>223</v>
      </c>
      <c r="I870" s="5" t="s">
        <v>3161</v>
      </c>
      <c r="J870" s="5"/>
      <c r="K870" s="5" t="s">
        <v>3150</v>
      </c>
      <c r="L870" t="str">
        <f t="shared" si="403"/>
        <v>HandlingService</v>
      </c>
      <c r="M870" t="str">
        <f t="shared" si="404"/>
        <v>handlingServiceFor</v>
      </c>
      <c r="N870" t="str">
        <f t="shared" si="405"/>
        <v>PhysicalLogisticsObject</v>
      </c>
      <c r="O870" t="str">
        <f t="shared" si="406"/>
        <v/>
      </c>
      <c r="P870" t="str">
        <f t="shared" si="407"/>
        <v>Piece|Location|IotDevice|LoadingMaterial|Sensor|PieceLiveAnimals|Item|LoadingUnit|TransportMeans|ULD|PieceDg|ItemDg</v>
      </c>
      <c r="Q870" t="str">
        <f t="shared" si="408"/>
        <v>Object</v>
      </c>
      <c r="R870" t="str">
        <f t="shared" si="409"/>
        <v/>
      </c>
      <c r="S870" t="str">
        <f t="shared" si="410"/>
        <v/>
      </c>
      <c r="T870" t="str">
        <f t="shared" si="411"/>
        <v/>
      </c>
      <c r="U870" t="str">
        <f t="shared" si="412"/>
        <v/>
      </c>
      <c r="V870" t="str">
        <f t="shared" si="413"/>
        <v/>
      </c>
      <c r="W870" t="str">
        <f>IF($A870="Implicit","",COUNTIFS($C$8:C870,C870,$A$8:A870,"Explicit"))</f>
        <v/>
      </c>
      <c r="X870" t="str">
        <f t="shared" si="414"/>
        <v/>
      </c>
      <c r="Y870" t="str">
        <f t="shared" si="415"/>
        <v/>
      </c>
      <c r="Z870" t="str">
        <f t="shared" si="416"/>
        <v/>
      </c>
      <c r="AA870" t="str">
        <f t="shared" si="417"/>
        <v/>
      </c>
      <c r="AB870" t="str">
        <f t="shared" si="418"/>
        <v/>
      </c>
      <c r="AC870" t="str">
        <f t="shared" si="419"/>
        <v/>
      </c>
      <c r="AD870" t="str">
        <f t="shared" si="420"/>
        <v/>
      </c>
      <c r="AE870" t="str">
        <f t="shared" si="421"/>
        <v/>
      </c>
      <c r="AF870" t="str">
        <f t="shared" si="422"/>
        <v/>
      </c>
      <c r="AG870" t="str">
        <f t="shared" si="423"/>
        <v>"Service.HandlingService"</v>
      </c>
      <c r="AH870" t="str">
        <f t="shared" si="424"/>
        <v>"handlingServiceFor"</v>
      </c>
      <c r="AI870" t="str">
        <f t="shared" si="425"/>
        <v>"Abstract.PhysicalLogisticsObject"</v>
      </c>
      <c r="AJ870" t="str">
        <f t="shared" si="426"/>
        <v>""</v>
      </c>
      <c r="AK870" t="str">
        <f t="shared" si="427"/>
        <v>"hasMany"</v>
      </c>
      <c r="AL870" t="str">
        <f t="shared" si="428"/>
        <v>"Service.HandlingService","handlingServiceFor","Abstract.PhysicalLogisticsObject","","hasMany"</v>
      </c>
      <c r="AN870">
        <f>COUNTIF(View_conceptual!G:G,L870)</f>
        <v>0</v>
      </c>
      <c r="AO870">
        <f>COUNTIF(View_conceptual!H:H,L870)+COUNTIF(View_conceptual!I:I,N870)</f>
        <v>0</v>
      </c>
      <c r="AQ870" t="str">
        <f t="shared" si="429"/>
        <v/>
      </c>
      <c r="AR870" t="str">
        <f t="shared" si="430"/>
        <v/>
      </c>
      <c r="AT870">
        <f>COUNTIF(View_full!G:G,L870)</f>
        <v>1</v>
      </c>
      <c r="AU870">
        <f>COUNTIF(View_full!H:H,L870)+COUNTIF(View_full!I:I,N870)</f>
        <v>0</v>
      </c>
      <c r="AV870">
        <f>COUNTIFS(Property_Manual!$A$2:$A$1206,Raw!L870,Property_Manual!$B$2:$B$1206,Raw!M870,Property_Manual!$C$2:$C$1206,Raw!N870,Property_Manual!$D$2:$D$1206,Raw!O870,Property_Manual!$F$2:$F$1206,"x")</f>
        <v>0</v>
      </c>
      <c r="AW870" t="str">
        <f t="shared" si="431"/>
        <v/>
      </c>
      <c r="AX870" t="str">
        <f t="shared" si="432"/>
        <v/>
      </c>
      <c r="AY870" t="str">
        <f t="shared" si="433"/>
        <v/>
      </c>
    </row>
    <row r="871" spans="1:51" x14ac:dyDescent="0.2">
      <c r="A871" s="5" t="s">
        <v>1255</v>
      </c>
      <c r="B871" s="5" t="s">
        <v>1211</v>
      </c>
      <c r="C871" s="5" t="s">
        <v>3152</v>
      </c>
      <c r="D871" s="5" t="s">
        <v>3165</v>
      </c>
      <c r="E871" s="5" t="s">
        <v>1198</v>
      </c>
      <c r="F871" s="5" t="s">
        <v>433</v>
      </c>
      <c r="I871" s="5" t="s">
        <v>3161</v>
      </c>
      <c r="J871" s="5"/>
      <c r="K871" s="5"/>
      <c r="L871" t="str">
        <f t="shared" si="403"/>
        <v>HandlingService</v>
      </c>
      <c r="M871" t="str">
        <f t="shared" si="404"/>
        <v>handlingServiceFor</v>
      </c>
      <c r="N871" t="str">
        <f t="shared" si="405"/>
        <v>LoadingMaterial</v>
      </c>
      <c r="O871" t="str">
        <f t="shared" si="406"/>
        <v/>
      </c>
      <c r="P871" t="str">
        <f t="shared" si="407"/>
        <v/>
      </c>
      <c r="Q871" t="str">
        <f t="shared" si="408"/>
        <v>Object</v>
      </c>
      <c r="R871" t="str">
        <f t="shared" si="409"/>
        <v/>
      </c>
      <c r="S871" t="str">
        <f t="shared" si="410"/>
        <v/>
      </c>
      <c r="T871" t="str">
        <f t="shared" si="411"/>
        <v/>
      </c>
      <c r="U871" t="str">
        <f t="shared" si="412"/>
        <v/>
      </c>
      <c r="V871" t="str">
        <f t="shared" si="413"/>
        <v/>
      </c>
      <c r="W871" t="str">
        <f>IF($A871="Implicit","",COUNTIFS($C$8:C871,C871,$A$8:A871,"Explicit"))</f>
        <v/>
      </c>
      <c r="X871" t="str">
        <f t="shared" si="414"/>
        <v/>
      </c>
      <c r="Y871" t="str">
        <f t="shared" si="415"/>
        <v/>
      </c>
      <c r="Z871" t="str">
        <f t="shared" si="416"/>
        <v/>
      </c>
      <c r="AA871" t="str">
        <f t="shared" si="417"/>
        <v/>
      </c>
      <c r="AB871" t="str">
        <f t="shared" si="418"/>
        <v/>
      </c>
      <c r="AC871" t="str">
        <f t="shared" si="419"/>
        <v/>
      </c>
      <c r="AD871" t="str">
        <f t="shared" si="420"/>
        <v/>
      </c>
      <c r="AE871" t="str">
        <f t="shared" si="421"/>
        <v/>
      </c>
      <c r="AF871" t="str">
        <f t="shared" si="422"/>
        <v/>
      </c>
      <c r="AG871" t="str">
        <f t="shared" si="423"/>
        <v>"Service.HandlingService"</v>
      </c>
      <c r="AH871" t="str">
        <f t="shared" si="424"/>
        <v>"handlingServiceFor"</v>
      </c>
      <c r="AI871" t="str">
        <f t="shared" si="425"/>
        <v>"Common.LoadingMaterial"</v>
      </c>
      <c r="AJ871" t="str">
        <f t="shared" si="426"/>
        <v>""</v>
      </c>
      <c r="AK871" t="str">
        <f t="shared" si="427"/>
        <v>"hasMany"</v>
      </c>
      <c r="AL871" t="str">
        <f t="shared" si="428"/>
        <v>"Service.HandlingService","handlingServiceFor","Common.LoadingMaterial","","hasMany"</v>
      </c>
      <c r="AN871">
        <f>COUNTIF(View_conceptual!G:G,L871)</f>
        <v>0</v>
      </c>
      <c r="AO871">
        <f>COUNTIF(View_conceptual!H:H,L871)+COUNTIF(View_conceptual!I:I,N871)</f>
        <v>0</v>
      </c>
      <c r="AQ871" t="str">
        <f t="shared" si="429"/>
        <v/>
      </c>
      <c r="AR871" t="str">
        <f t="shared" si="430"/>
        <v/>
      </c>
      <c r="AT871">
        <f>COUNTIF(View_full!G:G,L871)</f>
        <v>1</v>
      </c>
      <c r="AU871">
        <f>COUNTIF(View_full!H:H,L871)+COUNTIF(View_full!I:I,N871)</f>
        <v>0</v>
      </c>
      <c r="AV871">
        <f>COUNTIFS(Property_Manual!$A$2:$A$1206,Raw!L871,Property_Manual!$B$2:$B$1206,Raw!M871,Property_Manual!$C$2:$C$1206,Raw!N871,Property_Manual!$D$2:$D$1206,Raw!O871,Property_Manual!$F$2:$F$1206,"x")</f>
        <v>0</v>
      </c>
      <c r="AW871" t="str">
        <f t="shared" si="431"/>
        <v/>
      </c>
      <c r="AX871" t="str">
        <f t="shared" si="432"/>
        <v/>
      </c>
      <c r="AY871" t="str">
        <f t="shared" si="433"/>
        <v/>
      </c>
    </row>
    <row r="872" spans="1:51" x14ac:dyDescent="0.2">
      <c r="A872" s="5" t="s">
        <v>1255</v>
      </c>
      <c r="B872" s="5" t="s">
        <v>1211</v>
      </c>
      <c r="C872" s="5" t="s">
        <v>3152</v>
      </c>
      <c r="D872" s="5" t="s">
        <v>3165</v>
      </c>
      <c r="E872" s="5" t="s">
        <v>1198</v>
      </c>
      <c r="F872" s="5" t="s">
        <v>227</v>
      </c>
      <c r="I872" s="5" t="s">
        <v>3161</v>
      </c>
      <c r="J872" s="5"/>
      <c r="K872" s="5"/>
      <c r="L872" t="str">
        <f t="shared" si="403"/>
        <v>HandlingService</v>
      </c>
      <c r="M872" t="str">
        <f t="shared" si="404"/>
        <v>handlingServiceFor</v>
      </c>
      <c r="N872" t="str">
        <f t="shared" si="405"/>
        <v>Sensor</v>
      </c>
      <c r="O872" t="str">
        <f t="shared" si="406"/>
        <v/>
      </c>
      <c r="P872" t="str">
        <f t="shared" si="407"/>
        <v/>
      </c>
      <c r="Q872" t="str">
        <f t="shared" si="408"/>
        <v>Object</v>
      </c>
      <c r="R872" t="str">
        <f t="shared" si="409"/>
        <v/>
      </c>
      <c r="S872" t="str">
        <f t="shared" si="410"/>
        <v/>
      </c>
      <c r="T872" t="str">
        <f t="shared" si="411"/>
        <v/>
      </c>
      <c r="U872" t="str">
        <f t="shared" si="412"/>
        <v/>
      </c>
      <c r="V872" t="str">
        <f t="shared" si="413"/>
        <v/>
      </c>
      <c r="W872" t="str">
        <f>IF($A872="Implicit","",COUNTIFS($C$8:C872,C872,$A$8:A872,"Explicit"))</f>
        <v/>
      </c>
      <c r="X872" t="str">
        <f t="shared" si="414"/>
        <v/>
      </c>
      <c r="Y872" t="str">
        <f t="shared" si="415"/>
        <v/>
      </c>
      <c r="Z872" t="str">
        <f t="shared" si="416"/>
        <v/>
      </c>
      <c r="AA872" t="str">
        <f t="shared" si="417"/>
        <v/>
      </c>
      <c r="AB872" t="str">
        <f t="shared" si="418"/>
        <v/>
      </c>
      <c r="AC872" t="str">
        <f t="shared" si="419"/>
        <v/>
      </c>
      <c r="AD872" t="str">
        <f t="shared" si="420"/>
        <v/>
      </c>
      <c r="AE872" t="str">
        <f t="shared" si="421"/>
        <v/>
      </c>
      <c r="AF872" t="str">
        <f t="shared" si="422"/>
        <v/>
      </c>
      <c r="AG872" t="str">
        <f t="shared" si="423"/>
        <v>"Service.HandlingService"</v>
      </c>
      <c r="AH872" t="str">
        <f t="shared" si="424"/>
        <v>"handlingServiceFor"</v>
      </c>
      <c r="AI872" t="str">
        <f t="shared" si="425"/>
        <v>"Common.Sensor"</v>
      </c>
      <c r="AJ872" t="str">
        <f t="shared" si="426"/>
        <v>""</v>
      </c>
      <c r="AK872" t="str">
        <f t="shared" si="427"/>
        <v>"hasMany"</v>
      </c>
      <c r="AL872" t="str">
        <f t="shared" si="428"/>
        <v>"Service.HandlingService","handlingServiceFor","Common.Sensor","","hasMany"</v>
      </c>
      <c r="AN872">
        <f>COUNTIF(View_conceptual!G:G,L872)</f>
        <v>0</v>
      </c>
      <c r="AO872">
        <f>COUNTIF(View_conceptual!H:H,L872)+COUNTIF(View_conceptual!I:I,N872)</f>
        <v>0</v>
      </c>
      <c r="AQ872" t="str">
        <f t="shared" si="429"/>
        <v/>
      </c>
      <c r="AR872" t="str">
        <f t="shared" si="430"/>
        <v/>
      </c>
      <c r="AT872">
        <f>COUNTIF(View_full!G:G,L872)</f>
        <v>1</v>
      </c>
      <c r="AU872">
        <f>COUNTIF(View_full!H:H,L872)+COUNTIF(View_full!I:I,N872)</f>
        <v>1</v>
      </c>
      <c r="AV872">
        <f>COUNTIFS(Property_Manual!$A$2:$A$1206,Raw!L872,Property_Manual!$B$2:$B$1206,Raw!M872,Property_Manual!$C$2:$C$1206,Raw!N872,Property_Manual!$D$2:$D$1206,Raw!O872,Property_Manual!$F$2:$F$1206,"x")</f>
        <v>0</v>
      </c>
      <c r="AW872" t="str">
        <f t="shared" si="431"/>
        <v/>
      </c>
      <c r="AX872" t="str">
        <f t="shared" si="432"/>
        <v/>
      </c>
      <c r="AY872" t="str">
        <f t="shared" si="433"/>
        <v/>
      </c>
    </row>
    <row r="873" spans="1:51" x14ac:dyDescent="0.2">
      <c r="A873" s="5" t="s">
        <v>1255</v>
      </c>
      <c r="B873" s="5" t="s">
        <v>1211</v>
      </c>
      <c r="C873" s="5" t="s">
        <v>3152</v>
      </c>
      <c r="D873" s="5" t="s">
        <v>3165</v>
      </c>
      <c r="E873" s="5" t="s">
        <v>1199</v>
      </c>
      <c r="F873" s="5" t="s">
        <v>204</v>
      </c>
      <c r="I873" s="5" t="s">
        <v>3161</v>
      </c>
      <c r="J873" s="5"/>
      <c r="K873" s="5"/>
      <c r="L873" t="str">
        <f t="shared" si="403"/>
        <v>HandlingService</v>
      </c>
      <c r="M873" t="str">
        <f t="shared" si="404"/>
        <v>handlingServiceFor</v>
      </c>
      <c r="N873" t="str">
        <f t="shared" si="405"/>
        <v>PieceLiveAnimals</v>
      </c>
      <c r="O873" t="str">
        <f t="shared" si="406"/>
        <v/>
      </c>
      <c r="P873" t="str">
        <f t="shared" si="407"/>
        <v/>
      </c>
      <c r="Q873" t="str">
        <f t="shared" si="408"/>
        <v>Object</v>
      </c>
      <c r="R873" t="str">
        <f t="shared" si="409"/>
        <v/>
      </c>
      <c r="S873" t="str">
        <f t="shared" si="410"/>
        <v/>
      </c>
      <c r="T873" t="str">
        <f t="shared" si="411"/>
        <v/>
      </c>
      <c r="U873" t="str">
        <f t="shared" si="412"/>
        <v/>
      </c>
      <c r="V873" t="str">
        <f t="shared" si="413"/>
        <v/>
      </c>
      <c r="W873" t="str">
        <f>IF($A873="Implicit","",COUNTIFS($C$8:C873,C873,$A$8:A873,"Explicit"))</f>
        <v/>
      </c>
      <c r="X873" t="str">
        <f t="shared" si="414"/>
        <v/>
      </c>
      <c r="Y873" t="str">
        <f t="shared" si="415"/>
        <v/>
      </c>
      <c r="Z873" t="str">
        <f t="shared" si="416"/>
        <v/>
      </c>
      <c r="AA873" t="str">
        <f t="shared" si="417"/>
        <v/>
      </c>
      <c r="AB873" t="str">
        <f t="shared" si="418"/>
        <v/>
      </c>
      <c r="AC873" t="str">
        <f t="shared" si="419"/>
        <v/>
      </c>
      <c r="AD873" t="str">
        <f t="shared" si="420"/>
        <v/>
      </c>
      <c r="AE873" t="str">
        <f t="shared" si="421"/>
        <v/>
      </c>
      <c r="AF873" t="str">
        <f t="shared" si="422"/>
        <v/>
      </c>
      <c r="AG873" t="str">
        <f t="shared" si="423"/>
        <v>"Service.HandlingService"</v>
      </c>
      <c r="AH873" t="str">
        <f t="shared" si="424"/>
        <v>"handlingServiceFor"</v>
      </c>
      <c r="AI873" t="str">
        <f t="shared" si="425"/>
        <v>"LiveAnimals.PieceLiveAnimals"</v>
      </c>
      <c r="AJ873" t="str">
        <f t="shared" si="426"/>
        <v>""</v>
      </c>
      <c r="AK873" t="str">
        <f t="shared" si="427"/>
        <v>"hasMany"</v>
      </c>
      <c r="AL873" t="str">
        <f t="shared" si="428"/>
        <v>"Service.HandlingService","handlingServiceFor","LiveAnimals.PieceLiveAnimals","","hasMany"</v>
      </c>
      <c r="AN873">
        <f>COUNTIF(View_conceptual!G:G,L873)</f>
        <v>0</v>
      </c>
      <c r="AO873">
        <f>COUNTIF(View_conceptual!H:H,L873)+COUNTIF(View_conceptual!I:I,N873)</f>
        <v>0</v>
      </c>
      <c r="AQ873" t="str">
        <f t="shared" si="429"/>
        <v/>
      </c>
      <c r="AR873" t="str">
        <f t="shared" si="430"/>
        <v/>
      </c>
      <c r="AT873">
        <f>COUNTIF(View_full!G:G,L873)</f>
        <v>1</v>
      </c>
      <c r="AU873">
        <f>COUNTIF(View_full!H:H,L873)+COUNTIF(View_full!I:I,N873)</f>
        <v>0</v>
      </c>
      <c r="AV873">
        <f>COUNTIFS(Property_Manual!$A$2:$A$1206,Raw!L873,Property_Manual!$B$2:$B$1206,Raw!M873,Property_Manual!$C$2:$C$1206,Raw!N873,Property_Manual!$D$2:$D$1206,Raw!O873,Property_Manual!$F$2:$F$1206,"x")</f>
        <v>0</v>
      </c>
      <c r="AW873" t="str">
        <f t="shared" si="431"/>
        <v/>
      </c>
      <c r="AX873" t="str">
        <f t="shared" si="432"/>
        <v/>
      </c>
      <c r="AY873" t="str">
        <f t="shared" si="433"/>
        <v/>
      </c>
    </row>
    <row r="874" spans="1:51" x14ac:dyDescent="0.2">
      <c r="A874" s="5" t="s">
        <v>1255</v>
      </c>
      <c r="B874" s="5" t="s">
        <v>1211</v>
      </c>
      <c r="C874" s="5" t="s">
        <v>3152</v>
      </c>
      <c r="D874" s="5" t="s">
        <v>3165</v>
      </c>
      <c r="E874" s="5" t="s">
        <v>20</v>
      </c>
      <c r="F874" s="5" t="s">
        <v>118</v>
      </c>
      <c r="I874" s="5" t="s">
        <v>3161</v>
      </c>
      <c r="J874" s="5"/>
      <c r="K874" s="5" t="s">
        <v>1108</v>
      </c>
      <c r="L874" t="str">
        <f t="shared" si="403"/>
        <v>HandlingService</v>
      </c>
      <c r="M874" t="str">
        <f t="shared" si="404"/>
        <v>handlingServiceFor</v>
      </c>
      <c r="N874" t="str">
        <f t="shared" si="405"/>
        <v>Item</v>
      </c>
      <c r="O874" t="str">
        <f t="shared" si="406"/>
        <v/>
      </c>
      <c r="P874" t="str">
        <f t="shared" si="407"/>
        <v>ItemDg</v>
      </c>
      <c r="Q874" t="str">
        <f t="shared" si="408"/>
        <v>Object</v>
      </c>
      <c r="R874" t="str">
        <f t="shared" si="409"/>
        <v/>
      </c>
      <c r="S874" t="str">
        <f t="shared" si="410"/>
        <v/>
      </c>
      <c r="T874" t="str">
        <f t="shared" si="411"/>
        <v/>
      </c>
      <c r="U874" t="str">
        <f t="shared" si="412"/>
        <v/>
      </c>
      <c r="V874" t="str">
        <f t="shared" si="413"/>
        <v/>
      </c>
      <c r="W874" t="str">
        <f>IF($A874="Implicit","",COUNTIFS($C$8:C874,C874,$A$8:A874,"Explicit"))</f>
        <v/>
      </c>
      <c r="X874" t="str">
        <f t="shared" si="414"/>
        <v/>
      </c>
      <c r="Y874" t="str">
        <f t="shared" si="415"/>
        <v/>
      </c>
      <c r="Z874" t="str">
        <f t="shared" si="416"/>
        <v/>
      </c>
      <c r="AA874" t="str">
        <f t="shared" si="417"/>
        <v/>
      </c>
      <c r="AB874" t="str">
        <f t="shared" si="418"/>
        <v/>
      </c>
      <c r="AC874" t="str">
        <f t="shared" si="419"/>
        <v/>
      </c>
      <c r="AD874" t="str">
        <f t="shared" si="420"/>
        <v/>
      </c>
      <c r="AE874" t="str">
        <f t="shared" si="421"/>
        <v/>
      </c>
      <c r="AF874" t="str">
        <f t="shared" si="422"/>
        <v/>
      </c>
      <c r="AG874" t="str">
        <f t="shared" si="423"/>
        <v>"Service.HandlingService"</v>
      </c>
      <c r="AH874" t="str">
        <f t="shared" si="424"/>
        <v>"handlingServiceFor"</v>
      </c>
      <c r="AI874" t="str">
        <f t="shared" si="425"/>
        <v>"Core.Item"</v>
      </c>
      <c r="AJ874" t="str">
        <f t="shared" si="426"/>
        <v>""</v>
      </c>
      <c r="AK874" t="str">
        <f t="shared" si="427"/>
        <v>"hasMany"</v>
      </c>
      <c r="AL874" t="str">
        <f t="shared" si="428"/>
        <v>"Service.HandlingService","handlingServiceFor","Core.Item","","hasMany"</v>
      </c>
      <c r="AN874">
        <f>COUNTIF(View_conceptual!G:G,L874)</f>
        <v>0</v>
      </c>
      <c r="AO874">
        <f>COUNTIF(View_conceptual!H:H,L874)+COUNTIF(View_conceptual!I:I,N874)</f>
        <v>1</v>
      </c>
      <c r="AQ874" t="str">
        <f t="shared" si="429"/>
        <v/>
      </c>
      <c r="AR874" t="str">
        <f t="shared" si="430"/>
        <v/>
      </c>
      <c r="AT874">
        <f>COUNTIF(View_full!G:G,L874)</f>
        <v>1</v>
      </c>
      <c r="AU874">
        <f>COUNTIF(View_full!H:H,L874)+COUNTIF(View_full!I:I,N874)</f>
        <v>1</v>
      </c>
      <c r="AV874">
        <f>COUNTIFS(Property_Manual!$A$2:$A$1206,Raw!L874,Property_Manual!$B$2:$B$1206,Raw!M874,Property_Manual!$C$2:$C$1206,Raw!N874,Property_Manual!$D$2:$D$1206,Raw!O874,Property_Manual!$F$2:$F$1206,"x")</f>
        <v>0</v>
      </c>
      <c r="AW874" t="str">
        <f t="shared" si="431"/>
        <v/>
      </c>
      <c r="AX874" t="str">
        <f t="shared" si="432"/>
        <v/>
      </c>
      <c r="AY874" t="str">
        <f t="shared" si="433"/>
        <v/>
      </c>
    </row>
    <row r="875" spans="1:51" x14ac:dyDescent="0.2">
      <c r="A875" s="5" t="s">
        <v>1255</v>
      </c>
      <c r="B875" s="5" t="s">
        <v>1211</v>
      </c>
      <c r="C875" s="5" t="s">
        <v>3152</v>
      </c>
      <c r="D875" s="5" t="s">
        <v>3165</v>
      </c>
      <c r="E875" s="5" t="s">
        <v>1198</v>
      </c>
      <c r="F875" s="5" t="s">
        <v>449</v>
      </c>
      <c r="I875" s="5" t="s">
        <v>3161</v>
      </c>
      <c r="J875" s="5"/>
      <c r="K875" s="5" t="s">
        <v>1139</v>
      </c>
      <c r="L875" t="str">
        <f t="shared" si="403"/>
        <v>HandlingService</v>
      </c>
      <c r="M875" t="str">
        <f t="shared" si="404"/>
        <v>handlingServiceFor</v>
      </c>
      <c r="N875" t="str">
        <f t="shared" si="405"/>
        <v>LoadingUnit</v>
      </c>
      <c r="O875" t="str">
        <f t="shared" si="406"/>
        <v/>
      </c>
      <c r="P875" t="str">
        <f t="shared" si="407"/>
        <v>ULD</v>
      </c>
      <c r="Q875" t="str">
        <f t="shared" si="408"/>
        <v>Object</v>
      </c>
      <c r="R875" t="str">
        <f t="shared" si="409"/>
        <v/>
      </c>
      <c r="S875" t="str">
        <f t="shared" si="410"/>
        <v/>
      </c>
      <c r="T875" t="str">
        <f t="shared" si="411"/>
        <v/>
      </c>
      <c r="U875" t="str">
        <f t="shared" si="412"/>
        <v/>
      </c>
      <c r="V875" t="str">
        <f t="shared" si="413"/>
        <v/>
      </c>
      <c r="W875" t="str">
        <f>IF($A875="Implicit","",COUNTIFS($C$8:C875,C875,$A$8:A875,"Explicit"))</f>
        <v/>
      </c>
      <c r="X875" t="str">
        <f t="shared" si="414"/>
        <v/>
      </c>
      <c r="Y875" t="str">
        <f t="shared" si="415"/>
        <v/>
      </c>
      <c r="Z875" t="str">
        <f t="shared" si="416"/>
        <v/>
      </c>
      <c r="AA875" t="str">
        <f t="shared" si="417"/>
        <v/>
      </c>
      <c r="AB875" t="str">
        <f t="shared" si="418"/>
        <v/>
      </c>
      <c r="AC875" t="str">
        <f t="shared" si="419"/>
        <v/>
      </c>
      <c r="AD875" t="str">
        <f t="shared" si="420"/>
        <v/>
      </c>
      <c r="AE875" t="str">
        <f t="shared" si="421"/>
        <v/>
      </c>
      <c r="AF875" t="str">
        <f t="shared" si="422"/>
        <v/>
      </c>
      <c r="AG875" t="str">
        <f t="shared" si="423"/>
        <v>"Service.HandlingService"</v>
      </c>
      <c r="AH875" t="str">
        <f t="shared" si="424"/>
        <v>"handlingServiceFor"</v>
      </c>
      <c r="AI875" t="str">
        <f t="shared" si="425"/>
        <v>"Common.LoadingUnit"</v>
      </c>
      <c r="AJ875" t="str">
        <f t="shared" si="426"/>
        <v>""</v>
      </c>
      <c r="AK875" t="str">
        <f t="shared" si="427"/>
        <v>"hasMany"</v>
      </c>
      <c r="AL875" t="str">
        <f t="shared" si="428"/>
        <v>"Service.HandlingService","handlingServiceFor","Common.LoadingUnit","","hasMany"</v>
      </c>
      <c r="AN875">
        <f>COUNTIF(View_conceptual!G:G,L875)</f>
        <v>0</v>
      </c>
      <c r="AO875">
        <f>COUNTIF(View_conceptual!H:H,L875)+COUNTIF(View_conceptual!I:I,N875)</f>
        <v>0</v>
      </c>
      <c r="AQ875" t="str">
        <f t="shared" si="429"/>
        <v/>
      </c>
      <c r="AR875" t="str">
        <f t="shared" si="430"/>
        <v/>
      </c>
      <c r="AT875">
        <f>COUNTIF(View_full!G:G,L875)</f>
        <v>1</v>
      </c>
      <c r="AU875">
        <f>COUNTIF(View_full!H:H,L875)+COUNTIF(View_full!I:I,N875)</f>
        <v>0</v>
      </c>
      <c r="AV875">
        <f>COUNTIFS(Property_Manual!$A$2:$A$1206,Raw!L875,Property_Manual!$B$2:$B$1206,Raw!M875,Property_Manual!$C$2:$C$1206,Raw!N875,Property_Manual!$D$2:$D$1206,Raw!O875,Property_Manual!$F$2:$F$1206,"x")</f>
        <v>0</v>
      </c>
      <c r="AW875" t="str">
        <f t="shared" si="431"/>
        <v/>
      </c>
      <c r="AX875" t="str">
        <f t="shared" si="432"/>
        <v/>
      </c>
      <c r="AY875" t="str">
        <f t="shared" si="433"/>
        <v/>
      </c>
    </row>
    <row r="876" spans="1:51" x14ac:dyDescent="0.2">
      <c r="A876" s="5" t="s">
        <v>1255</v>
      </c>
      <c r="B876" s="5" t="s">
        <v>1211</v>
      </c>
      <c r="C876" s="5" t="s">
        <v>3152</v>
      </c>
      <c r="D876" s="5" t="s">
        <v>3165</v>
      </c>
      <c r="E876" s="5" t="s">
        <v>20</v>
      </c>
      <c r="F876" s="5" t="s">
        <v>841</v>
      </c>
      <c r="I876" s="5" t="s">
        <v>3161</v>
      </c>
      <c r="J876" s="5"/>
      <c r="K876" s="5"/>
      <c r="L876" t="str">
        <f t="shared" si="403"/>
        <v>HandlingService</v>
      </c>
      <c r="M876" t="str">
        <f t="shared" si="404"/>
        <v>handlingServiceFor</v>
      </c>
      <c r="N876" t="str">
        <f t="shared" si="405"/>
        <v>TransportMeans</v>
      </c>
      <c r="O876" t="str">
        <f t="shared" si="406"/>
        <v/>
      </c>
      <c r="P876" t="str">
        <f t="shared" si="407"/>
        <v/>
      </c>
      <c r="Q876" t="str">
        <f t="shared" si="408"/>
        <v>Object</v>
      </c>
      <c r="R876" t="str">
        <f t="shared" si="409"/>
        <v/>
      </c>
      <c r="S876" t="str">
        <f t="shared" si="410"/>
        <v/>
      </c>
      <c r="T876" t="str">
        <f t="shared" si="411"/>
        <v/>
      </c>
      <c r="U876" t="str">
        <f t="shared" si="412"/>
        <v/>
      </c>
      <c r="V876" t="str">
        <f t="shared" si="413"/>
        <v/>
      </c>
      <c r="W876" t="str">
        <f>IF($A876="Implicit","",COUNTIFS($C$8:C876,C876,$A$8:A876,"Explicit"))</f>
        <v/>
      </c>
      <c r="X876" t="str">
        <f t="shared" si="414"/>
        <v/>
      </c>
      <c r="Y876" t="str">
        <f t="shared" si="415"/>
        <v/>
      </c>
      <c r="Z876" t="str">
        <f t="shared" si="416"/>
        <v/>
      </c>
      <c r="AA876" t="str">
        <f t="shared" si="417"/>
        <v/>
      </c>
      <c r="AB876" t="str">
        <f t="shared" si="418"/>
        <v/>
      </c>
      <c r="AC876" t="str">
        <f t="shared" si="419"/>
        <v/>
      </c>
      <c r="AD876" t="str">
        <f t="shared" si="420"/>
        <v/>
      </c>
      <c r="AE876" t="str">
        <f t="shared" si="421"/>
        <v/>
      </c>
      <c r="AF876" t="str">
        <f t="shared" si="422"/>
        <v/>
      </c>
      <c r="AG876" t="str">
        <f t="shared" si="423"/>
        <v>"Service.HandlingService"</v>
      </c>
      <c r="AH876" t="str">
        <f t="shared" si="424"/>
        <v>"handlingServiceFor"</v>
      </c>
      <c r="AI876" t="str">
        <f t="shared" si="425"/>
        <v>"Core.TransportMeans"</v>
      </c>
      <c r="AJ876" t="str">
        <f t="shared" si="426"/>
        <v>""</v>
      </c>
      <c r="AK876" t="str">
        <f t="shared" si="427"/>
        <v>"hasMany"</v>
      </c>
      <c r="AL876" t="str">
        <f t="shared" si="428"/>
        <v>"Service.HandlingService","handlingServiceFor","Core.TransportMeans","","hasMany"</v>
      </c>
      <c r="AN876">
        <f>COUNTIF(View_conceptual!G:G,L876)</f>
        <v>0</v>
      </c>
      <c r="AO876">
        <f>COUNTIF(View_conceptual!H:H,L876)+COUNTIF(View_conceptual!I:I,N876)</f>
        <v>1</v>
      </c>
      <c r="AQ876" t="str">
        <f t="shared" si="429"/>
        <v/>
      </c>
      <c r="AR876" t="str">
        <f t="shared" si="430"/>
        <v/>
      </c>
      <c r="AT876">
        <f>COUNTIF(View_full!G:G,L876)</f>
        <v>1</v>
      </c>
      <c r="AU876">
        <f>COUNTIF(View_full!H:H,L876)+COUNTIF(View_full!I:I,N876)</f>
        <v>1</v>
      </c>
      <c r="AV876">
        <f>COUNTIFS(Property_Manual!$A$2:$A$1206,Raw!L876,Property_Manual!$B$2:$B$1206,Raw!M876,Property_Manual!$C$2:$C$1206,Raw!N876,Property_Manual!$D$2:$D$1206,Raw!O876,Property_Manual!$F$2:$F$1206,"x")</f>
        <v>0</v>
      </c>
      <c r="AW876" t="str">
        <f t="shared" si="431"/>
        <v/>
      </c>
      <c r="AX876" t="str">
        <f t="shared" si="432"/>
        <v/>
      </c>
      <c r="AY876" t="str">
        <f t="shared" si="433"/>
        <v/>
      </c>
    </row>
    <row r="877" spans="1:51" x14ac:dyDescent="0.2">
      <c r="A877" s="5" t="s">
        <v>1255</v>
      </c>
      <c r="B877" s="5" t="s">
        <v>1211</v>
      </c>
      <c r="C877" s="5" t="s">
        <v>3152</v>
      </c>
      <c r="D877" s="5" t="s">
        <v>3165</v>
      </c>
      <c r="E877" s="5" t="s">
        <v>20</v>
      </c>
      <c r="F877" s="5" t="s">
        <v>1139</v>
      </c>
      <c r="I877" s="5" t="s">
        <v>3161</v>
      </c>
      <c r="J877" s="5"/>
      <c r="K877" s="5"/>
      <c r="L877" t="str">
        <f t="shared" si="403"/>
        <v>HandlingService</v>
      </c>
      <c r="M877" t="str">
        <f t="shared" si="404"/>
        <v>handlingServiceFor</v>
      </c>
      <c r="N877" t="str">
        <f t="shared" si="405"/>
        <v>ULD</v>
      </c>
      <c r="O877" t="str">
        <f t="shared" si="406"/>
        <v/>
      </c>
      <c r="P877" t="str">
        <f t="shared" si="407"/>
        <v/>
      </c>
      <c r="Q877" t="str">
        <f t="shared" si="408"/>
        <v>Object</v>
      </c>
      <c r="R877" t="str">
        <f t="shared" si="409"/>
        <v/>
      </c>
      <c r="S877" t="str">
        <f t="shared" si="410"/>
        <v/>
      </c>
      <c r="T877" t="str">
        <f t="shared" si="411"/>
        <v/>
      </c>
      <c r="U877" t="str">
        <f t="shared" si="412"/>
        <v/>
      </c>
      <c r="V877" t="str">
        <f t="shared" si="413"/>
        <v/>
      </c>
      <c r="W877" t="str">
        <f>IF($A877="Implicit","",COUNTIFS($C$8:C877,C877,$A$8:A877,"Explicit"))</f>
        <v/>
      </c>
      <c r="X877" t="str">
        <f t="shared" si="414"/>
        <v/>
      </c>
      <c r="Y877" t="str">
        <f t="shared" si="415"/>
        <v/>
      </c>
      <c r="Z877" t="str">
        <f t="shared" si="416"/>
        <v/>
      </c>
      <c r="AA877" t="str">
        <f t="shared" si="417"/>
        <v/>
      </c>
      <c r="AB877" t="str">
        <f t="shared" si="418"/>
        <v/>
      </c>
      <c r="AC877" t="str">
        <f t="shared" si="419"/>
        <v/>
      </c>
      <c r="AD877" t="str">
        <f t="shared" si="420"/>
        <v/>
      </c>
      <c r="AE877" t="str">
        <f t="shared" si="421"/>
        <v/>
      </c>
      <c r="AF877" t="str">
        <f t="shared" si="422"/>
        <v/>
      </c>
      <c r="AG877" t="str">
        <f t="shared" si="423"/>
        <v>"Service.HandlingService"</v>
      </c>
      <c r="AH877" t="str">
        <f t="shared" si="424"/>
        <v>"handlingServiceFor"</v>
      </c>
      <c r="AI877" t="str">
        <f t="shared" si="425"/>
        <v>"Core.ULD"</v>
      </c>
      <c r="AJ877" t="str">
        <f t="shared" si="426"/>
        <v>""</v>
      </c>
      <c r="AK877" t="str">
        <f t="shared" si="427"/>
        <v>"hasMany"</v>
      </c>
      <c r="AL877" t="str">
        <f t="shared" si="428"/>
        <v>"Service.HandlingService","handlingServiceFor","Core.ULD","","hasMany"</v>
      </c>
      <c r="AN877">
        <f>COUNTIF(View_conceptual!G:G,L877)</f>
        <v>0</v>
      </c>
      <c r="AO877">
        <f>COUNTIF(View_conceptual!H:H,L877)+COUNTIF(View_conceptual!I:I,N877)</f>
        <v>1</v>
      </c>
      <c r="AQ877" t="str">
        <f t="shared" si="429"/>
        <v/>
      </c>
      <c r="AR877" t="str">
        <f t="shared" si="430"/>
        <v/>
      </c>
      <c r="AT877">
        <f>COUNTIF(View_full!G:G,L877)</f>
        <v>1</v>
      </c>
      <c r="AU877">
        <f>COUNTIF(View_full!H:H,L877)+COUNTIF(View_full!I:I,N877)</f>
        <v>1</v>
      </c>
      <c r="AV877">
        <f>COUNTIFS(Property_Manual!$A$2:$A$1206,Raw!L877,Property_Manual!$B$2:$B$1206,Raw!M877,Property_Manual!$C$2:$C$1206,Raw!N877,Property_Manual!$D$2:$D$1206,Raw!O877,Property_Manual!$F$2:$F$1206,"x")</f>
        <v>0</v>
      </c>
      <c r="AW877" t="str">
        <f t="shared" si="431"/>
        <v/>
      </c>
      <c r="AX877" t="str">
        <f t="shared" si="432"/>
        <v/>
      </c>
      <c r="AY877" t="str">
        <f t="shared" si="433"/>
        <v/>
      </c>
    </row>
    <row r="878" spans="1:51" x14ac:dyDescent="0.2">
      <c r="A878" s="5" t="s">
        <v>1255</v>
      </c>
      <c r="B878" s="5" t="s">
        <v>1211</v>
      </c>
      <c r="C878" s="5" t="s">
        <v>3152</v>
      </c>
      <c r="D878" s="5" t="s">
        <v>3165</v>
      </c>
      <c r="E878" s="5" t="s">
        <v>1207</v>
      </c>
      <c r="F878" s="5" t="s">
        <v>626</v>
      </c>
      <c r="I878" s="5" t="s">
        <v>3161</v>
      </c>
      <c r="J878" s="5"/>
      <c r="K878" s="5"/>
      <c r="L878" t="str">
        <f t="shared" si="403"/>
        <v>HandlingService</v>
      </c>
      <c r="M878" t="str">
        <f t="shared" si="404"/>
        <v>handlingServiceFor</v>
      </c>
      <c r="N878" t="str">
        <f t="shared" si="405"/>
        <v>PieceDg</v>
      </c>
      <c r="O878" t="str">
        <f t="shared" si="406"/>
        <v/>
      </c>
      <c r="P878" t="str">
        <f t="shared" si="407"/>
        <v/>
      </c>
      <c r="Q878" t="str">
        <f t="shared" si="408"/>
        <v>Object</v>
      </c>
      <c r="R878" t="str">
        <f t="shared" si="409"/>
        <v/>
      </c>
      <c r="S878" t="str">
        <f t="shared" si="410"/>
        <v/>
      </c>
      <c r="T878" t="str">
        <f t="shared" si="411"/>
        <v/>
      </c>
      <c r="U878" t="str">
        <f t="shared" si="412"/>
        <v/>
      </c>
      <c r="V878" t="str">
        <f t="shared" si="413"/>
        <v/>
      </c>
      <c r="W878" t="str">
        <f>IF($A878="Implicit","",COUNTIFS($C$8:C878,C878,$A$8:A878,"Explicit"))</f>
        <v/>
      </c>
      <c r="X878" t="str">
        <f t="shared" si="414"/>
        <v/>
      </c>
      <c r="Y878" t="str">
        <f t="shared" si="415"/>
        <v/>
      </c>
      <c r="Z878" t="str">
        <f t="shared" si="416"/>
        <v/>
      </c>
      <c r="AA878" t="str">
        <f t="shared" si="417"/>
        <v/>
      </c>
      <c r="AB878" t="str">
        <f t="shared" si="418"/>
        <v/>
      </c>
      <c r="AC878" t="str">
        <f t="shared" si="419"/>
        <v/>
      </c>
      <c r="AD878" t="str">
        <f t="shared" si="420"/>
        <v/>
      </c>
      <c r="AE878" t="str">
        <f t="shared" si="421"/>
        <v/>
      </c>
      <c r="AF878" t="str">
        <f t="shared" si="422"/>
        <v/>
      </c>
      <c r="AG878" t="str">
        <f t="shared" si="423"/>
        <v>"Service.HandlingService"</v>
      </c>
      <c r="AH878" t="str">
        <f t="shared" si="424"/>
        <v>"handlingServiceFor"</v>
      </c>
      <c r="AI878" t="str">
        <f t="shared" si="425"/>
        <v>"DG.PieceDg"</v>
      </c>
      <c r="AJ878" t="str">
        <f t="shared" si="426"/>
        <v>""</v>
      </c>
      <c r="AK878" t="str">
        <f t="shared" si="427"/>
        <v>"hasMany"</v>
      </c>
      <c r="AL878" t="str">
        <f t="shared" si="428"/>
        <v>"Service.HandlingService","handlingServiceFor","DG.PieceDg","","hasMany"</v>
      </c>
      <c r="AN878">
        <f>COUNTIF(View_conceptual!G:G,L878)</f>
        <v>0</v>
      </c>
      <c r="AO878">
        <f>COUNTIF(View_conceptual!H:H,L878)+COUNTIF(View_conceptual!I:I,N878)</f>
        <v>0</v>
      </c>
      <c r="AQ878" t="str">
        <f t="shared" si="429"/>
        <v/>
      </c>
      <c r="AR878" t="str">
        <f t="shared" si="430"/>
        <v/>
      </c>
      <c r="AT878">
        <f>COUNTIF(View_full!G:G,L878)</f>
        <v>1</v>
      </c>
      <c r="AU878">
        <f>COUNTIF(View_full!H:H,L878)+COUNTIF(View_full!I:I,N878)</f>
        <v>0</v>
      </c>
      <c r="AV878">
        <f>COUNTIFS(Property_Manual!$A$2:$A$1206,Raw!L878,Property_Manual!$B$2:$B$1206,Raw!M878,Property_Manual!$C$2:$C$1206,Raw!N878,Property_Manual!$D$2:$D$1206,Raw!O878,Property_Manual!$F$2:$F$1206,"x")</f>
        <v>0</v>
      </c>
      <c r="AW878" t="str">
        <f t="shared" si="431"/>
        <v/>
      </c>
      <c r="AX878" t="str">
        <f t="shared" si="432"/>
        <v/>
      </c>
      <c r="AY878" t="str">
        <f t="shared" si="433"/>
        <v/>
      </c>
    </row>
    <row r="879" spans="1:51" x14ac:dyDescent="0.2">
      <c r="A879" s="5" t="s">
        <v>1255</v>
      </c>
      <c r="B879" s="5" t="s">
        <v>1211</v>
      </c>
      <c r="C879" s="5" t="s">
        <v>3152</v>
      </c>
      <c r="D879" s="5" t="s">
        <v>3165</v>
      </c>
      <c r="E879" s="5" t="s">
        <v>1207</v>
      </c>
      <c r="F879" s="5" t="s">
        <v>1108</v>
      </c>
      <c r="I879" s="5" t="s">
        <v>3161</v>
      </c>
      <c r="J879" s="5"/>
      <c r="K879" s="5"/>
      <c r="L879" t="str">
        <f t="shared" si="403"/>
        <v>HandlingService</v>
      </c>
      <c r="M879" t="str">
        <f t="shared" si="404"/>
        <v>handlingServiceFor</v>
      </c>
      <c r="N879" t="str">
        <f t="shared" si="405"/>
        <v>ItemDg</v>
      </c>
      <c r="O879" t="str">
        <f t="shared" si="406"/>
        <v/>
      </c>
      <c r="P879" t="str">
        <f t="shared" si="407"/>
        <v/>
      </c>
      <c r="Q879" t="str">
        <f t="shared" si="408"/>
        <v>Object</v>
      </c>
      <c r="R879" t="str">
        <f t="shared" si="409"/>
        <v/>
      </c>
      <c r="S879" t="str">
        <f t="shared" si="410"/>
        <v/>
      </c>
      <c r="T879" t="str">
        <f t="shared" si="411"/>
        <v/>
      </c>
      <c r="U879" t="str">
        <f t="shared" si="412"/>
        <v/>
      </c>
      <c r="V879" t="str">
        <f t="shared" si="413"/>
        <v/>
      </c>
      <c r="W879" t="str">
        <f>IF($A879="Implicit","",COUNTIFS($C$8:C879,C879,$A$8:A879,"Explicit"))</f>
        <v/>
      </c>
      <c r="X879" t="str">
        <f t="shared" si="414"/>
        <v/>
      </c>
      <c r="Y879" t="str">
        <f t="shared" si="415"/>
        <v/>
      </c>
      <c r="Z879" t="str">
        <f t="shared" si="416"/>
        <v/>
      </c>
      <c r="AA879" t="str">
        <f t="shared" si="417"/>
        <v/>
      </c>
      <c r="AB879" t="str">
        <f t="shared" si="418"/>
        <v/>
      </c>
      <c r="AC879" t="str">
        <f t="shared" si="419"/>
        <v/>
      </c>
      <c r="AD879" t="str">
        <f t="shared" si="420"/>
        <v/>
      </c>
      <c r="AE879" t="str">
        <f t="shared" si="421"/>
        <v/>
      </c>
      <c r="AF879" t="str">
        <f t="shared" si="422"/>
        <v/>
      </c>
      <c r="AG879" t="str">
        <f t="shared" si="423"/>
        <v>"Service.HandlingService"</v>
      </c>
      <c r="AH879" t="str">
        <f t="shared" si="424"/>
        <v>"handlingServiceFor"</v>
      </c>
      <c r="AI879" t="str">
        <f t="shared" si="425"/>
        <v>"DG.ItemDg"</v>
      </c>
      <c r="AJ879" t="str">
        <f t="shared" si="426"/>
        <v>""</v>
      </c>
      <c r="AK879" t="str">
        <f t="shared" si="427"/>
        <v>"hasMany"</v>
      </c>
      <c r="AL879" t="str">
        <f t="shared" si="428"/>
        <v>"Service.HandlingService","handlingServiceFor","DG.ItemDg","","hasMany"</v>
      </c>
      <c r="AN879">
        <f>COUNTIF(View_conceptual!G:G,L879)</f>
        <v>0</v>
      </c>
      <c r="AO879">
        <f>COUNTIF(View_conceptual!H:H,L879)+COUNTIF(View_conceptual!I:I,N879)</f>
        <v>0</v>
      </c>
      <c r="AQ879" t="str">
        <f t="shared" si="429"/>
        <v/>
      </c>
      <c r="AR879" t="str">
        <f t="shared" si="430"/>
        <v/>
      </c>
      <c r="AT879">
        <f>COUNTIF(View_full!G:G,L879)</f>
        <v>1</v>
      </c>
      <c r="AU879">
        <f>COUNTIF(View_full!H:H,L879)+COUNTIF(View_full!I:I,N879)</f>
        <v>0</v>
      </c>
      <c r="AV879">
        <f>COUNTIFS(Property_Manual!$A$2:$A$1206,Raw!L879,Property_Manual!$B$2:$B$1206,Raw!M879,Property_Manual!$C$2:$C$1206,Raw!N879,Property_Manual!$D$2:$D$1206,Raw!O879,Property_Manual!$F$2:$F$1206,"x")</f>
        <v>0</v>
      </c>
      <c r="AW879" t="str">
        <f t="shared" si="431"/>
        <v/>
      </c>
      <c r="AX879" t="str">
        <f t="shared" si="432"/>
        <v/>
      </c>
      <c r="AY879" t="str">
        <f t="shared" si="433"/>
        <v/>
      </c>
    </row>
    <row r="880" spans="1:51" x14ac:dyDescent="0.2">
      <c r="A880" s="5" t="s">
        <v>1255</v>
      </c>
      <c r="B880" s="5" t="s">
        <v>1211</v>
      </c>
      <c r="C880" s="5" t="s">
        <v>3152</v>
      </c>
      <c r="D880" s="5" t="s">
        <v>3166</v>
      </c>
      <c r="E880" s="5" t="s">
        <v>20</v>
      </c>
      <c r="F880" s="5" t="s">
        <v>245</v>
      </c>
      <c r="I880" s="5" t="s">
        <v>3161</v>
      </c>
      <c r="J880" s="5" t="s">
        <v>3167</v>
      </c>
      <c r="K880" s="5"/>
      <c r="L880" t="str">
        <f t="shared" si="403"/>
        <v>HandlingService</v>
      </c>
      <c r="M880" t="str">
        <f t="shared" si="404"/>
        <v>serviceForWaybills</v>
      </c>
      <c r="N880" t="str">
        <f t="shared" si="405"/>
        <v>Waybill</v>
      </c>
      <c r="O880" t="str">
        <f t="shared" si="406"/>
        <v/>
      </c>
      <c r="P880" t="str">
        <f t="shared" si="407"/>
        <v/>
      </c>
      <c r="Q880" t="str">
        <f t="shared" si="408"/>
        <v>Object</v>
      </c>
      <c r="R880" t="str">
        <f t="shared" si="409"/>
        <v/>
      </c>
      <c r="S880" t="str">
        <f t="shared" si="410"/>
        <v/>
      </c>
      <c r="T880" t="str">
        <f t="shared" si="411"/>
        <v/>
      </c>
      <c r="U880" t="str">
        <f t="shared" si="412"/>
        <v/>
      </c>
      <c r="V880" t="str">
        <f t="shared" si="413"/>
        <v/>
      </c>
      <c r="W880" t="str">
        <f>IF($A880="Implicit","",COUNTIFS($C$8:C880,C880,$A$8:A880,"Explicit"))</f>
        <v/>
      </c>
      <c r="X880" t="str">
        <f t="shared" si="414"/>
        <v/>
      </c>
      <c r="Y880" t="str">
        <f t="shared" si="415"/>
        <v/>
      </c>
      <c r="Z880" t="str">
        <f t="shared" si="416"/>
        <v/>
      </c>
      <c r="AA880" t="str">
        <f t="shared" si="417"/>
        <v/>
      </c>
      <c r="AB880" t="str">
        <f t="shared" si="418"/>
        <v/>
      </c>
      <c r="AC880" t="str">
        <f t="shared" si="419"/>
        <v/>
      </c>
      <c r="AD880" t="str">
        <f t="shared" si="420"/>
        <v/>
      </c>
      <c r="AE880" t="str">
        <f t="shared" si="421"/>
        <v/>
      </c>
      <c r="AF880" t="str">
        <f t="shared" si="422"/>
        <v/>
      </c>
      <c r="AG880" t="str">
        <f t="shared" si="423"/>
        <v>"Service.HandlingService"</v>
      </c>
      <c r="AH880" t="str">
        <f t="shared" si="424"/>
        <v>"serviceForWaybills"</v>
      </c>
      <c r="AI880" t="str">
        <f t="shared" si="425"/>
        <v>"Core.Waybill"</v>
      </c>
      <c r="AJ880" t="str">
        <f t="shared" si="426"/>
        <v>""</v>
      </c>
      <c r="AK880" t="str">
        <f t="shared" si="427"/>
        <v>"hasMany"</v>
      </c>
      <c r="AL880" t="str">
        <f t="shared" si="428"/>
        <v>"Service.HandlingService","serviceForWaybills","Core.Waybill","","hasMany"</v>
      </c>
      <c r="AN880">
        <f>COUNTIF(View_conceptual!G:G,L880)</f>
        <v>0</v>
      </c>
      <c r="AO880">
        <f>COUNTIF(View_conceptual!H:H,L880)+COUNTIF(View_conceptual!I:I,N880)</f>
        <v>1</v>
      </c>
      <c r="AQ880" t="str">
        <f t="shared" si="429"/>
        <v/>
      </c>
      <c r="AR880" t="str">
        <f t="shared" si="430"/>
        <v/>
      </c>
      <c r="AT880">
        <f>COUNTIF(View_full!G:G,L880)</f>
        <v>1</v>
      </c>
      <c r="AU880">
        <f>COUNTIF(View_full!H:H,L880)+COUNTIF(View_full!I:I,N880)</f>
        <v>1</v>
      </c>
      <c r="AV880">
        <f>COUNTIFS(Property_Manual!$A$2:$A$1206,Raw!L880,Property_Manual!$B$2:$B$1206,Raw!M880,Property_Manual!$C$2:$C$1206,Raw!N880,Property_Manual!$D$2:$D$1206,Raw!O880,Property_Manual!$F$2:$F$1206,"x")</f>
        <v>0</v>
      </c>
      <c r="AW880" t="str">
        <f t="shared" si="431"/>
        <v/>
      </c>
      <c r="AX880" t="str">
        <f t="shared" si="432"/>
        <v/>
      </c>
      <c r="AY880" t="str">
        <f t="shared" si="433"/>
        <v/>
      </c>
    </row>
    <row r="881" spans="1:51" x14ac:dyDescent="0.2">
      <c r="A881" s="5" t="s">
        <v>1255</v>
      </c>
      <c r="B881" s="5" t="s">
        <v>1211</v>
      </c>
      <c r="C881" s="5" t="s">
        <v>3152</v>
      </c>
      <c r="D881" s="5" t="s">
        <v>40</v>
      </c>
      <c r="E881" s="5" t="s">
        <v>1212</v>
      </c>
      <c r="F881" s="5" t="s">
        <v>41</v>
      </c>
      <c r="I881" s="5" t="s">
        <v>3161</v>
      </c>
      <c r="J881" s="5" t="s">
        <v>42</v>
      </c>
      <c r="K881" s="5"/>
      <c r="L881" t="str">
        <f t="shared" si="403"/>
        <v>HandlingService</v>
      </c>
      <c r="M881" t="str">
        <f t="shared" si="404"/>
        <v>events</v>
      </c>
      <c r="N881" t="str">
        <f t="shared" si="405"/>
        <v>LogisticsEvent</v>
      </c>
      <c r="O881" t="str">
        <f t="shared" si="406"/>
        <v/>
      </c>
      <c r="P881" t="str">
        <f t="shared" si="407"/>
        <v/>
      </c>
      <c r="Q881" t="str">
        <f t="shared" si="408"/>
        <v>Object</v>
      </c>
      <c r="R881" t="str">
        <f t="shared" si="409"/>
        <v/>
      </c>
      <c r="S881" t="str">
        <f t="shared" si="410"/>
        <v/>
      </c>
      <c r="T881" t="str">
        <f t="shared" si="411"/>
        <v/>
      </c>
      <c r="U881" t="str">
        <f t="shared" si="412"/>
        <v/>
      </c>
      <c r="V881" t="str">
        <f t="shared" si="413"/>
        <v/>
      </c>
      <c r="W881" t="str">
        <f>IF($A881="Implicit","",COUNTIFS($C$8:C881,C881,$A$8:A881,"Explicit"))</f>
        <v/>
      </c>
      <c r="X881" t="str">
        <f t="shared" si="414"/>
        <v/>
      </c>
      <c r="Y881" t="str">
        <f t="shared" si="415"/>
        <v/>
      </c>
      <c r="Z881" t="str">
        <f t="shared" si="416"/>
        <v/>
      </c>
      <c r="AA881" t="str">
        <f t="shared" si="417"/>
        <v/>
      </c>
      <c r="AB881" t="str">
        <f t="shared" si="418"/>
        <v/>
      </c>
      <c r="AC881" t="str">
        <f t="shared" si="419"/>
        <v/>
      </c>
      <c r="AD881" t="str">
        <f t="shared" si="420"/>
        <v/>
      </c>
      <c r="AE881" t="str">
        <f t="shared" si="421"/>
        <v/>
      </c>
      <c r="AF881" t="str">
        <f t="shared" si="422"/>
        <v/>
      </c>
      <c r="AG881" t="str">
        <f t="shared" si="423"/>
        <v>"Service.HandlingService"</v>
      </c>
      <c r="AH881" t="str">
        <f t="shared" si="424"/>
        <v>"events"</v>
      </c>
      <c r="AI881" t="str">
        <f t="shared" si="425"/>
        <v>"Event.LogisticsEvent"</v>
      </c>
      <c r="AJ881" t="str">
        <f t="shared" si="426"/>
        <v>""</v>
      </c>
      <c r="AK881" t="str">
        <f t="shared" si="427"/>
        <v>"hasMany"</v>
      </c>
      <c r="AL881" t="str">
        <f t="shared" si="428"/>
        <v>"Service.HandlingService","events","Event.LogisticsEvent","","hasMany"</v>
      </c>
      <c r="AN881">
        <f>COUNTIF(View_conceptual!G:G,L881)</f>
        <v>0</v>
      </c>
      <c r="AO881">
        <f>COUNTIF(View_conceptual!H:H,L881)+COUNTIF(View_conceptual!I:I,N881)</f>
        <v>0</v>
      </c>
      <c r="AQ881" t="str">
        <f t="shared" si="429"/>
        <v/>
      </c>
      <c r="AR881" t="str">
        <f t="shared" si="430"/>
        <v/>
      </c>
      <c r="AT881">
        <f>COUNTIF(View_full!G:G,L881)</f>
        <v>1</v>
      </c>
      <c r="AU881">
        <f>COUNTIF(View_full!H:H,L881)+COUNTIF(View_full!I:I,N881)</f>
        <v>0</v>
      </c>
      <c r="AV881">
        <f>COUNTIFS(Property_Manual!$A$2:$A$1206,Raw!L881,Property_Manual!$B$2:$B$1206,Raw!M881,Property_Manual!$C$2:$C$1206,Raw!N881,Property_Manual!$D$2:$D$1206,Raw!O881,Property_Manual!$F$2:$F$1206,"x")</f>
        <v>0</v>
      </c>
      <c r="AW881" t="str">
        <f t="shared" si="431"/>
        <v/>
      </c>
      <c r="AX881" t="str">
        <f t="shared" si="432"/>
        <v/>
      </c>
      <c r="AY881" t="str">
        <f t="shared" si="433"/>
        <v/>
      </c>
    </row>
    <row r="882" spans="1:51" x14ac:dyDescent="0.2">
      <c r="A882" s="5" t="s">
        <v>1255</v>
      </c>
      <c r="B882" s="5" t="s">
        <v>1211</v>
      </c>
      <c r="C882" s="5" t="s">
        <v>3152</v>
      </c>
      <c r="D882" s="5" t="s">
        <v>290</v>
      </c>
      <c r="E882" s="5" t="s">
        <v>49</v>
      </c>
      <c r="F882" s="5" t="s">
        <v>50</v>
      </c>
      <c r="I882" s="5" t="s">
        <v>3161</v>
      </c>
      <c r="J882" s="5" t="s">
        <v>291</v>
      </c>
      <c r="K882" s="5"/>
      <c r="L882" t="str">
        <f t="shared" si="403"/>
        <v>HandlingService</v>
      </c>
      <c r="M882" t="str">
        <f t="shared" si="404"/>
        <v>activitySequences</v>
      </c>
      <c r="N882" t="str">
        <f t="shared" si="405"/>
        <v>ActivitySequence</v>
      </c>
      <c r="O882" t="str">
        <f t="shared" si="406"/>
        <v/>
      </c>
      <c r="P882" t="str">
        <f t="shared" si="407"/>
        <v/>
      </c>
      <c r="Q882" t="str">
        <f t="shared" si="408"/>
        <v>Object</v>
      </c>
      <c r="R882" t="str">
        <f t="shared" si="409"/>
        <v/>
      </c>
      <c r="S882" t="str">
        <f t="shared" si="410"/>
        <v/>
      </c>
      <c r="T882" t="str">
        <f t="shared" si="411"/>
        <v/>
      </c>
      <c r="U882" t="str">
        <f t="shared" si="412"/>
        <v/>
      </c>
      <c r="V882" t="str">
        <f t="shared" si="413"/>
        <v/>
      </c>
      <c r="W882" t="str">
        <f>IF($A882="Implicit","",COUNTIFS($C$8:C882,C882,$A$8:A882,"Explicit"))</f>
        <v/>
      </c>
      <c r="X882" t="str">
        <f t="shared" si="414"/>
        <v/>
      </c>
      <c r="Y882" t="str">
        <f t="shared" si="415"/>
        <v/>
      </c>
      <c r="Z882" t="str">
        <f t="shared" si="416"/>
        <v/>
      </c>
      <c r="AA882" t="str">
        <f t="shared" si="417"/>
        <v/>
      </c>
      <c r="AB882" t="str">
        <f t="shared" si="418"/>
        <v/>
      </c>
      <c r="AC882" t="str">
        <f t="shared" si="419"/>
        <v/>
      </c>
      <c r="AD882" t="str">
        <f t="shared" si="420"/>
        <v/>
      </c>
      <c r="AE882" t="str">
        <f t="shared" si="421"/>
        <v/>
      </c>
      <c r="AF882" t="str">
        <f t="shared" si="422"/>
        <v/>
      </c>
      <c r="AG882" t="str">
        <f t="shared" si="423"/>
        <v>"Service.HandlingService"</v>
      </c>
      <c r="AH882" t="str">
        <f t="shared" si="424"/>
        <v>"activitySequences"</v>
      </c>
      <c r="AI882" t="str">
        <f t="shared" si="425"/>
        <v>"Embedded.ActivitySequence"</v>
      </c>
      <c r="AJ882" t="str">
        <f t="shared" si="426"/>
        <v>""</v>
      </c>
      <c r="AK882" t="str">
        <f t="shared" si="427"/>
        <v>"hasMany"</v>
      </c>
      <c r="AL882" t="str">
        <f t="shared" si="428"/>
        <v>"Service.HandlingService","activitySequences","Embedded.ActivitySequence","","hasMany"</v>
      </c>
      <c r="AN882">
        <f>COUNTIF(View_conceptual!G:G,L882)</f>
        <v>0</v>
      </c>
      <c r="AO882">
        <f>COUNTIF(View_conceptual!H:H,L882)+COUNTIF(View_conceptual!I:I,N882)</f>
        <v>1</v>
      </c>
      <c r="AQ882" t="str">
        <f t="shared" si="429"/>
        <v/>
      </c>
      <c r="AR882" t="str">
        <f t="shared" si="430"/>
        <v/>
      </c>
      <c r="AT882">
        <f>COUNTIF(View_full!G:G,L882)</f>
        <v>1</v>
      </c>
      <c r="AU882">
        <f>COUNTIF(View_full!H:H,L882)+COUNTIF(View_full!I:I,N882)</f>
        <v>1</v>
      </c>
      <c r="AV882">
        <f>COUNTIFS(Property_Manual!$A$2:$A$1206,Raw!L882,Property_Manual!$B$2:$B$1206,Raw!M882,Property_Manual!$C$2:$C$1206,Raw!N882,Property_Manual!$D$2:$D$1206,Raw!O882,Property_Manual!$F$2:$F$1206,"x")</f>
        <v>0</v>
      </c>
      <c r="AW882" t="str">
        <f t="shared" si="431"/>
        <v/>
      </c>
      <c r="AX882" t="str">
        <f t="shared" si="432"/>
        <v/>
      </c>
      <c r="AY882" t="str">
        <f t="shared" si="433"/>
        <v/>
      </c>
    </row>
    <row r="883" spans="1:51" x14ac:dyDescent="0.2">
      <c r="A883" s="5" t="s">
        <v>1255</v>
      </c>
      <c r="B883" s="5" t="s">
        <v>1211</v>
      </c>
      <c r="C883" s="5" t="s">
        <v>3152</v>
      </c>
      <c r="D883" s="5" t="s">
        <v>26</v>
      </c>
      <c r="E883" s="5" t="s">
        <v>49</v>
      </c>
      <c r="F883" s="5" t="s">
        <v>27</v>
      </c>
      <c r="I883" s="5" t="s">
        <v>3161</v>
      </c>
      <c r="J883" s="5" t="s">
        <v>28</v>
      </c>
      <c r="K883" s="5"/>
      <c r="L883" t="str">
        <f t="shared" si="403"/>
        <v>HandlingService</v>
      </c>
      <c r="M883" t="str">
        <f t="shared" si="404"/>
        <v>contactDetails</v>
      </c>
      <c r="N883" t="str">
        <f t="shared" si="405"/>
        <v>ContactDetail</v>
      </c>
      <c r="O883" t="str">
        <f t="shared" si="406"/>
        <v/>
      </c>
      <c r="P883" t="str">
        <f t="shared" si="407"/>
        <v/>
      </c>
      <c r="Q883" t="str">
        <f t="shared" si="408"/>
        <v>Object</v>
      </c>
      <c r="R883" t="str">
        <f t="shared" si="409"/>
        <v/>
      </c>
      <c r="S883" t="str">
        <f t="shared" si="410"/>
        <v/>
      </c>
      <c r="T883" t="str">
        <f t="shared" si="411"/>
        <v/>
      </c>
      <c r="U883" t="str">
        <f t="shared" si="412"/>
        <v/>
      </c>
      <c r="V883" t="str">
        <f t="shared" si="413"/>
        <v/>
      </c>
      <c r="W883" t="str">
        <f>IF($A883="Implicit","",COUNTIFS($C$8:C883,C883,$A$8:A883,"Explicit"))</f>
        <v/>
      </c>
      <c r="X883" t="str">
        <f t="shared" si="414"/>
        <v/>
      </c>
      <c r="Y883" t="str">
        <f t="shared" si="415"/>
        <v/>
      </c>
      <c r="Z883" t="str">
        <f t="shared" si="416"/>
        <v/>
      </c>
      <c r="AA883" t="str">
        <f t="shared" si="417"/>
        <v/>
      </c>
      <c r="AB883" t="str">
        <f t="shared" si="418"/>
        <v/>
      </c>
      <c r="AC883" t="str">
        <f t="shared" si="419"/>
        <v/>
      </c>
      <c r="AD883" t="str">
        <f t="shared" si="420"/>
        <v/>
      </c>
      <c r="AE883" t="str">
        <f t="shared" si="421"/>
        <v/>
      </c>
      <c r="AF883" t="str">
        <f t="shared" si="422"/>
        <v/>
      </c>
      <c r="AG883" t="str">
        <f t="shared" si="423"/>
        <v>"Service.HandlingService"</v>
      </c>
      <c r="AH883" t="str">
        <f t="shared" si="424"/>
        <v>"contactDetails"</v>
      </c>
      <c r="AI883" t="str">
        <f t="shared" si="425"/>
        <v>"Embedded.ContactDetail"</v>
      </c>
      <c r="AJ883" t="str">
        <f t="shared" si="426"/>
        <v>""</v>
      </c>
      <c r="AK883" t="str">
        <f t="shared" si="427"/>
        <v>"hasMany"</v>
      </c>
      <c r="AL883" t="str">
        <f t="shared" si="428"/>
        <v>"Service.HandlingService","contactDetails","Embedded.ContactDetail","","hasMany"</v>
      </c>
      <c r="AN883">
        <f>COUNTIF(View_conceptual!G:G,L883)</f>
        <v>0</v>
      </c>
      <c r="AO883">
        <f>COUNTIF(View_conceptual!H:H,L883)+COUNTIF(View_conceptual!I:I,N883)</f>
        <v>0</v>
      </c>
      <c r="AQ883" t="str">
        <f t="shared" si="429"/>
        <v/>
      </c>
      <c r="AR883" t="str">
        <f t="shared" si="430"/>
        <v/>
      </c>
      <c r="AT883">
        <f>COUNTIF(View_full!G:G,L883)</f>
        <v>1</v>
      </c>
      <c r="AU883">
        <f>COUNTIF(View_full!H:H,L883)+COUNTIF(View_full!I:I,N883)</f>
        <v>0</v>
      </c>
      <c r="AV883">
        <f>COUNTIFS(Property_Manual!$A$2:$A$1206,Raw!L883,Property_Manual!$B$2:$B$1206,Raw!M883,Property_Manual!$C$2:$C$1206,Raw!N883,Property_Manual!$D$2:$D$1206,Raw!O883,Property_Manual!$F$2:$F$1206,"x")</f>
        <v>0</v>
      </c>
      <c r="AW883" t="str">
        <f t="shared" si="431"/>
        <v/>
      </c>
      <c r="AX883" t="str">
        <f t="shared" si="432"/>
        <v/>
      </c>
      <c r="AY883" t="str">
        <f t="shared" si="433"/>
        <v/>
      </c>
    </row>
    <row r="884" spans="1:51" x14ac:dyDescent="0.2">
      <c r="A884" s="5" t="s">
        <v>1255</v>
      </c>
      <c r="B884" s="5" t="s">
        <v>1211</v>
      </c>
      <c r="C884" s="5" t="s">
        <v>3152</v>
      </c>
      <c r="D884" s="5" t="s">
        <v>29</v>
      </c>
      <c r="E884" s="5" t="s">
        <v>1836</v>
      </c>
      <c r="F884" s="5" t="s">
        <v>30</v>
      </c>
      <c r="I884" s="5" t="s">
        <v>3161</v>
      </c>
      <c r="J884" s="5" t="s">
        <v>31</v>
      </c>
      <c r="K884" s="5" t="s">
        <v>1831</v>
      </c>
      <c r="L884" t="str">
        <f t="shared" si="403"/>
        <v>HandlingService</v>
      </c>
      <c r="M884" t="str">
        <f t="shared" si="404"/>
        <v>contactPersons</v>
      </c>
      <c r="N884" t="str">
        <f t="shared" si="405"/>
        <v>Actor</v>
      </c>
      <c r="O884" t="str">
        <f t="shared" si="406"/>
        <v/>
      </c>
      <c r="P884" t="str">
        <f t="shared" si="407"/>
        <v>Person|NonHumanActor</v>
      </c>
      <c r="Q884" t="str">
        <f t="shared" si="408"/>
        <v>Object</v>
      </c>
      <c r="R884" t="str">
        <f t="shared" si="409"/>
        <v/>
      </c>
      <c r="S884" t="str">
        <f t="shared" si="410"/>
        <v/>
      </c>
      <c r="T884" t="str">
        <f t="shared" si="411"/>
        <v/>
      </c>
      <c r="U884" t="str">
        <f t="shared" si="412"/>
        <v/>
      </c>
      <c r="V884" t="str">
        <f t="shared" si="413"/>
        <v/>
      </c>
      <c r="W884" t="str">
        <f>IF($A884="Implicit","",COUNTIFS($C$8:C884,C884,$A$8:A884,"Explicit"))</f>
        <v/>
      </c>
      <c r="X884" t="str">
        <f t="shared" si="414"/>
        <v/>
      </c>
      <c r="Y884" t="str">
        <f t="shared" si="415"/>
        <v/>
      </c>
      <c r="Z884" t="str">
        <f t="shared" si="416"/>
        <v/>
      </c>
      <c r="AA884" t="str">
        <f t="shared" si="417"/>
        <v/>
      </c>
      <c r="AB884" t="str">
        <f t="shared" si="418"/>
        <v/>
      </c>
      <c r="AC884" t="str">
        <f t="shared" si="419"/>
        <v/>
      </c>
      <c r="AD884" t="str">
        <f t="shared" si="420"/>
        <v/>
      </c>
      <c r="AE884" t="str">
        <f t="shared" si="421"/>
        <v/>
      </c>
      <c r="AF884" t="str">
        <f t="shared" si="422"/>
        <v/>
      </c>
      <c r="AG884" t="str">
        <f t="shared" si="423"/>
        <v>"Service.HandlingService"</v>
      </c>
      <c r="AH884" t="str">
        <f t="shared" si="424"/>
        <v>"contactPersons"</v>
      </c>
      <c r="AI884" t="str">
        <f t="shared" si="425"/>
        <v>"Agent.Actor"</v>
      </c>
      <c r="AJ884" t="str">
        <f t="shared" si="426"/>
        <v>""</v>
      </c>
      <c r="AK884" t="str">
        <f t="shared" si="427"/>
        <v>"hasMany"</v>
      </c>
      <c r="AL884" t="str">
        <f t="shared" si="428"/>
        <v>"Service.HandlingService","contactPersons","Agent.Actor","","hasMany"</v>
      </c>
      <c r="AN884">
        <f>COUNTIF(View_conceptual!G:G,L884)</f>
        <v>0</v>
      </c>
      <c r="AO884">
        <f>COUNTIF(View_conceptual!H:H,L884)+COUNTIF(View_conceptual!I:I,N884)</f>
        <v>0</v>
      </c>
      <c r="AQ884" t="str">
        <f t="shared" si="429"/>
        <v/>
      </c>
      <c r="AR884" t="str">
        <f t="shared" si="430"/>
        <v/>
      </c>
      <c r="AT884">
        <f>COUNTIF(View_full!G:G,L884)</f>
        <v>1</v>
      </c>
      <c r="AU884">
        <f>COUNTIF(View_full!H:H,L884)+COUNTIF(View_full!I:I,N884)</f>
        <v>0</v>
      </c>
      <c r="AV884">
        <f>COUNTIFS(Property_Manual!$A$2:$A$1206,Raw!L884,Property_Manual!$B$2:$B$1206,Raw!M884,Property_Manual!$C$2:$C$1206,Raw!N884,Property_Manual!$D$2:$D$1206,Raw!O884,Property_Manual!$F$2:$F$1206,"x")</f>
        <v>0</v>
      </c>
      <c r="AW884" t="str">
        <f t="shared" si="431"/>
        <v/>
      </c>
      <c r="AX884" t="str">
        <f t="shared" si="432"/>
        <v/>
      </c>
      <c r="AY884" t="str">
        <f t="shared" si="433"/>
        <v/>
      </c>
    </row>
    <row r="885" spans="1:51" x14ac:dyDescent="0.2">
      <c r="A885" s="5" t="s">
        <v>1255</v>
      </c>
      <c r="B885" s="5" t="s">
        <v>1211</v>
      </c>
      <c r="C885" s="5" t="s">
        <v>3152</v>
      </c>
      <c r="D885" s="5" t="s">
        <v>29</v>
      </c>
      <c r="E885" s="5" t="s">
        <v>1836</v>
      </c>
      <c r="F885" s="5" t="s">
        <v>390</v>
      </c>
      <c r="I885" s="5" t="s">
        <v>3161</v>
      </c>
      <c r="J885" s="5" t="s">
        <v>31</v>
      </c>
      <c r="K885" s="5"/>
      <c r="L885" t="str">
        <f t="shared" si="403"/>
        <v>HandlingService</v>
      </c>
      <c r="M885" t="str">
        <f t="shared" si="404"/>
        <v>contactPersons</v>
      </c>
      <c r="N885" t="str">
        <f t="shared" si="405"/>
        <v>Person</v>
      </c>
      <c r="O885" t="str">
        <f t="shared" si="406"/>
        <v/>
      </c>
      <c r="P885" t="str">
        <f t="shared" si="407"/>
        <v/>
      </c>
      <c r="Q885" t="str">
        <f t="shared" si="408"/>
        <v>Object</v>
      </c>
      <c r="R885" t="str">
        <f t="shared" si="409"/>
        <v/>
      </c>
      <c r="S885" t="str">
        <f t="shared" si="410"/>
        <v/>
      </c>
      <c r="T885" t="str">
        <f t="shared" si="411"/>
        <v/>
      </c>
      <c r="U885" t="str">
        <f t="shared" si="412"/>
        <v/>
      </c>
      <c r="V885" t="str">
        <f t="shared" si="413"/>
        <v/>
      </c>
      <c r="W885" t="str">
        <f>IF($A885="Implicit","",COUNTIFS($C$8:C885,C885,$A$8:A885,"Explicit"))</f>
        <v/>
      </c>
      <c r="X885" t="str">
        <f t="shared" si="414"/>
        <v/>
      </c>
      <c r="Y885" t="str">
        <f t="shared" si="415"/>
        <v/>
      </c>
      <c r="Z885" t="str">
        <f t="shared" si="416"/>
        <v/>
      </c>
      <c r="AA885" t="str">
        <f t="shared" si="417"/>
        <v/>
      </c>
      <c r="AB885" t="str">
        <f t="shared" si="418"/>
        <v/>
      </c>
      <c r="AC885" t="str">
        <f t="shared" si="419"/>
        <v/>
      </c>
      <c r="AD885" t="str">
        <f t="shared" si="420"/>
        <v/>
      </c>
      <c r="AE885" t="str">
        <f t="shared" si="421"/>
        <v/>
      </c>
      <c r="AF885" t="str">
        <f t="shared" si="422"/>
        <v/>
      </c>
      <c r="AG885" t="str">
        <f t="shared" si="423"/>
        <v>"Service.HandlingService"</v>
      </c>
      <c r="AH885" t="str">
        <f t="shared" si="424"/>
        <v>"contactPersons"</v>
      </c>
      <c r="AI885" t="str">
        <f t="shared" si="425"/>
        <v>"Agent.Person"</v>
      </c>
      <c r="AJ885" t="str">
        <f t="shared" si="426"/>
        <v>""</v>
      </c>
      <c r="AK885" t="str">
        <f t="shared" si="427"/>
        <v>"hasMany"</v>
      </c>
      <c r="AL885" t="str">
        <f t="shared" si="428"/>
        <v>"Service.HandlingService","contactPersons","Agent.Person","","hasMany"</v>
      </c>
      <c r="AN885">
        <f>COUNTIF(View_conceptual!G:G,L885)</f>
        <v>0</v>
      </c>
      <c r="AO885">
        <f>COUNTIF(View_conceptual!H:H,L885)+COUNTIF(View_conceptual!I:I,N885)</f>
        <v>0</v>
      </c>
      <c r="AQ885" t="str">
        <f t="shared" si="429"/>
        <v/>
      </c>
      <c r="AR885" t="str">
        <f t="shared" si="430"/>
        <v/>
      </c>
      <c r="AT885">
        <f>COUNTIF(View_full!G:G,L885)</f>
        <v>1</v>
      </c>
      <c r="AU885">
        <f>COUNTIF(View_full!H:H,L885)+COUNTIF(View_full!I:I,N885)</f>
        <v>0</v>
      </c>
      <c r="AV885">
        <f>COUNTIFS(Property_Manual!$A$2:$A$1206,Raw!L885,Property_Manual!$B$2:$B$1206,Raw!M885,Property_Manual!$C$2:$C$1206,Raw!N885,Property_Manual!$D$2:$D$1206,Raw!O885,Property_Manual!$F$2:$F$1206,"x")</f>
        <v>0</v>
      </c>
      <c r="AW885" t="str">
        <f t="shared" si="431"/>
        <v/>
      </c>
      <c r="AX885" t="str">
        <f t="shared" si="432"/>
        <v/>
      </c>
      <c r="AY885" t="str">
        <f t="shared" si="433"/>
        <v/>
      </c>
    </row>
    <row r="886" spans="1:51" x14ac:dyDescent="0.2">
      <c r="A886" s="5" t="s">
        <v>1255</v>
      </c>
      <c r="B886" s="5" t="s">
        <v>1211</v>
      </c>
      <c r="C886" s="5" t="s">
        <v>3152</v>
      </c>
      <c r="D886" s="5" t="s">
        <v>29</v>
      </c>
      <c r="E886" s="5" t="s">
        <v>1836</v>
      </c>
      <c r="F886" s="5" t="s">
        <v>1130</v>
      </c>
      <c r="I886" s="5" t="s">
        <v>3161</v>
      </c>
      <c r="J886" s="5" t="s">
        <v>31</v>
      </c>
      <c r="K886" s="5"/>
      <c r="L886" t="str">
        <f t="shared" si="403"/>
        <v>HandlingService</v>
      </c>
      <c r="M886" t="str">
        <f t="shared" si="404"/>
        <v>contactPersons</v>
      </c>
      <c r="N886" t="str">
        <f t="shared" si="405"/>
        <v>NonHumanActor</v>
      </c>
      <c r="O886" t="str">
        <f t="shared" si="406"/>
        <v/>
      </c>
      <c r="P886" t="str">
        <f t="shared" si="407"/>
        <v/>
      </c>
      <c r="Q886" t="str">
        <f t="shared" si="408"/>
        <v>Object</v>
      </c>
      <c r="R886" t="str">
        <f t="shared" si="409"/>
        <v/>
      </c>
      <c r="S886" t="str">
        <f t="shared" si="410"/>
        <v/>
      </c>
      <c r="T886" t="str">
        <f t="shared" si="411"/>
        <v/>
      </c>
      <c r="U886" t="str">
        <f t="shared" si="412"/>
        <v/>
      </c>
      <c r="V886" t="str">
        <f t="shared" si="413"/>
        <v/>
      </c>
      <c r="W886" t="str">
        <f>IF($A886="Implicit","",COUNTIFS($C$8:C886,C886,$A$8:A886,"Explicit"))</f>
        <v/>
      </c>
      <c r="X886" t="str">
        <f t="shared" si="414"/>
        <v/>
      </c>
      <c r="Y886" t="str">
        <f t="shared" si="415"/>
        <v/>
      </c>
      <c r="Z886" t="str">
        <f t="shared" si="416"/>
        <v/>
      </c>
      <c r="AA886" t="str">
        <f t="shared" si="417"/>
        <v/>
      </c>
      <c r="AB886" t="str">
        <f t="shared" si="418"/>
        <v/>
      </c>
      <c r="AC886" t="str">
        <f t="shared" si="419"/>
        <v/>
      </c>
      <c r="AD886" t="str">
        <f t="shared" si="420"/>
        <v/>
      </c>
      <c r="AE886" t="str">
        <f t="shared" si="421"/>
        <v/>
      </c>
      <c r="AF886" t="str">
        <f t="shared" si="422"/>
        <v/>
      </c>
      <c r="AG886" t="str">
        <f t="shared" si="423"/>
        <v>"Service.HandlingService"</v>
      </c>
      <c r="AH886" t="str">
        <f t="shared" si="424"/>
        <v>"contactPersons"</v>
      </c>
      <c r="AI886" t="str">
        <f t="shared" si="425"/>
        <v>"Agent.NonHumanActor"</v>
      </c>
      <c r="AJ886" t="str">
        <f t="shared" si="426"/>
        <v>""</v>
      </c>
      <c r="AK886" t="str">
        <f t="shared" si="427"/>
        <v>"hasMany"</v>
      </c>
      <c r="AL886" t="str">
        <f t="shared" si="428"/>
        <v>"Service.HandlingService","contactPersons","Agent.NonHumanActor","","hasMany"</v>
      </c>
      <c r="AN886">
        <f>COUNTIF(View_conceptual!G:G,L886)</f>
        <v>0</v>
      </c>
      <c r="AO886">
        <f>COUNTIF(View_conceptual!H:H,L886)+COUNTIF(View_conceptual!I:I,N886)</f>
        <v>0</v>
      </c>
      <c r="AQ886" t="str">
        <f t="shared" si="429"/>
        <v/>
      </c>
      <c r="AR886" t="str">
        <f t="shared" si="430"/>
        <v/>
      </c>
      <c r="AT886">
        <f>COUNTIF(View_full!G:G,L886)</f>
        <v>1</v>
      </c>
      <c r="AU886">
        <f>COUNTIF(View_full!H:H,L886)+COUNTIF(View_full!I:I,N886)</f>
        <v>0</v>
      </c>
      <c r="AV886">
        <f>COUNTIFS(Property_Manual!$A$2:$A$1206,Raw!L886,Property_Manual!$B$2:$B$1206,Raw!M886,Property_Manual!$C$2:$C$1206,Raw!N886,Property_Manual!$D$2:$D$1206,Raw!O886,Property_Manual!$F$2:$F$1206,"x")</f>
        <v>0</v>
      </c>
      <c r="AW886" t="str">
        <f t="shared" si="431"/>
        <v/>
      </c>
      <c r="AX886" t="str">
        <f t="shared" si="432"/>
        <v/>
      </c>
      <c r="AY886" t="str">
        <f t="shared" si="433"/>
        <v/>
      </c>
    </row>
    <row r="887" spans="1:51" x14ac:dyDescent="0.2">
      <c r="A887" s="5" t="s">
        <v>1254</v>
      </c>
      <c r="B887" s="5" t="s">
        <v>20</v>
      </c>
      <c r="C887" s="5" t="s">
        <v>778</v>
      </c>
      <c r="D887" s="5" t="s">
        <v>779</v>
      </c>
      <c r="E887" s="5" t="s">
        <v>1836</v>
      </c>
      <c r="F887" s="5" t="s">
        <v>100</v>
      </c>
      <c r="G887">
        <v>1</v>
      </c>
      <c r="I887" s="5" t="s">
        <v>780</v>
      </c>
      <c r="J887" s="5" t="s">
        <v>781</v>
      </c>
      <c r="K887" s="5" t="s">
        <v>1830</v>
      </c>
      <c r="L887" t="str">
        <f t="shared" si="403"/>
        <v>Insurance</v>
      </c>
      <c r="M887" t="str">
        <f t="shared" si="404"/>
        <v>coveringOrganization</v>
      </c>
      <c r="N887" t="str">
        <f t="shared" si="405"/>
        <v>Organization</v>
      </c>
      <c r="O887" t="str">
        <f t="shared" si="406"/>
        <v/>
      </c>
      <c r="P887" t="str">
        <f t="shared" si="407"/>
        <v>Carrier|Company|PublicAuthority</v>
      </c>
      <c r="Q887" t="str">
        <f t="shared" si="408"/>
        <v>Object</v>
      </c>
      <c r="R887" t="str">
        <f t="shared" si="409"/>
        <v>"Core"</v>
      </c>
      <c r="S887" t="str">
        <f t="shared" si="410"/>
        <v>"Insurance"</v>
      </c>
      <c r="T887" t="str">
        <f t="shared" si="411"/>
        <v>"coveringOrganization"</v>
      </c>
      <c r="U887" t="str">
        <f t="shared" si="412"/>
        <v>"Agent"</v>
      </c>
      <c r="V887" t="str">
        <f t="shared" si="413"/>
        <v>"Organization"</v>
      </c>
      <c r="W887">
        <f>IF($A887="Implicit","",COUNTIFS($C$8:C887,C887,$A$8:A887,"Explicit"))</f>
        <v>1</v>
      </c>
      <c r="X887" t="str">
        <f t="shared" si="414"/>
        <v>"Insurance details"</v>
      </c>
      <c r="Y887" t="str">
        <f t="shared" si="415"/>
        <v>"Party covering the insurance "</v>
      </c>
      <c r="Z887" t="str">
        <f t="shared" si="416"/>
        <v>"false"</v>
      </c>
      <c r="AA887" t="str">
        <f t="shared" si="417"/>
        <v>"false"</v>
      </c>
      <c r="AB887" t="str">
        <f t="shared" si="418"/>
        <v>"Carrier|Company|PublicAuthority"</v>
      </c>
      <c r="AC887" t="str">
        <f t="shared" si="419"/>
        <v>"https://onerecord.iata.org/ns/cargo#Insurance"</v>
      </c>
      <c r="AD887" t="str">
        <f t="shared" si="420"/>
        <v>"https://onerecord.iata.org/ns/cargo#coveringOrganization"</v>
      </c>
      <c r="AE887" t="str">
        <f t="shared" si="421"/>
        <v>"https://onerecord.iata.org/ns/cargo#Organization"</v>
      </c>
      <c r="AF887" t="str">
        <f t="shared" si="422"/>
        <v>"Core","Insurance","coveringOrganization","Agent","Organization",1,"Insurance details","Party covering the insurance ","false","false","Carrier|Company|PublicAuthority","https://onerecord.iata.org/ns/cargo#Insurance","https://onerecord.iata.org/ns/cargo#coveringOrganization","https://onerecord.iata.org/ns/cargo#Organization"</v>
      </c>
      <c r="AG887" t="str">
        <f t="shared" si="423"/>
        <v>"Core.Insurance"</v>
      </c>
      <c r="AH887" t="str">
        <f t="shared" si="424"/>
        <v>"coveringOrganization"</v>
      </c>
      <c r="AI887" t="str">
        <f t="shared" si="425"/>
        <v>"Agent.Organization"</v>
      </c>
      <c r="AJ887" t="str">
        <f t="shared" si="426"/>
        <v>""</v>
      </c>
      <c r="AK887" t="str">
        <f t="shared" si="427"/>
        <v>"hasOne"</v>
      </c>
      <c r="AL887" t="str">
        <f t="shared" si="428"/>
        <v>"Core.Insurance","coveringOrganization","Agent.Organization","","hasOne"</v>
      </c>
      <c r="AN887">
        <f>COUNTIF(View_conceptual!G:G,L887)</f>
        <v>0</v>
      </c>
      <c r="AO887">
        <f>COUNTIF(View_conceptual!H:H,L887)+COUNTIF(View_conceptual!I:I,N887)</f>
        <v>0</v>
      </c>
      <c r="AQ887" t="str">
        <f t="shared" si="429"/>
        <v/>
      </c>
      <c r="AR887" t="str">
        <f t="shared" si="430"/>
        <v/>
      </c>
      <c r="AT887">
        <f>COUNTIF(View_full!G:G,L887)</f>
        <v>1</v>
      </c>
      <c r="AU887">
        <f>COUNTIF(View_full!H:H,L887)+COUNTIF(View_full!I:I,N887)</f>
        <v>1</v>
      </c>
      <c r="AV887">
        <f>COUNTIFS(Property_Manual!$A$2:$A$1206,Raw!L887,Property_Manual!$B$2:$B$1206,Raw!M887,Property_Manual!$C$2:$C$1206,Raw!N887,Property_Manual!$D$2:$D$1206,Raw!O887,Property_Manual!$F$2:$F$1206,"x")</f>
        <v>0</v>
      </c>
      <c r="AW887" t="str">
        <f t="shared" si="431"/>
        <v>"Core","Insurance","coveringOrganization","Agent","Organization",1,"Insurance details","Party covering the insurance ","false","false","Carrier|Company|PublicAuthority","https://onerecord.iata.org/ns/cargo#Insurance","https://onerecord.iata.org/ns/cargo#coveringOrganization","https://onerecord.iata.org/ns/cargo#Organization"</v>
      </c>
      <c r="AX887" t="str">
        <f t="shared" si="432"/>
        <v/>
      </c>
      <c r="AY887" t="str">
        <f t="shared" si="433"/>
        <v/>
      </c>
    </row>
    <row r="888" spans="1:51" x14ac:dyDescent="0.2">
      <c r="A888" s="5" t="s">
        <v>1254</v>
      </c>
      <c r="B888" s="5" t="s">
        <v>20</v>
      </c>
      <c r="C888" s="5" t="s">
        <v>778</v>
      </c>
      <c r="D888" s="5" t="s">
        <v>782</v>
      </c>
      <c r="E888" s="5" t="s">
        <v>49</v>
      </c>
      <c r="F888" s="5" t="s">
        <v>248</v>
      </c>
      <c r="G888">
        <v>1</v>
      </c>
      <c r="I888" s="5" t="s">
        <v>780</v>
      </c>
      <c r="J888" s="5" t="s">
        <v>783</v>
      </c>
      <c r="K888" s="5"/>
      <c r="L888" t="str">
        <f t="shared" si="403"/>
        <v>Insurance</v>
      </c>
      <c r="M888" t="str">
        <f t="shared" si="404"/>
        <v>insuredAmount</v>
      </c>
      <c r="N888" t="str">
        <f t="shared" si="405"/>
        <v>CurrencyValue</v>
      </c>
      <c r="O888" t="str">
        <f t="shared" si="406"/>
        <v/>
      </c>
      <c r="P888" t="str">
        <f t="shared" si="407"/>
        <v/>
      </c>
      <c r="Q888" t="str">
        <f t="shared" si="408"/>
        <v>Object</v>
      </c>
      <c r="R888" t="str">
        <f t="shared" si="409"/>
        <v>"Core"</v>
      </c>
      <c r="S888" t="str">
        <f t="shared" si="410"/>
        <v>"Insurance"</v>
      </c>
      <c r="T888" t="str">
        <f t="shared" si="411"/>
        <v>"insuredAmount"</v>
      </c>
      <c r="U888" t="str">
        <f t="shared" si="412"/>
        <v>"Embedded"</v>
      </c>
      <c r="V888" t="str">
        <f t="shared" si="413"/>
        <v>"CurrencyValue"</v>
      </c>
      <c r="W888">
        <f>IF($A888="Implicit","",COUNTIFS($C$8:C888,C888,$A$8:A888,"Explicit"))</f>
        <v>2</v>
      </c>
      <c r="X888" t="str">
        <f t="shared" si="414"/>
        <v>"Insurance details"</v>
      </c>
      <c r="Y888" t="str">
        <f t="shared" si="415"/>
        <v>"Insured amount - amount covered by the insurance policy"</v>
      </c>
      <c r="Z888" t="str">
        <f t="shared" si="416"/>
        <v>"false"</v>
      </c>
      <c r="AA888" t="str">
        <f t="shared" si="417"/>
        <v>"false"</v>
      </c>
      <c r="AB888" t="str">
        <f t="shared" si="418"/>
        <v>""</v>
      </c>
      <c r="AC888" t="str">
        <f t="shared" si="419"/>
        <v>"https://onerecord.iata.org/ns/cargo#Insurance"</v>
      </c>
      <c r="AD888" t="str">
        <f t="shared" si="420"/>
        <v>"https://onerecord.iata.org/ns/cargo#insuredAmount"</v>
      </c>
      <c r="AE888" t="str">
        <f t="shared" si="421"/>
        <v>"https://onerecord.iata.org/ns/cargo#CurrencyValue"</v>
      </c>
      <c r="AF888" t="str">
        <f t="shared" si="422"/>
        <v>"Core","Insurance","insuredAmount","Embedded","CurrencyValue",2,"Insurance details","Insured amount - amount covered by the insurance policy","false","false","","https://onerecord.iata.org/ns/cargo#Insurance","https://onerecord.iata.org/ns/cargo#insuredAmount","https://onerecord.iata.org/ns/cargo#CurrencyValue"</v>
      </c>
      <c r="AG888" t="str">
        <f t="shared" si="423"/>
        <v>"Core.Insurance"</v>
      </c>
      <c r="AH888" t="str">
        <f t="shared" si="424"/>
        <v>"insuredAmount"</v>
      </c>
      <c r="AI888" t="str">
        <f t="shared" si="425"/>
        <v>"Embedded.CurrencyValue"</v>
      </c>
      <c r="AJ888" t="str">
        <f t="shared" si="426"/>
        <v>""</v>
      </c>
      <c r="AK888" t="str">
        <f t="shared" si="427"/>
        <v>"hasOne"</v>
      </c>
      <c r="AL888" t="str">
        <f t="shared" si="428"/>
        <v>"Core.Insurance","insuredAmount","Embedded.CurrencyValue","","hasOne"</v>
      </c>
      <c r="AN888">
        <f>COUNTIF(View_conceptual!G:G,L888)</f>
        <v>0</v>
      </c>
      <c r="AO888">
        <f>COUNTIF(View_conceptual!H:H,L888)+COUNTIF(View_conceptual!I:I,N888)</f>
        <v>0</v>
      </c>
      <c r="AQ888" t="str">
        <f t="shared" si="429"/>
        <v/>
      </c>
      <c r="AR888" t="str">
        <f t="shared" si="430"/>
        <v/>
      </c>
      <c r="AT888">
        <f>COUNTIF(View_full!G:G,L888)</f>
        <v>1</v>
      </c>
      <c r="AU888">
        <f>COUNTIF(View_full!H:H,L888)+COUNTIF(View_full!I:I,N888)</f>
        <v>1</v>
      </c>
      <c r="AV888">
        <f>COUNTIFS(Property_Manual!$A$2:$A$1206,Raw!L888,Property_Manual!$B$2:$B$1206,Raw!M888,Property_Manual!$C$2:$C$1206,Raw!N888,Property_Manual!$D$2:$D$1206,Raw!O888,Property_Manual!$F$2:$F$1206,"x")</f>
        <v>0</v>
      </c>
      <c r="AW888" t="str">
        <f t="shared" si="431"/>
        <v>"Core","Insurance","insuredAmount","Embedded","CurrencyValue",2,"Insurance details","Insured amount - amount covered by the insurance policy","false","false","","https://onerecord.iata.org/ns/cargo#Insurance","https://onerecord.iata.org/ns/cargo#insuredAmount","https://onerecord.iata.org/ns/cargo#CurrencyValue"</v>
      </c>
      <c r="AX888" t="str">
        <f t="shared" si="432"/>
        <v/>
      </c>
      <c r="AY888" t="str">
        <f t="shared" si="433"/>
        <v/>
      </c>
    </row>
    <row r="889" spans="1:51" x14ac:dyDescent="0.2">
      <c r="A889" s="5" t="s">
        <v>1254</v>
      </c>
      <c r="B889" s="5" t="s">
        <v>20</v>
      </c>
      <c r="C889" s="5" t="s">
        <v>778</v>
      </c>
      <c r="D889" s="5" t="s">
        <v>784</v>
      </c>
      <c r="E889" s="5" t="s">
        <v>20</v>
      </c>
      <c r="F889" s="5" t="s">
        <v>143</v>
      </c>
      <c r="H889" t="s">
        <v>789</v>
      </c>
      <c r="I889" s="5" t="s">
        <v>780</v>
      </c>
      <c r="J889" s="5" t="s">
        <v>785</v>
      </c>
      <c r="K889" s="5"/>
      <c r="L889" t="str">
        <f t="shared" si="403"/>
        <v>Insurance</v>
      </c>
      <c r="M889" t="str">
        <f t="shared" si="404"/>
        <v>insuredShipments</v>
      </c>
      <c r="N889" t="str">
        <f t="shared" si="405"/>
        <v>Shipment</v>
      </c>
      <c r="O889" t="str">
        <f t="shared" si="406"/>
        <v>insurance</v>
      </c>
      <c r="P889" t="str">
        <f t="shared" si="407"/>
        <v/>
      </c>
      <c r="Q889" t="str">
        <f t="shared" si="408"/>
        <v>Object</v>
      </c>
      <c r="R889" t="str">
        <f t="shared" si="409"/>
        <v>"Core"</v>
      </c>
      <c r="S889" t="str">
        <f t="shared" si="410"/>
        <v>"Insurance"</v>
      </c>
      <c r="T889" t="str">
        <f t="shared" si="411"/>
        <v>"insuredShipments"</v>
      </c>
      <c r="U889" t="str">
        <f t="shared" si="412"/>
        <v>"Core"</v>
      </c>
      <c r="V889" t="str">
        <f t="shared" si="413"/>
        <v>"Shipment"</v>
      </c>
      <c r="W889">
        <f>IF($A889="Implicit","",COUNTIFS($C$8:C889,C889,$A$8:A889,"Explicit"))</f>
        <v>3</v>
      </c>
      <c r="X889" t="str">
        <f t="shared" si="414"/>
        <v>"Insurance details"</v>
      </c>
      <c r="Y889" t="str">
        <f t="shared" si="415"/>
        <v>"Reference to the shipments insured"</v>
      </c>
      <c r="Z889" t="str">
        <f t="shared" si="416"/>
        <v>"true"</v>
      </c>
      <c r="AA889" t="str">
        <f t="shared" si="417"/>
        <v>"false"</v>
      </c>
      <c r="AB889" t="str">
        <f t="shared" si="418"/>
        <v>""</v>
      </c>
      <c r="AC889" t="str">
        <f t="shared" si="419"/>
        <v>"https://onerecord.iata.org/ns/cargo#Insurance"</v>
      </c>
      <c r="AD889" t="str">
        <f t="shared" si="420"/>
        <v>"https://onerecord.iata.org/ns/cargo#insuredShipments"</v>
      </c>
      <c r="AE889" t="str">
        <f t="shared" si="421"/>
        <v>"https://onerecord.iata.org/ns/cargo#Shipment"</v>
      </c>
      <c r="AF889" t="str">
        <f t="shared" si="422"/>
        <v>"Core","Insurance","insuredShipments","Core","Shipment",3,"Insurance details","Reference to the shipments insured","true","false","","https://onerecord.iata.org/ns/cargo#Insurance","https://onerecord.iata.org/ns/cargo#insuredShipments","https://onerecord.iata.org/ns/cargo#Shipment"</v>
      </c>
      <c r="AG889" t="str">
        <f t="shared" si="423"/>
        <v>"Core.Insurance"</v>
      </c>
      <c r="AH889" t="str">
        <f t="shared" si="424"/>
        <v>"insuredShipments"</v>
      </c>
      <c r="AI889" t="str">
        <f t="shared" si="425"/>
        <v>"Core.Shipment"</v>
      </c>
      <c r="AJ889" t="str">
        <f t="shared" si="426"/>
        <v>"insurance"</v>
      </c>
      <c r="AK889" t="str">
        <f t="shared" si="427"/>
        <v>"hasMany"</v>
      </c>
      <c r="AL889" t="str">
        <f t="shared" si="428"/>
        <v>"Core.Insurance","insuredShipments","Core.Shipment","insurance","hasMany"</v>
      </c>
      <c r="AN889">
        <f>COUNTIF(View_conceptual!G:G,L889)</f>
        <v>0</v>
      </c>
      <c r="AO889">
        <f>COUNTIF(View_conceptual!H:H,L889)+COUNTIF(View_conceptual!I:I,N889)</f>
        <v>1</v>
      </c>
      <c r="AQ889" t="str">
        <f t="shared" si="429"/>
        <v/>
      </c>
      <c r="AR889" t="str">
        <f t="shared" si="430"/>
        <v/>
      </c>
      <c r="AT889">
        <f>COUNTIF(View_full!G:G,L889)</f>
        <v>1</v>
      </c>
      <c r="AU889">
        <f>COUNTIF(View_full!H:H,L889)+COUNTIF(View_full!I:I,N889)</f>
        <v>2</v>
      </c>
      <c r="AV889">
        <f>COUNTIFS(Property_Manual!$A$2:$A$1206,Raw!L889,Property_Manual!$B$2:$B$1206,Raw!M889,Property_Manual!$C$2:$C$1206,Raw!N889,Property_Manual!$D$2:$D$1206,Raw!O889,Property_Manual!$F$2:$F$1206,"x")</f>
        <v>1</v>
      </c>
      <c r="AW889" t="str">
        <f t="shared" si="431"/>
        <v>"Core","Insurance","insuredShipments","Core","Shipment",3,"Insurance details","Reference to the shipments insured","true","false","","https://onerecord.iata.org/ns/cargo#Insurance","https://onerecord.iata.org/ns/cargo#insuredShipments","https://onerecord.iata.org/ns/cargo#Shipment"</v>
      </c>
      <c r="AX889" t="str">
        <f t="shared" si="432"/>
        <v>"Core.Insurance","insuredShipments","Core.Shipment","insurance","hasMany"</v>
      </c>
      <c r="AY889" t="str">
        <f t="shared" si="433"/>
        <v>"Core.Insurance","insuredShipments","Core.Shipment","insurance","hasMany"</v>
      </c>
    </row>
    <row r="890" spans="1:51" x14ac:dyDescent="0.2">
      <c r="A890" s="5" t="s">
        <v>1254</v>
      </c>
      <c r="B890" s="5" t="s">
        <v>20</v>
      </c>
      <c r="C890" s="5" t="s">
        <v>778</v>
      </c>
      <c r="D890" s="5" t="s">
        <v>38</v>
      </c>
      <c r="E890" s="5" t="s">
        <v>1209</v>
      </c>
      <c r="F890" s="5" t="s">
        <v>23</v>
      </c>
      <c r="H890" t="s">
        <v>415</v>
      </c>
      <c r="I890" s="5" t="s">
        <v>780</v>
      </c>
      <c r="J890" s="5" t="s">
        <v>39</v>
      </c>
      <c r="K890" s="5"/>
      <c r="L890" t="str">
        <f t="shared" si="403"/>
        <v>Insurance</v>
      </c>
      <c r="M890" t="str">
        <f t="shared" si="404"/>
        <v>checks</v>
      </c>
      <c r="N890" t="str">
        <f t="shared" si="405"/>
        <v>Check</v>
      </c>
      <c r="O890" t="str">
        <f t="shared" si="406"/>
        <v>checkedObject</v>
      </c>
      <c r="P890" t="str">
        <f t="shared" si="407"/>
        <v/>
      </c>
      <c r="Q890" t="str">
        <f t="shared" si="408"/>
        <v>Object</v>
      </c>
      <c r="R890" t="str">
        <f t="shared" si="409"/>
        <v>"Core"</v>
      </c>
      <c r="S890" t="str">
        <f t="shared" si="410"/>
        <v>"Insurance"</v>
      </c>
      <c r="T890" t="str">
        <f t="shared" si="411"/>
        <v>"checks"</v>
      </c>
      <c r="U890" t="str">
        <f t="shared" si="412"/>
        <v>"Action"</v>
      </c>
      <c r="V890" t="str">
        <f t="shared" si="413"/>
        <v>"Check"</v>
      </c>
      <c r="W890">
        <f>IF($A890="Implicit","",COUNTIFS($C$8:C890,C890,$A$8:A890,"Explicit"))</f>
        <v>4</v>
      </c>
      <c r="X890" t="str">
        <f t="shared" si="414"/>
        <v>"Insurance details"</v>
      </c>
      <c r="Y890" t="str">
        <f t="shared" si="415"/>
        <v>"References to the CheckActions performed on the object"</v>
      </c>
      <c r="Z890" t="str">
        <f t="shared" si="416"/>
        <v>"true"</v>
      </c>
      <c r="AA890" t="str">
        <f t="shared" si="417"/>
        <v>"false"</v>
      </c>
      <c r="AB890" t="str">
        <f t="shared" si="418"/>
        <v>""</v>
      </c>
      <c r="AC890" t="str">
        <f t="shared" si="419"/>
        <v>"https://onerecord.iata.org/ns/cargo#Insurance"</v>
      </c>
      <c r="AD890" t="str">
        <f t="shared" si="420"/>
        <v>"https://onerecord.iata.org/ns/cargo#checks"</v>
      </c>
      <c r="AE890" t="str">
        <f t="shared" si="421"/>
        <v>"https://onerecord.iata.org/ns/cargo#Check"</v>
      </c>
      <c r="AF890" t="str">
        <f t="shared" si="422"/>
        <v>"Core","Insurance","checks","Action","Check",4,"Insurance details","References to the CheckActions performed on the object","true","false","","https://onerecord.iata.org/ns/cargo#Insurance","https://onerecord.iata.org/ns/cargo#checks","https://onerecord.iata.org/ns/cargo#Check"</v>
      </c>
      <c r="AG890" t="str">
        <f t="shared" si="423"/>
        <v>"Core.Insurance"</v>
      </c>
      <c r="AH890" t="str">
        <f t="shared" si="424"/>
        <v>"checks"</v>
      </c>
      <c r="AI890" t="str">
        <f t="shared" si="425"/>
        <v>"Action.Check"</v>
      </c>
      <c r="AJ890" t="str">
        <f t="shared" si="426"/>
        <v>"checkedObject"</v>
      </c>
      <c r="AK890" t="str">
        <f t="shared" si="427"/>
        <v>"hasMany"</v>
      </c>
      <c r="AL890" t="str">
        <f t="shared" si="428"/>
        <v>"Core.Insurance","checks","Action.Check","checkedObject","hasMany"</v>
      </c>
      <c r="AN890">
        <f>COUNTIF(View_conceptual!G:G,L890)</f>
        <v>0</v>
      </c>
      <c r="AO890">
        <f>COUNTIF(View_conceptual!H:H,L890)+COUNTIF(View_conceptual!I:I,N890)</f>
        <v>0</v>
      </c>
      <c r="AQ890" t="str">
        <f t="shared" si="429"/>
        <v/>
      </c>
      <c r="AR890" t="str">
        <f t="shared" si="430"/>
        <v/>
      </c>
      <c r="AT890">
        <f>COUNTIF(View_full!G:G,L890)</f>
        <v>1</v>
      </c>
      <c r="AU890">
        <f>COUNTIF(View_full!H:H,L890)+COUNTIF(View_full!I:I,N890)</f>
        <v>1</v>
      </c>
      <c r="AV890">
        <f>COUNTIFS(Property_Manual!$A$2:$A$1206,Raw!L890,Property_Manual!$B$2:$B$1206,Raw!M890,Property_Manual!$C$2:$C$1206,Raw!N890,Property_Manual!$D$2:$D$1206,Raw!O890,Property_Manual!$F$2:$F$1206,"x")</f>
        <v>0</v>
      </c>
      <c r="AW890" t="str">
        <f t="shared" si="431"/>
        <v>"Core","Insurance","checks","Action","Check",4,"Insurance details","References to the CheckActions performed on the object","true","false","","https://onerecord.iata.org/ns/cargo#Insurance","https://onerecord.iata.org/ns/cargo#checks","https://onerecord.iata.org/ns/cargo#Check"</v>
      </c>
      <c r="AX890" t="str">
        <f t="shared" si="432"/>
        <v/>
      </c>
      <c r="AY890" t="str">
        <f t="shared" si="433"/>
        <v/>
      </c>
    </row>
    <row r="891" spans="1:51" x14ac:dyDescent="0.2">
      <c r="A891" s="5" t="s">
        <v>1254</v>
      </c>
      <c r="B891" s="5" t="s">
        <v>20</v>
      </c>
      <c r="C891" s="5" t="s">
        <v>778</v>
      </c>
      <c r="D891" s="5" t="s">
        <v>43</v>
      </c>
      <c r="E891" s="5" t="s">
        <v>1198</v>
      </c>
      <c r="F891" s="5" t="s">
        <v>44</v>
      </c>
      <c r="H891" t="s">
        <v>654</v>
      </c>
      <c r="I891" s="5" t="s">
        <v>780</v>
      </c>
      <c r="J891" s="5" t="s">
        <v>45</v>
      </c>
      <c r="K891" s="5"/>
      <c r="L891" t="str">
        <f t="shared" si="403"/>
        <v>Insurance</v>
      </c>
      <c r="M891" t="str">
        <f t="shared" si="404"/>
        <v>externalReferences</v>
      </c>
      <c r="N891" t="str">
        <f t="shared" si="405"/>
        <v>ExternalReference</v>
      </c>
      <c r="O891" t="str">
        <f t="shared" si="406"/>
        <v>referenceForObjects</v>
      </c>
      <c r="P891" t="str">
        <f t="shared" si="407"/>
        <v/>
      </c>
      <c r="Q891" t="str">
        <f t="shared" si="408"/>
        <v>Object</v>
      </c>
      <c r="R891" t="str">
        <f t="shared" si="409"/>
        <v>"Core"</v>
      </c>
      <c r="S891" t="str">
        <f t="shared" si="410"/>
        <v>"Insurance"</v>
      </c>
      <c r="T891" t="str">
        <f t="shared" si="411"/>
        <v>"externalReferences"</v>
      </c>
      <c r="U891" t="str">
        <f t="shared" si="412"/>
        <v>"Common"</v>
      </c>
      <c r="V891" t="str">
        <f t="shared" si="413"/>
        <v>"ExternalReference"</v>
      </c>
      <c r="W891">
        <f>IF($A891="Implicit","",COUNTIFS($C$8:C891,C891,$A$8:A891,"Explicit"))</f>
        <v>5</v>
      </c>
      <c r="X891" t="str">
        <f t="shared" si="414"/>
        <v>"Insurance details"</v>
      </c>
      <c r="Y891" t="str">
        <f t="shared" si="415"/>
        <v>"References to all associated ExternalReferences"</v>
      </c>
      <c r="Z891" t="str">
        <f t="shared" si="416"/>
        <v>"true"</v>
      </c>
      <c r="AA891" t="str">
        <f t="shared" si="417"/>
        <v>"false"</v>
      </c>
      <c r="AB891" t="str">
        <f t="shared" si="418"/>
        <v>""</v>
      </c>
      <c r="AC891" t="str">
        <f t="shared" si="419"/>
        <v>"https://onerecord.iata.org/ns/cargo#Insurance"</v>
      </c>
      <c r="AD891" t="str">
        <f t="shared" si="420"/>
        <v>"https://onerecord.iata.org/ns/cargo#externalReferences"</v>
      </c>
      <c r="AE891" t="str">
        <f t="shared" si="421"/>
        <v>"https://onerecord.iata.org/ns/cargo#ExternalReference"</v>
      </c>
      <c r="AF891" t="str">
        <f t="shared" si="422"/>
        <v>"Core","Insurance","externalReferences","Common","ExternalReference",5,"Insurance details","References to all associated ExternalReferences","true","false","","https://onerecord.iata.org/ns/cargo#Insurance","https://onerecord.iata.org/ns/cargo#externalReferences","https://onerecord.iata.org/ns/cargo#ExternalReference"</v>
      </c>
      <c r="AG891" t="str">
        <f t="shared" si="423"/>
        <v>"Core.Insurance"</v>
      </c>
      <c r="AH891" t="str">
        <f t="shared" si="424"/>
        <v>"externalReferences"</v>
      </c>
      <c r="AI891" t="str">
        <f t="shared" si="425"/>
        <v>"Common.ExternalReference"</v>
      </c>
      <c r="AJ891" t="str">
        <f t="shared" si="426"/>
        <v>"referenceForObjects"</v>
      </c>
      <c r="AK891" t="str">
        <f t="shared" si="427"/>
        <v>"hasMany"</v>
      </c>
      <c r="AL891" t="str">
        <f t="shared" si="428"/>
        <v>"Core.Insurance","externalReferences","Common.ExternalReference","referenceForObjects","hasMany"</v>
      </c>
      <c r="AN891">
        <f>COUNTIF(View_conceptual!G:G,L891)</f>
        <v>0</v>
      </c>
      <c r="AO891">
        <f>COUNTIF(View_conceptual!H:H,L891)+COUNTIF(View_conceptual!I:I,N891)</f>
        <v>0</v>
      </c>
      <c r="AQ891" t="str">
        <f t="shared" si="429"/>
        <v/>
      </c>
      <c r="AR891" t="str">
        <f t="shared" si="430"/>
        <v/>
      </c>
      <c r="AT891">
        <f>COUNTIF(View_full!G:G,L891)</f>
        <v>1</v>
      </c>
      <c r="AU891">
        <f>COUNTIF(View_full!H:H,L891)+COUNTIF(View_full!I:I,N891)</f>
        <v>1</v>
      </c>
      <c r="AV891">
        <f>COUNTIFS(Property_Manual!$A$2:$A$1206,Raw!L891,Property_Manual!$B$2:$B$1206,Raw!M891,Property_Manual!$C$2:$C$1206,Raw!N891,Property_Manual!$D$2:$D$1206,Raw!O891,Property_Manual!$F$2:$F$1206,"x")</f>
        <v>0</v>
      </c>
      <c r="AW891" t="str">
        <f t="shared" si="431"/>
        <v>"Core","Insurance","externalReferences","Common","ExternalReference",5,"Insurance details","References to all associated ExternalReferences","true","false","","https://onerecord.iata.org/ns/cargo#Insurance","https://onerecord.iata.org/ns/cargo#externalReferences","https://onerecord.iata.org/ns/cargo#ExternalReference"</v>
      </c>
      <c r="AX891" t="str">
        <f t="shared" si="432"/>
        <v/>
      </c>
      <c r="AY891" t="str">
        <f t="shared" si="433"/>
        <v/>
      </c>
    </row>
    <row r="892" spans="1:51" x14ac:dyDescent="0.2">
      <c r="A892" s="5" t="s">
        <v>1255</v>
      </c>
      <c r="B892" s="5" t="s">
        <v>20</v>
      </c>
      <c r="C892" s="5" t="s">
        <v>778</v>
      </c>
      <c r="D892" s="5" t="s">
        <v>779</v>
      </c>
      <c r="E892" s="5" t="s">
        <v>1836</v>
      </c>
      <c r="F892" s="5" t="s">
        <v>100</v>
      </c>
      <c r="G892">
        <v>1</v>
      </c>
      <c r="I892" s="5" t="s">
        <v>780</v>
      </c>
      <c r="J892" s="5" t="s">
        <v>781</v>
      </c>
      <c r="K892" s="5" t="s">
        <v>1830</v>
      </c>
      <c r="L892" t="str">
        <f t="shared" si="403"/>
        <v>Insurance</v>
      </c>
      <c r="M892" t="str">
        <f t="shared" si="404"/>
        <v>coveringOrganization</v>
      </c>
      <c r="N892" t="str">
        <f t="shared" si="405"/>
        <v>Organization</v>
      </c>
      <c r="O892" t="str">
        <f t="shared" si="406"/>
        <v/>
      </c>
      <c r="P892" t="str">
        <f t="shared" si="407"/>
        <v>Carrier|Company|PublicAuthority</v>
      </c>
      <c r="Q892" t="str">
        <f t="shared" si="408"/>
        <v>Object</v>
      </c>
      <c r="R892" t="str">
        <f t="shared" si="409"/>
        <v/>
      </c>
      <c r="S892" t="str">
        <f t="shared" si="410"/>
        <v/>
      </c>
      <c r="T892" t="str">
        <f t="shared" si="411"/>
        <v/>
      </c>
      <c r="U892" t="str">
        <f t="shared" si="412"/>
        <v/>
      </c>
      <c r="V892" t="str">
        <f t="shared" si="413"/>
        <v/>
      </c>
      <c r="W892" t="str">
        <f>IF($A892="Implicit","",COUNTIFS($C$8:C892,C892,$A$8:A892,"Explicit"))</f>
        <v/>
      </c>
      <c r="X892" t="str">
        <f t="shared" si="414"/>
        <v/>
      </c>
      <c r="Y892" t="str">
        <f t="shared" si="415"/>
        <v/>
      </c>
      <c r="Z892" t="str">
        <f t="shared" si="416"/>
        <v/>
      </c>
      <c r="AA892" t="str">
        <f t="shared" si="417"/>
        <v/>
      </c>
      <c r="AB892" t="str">
        <f t="shared" si="418"/>
        <v/>
      </c>
      <c r="AC892" t="str">
        <f t="shared" si="419"/>
        <v/>
      </c>
      <c r="AD892" t="str">
        <f t="shared" si="420"/>
        <v/>
      </c>
      <c r="AE892" t="str">
        <f t="shared" si="421"/>
        <v/>
      </c>
      <c r="AF892" t="str">
        <f t="shared" si="422"/>
        <v/>
      </c>
      <c r="AG892" t="str">
        <f t="shared" si="423"/>
        <v>"Core.Insurance"</v>
      </c>
      <c r="AH892" t="str">
        <f t="shared" si="424"/>
        <v>"coveringOrganization"</v>
      </c>
      <c r="AI892" t="str">
        <f t="shared" si="425"/>
        <v>"Agent.Organization"</v>
      </c>
      <c r="AJ892" t="str">
        <f t="shared" si="426"/>
        <v>""</v>
      </c>
      <c r="AK892" t="str">
        <f t="shared" si="427"/>
        <v>"hasOne"</v>
      </c>
      <c r="AL892" t="str">
        <f t="shared" si="428"/>
        <v>"Core.Insurance","coveringOrganization","Agent.Organization","","hasOne"</v>
      </c>
      <c r="AN892">
        <f>COUNTIF(View_conceptual!G:G,L892)</f>
        <v>0</v>
      </c>
      <c r="AO892">
        <f>COUNTIF(View_conceptual!H:H,L892)+COUNTIF(View_conceptual!I:I,N892)</f>
        <v>0</v>
      </c>
      <c r="AQ892" t="str">
        <f t="shared" si="429"/>
        <v/>
      </c>
      <c r="AR892" t="str">
        <f t="shared" si="430"/>
        <v/>
      </c>
      <c r="AT892">
        <f>COUNTIF(View_full!G:G,L892)</f>
        <v>1</v>
      </c>
      <c r="AU892">
        <f>COUNTIF(View_full!H:H,L892)+COUNTIF(View_full!I:I,N892)</f>
        <v>1</v>
      </c>
      <c r="AV892">
        <f>COUNTIFS(Property_Manual!$A$2:$A$1206,Raw!L892,Property_Manual!$B$2:$B$1206,Raw!M892,Property_Manual!$C$2:$C$1206,Raw!N892,Property_Manual!$D$2:$D$1206,Raw!O892,Property_Manual!$F$2:$F$1206,"x")</f>
        <v>0</v>
      </c>
      <c r="AW892" t="str">
        <f t="shared" si="431"/>
        <v/>
      </c>
      <c r="AX892" t="str">
        <f t="shared" si="432"/>
        <v/>
      </c>
      <c r="AY892" t="str">
        <f t="shared" si="433"/>
        <v/>
      </c>
    </row>
    <row r="893" spans="1:51" x14ac:dyDescent="0.2">
      <c r="A893" s="5" t="s">
        <v>1255</v>
      </c>
      <c r="B893" s="5" t="s">
        <v>20</v>
      </c>
      <c r="C893" s="5" t="s">
        <v>778</v>
      </c>
      <c r="D893" s="5" t="s">
        <v>779</v>
      </c>
      <c r="E893" s="5" t="s">
        <v>1836</v>
      </c>
      <c r="F893" s="5" t="s">
        <v>297</v>
      </c>
      <c r="G893">
        <v>1</v>
      </c>
      <c r="I893" s="5" t="s">
        <v>780</v>
      </c>
      <c r="J893" s="5" t="s">
        <v>781</v>
      </c>
      <c r="K893" s="5"/>
      <c r="L893" t="str">
        <f t="shared" si="403"/>
        <v>Insurance</v>
      </c>
      <c r="M893" t="str">
        <f t="shared" si="404"/>
        <v>coveringOrganization</v>
      </c>
      <c r="N893" t="str">
        <f t="shared" si="405"/>
        <v>Carrier</v>
      </c>
      <c r="O893" t="str">
        <f t="shared" si="406"/>
        <v/>
      </c>
      <c r="P893" t="str">
        <f t="shared" si="407"/>
        <v/>
      </c>
      <c r="Q893" t="str">
        <f t="shared" si="408"/>
        <v>Object</v>
      </c>
      <c r="R893" t="str">
        <f t="shared" si="409"/>
        <v/>
      </c>
      <c r="S893" t="str">
        <f t="shared" si="410"/>
        <v/>
      </c>
      <c r="T893" t="str">
        <f t="shared" si="411"/>
        <v/>
      </c>
      <c r="U893" t="str">
        <f t="shared" si="412"/>
        <v/>
      </c>
      <c r="V893" t="str">
        <f t="shared" si="413"/>
        <v/>
      </c>
      <c r="W893" t="str">
        <f>IF($A893="Implicit","",COUNTIFS($C$8:C893,C893,$A$8:A893,"Explicit"))</f>
        <v/>
      </c>
      <c r="X893" t="str">
        <f t="shared" si="414"/>
        <v/>
      </c>
      <c r="Y893" t="str">
        <f t="shared" si="415"/>
        <v/>
      </c>
      <c r="Z893" t="str">
        <f t="shared" si="416"/>
        <v/>
      </c>
      <c r="AA893" t="str">
        <f t="shared" si="417"/>
        <v/>
      </c>
      <c r="AB893" t="str">
        <f t="shared" si="418"/>
        <v/>
      </c>
      <c r="AC893" t="str">
        <f t="shared" si="419"/>
        <v/>
      </c>
      <c r="AD893" t="str">
        <f t="shared" si="420"/>
        <v/>
      </c>
      <c r="AE893" t="str">
        <f t="shared" si="421"/>
        <v/>
      </c>
      <c r="AF893" t="str">
        <f t="shared" si="422"/>
        <v/>
      </c>
      <c r="AG893" t="str">
        <f t="shared" si="423"/>
        <v>"Core.Insurance"</v>
      </c>
      <c r="AH893" t="str">
        <f t="shared" si="424"/>
        <v>"coveringOrganization"</v>
      </c>
      <c r="AI893" t="str">
        <f t="shared" si="425"/>
        <v>"Agent.Carrier"</v>
      </c>
      <c r="AJ893" t="str">
        <f t="shared" si="426"/>
        <v>""</v>
      </c>
      <c r="AK893" t="str">
        <f t="shared" si="427"/>
        <v>"hasOne"</v>
      </c>
      <c r="AL893" t="str">
        <f t="shared" si="428"/>
        <v>"Core.Insurance","coveringOrganization","Agent.Carrier","","hasOne"</v>
      </c>
      <c r="AN893">
        <f>COUNTIF(View_conceptual!G:G,L893)</f>
        <v>0</v>
      </c>
      <c r="AO893">
        <f>COUNTIF(View_conceptual!H:H,L893)+COUNTIF(View_conceptual!I:I,N893)</f>
        <v>0</v>
      </c>
      <c r="AQ893" t="str">
        <f t="shared" si="429"/>
        <v/>
      </c>
      <c r="AR893" t="str">
        <f t="shared" si="430"/>
        <v/>
      </c>
      <c r="AT893">
        <f>COUNTIF(View_full!G:G,L893)</f>
        <v>1</v>
      </c>
      <c r="AU893">
        <f>COUNTIF(View_full!H:H,L893)+COUNTIF(View_full!I:I,N893)</f>
        <v>1</v>
      </c>
      <c r="AV893">
        <f>COUNTIFS(Property_Manual!$A$2:$A$1206,Raw!L893,Property_Manual!$B$2:$B$1206,Raw!M893,Property_Manual!$C$2:$C$1206,Raw!N893,Property_Manual!$D$2:$D$1206,Raw!O893,Property_Manual!$F$2:$F$1206,"x")</f>
        <v>0</v>
      </c>
      <c r="AW893" t="str">
        <f t="shared" si="431"/>
        <v/>
      </c>
      <c r="AX893" t="str">
        <f t="shared" si="432"/>
        <v/>
      </c>
      <c r="AY893" t="str">
        <f t="shared" si="433"/>
        <v/>
      </c>
    </row>
    <row r="894" spans="1:51" x14ac:dyDescent="0.2">
      <c r="A894" s="5" t="s">
        <v>1255</v>
      </c>
      <c r="B894" s="5" t="s">
        <v>20</v>
      </c>
      <c r="C894" s="5" t="s">
        <v>778</v>
      </c>
      <c r="D894" s="5" t="s">
        <v>779</v>
      </c>
      <c r="E894" s="5" t="s">
        <v>1836</v>
      </c>
      <c r="F894" s="5" t="s">
        <v>230</v>
      </c>
      <c r="G894">
        <v>1</v>
      </c>
      <c r="I894" s="5" t="s">
        <v>780</v>
      </c>
      <c r="J894" s="5" t="s">
        <v>781</v>
      </c>
      <c r="K894" s="5" t="s">
        <v>297</v>
      </c>
      <c r="L894" t="str">
        <f t="shared" si="403"/>
        <v>Insurance</v>
      </c>
      <c r="M894" t="str">
        <f t="shared" si="404"/>
        <v>coveringOrganization</v>
      </c>
      <c r="N894" t="str">
        <f t="shared" si="405"/>
        <v>Company</v>
      </c>
      <c r="O894" t="str">
        <f t="shared" si="406"/>
        <v/>
      </c>
      <c r="P894" t="str">
        <f t="shared" si="407"/>
        <v>Carrier</v>
      </c>
      <c r="Q894" t="str">
        <f t="shared" si="408"/>
        <v>Object</v>
      </c>
      <c r="R894" t="str">
        <f t="shared" si="409"/>
        <v/>
      </c>
      <c r="S894" t="str">
        <f t="shared" si="410"/>
        <v/>
      </c>
      <c r="T894" t="str">
        <f t="shared" si="411"/>
        <v/>
      </c>
      <c r="U894" t="str">
        <f t="shared" si="412"/>
        <v/>
      </c>
      <c r="V894" t="str">
        <f t="shared" si="413"/>
        <v/>
      </c>
      <c r="W894" t="str">
        <f>IF($A894="Implicit","",COUNTIFS($C$8:C894,C894,$A$8:A894,"Explicit"))</f>
        <v/>
      </c>
      <c r="X894" t="str">
        <f t="shared" si="414"/>
        <v/>
      </c>
      <c r="Y894" t="str">
        <f t="shared" si="415"/>
        <v/>
      </c>
      <c r="Z894" t="str">
        <f t="shared" si="416"/>
        <v/>
      </c>
      <c r="AA894" t="str">
        <f t="shared" si="417"/>
        <v/>
      </c>
      <c r="AB894" t="str">
        <f t="shared" si="418"/>
        <v/>
      </c>
      <c r="AC894" t="str">
        <f t="shared" si="419"/>
        <v/>
      </c>
      <c r="AD894" t="str">
        <f t="shared" si="420"/>
        <v/>
      </c>
      <c r="AE894" t="str">
        <f t="shared" si="421"/>
        <v/>
      </c>
      <c r="AF894" t="str">
        <f t="shared" si="422"/>
        <v/>
      </c>
      <c r="AG894" t="str">
        <f t="shared" si="423"/>
        <v>"Core.Insurance"</v>
      </c>
      <c r="AH894" t="str">
        <f t="shared" si="424"/>
        <v>"coveringOrganization"</v>
      </c>
      <c r="AI894" t="str">
        <f t="shared" si="425"/>
        <v>"Agent.Company"</v>
      </c>
      <c r="AJ894" t="str">
        <f t="shared" si="426"/>
        <v>""</v>
      </c>
      <c r="AK894" t="str">
        <f t="shared" si="427"/>
        <v>"hasOne"</v>
      </c>
      <c r="AL894" t="str">
        <f t="shared" si="428"/>
        <v>"Core.Insurance","coveringOrganization","Agent.Company","","hasOne"</v>
      </c>
      <c r="AN894">
        <f>COUNTIF(View_conceptual!G:G,L894)</f>
        <v>0</v>
      </c>
      <c r="AO894">
        <f>COUNTIF(View_conceptual!H:H,L894)+COUNTIF(View_conceptual!I:I,N894)</f>
        <v>0</v>
      </c>
      <c r="AQ894" t="str">
        <f t="shared" si="429"/>
        <v/>
      </c>
      <c r="AR894" t="str">
        <f t="shared" si="430"/>
        <v/>
      </c>
      <c r="AT894">
        <f>COUNTIF(View_full!G:G,L894)</f>
        <v>1</v>
      </c>
      <c r="AU894">
        <f>COUNTIF(View_full!H:H,L894)+COUNTIF(View_full!I:I,N894)</f>
        <v>1</v>
      </c>
      <c r="AV894">
        <f>COUNTIFS(Property_Manual!$A$2:$A$1206,Raw!L894,Property_Manual!$B$2:$B$1206,Raw!M894,Property_Manual!$C$2:$C$1206,Raw!N894,Property_Manual!$D$2:$D$1206,Raw!O894,Property_Manual!$F$2:$F$1206,"x")</f>
        <v>0</v>
      </c>
      <c r="AW894" t="str">
        <f t="shared" si="431"/>
        <v/>
      </c>
      <c r="AX894" t="str">
        <f t="shared" si="432"/>
        <v/>
      </c>
      <c r="AY894" t="str">
        <f t="shared" si="433"/>
        <v/>
      </c>
    </row>
    <row r="895" spans="1:51" x14ac:dyDescent="0.2">
      <c r="A895" s="5" t="s">
        <v>1255</v>
      </c>
      <c r="B895" s="5" t="s">
        <v>20</v>
      </c>
      <c r="C895" s="5" t="s">
        <v>778</v>
      </c>
      <c r="D895" s="5" t="s">
        <v>779</v>
      </c>
      <c r="E895" s="5" t="s">
        <v>1836</v>
      </c>
      <c r="F895" s="5" t="s">
        <v>1132</v>
      </c>
      <c r="G895">
        <v>1</v>
      </c>
      <c r="I895" s="5" t="s">
        <v>780</v>
      </c>
      <c r="J895" s="5" t="s">
        <v>781</v>
      </c>
      <c r="K895" s="5"/>
      <c r="L895" t="str">
        <f t="shared" si="403"/>
        <v>Insurance</v>
      </c>
      <c r="M895" t="str">
        <f t="shared" si="404"/>
        <v>coveringOrganization</v>
      </c>
      <c r="N895" t="str">
        <f t="shared" si="405"/>
        <v>PublicAuthority</v>
      </c>
      <c r="O895" t="str">
        <f t="shared" si="406"/>
        <v/>
      </c>
      <c r="P895" t="str">
        <f t="shared" si="407"/>
        <v/>
      </c>
      <c r="Q895" t="str">
        <f t="shared" si="408"/>
        <v>Object</v>
      </c>
      <c r="R895" t="str">
        <f t="shared" si="409"/>
        <v/>
      </c>
      <c r="S895" t="str">
        <f t="shared" si="410"/>
        <v/>
      </c>
      <c r="T895" t="str">
        <f t="shared" si="411"/>
        <v/>
      </c>
      <c r="U895" t="str">
        <f t="shared" si="412"/>
        <v/>
      </c>
      <c r="V895" t="str">
        <f t="shared" si="413"/>
        <v/>
      </c>
      <c r="W895" t="str">
        <f>IF($A895="Implicit","",COUNTIFS($C$8:C895,C895,$A$8:A895,"Explicit"))</f>
        <v/>
      </c>
      <c r="X895" t="str">
        <f t="shared" si="414"/>
        <v/>
      </c>
      <c r="Y895" t="str">
        <f t="shared" si="415"/>
        <v/>
      </c>
      <c r="Z895" t="str">
        <f t="shared" si="416"/>
        <v/>
      </c>
      <c r="AA895" t="str">
        <f t="shared" si="417"/>
        <v/>
      </c>
      <c r="AB895" t="str">
        <f t="shared" si="418"/>
        <v/>
      </c>
      <c r="AC895" t="str">
        <f t="shared" si="419"/>
        <v/>
      </c>
      <c r="AD895" t="str">
        <f t="shared" si="420"/>
        <v/>
      </c>
      <c r="AE895" t="str">
        <f t="shared" si="421"/>
        <v/>
      </c>
      <c r="AF895" t="str">
        <f t="shared" si="422"/>
        <v/>
      </c>
      <c r="AG895" t="str">
        <f t="shared" si="423"/>
        <v>"Core.Insurance"</v>
      </c>
      <c r="AH895" t="str">
        <f t="shared" si="424"/>
        <v>"coveringOrganization"</v>
      </c>
      <c r="AI895" t="str">
        <f t="shared" si="425"/>
        <v>"Agent.PublicAuthority"</v>
      </c>
      <c r="AJ895" t="str">
        <f t="shared" si="426"/>
        <v>""</v>
      </c>
      <c r="AK895" t="str">
        <f t="shared" si="427"/>
        <v>"hasOne"</v>
      </c>
      <c r="AL895" t="str">
        <f t="shared" si="428"/>
        <v>"Core.Insurance","coveringOrganization","Agent.PublicAuthority","","hasOne"</v>
      </c>
      <c r="AN895">
        <f>COUNTIF(View_conceptual!G:G,L895)</f>
        <v>0</v>
      </c>
      <c r="AO895">
        <f>COUNTIF(View_conceptual!H:H,L895)+COUNTIF(View_conceptual!I:I,N895)</f>
        <v>0</v>
      </c>
      <c r="AQ895" t="str">
        <f t="shared" si="429"/>
        <v/>
      </c>
      <c r="AR895" t="str">
        <f t="shared" si="430"/>
        <v/>
      </c>
      <c r="AT895">
        <f>COUNTIF(View_full!G:G,L895)</f>
        <v>1</v>
      </c>
      <c r="AU895">
        <f>COUNTIF(View_full!H:H,L895)+COUNTIF(View_full!I:I,N895)</f>
        <v>1</v>
      </c>
      <c r="AV895">
        <f>COUNTIFS(Property_Manual!$A$2:$A$1206,Raw!L895,Property_Manual!$B$2:$B$1206,Raw!M895,Property_Manual!$C$2:$C$1206,Raw!N895,Property_Manual!$D$2:$D$1206,Raw!O895,Property_Manual!$F$2:$F$1206,"x")</f>
        <v>0</v>
      </c>
      <c r="AW895" t="str">
        <f t="shared" si="431"/>
        <v/>
      </c>
      <c r="AX895" t="str">
        <f t="shared" si="432"/>
        <v/>
      </c>
      <c r="AY895" t="str">
        <f t="shared" si="433"/>
        <v/>
      </c>
    </row>
    <row r="896" spans="1:51" x14ac:dyDescent="0.2">
      <c r="A896" s="5" t="s">
        <v>1255</v>
      </c>
      <c r="B896" s="5" t="s">
        <v>20</v>
      </c>
      <c r="C896" s="5" t="s">
        <v>778</v>
      </c>
      <c r="D896" s="5" t="s">
        <v>782</v>
      </c>
      <c r="E896" s="5" t="s">
        <v>49</v>
      </c>
      <c r="F896" s="5" t="s">
        <v>248</v>
      </c>
      <c r="G896">
        <v>1</v>
      </c>
      <c r="I896" s="5" t="s">
        <v>780</v>
      </c>
      <c r="J896" s="5" t="s">
        <v>783</v>
      </c>
      <c r="K896" s="5"/>
      <c r="L896" t="str">
        <f t="shared" si="403"/>
        <v>Insurance</v>
      </c>
      <c r="M896" t="str">
        <f t="shared" si="404"/>
        <v>insuredAmount</v>
      </c>
      <c r="N896" t="str">
        <f t="shared" si="405"/>
        <v>CurrencyValue</v>
      </c>
      <c r="O896" t="str">
        <f t="shared" si="406"/>
        <v/>
      </c>
      <c r="P896" t="str">
        <f t="shared" si="407"/>
        <v/>
      </c>
      <c r="Q896" t="str">
        <f t="shared" si="408"/>
        <v>Object</v>
      </c>
      <c r="R896" t="str">
        <f t="shared" si="409"/>
        <v/>
      </c>
      <c r="S896" t="str">
        <f t="shared" si="410"/>
        <v/>
      </c>
      <c r="T896" t="str">
        <f t="shared" si="411"/>
        <v/>
      </c>
      <c r="U896" t="str">
        <f t="shared" si="412"/>
        <v/>
      </c>
      <c r="V896" t="str">
        <f t="shared" si="413"/>
        <v/>
      </c>
      <c r="W896" t="str">
        <f>IF($A896="Implicit","",COUNTIFS($C$8:C896,C896,$A$8:A896,"Explicit"))</f>
        <v/>
      </c>
      <c r="X896" t="str">
        <f t="shared" si="414"/>
        <v/>
      </c>
      <c r="Y896" t="str">
        <f t="shared" si="415"/>
        <v/>
      </c>
      <c r="Z896" t="str">
        <f t="shared" si="416"/>
        <v/>
      </c>
      <c r="AA896" t="str">
        <f t="shared" si="417"/>
        <v/>
      </c>
      <c r="AB896" t="str">
        <f t="shared" si="418"/>
        <v/>
      </c>
      <c r="AC896" t="str">
        <f t="shared" si="419"/>
        <v/>
      </c>
      <c r="AD896" t="str">
        <f t="shared" si="420"/>
        <v/>
      </c>
      <c r="AE896" t="str">
        <f t="shared" si="421"/>
        <v/>
      </c>
      <c r="AF896" t="str">
        <f t="shared" si="422"/>
        <v/>
      </c>
      <c r="AG896" t="str">
        <f t="shared" si="423"/>
        <v>"Core.Insurance"</v>
      </c>
      <c r="AH896" t="str">
        <f t="shared" si="424"/>
        <v>"insuredAmount"</v>
      </c>
      <c r="AI896" t="str">
        <f t="shared" si="425"/>
        <v>"Embedded.CurrencyValue"</v>
      </c>
      <c r="AJ896" t="str">
        <f t="shared" si="426"/>
        <v>""</v>
      </c>
      <c r="AK896" t="str">
        <f t="shared" si="427"/>
        <v>"hasOne"</v>
      </c>
      <c r="AL896" t="str">
        <f t="shared" si="428"/>
        <v>"Core.Insurance","insuredAmount","Embedded.CurrencyValue","","hasOne"</v>
      </c>
      <c r="AN896">
        <f>COUNTIF(View_conceptual!G:G,L896)</f>
        <v>0</v>
      </c>
      <c r="AO896">
        <f>COUNTIF(View_conceptual!H:H,L896)+COUNTIF(View_conceptual!I:I,N896)</f>
        <v>0</v>
      </c>
      <c r="AQ896" t="str">
        <f t="shared" si="429"/>
        <v/>
      </c>
      <c r="AR896" t="str">
        <f t="shared" si="430"/>
        <v/>
      </c>
      <c r="AT896">
        <f>COUNTIF(View_full!G:G,L896)</f>
        <v>1</v>
      </c>
      <c r="AU896">
        <f>COUNTIF(View_full!H:H,L896)+COUNTIF(View_full!I:I,N896)</f>
        <v>1</v>
      </c>
      <c r="AV896">
        <f>COUNTIFS(Property_Manual!$A$2:$A$1206,Raw!L896,Property_Manual!$B$2:$B$1206,Raw!M896,Property_Manual!$C$2:$C$1206,Raw!N896,Property_Manual!$D$2:$D$1206,Raw!O896,Property_Manual!$F$2:$F$1206,"x")</f>
        <v>0</v>
      </c>
      <c r="AW896" t="str">
        <f t="shared" si="431"/>
        <v/>
      </c>
      <c r="AX896" t="str">
        <f t="shared" si="432"/>
        <v/>
      </c>
      <c r="AY896" t="str">
        <f t="shared" si="433"/>
        <v/>
      </c>
    </row>
    <row r="897" spans="1:51" x14ac:dyDescent="0.2">
      <c r="A897" s="5" t="s">
        <v>1255</v>
      </c>
      <c r="B897" s="5" t="s">
        <v>20</v>
      </c>
      <c r="C897" s="5" t="s">
        <v>778</v>
      </c>
      <c r="D897" s="5" t="s">
        <v>784</v>
      </c>
      <c r="E897" s="5" t="s">
        <v>20</v>
      </c>
      <c r="F897" s="5" t="s">
        <v>143</v>
      </c>
      <c r="H897" t="s">
        <v>789</v>
      </c>
      <c r="I897" s="5" t="s">
        <v>780</v>
      </c>
      <c r="J897" s="5" t="s">
        <v>785</v>
      </c>
      <c r="K897" s="5"/>
      <c r="L897" t="str">
        <f t="shared" si="403"/>
        <v>Insurance</v>
      </c>
      <c r="M897" t="str">
        <f t="shared" si="404"/>
        <v>insuredShipments</v>
      </c>
      <c r="N897" t="str">
        <f t="shared" si="405"/>
        <v>Shipment</v>
      </c>
      <c r="O897" t="str">
        <f t="shared" si="406"/>
        <v>insurance</v>
      </c>
      <c r="P897" t="str">
        <f t="shared" si="407"/>
        <v/>
      </c>
      <c r="Q897" t="str">
        <f t="shared" si="408"/>
        <v>Object</v>
      </c>
      <c r="R897" t="str">
        <f t="shared" si="409"/>
        <v/>
      </c>
      <c r="S897" t="str">
        <f t="shared" si="410"/>
        <v/>
      </c>
      <c r="T897" t="str">
        <f t="shared" si="411"/>
        <v/>
      </c>
      <c r="U897" t="str">
        <f t="shared" si="412"/>
        <v/>
      </c>
      <c r="V897" t="str">
        <f t="shared" si="413"/>
        <v/>
      </c>
      <c r="W897" t="str">
        <f>IF($A897="Implicit","",COUNTIFS($C$8:C897,C897,$A$8:A897,"Explicit"))</f>
        <v/>
      </c>
      <c r="X897" t="str">
        <f t="shared" si="414"/>
        <v/>
      </c>
      <c r="Y897" t="str">
        <f t="shared" si="415"/>
        <v/>
      </c>
      <c r="Z897" t="str">
        <f t="shared" si="416"/>
        <v/>
      </c>
      <c r="AA897" t="str">
        <f t="shared" si="417"/>
        <v/>
      </c>
      <c r="AB897" t="str">
        <f t="shared" si="418"/>
        <v/>
      </c>
      <c r="AC897" t="str">
        <f t="shared" si="419"/>
        <v/>
      </c>
      <c r="AD897" t="str">
        <f t="shared" si="420"/>
        <v/>
      </c>
      <c r="AE897" t="str">
        <f t="shared" si="421"/>
        <v/>
      </c>
      <c r="AF897" t="str">
        <f t="shared" si="422"/>
        <v/>
      </c>
      <c r="AG897" t="str">
        <f t="shared" si="423"/>
        <v>"Core.Insurance"</v>
      </c>
      <c r="AH897" t="str">
        <f t="shared" si="424"/>
        <v>"insuredShipments"</v>
      </c>
      <c r="AI897" t="str">
        <f t="shared" si="425"/>
        <v>"Core.Shipment"</v>
      </c>
      <c r="AJ897" t="str">
        <f t="shared" si="426"/>
        <v>"insurance"</v>
      </c>
      <c r="AK897" t="str">
        <f t="shared" si="427"/>
        <v>"hasMany"</v>
      </c>
      <c r="AL897" t="str">
        <f t="shared" si="428"/>
        <v>"Core.Insurance","insuredShipments","Core.Shipment","insurance","hasMany"</v>
      </c>
      <c r="AN897">
        <f>COUNTIF(View_conceptual!G:G,L897)</f>
        <v>0</v>
      </c>
      <c r="AO897">
        <f>COUNTIF(View_conceptual!H:H,L897)+COUNTIF(View_conceptual!I:I,N897)</f>
        <v>1</v>
      </c>
      <c r="AQ897" t="str">
        <f t="shared" si="429"/>
        <v/>
      </c>
      <c r="AR897" t="str">
        <f t="shared" si="430"/>
        <v/>
      </c>
      <c r="AT897">
        <f>COUNTIF(View_full!G:G,L897)</f>
        <v>1</v>
      </c>
      <c r="AU897">
        <f>COUNTIF(View_full!H:H,L897)+COUNTIF(View_full!I:I,N897)</f>
        <v>2</v>
      </c>
      <c r="AV897">
        <f>COUNTIFS(Property_Manual!$A$2:$A$1206,Raw!L897,Property_Manual!$B$2:$B$1206,Raw!M897,Property_Manual!$C$2:$C$1206,Raw!N897,Property_Manual!$D$2:$D$1206,Raw!O897,Property_Manual!$F$2:$F$1206,"x")</f>
        <v>1</v>
      </c>
      <c r="AW897" t="str">
        <f t="shared" si="431"/>
        <v/>
      </c>
      <c r="AX897" t="str">
        <f t="shared" si="432"/>
        <v>"Core.Insurance","insuredShipments","Core.Shipment","insurance","hasMany"</v>
      </c>
      <c r="AY897" t="str">
        <f t="shared" si="433"/>
        <v>"Core.Insurance","insuredShipments","Core.Shipment","insurance","hasMany"</v>
      </c>
    </row>
    <row r="898" spans="1:51" x14ac:dyDescent="0.2">
      <c r="A898" s="5" t="s">
        <v>1255</v>
      </c>
      <c r="B898" s="5" t="s">
        <v>20</v>
      </c>
      <c r="C898" s="5" t="s">
        <v>778</v>
      </c>
      <c r="D898" s="5" t="s">
        <v>38</v>
      </c>
      <c r="E898" s="5" t="s">
        <v>1209</v>
      </c>
      <c r="F898" s="5" t="s">
        <v>23</v>
      </c>
      <c r="H898" t="s">
        <v>415</v>
      </c>
      <c r="I898" s="5" t="s">
        <v>780</v>
      </c>
      <c r="J898" s="5" t="s">
        <v>39</v>
      </c>
      <c r="K898" s="5"/>
      <c r="L898" t="str">
        <f t="shared" si="403"/>
        <v>Insurance</v>
      </c>
      <c r="M898" t="str">
        <f t="shared" si="404"/>
        <v>checks</v>
      </c>
      <c r="N898" t="str">
        <f t="shared" si="405"/>
        <v>Check</v>
      </c>
      <c r="O898" t="str">
        <f t="shared" si="406"/>
        <v>checkedObject</v>
      </c>
      <c r="P898" t="str">
        <f t="shared" si="407"/>
        <v/>
      </c>
      <c r="Q898" t="str">
        <f t="shared" si="408"/>
        <v>Object</v>
      </c>
      <c r="R898" t="str">
        <f t="shared" si="409"/>
        <v/>
      </c>
      <c r="S898" t="str">
        <f t="shared" si="410"/>
        <v/>
      </c>
      <c r="T898" t="str">
        <f t="shared" si="411"/>
        <v/>
      </c>
      <c r="U898" t="str">
        <f t="shared" si="412"/>
        <v/>
      </c>
      <c r="V898" t="str">
        <f t="shared" si="413"/>
        <v/>
      </c>
      <c r="W898" t="str">
        <f>IF($A898="Implicit","",COUNTIFS($C$8:C898,C898,$A$8:A898,"Explicit"))</f>
        <v/>
      </c>
      <c r="X898" t="str">
        <f t="shared" si="414"/>
        <v/>
      </c>
      <c r="Y898" t="str">
        <f t="shared" si="415"/>
        <v/>
      </c>
      <c r="Z898" t="str">
        <f t="shared" si="416"/>
        <v/>
      </c>
      <c r="AA898" t="str">
        <f t="shared" si="417"/>
        <v/>
      </c>
      <c r="AB898" t="str">
        <f t="shared" si="418"/>
        <v/>
      </c>
      <c r="AC898" t="str">
        <f t="shared" si="419"/>
        <v/>
      </c>
      <c r="AD898" t="str">
        <f t="shared" si="420"/>
        <v/>
      </c>
      <c r="AE898" t="str">
        <f t="shared" si="421"/>
        <v/>
      </c>
      <c r="AF898" t="str">
        <f t="shared" si="422"/>
        <v/>
      </c>
      <c r="AG898" t="str">
        <f t="shared" si="423"/>
        <v>"Core.Insurance"</v>
      </c>
      <c r="AH898" t="str">
        <f t="shared" si="424"/>
        <v>"checks"</v>
      </c>
      <c r="AI898" t="str">
        <f t="shared" si="425"/>
        <v>"Action.Check"</v>
      </c>
      <c r="AJ898" t="str">
        <f t="shared" si="426"/>
        <v>"checkedObject"</v>
      </c>
      <c r="AK898" t="str">
        <f t="shared" si="427"/>
        <v>"hasMany"</v>
      </c>
      <c r="AL898" t="str">
        <f t="shared" si="428"/>
        <v>"Core.Insurance","checks","Action.Check","checkedObject","hasMany"</v>
      </c>
      <c r="AN898">
        <f>COUNTIF(View_conceptual!G:G,L898)</f>
        <v>0</v>
      </c>
      <c r="AO898">
        <f>COUNTIF(View_conceptual!H:H,L898)+COUNTIF(View_conceptual!I:I,N898)</f>
        <v>0</v>
      </c>
      <c r="AQ898" t="str">
        <f t="shared" si="429"/>
        <v/>
      </c>
      <c r="AR898" t="str">
        <f t="shared" si="430"/>
        <v/>
      </c>
      <c r="AT898">
        <f>COUNTIF(View_full!G:G,L898)</f>
        <v>1</v>
      </c>
      <c r="AU898">
        <f>COUNTIF(View_full!H:H,L898)+COUNTIF(View_full!I:I,N898)</f>
        <v>1</v>
      </c>
      <c r="AV898">
        <f>COUNTIFS(Property_Manual!$A$2:$A$1206,Raw!L898,Property_Manual!$B$2:$B$1206,Raw!M898,Property_Manual!$C$2:$C$1206,Raw!N898,Property_Manual!$D$2:$D$1206,Raw!O898,Property_Manual!$F$2:$F$1206,"x")</f>
        <v>0</v>
      </c>
      <c r="AW898" t="str">
        <f t="shared" si="431"/>
        <v/>
      </c>
      <c r="AX898" t="str">
        <f t="shared" si="432"/>
        <v/>
      </c>
      <c r="AY898" t="str">
        <f t="shared" si="433"/>
        <v/>
      </c>
    </row>
    <row r="899" spans="1:51" x14ac:dyDescent="0.2">
      <c r="A899" s="5" t="s">
        <v>1255</v>
      </c>
      <c r="B899" s="5" t="s">
        <v>20</v>
      </c>
      <c r="C899" s="5" t="s">
        <v>778</v>
      </c>
      <c r="D899" s="5" t="s">
        <v>43</v>
      </c>
      <c r="E899" s="5" t="s">
        <v>1198</v>
      </c>
      <c r="F899" s="5" t="s">
        <v>44</v>
      </c>
      <c r="H899" t="s">
        <v>654</v>
      </c>
      <c r="I899" s="5" t="s">
        <v>780</v>
      </c>
      <c r="J899" s="5" t="s">
        <v>45</v>
      </c>
      <c r="K899" s="5"/>
      <c r="L899" t="str">
        <f t="shared" si="403"/>
        <v>Insurance</v>
      </c>
      <c r="M899" t="str">
        <f t="shared" si="404"/>
        <v>externalReferences</v>
      </c>
      <c r="N899" t="str">
        <f t="shared" si="405"/>
        <v>ExternalReference</v>
      </c>
      <c r="O899" t="str">
        <f t="shared" si="406"/>
        <v>referenceForObjects</v>
      </c>
      <c r="P899" t="str">
        <f t="shared" si="407"/>
        <v/>
      </c>
      <c r="Q899" t="str">
        <f t="shared" si="408"/>
        <v>Object</v>
      </c>
      <c r="R899" t="str">
        <f t="shared" si="409"/>
        <v/>
      </c>
      <c r="S899" t="str">
        <f t="shared" si="410"/>
        <v/>
      </c>
      <c r="T899" t="str">
        <f t="shared" si="411"/>
        <v/>
      </c>
      <c r="U899" t="str">
        <f t="shared" si="412"/>
        <v/>
      </c>
      <c r="V899" t="str">
        <f t="shared" si="413"/>
        <v/>
      </c>
      <c r="W899" t="str">
        <f>IF($A899="Implicit","",COUNTIFS($C$8:C899,C899,$A$8:A899,"Explicit"))</f>
        <v/>
      </c>
      <c r="X899" t="str">
        <f t="shared" si="414"/>
        <v/>
      </c>
      <c r="Y899" t="str">
        <f t="shared" si="415"/>
        <v/>
      </c>
      <c r="Z899" t="str">
        <f t="shared" si="416"/>
        <v/>
      </c>
      <c r="AA899" t="str">
        <f t="shared" si="417"/>
        <v/>
      </c>
      <c r="AB899" t="str">
        <f t="shared" si="418"/>
        <v/>
      </c>
      <c r="AC899" t="str">
        <f t="shared" si="419"/>
        <v/>
      </c>
      <c r="AD899" t="str">
        <f t="shared" si="420"/>
        <v/>
      </c>
      <c r="AE899" t="str">
        <f t="shared" si="421"/>
        <v/>
      </c>
      <c r="AF899" t="str">
        <f t="shared" si="422"/>
        <v/>
      </c>
      <c r="AG899" t="str">
        <f t="shared" si="423"/>
        <v>"Core.Insurance"</v>
      </c>
      <c r="AH899" t="str">
        <f t="shared" si="424"/>
        <v>"externalReferences"</v>
      </c>
      <c r="AI899" t="str">
        <f t="shared" si="425"/>
        <v>"Common.ExternalReference"</v>
      </c>
      <c r="AJ899" t="str">
        <f t="shared" si="426"/>
        <v>"referenceForObjects"</v>
      </c>
      <c r="AK899" t="str">
        <f t="shared" si="427"/>
        <v>"hasMany"</v>
      </c>
      <c r="AL899" t="str">
        <f t="shared" si="428"/>
        <v>"Core.Insurance","externalReferences","Common.ExternalReference","referenceForObjects","hasMany"</v>
      </c>
      <c r="AN899">
        <f>COUNTIF(View_conceptual!G:G,L899)</f>
        <v>0</v>
      </c>
      <c r="AO899">
        <f>COUNTIF(View_conceptual!H:H,L899)+COUNTIF(View_conceptual!I:I,N899)</f>
        <v>0</v>
      </c>
      <c r="AQ899" t="str">
        <f t="shared" si="429"/>
        <v/>
      </c>
      <c r="AR899" t="str">
        <f t="shared" si="430"/>
        <v/>
      </c>
      <c r="AT899">
        <f>COUNTIF(View_full!G:G,L899)</f>
        <v>1</v>
      </c>
      <c r="AU899">
        <f>COUNTIF(View_full!H:H,L899)+COUNTIF(View_full!I:I,N899)</f>
        <v>1</v>
      </c>
      <c r="AV899">
        <f>COUNTIFS(Property_Manual!$A$2:$A$1206,Raw!L899,Property_Manual!$B$2:$B$1206,Raw!M899,Property_Manual!$C$2:$C$1206,Raw!N899,Property_Manual!$D$2:$D$1206,Raw!O899,Property_Manual!$F$2:$F$1206,"x")</f>
        <v>0</v>
      </c>
      <c r="AW899" t="str">
        <f t="shared" si="431"/>
        <v/>
      </c>
      <c r="AX899" t="str">
        <f t="shared" si="432"/>
        <v/>
      </c>
      <c r="AY899" t="str">
        <f t="shared" si="433"/>
        <v/>
      </c>
    </row>
    <row r="900" spans="1:51" x14ac:dyDescent="0.2">
      <c r="A900" s="5" t="s">
        <v>1254</v>
      </c>
      <c r="B900" s="5" t="s">
        <v>20</v>
      </c>
      <c r="C900" s="5" t="s">
        <v>778</v>
      </c>
      <c r="D900" s="5" t="s">
        <v>40</v>
      </c>
      <c r="E900" s="5" t="s">
        <v>1212</v>
      </c>
      <c r="F900" s="5" t="s">
        <v>41</v>
      </c>
      <c r="I900" s="5" t="s">
        <v>780</v>
      </c>
      <c r="J900" s="5" t="s">
        <v>42</v>
      </c>
      <c r="K900" s="5"/>
      <c r="L900" t="str">
        <f t="shared" si="403"/>
        <v>Insurance</v>
      </c>
      <c r="M900" t="str">
        <f t="shared" si="404"/>
        <v>events</v>
      </c>
      <c r="N900" t="str">
        <f t="shared" si="405"/>
        <v>LogisticsEvent</v>
      </c>
      <c r="O900" t="str">
        <f t="shared" si="406"/>
        <v/>
      </c>
      <c r="P900" t="str">
        <f t="shared" si="407"/>
        <v/>
      </c>
      <c r="Q900" t="str">
        <f t="shared" si="408"/>
        <v>Object</v>
      </c>
      <c r="R900" t="str">
        <f t="shared" si="409"/>
        <v>"Core"</v>
      </c>
      <c r="S900" t="str">
        <f t="shared" si="410"/>
        <v>"Insurance"</v>
      </c>
      <c r="T900" t="str">
        <f t="shared" si="411"/>
        <v>"events"</v>
      </c>
      <c r="U900" t="str">
        <f t="shared" si="412"/>
        <v>"Event"</v>
      </c>
      <c r="V900" t="str">
        <f t="shared" si="413"/>
        <v>"LogisticsEvent"</v>
      </c>
      <c r="W900">
        <f>IF($A900="Implicit","",COUNTIFS($C$8:C900,C900,$A$8:A900,"Explicit"))</f>
        <v>6</v>
      </c>
      <c r="X900" t="str">
        <f t="shared" si="414"/>
        <v>"Insurance details"</v>
      </c>
      <c r="Y900" t="str">
        <f t="shared" si="415"/>
        <v>"Events object"</v>
      </c>
      <c r="Z900" t="str">
        <f t="shared" si="416"/>
        <v>"true"</v>
      </c>
      <c r="AA900" t="str">
        <f t="shared" si="417"/>
        <v>"false"</v>
      </c>
      <c r="AB900" t="str">
        <f t="shared" si="418"/>
        <v>""</v>
      </c>
      <c r="AC900" t="str">
        <f t="shared" si="419"/>
        <v>"https://onerecord.iata.org/ns/cargo#Insurance"</v>
      </c>
      <c r="AD900" t="str">
        <f t="shared" si="420"/>
        <v>"https://onerecord.iata.org/ns/cargo#events"</v>
      </c>
      <c r="AE900" t="str">
        <f t="shared" si="421"/>
        <v>"https://onerecord.iata.org/ns/cargo#LogisticsEvent"</v>
      </c>
      <c r="AF900" t="str">
        <f t="shared" si="422"/>
        <v>"Core","Insurance","events","Event","LogisticsEvent",6,"Insurance details","Events object","true","false","","https://onerecord.iata.org/ns/cargo#Insurance","https://onerecord.iata.org/ns/cargo#events","https://onerecord.iata.org/ns/cargo#LogisticsEvent"</v>
      </c>
      <c r="AG900" t="str">
        <f t="shared" si="423"/>
        <v>"Core.Insurance"</v>
      </c>
      <c r="AH900" t="str">
        <f t="shared" si="424"/>
        <v>"events"</v>
      </c>
      <c r="AI900" t="str">
        <f t="shared" si="425"/>
        <v>"Event.LogisticsEvent"</v>
      </c>
      <c r="AJ900" t="str">
        <f t="shared" si="426"/>
        <v>""</v>
      </c>
      <c r="AK900" t="str">
        <f t="shared" si="427"/>
        <v>"hasMany"</v>
      </c>
      <c r="AL900" t="str">
        <f t="shared" si="428"/>
        <v>"Core.Insurance","events","Event.LogisticsEvent","","hasMany"</v>
      </c>
      <c r="AN900">
        <f>COUNTIF(View_conceptual!G:G,L900)</f>
        <v>0</v>
      </c>
      <c r="AO900">
        <f>COUNTIF(View_conceptual!H:H,L900)+COUNTIF(View_conceptual!I:I,N900)</f>
        <v>0</v>
      </c>
      <c r="AQ900" t="str">
        <f t="shared" si="429"/>
        <v/>
      </c>
      <c r="AR900" t="str">
        <f t="shared" si="430"/>
        <v/>
      </c>
      <c r="AT900">
        <f>COUNTIF(View_full!G:G,L900)</f>
        <v>1</v>
      </c>
      <c r="AU900">
        <f>COUNTIF(View_full!H:H,L900)+COUNTIF(View_full!I:I,N900)</f>
        <v>1</v>
      </c>
      <c r="AV900">
        <f>COUNTIFS(Property_Manual!$A$2:$A$1206,Raw!L900,Property_Manual!$B$2:$B$1206,Raw!M900,Property_Manual!$C$2:$C$1206,Raw!N900,Property_Manual!$D$2:$D$1206,Raw!O900,Property_Manual!$F$2:$F$1206,"x")</f>
        <v>0</v>
      </c>
      <c r="AW900" t="str">
        <f t="shared" si="431"/>
        <v>"Core","Insurance","events","Event","LogisticsEvent",6,"Insurance details","Events object","true","false","","https://onerecord.iata.org/ns/cargo#Insurance","https://onerecord.iata.org/ns/cargo#events","https://onerecord.iata.org/ns/cargo#LogisticsEvent"</v>
      </c>
      <c r="AX900" t="str">
        <f t="shared" si="432"/>
        <v/>
      </c>
      <c r="AY900" t="str">
        <f t="shared" si="433"/>
        <v/>
      </c>
    </row>
    <row r="901" spans="1:51" x14ac:dyDescent="0.2">
      <c r="A901" s="5" t="s">
        <v>1254</v>
      </c>
      <c r="B901" s="5" t="s">
        <v>20</v>
      </c>
      <c r="C901" s="5" t="s">
        <v>778</v>
      </c>
      <c r="D901" s="5" t="s">
        <v>46</v>
      </c>
      <c r="E901" s="5"/>
      <c r="F901" s="5" t="s">
        <v>47</v>
      </c>
      <c r="G901">
        <v>1</v>
      </c>
      <c r="I901" s="5" t="s">
        <v>780</v>
      </c>
      <c r="J901" s="5" t="s">
        <v>48</v>
      </c>
      <c r="K901" s="5"/>
      <c r="L901" t="str">
        <f t="shared" si="403"/>
        <v>Insurance</v>
      </c>
      <c r="M901" t="str">
        <f t="shared" si="404"/>
        <v>skeletonIndicator</v>
      </c>
      <c r="N901" t="str">
        <f t="shared" si="405"/>
        <v>boolean</v>
      </c>
      <c r="O901" t="str">
        <f t="shared" si="406"/>
        <v/>
      </c>
      <c r="P901" t="str">
        <f t="shared" si="407"/>
        <v/>
      </c>
      <c r="Q901" t="str">
        <f t="shared" si="408"/>
        <v>Object</v>
      </c>
      <c r="R901" t="str">
        <f t="shared" si="409"/>
        <v>"Core"</v>
      </c>
      <c r="S901" t="str">
        <f t="shared" si="410"/>
        <v>"Insurance"</v>
      </c>
      <c r="T901" t="str">
        <f t="shared" si="411"/>
        <v>"skeletonIndicator"</v>
      </c>
      <c r="U901" t="str">
        <f t="shared" si="412"/>
        <v>""</v>
      </c>
      <c r="V901" t="str">
        <f t="shared" si="413"/>
        <v>"boolean"</v>
      </c>
      <c r="W901">
        <f>IF($A901="Implicit","",COUNTIFS($C$8:C901,C901,$A$8:A901,"Explicit"))</f>
        <v>7</v>
      </c>
      <c r="X901" t="str">
        <f t="shared" si="414"/>
        <v>"Insurance details"</v>
      </c>
      <c r="Y901" t="str">
        <f t="shared" si="415"/>
        <v>"Indicator whether a logistics object is a skeleton object"</v>
      </c>
      <c r="Z901" t="str">
        <f t="shared" si="416"/>
        <v>"false"</v>
      </c>
      <c r="AA901" t="str">
        <f t="shared" si="417"/>
        <v>"false"</v>
      </c>
      <c r="AB901" t="str">
        <f t="shared" si="418"/>
        <v>""</v>
      </c>
      <c r="AC901" t="str">
        <f t="shared" si="419"/>
        <v>"https://onerecord.iata.org/ns/cargo#Insurance"</v>
      </c>
      <c r="AD901" t="str">
        <f t="shared" si="420"/>
        <v>"https://onerecord.iata.org/ns/cargo#skeletonIndicator"</v>
      </c>
      <c r="AE901" t="str">
        <f t="shared" si="421"/>
        <v>"http://www.w3.org/2001/XMLSchema#boolean"</v>
      </c>
      <c r="AF901" t="str">
        <f t="shared" si="422"/>
        <v>"Core","Insurance","skeletonIndicator","","boolean",7,"Insurance details","Indicator whether a logistics object is a skeleton object","false","false","","https://onerecord.iata.org/ns/cargo#Insurance","https://onerecord.iata.org/ns/cargo#skeletonIndicator","http://www.w3.org/2001/XMLSchema#boolean"</v>
      </c>
      <c r="AG901" t="str">
        <f t="shared" si="423"/>
        <v>"Core.Insurance"</v>
      </c>
      <c r="AH901" t="str">
        <f t="shared" si="424"/>
        <v>"skeletonIndicator"</v>
      </c>
      <c r="AI901" t="str">
        <f t="shared" si="425"/>
        <v>".boolean"</v>
      </c>
      <c r="AJ901" t="str">
        <f t="shared" si="426"/>
        <v>""</v>
      </c>
      <c r="AK901" t="str">
        <f t="shared" si="427"/>
        <v>"hasOne"</v>
      </c>
      <c r="AL901" t="str">
        <f t="shared" si="428"/>
        <v>"Core.Insurance","skeletonIndicator",".boolean","","hasOne"</v>
      </c>
      <c r="AN901">
        <f>COUNTIF(View_conceptual!G:G,L901)</f>
        <v>0</v>
      </c>
      <c r="AO901">
        <f>COUNTIF(View_conceptual!H:H,L901)+COUNTIF(View_conceptual!I:I,N901)</f>
        <v>0</v>
      </c>
      <c r="AQ901" t="str">
        <f t="shared" si="429"/>
        <v/>
      </c>
      <c r="AR901" t="str">
        <f t="shared" si="430"/>
        <v/>
      </c>
      <c r="AT901">
        <f>COUNTIF(View_full!G:G,L901)</f>
        <v>1</v>
      </c>
      <c r="AU901">
        <f>COUNTIF(View_full!H:H,L901)+COUNTIF(View_full!I:I,N901)</f>
        <v>1</v>
      </c>
      <c r="AV901">
        <f>COUNTIFS(Property_Manual!$A$2:$A$1206,Raw!L901,Property_Manual!$B$2:$B$1206,Raw!M901,Property_Manual!$C$2:$C$1206,Raw!N901,Property_Manual!$D$2:$D$1206,Raw!O901,Property_Manual!$F$2:$F$1206,"x")</f>
        <v>0</v>
      </c>
      <c r="AW901" t="str">
        <f t="shared" si="431"/>
        <v>"Core","Insurance","skeletonIndicator","","boolean",7,"Insurance details","Indicator whether a logistics object is a skeleton object","false","false","","https://onerecord.iata.org/ns/cargo#Insurance","https://onerecord.iata.org/ns/cargo#skeletonIndicator","http://www.w3.org/2001/XMLSchema#boolean"</v>
      </c>
      <c r="AX901" t="str">
        <f t="shared" si="432"/>
        <v/>
      </c>
      <c r="AY901" t="str">
        <f t="shared" si="433"/>
        <v/>
      </c>
    </row>
    <row r="902" spans="1:51" x14ac:dyDescent="0.2">
      <c r="A902" s="5" t="s">
        <v>1255</v>
      </c>
      <c r="B902" s="5" t="s">
        <v>20</v>
      </c>
      <c r="C902" s="5" t="s">
        <v>778</v>
      </c>
      <c r="D902" s="5" t="s">
        <v>40</v>
      </c>
      <c r="E902" s="5" t="s">
        <v>1212</v>
      </c>
      <c r="F902" s="5" t="s">
        <v>41</v>
      </c>
      <c r="I902" s="5" t="s">
        <v>780</v>
      </c>
      <c r="J902" s="5" t="s">
        <v>42</v>
      </c>
      <c r="K902" s="5"/>
      <c r="L902" t="str">
        <f t="shared" si="403"/>
        <v>Insurance</v>
      </c>
      <c r="M902" t="str">
        <f t="shared" si="404"/>
        <v>events</v>
      </c>
      <c r="N902" t="str">
        <f t="shared" si="405"/>
        <v>LogisticsEvent</v>
      </c>
      <c r="O902" t="str">
        <f t="shared" si="406"/>
        <v/>
      </c>
      <c r="P902" t="str">
        <f t="shared" si="407"/>
        <v/>
      </c>
      <c r="Q902" t="str">
        <f t="shared" si="408"/>
        <v>Object</v>
      </c>
      <c r="R902" t="str">
        <f t="shared" si="409"/>
        <v/>
      </c>
      <c r="S902" t="str">
        <f t="shared" si="410"/>
        <v/>
      </c>
      <c r="T902" t="str">
        <f t="shared" si="411"/>
        <v/>
      </c>
      <c r="U902" t="str">
        <f t="shared" si="412"/>
        <v/>
      </c>
      <c r="V902" t="str">
        <f t="shared" si="413"/>
        <v/>
      </c>
      <c r="W902" t="str">
        <f>IF($A902="Implicit","",COUNTIFS($C$8:C902,C902,$A$8:A902,"Explicit"))</f>
        <v/>
      </c>
      <c r="X902" t="str">
        <f t="shared" si="414"/>
        <v/>
      </c>
      <c r="Y902" t="str">
        <f t="shared" si="415"/>
        <v/>
      </c>
      <c r="Z902" t="str">
        <f t="shared" si="416"/>
        <v/>
      </c>
      <c r="AA902" t="str">
        <f t="shared" si="417"/>
        <v/>
      </c>
      <c r="AB902" t="str">
        <f t="shared" si="418"/>
        <v/>
      </c>
      <c r="AC902" t="str">
        <f t="shared" si="419"/>
        <v/>
      </c>
      <c r="AD902" t="str">
        <f t="shared" si="420"/>
        <v/>
      </c>
      <c r="AE902" t="str">
        <f t="shared" si="421"/>
        <v/>
      </c>
      <c r="AF902" t="str">
        <f t="shared" si="422"/>
        <v/>
      </c>
      <c r="AG902" t="str">
        <f t="shared" si="423"/>
        <v>"Core.Insurance"</v>
      </c>
      <c r="AH902" t="str">
        <f t="shared" si="424"/>
        <v>"events"</v>
      </c>
      <c r="AI902" t="str">
        <f t="shared" si="425"/>
        <v>"Event.LogisticsEvent"</v>
      </c>
      <c r="AJ902" t="str">
        <f t="shared" si="426"/>
        <v>""</v>
      </c>
      <c r="AK902" t="str">
        <f t="shared" si="427"/>
        <v>"hasMany"</v>
      </c>
      <c r="AL902" t="str">
        <f t="shared" si="428"/>
        <v>"Core.Insurance","events","Event.LogisticsEvent","","hasMany"</v>
      </c>
      <c r="AN902">
        <f>COUNTIF(View_conceptual!G:G,L902)</f>
        <v>0</v>
      </c>
      <c r="AO902">
        <f>COUNTIF(View_conceptual!H:H,L902)+COUNTIF(View_conceptual!I:I,N902)</f>
        <v>0</v>
      </c>
      <c r="AQ902" t="str">
        <f t="shared" si="429"/>
        <v/>
      </c>
      <c r="AR902" t="str">
        <f t="shared" si="430"/>
        <v/>
      </c>
      <c r="AT902">
        <f>COUNTIF(View_full!G:G,L902)</f>
        <v>1</v>
      </c>
      <c r="AU902">
        <f>COUNTIF(View_full!H:H,L902)+COUNTIF(View_full!I:I,N902)</f>
        <v>1</v>
      </c>
      <c r="AV902">
        <f>COUNTIFS(Property_Manual!$A$2:$A$1206,Raw!L902,Property_Manual!$B$2:$B$1206,Raw!M902,Property_Manual!$C$2:$C$1206,Raw!N902,Property_Manual!$D$2:$D$1206,Raw!O902,Property_Manual!$F$2:$F$1206,"x")</f>
        <v>0</v>
      </c>
      <c r="AW902" t="str">
        <f t="shared" si="431"/>
        <v/>
      </c>
      <c r="AX902" t="str">
        <f t="shared" si="432"/>
        <v/>
      </c>
      <c r="AY902" t="str">
        <f t="shared" si="433"/>
        <v/>
      </c>
    </row>
    <row r="903" spans="1:51" x14ac:dyDescent="0.2">
      <c r="A903" s="5" t="s">
        <v>1254</v>
      </c>
      <c r="B903" s="5" t="s">
        <v>1198</v>
      </c>
      <c r="C903" s="5" t="s">
        <v>112</v>
      </c>
      <c r="D903" s="5" t="s">
        <v>222</v>
      </c>
      <c r="E903" s="5" t="s">
        <v>1196</v>
      </c>
      <c r="F903" s="5" t="s">
        <v>223</v>
      </c>
      <c r="G903">
        <v>1</v>
      </c>
      <c r="H903" t="s">
        <v>111</v>
      </c>
      <c r="I903" s="5" t="s">
        <v>224</v>
      </c>
      <c r="J903" s="5" t="s">
        <v>225</v>
      </c>
      <c r="K903" s="5" t="s">
        <v>3150</v>
      </c>
      <c r="L903" t="str">
        <f t="shared" si="403"/>
        <v>IotDevice</v>
      </c>
      <c r="M903" t="str">
        <f t="shared" si="404"/>
        <v>attachedToObject</v>
      </c>
      <c r="N903" t="str">
        <f t="shared" si="405"/>
        <v>PhysicalLogisticsObject</v>
      </c>
      <c r="O903" t="str">
        <f t="shared" si="406"/>
        <v>attachedIotDevices</v>
      </c>
      <c r="P903" t="str">
        <f t="shared" si="407"/>
        <v>Piece|Location|IotDevice|LoadingMaterial|Sensor|PieceLiveAnimals|Item|LoadingUnit|TransportMeans|ULD|PieceDg|ItemDg</v>
      </c>
      <c r="Q903" t="str">
        <f t="shared" si="408"/>
        <v>Object</v>
      </c>
      <c r="R903" t="str">
        <f t="shared" si="409"/>
        <v>"Common"</v>
      </c>
      <c r="S903" t="str">
        <f t="shared" si="410"/>
        <v>"IotDevice"</v>
      </c>
      <c r="T903" t="str">
        <f t="shared" si="411"/>
        <v>"attachedToObject"</v>
      </c>
      <c r="U903" t="str">
        <f t="shared" si="412"/>
        <v>"Abstract"</v>
      </c>
      <c r="V903" t="str">
        <f t="shared" si="413"/>
        <v>"PhysicalLogisticsObject"</v>
      </c>
      <c r="W903">
        <f>IF($A903="Implicit","",COUNTIFS($C$8:C903,C903,$A$8:A903,"Explicit"))</f>
        <v>1</v>
      </c>
      <c r="X903" t="str">
        <f t="shared" si="414"/>
        <v>"IoT Device details"</v>
      </c>
      <c r="Y903" t="str">
        <f t="shared" si="415"/>
        <v>"Reference to the PhysicalLogisticsObject the IotDevice is attached to"</v>
      </c>
      <c r="Z903" t="str">
        <f t="shared" si="416"/>
        <v>"false"</v>
      </c>
      <c r="AA903" t="str">
        <f t="shared" si="417"/>
        <v>"false"</v>
      </c>
      <c r="AB903" t="str">
        <f t="shared" si="418"/>
        <v>"Piece|Location|IotDevice|LoadingMaterial|Sensor|PieceLiveAnimals|Item|LoadingUnit|TransportMeans|ULD|PieceDg|ItemDg"</v>
      </c>
      <c r="AC903" t="str">
        <f t="shared" si="419"/>
        <v>"https://onerecord.iata.org/ns/cargo#IotDevice"</v>
      </c>
      <c r="AD903" t="str">
        <f t="shared" si="420"/>
        <v>"https://onerecord.iata.org/ns/cargo#attachedToObject"</v>
      </c>
      <c r="AE903" t="str">
        <f t="shared" si="421"/>
        <v>"https://onerecord.iata.org/ns/cargo#PhysicalLogisticsObject"</v>
      </c>
      <c r="AF903" t="str">
        <f t="shared" si="422"/>
        <v>"Common","IotDevice","attachedToObject","Abstract","PhysicalLogisticsObject",1,"IoT Device details","Reference to the PhysicalLogisticsObject the IotDevice is attached to","false","false","Piece|Location|IotDevice|LoadingMaterial|Sensor|PieceLiveAnimals|Item|LoadingUnit|TransportMeans|ULD|PieceDg|ItemDg","https://onerecord.iata.org/ns/cargo#IotDevice","https://onerecord.iata.org/ns/cargo#attachedToObject","https://onerecord.iata.org/ns/cargo#PhysicalLogisticsObject"</v>
      </c>
      <c r="AG903" t="str">
        <f t="shared" si="423"/>
        <v>"Common.IotDevice"</v>
      </c>
      <c r="AH903" t="str">
        <f t="shared" si="424"/>
        <v>"attachedToObject"</v>
      </c>
      <c r="AI903" t="str">
        <f t="shared" si="425"/>
        <v>"Abstract.PhysicalLogisticsObject"</v>
      </c>
      <c r="AJ903" t="str">
        <f t="shared" si="426"/>
        <v>"attachedIotDevices"</v>
      </c>
      <c r="AK903" t="str">
        <f t="shared" si="427"/>
        <v>"hasOne"</v>
      </c>
      <c r="AL903" t="str">
        <f t="shared" si="428"/>
        <v>"Common.IotDevice","attachedToObject","Abstract.PhysicalLogisticsObject","attachedIotDevices","hasOne"</v>
      </c>
      <c r="AN903">
        <f>COUNTIF(View_conceptual!G:G,L903)</f>
        <v>0</v>
      </c>
      <c r="AO903">
        <f>COUNTIF(View_conceptual!H:H,L903)+COUNTIF(View_conceptual!I:I,N903)</f>
        <v>0</v>
      </c>
      <c r="AQ903" t="str">
        <f t="shared" si="429"/>
        <v/>
      </c>
      <c r="AR903" t="str">
        <f t="shared" si="430"/>
        <v/>
      </c>
      <c r="AT903">
        <f>COUNTIF(View_full!G:G,L903)</f>
        <v>1</v>
      </c>
      <c r="AU903">
        <f>COUNTIF(View_full!H:H,L903)+COUNTIF(View_full!I:I,N903)</f>
        <v>0</v>
      </c>
      <c r="AV903">
        <f>COUNTIFS(Property_Manual!$A$2:$A$1206,Raw!L903,Property_Manual!$B$2:$B$1206,Raw!M903,Property_Manual!$C$2:$C$1206,Raw!N903,Property_Manual!$D$2:$D$1206,Raw!O903,Property_Manual!$F$2:$F$1206,"x")</f>
        <v>0</v>
      </c>
      <c r="AW903" t="str">
        <f t="shared" si="431"/>
        <v>"Common","IotDevice","attachedToObject","Abstract","PhysicalLogisticsObject",1,"IoT Device details","Reference to the PhysicalLogisticsObject the IotDevice is attached to","false","false","Piece|Location|IotDevice|LoadingMaterial|Sensor|PieceLiveAnimals|Item|LoadingUnit|TransportMeans|ULD|PieceDg|ItemDg","https://onerecord.iata.org/ns/cargo#IotDevice","https://onerecord.iata.org/ns/cargo#attachedToObject","https://onerecord.iata.org/ns/cargo#PhysicalLogisticsObject"</v>
      </c>
      <c r="AX903" t="str">
        <f t="shared" si="432"/>
        <v/>
      </c>
      <c r="AY903" t="str">
        <f t="shared" si="433"/>
        <v/>
      </c>
    </row>
    <row r="904" spans="1:51" x14ac:dyDescent="0.2">
      <c r="A904" s="5" t="s">
        <v>1255</v>
      </c>
      <c r="B904" s="5" t="s">
        <v>1198</v>
      </c>
      <c r="C904" s="5" t="s">
        <v>112</v>
      </c>
      <c r="D904" s="5" t="s">
        <v>222</v>
      </c>
      <c r="E904" s="5" t="s">
        <v>20</v>
      </c>
      <c r="F904" s="5" t="s">
        <v>109</v>
      </c>
      <c r="G904">
        <v>1</v>
      </c>
      <c r="H904" t="s">
        <v>111</v>
      </c>
      <c r="I904" s="5" t="s">
        <v>224</v>
      </c>
      <c r="J904" s="5" t="s">
        <v>225</v>
      </c>
      <c r="K904" s="5" t="s">
        <v>1833</v>
      </c>
      <c r="L904" t="str">
        <f t="shared" si="403"/>
        <v>IotDevice</v>
      </c>
      <c r="M904" t="str">
        <f t="shared" si="404"/>
        <v>attachedToObject</v>
      </c>
      <c r="N904" t="str">
        <f t="shared" si="405"/>
        <v>Piece</v>
      </c>
      <c r="O904" t="str">
        <f t="shared" si="406"/>
        <v>attachedIotDevices</v>
      </c>
      <c r="P904" t="str">
        <f t="shared" si="407"/>
        <v>PieceLiveAnimals|PieceDg</v>
      </c>
      <c r="Q904" t="str">
        <f t="shared" si="408"/>
        <v>Object</v>
      </c>
      <c r="R904" t="str">
        <f t="shared" si="409"/>
        <v/>
      </c>
      <c r="S904" t="str">
        <f t="shared" si="410"/>
        <v/>
      </c>
      <c r="T904" t="str">
        <f t="shared" si="411"/>
        <v/>
      </c>
      <c r="U904" t="str">
        <f t="shared" si="412"/>
        <v/>
      </c>
      <c r="V904" t="str">
        <f t="shared" si="413"/>
        <v/>
      </c>
      <c r="W904" t="str">
        <f>IF($A904="Implicit","",COUNTIFS($C$8:C904,C904,$A$8:A904,"Explicit"))</f>
        <v/>
      </c>
      <c r="X904" t="str">
        <f t="shared" si="414"/>
        <v/>
      </c>
      <c r="Y904" t="str">
        <f t="shared" si="415"/>
        <v/>
      </c>
      <c r="Z904" t="str">
        <f t="shared" si="416"/>
        <v/>
      </c>
      <c r="AA904" t="str">
        <f t="shared" si="417"/>
        <v/>
      </c>
      <c r="AB904" t="str">
        <f t="shared" si="418"/>
        <v/>
      </c>
      <c r="AC904" t="str">
        <f t="shared" si="419"/>
        <v/>
      </c>
      <c r="AD904" t="str">
        <f t="shared" si="420"/>
        <v/>
      </c>
      <c r="AE904" t="str">
        <f t="shared" si="421"/>
        <v/>
      </c>
      <c r="AF904" t="str">
        <f t="shared" si="422"/>
        <v/>
      </c>
      <c r="AG904" t="str">
        <f t="shared" si="423"/>
        <v>"Common.IotDevice"</v>
      </c>
      <c r="AH904" t="str">
        <f t="shared" si="424"/>
        <v>"attachedToObject"</v>
      </c>
      <c r="AI904" t="str">
        <f t="shared" si="425"/>
        <v>"Core.Piece"</v>
      </c>
      <c r="AJ904" t="str">
        <f t="shared" si="426"/>
        <v>"attachedIotDevices"</v>
      </c>
      <c r="AK904" t="str">
        <f t="shared" si="427"/>
        <v>"hasOne"</v>
      </c>
      <c r="AL904" t="str">
        <f t="shared" si="428"/>
        <v>"Common.IotDevice","attachedToObject","Core.Piece","attachedIotDevices","hasOne"</v>
      </c>
      <c r="AN904">
        <f>COUNTIF(View_conceptual!G:G,L904)</f>
        <v>0</v>
      </c>
      <c r="AO904">
        <f>COUNTIF(View_conceptual!H:H,L904)+COUNTIF(View_conceptual!I:I,N904)</f>
        <v>1</v>
      </c>
      <c r="AQ904" t="str">
        <f t="shared" si="429"/>
        <v/>
      </c>
      <c r="AR904" t="str">
        <f t="shared" si="430"/>
        <v/>
      </c>
      <c r="AT904">
        <f>COUNTIF(View_full!G:G,L904)</f>
        <v>1</v>
      </c>
      <c r="AU904">
        <f>COUNTIF(View_full!H:H,L904)+COUNTIF(View_full!I:I,N904)</f>
        <v>1</v>
      </c>
      <c r="AV904">
        <f>COUNTIFS(Property_Manual!$A$2:$A$1206,Raw!L904,Property_Manual!$B$2:$B$1206,Raw!M904,Property_Manual!$C$2:$C$1206,Raw!N904,Property_Manual!$D$2:$D$1206,Raw!O904,Property_Manual!$F$2:$F$1206,"x")</f>
        <v>0</v>
      </c>
      <c r="AW904" t="str">
        <f t="shared" si="431"/>
        <v/>
      </c>
      <c r="AX904" t="str">
        <f t="shared" si="432"/>
        <v/>
      </c>
      <c r="AY904" t="str">
        <f t="shared" si="433"/>
        <v/>
      </c>
    </row>
    <row r="905" spans="1:51" x14ac:dyDescent="0.2">
      <c r="A905" s="5" t="s">
        <v>1255</v>
      </c>
      <c r="B905" s="5" t="s">
        <v>1198</v>
      </c>
      <c r="C905" s="5" t="s">
        <v>112</v>
      </c>
      <c r="D905" s="5" t="s">
        <v>222</v>
      </c>
      <c r="E905" s="5" t="s">
        <v>1198</v>
      </c>
      <c r="F905" s="5" t="s">
        <v>89</v>
      </c>
      <c r="G905">
        <v>1</v>
      </c>
      <c r="H905" t="s">
        <v>111</v>
      </c>
      <c r="I905" s="5" t="s">
        <v>224</v>
      </c>
      <c r="J905" s="5" t="s">
        <v>225</v>
      </c>
      <c r="K905" s="5"/>
      <c r="L905" t="str">
        <f t="shared" ref="L905:L968" si="434">SUBSTITUTE(SUBSTITUTE(SUBSTITUTE(C905,$B$2,$A$2),$B$3,$A$3),$B$4,$A$4)</f>
        <v>IotDevice</v>
      </c>
      <c r="M905" t="str">
        <f t="shared" ref="M905:M968" si="435">SUBSTITUTE(SUBSTITUTE(SUBSTITUTE(D905,$B$2,$A$2),$B$3,$A$3),$A$4,$B$4)</f>
        <v>attachedToObject</v>
      </c>
      <c r="N905" t="str">
        <f t="shared" ref="N905:N968" si="436">SUBSTITUTE(SUBSTITUTE(SUBSTITUTE(F905,$B$2,$A$2),$B$3,$A$3),$B$4,$A$4)</f>
        <v>Location</v>
      </c>
      <c r="O905" t="str">
        <f t="shared" ref="O905:O968" si="437">SUBSTITUTE(SUBSTITUTE(SUBSTITUTE(H905,$B$2,$A$2),$B$3,$A$3),$B$4,$A$4)</f>
        <v>attachedIotDevices</v>
      </c>
      <c r="P905" t="str">
        <f t="shared" ref="P905:P968" si="438">SUBSTITUTE(SUBSTITUTE(SUBSTITUTE(K905,$B$2,$A$2),$B$3,$A$3),$B$4,$A$4)</f>
        <v/>
      </c>
      <c r="Q905" t="str">
        <f t="shared" ref="Q905:Q968" si="439">IF(LEFT(N905,3)="xsd","Data","Object")</f>
        <v>Object</v>
      </c>
      <c r="R905" t="str">
        <f t="shared" ref="R905:R968" si="440">IF($A905="Implicit","",$F$1&amp;B905&amp;$F$1)</f>
        <v/>
      </c>
      <c r="S905" t="str">
        <f t="shared" ref="S905:S968" si="441">IF($A905="Implicit","",$F$1&amp;L905&amp;$F$1)</f>
        <v/>
      </c>
      <c r="T905" t="str">
        <f t="shared" ref="T905:T968" si="442">IF($A905="Implicit","",$F$1&amp;M905&amp;$F$1)</f>
        <v/>
      </c>
      <c r="U905" t="str">
        <f t="shared" ref="U905:U968" si="443">IF($A905="Implicit","",$F$1&amp;E905&amp;$F$1)</f>
        <v/>
      </c>
      <c r="V905" t="str">
        <f t="shared" ref="V905:V968" si="444">IF($A905="Implicit","",$F$1&amp;N905&amp;$F$1)</f>
        <v/>
      </c>
      <c r="W905" t="str">
        <f>IF($A905="Implicit","",COUNTIFS($C$8:C905,C905,$A$8:A905,"Explicit"))</f>
        <v/>
      </c>
      <c r="X905" t="str">
        <f t="shared" ref="X905:X968" si="445">IF($A905="Implicit","",$F$1&amp;SUBSTITUTE(IF(I905=0,"",I905),",",";")&amp;$F$1)</f>
        <v/>
      </c>
      <c r="Y905" t="str">
        <f t="shared" ref="Y905:Y968" si="446">IF($A905="Implicit","",$F$1&amp;SUBSTITUTE(IF(J905=0,"",J905),",",";")&amp;$F$1)</f>
        <v/>
      </c>
      <c r="Z905" t="str">
        <f t="shared" ref="Z905:Z968" si="447">IF($A905="Implicit","",$F$1&amp;IF(G905=1,"false","true")&amp;$F$1)</f>
        <v/>
      </c>
      <c r="AA905" t="str">
        <f t="shared" ref="AA905:AA968" si="448">IF($A905="Implicit","",$F$1&amp;IF(OR(E905="Enum",E905="CodeList"),"true","false")&amp;$F$1)</f>
        <v/>
      </c>
      <c r="AB905" t="str">
        <f t="shared" ref="AB905:AB968" si="449">IF($A905="Implicit","",$F$1&amp;P905&amp;$F$1)</f>
        <v/>
      </c>
      <c r="AC905" t="str">
        <f t="shared" ref="AC905:AC968" si="450">IF($A905="Implicit","",$F$1&amp;C905&amp;$F$1)</f>
        <v/>
      </c>
      <c r="AD905" t="str">
        <f t="shared" ref="AD905:AD968" si="451">IF($A905="Implicit","",$F$1&amp;D905&amp;$F$1)</f>
        <v/>
      </c>
      <c r="AE905" t="str">
        <f t="shared" ref="AE905:AE968" si="452">IF($A905="Implicit","",$F$1&amp;F905&amp;$F$1)</f>
        <v/>
      </c>
      <c r="AF905" t="str">
        <f t="shared" ref="AF905:AF968" si="453">IF(A905="Implicit","",R905&amp;","&amp;S905&amp;","&amp;T905&amp;","&amp;U905&amp;","&amp;V905&amp;","&amp;W905&amp;","&amp;X905&amp;","&amp;Y905&amp;","&amp;Z905&amp;","&amp;AA905&amp;","&amp;AB905&amp;","&amp;AC905&amp;","&amp;AD905&amp;","&amp;AE905)</f>
        <v/>
      </c>
      <c r="AG905" t="str">
        <f t="shared" ref="AG905:AG968" si="454">IF(Q905="Data","",$F$1&amp;B905&amp;"."&amp;L905&amp;$F$1)</f>
        <v>"Common.IotDevice"</v>
      </c>
      <c r="AH905" t="str">
        <f t="shared" ref="AH905:AH968" si="455">IF(Q905="Data","",$F$1&amp;M905&amp;$F$1)</f>
        <v>"attachedToObject"</v>
      </c>
      <c r="AI905" t="str">
        <f t="shared" ref="AI905:AI968" si="456">IF(Q905="Data","",$F$1&amp;E905&amp;"."&amp;N905&amp;$F$1)</f>
        <v>"Common.Location"</v>
      </c>
      <c r="AJ905" t="str">
        <f t="shared" ref="AJ905:AJ968" si="457">IF(Q905="Data","",$F$1&amp;O905&amp;$F$1)</f>
        <v>"attachedIotDevices"</v>
      </c>
      <c r="AK905" t="str">
        <f t="shared" ref="AK905:AK968" si="458">IF(Q905="Data","",$F$1&amp;IF(G905=1,"hasOne","hasMany")&amp;$F$1)</f>
        <v>"hasOne"</v>
      </c>
      <c r="AL905" t="str">
        <f t="shared" ref="AL905:AL968" si="459">IF(Q905="Data","",AG905&amp;","&amp;AH905&amp;","&amp;AI905&amp;","&amp;AJ905&amp;","&amp;AK905)</f>
        <v>"Common.IotDevice","attachedToObject","Common.Location","attachedIotDevices","hasOne"</v>
      </c>
      <c r="AN905">
        <f>COUNTIF(View_conceptual!G:G,L905)</f>
        <v>0</v>
      </c>
      <c r="AO905">
        <f>COUNTIF(View_conceptual!H:H,L905)+COUNTIF(View_conceptual!I:I,N905)</f>
        <v>0</v>
      </c>
      <c r="AQ905" t="str">
        <f t="shared" ref="AQ905:AQ968" si="460">IF(AN905=1,AF905,"")</f>
        <v/>
      </c>
      <c r="AR905" t="str">
        <f t="shared" ref="AR905:AR968" si="461">IF(AO905=2,AL905,"")</f>
        <v/>
      </c>
      <c r="AT905">
        <f>COUNTIF(View_full!G:G,L905)</f>
        <v>1</v>
      </c>
      <c r="AU905">
        <f>COUNTIF(View_full!H:H,L905)+COUNTIF(View_full!I:I,N905)</f>
        <v>0</v>
      </c>
      <c r="AV905">
        <f>COUNTIFS(Property_Manual!$A$2:$A$1206,Raw!L905,Property_Manual!$B$2:$B$1206,Raw!M905,Property_Manual!$C$2:$C$1206,Raw!N905,Property_Manual!$D$2:$D$1206,Raw!O905,Property_Manual!$F$2:$F$1206,"x")</f>
        <v>0</v>
      </c>
      <c r="AW905" t="str">
        <f t="shared" ref="AW905:AW968" si="462">IF(AT905=1,AF905,"")</f>
        <v/>
      </c>
      <c r="AX905" t="str">
        <f t="shared" ref="AX905:AX968" si="463">IF(AU905=2,AL905,"")</f>
        <v/>
      </c>
      <c r="AY905" t="str">
        <f t="shared" ref="AY905:AY968" si="464">IF(AV905=1,AL905,"")</f>
        <v/>
      </c>
    </row>
    <row r="906" spans="1:51" x14ac:dyDescent="0.2">
      <c r="A906" s="5" t="s">
        <v>1255</v>
      </c>
      <c r="B906" s="5" t="s">
        <v>1198</v>
      </c>
      <c r="C906" s="5" t="s">
        <v>112</v>
      </c>
      <c r="D906" s="5" t="s">
        <v>222</v>
      </c>
      <c r="E906" s="5" t="s">
        <v>1198</v>
      </c>
      <c r="F906" s="5" t="s">
        <v>112</v>
      </c>
      <c r="G906">
        <v>1</v>
      </c>
      <c r="H906" t="s">
        <v>111</v>
      </c>
      <c r="I906" s="5" t="s">
        <v>224</v>
      </c>
      <c r="J906" s="5" t="s">
        <v>225</v>
      </c>
      <c r="K906" s="5"/>
      <c r="L906" t="str">
        <f t="shared" si="434"/>
        <v>IotDevice</v>
      </c>
      <c r="M906" t="str">
        <f t="shared" si="435"/>
        <v>attachedToObject</v>
      </c>
      <c r="N906" t="str">
        <f t="shared" si="436"/>
        <v>IotDevice</v>
      </c>
      <c r="O906" t="str">
        <f t="shared" si="437"/>
        <v>attachedIotDevices</v>
      </c>
      <c r="P906" t="str">
        <f t="shared" si="438"/>
        <v/>
      </c>
      <c r="Q906" t="str">
        <f t="shared" si="439"/>
        <v>Object</v>
      </c>
      <c r="R906" t="str">
        <f t="shared" si="440"/>
        <v/>
      </c>
      <c r="S906" t="str">
        <f t="shared" si="441"/>
        <v/>
      </c>
      <c r="T906" t="str">
        <f t="shared" si="442"/>
        <v/>
      </c>
      <c r="U906" t="str">
        <f t="shared" si="443"/>
        <v/>
      </c>
      <c r="V906" t="str">
        <f t="shared" si="444"/>
        <v/>
      </c>
      <c r="W906" t="str">
        <f>IF($A906="Implicit","",COUNTIFS($C$8:C906,C906,$A$8:A906,"Explicit"))</f>
        <v/>
      </c>
      <c r="X906" t="str">
        <f t="shared" si="445"/>
        <v/>
      </c>
      <c r="Y906" t="str">
        <f t="shared" si="446"/>
        <v/>
      </c>
      <c r="Z906" t="str">
        <f t="shared" si="447"/>
        <v/>
      </c>
      <c r="AA906" t="str">
        <f t="shared" si="448"/>
        <v/>
      </c>
      <c r="AB906" t="str">
        <f t="shared" si="449"/>
        <v/>
      </c>
      <c r="AC906" t="str">
        <f t="shared" si="450"/>
        <v/>
      </c>
      <c r="AD906" t="str">
        <f t="shared" si="451"/>
        <v/>
      </c>
      <c r="AE906" t="str">
        <f t="shared" si="452"/>
        <v/>
      </c>
      <c r="AF906" t="str">
        <f t="shared" si="453"/>
        <v/>
      </c>
      <c r="AG906" t="str">
        <f t="shared" si="454"/>
        <v>"Common.IotDevice"</v>
      </c>
      <c r="AH906" t="str">
        <f t="shared" si="455"/>
        <v>"attachedToObject"</v>
      </c>
      <c r="AI906" t="str">
        <f t="shared" si="456"/>
        <v>"Common.IotDevice"</v>
      </c>
      <c r="AJ906" t="str">
        <f t="shared" si="457"/>
        <v>"attachedIotDevices"</v>
      </c>
      <c r="AK906" t="str">
        <f t="shared" si="458"/>
        <v>"hasOne"</v>
      </c>
      <c r="AL906" t="str">
        <f t="shared" si="459"/>
        <v>"Common.IotDevice","attachedToObject","Common.IotDevice","attachedIotDevices","hasOne"</v>
      </c>
      <c r="AN906">
        <f>COUNTIF(View_conceptual!G:G,L906)</f>
        <v>0</v>
      </c>
      <c r="AO906">
        <f>COUNTIF(View_conceptual!H:H,L906)+COUNTIF(View_conceptual!I:I,N906)</f>
        <v>0</v>
      </c>
      <c r="AQ906" t="str">
        <f t="shared" si="460"/>
        <v/>
      </c>
      <c r="AR906" t="str">
        <f t="shared" si="461"/>
        <v/>
      </c>
      <c r="AT906">
        <f>COUNTIF(View_full!G:G,L906)</f>
        <v>1</v>
      </c>
      <c r="AU906">
        <f>COUNTIF(View_full!H:H,L906)+COUNTIF(View_full!I:I,N906)</f>
        <v>0</v>
      </c>
      <c r="AV906">
        <f>COUNTIFS(Property_Manual!$A$2:$A$1206,Raw!L906,Property_Manual!$B$2:$B$1206,Raw!M906,Property_Manual!$C$2:$C$1206,Raw!N906,Property_Manual!$D$2:$D$1206,Raw!O906,Property_Manual!$F$2:$F$1206,"x")</f>
        <v>0</v>
      </c>
      <c r="AW906" t="str">
        <f t="shared" si="462"/>
        <v/>
      </c>
      <c r="AX906" t="str">
        <f t="shared" si="463"/>
        <v/>
      </c>
      <c r="AY906" t="str">
        <f t="shared" si="464"/>
        <v/>
      </c>
    </row>
    <row r="907" spans="1:51" x14ac:dyDescent="0.2">
      <c r="A907" s="5" t="s">
        <v>1255</v>
      </c>
      <c r="B907" s="5" t="s">
        <v>1198</v>
      </c>
      <c r="C907" s="5" t="s">
        <v>112</v>
      </c>
      <c r="D907" s="5" t="s">
        <v>222</v>
      </c>
      <c r="E907" s="5" t="s">
        <v>1196</v>
      </c>
      <c r="F907" s="5" t="s">
        <v>223</v>
      </c>
      <c r="G907">
        <v>1</v>
      </c>
      <c r="H907" t="s">
        <v>111</v>
      </c>
      <c r="I907" s="5" t="s">
        <v>224</v>
      </c>
      <c r="J907" s="5" t="s">
        <v>225</v>
      </c>
      <c r="K907" s="5" t="s">
        <v>3150</v>
      </c>
      <c r="L907" t="str">
        <f t="shared" si="434"/>
        <v>IotDevice</v>
      </c>
      <c r="M907" t="str">
        <f t="shared" si="435"/>
        <v>attachedToObject</v>
      </c>
      <c r="N907" t="str">
        <f t="shared" si="436"/>
        <v>PhysicalLogisticsObject</v>
      </c>
      <c r="O907" t="str">
        <f t="shared" si="437"/>
        <v>attachedIotDevices</v>
      </c>
      <c r="P907" t="str">
        <f t="shared" si="438"/>
        <v>Piece|Location|IotDevice|LoadingMaterial|Sensor|PieceLiveAnimals|Item|LoadingUnit|TransportMeans|ULD|PieceDg|ItemDg</v>
      </c>
      <c r="Q907" t="str">
        <f t="shared" si="439"/>
        <v>Object</v>
      </c>
      <c r="R907" t="str">
        <f t="shared" si="440"/>
        <v/>
      </c>
      <c r="S907" t="str">
        <f t="shared" si="441"/>
        <v/>
      </c>
      <c r="T907" t="str">
        <f t="shared" si="442"/>
        <v/>
      </c>
      <c r="U907" t="str">
        <f t="shared" si="443"/>
        <v/>
      </c>
      <c r="V907" t="str">
        <f t="shared" si="444"/>
        <v/>
      </c>
      <c r="W907" t="str">
        <f>IF($A907="Implicit","",COUNTIFS($C$8:C907,C907,$A$8:A907,"Explicit"))</f>
        <v/>
      </c>
      <c r="X907" t="str">
        <f t="shared" si="445"/>
        <v/>
      </c>
      <c r="Y907" t="str">
        <f t="shared" si="446"/>
        <v/>
      </c>
      <c r="Z907" t="str">
        <f t="shared" si="447"/>
        <v/>
      </c>
      <c r="AA907" t="str">
        <f t="shared" si="448"/>
        <v/>
      </c>
      <c r="AB907" t="str">
        <f t="shared" si="449"/>
        <v/>
      </c>
      <c r="AC907" t="str">
        <f t="shared" si="450"/>
        <v/>
      </c>
      <c r="AD907" t="str">
        <f t="shared" si="451"/>
        <v/>
      </c>
      <c r="AE907" t="str">
        <f t="shared" si="452"/>
        <v/>
      </c>
      <c r="AF907" t="str">
        <f t="shared" si="453"/>
        <v/>
      </c>
      <c r="AG907" t="str">
        <f t="shared" si="454"/>
        <v>"Common.IotDevice"</v>
      </c>
      <c r="AH907" t="str">
        <f t="shared" si="455"/>
        <v>"attachedToObject"</v>
      </c>
      <c r="AI907" t="str">
        <f t="shared" si="456"/>
        <v>"Abstract.PhysicalLogisticsObject"</v>
      </c>
      <c r="AJ907" t="str">
        <f t="shared" si="457"/>
        <v>"attachedIotDevices"</v>
      </c>
      <c r="AK907" t="str">
        <f t="shared" si="458"/>
        <v>"hasOne"</v>
      </c>
      <c r="AL907" t="str">
        <f t="shared" si="459"/>
        <v>"Common.IotDevice","attachedToObject","Abstract.PhysicalLogisticsObject","attachedIotDevices","hasOne"</v>
      </c>
      <c r="AN907">
        <f>COUNTIF(View_conceptual!G:G,L907)</f>
        <v>0</v>
      </c>
      <c r="AO907">
        <f>COUNTIF(View_conceptual!H:H,L907)+COUNTIF(View_conceptual!I:I,N907)</f>
        <v>0</v>
      </c>
      <c r="AQ907" t="str">
        <f t="shared" si="460"/>
        <v/>
      </c>
      <c r="AR907" t="str">
        <f t="shared" si="461"/>
        <v/>
      </c>
      <c r="AT907">
        <f>COUNTIF(View_full!G:G,L907)</f>
        <v>1</v>
      </c>
      <c r="AU907">
        <f>COUNTIF(View_full!H:H,L907)+COUNTIF(View_full!I:I,N907)</f>
        <v>0</v>
      </c>
      <c r="AV907">
        <f>COUNTIFS(Property_Manual!$A$2:$A$1206,Raw!L907,Property_Manual!$B$2:$B$1206,Raw!M907,Property_Manual!$C$2:$C$1206,Raw!N907,Property_Manual!$D$2:$D$1206,Raw!O907,Property_Manual!$F$2:$F$1206,"x")</f>
        <v>0</v>
      </c>
      <c r="AW907" t="str">
        <f t="shared" si="462"/>
        <v/>
      </c>
      <c r="AX907" t="str">
        <f t="shared" si="463"/>
        <v/>
      </c>
      <c r="AY907" t="str">
        <f t="shared" si="464"/>
        <v/>
      </c>
    </row>
    <row r="908" spans="1:51" x14ac:dyDescent="0.2">
      <c r="A908" s="5" t="s">
        <v>1255</v>
      </c>
      <c r="B908" s="5" t="s">
        <v>1198</v>
      </c>
      <c r="C908" s="5" t="s">
        <v>112</v>
      </c>
      <c r="D908" s="5" t="s">
        <v>222</v>
      </c>
      <c r="E908" s="5" t="s">
        <v>1198</v>
      </c>
      <c r="F908" s="5" t="s">
        <v>433</v>
      </c>
      <c r="G908">
        <v>1</v>
      </c>
      <c r="H908" t="s">
        <v>111</v>
      </c>
      <c r="I908" s="5" t="s">
        <v>224</v>
      </c>
      <c r="J908" s="5" t="s">
        <v>225</v>
      </c>
      <c r="K908" s="5"/>
      <c r="L908" t="str">
        <f t="shared" si="434"/>
        <v>IotDevice</v>
      </c>
      <c r="M908" t="str">
        <f t="shared" si="435"/>
        <v>attachedToObject</v>
      </c>
      <c r="N908" t="str">
        <f t="shared" si="436"/>
        <v>LoadingMaterial</v>
      </c>
      <c r="O908" t="str">
        <f t="shared" si="437"/>
        <v>attachedIotDevices</v>
      </c>
      <c r="P908" t="str">
        <f t="shared" si="438"/>
        <v/>
      </c>
      <c r="Q908" t="str">
        <f t="shared" si="439"/>
        <v>Object</v>
      </c>
      <c r="R908" t="str">
        <f t="shared" si="440"/>
        <v/>
      </c>
      <c r="S908" t="str">
        <f t="shared" si="441"/>
        <v/>
      </c>
      <c r="T908" t="str">
        <f t="shared" si="442"/>
        <v/>
      </c>
      <c r="U908" t="str">
        <f t="shared" si="443"/>
        <v/>
      </c>
      <c r="V908" t="str">
        <f t="shared" si="444"/>
        <v/>
      </c>
      <c r="W908" t="str">
        <f>IF($A908="Implicit","",COUNTIFS($C$8:C908,C908,$A$8:A908,"Explicit"))</f>
        <v/>
      </c>
      <c r="X908" t="str">
        <f t="shared" si="445"/>
        <v/>
      </c>
      <c r="Y908" t="str">
        <f t="shared" si="446"/>
        <v/>
      </c>
      <c r="Z908" t="str">
        <f t="shared" si="447"/>
        <v/>
      </c>
      <c r="AA908" t="str">
        <f t="shared" si="448"/>
        <v/>
      </c>
      <c r="AB908" t="str">
        <f t="shared" si="449"/>
        <v/>
      </c>
      <c r="AC908" t="str">
        <f t="shared" si="450"/>
        <v/>
      </c>
      <c r="AD908" t="str">
        <f t="shared" si="451"/>
        <v/>
      </c>
      <c r="AE908" t="str">
        <f t="shared" si="452"/>
        <v/>
      </c>
      <c r="AF908" t="str">
        <f t="shared" si="453"/>
        <v/>
      </c>
      <c r="AG908" t="str">
        <f t="shared" si="454"/>
        <v>"Common.IotDevice"</v>
      </c>
      <c r="AH908" t="str">
        <f t="shared" si="455"/>
        <v>"attachedToObject"</v>
      </c>
      <c r="AI908" t="str">
        <f t="shared" si="456"/>
        <v>"Common.LoadingMaterial"</v>
      </c>
      <c r="AJ908" t="str">
        <f t="shared" si="457"/>
        <v>"attachedIotDevices"</v>
      </c>
      <c r="AK908" t="str">
        <f t="shared" si="458"/>
        <v>"hasOne"</v>
      </c>
      <c r="AL908" t="str">
        <f t="shared" si="459"/>
        <v>"Common.IotDevice","attachedToObject","Common.LoadingMaterial","attachedIotDevices","hasOne"</v>
      </c>
      <c r="AN908">
        <f>COUNTIF(View_conceptual!G:G,L908)</f>
        <v>0</v>
      </c>
      <c r="AO908">
        <f>COUNTIF(View_conceptual!H:H,L908)+COUNTIF(View_conceptual!I:I,N908)</f>
        <v>0</v>
      </c>
      <c r="AQ908" t="str">
        <f t="shared" si="460"/>
        <v/>
      </c>
      <c r="AR908" t="str">
        <f t="shared" si="461"/>
        <v/>
      </c>
      <c r="AT908">
        <f>COUNTIF(View_full!G:G,L908)</f>
        <v>1</v>
      </c>
      <c r="AU908">
        <f>COUNTIF(View_full!H:H,L908)+COUNTIF(View_full!I:I,N908)</f>
        <v>0</v>
      </c>
      <c r="AV908">
        <f>COUNTIFS(Property_Manual!$A$2:$A$1206,Raw!L908,Property_Manual!$B$2:$B$1206,Raw!M908,Property_Manual!$C$2:$C$1206,Raw!N908,Property_Manual!$D$2:$D$1206,Raw!O908,Property_Manual!$F$2:$F$1206,"x")</f>
        <v>0</v>
      </c>
      <c r="AW908" t="str">
        <f t="shared" si="462"/>
        <v/>
      </c>
      <c r="AX908" t="str">
        <f t="shared" si="463"/>
        <v/>
      </c>
      <c r="AY908" t="str">
        <f t="shared" si="464"/>
        <v/>
      </c>
    </row>
    <row r="909" spans="1:51" x14ac:dyDescent="0.2">
      <c r="A909" s="5" t="s">
        <v>1255</v>
      </c>
      <c r="B909" s="5" t="s">
        <v>1198</v>
      </c>
      <c r="C909" s="5" t="s">
        <v>112</v>
      </c>
      <c r="D909" s="5" t="s">
        <v>222</v>
      </c>
      <c r="E909" s="5" t="s">
        <v>1198</v>
      </c>
      <c r="F909" s="5" t="s">
        <v>227</v>
      </c>
      <c r="G909">
        <v>1</v>
      </c>
      <c r="H909" t="s">
        <v>111</v>
      </c>
      <c r="I909" s="5" t="s">
        <v>224</v>
      </c>
      <c r="J909" s="5" t="s">
        <v>225</v>
      </c>
      <c r="K909" s="5"/>
      <c r="L909" t="str">
        <f t="shared" si="434"/>
        <v>IotDevice</v>
      </c>
      <c r="M909" t="str">
        <f t="shared" si="435"/>
        <v>attachedToObject</v>
      </c>
      <c r="N909" t="str">
        <f t="shared" si="436"/>
        <v>Sensor</v>
      </c>
      <c r="O909" t="str">
        <f t="shared" si="437"/>
        <v>attachedIotDevices</v>
      </c>
      <c r="P909" t="str">
        <f t="shared" si="438"/>
        <v/>
      </c>
      <c r="Q909" t="str">
        <f t="shared" si="439"/>
        <v>Object</v>
      </c>
      <c r="R909" t="str">
        <f t="shared" si="440"/>
        <v/>
      </c>
      <c r="S909" t="str">
        <f t="shared" si="441"/>
        <v/>
      </c>
      <c r="T909" t="str">
        <f t="shared" si="442"/>
        <v/>
      </c>
      <c r="U909" t="str">
        <f t="shared" si="443"/>
        <v/>
      </c>
      <c r="V909" t="str">
        <f t="shared" si="444"/>
        <v/>
      </c>
      <c r="W909" t="str">
        <f>IF($A909="Implicit","",COUNTIFS($C$8:C909,C909,$A$8:A909,"Explicit"))</f>
        <v/>
      </c>
      <c r="X909" t="str">
        <f t="shared" si="445"/>
        <v/>
      </c>
      <c r="Y909" t="str">
        <f t="shared" si="446"/>
        <v/>
      </c>
      <c r="Z909" t="str">
        <f t="shared" si="447"/>
        <v/>
      </c>
      <c r="AA909" t="str">
        <f t="shared" si="448"/>
        <v/>
      </c>
      <c r="AB909" t="str">
        <f t="shared" si="449"/>
        <v/>
      </c>
      <c r="AC909" t="str">
        <f t="shared" si="450"/>
        <v/>
      </c>
      <c r="AD909" t="str">
        <f t="shared" si="451"/>
        <v/>
      </c>
      <c r="AE909" t="str">
        <f t="shared" si="452"/>
        <v/>
      </c>
      <c r="AF909" t="str">
        <f t="shared" si="453"/>
        <v/>
      </c>
      <c r="AG909" t="str">
        <f t="shared" si="454"/>
        <v>"Common.IotDevice"</v>
      </c>
      <c r="AH909" t="str">
        <f t="shared" si="455"/>
        <v>"attachedToObject"</v>
      </c>
      <c r="AI909" t="str">
        <f t="shared" si="456"/>
        <v>"Common.Sensor"</v>
      </c>
      <c r="AJ909" t="str">
        <f t="shared" si="457"/>
        <v>"attachedIotDevices"</v>
      </c>
      <c r="AK909" t="str">
        <f t="shared" si="458"/>
        <v>"hasOne"</v>
      </c>
      <c r="AL909" t="str">
        <f t="shared" si="459"/>
        <v>"Common.IotDevice","attachedToObject","Common.Sensor","attachedIotDevices","hasOne"</v>
      </c>
      <c r="AN909">
        <f>COUNTIF(View_conceptual!G:G,L909)</f>
        <v>0</v>
      </c>
      <c r="AO909">
        <f>COUNTIF(View_conceptual!H:H,L909)+COUNTIF(View_conceptual!I:I,N909)</f>
        <v>0</v>
      </c>
      <c r="AQ909" t="str">
        <f t="shared" si="460"/>
        <v/>
      </c>
      <c r="AR909" t="str">
        <f t="shared" si="461"/>
        <v/>
      </c>
      <c r="AT909">
        <f>COUNTIF(View_full!G:G,L909)</f>
        <v>1</v>
      </c>
      <c r="AU909">
        <f>COUNTIF(View_full!H:H,L909)+COUNTIF(View_full!I:I,N909)</f>
        <v>1</v>
      </c>
      <c r="AV909">
        <f>COUNTIFS(Property_Manual!$A$2:$A$1206,Raw!L909,Property_Manual!$B$2:$B$1206,Raw!M909,Property_Manual!$C$2:$C$1206,Raw!N909,Property_Manual!$D$2:$D$1206,Raw!O909,Property_Manual!$F$2:$F$1206,"x")</f>
        <v>0</v>
      </c>
      <c r="AW909" t="str">
        <f t="shared" si="462"/>
        <v/>
      </c>
      <c r="AX909" t="str">
        <f t="shared" si="463"/>
        <v/>
      </c>
      <c r="AY909" t="str">
        <f t="shared" si="464"/>
        <v/>
      </c>
    </row>
    <row r="910" spans="1:51" x14ac:dyDescent="0.2">
      <c r="A910" s="5" t="s">
        <v>1255</v>
      </c>
      <c r="B910" s="5" t="s">
        <v>1198</v>
      </c>
      <c r="C910" s="5" t="s">
        <v>112</v>
      </c>
      <c r="D910" s="5" t="s">
        <v>222</v>
      </c>
      <c r="E910" s="5" t="s">
        <v>1199</v>
      </c>
      <c r="F910" s="5" t="s">
        <v>204</v>
      </c>
      <c r="G910">
        <v>1</v>
      </c>
      <c r="H910" t="s">
        <v>111</v>
      </c>
      <c r="I910" s="5" t="s">
        <v>224</v>
      </c>
      <c r="J910" s="5" t="s">
        <v>225</v>
      </c>
      <c r="K910" s="5"/>
      <c r="L910" t="str">
        <f t="shared" si="434"/>
        <v>IotDevice</v>
      </c>
      <c r="M910" t="str">
        <f t="shared" si="435"/>
        <v>attachedToObject</v>
      </c>
      <c r="N910" t="str">
        <f t="shared" si="436"/>
        <v>PieceLiveAnimals</v>
      </c>
      <c r="O910" t="str">
        <f t="shared" si="437"/>
        <v>attachedIotDevices</v>
      </c>
      <c r="P910" t="str">
        <f t="shared" si="438"/>
        <v/>
      </c>
      <c r="Q910" t="str">
        <f t="shared" si="439"/>
        <v>Object</v>
      </c>
      <c r="R910" t="str">
        <f t="shared" si="440"/>
        <v/>
      </c>
      <c r="S910" t="str">
        <f t="shared" si="441"/>
        <v/>
      </c>
      <c r="T910" t="str">
        <f t="shared" si="442"/>
        <v/>
      </c>
      <c r="U910" t="str">
        <f t="shared" si="443"/>
        <v/>
      </c>
      <c r="V910" t="str">
        <f t="shared" si="444"/>
        <v/>
      </c>
      <c r="W910" t="str">
        <f>IF($A910="Implicit","",COUNTIFS($C$8:C910,C910,$A$8:A910,"Explicit"))</f>
        <v/>
      </c>
      <c r="X910" t="str">
        <f t="shared" si="445"/>
        <v/>
      </c>
      <c r="Y910" t="str">
        <f t="shared" si="446"/>
        <v/>
      </c>
      <c r="Z910" t="str">
        <f t="shared" si="447"/>
        <v/>
      </c>
      <c r="AA910" t="str">
        <f t="shared" si="448"/>
        <v/>
      </c>
      <c r="AB910" t="str">
        <f t="shared" si="449"/>
        <v/>
      </c>
      <c r="AC910" t="str">
        <f t="shared" si="450"/>
        <v/>
      </c>
      <c r="AD910" t="str">
        <f t="shared" si="451"/>
        <v/>
      </c>
      <c r="AE910" t="str">
        <f t="shared" si="452"/>
        <v/>
      </c>
      <c r="AF910" t="str">
        <f t="shared" si="453"/>
        <v/>
      </c>
      <c r="AG910" t="str">
        <f t="shared" si="454"/>
        <v>"Common.IotDevice"</v>
      </c>
      <c r="AH910" t="str">
        <f t="shared" si="455"/>
        <v>"attachedToObject"</v>
      </c>
      <c r="AI910" t="str">
        <f t="shared" si="456"/>
        <v>"LiveAnimals.PieceLiveAnimals"</v>
      </c>
      <c r="AJ910" t="str">
        <f t="shared" si="457"/>
        <v>"attachedIotDevices"</v>
      </c>
      <c r="AK910" t="str">
        <f t="shared" si="458"/>
        <v>"hasOne"</v>
      </c>
      <c r="AL910" t="str">
        <f t="shared" si="459"/>
        <v>"Common.IotDevice","attachedToObject","LiveAnimals.PieceLiveAnimals","attachedIotDevices","hasOne"</v>
      </c>
      <c r="AN910">
        <f>COUNTIF(View_conceptual!G:G,L910)</f>
        <v>0</v>
      </c>
      <c r="AO910">
        <f>COUNTIF(View_conceptual!H:H,L910)+COUNTIF(View_conceptual!I:I,N910)</f>
        <v>0</v>
      </c>
      <c r="AQ910" t="str">
        <f t="shared" si="460"/>
        <v/>
      </c>
      <c r="AR910" t="str">
        <f t="shared" si="461"/>
        <v/>
      </c>
      <c r="AT910">
        <f>COUNTIF(View_full!G:G,L910)</f>
        <v>1</v>
      </c>
      <c r="AU910">
        <f>COUNTIF(View_full!H:H,L910)+COUNTIF(View_full!I:I,N910)</f>
        <v>0</v>
      </c>
      <c r="AV910">
        <f>COUNTIFS(Property_Manual!$A$2:$A$1206,Raw!L910,Property_Manual!$B$2:$B$1206,Raw!M910,Property_Manual!$C$2:$C$1206,Raw!N910,Property_Manual!$D$2:$D$1206,Raw!O910,Property_Manual!$F$2:$F$1206,"x")</f>
        <v>0</v>
      </c>
      <c r="AW910" t="str">
        <f t="shared" si="462"/>
        <v/>
      </c>
      <c r="AX910" t="str">
        <f t="shared" si="463"/>
        <v/>
      </c>
      <c r="AY910" t="str">
        <f t="shared" si="464"/>
        <v/>
      </c>
    </row>
    <row r="911" spans="1:51" x14ac:dyDescent="0.2">
      <c r="A911" s="5" t="s">
        <v>1255</v>
      </c>
      <c r="B911" s="5" t="s">
        <v>1198</v>
      </c>
      <c r="C911" s="5" t="s">
        <v>112</v>
      </c>
      <c r="D911" s="5" t="s">
        <v>222</v>
      </c>
      <c r="E911" s="5" t="s">
        <v>20</v>
      </c>
      <c r="F911" s="5" t="s">
        <v>118</v>
      </c>
      <c r="G911">
        <v>1</v>
      </c>
      <c r="H911" t="s">
        <v>111</v>
      </c>
      <c r="I911" s="5" t="s">
        <v>224</v>
      </c>
      <c r="J911" s="5" t="s">
        <v>225</v>
      </c>
      <c r="K911" s="5" t="s">
        <v>1108</v>
      </c>
      <c r="L911" t="str">
        <f t="shared" si="434"/>
        <v>IotDevice</v>
      </c>
      <c r="M911" t="str">
        <f t="shared" si="435"/>
        <v>attachedToObject</v>
      </c>
      <c r="N911" t="str">
        <f t="shared" si="436"/>
        <v>Item</v>
      </c>
      <c r="O911" t="str">
        <f t="shared" si="437"/>
        <v>attachedIotDevices</v>
      </c>
      <c r="P911" t="str">
        <f t="shared" si="438"/>
        <v>ItemDg</v>
      </c>
      <c r="Q911" t="str">
        <f t="shared" si="439"/>
        <v>Object</v>
      </c>
      <c r="R911" t="str">
        <f t="shared" si="440"/>
        <v/>
      </c>
      <c r="S911" t="str">
        <f t="shared" si="441"/>
        <v/>
      </c>
      <c r="T911" t="str">
        <f t="shared" si="442"/>
        <v/>
      </c>
      <c r="U911" t="str">
        <f t="shared" si="443"/>
        <v/>
      </c>
      <c r="V911" t="str">
        <f t="shared" si="444"/>
        <v/>
      </c>
      <c r="W911" t="str">
        <f>IF($A911="Implicit","",COUNTIFS($C$8:C911,C911,$A$8:A911,"Explicit"))</f>
        <v/>
      </c>
      <c r="X911" t="str">
        <f t="shared" si="445"/>
        <v/>
      </c>
      <c r="Y911" t="str">
        <f t="shared" si="446"/>
        <v/>
      </c>
      <c r="Z911" t="str">
        <f t="shared" si="447"/>
        <v/>
      </c>
      <c r="AA911" t="str">
        <f t="shared" si="448"/>
        <v/>
      </c>
      <c r="AB911" t="str">
        <f t="shared" si="449"/>
        <v/>
      </c>
      <c r="AC911" t="str">
        <f t="shared" si="450"/>
        <v/>
      </c>
      <c r="AD911" t="str">
        <f t="shared" si="451"/>
        <v/>
      </c>
      <c r="AE911" t="str">
        <f t="shared" si="452"/>
        <v/>
      </c>
      <c r="AF911" t="str">
        <f t="shared" si="453"/>
        <v/>
      </c>
      <c r="AG911" t="str">
        <f t="shared" si="454"/>
        <v>"Common.IotDevice"</v>
      </c>
      <c r="AH911" t="str">
        <f t="shared" si="455"/>
        <v>"attachedToObject"</v>
      </c>
      <c r="AI911" t="str">
        <f t="shared" si="456"/>
        <v>"Core.Item"</v>
      </c>
      <c r="AJ911" t="str">
        <f t="shared" si="457"/>
        <v>"attachedIotDevices"</v>
      </c>
      <c r="AK911" t="str">
        <f t="shared" si="458"/>
        <v>"hasOne"</v>
      </c>
      <c r="AL911" t="str">
        <f t="shared" si="459"/>
        <v>"Common.IotDevice","attachedToObject","Core.Item","attachedIotDevices","hasOne"</v>
      </c>
      <c r="AN911">
        <f>COUNTIF(View_conceptual!G:G,L911)</f>
        <v>0</v>
      </c>
      <c r="AO911">
        <f>COUNTIF(View_conceptual!H:H,L911)+COUNTIF(View_conceptual!I:I,N911)</f>
        <v>1</v>
      </c>
      <c r="AQ911" t="str">
        <f t="shared" si="460"/>
        <v/>
      </c>
      <c r="AR911" t="str">
        <f t="shared" si="461"/>
        <v/>
      </c>
      <c r="AT911">
        <f>COUNTIF(View_full!G:G,L911)</f>
        <v>1</v>
      </c>
      <c r="AU911">
        <f>COUNTIF(View_full!H:H,L911)+COUNTIF(View_full!I:I,N911)</f>
        <v>1</v>
      </c>
      <c r="AV911">
        <f>COUNTIFS(Property_Manual!$A$2:$A$1206,Raw!L911,Property_Manual!$B$2:$B$1206,Raw!M911,Property_Manual!$C$2:$C$1206,Raw!N911,Property_Manual!$D$2:$D$1206,Raw!O911,Property_Manual!$F$2:$F$1206,"x")</f>
        <v>0</v>
      </c>
      <c r="AW911" t="str">
        <f t="shared" si="462"/>
        <v/>
      </c>
      <c r="AX911" t="str">
        <f t="shared" si="463"/>
        <v/>
      </c>
      <c r="AY911" t="str">
        <f t="shared" si="464"/>
        <v/>
      </c>
    </row>
    <row r="912" spans="1:51" x14ac:dyDescent="0.2">
      <c r="A912" s="5" t="s">
        <v>1255</v>
      </c>
      <c r="B912" s="5" t="s">
        <v>1198</v>
      </c>
      <c r="C912" s="5" t="s">
        <v>112</v>
      </c>
      <c r="D912" s="5" t="s">
        <v>222</v>
      </c>
      <c r="E912" s="5" t="s">
        <v>1198</v>
      </c>
      <c r="F912" s="5" t="s">
        <v>449</v>
      </c>
      <c r="G912">
        <v>1</v>
      </c>
      <c r="H912" t="s">
        <v>111</v>
      </c>
      <c r="I912" s="5" t="s">
        <v>224</v>
      </c>
      <c r="J912" s="5" t="s">
        <v>225</v>
      </c>
      <c r="K912" s="5" t="s">
        <v>1139</v>
      </c>
      <c r="L912" t="str">
        <f t="shared" si="434"/>
        <v>IotDevice</v>
      </c>
      <c r="M912" t="str">
        <f t="shared" si="435"/>
        <v>attachedToObject</v>
      </c>
      <c r="N912" t="str">
        <f t="shared" si="436"/>
        <v>LoadingUnit</v>
      </c>
      <c r="O912" t="str">
        <f t="shared" si="437"/>
        <v>attachedIotDevices</v>
      </c>
      <c r="P912" t="str">
        <f t="shared" si="438"/>
        <v>ULD</v>
      </c>
      <c r="Q912" t="str">
        <f t="shared" si="439"/>
        <v>Object</v>
      </c>
      <c r="R912" t="str">
        <f t="shared" si="440"/>
        <v/>
      </c>
      <c r="S912" t="str">
        <f t="shared" si="441"/>
        <v/>
      </c>
      <c r="T912" t="str">
        <f t="shared" si="442"/>
        <v/>
      </c>
      <c r="U912" t="str">
        <f t="shared" si="443"/>
        <v/>
      </c>
      <c r="V912" t="str">
        <f t="shared" si="444"/>
        <v/>
      </c>
      <c r="W912" t="str">
        <f>IF($A912="Implicit","",COUNTIFS($C$8:C912,C912,$A$8:A912,"Explicit"))</f>
        <v/>
      </c>
      <c r="X912" t="str">
        <f t="shared" si="445"/>
        <v/>
      </c>
      <c r="Y912" t="str">
        <f t="shared" si="446"/>
        <v/>
      </c>
      <c r="Z912" t="str">
        <f t="shared" si="447"/>
        <v/>
      </c>
      <c r="AA912" t="str">
        <f t="shared" si="448"/>
        <v/>
      </c>
      <c r="AB912" t="str">
        <f t="shared" si="449"/>
        <v/>
      </c>
      <c r="AC912" t="str">
        <f t="shared" si="450"/>
        <v/>
      </c>
      <c r="AD912" t="str">
        <f t="shared" si="451"/>
        <v/>
      </c>
      <c r="AE912" t="str">
        <f t="shared" si="452"/>
        <v/>
      </c>
      <c r="AF912" t="str">
        <f t="shared" si="453"/>
        <v/>
      </c>
      <c r="AG912" t="str">
        <f t="shared" si="454"/>
        <v>"Common.IotDevice"</v>
      </c>
      <c r="AH912" t="str">
        <f t="shared" si="455"/>
        <v>"attachedToObject"</v>
      </c>
      <c r="AI912" t="str">
        <f t="shared" si="456"/>
        <v>"Common.LoadingUnit"</v>
      </c>
      <c r="AJ912" t="str">
        <f t="shared" si="457"/>
        <v>"attachedIotDevices"</v>
      </c>
      <c r="AK912" t="str">
        <f t="shared" si="458"/>
        <v>"hasOne"</v>
      </c>
      <c r="AL912" t="str">
        <f t="shared" si="459"/>
        <v>"Common.IotDevice","attachedToObject","Common.LoadingUnit","attachedIotDevices","hasOne"</v>
      </c>
      <c r="AN912">
        <f>COUNTIF(View_conceptual!G:G,L912)</f>
        <v>0</v>
      </c>
      <c r="AO912">
        <f>COUNTIF(View_conceptual!H:H,L912)+COUNTIF(View_conceptual!I:I,N912)</f>
        <v>0</v>
      </c>
      <c r="AQ912" t="str">
        <f t="shared" si="460"/>
        <v/>
      </c>
      <c r="AR912" t="str">
        <f t="shared" si="461"/>
        <v/>
      </c>
      <c r="AT912">
        <f>COUNTIF(View_full!G:G,L912)</f>
        <v>1</v>
      </c>
      <c r="AU912">
        <f>COUNTIF(View_full!H:H,L912)+COUNTIF(View_full!I:I,N912)</f>
        <v>0</v>
      </c>
      <c r="AV912">
        <f>COUNTIFS(Property_Manual!$A$2:$A$1206,Raw!L912,Property_Manual!$B$2:$B$1206,Raw!M912,Property_Manual!$C$2:$C$1206,Raw!N912,Property_Manual!$D$2:$D$1206,Raw!O912,Property_Manual!$F$2:$F$1206,"x")</f>
        <v>0</v>
      </c>
      <c r="AW912" t="str">
        <f t="shared" si="462"/>
        <v/>
      </c>
      <c r="AX912" t="str">
        <f t="shared" si="463"/>
        <v/>
      </c>
      <c r="AY912" t="str">
        <f t="shared" si="464"/>
        <v/>
      </c>
    </row>
    <row r="913" spans="1:51" x14ac:dyDescent="0.2">
      <c r="A913" s="5" t="s">
        <v>1255</v>
      </c>
      <c r="B913" s="5" t="s">
        <v>1198</v>
      </c>
      <c r="C913" s="5" t="s">
        <v>112</v>
      </c>
      <c r="D913" s="5" t="s">
        <v>222</v>
      </c>
      <c r="E913" s="5" t="s">
        <v>20</v>
      </c>
      <c r="F913" s="5" t="s">
        <v>841</v>
      </c>
      <c r="G913">
        <v>1</v>
      </c>
      <c r="H913" t="s">
        <v>111</v>
      </c>
      <c r="I913" s="5" t="s">
        <v>224</v>
      </c>
      <c r="J913" s="5" t="s">
        <v>225</v>
      </c>
      <c r="K913" s="5"/>
      <c r="L913" t="str">
        <f t="shared" si="434"/>
        <v>IotDevice</v>
      </c>
      <c r="M913" t="str">
        <f t="shared" si="435"/>
        <v>attachedToObject</v>
      </c>
      <c r="N913" t="str">
        <f t="shared" si="436"/>
        <v>TransportMeans</v>
      </c>
      <c r="O913" t="str">
        <f t="shared" si="437"/>
        <v>attachedIotDevices</v>
      </c>
      <c r="P913" t="str">
        <f t="shared" si="438"/>
        <v/>
      </c>
      <c r="Q913" t="str">
        <f t="shared" si="439"/>
        <v>Object</v>
      </c>
      <c r="R913" t="str">
        <f t="shared" si="440"/>
        <v/>
      </c>
      <c r="S913" t="str">
        <f t="shared" si="441"/>
        <v/>
      </c>
      <c r="T913" t="str">
        <f t="shared" si="442"/>
        <v/>
      </c>
      <c r="U913" t="str">
        <f t="shared" si="443"/>
        <v/>
      </c>
      <c r="V913" t="str">
        <f t="shared" si="444"/>
        <v/>
      </c>
      <c r="W913" t="str">
        <f>IF($A913="Implicit","",COUNTIFS($C$8:C913,C913,$A$8:A913,"Explicit"))</f>
        <v/>
      </c>
      <c r="X913" t="str">
        <f t="shared" si="445"/>
        <v/>
      </c>
      <c r="Y913" t="str">
        <f t="shared" si="446"/>
        <v/>
      </c>
      <c r="Z913" t="str">
        <f t="shared" si="447"/>
        <v/>
      </c>
      <c r="AA913" t="str">
        <f t="shared" si="448"/>
        <v/>
      </c>
      <c r="AB913" t="str">
        <f t="shared" si="449"/>
        <v/>
      </c>
      <c r="AC913" t="str">
        <f t="shared" si="450"/>
        <v/>
      </c>
      <c r="AD913" t="str">
        <f t="shared" si="451"/>
        <v/>
      </c>
      <c r="AE913" t="str">
        <f t="shared" si="452"/>
        <v/>
      </c>
      <c r="AF913" t="str">
        <f t="shared" si="453"/>
        <v/>
      </c>
      <c r="AG913" t="str">
        <f t="shared" si="454"/>
        <v>"Common.IotDevice"</v>
      </c>
      <c r="AH913" t="str">
        <f t="shared" si="455"/>
        <v>"attachedToObject"</v>
      </c>
      <c r="AI913" t="str">
        <f t="shared" si="456"/>
        <v>"Core.TransportMeans"</v>
      </c>
      <c r="AJ913" t="str">
        <f t="shared" si="457"/>
        <v>"attachedIotDevices"</v>
      </c>
      <c r="AK913" t="str">
        <f t="shared" si="458"/>
        <v>"hasOne"</v>
      </c>
      <c r="AL913" t="str">
        <f t="shared" si="459"/>
        <v>"Common.IotDevice","attachedToObject","Core.TransportMeans","attachedIotDevices","hasOne"</v>
      </c>
      <c r="AN913">
        <f>COUNTIF(View_conceptual!G:G,L913)</f>
        <v>0</v>
      </c>
      <c r="AO913">
        <f>COUNTIF(View_conceptual!H:H,L913)+COUNTIF(View_conceptual!I:I,N913)</f>
        <v>1</v>
      </c>
      <c r="AQ913" t="str">
        <f t="shared" si="460"/>
        <v/>
      </c>
      <c r="AR913" t="str">
        <f t="shared" si="461"/>
        <v/>
      </c>
      <c r="AT913">
        <f>COUNTIF(View_full!G:G,L913)</f>
        <v>1</v>
      </c>
      <c r="AU913">
        <f>COUNTIF(View_full!H:H,L913)+COUNTIF(View_full!I:I,N913)</f>
        <v>1</v>
      </c>
      <c r="AV913">
        <f>COUNTIFS(Property_Manual!$A$2:$A$1206,Raw!L913,Property_Manual!$B$2:$B$1206,Raw!M913,Property_Manual!$C$2:$C$1206,Raw!N913,Property_Manual!$D$2:$D$1206,Raw!O913,Property_Manual!$F$2:$F$1206,"x")</f>
        <v>0</v>
      </c>
      <c r="AW913" t="str">
        <f t="shared" si="462"/>
        <v/>
      </c>
      <c r="AX913" t="str">
        <f t="shared" si="463"/>
        <v/>
      </c>
      <c r="AY913" t="str">
        <f t="shared" si="464"/>
        <v/>
      </c>
    </row>
    <row r="914" spans="1:51" x14ac:dyDescent="0.2">
      <c r="A914" s="5" t="s">
        <v>1255</v>
      </c>
      <c r="B914" s="5" t="s">
        <v>1198</v>
      </c>
      <c r="C914" s="5" t="s">
        <v>112</v>
      </c>
      <c r="D914" s="5" t="s">
        <v>222</v>
      </c>
      <c r="E914" s="5" t="s">
        <v>20</v>
      </c>
      <c r="F914" s="5" t="s">
        <v>1139</v>
      </c>
      <c r="G914">
        <v>1</v>
      </c>
      <c r="H914" t="s">
        <v>111</v>
      </c>
      <c r="I914" s="5" t="s">
        <v>224</v>
      </c>
      <c r="J914" s="5" t="s">
        <v>225</v>
      </c>
      <c r="K914" s="5"/>
      <c r="L914" t="str">
        <f t="shared" si="434"/>
        <v>IotDevice</v>
      </c>
      <c r="M914" t="str">
        <f t="shared" si="435"/>
        <v>attachedToObject</v>
      </c>
      <c r="N914" t="str">
        <f t="shared" si="436"/>
        <v>ULD</v>
      </c>
      <c r="O914" t="str">
        <f t="shared" si="437"/>
        <v>attachedIotDevices</v>
      </c>
      <c r="P914" t="str">
        <f t="shared" si="438"/>
        <v/>
      </c>
      <c r="Q914" t="str">
        <f t="shared" si="439"/>
        <v>Object</v>
      </c>
      <c r="R914" t="str">
        <f t="shared" si="440"/>
        <v/>
      </c>
      <c r="S914" t="str">
        <f t="shared" si="441"/>
        <v/>
      </c>
      <c r="T914" t="str">
        <f t="shared" si="442"/>
        <v/>
      </c>
      <c r="U914" t="str">
        <f t="shared" si="443"/>
        <v/>
      </c>
      <c r="V914" t="str">
        <f t="shared" si="444"/>
        <v/>
      </c>
      <c r="W914" t="str">
        <f>IF($A914="Implicit","",COUNTIFS($C$8:C914,C914,$A$8:A914,"Explicit"))</f>
        <v/>
      </c>
      <c r="X914" t="str">
        <f t="shared" si="445"/>
        <v/>
      </c>
      <c r="Y914" t="str">
        <f t="shared" si="446"/>
        <v/>
      </c>
      <c r="Z914" t="str">
        <f t="shared" si="447"/>
        <v/>
      </c>
      <c r="AA914" t="str">
        <f t="shared" si="448"/>
        <v/>
      </c>
      <c r="AB914" t="str">
        <f t="shared" si="449"/>
        <v/>
      </c>
      <c r="AC914" t="str">
        <f t="shared" si="450"/>
        <v/>
      </c>
      <c r="AD914" t="str">
        <f t="shared" si="451"/>
        <v/>
      </c>
      <c r="AE914" t="str">
        <f t="shared" si="452"/>
        <v/>
      </c>
      <c r="AF914" t="str">
        <f t="shared" si="453"/>
        <v/>
      </c>
      <c r="AG914" t="str">
        <f t="shared" si="454"/>
        <v>"Common.IotDevice"</v>
      </c>
      <c r="AH914" t="str">
        <f t="shared" si="455"/>
        <v>"attachedToObject"</v>
      </c>
      <c r="AI914" t="str">
        <f t="shared" si="456"/>
        <v>"Core.ULD"</v>
      </c>
      <c r="AJ914" t="str">
        <f t="shared" si="457"/>
        <v>"attachedIotDevices"</v>
      </c>
      <c r="AK914" t="str">
        <f t="shared" si="458"/>
        <v>"hasOne"</v>
      </c>
      <c r="AL914" t="str">
        <f t="shared" si="459"/>
        <v>"Common.IotDevice","attachedToObject","Core.ULD","attachedIotDevices","hasOne"</v>
      </c>
      <c r="AN914">
        <f>COUNTIF(View_conceptual!G:G,L914)</f>
        <v>0</v>
      </c>
      <c r="AO914">
        <f>COUNTIF(View_conceptual!H:H,L914)+COUNTIF(View_conceptual!I:I,N914)</f>
        <v>1</v>
      </c>
      <c r="AQ914" t="str">
        <f t="shared" si="460"/>
        <v/>
      </c>
      <c r="AR914" t="str">
        <f t="shared" si="461"/>
        <v/>
      </c>
      <c r="AT914">
        <f>COUNTIF(View_full!G:G,L914)</f>
        <v>1</v>
      </c>
      <c r="AU914">
        <f>COUNTIF(View_full!H:H,L914)+COUNTIF(View_full!I:I,N914)</f>
        <v>1</v>
      </c>
      <c r="AV914">
        <f>COUNTIFS(Property_Manual!$A$2:$A$1206,Raw!L914,Property_Manual!$B$2:$B$1206,Raw!M914,Property_Manual!$C$2:$C$1206,Raw!N914,Property_Manual!$D$2:$D$1206,Raw!O914,Property_Manual!$F$2:$F$1206,"x")</f>
        <v>0</v>
      </c>
      <c r="AW914" t="str">
        <f t="shared" si="462"/>
        <v/>
      </c>
      <c r="AX914" t="str">
        <f t="shared" si="463"/>
        <v/>
      </c>
      <c r="AY914" t="str">
        <f t="shared" si="464"/>
        <v/>
      </c>
    </row>
    <row r="915" spans="1:51" x14ac:dyDescent="0.2">
      <c r="A915" s="5" t="s">
        <v>1255</v>
      </c>
      <c r="B915" s="5" t="s">
        <v>1198</v>
      </c>
      <c r="C915" s="5" t="s">
        <v>112</v>
      </c>
      <c r="D915" s="5" t="s">
        <v>222</v>
      </c>
      <c r="E915" s="5" t="s">
        <v>1207</v>
      </c>
      <c r="F915" s="5" t="s">
        <v>626</v>
      </c>
      <c r="G915">
        <v>1</v>
      </c>
      <c r="H915" t="s">
        <v>111</v>
      </c>
      <c r="I915" s="5" t="s">
        <v>224</v>
      </c>
      <c r="J915" s="5" t="s">
        <v>225</v>
      </c>
      <c r="K915" s="5"/>
      <c r="L915" t="str">
        <f t="shared" si="434"/>
        <v>IotDevice</v>
      </c>
      <c r="M915" t="str">
        <f t="shared" si="435"/>
        <v>attachedToObject</v>
      </c>
      <c r="N915" t="str">
        <f t="shared" si="436"/>
        <v>PieceDg</v>
      </c>
      <c r="O915" t="str">
        <f t="shared" si="437"/>
        <v>attachedIotDevices</v>
      </c>
      <c r="P915" t="str">
        <f t="shared" si="438"/>
        <v/>
      </c>
      <c r="Q915" t="str">
        <f t="shared" si="439"/>
        <v>Object</v>
      </c>
      <c r="R915" t="str">
        <f t="shared" si="440"/>
        <v/>
      </c>
      <c r="S915" t="str">
        <f t="shared" si="441"/>
        <v/>
      </c>
      <c r="T915" t="str">
        <f t="shared" si="442"/>
        <v/>
      </c>
      <c r="U915" t="str">
        <f t="shared" si="443"/>
        <v/>
      </c>
      <c r="V915" t="str">
        <f t="shared" si="444"/>
        <v/>
      </c>
      <c r="W915" t="str">
        <f>IF($A915="Implicit","",COUNTIFS($C$8:C915,C915,$A$8:A915,"Explicit"))</f>
        <v/>
      </c>
      <c r="X915" t="str">
        <f t="shared" si="445"/>
        <v/>
      </c>
      <c r="Y915" t="str">
        <f t="shared" si="446"/>
        <v/>
      </c>
      <c r="Z915" t="str">
        <f t="shared" si="447"/>
        <v/>
      </c>
      <c r="AA915" t="str">
        <f t="shared" si="448"/>
        <v/>
      </c>
      <c r="AB915" t="str">
        <f t="shared" si="449"/>
        <v/>
      </c>
      <c r="AC915" t="str">
        <f t="shared" si="450"/>
        <v/>
      </c>
      <c r="AD915" t="str">
        <f t="shared" si="451"/>
        <v/>
      </c>
      <c r="AE915" t="str">
        <f t="shared" si="452"/>
        <v/>
      </c>
      <c r="AF915" t="str">
        <f t="shared" si="453"/>
        <v/>
      </c>
      <c r="AG915" t="str">
        <f t="shared" si="454"/>
        <v>"Common.IotDevice"</v>
      </c>
      <c r="AH915" t="str">
        <f t="shared" si="455"/>
        <v>"attachedToObject"</v>
      </c>
      <c r="AI915" t="str">
        <f t="shared" si="456"/>
        <v>"DG.PieceDg"</v>
      </c>
      <c r="AJ915" t="str">
        <f t="shared" si="457"/>
        <v>"attachedIotDevices"</v>
      </c>
      <c r="AK915" t="str">
        <f t="shared" si="458"/>
        <v>"hasOne"</v>
      </c>
      <c r="AL915" t="str">
        <f t="shared" si="459"/>
        <v>"Common.IotDevice","attachedToObject","DG.PieceDg","attachedIotDevices","hasOne"</v>
      </c>
      <c r="AN915">
        <f>COUNTIF(View_conceptual!G:G,L915)</f>
        <v>0</v>
      </c>
      <c r="AO915">
        <f>COUNTIF(View_conceptual!H:H,L915)+COUNTIF(View_conceptual!I:I,N915)</f>
        <v>0</v>
      </c>
      <c r="AQ915" t="str">
        <f t="shared" si="460"/>
        <v/>
      </c>
      <c r="AR915" t="str">
        <f t="shared" si="461"/>
        <v/>
      </c>
      <c r="AT915">
        <f>COUNTIF(View_full!G:G,L915)</f>
        <v>1</v>
      </c>
      <c r="AU915">
        <f>COUNTIF(View_full!H:H,L915)+COUNTIF(View_full!I:I,N915)</f>
        <v>0</v>
      </c>
      <c r="AV915">
        <f>COUNTIFS(Property_Manual!$A$2:$A$1206,Raw!L915,Property_Manual!$B$2:$B$1206,Raw!M915,Property_Manual!$C$2:$C$1206,Raw!N915,Property_Manual!$D$2:$D$1206,Raw!O915,Property_Manual!$F$2:$F$1206,"x")</f>
        <v>0</v>
      </c>
      <c r="AW915" t="str">
        <f t="shared" si="462"/>
        <v/>
      </c>
      <c r="AX915" t="str">
        <f t="shared" si="463"/>
        <v/>
      </c>
      <c r="AY915" t="str">
        <f t="shared" si="464"/>
        <v/>
      </c>
    </row>
    <row r="916" spans="1:51" x14ac:dyDescent="0.2">
      <c r="A916" s="5" t="s">
        <v>1255</v>
      </c>
      <c r="B916" s="5" t="s">
        <v>1198</v>
      </c>
      <c r="C916" s="5" t="s">
        <v>112</v>
      </c>
      <c r="D916" s="5" t="s">
        <v>222</v>
      </c>
      <c r="E916" s="5" t="s">
        <v>1207</v>
      </c>
      <c r="F916" s="5" t="s">
        <v>1108</v>
      </c>
      <c r="G916">
        <v>1</v>
      </c>
      <c r="H916" t="s">
        <v>111</v>
      </c>
      <c r="I916" s="5" t="s">
        <v>224</v>
      </c>
      <c r="J916" s="5" t="s">
        <v>225</v>
      </c>
      <c r="K916" s="5"/>
      <c r="L916" t="str">
        <f t="shared" si="434"/>
        <v>IotDevice</v>
      </c>
      <c r="M916" t="str">
        <f t="shared" si="435"/>
        <v>attachedToObject</v>
      </c>
      <c r="N916" t="str">
        <f t="shared" si="436"/>
        <v>ItemDg</v>
      </c>
      <c r="O916" t="str">
        <f t="shared" si="437"/>
        <v>attachedIotDevices</v>
      </c>
      <c r="P916" t="str">
        <f t="shared" si="438"/>
        <v/>
      </c>
      <c r="Q916" t="str">
        <f t="shared" si="439"/>
        <v>Object</v>
      </c>
      <c r="R916" t="str">
        <f t="shared" si="440"/>
        <v/>
      </c>
      <c r="S916" t="str">
        <f t="shared" si="441"/>
        <v/>
      </c>
      <c r="T916" t="str">
        <f t="shared" si="442"/>
        <v/>
      </c>
      <c r="U916" t="str">
        <f t="shared" si="443"/>
        <v/>
      </c>
      <c r="V916" t="str">
        <f t="shared" si="444"/>
        <v/>
      </c>
      <c r="W916" t="str">
        <f>IF($A916="Implicit","",COUNTIFS($C$8:C916,C916,$A$8:A916,"Explicit"))</f>
        <v/>
      </c>
      <c r="X916" t="str">
        <f t="shared" si="445"/>
        <v/>
      </c>
      <c r="Y916" t="str">
        <f t="shared" si="446"/>
        <v/>
      </c>
      <c r="Z916" t="str">
        <f t="shared" si="447"/>
        <v/>
      </c>
      <c r="AA916" t="str">
        <f t="shared" si="448"/>
        <v/>
      </c>
      <c r="AB916" t="str">
        <f t="shared" si="449"/>
        <v/>
      </c>
      <c r="AC916" t="str">
        <f t="shared" si="450"/>
        <v/>
      </c>
      <c r="AD916" t="str">
        <f t="shared" si="451"/>
        <v/>
      </c>
      <c r="AE916" t="str">
        <f t="shared" si="452"/>
        <v/>
      </c>
      <c r="AF916" t="str">
        <f t="shared" si="453"/>
        <v/>
      </c>
      <c r="AG916" t="str">
        <f t="shared" si="454"/>
        <v>"Common.IotDevice"</v>
      </c>
      <c r="AH916" t="str">
        <f t="shared" si="455"/>
        <v>"attachedToObject"</v>
      </c>
      <c r="AI916" t="str">
        <f t="shared" si="456"/>
        <v>"DG.ItemDg"</v>
      </c>
      <c r="AJ916" t="str">
        <f t="shared" si="457"/>
        <v>"attachedIotDevices"</v>
      </c>
      <c r="AK916" t="str">
        <f t="shared" si="458"/>
        <v>"hasOne"</v>
      </c>
      <c r="AL916" t="str">
        <f t="shared" si="459"/>
        <v>"Common.IotDevice","attachedToObject","DG.ItemDg","attachedIotDevices","hasOne"</v>
      </c>
      <c r="AN916">
        <f>COUNTIF(View_conceptual!G:G,L916)</f>
        <v>0</v>
      </c>
      <c r="AO916">
        <f>COUNTIF(View_conceptual!H:H,L916)+COUNTIF(View_conceptual!I:I,N916)</f>
        <v>0</v>
      </c>
      <c r="AQ916" t="str">
        <f t="shared" si="460"/>
        <v/>
      </c>
      <c r="AR916" t="str">
        <f t="shared" si="461"/>
        <v/>
      </c>
      <c r="AT916">
        <f>COUNTIF(View_full!G:G,L916)</f>
        <v>1</v>
      </c>
      <c r="AU916">
        <f>COUNTIF(View_full!H:H,L916)+COUNTIF(View_full!I:I,N916)</f>
        <v>0</v>
      </c>
      <c r="AV916">
        <f>COUNTIFS(Property_Manual!$A$2:$A$1206,Raw!L916,Property_Manual!$B$2:$B$1206,Raw!M916,Property_Manual!$C$2:$C$1206,Raw!N916,Property_Manual!$D$2:$D$1206,Raw!O916,Property_Manual!$F$2:$F$1206,"x")</f>
        <v>0</v>
      </c>
      <c r="AW916" t="str">
        <f t="shared" si="462"/>
        <v/>
      </c>
      <c r="AX916" t="str">
        <f t="shared" si="463"/>
        <v/>
      </c>
      <c r="AY916" t="str">
        <f t="shared" si="464"/>
        <v/>
      </c>
    </row>
    <row r="917" spans="1:51" x14ac:dyDescent="0.2">
      <c r="A917" s="5" t="s">
        <v>1254</v>
      </c>
      <c r="B917" s="5" t="s">
        <v>1198</v>
      </c>
      <c r="C917" s="5" t="s">
        <v>112</v>
      </c>
      <c r="D917" s="5" t="s">
        <v>226</v>
      </c>
      <c r="E917" s="5" t="s">
        <v>1198</v>
      </c>
      <c r="F917" s="5" t="s">
        <v>227</v>
      </c>
      <c r="H917" t="s">
        <v>456</v>
      </c>
      <c r="I917" s="5" t="s">
        <v>224</v>
      </c>
      <c r="J917" s="5" t="s">
        <v>228</v>
      </c>
      <c r="K917" s="5"/>
      <c r="L917" t="str">
        <f t="shared" si="434"/>
        <v>IotDevice</v>
      </c>
      <c r="M917" t="str">
        <f t="shared" si="435"/>
        <v>connectedSensors</v>
      </c>
      <c r="N917" t="str">
        <f t="shared" si="436"/>
        <v>Sensor</v>
      </c>
      <c r="O917" t="str">
        <f t="shared" si="437"/>
        <v>partOfIotDevice</v>
      </c>
      <c r="P917" t="str">
        <f t="shared" si="438"/>
        <v/>
      </c>
      <c r="Q917" t="str">
        <f t="shared" si="439"/>
        <v>Object</v>
      </c>
      <c r="R917" t="str">
        <f t="shared" si="440"/>
        <v>"Common"</v>
      </c>
      <c r="S917" t="str">
        <f t="shared" si="441"/>
        <v>"IotDevice"</v>
      </c>
      <c r="T917" t="str">
        <f t="shared" si="442"/>
        <v>"connectedSensors"</v>
      </c>
      <c r="U917" t="str">
        <f t="shared" si="443"/>
        <v>"Common"</v>
      </c>
      <c r="V917" t="str">
        <f t="shared" si="444"/>
        <v>"Sensor"</v>
      </c>
      <c r="W917">
        <f>IF($A917="Implicit","",COUNTIFS($C$8:C917,C917,$A$8:A917,"Explicit"))</f>
        <v>2</v>
      </c>
      <c r="X917" t="str">
        <f t="shared" si="445"/>
        <v>"IoT Device details"</v>
      </c>
      <c r="Y917" t="str">
        <f t="shared" si="446"/>
        <v>"Reference to the sensors linked to the device"</v>
      </c>
      <c r="Z917" t="str">
        <f t="shared" si="447"/>
        <v>"true"</v>
      </c>
      <c r="AA917" t="str">
        <f t="shared" si="448"/>
        <v>"false"</v>
      </c>
      <c r="AB917" t="str">
        <f t="shared" si="449"/>
        <v>""</v>
      </c>
      <c r="AC917" t="str">
        <f t="shared" si="450"/>
        <v>"https://onerecord.iata.org/ns/cargo#IotDevice"</v>
      </c>
      <c r="AD917" t="str">
        <f t="shared" si="451"/>
        <v>"https://onerecord.iata.org/ns/cargo#connectedSensors"</v>
      </c>
      <c r="AE917" t="str">
        <f t="shared" si="452"/>
        <v>"https://onerecord.iata.org/ns/cargo#Sensor"</v>
      </c>
      <c r="AF917" t="str">
        <f t="shared" si="453"/>
        <v>"Common","IotDevice","connectedSensors","Common","Sensor",2,"IoT Device details","Reference to the sensors linked to the device","true","false","","https://onerecord.iata.org/ns/cargo#IotDevice","https://onerecord.iata.org/ns/cargo#connectedSensors","https://onerecord.iata.org/ns/cargo#Sensor"</v>
      </c>
      <c r="AG917" t="str">
        <f t="shared" si="454"/>
        <v>"Common.IotDevice"</v>
      </c>
      <c r="AH917" t="str">
        <f t="shared" si="455"/>
        <v>"connectedSensors"</v>
      </c>
      <c r="AI917" t="str">
        <f t="shared" si="456"/>
        <v>"Common.Sensor"</v>
      </c>
      <c r="AJ917" t="str">
        <f t="shared" si="457"/>
        <v>"partOfIotDevice"</v>
      </c>
      <c r="AK917" t="str">
        <f t="shared" si="458"/>
        <v>"hasMany"</v>
      </c>
      <c r="AL917" t="str">
        <f t="shared" si="459"/>
        <v>"Common.IotDevice","connectedSensors","Common.Sensor","partOfIotDevice","hasMany"</v>
      </c>
      <c r="AN917">
        <f>COUNTIF(View_conceptual!G:G,L917)</f>
        <v>0</v>
      </c>
      <c r="AO917">
        <f>COUNTIF(View_conceptual!H:H,L917)+COUNTIF(View_conceptual!I:I,N917)</f>
        <v>0</v>
      </c>
      <c r="AQ917" t="str">
        <f t="shared" si="460"/>
        <v/>
      </c>
      <c r="AR917" t="str">
        <f t="shared" si="461"/>
        <v/>
      </c>
      <c r="AT917">
        <f>COUNTIF(View_full!G:G,L917)</f>
        <v>1</v>
      </c>
      <c r="AU917">
        <f>COUNTIF(View_full!H:H,L917)+COUNTIF(View_full!I:I,N917)</f>
        <v>1</v>
      </c>
      <c r="AV917">
        <f>COUNTIFS(Property_Manual!$A$2:$A$1206,Raw!L917,Property_Manual!$B$2:$B$1206,Raw!M917,Property_Manual!$C$2:$C$1206,Raw!N917,Property_Manual!$D$2:$D$1206,Raw!O917,Property_Manual!$F$2:$F$1206,"x")</f>
        <v>1</v>
      </c>
      <c r="AW917" t="str">
        <f t="shared" si="462"/>
        <v>"Common","IotDevice","connectedSensors","Common","Sensor",2,"IoT Device details","Reference to the sensors linked to the device","true","false","","https://onerecord.iata.org/ns/cargo#IotDevice","https://onerecord.iata.org/ns/cargo#connectedSensors","https://onerecord.iata.org/ns/cargo#Sensor"</v>
      </c>
      <c r="AX917" t="str">
        <f t="shared" si="463"/>
        <v/>
      </c>
      <c r="AY917" t="str">
        <f t="shared" si="464"/>
        <v>"Common.IotDevice","connectedSensors","Common.Sensor","partOfIotDevice","hasMany"</v>
      </c>
    </row>
    <row r="918" spans="1:51" x14ac:dyDescent="0.2">
      <c r="A918" s="5" t="s">
        <v>1254</v>
      </c>
      <c r="B918" s="5" t="s">
        <v>1198</v>
      </c>
      <c r="C918" s="5" t="s">
        <v>112</v>
      </c>
      <c r="D918" s="5" t="s">
        <v>229</v>
      </c>
      <c r="E918" s="5" t="s">
        <v>1836</v>
      </c>
      <c r="F918" s="5" t="s">
        <v>230</v>
      </c>
      <c r="G918">
        <v>1</v>
      </c>
      <c r="I918" s="5" t="s">
        <v>224</v>
      </c>
      <c r="J918" s="5" t="s">
        <v>231</v>
      </c>
      <c r="K918" s="5" t="s">
        <v>297</v>
      </c>
      <c r="L918" t="str">
        <f t="shared" si="434"/>
        <v>IotDevice</v>
      </c>
      <c r="M918" t="str">
        <f t="shared" si="435"/>
        <v>manufacturer</v>
      </c>
      <c r="N918" t="str">
        <f t="shared" si="436"/>
        <v>Company</v>
      </c>
      <c r="O918" t="str">
        <f t="shared" si="437"/>
        <v/>
      </c>
      <c r="P918" t="str">
        <f t="shared" si="438"/>
        <v>Carrier</v>
      </c>
      <c r="Q918" t="str">
        <f t="shared" si="439"/>
        <v>Object</v>
      </c>
      <c r="R918" t="str">
        <f t="shared" si="440"/>
        <v>"Common"</v>
      </c>
      <c r="S918" t="str">
        <f t="shared" si="441"/>
        <v>"IotDevice"</v>
      </c>
      <c r="T918" t="str">
        <f t="shared" si="442"/>
        <v>"manufacturer"</v>
      </c>
      <c r="U918" t="str">
        <f t="shared" si="443"/>
        <v>"Agent"</v>
      </c>
      <c r="V918" t="str">
        <f t="shared" si="444"/>
        <v>"Company"</v>
      </c>
      <c r="W918">
        <f>IF($A918="Implicit","",COUNTIFS($C$8:C918,C918,$A$8:A918,"Explicit"))</f>
        <v>3</v>
      </c>
      <c r="X918" t="str">
        <f t="shared" si="445"/>
        <v>"IoT Device details"</v>
      </c>
      <c r="Y918" t="str">
        <f t="shared" si="446"/>
        <v>"Manufacturing company details and contacts"</v>
      </c>
      <c r="Z918" t="str">
        <f t="shared" si="447"/>
        <v>"false"</v>
      </c>
      <c r="AA918" t="str">
        <f t="shared" si="448"/>
        <v>"false"</v>
      </c>
      <c r="AB918" t="str">
        <f t="shared" si="449"/>
        <v>"Carrier"</v>
      </c>
      <c r="AC918" t="str">
        <f t="shared" si="450"/>
        <v>"https://onerecord.iata.org/ns/cargo#IotDevice"</v>
      </c>
      <c r="AD918" t="str">
        <f t="shared" si="451"/>
        <v>"https://onerecord.iata.org/ns/cargo#manufacturer"</v>
      </c>
      <c r="AE918" t="str">
        <f t="shared" si="452"/>
        <v>"https://onerecord.iata.org/ns/cargo#Company"</v>
      </c>
      <c r="AF918" t="str">
        <f t="shared" si="453"/>
        <v>"Common","IotDevice","manufacturer","Agent","Company",3,"IoT Device details","Manufacturing company details and contacts","false","false","Carrier","https://onerecord.iata.org/ns/cargo#IotDevice","https://onerecord.iata.org/ns/cargo#manufacturer","https://onerecord.iata.org/ns/cargo#Company"</v>
      </c>
      <c r="AG918" t="str">
        <f t="shared" si="454"/>
        <v>"Common.IotDevice"</v>
      </c>
      <c r="AH918" t="str">
        <f t="shared" si="455"/>
        <v>"manufacturer"</v>
      </c>
      <c r="AI918" t="str">
        <f t="shared" si="456"/>
        <v>"Agent.Company"</v>
      </c>
      <c r="AJ918" t="str">
        <f t="shared" si="457"/>
        <v>""</v>
      </c>
      <c r="AK918" t="str">
        <f t="shared" si="458"/>
        <v>"hasOne"</v>
      </c>
      <c r="AL918" t="str">
        <f t="shared" si="459"/>
        <v>"Common.IotDevice","manufacturer","Agent.Company","","hasOne"</v>
      </c>
      <c r="AN918">
        <f>COUNTIF(View_conceptual!G:G,L918)</f>
        <v>0</v>
      </c>
      <c r="AO918">
        <f>COUNTIF(View_conceptual!H:H,L918)+COUNTIF(View_conceptual!I:I,N918)</f>
        <v>0</v>
      </c>
      <c r="AQ918" t="str">
        <f t="shared" si="460"/>
        <v/>
      </c>
      <c r="AR918" t="str">
        <f t="shared" si="461"/>
        <v/>
      </c>
      <c r="AT918">
        <f>COUNTIF(View_full!G:G,L918)</f>
        <v>1</v>
      </c>
      <c r="AU918">
        <f>COUNTIF(View_full!H:H,L918)+COUNTIF(View_full!I:I,N918)</f>
        <v>0</v>
      </c>
      <c r="AV918">
        <f>COUNTIFS(Property_Manual!$A$2:$A$1206,Raw!L918,Property_Manual!$B$2:$B$1206,Raw!M918,Property_Manual!$C$2:$C$1206,Raw!N918,Property_Manual!$D$2:$D$1206,Raw!O918,Property_Manual!$F$2:$F$1206,"x")</f>
        <v>0</v>
      </c>
      <c r="AW918" t="str">
        <f t="shared" si="462"/>
        <v>"Common","IotDevice","manufacturer","Agent","Company",3,"IoT Device details","Manufacturing company details and contacts","false","false","Carrier","https://onerecord.iata.org/ns/cargo#IotDevice","https://onerecord.iata.org/ns/cargo#manufacturer","https://onerecord.iata.org/ns/cargo#Company"</v>
      </c>
      <c r="AX918" t="str">
        <f t="shared" si="463"/>
        <v/>
      </c>
      <c r="AY918" t="str">
        <f t="shared" si="464"/>
        <v/>
      </c>
    </row>
    <row r="919" spans="1:51" x14ac:dyDescent="0.2">
      <c r="A919" s="5" t="s">
        <v>1254</v>
      </c>
      <c r="B919" s="5" t="s">
        <v>1198</v>
      </c>
      <c r="C919" s="5" t="s">
        <v>112</v>
      </c>
      <c r="D919" s="5" t="s">
        <v>229</v>
      </c>
      <c r="E919" s="5" t="s">
        <v>1836</v>
      </c>
      <c r="F919" s="5" t="s">
        <v>100</v>
      </c>
      <c r="G919">
        <v>1</v>
      </c>
      <c r="I919" s="5" t="s">
        <v>224</v>
      </c>
      <c r="J919" s="5" t="s">
        <v>231</v>
      </c>
      <c r="K919" s="5" t="s">
        <v>3168</v>
      </c>
      <c r="L919" t="str">
        <f t="shared" si="434"/>
        <v>IotDevice</v>
      </c>
      <c r="M919" t="str">
        <f t="shared" si="435"/>
        <v>manufacturer</v>
      </c>
      <c r="N919" t="str">
        <f t="shared" si="436"/>
        <v>Organization</v>
      </c>
      <c r="O919" t="str">
        <f t="shared" si="437"/>
        <v/>
      </c>
      <c r="P919" t="str">
        <f t="shared" si="438"/>
        <v>Carrier|Company|PublicAuthority|Carrier|Company|PublicAuthority</v>
      </c>
      <c r="Q919" t="str">
        <f t="shared" si="439"/>
        <v>Object</v>
      </c>
      <c r="R919" t="str">
        <f t="shared" si="440"/>
        <v>"Common"</v>
      </c>
      <c r="S919" t="str">
        <f t="shared" si="441"/>
        <v>"IotDevice"</v>
      </c>
      <c r="T919" t="str">
        <f t="shared" si="442"/>
        <v>"manufacturer"</v>
      </c>
      <c r="U919" t="str">
        <f t="shared" si="443"/>
        <v>"Agent"</v>
      </c>
      <c r="V919" t="str">
        <f t="shared" si="444"/>
        <v>"Organization"</v>
      </c>
      <c r="W919">
        <f>IF($A919="Implicit","",COUNTIFS($C$8:C919,C919,$A$8:A919,"Explicit"))</f>
        <v>4</v>
      </c>
      <c r="X919" t="str">
        <f t="shared" si="445"/>
        <v>"IoT Device details"</v>
      </c>
      <c r="Y919" t="str">
        <f t="shared" si="446"/>
        <v>"Manufacturing company details and contacts"</v>
      </c>
      <c r="Z919" t="str">
        <f t="shared" si="447"/>
        <v>"false"</v>
      </c>
      <c r="AA919" t="str">
        <f t="shared" si="448"/>
        <v>"false"</v>
      </c>
      <c r="AB919" t="str">
        <f t="shared" si="449"/>
        <v>"Carrier|Company|PublicAuthority|Carrier|Company|PublicAuthority"</v>
      </c>
      <c r="AC919" t="str">
        <f t="shared" si="450"/>
        <v>"https://onerecord.iata.org/ns/cargo#IotDevice"</v>
      </c>
      <c r="AD919" t="str">
        <f t="shared" si="451"/>
        <v>"https://onerecord.iata.org/ns/cargo#manufacturer"</v>
      </c>
      <c r="AE919" t="str">
        <f t="shared" si="452"/>
        <v>"https://onerecord.iata.org/ns/cargo#Organization"</v>
      </c>
      <c r="AF919" t="str">
        <f t="shared" si="453"/>
        <v>"Common","IotDevice","manufacturer","Agent","Organization",4,"IoT Device details","Manufacturing company details and contacts","false","false","Carrier|Company|PublicAuthority|Carrier|Company|PublicAuthority","https://onerecord.iata.org/ns/cargo#IotDevice","https://onerecord.iata.org/ns/cargo#manufacturer","https://onerecord.iata.org/ns/cargo#Organization"</v>
      </c>
      <c r="AG919" t="str">
        <f t="shared" si="454"/>
        <v>"Common.IotDevice"</v>
      </c>
      <c r="AH919" t="str">
        <f t="shared" si="455"/>
        <v>"manufacturer"</v>
      </c>
      <c r="AI919" t="str">
        <f t="shared" si="456"/>
        <v>"Agent.Organization"</v>
      </c>
      <c r="AJ919" t="str">
        <f t="shared" si="457"/>
        <v>""</v>
      </c>
      <c r="AK919" t="str">
        <f t="shared" si="458"/>
        <v>"hasOne"</v>
      </c>
      <c r="AL919" t="str">
        <f t="shared" si="459"/>
        <v>"Common.IotDevice","manufacturer","Agent.Organization","","hasOne"</v>
      </c>
      <c r="AN919">
        <f>COUNTIF(View_conceptual!G:G,L919)</f>
        <v>0</v>
      </c>
      <c r="AO919">
        <f>COUNTIF(View_conceptual!H:H,L919)+COUNTIF(View_conceptual!I:I,N919)</f>
        <v>0</v>
      </c>
      <c r="AQ919" t="str">
        <f t="shared" si="460"/>
        <v/>
      </c>
      <c r="AR919" t="str">
        <f t="shared" si="461"/>
        <v/>
      </c>
      <c r="AT919">
        <f>COUNTIF(View_full!G:G,L919)</f>
        <v>1</v>
      </c>
      <c r="AU919">
        <f>COUNTIF(View_full!H:H,L919)+COUNTIF(View_full!I:I,N919)</f>
        <v>0</v>
      </c>
      <c r="AV919">
        <f>COUNTIFS(Property_Manual!$A$2:$A$1206,Raw!L919,Property_Manual!$B$2:$B$1206,Raw!M919,Property_Manual!$C$2:$C$1206,Raw!N919,Property_Manual!$D$2:$D$1206,Raw!O919,Property_Manual!$F$2:$F$1206,"x")</f>
        <v>0</v>
      </c>
      <c r="AW919" t="str">
        <f t="shared" si="462"/>
        <v>"Common","IotDevice","manufacturer","Agent","Organization",4,"IoT Device details","Manufacturing company details and contacts","false","false","Carrier|Company|PublicAuthority|Carrier|Company|PublicAuthority","https://onerecord.iata.org/ns/cargo#IotDevice","https://onerecord.iata.org/ns/cargo#manufacturer","https://onerecord.iata.org/ns/cargo#Organization"</v>
      </c>
      <c r="AX919" t="str">
        <f t="shared" si="463"/>
        <v/>
      </c>
      <c r="AY919" t="str">
        <f t="shared" si="464"/>
        <v/>
      </c>
    </row>
    <row r="920" spans="1:51" x14ac:dyDescent="0.2">
      <c r="A920" s="5" t="s">
        <v>1254</v>
      </c>
      <c r="B920" s="5" t="s">
        <v>1198</v>
      </c>
      <c r="C920" s="5" t="s">
        <v>112</v>
      </c>
      <c r="D920" s="5" t="s">
        <v>38</v>
      </c>
      <c r="E920" s="5" t="s">
        <v>1209</v>
      </c>
      <c r="F920" s="5" t="s">
        <v>23</v>
      </c>
      <c r="H920" t="s">
        <v>415</v>
      </c>
      <c r="I920" s="5" t="s">
        <v>224</v>
      </c>
      <c r="J920" s="5" t="s">
        <v>39</v>
      </c>
      <c r="K920" s="5"/>
      <c r="L920" t="str">
        <f t="shared" si="434"/>
        <v>IotDevice</v>
      </c>
      <c r="M920" t="str">
        <f t="shared" si="435"/>
        <v>checks</v>
      </c>
      <c r="N920" t="str">
        <f t="shared" si="436"/>
        <v>Check</v>
      </c>
      <c r="O920" t="str">
        <f t="shared" si="437"/>
        <v>checkedObject</v>
      </c>
      <c r="P920" t="str">
        <f t="shared" si="438"/>
        <v/>
      </c>
      <c r="Q920" t="str">
        <f t="shared" si="439"/>
        <v>Object</v>
      </c>
      <c r="R920" t="str">
        <f t="shared" si="440"/>
        <v>"Common"</v>
      </c>
      <c r="S920" t="str">
        <f t="shared" si="441"/>
        <v>"IotDevice"</v>
      </c>
      <c r="T920" t="str">
        <f t="shared" si="442"/>
        <v>"checks"</v>
      </c>
      <c r="U920" t="str">
        <f t="shared" si="443"/>
        <v>"Action"</v>
      </c>
      <c r="V920" t="str">
        <f t="shared" si="444"/>
        <v>"Check"</v>
      </c>
      <c r="W920">
        <f>IF($A920="Implicit","",COUNTIFS($C$8:C920,C920,$A$8:A920,"Explicit"))</f>
        <v>5</v>
      </c>
      <c r="X920" t="str">
        <f t="shared" si="445"/>
        <v>"IoT Device details"</v>
      </c>
      <c r="Y920" t="str">
        <f t="shared" si="446"/>
        <v>"References to the CheckActions performed on the object"</v>
      </c>
      <c r="Z920" t="str">
        <f t="shared" si="447"/>
        <v>"true"</v>
      </c>
      <c r="AA920" t="str">
        <f t="shared" si="448"/>
        <v>"false"</v>
      </c>
      <c r="AB920" t="str">
        <f t="shared" si="449"/>
        <v>""</v>
      </c>
      <c r="AC920" t="str">
        <f t="shared" si="450"/>
        <v>"https://onerecord.iata.org/ns/cargo#IotDevice"</v>
      </c>
      <c r="AD920" t="str">
        <f t="shared" si="451"/>
        <v>"https://onerecord.iata.org/ns/cargo#checks"</v>
      </c>
      <c r="AE920" t="str">
        <f t="shared" si="452"/>
        <v>"https://onerecord.iata.org/ns/cargo#Check"</v>
      </c>
      <c r="AF920" t="str">
        <f t="shared" si="453"/>
        <v>"Common","IotDevice","checks","Action","Check",5,"IoT Device details","References to the CheckActions performed on the object","true","false","","https://onerecord.iata.org/ns/cargo#IotDevice","https://onerecord.iata.org/ns/cargo#checks","https://onerecord.iata.org/ns/cargo#Check"</v>
      </c>
      <c r="AG920" t="str">
        <f t="shared" si="454"/>
        <v>"Common.IotDevice"</v>
      </c>
      <c r="AH920" t="str">
        <f t="shared" si="455"/>
        <v>"checks"</v>
      </c>
      <c r="AI920" t="str">
        <f t="shared" si="456"/>
        <v>"Action.Check"</v>
      </c>
      <c r="AJ920" t="str">
        <f t="shared" si="457"/>
        <v>"checkedObject"</v>
      </c>
      <c r="AK920" t="str">
        <f t="shared" si="458"/>
        <v>"hasMany"</v>
      </c>
      <c r="AL920" t="str">
        <f t="shared" si="459"/>
        <v>"Common.IotDevice","checks","Action.Check","checkedObject","hasMany"</v>
      </c>
      <c r="AN920">
        <f>COUNTIF(View_conceptual!G:G,L920)</f>
        <v>0</v>
      </c>
      <c r="AO920">
        <f>COUNTIF(View_conceptual!H:H,L920)+COUNTIF(View_conceptual!I:I,N920)</f>
        <v>0</v>
      </c>
      <c r="AQ920" t="str">
        <f t="shared" si="460"/>
        <v/>
      </c>
      <c r="AR920" t="str">
        <f t="shared" si="461"/>
        <v/>
      </c>
      <c r="AT920">
        <f>COUNTIF(View_full!G:G,L920)</f>
        <v>1</v>
      </c>
      <c r="AU920">
        <f>COUNTIF(View_full!H:H,L920)+COUNTIF(View_full!I:I,N920)</f>
        <v>0</v>
      </c>
      <c r="AV920">
        <f>COUNTIFS(Property_Manual!$A$2:$A$1206,Raw!L920,Property_Manual!$B$2:$B$1206,Raw!M920,Property_Manual!$C$2:$C$1206,Raw!N920,Property_Manual!$D$2:$D$1206,Raw!O920,Property_Manual!$F$2:$F$1206,"x")</f>
        <v>0</v>
      </c>
      <c r="AW920" t="str">
        <f t="shared" si="462"/>
        <v>"Common","IotDevice","checks","Action","Check",5,"IoT Device details","References to the CheckActions performed on the object","true","false","","https://onerecord.iata.org/ns/cargo#IotDevice","https://onerecord.iata.org/ns/cargo#checks","https://onerecord.iata.org/ns/cargo#Check"</v>
      </c>
      <c r="AX920" t="str">
        <f t="shared" si="463"/>
        <v/>
      </c>
      <c r="AY920" t="str">
        <f t="shared" si="464"/>
        <v/>
      </c>
    </row>
    <row r="921" spans="1:51" x14ac:dyDescent="0.2">
      <c r="A921" s="5" t="s">
        <v>1254</v>
      </c>
      <c r="B921" s="5" t="s">
        <v>1198</v>
      </c>
      <c r="C921" s="5" t="s">
        <v>112</v>
      </c>
      <c r="D921" s="5" t="s">
        <v>43</v>
      </c>
      <c r="E921" s="5" t="s">
        <v>1198</v>
      </c>
      <c r="F921" s="5" t="s">
        <v>44</v>
      </c>
      <c r="H921" t="s">
        <v>654</v>
      </c>
      <c r="I921" s="5" t="s">
        <v>224</v>
      </c>
      <c r="J921" s="5" t="s">
        <v>45</v>
      </c>
      <c r="K921" s="5"/>
      <c r="L921" t="str">
        <f t="shared" si="434"/>
        <v>IotDevice</v>
      </c>
      <c r="M921" t="str">
        <f t="shared" si="435"/>
        <v>externalReferences</v>
      </c>
      <c r="N921" t="str">
        <f t="shared" si="436"/>
        <v>ExternalReference</v>
      </c>
      <c r="O921" t="str">
        <f t="shared" si="437"/>
        <v>referenceForObjects</v>
      </c>
      <c r="P921" t="str">
        <f t="shared" si="438"/>
        <v/>
      </c>
      <c r="Q921" t="str">
        <f t="shared" si="439"/>
        <v>Object</v>
      </c>
      <c r="R921" t="str">
        <f t="shared" si="440"/>
        <v>"Common"</v>
      </c>
      <c r="S921" t="str">
        <f t="shared" si="441"/>
        <v>"IotDevice"</v>
      </c>
      <c r="T921" t="str">
        <f t="shared" si="442"/>
        <v>"externalReferences"</v>
      </c>
      <c r="U921" t="str">
        <f t="shared" si="443"/>
        <v>"Common"</v>
      </c>
      <c r="V921" t="str">
        <f t="shared" si="444"/>
        <v>"ExternalReference"</v>
      </c>
      <c r="W921">
        <f>IF($A921="Implicit","",COUNTIFS($C$8:C921,C921,$A$8:A921,"Explicit"))</f>
        <v>6</v>
      </c>
      <c r="X921" t="str">
        <f t="shared" si="445"/>
        <v>"IoT Device details"</v>
      </c>
      <c r="Y921" t="str">
        <f t="shared" si="446"/>
        <v>"References to all associated ExternalReferences"</v>
      </c>
      <c r="Z921" t="str">
        <f t="shared" si="447"/>
        <v>"true"</v>
      </c>
      <c r="AA921" t="str">
        <f t="shared" si="448"/>
        <v>"false"</v>
      </c>
      <c r="AB921" t="str">
        <f t="shared" si="449"/>
        <v>""</v>
      </c>
      <c r="AC921" t="str">
        <f t="shared" si="450"/>
        <v>"https://onerecord.iata.org/ns/cargo#IotDevice"</v>
      </c>
      <c r="AD921" t="str">
        <f t="shared" si="451"/>
        <v>"https://onerecord.iata.org/ns/cargo#externalReferences"</v>
      </c>
      <c r="AE921" t="str">
        <f t="shared" si="452"/>
        <v>"https://onerecord.iata.org/ns/cargo#ExternalReference"</v>
      </c>
      <c r="AF921" t="str">
        <f t="shared" si="453"/>
        <v>"Common","IotDevice","externalReferences","Common","ExternalReference",6,"IoT Device details","References to all associated ExternalReferences","true","false","","https://onerecord.iata.org/ns/cargo#IotDevice","https://onerecord.iata.org/ns/cargo#externalReferences","https://onerecord.iata.org/ns/cargo#ExternalReference"</v>
      </c>
      <c r="AG921" t="str">
        <f t="shared" si="454"/>
        <v>"Common.IotDevice"</v>
      </c>
      <c r="AH921" t="str">
        <f t="shared" si="455"/>
        <v>"externalReferences"</v>
      </c>
      <c r="AI921" t="str">
        <f t="shared" si="456"/>
        <v>"Common.ExternalReference"</v>
      </c>
      <c r="AJ921" t="str">
        <f t="shared" si="457"/>
        <v>"referenceForObjects"</v>
      </c>
      <c r="AK921" t="str">
        <f t="shared" si="458"/>
        <v>"hasMany"</v>
      </c>
      <c r="AL921" t="str">
        <f t="shared" si="459"/>
        <v>"Common.IotDevice","externalReferences","Common.ExternalReference","referenceForObjects","hasMany"</v>
      </c>
      <c r="AN921">
        <f>COUNTIF(View_conceptual!G:G,L921)</f>
        <v>0</v>
      </c>
      <c r="AO921">
        <f>COUNTIF(View_conceptual!H:H,L921)+COUNTIF(View_conceptual!I:I,N921)</f>
        <v>0</v>
      </c>
      <c r="AQ921" t="str">
        <f t="shared" si="460"/>
        <v/>
      </c>
      <c r="AR921" t="str">
        <f t="shared" si="461"/>
        <v/>
      </c>
      <c r="AT921">
        <f>COUNTIF(View_full!G:G,L921)</f>
        <v>1</v>
      </c>
      <c r="AU921">
        <f>COUNTIF(View_full!H:H,L921)+COUNTIF(View_full!I:I,N921)</f>
        <v>0</v>
      </c>
      <c r="AV921">
        <f>COUNTIFS(Property_Manual!$A$2:$A$1206,Raw!L921,Property_Manual!$B$2:$B$1206,Raw!M921,Property_Manual!$C$2:$C$1206,Raw!N921,Property_Manual!$D$2:$D$1206,Raw!O921,Property_Manual!$F$2:$F$1206,"x")</f>
        <v>0</v>
      </c>
      <c r="AW921" t="str">
        <f t="shared" si="462"/>
        <v>"Common","IotDevice","externalReferences","Common","ExternalReference",6,"IoT Device details","References to all associated ExternalReferences","true","false","","https://onerecord.iata.org/ns/cargo#IotDevice","https://onerecord.iata.org/ns/cargo#externalReferences","https://onerecord.iata.org/ns/cargo#ExternalReference"</v>
      </c>
      <c r="AX921" t="str">
        <f t="shared" si="463"/>
        <v/>
      </c>
      <c r="AY921" t="str">
        <f t="shared" si="464"/>
        <v/>
      </c>
    </row>
    <row r="922" spans="1:51" x14ac:dyDescent="0.2">
      <c r="A922" s="5" t="s">
        <v>1254</v>
      </c>
      <c r="B922" s="5" t="s">
        <v>1198</v>
      </c>
      <c r="C922" s="5" t="s">
        <v>112</v>
      </c>
      <c r="D922" s="5" t="s">
        <v>111</v>
      </c>
      <c r="E922" s="5" t="s">
        <v>1198</v>
      </c>
      <c r="F922" s="5" t="s">
        <v>112</v>
      </c>
      <c r="H922" t="s">
        <v>222</v>
      </c>
      <c r="I922" s="5" t="s">
        <v>224</v>
      </c>
      <c r="J922" s="5" t="s">
        <v>113</v>
      </c>
      <c r="K922" s="5"/>
      <c r="L922" t="str">
        <f t="shared" si="434"/>
        <v>IotDevice</v>
      </c>
      <c r="M922" t="str">
        <f t="shared" si="435"/>
        <v>attachedIotDevices</v>
      </c>
      <c r="N922" t="str">
        <f t="shared" si="436"/>
        <v>IotDevice</v>
      </c>
      <c r="O922" t="str">
        <f t="shared" si="437"/>
        <v>attachedToObject</v>
      </c>
      <c r="P922" t="str">
        <f t="shared" si="438"/>
        <v/>
      </c>
      <c r="Q922" t="str">
        <f t="shared" si="439"/>
        <v>Object</v>
      </c>
      <c r="R922" t="str">
        <f t="shared" si="440"/>
        <v>"Common"</v>
      </c>
      <c r="S922" t="str">
        <f t="shared" si="441"/>
        <v>"IotDevice"</v>
      </c>
      <c r="T922" t="str">
        <f t="shared" si="442"/>
        <v>"attachedIotDevices"</v>
      </c>
      <c r="U922" t="str">
        <f t="shared" si="443"/>
        <v>"Common"</v>
      </c>
      <c r="V922" t="str">
        <f t="shared" si="444"/>
        <v>"IotDevice"</v>
      </c>
      <c r="W922">
        <f>IF($A922="Implicit","",COUNTIFS($C$8:C922,C922,$A$8:A922,"Explicit"))</f>
        <v>7</v>
      </c>
      <c r="X922" t="str">
        <f t="shared" si="445"/>
        <v>"IoT Device details"</v>
      </c>
      <c r="Y922" t="str">
        <f t="shared" si="446"/>
        <v>"References to all connected IotDevices"</v>
      </c>
      <c r="Z922" t="str">
        <f t="shared" si="447"/>
        <v>"true"</v>
      </c>
      <c r="AA922" t="str">
        <f t="shared" si="448"/>
        <v>"false"</v>
      </c>
      <c r="AB922" t="str">
        <f t="shared" si="449"/>
        <v>""</v>
      </c>
      <c r="AC922" t="str">
        <f t="shared" si="450"/>
        <v>"https://onerecord.iata.org/ns/cargo#IotDevice"</v>
      </c>
      <c r="AD922" t="str">
        <f t="shared" si="451"/>
        <v>"https://onerecord.iata.org/ns/cargo#attachedIotDevices"</v>
      </c>
      <c r="AE922" t="str">
        <f t="shared" si="452"/>
        <v>"https://onerecord.iata.org/ns/cargo#IotDevice"</v>
      </c>
      <c r="AF922" t="str">
        <f t="shared" si="453"/>
        <v>"Common","IotDevice","attachedIotDevices","Common","IotDevice",7,"IoT Device details","References to all connected IotDevices","true","false","","https://onerecord.iata.org/ns/cargo#IotDevice","https://onerecord.iata.org/ns/cargo#attachedIotDevices","https://onerecord.iata.org/ns/cargo#IotDevice"</v>
      </c>
      <c r="AG922" t="str">
        <f t="shared" si="454"/>
        <v>"Common.IotDevice"</v>
      </c>
      <c r="AH922" t="str">
        <f t="shared" si="455"/>
        <v>"attachedIotDevices"</v>
      </c>
      <c r="AI922" t="str">
        <f t="shared" si="456"/>
        <v>"Common.IotDevice"</v>
      </c>
      <c r="AJ922" t="str">
        <f t="shared" si="457"/>
        <v>"attachedToObject"</v>
      </c>
      <c r="AK922" t="str">
        <f t="shared" si="458"/>
        <v>"hasMany"</v>
      </c>
      <c r="AL922" t="str">
        <f t="shared" si="459"/>
        <v>"Common.IotDevice","attachedIotDevices","Common.IotDevice","attachedToObject","hasMany"</v>
      </c>
      <c r="AN922">
        <f>COUNTIF(View_conceptual!G:G,L922)</f>
        <v>0</v>
      </c>
      <c r="AO922">
        <f>COUNTIF(View_conceptual!H:H,L922)+COUNTIF(View_conceptual!I:I,N922)</f>
        <v>0</v>
      </c>
      <c r="AQ922" t="str">
        <f t="shared" si="460"/>
        <v/>
      </c>
      <c r="AR922" t="str">
        <f t="shared" si="461"/>
        <v/>
      </c>
      <c r="AT922">
        <f>COUNTIF(View_full!G:G,L922)</f>
        <v>1</v>
      </c>
      <c r="AU922">
        <f>COUNTIF(View_full!H:H,L922)+COUNTIF(View_full!I:I,N922)</f>
        <v>0</v>
      </c>
      <c r="AV922">
        <f>COUNTIFS(Property_Manual!$A$2:$A$1206,Raw!L922,Property_Manual!$B$2:$B$1206,Raw!M922,Property_Manual!$C$2:$C$1206,Raw!N922,Property_Manual!$D$2:$D$1206,Raw!O922,Property_Manual!$F$2:$F$1206,"x")</f>
        <v>0</v>
      </c>
      <c r="AW922" t="str">
        <f t="shared" si="462"/>
        <v>"Common","IotDevice","attachedIotDevices","Common","IotDevice",7,"IoT Device details","References to all connected IotDevices","true","false","","https://onerecord.iata.org/ns/cargo#IotDevice","https://onerecord.iata.org/ns/cargo#attachedIotDevices","https://onerecord.iata.org/ns/cargo#IotDevice"</v>
      </c>
      <c r="AX922" t="str">
        <f t="shared" si="463"/>
        <v/>
      </c>
      <c r="AY922" t="str">
        <f t="shared" si="464"/>
        <v/>
      </c>
    </row>
    <row r="923" spans="1:51" x14ac:dyDescent="0.2">
      <c r="A923" s="5" t="s">
        <v>1255</v>
      </c>
      <c r="B923" s="5" t="s">
        <v>1198</v>
      </c>
      <c r="C923" s="5" t="s">
        <v>112</v>
      </c>
      <c r="D923" s="5" t="s">
        <v>226</v>
      </c>
      <c r="E923" s="5" t="s">
        <v>1198</v>
      </c>
      <c r="F923" s="5" t="s">
        <v>227</v>
      </c>
      <c r="H923" t="s">
        <v>456</v>
      </c>
      <c r="I923" s="5" t="s">
        <v>224</v>
      </c>
      <c r="J923" s="5" t="s">
        <v>228</v>
      </c>
      <c r="K923" s="5"/>
      <c r="L923" t="str">
        <f t="shared" si="434"/>
        <v>IotDevice</v>
      </c>
      <c r="M923" t="str">
        <f t="shared" si="435"/>
        <v>connectedSensors</v>
      </c>
      <c r="N923" t="str">
        <f t="shared" si="436"/>
        <v>Sensor</v>
      </c>
      <c r="O923" t="str">
        <f t="shared" si="437"/>
        <v>partOfIotDevice</v>
      </c>
      <c r="P923" t="str">
        <f t="shared" si="438"/>
        <v/>
      </c>
      <c r="Q923" t="str">
        <f t="shared" si="439"/>
        <v>Object</v>
      </c>
      <c r="R923" t="str">
        <f t="shared" si="440"/>
        <v/>
      </c>
      <c r="S923" t="str">
        <f t="shared" si="441"/>
        <v/>
      </c>
      <c r="T923" t="str">
        <f t="shared" si="442"/>
        <v/>
      </c>
      <c r="U923" t="str">
        <f t="shared" si="443"/>
        <v/>
      </c>
      <c r="V923" t="str">
        <f t="shared" si="444"/>
        <v/>
      </c>
      <c r="W923" t="str">
        <f>IF($A923="Implicit","",COUNTIFS($C$8:C923,C923,$A$8:A923,"Explicit"))</f>
        <v/>
      </c>
      <c r="X923" t="str">
        <f t="shared" si="445"/>
        <v/>
      </c>
      <c r="Y923" t="str">
        <f t="shared" si="446"/>
        <v/>
      </c>
      <c r="Z923" t="str">
        <f t="shared" si="447"/>
        <v/>
      </c>
      <c r="AA923" t="str">
        <f t="shared" si="448"/>
        <v/>
      </c>
      <c r="AB923" t="str">
        <f t="shared" si="449"/>
        <v/>
      </c>
      <c r="AC923" t="str">
        <f t="shared" si="450"/>
        <v/>
      </c>
      <c r="AD923" t="str">
        <f t="shared" si="451"/>
        <v/>
      </c>
      <c r="AE923" t="str">
        <f t="shared" si="452"/>
        <v/>
      </c>
      <c r="AF923" t="str">
        <f t="shared" si="453"/>
        <v/>
      </c>
      <c r="AG923" t="str">
        <f t="shared" si="454"/>
        <v>"Common.IotDevice"</v>
      </c>
      <c r="AH923" t="str">
        <f t="shared" si="455"/>
        <v>"connectedSensors"</v>
      </c>
      <c r="AI923" t="str">
        <f t="shared" si="456"/>
        <v>"Common.Sensor"</v>
      </c>
      <c r="AJ923" t="str">
        <f t="shared" si="457"/>
        <v>"partOfIotDevice"</v>
      </c>
      <c r="AK923" t="str">
        <f t="shared" si="458"/>
        <v>"hasMany"</v>
      </c>
      <c r="AL923" t="str">
        <f t="shared" si="459"/>
        <v>"Common.IotDevice","connectedSensors","Common.Sensor","partOfIotDevice","hasMany"</v>
      </c>
      <c r="AN923">
        <f>COUNTIF(View_conceptual!G:G,L923)</f>
        <v>0</v>
      </c>
      <c r="AO923">
        <f>COUNTIF(View_conceptual!H:H,L923)+COUNTIF(View_conceptual!I:I,N923)</f>
        <v>0</v>
      </c>
      <c r="AQ923" t="str">
        <f t="shared" si="460"/>
        <v/>
      </c>
      <c r="AR923" t="str">
        <f t="shared" si="461"/>
        <v/>
      </c>
      <c r="AT923">
        <f>COUNTIF(View_full!G:G,L923)</f>
        <v>1</v>
      </c>
      <c r="AU923">
        <f>COUNTIF(View_full!H:H,L923)+COUNTIF(View_full!I:I,N923)</f>
        <v>1</v>
      </c>
      <c r="AV923">
        <f>COUNTIFS(Property_Manual!$A$2:$A$1206,Raw!L923,Property_Manual!$B$2:$B$1206,Raw!M923,Property_Manual!$C$2:$C$1206,Raw!N923,Property_Manual!$D$2:$D$1206,Raw!O923,Property_Manual!$F$2:$F$1206,"x")</f>
        <v>1</v>
      </c>
      <c r="AW923" t="str">
        <f t="shared" si="462"/>
        <v/>
      </c>
      <c r="AX923" t="str">
        <f t="shared" si="463"/>
        <v/>
      </c>
      <c r="AY923" t="str">
        <f t="shared" si="464"/>
        <v>"Common.IotDevice","connectedSensors","Common.Sensor","partOfIotDevice","hasMany"</v>
      </c>
    </row>
    <row r="924" spans="1:51" x14ac:dyDescent="0.2">
      <c r="A924" s="5" t="s">
        <v>1255</v>
      </c>
      <c r="B924" s="5" t="s">
        <v>1198</v>
      </c>
      <c r="C924" s="5" t="s">
        <v>112</v>
      </c>
      <c r="D924" s="5" t="s">
        <v>229</v>
      </c>
      <c r="E924" s="5" t="s">
        <v>1836</v>
      </c>
      <c r="F924" s="5" t="s">
        <v>297</v>
      </c>
      <c r="G924">
        <v>1</v>
      </c>
      <c r="I924" s="5" t="s">
        <v>224</v>
      </c>
      <c r="J924" s="5" t="s">
        <v>231</v>
      </c>
      <c r="K924" s="5"/>
      <c r="L924" t="str">
        <f t="shared" si="434"/>
        <v>IotDevice</v>
      </c>
      <c r="M924" t="str">
        <f t="shared" si="435"/>
        <v>manufacturer</v>
      </c>
      <c r="N924" t="str">
        <f t="shared" si="436"/>
        <v>Carrier</v>
      </c>
      <c r="O924" t="str">
        <f t="shared" si="437"/>
        <v/>
      </c>
      <c r="P924" t="str">
        <f t="shared" si="438"/>
        <v/>
      </c>
      <c r="Q924" t="str">
        <f t="shared" si="439"/>
        <v>Object</v>
      </c>
      <c r="R924" t="str">
        <f t="shared" si="440"/>
        <v/>
      </c>
      <c r="S924" t="str">
        <f t="shared" si="441"/>
        <v/>
      </c>
      <c r="T924" t="str">
        <f t="shared" si="442"/>
        <v/>
      </c>
      <c r="U924" t="str">
        <f t="shared" si="443"/>
        <v/>
      </c>
      <c r="V924" t="str">
        <f t="shared" si="444"/>
        <v/>
      </c>
      <c r="W924" t="str">
        <f>IF($A924="Implicit","",COUNTIFS($C$8:C924,C924,$A$8:A924,"Explicit"))</f>
        <v/>
      </c>
      <c r="X924" t="str">
        <f t="shared" si="445"/>
        <v/>
      </c>
      <c r="Y924" t="str">
        <f t="shared" si="446"/>
        <v/>
      </c>
      <c r="Z924" t="str">
        <f t="shared" si="447"/>
        <v/>
      </c>
      <c r="AA924" t="str">
        <f t="shared" si="448"/>
        <v/>
      </c>
      <c r="AB924" t="str">
        <f t="shared" si="449"/>
        <v/>
      </c>
      <c r="AC924" t="str">
        <f t="shared" si="450"/>
        <v/>
      </c>
      <c r="AD924" t="str">
        <f t="shared" si="451"/>
        <v/>
      </c>
      <c r="AE924" t="str">
        <f t="shared" si="452"/>
        <v/>
      </c>
      <c r="AF924" t="str">
        <f t="shared" si="453"/>
        <v/>
      </c>
      <c r="AG924" t="str">
        <f t="shared" si="454"/>
        <v>"Common.IotDevice"</v>
      </c>
      <c r="AH924" t="str">
        <f t="shared" si="455"/>
        <v>"manufacturer"</v>
      </c>
      <c r="AI924" t="str">
        <f t="shared" si="456"/>
        <v>"Agent.Carrier"</v>
      </c>
      <c r="AJ924" t="str">
        <f t="shared" si="457"/>
        <v>""</v>
      </c>
      <c r="AK924" t="str">
        <f t="shared" si="458"/>
        <v>"hasOne"</v>
      </c>
      <c r="AL924" t="str">
        <f t="shared" si="459"/>
        <v>"Common.IotDevice","manufacturer","Agent.Carrier","","hasOne"</v>
      </c>
      <c r="AN924">
        <f>COUNTIF(View_conceptual!G:G,L924)</f>
        <v>0</v>
      </c>
      <c r="AO924">
        <f>COUNTIF(View_conceptual!H:H,L924)+COUNTIF(View_conceptual!I:I,N924)</f>
        <v>0</v>
      </c>
      <c r="AQ924" t="str">
        <f t="shared" si="460"/>
        <v/>
      </c>
      <c r="AR924" t="str">
        <f t="shared" si="461"/>
        <v/>
      </c>
      <c r="AT924">
        <f>COUNTIF(View_full!G:G,L924)</f>
        <v>1</v>
      </c>
      <c r="AU924">
        <f>COUNTIF(View_full!H:H,L924)+COUNTIF(View_full!I:I,N924)</f>
        <v>0</v>
      </c>
      <c r="AV924">
        <f>COUNTIFS(Property_Manual!$A$2:$A$1206,Raw!L924,Property_Manual!$B$2:$B$1206,Raw!M924,Property_Manual!$C$2:$C$1206,Raw!N924,Property_Manual!$D$2:$D$1206,Raw!O924,Property_Manual!$F$2:$F$1206,"x")</f>
        <v>0</v>
      </c>
      <c r="AW924" t="str">
        <f t="shared" si="462"/>
        <v/>
      </c>
      <c r="AX924" t="str">
        <f t="shared" si="463"/>
        <v/>
      </c>
      <c r="AY924" t="str">
        <f t="shared" si="464"/>
        <v/>
      </c>
    </row>
    <row r="925" spans="1:51" x14ac:dyDescent="0.2">
      <c r="A925" s="5" t="s">
        <v>1255</v>
      </c>
      <c r="B925" s="5" t="s">
        <v>1198</v>
      </c>
      <c r="C925" s="5" t="s">
        <v>112</v>
      </c>
      <c r="D925" s="5" t="s">
        <v>229</v>
      </c>
      <c r="E925" s="5" t="s">
        <v>1836</v>
      </c>
      <c r="F925" s="5" t="s">
        <v>230</v>
      </c>
      <c r="G925">
        <v>1</v>
      </c>
      <c r="I925" s="5" t="s">
        <v>224</v>
      </c>
      <c r="J925" s="5" t="s">
        <v>231</v>
      </c>
      <c r="K925" s="5" t="s">
        <v>3169</v>
      </c>
      <c r="L925" t="str">
        <f t="shared" si="434"/>
        <v>IotDevice</v>
      </c>
      <c r="M925" t="str">
        <f t="shared" si="435"/>
        <v>manufacturer</v>
      </c>
      <c r="N925" t="str">
        <f t="shared" si="436"/>
        <v>Company</v>
      </c>
      <c r="O925" t="str">
        <f t="shared" si="437"/>
        <v/>
      </c>
      <c r="P925" t="str">
        <f t="shared" si="438"/>
        <v>Carrier|Carrier|Carrier</v>
      </c>
      <c r="Q925" t="str">
        <f t="shared" si="439"/>
        <v>Object</v>
      </c>
      <c r="R925" t="str">
        <f t="shared" si="440"/>
        <v/>
      </c>
      <c r="S925" t="str">
        <f t="shared" si="441"/>
        <v/>
      </c>
      <c r="T925" t="str">
        <f t="shared" si="442"/>
        <v/>
      </c>
      <c r="U925" t="str">
        <f t="shared" si="443"/>
        <v/>
      </c>
      <c r="V925" t="str">
        <f t="shared" si="444"/>
        <v/>
      </c>
      <c r="W925" t="str">
        <f>IF($A925="Implicit","",COUNTIFS($C$8:C925,C925,$A$8:A925,"Explicit"))</f>
        <v/>
      </c>
      <c r="X925" t="str">
        <f t="shared" si="445"/>
        <v/>
      </c>
      <c r="Y925" t="str">
        <f t="shared" si="446"/>
        <v/>
      </c>
      <c r="Z925" t="str">
        <f t="shared" si="447"/>
        <v/>
      </c>
      <c r="AA925" t="str">
        <f t="shared" si="448"/>
        <v/>
      </c>
      <c r="AB925" t="str">
        <f t="shared" si="449"/>
        <v/>
      </c>
      <c r="AC925" t="str">
        <f t="shared" si="450"/>
        <v/>
      </c>
      <c r="AD925" t="str">
        <f t="shared" si="451"/>
        <v/>
      </c>
      <c r="AE925" t="str">
        <f t="shared" si="452"/>
        <v/>
      </c>
      <c r="AF925" t="str">
        <f t="shared" si="453"/>
        <v/>
      </c>
      <c r="AG925" t="str">
        <f t="shared" si="454"/>
        <v>"Common.IotDevice"</v>
      </c>
      <c r="AH925" t="str">
        <f t="shared" si="455"/>
        <v>"manufacturer"</v>
      </c>
      <c r="AI925" t="str">
        <f t="shared" si="456"/>
        <v>"Agent.Company"</v>
      </c>
      <c r="AJ925" t="str">
        <f t="shared" si="457"/>
        <v>""</v>
      </c>
      <c r="AK925" t="str">
        <f t="shared" si="458"/>
        <v>"hasOne"</v>
      </c>
      <c r="AL925" t="str">
        <f t="shared" si="459"/>
        <v>"Common.IotDevice","manufacturer","Agent.Company","","hasOne"</v>
      </c>
      <c r="AN925">
        <f>COUNTIF(View_conceptual!G:G,L925)</f>
        <v>0</v>
      </c>
      <c r="AO925">
        <f>COUNTIF(View_conceptual!H:H,L925)+COUNTIF(View_conceptual!I:I,N925)</f>
        <v>0</v>
      </c>
      <c r="AQ925" t="str">
        <f t="shared" si="460"/>
        <v/>
      </c>
      <c r="AR925" t="str">
        <f t="shared" si="461"/>
        <v/>
      </c>
      <c r="AT925">
        <f>COUNTIF(View_full!G:G,L925)</f>
        <v>1</v>
      </c>
      <c r="AU925">
        <f>COUNTIF(View_full!H:H,L925)+COUNTIF(View_full!I:I,N925)</f>
        <v>0</v>
      </c>
      <c r="AV925">
        <f>COUNTIFS(Property_Manual!$A$2:$A$1206,Raw!L925,Property_Manual!$B$2:$B$1206,Raw!M925,Property_Manual!$C$2:$C$1206,Raw!N925,Property_Manual!$D$2:$D$1206,Raw!O925,Property_Manual!$F$2:$F$1206,"x")</f>
        <v>0</v>
      </c>
      <c r="AW925" t="str">
        <f t="shared" si="462"/>
        <v/>
      </c>
      <c r="AX925" t="str">
        <f t="shared" si="463"/>
        <v/>
      </c>
      <c r="AY925" t="str">
        <f t="shared" si="464"/>
        <v/>
      </c>
    </row>
    <row r="926" spans="1:51" x14ac:dyDescent="0.2">
      <c r="A926" s="5" t="s">
        <v>1255</v>
      </c>
      <c r="B926" s="5" t="s">
        <v>1198</v>
      </c>
      <c r="C926" s="5" t="s">
        <v>112</v>
      </c>
      <c r="D926" s="5" t="s">
        <v>229</v>
      </c>
      <c r="E926" s="5" t="s">
        <v>1836</v>
      </c>
      <c r="F926" s="5" t="s">
        <v>100</v>
      </c>
      <c r="G926">
        <v>1</v>
      </c>
      <c r="I926" s="5" t="s">
        <v>224</v>
      </c>
      <c r="J926" s="5" t="s">
        <v>231</v>
      </c>
      <c r="K926" s="5" t="s">
        <v>3168</v>
      </c>
      <c r="L926" t="str">
        <f t="shared" si="434"/>
        <v>IotDevice</v>
      </c>
      <c r="M926" t="str">
        <f t="shared" si="435"/>
        <v>manufacturer</v>
      </c>
      <c r="N926" t="str">
        <f t="shared" si="436"/>
        <v>Organization</v>
      </c>
      <c r="O926" t="str">
        <f t="shared" si="437"/>
        <v/>
      </c>
      <c r="P926" t="str">
        <f t="shared" si="438"/>
        <v>Carrier|Company|PublicAuthority|Carrier|Company|PublicAuthority</v>
      </c>
      <c r="Q926" t="str">
        <f t="shared" si="439"/>
        <v>Object</v>
      </c>
      <c r="R926" t="str">
        <f t="shared" si="440"/>
        <v/>
      </c>
      <c r="S926" t="str">
        <f t="shared" si="441"/>
        <v/>
      </c>
      <c r="T926" t="str">
        <f t="shared" si="442"/>
        <v/>
      </c>
      <c r="U926" t="str">
        <f t="shared" si="443"/>
        <v/>
      </c>
      <c r="V926" t="str">
        <f t="shared" si="444"/>
        <v/>
      </c>
      <c r="W926" t="str">
        <f>IF($A926="Implicit","",COUNTIFS($C$8:C926,C926,$A$8:A926,"Explicit"))</f>
        <v/>
      </c>
      <c r="X926" t="str">
        <f t="shared" si="445"/>
        <v/>
      </c>
      <c r="Y926" t="str">
        <f t="shared" si="446"/>
        <v/>
      </c>
      <c r="Z926" t="str">
        <f t="shared" si="447"/>
        <v/>
      </c>
      <c r="AA926" t="str">
        <f t="shared" si="448"/>
        <v/>
      </c>
      <c r="AB926" t="str">
        <f t="shared" si="449"/>
        <v/>
      </c>
      <c r="AC926" t="str">
        <f t="shared" si="450"/>
        <v/>
      </c>
      <c r="AD926" t="str">
        <f t="shared" si="451"/>
        <v/>
      </c>
      <c r="AE926" t="str">
        <f t="shared" si="452"/>
        <v/>
      </c>
      <c r="AF926" t="str">
        <f t="shared" si="453"/>
        <v/>
      </c>
      <c r="AG926" t="str">
        <f t="shared" si="454"/>
        <v>"Common.IotDevice"</v>
      </c>
      <c r="AH926" t="str">
        <f t="shared" si="455"/>
        <v>"manufacturer"</v>
      </c>
      <c r="AI926" t="str">
        <f t="shared" si="456"/>
        <v>"Agent.Organization"</v>
      </c>
      <c r="AJ926" t="str">
        <f t="shared" si="457"/>
        <v>""</v>
      </c>
      <c r="AK926" t="str">
        <f t="shared" si="458"/>
        <v>"hasOne"</v>
      </c>
      <c r="AL926" t="str">
        <f t="shared" si="459"/>
        <v>"Common.IotDevice","manufacturer","Agent.Organization","","hasOne"</v>
      </c>
      <c r="AN926">
        <f>COUNTIF(View_conceptual!G:G,L926)</f>
        <v>0</v>
      </c>
      <c r="AO926">
        <f>COUNTIF(View_conceptual!H:H,L926)+COUNTIF(View_conceptual!I:I,N926)</f>
        <v>0</v>
      </c>
      <c r="AQ926" t="str">
        <f t="shared" si="460"/>
        <v/>
      </c>
      <c r="AR926" t="str">
        <f t="shared" si="461"/>
        <v/>
      </c>
      <c r="AT926">
        <f>COUNTIF(View_full!G:G,L926)</f>
        <v>1</v>
      </c>
      <c r="AU926">
        <f>COUNTIF(View_full!H:H,L926)+COUNTIF(View_full!I:I,N926)</f>
        <v>0</v>
      </c>
      <c r="AV926">
        <f>COUNTIFS(Property_Manual!$A$2:$A$1206,Raw!L926,Property_Manual!$B$2:$B$1206,Raw!M926,Property_Manual!$C$2:$C$1206,Raw!N926,Property_Manual!$D$2:$D$1206,Raw!O926,Property_Manual!$F$2:$F$1206,"x")</f>
        <v>0</v>
      </c>
      <c r="AW926" t="str">
        <f t="shared" si="462"/>
        <v/>
      </c>
      <c r="AX926" t="str">
        <f t="shared" si="463"/>
        <v/>
      </c>
      <c r="AY926" t="str">
        <f t="shared" si="464"/>
        <v/>
      </c>
    </row>
    <row r="927" spans="1:51" x14ac:dyDescent="0.2">
      <c r="A927" s="5" t="s">
        <v>1255</v>
      </c>
      <c r="B927" s="5" t="s">
        <v>1198</v>
      </c>
      <c r="C927" s="5" t="s">
        <v>112</v>
      </c>
      <c r="D927" s="5" t="s">
        <v>229</v>
      </c>
      <c r="E927" s="5" t="s">
        <v>1836</v>
      </c>
      <c r="F927" s="5" t="s">
        <v>1132</v>
      </c>
      <c r="G927">
        <v>1</v>
      </c>
      <c r="I927" s="5" t="s">
        <v>224</v>
      </c>
      <c r="J927" s="5" t="s">
        <v>231</v>
      </c>
      <c r="K927" s="5"/>
      <c r="L927" t="str">
        <f t="shared" si="434"/>
        <v>IotDevice</v>
      </c>
      <c r="M927" t="str">
        <f t="shared" si="435"/>
        <v>manufacturer</v>
      </c>
      <c r="N927" t="str">
        <f t="shared" si="436"/>
        <v>PublicAuthority</v>
      </c>
      <c r="O927" t="str">
        <f t="shared" si="437"/>
        <v/>
      </c>
      <c r="P927" t="str">
        <f t="shared" si="438"/>
        <v/>
      </c>
      <c r="Q927" t="str">
        <f t="shared" si="439"/>
        <v>Object</v>
      </c>
      <c r="R927" t="str">
        <f t="shared" si="440"/>
        <v/>
      </c>
      <c r="S927" t="str">
        <f t="shared" si="441"/>
        <v/>
      </c>
      <c r="T927" t="str">
        <f t="shared" si="442"/>
        <v/>
      </c>
      <c r="U927" t="str">
        <f t="shared" si="443"/>
        <v/>
      </c>
      <c r="V927" t="str">
        <f t="shared" si="444"/>
        <v/>
      </c>
      <c r="W927" t="str">
        <f>IF($A927="Implicit","",COUNTIFS($C$8:C927,C927,$A$8:A927,"Explicit"))</f>
        <v/>
      </c>
      <c r="X927" t="str">
        <f t="shared" si="445"/>
        <v/>
      </c>
      <c r="Y927" t="str">
        <f t="shared" si="446"/>
        <v/>
      </c>
      <c r="Z927" t="str">
        <f t="shared" si="447"/>
        <v/>
      </c>
      <c r="AA927" t="str">
        <f t="shared" si="448"/>
        <v/>
      </c>
      <c r="AB927" t="str">
        <f t="shared" si="449"/>
        <v/>
      </c>
      <c r="AC927" t="str">
        <f t="shared" si="450"/>
        <v/>
      </c>
      <c r="AD927" t="str">
        <f t="shared" si="451"/>
        <v/>
      </c>
      <c r="AE927" t="str">
        <f t="shared" si="452"/>
        <v/>
      </c>
      <c r="AF927" t="str">
        <f t="shared" si="453"/>
        <v/>
      </c>
      <c r="AG927" t="str">
        <f t="shared" si="454"/>
        <v>"Common.IotDevice"</v>
      </c>
      <c r="AH927" t="str">
        <f t="shared" si="455"/>
        <v>"manufacturer"</v>
      </c>
      <c r="AI927" t="str">
        <f t="shared" si="456"/>
        <v>"Agent.PublicAuthority"</v>
      </c>
      <c r="AJ927" t="str">
        <f t="shared" si="457"/>
        <v>""</v>
      </c>
      <c r="AK927" t="str">
        <f t="shared" si="458"/>
        <v>"hasOne"</v>
      </c>
      <c r="AL927" t="str">
        <f t="shared" si="459"/>
        <v>"Common.IotDevice","manufacturer","Agent.PublicAuthority","","hasOne"</v>
      </c>
      <c r="AN927">
        <f>COUNTIF(View_conceptual!G:G,L927)</f>
        <v>0</v>
      </c>
      <c r="AO927">
        <f>COUNTIF(View_conceptual!H:H,L927)+COUNTIF(View_conceptual!I:I,N927)</f>
        <v>0</v>
      </c>
      <c r="AQ927" t="str">
        <f t="shared" si="460"/>
        <v/>
      </c>
      <c r="AR927" t="str">
        <f t="shared" si="461"/>
        <v/>
      </c>
      <c r="AT927">
        <f>COUNTIF(View_full!G:G,L927)</f>
        <v>1</v>
      </c>
      <c r="AU927">
        <f>COUNTIF(View_full!H:H,L927)+COUNTIF(View_full!I:I,N927)</f>
        <v>0</v>
      </c>
      <c r="AV927">
        <f>COUNTIFS(Property_Manual!$A$2:$A$1206,Raw!L927,Property_Manual!$B$2:$B$1206,Raw!M927,Property_Manual!$C$2:$C$1206,Raw!N927,Property_Manual!$D$2:$D$1206,Raw!O927,Property_Manual!$F$2:$F$1206,"x")</f>
        <v>0</v>
      </c>
      <c r="AW927" t="str">
        <f t="shared" si="462"/>
        <v/>
      </c>
      <c r="AX927" t="str">
        <f t="shared" si="463"/>
        <v/>
      </c>
      <c r="AY927" t="str">
        <f t="shared" si="464"/>
        <v/>
      </c>
    </row>
    <row r="928" spans="1:51" x14ac:dyDescent="0.2">
      <c r="A928" s="5" t="s">
        <v>1255</v>
      </c>
      <c r="B928" s="5" t="s">
        <v>1198</v>
      </c>
      <c r="C928" s="5" t="s">
        <v>112</v>
      </c>
      <c r="D928" s="5" t="s">
        <v>38</v>
      </c>
      <c r="E928" s="5" t="s">
        <v>1209</v>
      </c>
      <c r="F928" s="5" t="s">
        <v>23</v>
      </c>
      <c r="H928" t="s">
        <v>415</v>
      </c>
      <c r="I928" s="5" t="s">
        <v>224</v>
      </c>
      <c r="J928" s="5" t="s">
        <v>39</v>
      </c>
      <c r="K928" s="5"/>
      <c r="L928" t="str">
        <f t="shared" si="434"/>
        <v>IotDevice</v>
      </c>
      <c r="M928" t="str">
        <f t="shared" si="435"/>
        <v>checks</v>
      </c>
      <c r="N928" t="str">
        <f t="shared" si="436"/>
        <v>Check</v>
      </c>
      <c r="O928" t="str">
        <f t="shared" si="437"/>
        <v>checkedObject</v>
      </c>
      <c r="P928" t="str">
        <f t="shared" si="438"/>
        <v/>
      </c>
      <c r="Q928" t="str">
        <f t="shared" si="439"/>
        <v>Object</v>
      </c>
      <c r="R928" t="str">
        <f t="shared" si="440"/>
        <v/>
      </c>
      <c r="S928" t="str">
        <f t="shared" si="441"/>
        <v/>
      </c>
      <c r="T928" t="str">
        <f t="shared" si="442"/>
        <v/>
      </c>
      <c r="U928" t="str">
        <f t="shared" si="443"/>
        <v/>
      </c>
      <c r="V928" t="str">
        <f t="shared" si="444"/>
        <v/>
      </c>
      <c r="W928" t="str">
        <f>IF($A928="Implicit","",COUNTIFS($C$8:C928,C928,$A$8:A928,"Explicit"))</f>
        <v/>
      </c>
      <c r="X928" t="str">
        <f t="shared" si="445"/>
        <v/>
      </c>
      <c r="Y928" t="str">
        <f t="shared" si="446"/>
        <v/>
      </c>
      <c r="Z928" t="str">
        <f t="shared" si="447"/>
        <v/>
      </c>
      <c r="AA928" t="str">
        <f t="shared" si="448"/>
        <v/>
      </c>
      <c r="AB928" t="str">
        <f t="shared" si="449"/>
        <v/>
      </c>
      <c r="AC928" t="str">
        <f t="shared" si="450"/>
        <v/>
      </c>
      <c r="AD928" t="str">
        <f t="shared" si="451"/>
        <v/>
      </c>
      <c r="AE928" t="str">
        <f t="shared" si="452"/>
        <v/>
      </c>
      <c r="AF928" t="str">
        <f t="shared" si="453"/>
        <v/>
      </c>
      <c r="AG928" t="str">
        <f t="shared" si="454"/>
        <v>"Common.IotDevice"</v>
      </c>
      <c r="AH928" t="str">
        <f t="shared" si="455"/>
        <v>"checks"</v>
      </c>
      <c r="AI928" t="str">
        <f t="shared" si="456"/>
        <v>"Action.Check"</v>
      </c>
      <c r="AJ928" t="str">
        <f t="shared" si="457"/>
        <v>"checkedObject"</v>
      </c>
      <c r="AK928" t="str">
        <f t="shared" si="458"/>
        <v>"hasMany"</v>
      </c>
      <c r="AL928" t="str">
        <f t="shared" si="459"/>
        <v>"Common.IotDevice","checks","Action.Check","checkedObject","hasMany"</v>
      </c>
      <c r="AN928">
        <f>COUNTIF(View_conceptual!G:G,L928)</f>
        <v>0</v>
      </c>
      <c r="AO928">
        <f>COUNTIF(View_conceptual!H:H,L928)+COUNTIF(View_conceptual!I:I,N928)</f>
        <v>0</v>
      </c>
      <c r="AQ928" t="str">
        <f t="shared" si="460"/>
        <v/>
      </c>
      <c r="AR928" t="str">
        <f t="shared" si="461"/>
        <v/>
      </c>
      <c r="AT928">
        <f>COUNTIF(View_full!G:G,L928)</f>
        <v>1</v>
      </c>
      <c r="AU928">
        <f>COUNTIF(View_full!H:H,L928)+COUNTIF(View_full!I:I,N928)</f>
        <v>0</v>
      </c>
      <c r="AV928">
        <f>COUNTIFS(Property_Manual!$A$2:$A$1206,Raw!L928,Property_Manual!$B$2:$B$1206,Raw!M928,Property_Manual!$C$2:$C$1206,Raw!N928,Property_Manual!$D$2:$D$1206,Raw!O928,Property_Manual!$F$2:$F$1206,"x")</f>
        <v>0</v>
      </c>
      <c r="AW928" t="str">
        <f t="shared" si="462"/>
        <v/>
      </c>
      <c r="AX928" t="str">
        <f t="shared" si="463"/>
        <v/>
      </c>
      <c r="AY928" t="str">
        <f t="shared" si="464"/>
        <v/>
      </c>
    </row>
    <row r="929" spans="1:51" x14ac:dyDescent="0.2">
      <c r="A929" s="5" t="s">
        <v>1255</v>
      </c>
      <c r="B929" s="5" t="s">
        <v>1198</v>
      </c>
      <c r="C929" s="5" t="s">
        <v>112</v>
      </c>
      <c r="D929" s="5" t="s">
        <v>43</v>
      </c>
      <c r="E929" s="5" t="s">
        <v>1198</v>
      </c>
      <c r="F929" s="5" t="s">
        <v>44</v>
      </c>
      <c r="H929" t="s">
        <v>654</v>
      </c>
      <c r="I929" s="5" t="s">
        <v>224</v>
      </c>
      <c r="J929" s="5" t="s">
        <v>45</v>
      </c>
      <c r="K929" s="5"/>
      <c r="L929" t="str">
        <f t="shared" si="434"/>
        <v>IotDevice</v>
      </c>
      <c r="M929" t="str">
        <f t="shared" si="435"/>
        <v>externalReferences</v>
      </c>
      <c r="N929" t="str">
        <f t="shared" si="436"/>
        <v>ExternalReference</v>
      </c>
      <c r="O929" t="str">
        <f t="shared" si="437"/>
        <v>referenceForObjects</v>
      </c>
      <c r="P929" t="str">
        <f t="shared" si="438"/>
        <v/>
      </c>
      <c r="Q929" t="str">
        <f t="shared" si="439"/>
        <v>Object</v>
      </c>
      <c r="R929" t="str">
        <f t="shared" si="440"/>
        <v/>
      </c>
      <c r="S929" t="str">
        <f t="shared" si="441"/>
        <v/>
      </c>
      <c r="T929" t="str">
        <f t="shared" si="442"/>
        <v/>
      </c>
      <c r="U929" t="str">
        <f t="shared" si="443"/>
        <v/>
      </c>
      <c r="V929" t="str">
        <f t="shared" si="444"/>
        <v/>
      </c>
      <c r="W929" t="str">
        <f>IF($A929="Implicit","",COUNTIFS($C$8:C929,C929,$A$8:A929,"Explicit"))</f>
        <v/>
      </c>
      <c r="X929" t="str">
        <f t="shared" si="445"/>
        <v/>
      </c>
      <c r="Y929" t="str">
        <f t="shared" si="446"/>
        <v/>
      </c>
      <c r="Z929" t="str">
        <f t="shared" si="447"/>
        <v/>
      </c>
      <c r="AA929" t="str">
        <f t="shared" si="448"/>
        <v/>
      </c>
      <c r="AB929" t="str">
        <f t="shared" si="449"/>
        <v/>
      </c>
      <c r="AC929" t="str">
        <f t="shared" si="450"/>
        <v/>
      </c>
      <c r="AD929" t="str">
        <f t="shared" si="451"/>
        <v/>
      </c>
      <c r="AE929" t="str">
        <f t="shared" si="452"/>
        <v/>
      </c>
      <c r="AF929" t="str">
        <f t="shared" si="453"/>
        <v/>
      </c>
      <c r="AG929" t="str">
        <f t="shared" si="454"/>
        <v>"Common.IotDevice"</v>
      </c>
      <c r="AH929" t="str">
        <f t="shared" si="455"/>
        <v>"externalReferences"</v>
      </c>
      <c r="AI929" t="str">
        <f t="shared" si="456"/>
        <v>"Common.ExternalReference"</v>
      </c>
      <c r="AJ929" t="str">
        <f t="shared" si="457"/>
        <v>"referenceForObjects"</v>
      </c>
      <c r="AK929" t="str">
        <f t="shared" si="458"/>
        <v>"hasMany"</v>
      </c>
      <c r="AL929" t="str">
        <f t="shared" si="459"/>
        <v>"Common.IotDevice","externalReferences","Common.ExternalReference","referenceForObjects","hasMany"</v>
      </c>
      <c r="AN929">
        <f>COUNTIF(View_conceptual!G:G,L929)</f>
        <v>0</v>
      </c>
      <c r="AO929">
        <f>COUNTIF(View_conceptual!H:H,L929)+COUNTIF(View_conceptual!I:I,N929)</f>
        <v>0</v>
      </c>
      <c r="AQ929" t="str">
        <f t="shared" si="460"/>
        <v/>
      </c>
      <c r="AR929" t="str">
        <f t="shared" si="461"/>
        <v/>
      </c>
      <c r="AT929">
        <f>COUNTIF(View_full!G:G,L929)</f>
        <v>1</v>
      </c>
      <c r="AU929">
        <f>COUNTIF(View_full!H:H,L929)+COUNTIF(View_full!I:I,N929)</f>
        <v>0</v>
      </c>
      <c r="AV929">
        <f>COUNTIFS(Property_Manual!$A$2:$A$1206,Raw!L929,Property_Manual!$B$2:$B$1206,Raw!M929,Property_Manual!$C$2:$C$1206,Raw!N929,Property_Manual!$D$2:$D$1206,Raw!O929,Property_Manual!$F$2:$F$1206,"x")</f>
        <v>0</v>
      </c>
      <c r="AW929" t="str">
        <f t="shared" si="462"/>
        <v/>
      </c>
      <c r="AX929" t="str">
        <f t="shared" si="463"/>
        <v/>
      </c>
      <c r="AY929" t="str">
        <f t="shared" si="464"/>
        <v/>
      </c>
    </row>
    <row r="930" spans="1:51" x14ac:dyDescent="0.2">
      <c r="A930" s="5" t="s">
        <v>1255</v>
      </c>
      <c r="B930" s="5" t="s">
        <v>1198</v>
      </c>
      <c r="C930" s="5" t="s">
        <v>112</v>
      </c>
      <c r="D930" s="5" t="s">
        <v>111</v>
      </c>
      <c r="E930" t="s">
        <v>1198</v>
      </c>
      <c r="F930" s="5" t="s">
        <v>112</v>
      </c>
      <c r="H930" t="s">
        <v>222</v>
      </c>
      <c r="I930" s="5" t="s">
        <v>224</v>
      </c>
      <c r="J930" s="5" t="s">
        <v>113</v>
      </c>
      <c r="K930" s="5"/>
      <c r="L930" t="str">
        <f t="shared" si="434"/>
        <v>IotDevice</v>
      </c>
      <c r="M930" t="str">
        <f t="shared" si="435"/>
        <v>attachedIotDevices</v>
      </c>
      <c r="N930" t="str">
        <f t="shared" si="436"/>
        <v>IotDevice</v>
      </c>
      <c r="O930" t="str">
        <f t="shared" si="437"/>
        <v>attachedToObject</v>
      </c>
      <c r="P930" t="str">
        <f t="shared" si="438"/>
        <v/>
      </c>
      <c r="Q930" t="str">
        <f t="shared" si="439"/>
        <v>Object</v>
      </c>
      <c r="R930" t="str">
        <f t="shared" si="440"/>
        <v/>
      </c>
      <c r="S930" t="str">
        <f t="shared" si="441"/>
        <v/>
      </c>
      <c r="T930" t="str">
        <f t="shared" si="442"/>
        <v/>
      </c>
      <c r="U930" t="str">
        <f t="shared" si="443"/>
        <v/>
      </c>
      <c r="V930" t="str">
        <f t="shared" si="444"/>
        <v/>
      </c>
      <c r="W930" t="str">
        <f>IF($A930="Implicit","",COUNTIFS($C$8:C930,C930,$A$8:A930,"Explicit"))</f>
        <v/>
      </c>
      <c r="X930" t="str">
        <f t="shared" si="445"/>
        <v/>
      </c>
      <c r="Y930" t="str">
        <f t="shared" si="446"/>
        <v/>
      </c>
      <c r="Z930" t="str">
        <f t="shared" si="447"/>
        <v/>
      </c>
      <c r="AA930" t="str">
        <f t="shared" si="448"/>
        <v/>
      </c>
      <c r="AB930" t="str">
        <f t="shared" si="449"/>
        <v/>
      </c>
      <c r="AC930" t="str">
        <f t="shared" si="450"/>
        <v/>
      </c>
      <c r="AD930" t="str">
        <f t="shared" si="451"/>
        <v/>
      </c>
      <c r="AE930" t="str">
        <f t="shared" si="452"/>
        <v/>
      </c>
      <c r="AF930" t="str">
        <f t="shared" si="453"/>
        <v/>
      </c>
      <c r="AG930" t="str">
        <f t="shared" si="454"/>
        <v>"Common.IotDevice"</v>
      </c>
      <c r="AH930" t="str">
        <f t="shared" si="455"/>
        <v>"attachedIotDevices"</v>
      </c>
      <c r="AI930" t="str">
        <f t="shared" si="456"/>
        <v>"Common.IotDevice"</v>
      </c>
      <c r="AJ930" t="str">
        <f t="shared" si="457"/>
        <v>"attachedToObject"</v>
      </c>
      <c r="AK930" t="str">
        <f t="shared" si="458"/>
        <v>"hasMany"</v>
      </c>
      <c r="AL930" t="str">
        <f t="shared" si="459"/>
        <v>"Common.IotDevice","attachedIotDevices","Common.IotDevice","attachedToObject","hasMany"</v>
      </c>
      <c r="AN930">
        <f>COUNTIF(View_conceptual!G:G,L930)</f>
        <v>0</v>
      </c>
      <c r="AO930">
        <f>COUNTIF(View_conceptual!H:H,L930)+COUNTIF(View_conceptual!I:I,N930)</f>
        <v>0</v>
      </c>
      <c r="AQ930" t="str">
        <f t="shared" si="460"/>
        <v/>
      </c>
      <c r="AR930" t="str">
        <f t="shared" si="461"/>
        <v/>
      </c>
      <c r="AT930">
        <f>COUNTIF(View_full!G:G,L930)</f>
        <v>1</v>
      </c>
      <c r="AU930">
        <f>COUNTIF(View_full!H:H,L930)+COUNTIF(View_full!I:I,N930)</f>
        <v>0</v>
      </c>
      <c r="AV930">
        <f>COUNTIFS(Property_Manual!$A$2:$A$1206,Raw!L930,Property_Manual!$B$2:$B$1206,Raw!M930,Property_Manual!$C$2:$C$1206,Raw!N930,Property_Manual!$D$2:$D$1206,Raw!O930,Property_Manual!$F$2:$F$1206,"x")</f>
        <v>0</v>
      </c>
      <c r="AW930" t="str">
        <f t="shared" si="462"/>
        <v/>
      </c>
      <c r="AX930" t="str">
        <f t="shared" si="463"/>
        <v/>
      </c>
      <c r="AY930" t="str">
        <f t="shared" si="464"/>
        <v/>
      </c>
    </row>
    <row r="931" spans="1:51" x14ac:dyDescent="0.2">
      <c r="A931" s="5" t="s">
        <v>1255</v>
      </c>
      <c r="B931" s="5" t="s">
        <v>1198</v>
      </c>
      <c r="C931" s="5" t="s">
        <v>112</v>
      </c>
      <c r="D931" s="5" t="s">
        <v>114</v>
      </c>
      <c r="E931" t="s">
        <v>1209</v>
      </c>
      <c r="F931" s="5" t="s">
        <v>1043</v>
      </c>
      <c r="H931" t="s">
        <v>1045</v>
      </c>
      <c r="I931" s="5" t="s">
        <v>224</v>
      </c>
      <c r="J931" s="5" t="s">
        <v>116</v>
      </c>
      <c r="K931" s="5"/>
      <c r="L931" t="str">
        <f t="shared" si="434"/>
        <v>IotDevice</v>
      </c>
      <c r="M931" t="str">
        <f t="shared" si="435"/>
        <v>involvedInActions</v>
      </c>
      <c r="N931" t="str">
        <f t="shared" si="436"/>
        <v>Storing</v>
      </c>
      <c r="O931" t="str">
        <f t="shared" si="437"/>
        <v>storedObjects</v>
      </c>
      <c r="P931" t="str">
        <f t="shared" si="438"/>
        <v/>
      </c>
      <c r="Q931" t="str">
        <f t="shared" si="439"/>
        <v>Object</v>
      </c>
      <c r="R931" t="str">
        <f t="shared" si="440"/>
        <v/>
      </c>
      <c r="S931" t="str">
        <f t="shared" si="441"/>
        <v/>
      </c>
      <c r="T931" t="str">
        <f t="shared" si="442"/>
        <v/>
      </c>
      <c r="U931" t="str">
        <f t="shared" si="443"/>
        <v/>
      </c>
      <c r="V931" t="str">
        <f t="shared" si="444"/>
        <v/>
      </c>
      <c r="W931" t="str">
        <f>IF($A931="Implicit","",COUNTIFS($C$8:C931,C931,$A$8:A931,"Explicit"))</f>
        <v/>
      </c>
      <c r="X931" t="str">
        <f t="shared" si="445"/>
        <v/>
      </c>
      <c r="Y931" t="str">
        <f t="shared" si="446"/>
        <v/>
      </c>
      <c r="Z931" t="str">
        <f t="shared" si="447"/>
        <v/>
      </c>
      <c r="AA931" t="str">
        <f t="shared" si="448"/>
        <v/>
      </c>
      <c r="AB931" t="str">
        <f t="shared" si="449"/>
        <v/>
      </c>
      <c r="AC931" t="str">
        <f t="shared" si="450"/>
        <v/>
      </c>
      <c r="AD931" t="str">
        <f t="shared" si="451"/>
        <v/>
      </c>
      <c r="AE931" t="str">
        <f t="shared" si="452"/>
        <v/>
      </c>
      <c r="AF931" t="str">
        <f t="shared" si="453"/>
        <v/>
      </c>
      <c r="AG931" t="str">
        <f t="shared" si="454"/>
        <v>"Common.IotDevice"</v>
      </c>
      <c r="AH931" t="str">
        <f t="shared" si="455"/>
        <v>"involvedInActions"</v>
      </c>
      <c r="AI931" t="str">
        <f t="shared" si="456"/>
        <v>"Action.Storing"</v>
      </c>
      <c r="AJ931" t="str">
        <f t="shared" si="457"/>
        <v>"storedObjects"</v>
      </c>
      <c r="AK931" t="str">
        <f t="shared" si="458"/>
        <v>"hasMany"</v>
      </c>
      <c r="AL931" t="str">
        <f t="shared" si="459"/>
        <v>"Common.IotDevice","involvedInActions","Action.Storing","storedObjects","hasMany"</v>
      </c>
      <c r="AN931">
        <f>COUNTIF(View_conceptual!G:G,L931)</f>
        <v>0</v>
      </c>
      <c r="AO931">
        <f>COUNTIF(View_conceptual!H:H,L931)+COUNTIF(View_conceptual!I:I,N931)</f>
        <v>0</v>
      </c>
      <c r="AQ931" t="str">
        <f t="shared" si="460"/>
        <v/>
      </c>
      <c r="AR931" t="str">
        <f t="shared" si="461"/>
        <v/>
      </c>
      <c r="AT931">
        <f>COUNTIF(View_full!G:G,L931)</f>
        <v>1</v>
      </c>
      <c r="AU931">
        <f>COUNTIF(View_full!H:H,L931)+COUNTIF(View_full!I:I,N931)</f>
        <v>1</v>
      </c>
      <c r="AV931">
        <f>COUNTIFS(Property_Manual!$A$2:$A$1206,Raw!L931,Property_Manual!$B$2:$B$1206,Raw!M931,Property_Manual!$C$2:$C$1206,Raw!N931,Property_Manual!$D$2:$D$1206,Raw!O931,Property_Manual!$F$2:$F$1206,"x")</f>
        <v>0</v>
      </c>
      <c r="AW931" t="str">
        <f t="shared" si="462"/>
        <v/>
      </c>
      <c r="AX931" t="str">
        <f t="shared" si="463"/>
        <v/>
      </c>
      <c r="AY931" t="str">
        <f t="shared" si="464"/>
        <v/>
      </c>
    </row>
    <row r="932" spans="1:51" x14ac:dyDescent="0.2">
      <c r="A932" s="5" t="s">
        <v>1254</v>
      </c>
      <c r="B932" s="5" t="s">
        <v>1198</v>
      </c>
      <c r="C932" s="5" t="s">
        <v>112</v>
      </c>
      <c r="D932" s="5" t="s">
        <v>232</v>
      </c>
      <c r="F932" s="5" t="s">
        <v>6</v>
      </c>
      <c r="G932">
        <v>1</v>
      </c>
      <c r="I932" s="5" t="s">
        <v>224</v>
      </c>
      <c r="J932" s="5" t="s">
        <v>233</v>
      </c>
      <c r="K932" s="5"/>
      <c r="L932" t="str">
        <f t="shared" si="434"/>
        <v>IotDevice</v>
      </c>
      <c r="M932" t="str">
        <f t="shared" si="435"/>
        <v>description</v>
      </c>
      <c r="N932" t="str">
        <f t="shared" si="436"/>
        <v>string</v>
      </c>
      <c r="O932" t="str">
        <f t="shared" si="437"/>
        <v/>
      </c>
      <c r="P932" t="str">
        <f t="shared" si="438"/>
        <v/>
      </c>
      <c r="Q932" t="str">
        <f t="shared" si="439"/>
        <v>Object</v>
      </c>
      <c r="R932" t="str">
        <f t="shared" si="440"/>
        <v>"Common"</v>
      </c>
      <c r="S932" t="str">
        <f t="shared" si="441"/>
        <v>"IotDevice"</v>
      </c>
      <c r="T932" t="str">
        <f t="shared" si="442"/>
        <v>"description"</v>
      </c>
      <c r="U932" t="str">
        <f t="shared" si="443"/>
        <v>""</v>
      </c>
      <c r="V932" t="str">
        <f t="shared" si="444"/>
        <v>"string"</v>
      </c>
      <c r="W932">
        <f>IF($A932="Implicit","",COUNTIFS($C$8:C932,C932,$A$8:A932,"Explicit"))</f>
        <v>8</v>
      </c>
      <c r="X932" t="str">
        <f t="shared" si="445"/>
        <v>"IoT Device details"</v>
      </c>
      <c r="Y932" t="str">
        <f t="shared" si="446"/>
        <v>"Natural language description if required"</v>
      </c>
      <c r="Z932" t="str">
        <f t="shared" si="447"/>
        <v>"false"</v>
      </c>
      <c r="AA932" t="str">
        <f t="shared" si="448"/>
        <v>"false"</v>
      </c>
      <c r="AB932" t="str">
        <f t="shared" si="449"/>
        <v>""</v>
      </c>
      <c r="AC932" t="str">
        <f t="shared" si="450"/>
        <v>"https://onerecord.iata.org/ns/cargo#IotDevice"</v>
      </c>
      <c r="AD932" t="str">
        <f t="shared" si="451"/>
        <v>"https://onerecord.iata.org/ns/cargo#description"</v>
      </c>
      <c r="AE932" t="str">
        <f t="shared" si="452"/>
        <v>"http://www.w3.org/2001/XMLSchema#string"</v>
      </c>
      <c r="AF932" t="str">
        <f t="shared" si="453"/>
        <v>"Common","IotDevice","description","","string",8,"IoT Device details","Natural language description if required","false","false","","https://onerecord.iata.org/ns/cargo#IotDevice","https://onerecord.iata.org/ns/cargo#description","http://www.w3.org/2001/XMLSchema#string"</v>
      </c>
      <c r="AG932" t="str">
        <f t="shared" si="454"/>
        <v>"Common.IotDevice"</v>
      </c>
      <c r="AH932" t="str">
        <f t="shared" si="455"/>
        <v>"description"</v>
      </c>
      <c r="AI932" t="str">
        <f t="shared" si="456"/>
        <v>".string"</v>
      </c>
      <c r="AJ932" t="str">
        <f t="shared" si="457"/>
        <v>""</v>
      </c>
      <c r="AK932" t="str">
        <f t="shared" si="458"/>
        <v>"hasOne"</v>
      </c>
      <c r="AL932" t="str">
        <f t="shared" si="459"/>
        <v>"Common.IotDevice","description",".string","","hasOne"</v>
      </c>
      <c r="AN932">
        <f>COUNTIF(View_conceptual!G:G,L932)</f>
        <v>0</v>
      </c>
      <c r="AO932">
        <f>COUNTIF(View_conceptual!H:H,L932)+COUNTIF(View_conceptual!I:I,N932)</f>
        <v>0</v>
      </c>
      <c r="AQ932" t="str">
        <f t="shared" si="460"/>
        <v/>
      </c>
      <c r="AR932" t="str">
        <f t="shared" si="461"/>
        <v/>
      </c>
      <c r="AT932">
        <f>COUNTIF(View_full!G:G,L932)</f>
        <v>1</v>
      </c>
      <c r="AU932">
        <f>COUNTIF(View_full!H:H,L932)+COUNTIF(View_full!I:I,N932)</f>
        <v>0</v>
      </c>
      <c r="AV932">
        <f>COUNTIFS(Property_Manual!$A$2:$A$1206,Raw!L932,Property_Manual!$B$2:$B$1206,Raw!M932,Property_Manual!$C$2:$C$1206,Raw!N932,Property_Manual!$D$2:$D$1206,Raw!O932,Property_Manual!$F$2:$F$1206,"x")</f>
        <v>0</v>
      </c>
      <c r="AW932" t="str">
        <f t="shared" si="462"/>
        <v>"Common","IotDevice","description","","string",8,"IoT Device details","Natural language description if required","false","false","","https://onerecord.iata.org/ns/cargo#IotDevice","https://onerecord.iata.org/ns/cargo#description","http://www.w3.org/2001/XMLSchema#string"</v>
      </c>
      <c r="AX932" t="str">
        <f t="shared" si="463"/>
        <v/>
      </c>
      <c r="AY932" t="str">
        <f t="shared" si="464"/>
        <v/>
      </c>
    </row>
    <row r="933" spans="1:51" x14ac:dyDescent="0.2">
      <c r="A933" s="5" t="s">
        <v>1254</v>
      </c>
      <c r="B933" s="5" t="s">
        <v>1198</v>
      </c>
      <c r="C933" s="5" t="s">
        <v>112</v>
      </c>
      <c r="D933" s="5" t="s">
        <v>234</v>
      </c>
      <c r="F933" s="5" t="s">
        <v>6</v>
      </c>
      <c r="G933">
        <v>1</v>
      </c>
      <c r="I933" s="5" t="s">
        <v>224</v>
      </c>
      <c r="J933" s="5" t="s">
        <v>235</v>
      </c>
      <c r="K933" s="5"/>
      <c r="L933" t="str">
        <f t="shared" si="434"/>
        <v>IotDevice</v>
      </c>
      <c r="M933" t="str">
        <f t="shared" si="435"/>
        <v>deviceModel</v>
      </c>
      <c r="N933" t="str">
        <f t="shared" si="436"/>
        <v>string</v>
      </c>
      <c r="O933" t="str">
        <f t="shared" si="437"/>
        <v/>
      </c>
      <c r="P933" t="str">
        <f t="shared" si="438"/>
        <v/>
      </c>
      <c r="Q933" t="str">
        <f t="shared" si="439"/>
        <v>Object</v>
      </c>
      <c r="R933" t="str">
        <f t="shared" si="440"/>
        <v>"Common"</v>
      </c>
      <c r="S933" t="str">
        <f t="shared" si="441"/>
        <v>"IotDevice"</v>
      </c>
      <c r="T933" t="str">
        <f t="shared" si="442"/>
        <v>"deviceModel"</v>
      </c>
      <c r="U933" t="str">
        <f t="shared" si="443"/>
        <v>""</v>
      </c>
      <c r="V933" t="str">
        <f t="shared" si="444"/>
        <v>"string"</v>
      </c>
      <c r="W933">
        <f>IF($A933="Implicit","",COUNTIFS($C$8:C933,C933,$A$8:A933,"Explicit"))</f>
        <v>9</v>
      </c>
      <c r="X933" t="str">
        <f t="shared" si="445"/>
        <v>"IoT Device details"</v>
      </c>
      <c r="Y933" t="str">
        <f t="shared" si="446"/>
        <v>"Commercial denomination of the device"</v>
      </c>
      <c r="Z933" t="str">
        <f t="shared" si="447"/>
        <v>"false"</v>
      </c>
      <c r="AA933" t="str">
        <f t="shared" si="448"/>
        <v>"false"</v>
      </c>
      <c r="AB933" t="str">
        <f t="shared" si="449"/>
        <v>""</v>
      </c>
      <c r="AC933" t="str">
        <f t="shared" si="450"/>
        <v>"https://onerecord.iata.org/ns/cargo#IotDevice"</v>
      </c>
      <c r="AD933" t="str">
        <f t="shared" si="451"/>
        <v>"https://onerecord.iata.org/ns/cargo#deviceModel"</v>
      </c>
      <c r="AE933" t="str">
        <f t="shared" si="452"/>
        <v>"http://www.w3.org/2001/XMLSchema#string"</v>
      </c>
      <c r="AF933" t="str">
        <f t="shared" si="453"/>
        <v>"Common","IotDevice","deviceModel","","string",9,"IoT Device details","Commercial denomination of the device","false","false","","https://onerecord.iata.org/ns/cargo#IotDevice","https://onerecord.iata.org/ns/cargo#deviceModel","http://www.w3.org/2001/XMLSchema#string"</v>
      </c>
      <c r="AG933" t="str">
        <f t="shared" si="454"/>
        <v>"Common.IotDevice"</v>
      </c>
      <c r="AH933" t="str">
        <f t="shared" si="455"/>
        <v>"deviceModel"</v>
      </c>
      <c r="AI933" t="str">
        <f t="shared" si="456"/>
        <v>".string"</v>
      </c>
      <c r="AJ933" t="str">
        <f t="shared" si="457"/>
        <v>""</v>
      </c>
      <c r="AK933" t="str">
        <f t="shared" si="458"/>
        <v>"hasOne"</v>
      </c>
      <c r="AL933" t="str">
        <f t="shared" si="459"/>
        <v>"Common.IotDevice","deviceModel",".string","","hasOne"</v>
      </c>
      <c r="AN933">
        <f>COUNTIF(View_conceptual!G:G,L933)</f>
        <v>0</v>
      </c>
      <c r="AO933">
        <f>COUNTIF(View_conceptual!H:H,L933)+COUNTIF(View_conceptual!I:I,N933)</f>
        <v>0</v>
      </c>
      <c r="AQ933" t="str">
        <f t="shared" si="460"/>
        <v/>
      </c>
      <c r="AR933" t="str">
        <f t="shared" si="461"/>
        <v/>
      </c>
      <c r="AT933">
        <f>COUNTIF(View_full!G:G,L933)</f>
        <v>1</v>
      </c>
      <c r="AU933">
        <f>COUNTIF(View_full!H:H,L933)+COUNTIF(View_full!I:I,N933)</f>
        <v>0</v>
      </c>
      <c r="AV933">
        <f>COUNTIFS(Property_Manual!$A$2:$A$1206,Raw!L933,Property_Manual!$B$2:$B$1206,Raw!M933,Property_Manual!$C$2:$C$1206,Raw!N933,Property_Manual!$D$2:$D$1206,Raw!O933,Property_Manual!$F$2:$F$1206,"x")</f>
        <v>0</v>
      </c>
      <c r="AW933" t="str">
        <f t="shared" si="462"/>
        <v>"Common","IotDevice","deviceModel","","string",9,"IoT Device details","Commercial denomination of the device","false","false","","https://onerecord.iata.org/ns/cargo#IotDevice","https://onerecord.iata.org/ns/cargo#deviceModel","http://www.w3.org/2001/XMLSchema#string"</v>
      </c>
      <c r="AX933" t="str">
        <f t="shared" si="463"/>
        <v/>
      </c>
      <c r="AY933" t="str">
        <f t="shared" si="464"/>
        <v/>
      </c>
    </row>
    <row r="934" spans="1:51" x14ac:dyDescent="0.2">
      <c r="A934" s="5" t="s">
        <v>1254</v>
      </c>
      <c r="B934" s="5" t="s">
        <v>1198</v>
      </c>
      <c r="C934" s="5" t="s">
        <v>112</v>
      </c>
      <c r="D934" s="5" t="s">
        <v>218</v>
      </c>
      <c r="E934" s="5"/>
      <c r="F934" s="5" t="s">
        <v>6</v>
      </c>
      <c r="G934">
        <v>1</v>
      </c>
      <c r="H934" s="5"/>
      <c r="I934" s="5" t="s">
        <v>224</v>
      </c>
      <c r="J934" s="5" t="s">
        <v>219</v>
      </c>
      <c r="K934" s="5"/>
      <c r="L934" t="str">
        <f t="shared" si="434"/>
        <v>IotDevice</v>
      </c>
      <c r="M934" t="str">
        <f t="shared" si="435"/>
        <v>name</v>
      </c>
      <c r="N934" t="str">
        <f t="shared" si="436"/>
        <v>string</v>
      </c>
      <c r="O934" t="str">
        <f t="shared" si="437"/>
        <v/>
      </c>
      <c r="P934" t="str">
        <f t="shared" si="438"/>
        <v/>
      </c>
      <c r="Q934" t="str">
        <f t="shared" si="439"/>
        <v>Object</v>
      </c>
      <c r="R934" t="str">
        <f t="shared" si="440"/>
        <v>"Common"</v>
      </c>
      <c r="S934" t="str">
        <f t="shared" si="441"/>
        <v>"IotDevice"</v>
      </c>
      <c r="T934" t="str">
        <f t="shared" si="442"/>
        <v>"name"</v>
      </c>
      <c r="U934" t="str">
        <f t="shared" si="443"/>
        <v>""</v>
      </c>
      <c r="V934" t="str">
        <f t="shared" si="444"/>
        <v>"string"</v>
      </c>
      <c r="W934">
        <f>IF($A934="Implicit","",COUNTIFS($C$8:C934,C934,$A$8:A934,"Explicit"))</f>
        <v>10</v>
      </c>
      <c r="X934" t="str">
        <f t="shared" si="445"/>
        <v>"IoT Device details"</v>
      </c>
      <c r="Y934" t="str">
        <f t="shared" si="446"/>
        <v>"Human-understandable name of object depending on the context"</v>
      </c>
      <c r="Z934" t="str">
        <f t="shared" si="447"/>
        <v>"false"</v>
      </c>
      <c r="AA934" t="str">
        <f t="shared" si="448"/>
        <v>"false"</v>
      </c>
      <c r="AB934" t="str">
        <f t="shared" si="449"/>
        <v>""</v>
      </c>
      <c r="AC934" t="str">
        <f t="shared" si="450"/>
        <v>"https://onerecord.iata.org/ns/cargo#IotDevice"</v>
      </c>
      <c r="AD934" t="str">
        <f t="shared" si="451"/>
        <v>"https://onerecord.iata.org/ns/cargo#name"</v>
      </c>
      <c r="AE934" t="str">
        <f t="shared" si="452"/>
        <v>"http://www.w3.org/2001/XMLSchema#string"</v>
      </c>
      <c r="AF934" t="str">
        <f t="shared" si="453"/>
        <v>"Common","IotDevice","name","","string",10,"IoT Device details","Human-understandable name of object depending on the context","false","false","","https://onerecord.iata.org/ns/cargo#IotDevice","https://onerecord.iata.org/ns/cargo#name","http://www.w3.org/2001/XMLSchema#string"</v>
      </c>
      <c r="AG934" t="str">
        <f t="shared" si="454"/>
        <v>"Common.IotDevice"</v>
      </c>
      <c r="AH934" t="str">
        <f t="shared" si="455"/>
        <v>"name"</v>
      </c>
      <c r="AI934" t="str">
        <f t="shared" si="456"/>
        <v>".string"</v>
      </c>
      <c r="AJ934" t="str">
        <f t="shared" si="457"/>
        <v>""</v>
      </c>
      <c r="AK934" t="str">
        <f t="shared" si="458"/>
        <v>"hasOne"</v>
      </c>
      <c r="AL934" t="str">
        <f t="shared" si="459"/>
        <v>"Common.IotDevice","name",".string","","hasOne"</v>
      </c>
      <c r="AN934">
        <f>COUNTIF(View_conceptual!G:G,L934)</f>
        <v>0</v>
      </c>
      <c r="AO934">
        <f>COUNTIF(View_conceptual!H:H,L934)+COUNTIF(View_conceptual!I:I,N934)</f>
        <v>0</v>
      </c>
      <c r="AQ934" t="str">
        <f t="shared" si="460"/>
        <v/>
      </c>
      <c r="AR934" t="str">
        <f t="shared" si="461"/>
        <v/>
      </c>
      <c r="AT934">
        <f>COUNTIF(View_full!G:G,L934)</f>
        <v>1</v>
      </c>
      <c r="AU934">
        <f>COUNTIF(View_full!H:H,L934)+COUNTIF(View_full!I:I,N934)</f>
        <v>0</v>
      </c>
      <c r="AV934">
        <f>COUNTIFS(Property_Manual!$A$2:$A$1206,Raw!L934,Property_Manual!$B$2:$B$1206,Raw!M934,Property_Manual!$C$2:$C$1206,Raw!N934,Property_Manual!$D$2:$D$1206,Raw!O934,Property_Manual!$F$2:$F$1206,"x")</f>
        <v>0</v>
      </c>
      <c r="AW934" t="str">
        <f t="shared" si="462"/>
        <v>"Common","IotDevice","name","","string",10,"IoT Device details","Human-understandable name of object depending on the context","false","false","","https://onerecord.iata.org/ns/cargo#IotDevice","https://onerecord.iata.org/ns/cargo#name","http://www.w3.org/2001/XMLSchema#string"</v>
      </c>
      <c r="AX934" t="str">
        <f t="shared" si="463"/>
        <v/>
      </c>
      <c r="AY934" t="str">
        <f t="shared" si="464"/>
        <v/>
      </c>
    </row>
    <row r="935" spans="1:51" x14ac:dyDescent="0.2">
      <c r="A935" s="5" t="s">
        <v>1254</v>
      </c>
      <c r="B935" s="5" t="s">
        <v>1198</v>
      </c>
      <c r="C935" s="5" t="s">
        <v>112</v>
      </c>
      <c r="D935" s="5" t="s">
        <v>236</v>
      </c>
      <c r="E935" s="5"/>
      <c r="F935" s="5" t="s">
        <v>6</v>
      </c>
      <c r="G935">
        <v>1</v>
      </c>
      <c r="H935" s="5"/>
      <c r="I935" s="5" t="s">
        <v>224</v>
      </c>
      <c r="J935" s="5" t="s">
        <v>237</v>
      </c>
      <c r="K935" s="5"/>
      <c r="L935" t="str">
        <f t="shared" si="434"/>
        <v>IotDevice</v>
      </c>
      <c r="M935" t="str">
        <f t="shared" si="435"/>
        <v>serialNumber</v>
      </c>
      <c r="N935" t="str">
        <f t="shared" si="436"/>
        <v>string</v>
      </c>
      <c r="O935" t="str">
        <f t="shared" si="437"/>
        <v/>
      </c>
      <c r="P935" t="str">
        <f t="shared" si="438"/>
        <v/>
      </c>
      <c r="Q935" t="str">
        <f t="shared" si="439"/>
        <v>Object</v>
      </c>
      <c r="R935" t="str">
        <f t="shared" si="440"/>
        <v>"Common"</v>
      </c>
      <c r="S935" t="str">
        <f t="shared" si="441"/>
        <v>"IotDevice"</v>
      </c>
      <c r="T935" t="str">
        <f t="shared" si="442"/>
        <v>"serialNumber"</v>
      </c>
      <c r="U935" t="str">
        <f t="shared" si="443"/>
        <v>""</v>
      </c>
      <c r="V935" t="str">
        <f t="shared" si="444"/>
        <v>"string"</v>
      </c>
      <c r="W935">
        <f>IF($A935="Implicit","",COUNTIFS($C$8:C935,C935,$A$8:A935,"Explicit"))</f>
        <v>11</v>
      </c>
      <c r="X935" t="str">
        <f t="shared" si="445"/>
        <v>"IoT Device details"</v>
      </c>
      <c r="Y935" t="str">
        <f t="shared" si="446"/>
        <v>"Serial number that allows to uniquely identify the object"</v>
      </c>
      <c r="Z935" t="str">
        <f t="shared" si="447"/>
        <v>"false"</v>
      </c>
      <c r="AA935" t="str">
        <f t="shared" si="448"/>
        <v>"false"</v>
      </c>
      <c r="AB935" t="str">
        <f t="shared" si="449"/>
        <v>""</v>
      </c>
      <c r="AC935" t="str">
        <f t="shared" si="450"/>
        <v>"https://onerecord.iata.org/ns/cargo#IotDevice"</v>
      </c>
      <c r="AD935" t="str">
        <f t="shared" si="451"/>
        <v>"https://onerecord.iata.org/ns/cargo#serialNumber"</v>
      </c>
      <c r="AE935" t="str">
        <f t="shared" si="452"/>
        <v>"http://www.w3.org/2001/XMLSchema#string"</v>
      </c>
      <c r="AF935" t="str">
        <f t="shared" si="453"/>
        <v>"Common","IotDevice","serialNumber","","string",11,"IoT Device details","Serial number that allows to uniquely identify the object","false","false","","https://onerecord.iata.org/ns/cargo#IotDevice","https://onerecord.iata.org/ns/cargo#serialNumber","http://www.w3.org/2001/XMLSchema#string"</v>
      </c>
      <c r="AG935" t="str">
        <f t="shared" si="454"/>
        <v>"Common.IotDevice"</v>
      </c>
      <c r="AH935" t="str">
        <f t="shared" si="455"/>
        <v>"serialNumber"</v>
      </c>
      <c r="AI935" t="str">
        <f t="shared" si="456"/>
        <v>".string"</v>
      </c>
      <c r="AJ935" t="str">
        <f t="shared" si="457"/>
        <v>""</v>
      </c>
      <c r="AK935" t="str">
        <f t="shared" si="458"/>
        <v>"hasOne"</v>
      </c>
      <c r="AL935" t="str">
        <f t="shared" si="459"/>
        <v>"Common.IotDevice","serialNumber",".string","","hasOne"</v>
      </c>
      <c r="AN935">
        <f>COUNTIF(View_conceptual!G:G,L935)</f>
        <v>0</v>
      </c>
      <c r="AO935">
        <f>COUNTIF(View_conceptual!H:H,L935)+COUNTIF(View_conceptual!I:I,N935)</f>
        <v>0</v>
      </c>
      <c r="AQ935" t="str">
        <f t="shared" si="460"/>
        <v/>
      </c>
      <c r="AR935" t="str">
        <f t="shared" si="461"/>
        <v/>
      </c>
      <c r="AT935">
        <f>COUNTIF(View_full!G:G,L935)</f>
        <v>1</v>
      </c>
      <c r="AU935">
        <f>COUNTIF(View_full!H:H,L935)+COUNTIF(View_full!I:I,N935)</f>
        <v>0</v>
      </c>
      <c r="AV935">
        <f>COUNTIFS(Property_Manual!$A$2:$A$1206,Raw!L935,Property_Manual!$B$2:$B$1206,Raw!M935,Property_Manual!$C$2:$C$1206,Raw!N935,Property_Manual!$D$2:$D$1206,Raw!O935,Property_Manual!$F$2:$F$1206,"x")</f>
        <v>0</v>
      </c>
      <c r="AW935" t="str">
        <f t="shared" si="462"/>
        <v>"Common","IotDevice","serialNumber","","string",11,"IoT Device details","Serial number that allows to uniquely identify the object","false","false","","https://onerecord.iata.org/ns/cargo#IotDevice","https://onerecord.iata.org/ns/cargo#serialNumber","http://www.w3.org/2001/XMLSchema#string"</v>
      </c>
      <c r="AX935" t="str">
        <f t="shared" si="463"/>
        <v/>
      </c>
      <c r="AY935" t="str">
        <f t="shared" si="464"/>
        <v/>
      </c>
    </row>
    <row r="936" spans="1:51" x14ac:dyDescent="0.2">
      <c r="A936" s="5" t="s">
        <v>1254</v>
      </c>
      <c r="B936" s="5" t="s">
        <v>1198</v>
      </c>
      <c r="C936" s="5" t="s">
        <v>112</v>
      </c>
      <c r="D936" s="5" t="s">
        <v>40</v>
      </c>
      <c r="E936" s="5" t="s">
        <v>1212</v>
      </c>
      <c r="F936" s="5" t="s">
        <v>41</v>
      </c>
      <c r="I936" s="5" t="s">
        <v>224</v>
      </c>
      <c r="J936" s="5" t="s">
        <v>42</v>
      </c>
      <c r="K936" s="5"/>
      <c r="L936" t="str">
        <f t="shared" si="434"/>
        <v>IotDevice</v>
      </c>
      <c r="M936" t="str">
        <f t="shared" si="435"/>
        <v>events</v>
      </c>
      <c r="N936" t="str">
        <f t="shared" si="436"/>
        <v>LogisticsEvent</v>
      </c>
      <c r="O936" t="str">
        <f t="shared" si="437"/>
        <v/>
      </c>
      <c r="P936" t="str">
        <f t="shared" si="438"/>
        <v/>
      </c>
      <c r="Q936" t="str">
        <f t="shared" si="439"/>
        <v>Object</v>
      </c>
      <c r="R936" t="str">
        <f t="shared" si="440"/>
        <v>"Common"</v>
      </c>
      <c r="S936" t="str">
        <f t="shared" si="441"/>
        <v>"IotDevice"</v>
      </c>
      <c r="T936" t="str">
        <f t="shared" si="442"/>
        <v>"events"</v>
      </c>
      <c r="U936" t="str">
        <f t="shared" si="443"/>
        <v>"Event"</v>
      </c>
      <c r="V936" t="str">
        <f t="shared" si="444"/>
        <v>"LogisticsEvent"</v>
      </c>
      <c r="W936">
        <f>IF($A936="Implicit","",COUNTIFS($C$8:C936,C936,$A$8:A936,"Explicit"))</f>
        <v>12</v>
      </c>
      <c r="X936" t="str">
        <f t="shared" si="445"/>
        <v>"IoT Device details"</v>
      </c>
      <c r="Y936" t="str">
        <f t="shared" si="446"/>
        <v>"Events object"</v>
      </c>
      <c r="Z936" t="str">
        <f t="shared" si="447"/>
        <v>"true"</v>
      </c>
      <c r="AA936" t="str">
        <f t="shared" si="448"/>
        <v>"false"</v>
      </c>
      <c r="AB936" t="str">
        <f t="shared" si="449"/>
        <v>""</v>
      </c>
      <c r="AC936" t="str">
        <f t="shared" si="450"/>
        <v>"https://onerecord.iata.org/ns/cargo#IotDevice"</v>
      </c>
      <c r="AD936" t="str">
        <f t="shared" si="451"/>
        <v>"https://onerecord.iata.org/ns/cargo#events"</v>
      </c>
      <c r="AE936" t="str">
        <f t="shared" si="452"/>
        <v>"https://onerecord.iata.org/ns/cargo#LogisticsEvent"</v>
      </c>
      <c r="AF936" t="str">
        <f t="shared" si="453"/>
        <v>"Common","IotDevice","events","Event","LogisticsEvent",12,"IoT Device details","Events object","true","false","","https://onerecord.iata.org/ns/cargo#IotDevice","https://onerecord.iata.org/ns/cargo#events","https://onerecord.iata.org/ns/cargo#LogisticsEvent"</v>
      </c>
      <c r="AG936" t="str">
        <f t="shared" si="454"/>
        <v>"Common.IotDevice"</v>
      </c>
      <c r="AH936" t="str">
        <f t="shared" si="455"/>
        <v>"events"</v>
      </c>
      <c r="AI936" t="str">
        <f t="shared" si="456"/>
        <v>"Event.LogisticsEvent"</v>
      </c>
      <c r="AJ936" t="str">
        <f t="shared" si="457"/>
        <v>""</v>
      </c>
      <c r="AK936" t="str">
        <f t="shared" si="458"/>
        <v>"hasMany"</v>
      </c>
      <c r="AL936" t="str">
        <f t="shared" si="459"/>
        <v>"Common.IotDevice","events","Event.LogisticsEvent","","hasMany"</v>
      </c>
      <c r="AN936">
        <f>COUNTIF(View_conceptual!G:G,L936)</f>
        <v>0</v>
      </c>
      <c r="AO936">
        <f>COUNTIF(View_conceptual!H:H,L936)+COUNTIF(View_conceptual!I:I,N936)</f>
        <v>0</v>
      </c>
      <c r="AQ936" t="str">
        <f t="shared" si="460"/>
        <v/>
      </c>
      <c r="AR936" t="str">
        <f t="shared" si="461"/>
        <v/>
      </c>
      <c r="AT936">
        <f>COUNTIF(View_full!G:G,L936)</f>
        <v>1</v>
      </c>
      <c r="AU936">
        <f>COUNTIF(View_full!H:H,L936)+COUNTIF(View_full!I:I,N936)</f>
        <v>0</v>
      </c>
      <c r="AV936">
        <f>COUNTIFS(Property_Manual!$A$2:$A$1206,Raw!L936,Property_Manual!$B$2:$B$1206,Raw!M936,Property_Manual!$C$2:$C$1206,Raw!N936,Property_Manual!$D$2:$D$1206,Raw!O936,Property_Manual!$F$2:$F$1206,"x")</f>
        <v>0</v>
      </c>
      <c r="AW936" t="str">
        <f t="shared" si="462"/>
        <v>"Common","IotDevice","events","Event","LogisticsEvent",12,"IoT Device details","Events object","true","false","","https://onerecord.iata.org/ns/cargo#IotDevice","https://onerecord.iata.org/ns/cargo#events","https://onerecord.iata.org/ns/cargo#LogisticsEvent"</v>
      </c>
      <c r="AX936" t="str">
        <f t="shared" si="463"/>
        <v/>
      </c>
      <c r="AY936" t="str">
        <f t="shared" si="464"/>
        <v/>
      </c>
    </row>
    <row r="937" spans="1:51" x14ac:dyDescent="0.2">
      <c r="A937" s="5" t="s">
        <v>1254</v>
      </c>
      <c r="B937" s="5" t="s">
        <v>1198</v>
      </c>
      <c r="C937" s="5" t="s">
        <v>112</v>
      </c>
      <c r="D937" s="5" t="s">
        <v>46</v>
      </c>
      <c r="F937" s="5" t="s">
        <v>47</v>
      </c>
      <c r="G937">
        <v>1</v>
      </c>
      <c r="I937" s="5" t="s">
        <v>224</v>
      </c>
      <c r="J937" s="5" t="s">
        <v>48</v>
      </c>
      <c r="K937" s="5"/>
      <c r="L937" t="str">
        <f t="shared" si="434"/>
        <v>IotDevice</v>
      </c>
      <c r="M937" t="str">
        <f t="shared" si="435"/>
        <v>skeletonIndicator</v>
      </c>
      <c r="N937" t="str">
        <f t="shared" si="436"/>
        <v>boolean</v>
      </c>
      <c r="O937" t="str">
        <f t="shared" si="437"/>
        <v/>
      </c>
      <c r="P937" t="str">
        <f t="shared" si="438"/>
        <v/>
      </c>
      <c r="Q937" t="str">
        <f t="shared" si="439"/>
        <v>Object</v>
      </c>
      <c r="R937" t="str">
        <f t="shared" si="440"/>
        <v>"Common"</v>
      </c>
      <c r="S937" t="str">
        <f t="shared" si="441"/>
        <v>"IotDevice"</v>
      </c>
      <c r="T937" t="str">
        <f t="shared" si="442"/>
        <v>"skeletonIndicator"</v>
      </c>
      <c r="U937" t="str">
        <f t="shared" si="443"/>
        <v>""</v>
      </c>
      <c r="V937" t="str">
        <f t="shared" si="444"/>
        <v>"boolean"</v>
      </c>
      <c r="W937">
        <f>IF($A937="Implicit","",COUNTIFS($C$8:C937,C937,$A$8:A937,"Explicit"))</f>
        <v>13</v>
      </c>
      <c r="X937" t="str">
        <f t="shared" si="445"/>
        <v>"IoT Device details"</v>
      </c>
      <c r="Y937" t="str">
        <f t="shared" si="446"/>
        <v>"Indicator whether a logistics object is a skeleton object"</v>
      </c>
      <c r="Z937" t="str">
        <f t="shared" si="447"/>
        <v>"false"</v>
      </c>
      <c r="AA937" t="str">
        <f t="shared" si="448"/>
        <v>"false"</v>
      </c>
      <c r="AB937" t="str">
        <f t="shared" si="449"/>
        <v>""</v>
      </c>
      <c r="AC937" t="str">
        <f t="shared" si="450"/>
        <v>"https://onerecord.iata.org/ns/cargo#IotDevice"</v>
      </c>
      <c r="AD937" t="str">
        <f t="shared" si="451"/>
        <v>"https://onerecord.iata.org/ns/cargo#skeletonIndicator"</v>
      </c>
      <c r="AE937" t="str">
        <f t="shared" si="452"/>
        <v>"http://www.w3.org/2001/XMLSchema#boolean"</v>
      </c>
      <c r="AF937" t="str">
        <f t="shared" si="453"/>
        <v>"Common","IotDevice","skeletonIndicator","","boolean",13,"IoT Device details","Indicator whether a logistics object is a skeleton object","false","false","","https://onerecord.iata.org/ns/cargo#IotDevice","https://onerecord.iata.org/ns/cargo#skeletonIndicator","http://www.w3.org/2001/XMLSchema#boolean"</v>
      </c>
      <c r="AG937" t="str">
        <f t="shared" si="454"/>
        <v>"Common.IotDevice"</v>
      </c>
      <c r="AH937" t="str">
        <f t="shared" si="455"/>
        <v>"skeletonIndicator"</v>
      </c>
      <c r="AI937" t="str">
        <f t="shared" si="456"/>
        <v>".boolean"</v>
      </c>
      <c r="AJ937" t="str">
        <f t="shared" si="457"/>
        <v>""</v>
      </c>
      <c r="AK937" t="str">
        <f t="shared" si="458"/>
        <v>"hasOne"</v>
      </c>
      <c r="AL937" t="str">
        <f t="shared" si="459"/>
        <v>"Common.IotDevice","skeletonIndicator",".boolean","","hasOne"</v>
      </c>
      <c r="AN937">
        <f>COUNTIF(View_conceptual!G:G,L937)</f>
        <v>0</v>
      </c>
      <c r="AO937">
        <f>COUNTIF(View_conceptual!H:H,L937)+COUNTIF(View_conceptual!I:I,N937)</f>
        <v>0</v>
      </c>
      <c r="AQ937" t="str">
        <f t="shared" si="460"/>
        <v/>
      </c>
      <c r="AR937" t="str">
        <f t="shared" si="461"/>
        <v/>
      </c>
      <c r="AT937">
        <f>COUNTIF(View_full!G:G,L937)</f>
        <v>1</v>
      </c>
      <c r="AU937">
        <f>COUNTIF(View_full!H:H,L937)+COUNTIF(View_full!I:I,N937)</f>
        <v>0</v>
      </c>
      <c r="AV937">
        <f>COUNTIFS(Property_Manual!$A$2:$A$1206,Raw!L937,Property_Manual!$B$2:$B$1206,Raw!M937,Property_Manual!$C$2:$C$1206,Raw!N937,Property_Manual!$D$2:$D$1206,Raw!O937,Property_Manual!$F$2:$F$1206,"x")</f>
        <v>0</v>
      </c>
      <c r="AW937" t="str">
        <f t="shared" si="462"/>
        <v>"Common","IotDevice","skeletonIndicator","","boolean",13,"IoT Device details","Indicator whether a logistics object is a skeleton object","false","false","","https://onerecord.iata.org/ns/cargo#IotDevice","https://onerecord.iata.org/ns/cargo#skeletonIndicator","http://www.w3.org/2001/XMLSchema#boolean"</v>
      </c>
      <c r="AX937" t="str">
        <f t="shared" si="463"/>
        <v/>
      </c>
      <c r="AY937" t="str">
        <f t="shared" si="464"/>
        <v/>
      </c>
    </row>
    <row r="938" spans="1:51" x14ac:dyDescent="0.2">
      <c r="A938" s="5" t="s">
        <v>1254</v>
      </c>
      <c r="B938" s="5" t="s">
        <v>1198</v>
      </c>
      <c r="C938" s="5" t="s">
        <v>112</v>
      </c>
      <c r="D938" s="5" t="s">
        <v>114</v>
      </c>
      <c r="E938" s="5" t="s">
        <v>1196</v>
      </c>
      <c r="F938" s="5" t="s">
        <v>115</v>
      </c>
      <c r="H938" s="5"/>
      <c r="I938" s="5" t="s">
        <v>224</v>
      </c>
      <c r="J938" s="5" t="s">
        <v>116</v>
      </c>
      <c r="K938" s="5" t="s">
        <v>1834</v>
      </c>
      <c r="L938" t="str">
        <f t="shared" si="434"/>
        <v>IotDevice</v>
      </c>
      <c r="M938" t="str">
        <f t="shared" si="435"/>
        <v>involvedInActions</v>
      </c>
      <c r="N938" t="str">
        <f t="shared" si="436"/>
        <v>LogisticsAction</v>
      </c>
      <c r="O938" t="str">
        <f t="shared" si="437"/>
        <v/>
      </c>
      <c r="P938" t="str">
        <f t="shared" si="438"/>
        <v>Check|Composing|Loading|Storing</v>
      </c>
      <c r="Q938" t="str">
        <f t="shared" si="439"/>
        <v>Object</v>
      </c>
      <c r="R938" t="str">
        <f t="shared" si="440"/>
        <v>"Common"</v>
      </c>
      <c r="S938" t="str">
        <f t="shared" si="441"/>
        <v>"IotDevice"</v>
      </c>
      <c r="T938" t="str">
        <f t="shared" si="442"/>
        <v>"involvedInActions"</v>
      </c>
      <c r="U938" t="str">
        <f t="shared" si="443"/>
        <v>"Abstract"</v>
      </c>
      <c r="V938" t="str">
        <f t="shared" si="444"/>
        <v>"LogisticsAction"</v>
      </c>
      <c r="W938">
        <f>IF($A938="Implicit","",COUNTIFS($C$8:C938,C938,$A$8:A938,"Explicit"))</f>
        <v>14</v>
      </c>
      <c r="X938" t="str">
        <f t="shared" si="445"/>
        <v>"IoT Device details"</v>
      </c>
      <c r="Y938" t="str">
        <f t="shared" si="446"/>
        <v>"References to the Actions the object is involved in"</v>
      </c>
      <c r="Z938" t="str">
        <f t="shared" si="447"/>
        <v>"true"</v>
      </c>
      <c r="AA938" t="str">
        <f t="shared" si="448"/>
        <v>"false"</v>
      </c>
      <c r="AB938" t="str">
        <f t="shared" si="449"/>
        <v>"Check|Composing|Loading|Storing"</v>
      </c>
      <c r="AC938" t="str">
        <f t="shared" si="450"/>
        <v>"https://onerecord.iata.org/ns/cargo#IotDevice"</v>
      </c>
      <c r="AD938" t="str">
        <f t="shared" si="451"/>
        <v>"https://onerecord.iata.org/ns/cargo#involvedInActions"</v>
      </c>
      <c r="AE938" t="str">
        <f t="shared" si="452"/>
        <v>"https://onerecord.iata.org/ns/cargo#LogisticsAction"</v>
      </c>
      <c r="AF938" t="str">
        <f t="shared" si="453"/>
        <v>"Common","IotDevice","involvedInActions","Abstract","LogisticsAction",14,"IoT Device details","References to the Actions the object is involved in","true","false","Check|Composing|Loading|Storing","https://onerecord.iata.org/ns/cargo#IotDevice","https://onerecord.iata.org/ns/cargo#involvedInActions","https://onerecord.iata.org/ns/cargo#LogisticsAction"</v>
      </c>
      <c r="AG938" t="str">
        <f t="shared" si="454"/>
        <v>"Common.IotDevice"</v>
      </c>
      <c r="AH938" t="str">
        <f t="shared" si="455"/>
        <v>"involvedInActions"</v>
      </c>
      <c r="AI938" t="str">
        <f t="shared" si="456"/>
        <v>"Abstract.LogisticsAction"</v>
      </c>
      <c r="AJ938" t="str">
        <f t="shared" si="457"/>
        <v>""</v>
      </c>
      <c r="AK938" t="str">
        <f t="shared" si="458"/>
        <v>"hasMany"</v>
      </c>
      <c r="AL938" t="str">
        <f t="shared" si="459"/>
        <v>"Common.IotDevice","involvedInActions","Abstract.LogisticsAction","","hasMany"</v>
      </c>
      <c r="AN938">
        <f>COUNTIF(View_conceptual!G:G,L938)</f>
        <v>0</v>
      </c>
      <c r="AO938">
        <f>COUNTIF(View_conceptual!H:H,L938)+COUNTIF(View_conceptual!I:I,N938)</f>
        <v>0</v>
      </c>
      <c r="AQ938" t="str">
        <f t="shared" si="460"/>
        <v/>
      </c>
      <c r="AR938" t="str">
        <f t="shared" si="461"/>
        <v/>
      </c>
      <c r="AT938">
        <f>COUNTIF(View_full!G:G,L938)</f>
        <v>1</v>
      </c>
      <c r="AU938">
        <f>COUNTIF(View_full!H:H,L938)+COUNTIF(View_full!I:I,N938)</f>
        <v>0</v>
      </c>
      <c r="AV938">
        <f>COUNTIFS(Property_Manual!$A$2:$A$1206,Raw!L938,Property_Manual!$B$2:$B$1206,Raw!M938,Property_Manual!$C$2:$C$1206,Raw!N938,Property_Manual!$D$2:$D$1206,Raw!O938,Property_Manual!$F$2:$F$1206,"x")</f>
        <v>0</v>
      </c>
      <c r="AW938" t="str">
        <f t="shared" si="462"/>
        <v>"Common","IotDevice","involvedInActions","Abstract","LogisticsAction",14,"IoT Device details","References to the Actions the object is involved in","true","false","Check|Composing|Loading|Storing","https://onerecord.iata.org/ns/cargo#IotDevice","https://onerecord.iata.org/ns/cargo#involvedInActions","https://onerecord.iata.org/ns/cargo#LogisticsAction"</v>
      </c>
      <c r="AX938" t="str">
        <f t="shared" si="463"/>
        <v/>
      </c>
      <c r="AY938" t="str">
        <f t="shared" si="464"/>
        <v/>
      </c>
    </row>
    <row r="939" spans="1:51" x14ac:dyDescent="0.2">
      <c r="A939" s="5" t="s">
        <v>1255</v>
      </c>
      <c r="B939" s="5" t="s">
        <v>1198</v>
      </c>
      <c r="C939" s="5" t="s">
        <v>112</v>
      </c>
      <c r="D939" s="5" t="s">
        <v>40</v>
      </c>
      <c r="E939" s="5" t="s">
        <v>1212</v>
      </c>
      <c r="F939" s="5" t="s">
        <v>41</v>
      </c>
      <c r="H939" s="5"/>
      <c r="I939" s="5" t="s">
        <v>224</v>
      </c>
      <c r="J939" s="5" t="s">
        <v>42</v>
      </c>
      <c r="K939" s="5"/>
      <c r="L939" t="str">
        <f t="shared" si="434"/>
        <v>IotDevice</v>
      </c>
      <c r="M939" t="str">
        <f t="shared" si="435"/>
        <v>events</v>
      </c>
      <c r="N939" t="str">
        <f t="shared" si="436"/>
        <v>LogisticsEvent</v>
      </c>
      <c r="O939" t="str">
        <f t="shared" si="437"/>
        <v/>
      </c>
      <c r="P939" t="str">
        <f t="shared" si="438"/>
        <v/>
      </c>
      <c r="Q939" t="str">
        <f t="shared" si="439"/>
        <v>Object</v>
      </c>
      <c r="R939" t="str">
        <f t="shared" si="440"/>
        <v/>
      </c>
      <c r="S939" t="str">
        <f t="shared" si="441"/>
        <v/>
      </c>
      <c r="T939" t="str">
        <f t="shared" si="442"/>
        <v/>
      </c>
      <c r="U939" t="str">
        <f t="shared" si="443"/>
        <v/>
      </c>
      <c r="V939" t="str">
        <f t="shared" si="444"/>
        <v/>
      </c>
      <c r="W939" t="str">
        <f>IF($A939="Implicit","",COUNTIFS($C$8:C939,C939,$A$8:A939,"Explicit"))</f>
        <v/>
      </c>
      <c r="X939" t="str">
        <f t="shared" si="445"/>
        <v/>
      </c>
      <c r="Y939" t="str">
        <f t="shared" si="446"/>
        <v/>
      </c>
      <c r="Z939" t="str">
        <f t="shared" si="447"/>
        <v/>
      </c>
      <c r="AA939" t="str">
        <f t="shared" si="448"/>
        <v/>
      </c>
      <c r="AB939" t="str">
        <f t="shared" si="449"/>
        <v/>
      </c>
      <c r="AC939" t="str">
        <f t="shared" si="450"/>
        <v/>
      </c>
      <c r="AD939" t="str">
        <f t="shared" si="451"/>
        <v/>
      </c>
      <c r="AE939" t="str">
        <f t="shared" si="452"/>
        <v/>
      </c>
      <c r="AF939" t="str">
        <f t="shared" si="453"/>
        <v/>
      </c>
      <c r="AG939" t="str">
        <f t="shared" si="454"/>
        <v>"Common.IotDevice"</v>
      </c>
      <c r="AH939" t="str">
        <f t="shared" si="455"/>
        <v>"events"</v>
      </c>
      <c r="AI939" t="str">
        <f t="shared" si="456"/>
        <v>"Event.LogisticsEvent"</v>
      </c>
      <c r="AJ939" t="str">
        <f t="shared" si="457"/>
        <v>""</v>
      </c>
      <c r="AK939" t="str">
        <f t="shared" si="458"/>
        <v>"hasMany"</v>
      </c>
      <c r="AL939" t="str">
        <f t="shared" si="459"/>
        <v>"Common.IotDevice","events","Event.LogisticsEvent","","hasMany"</v>
      </c>
      <c r="AN939">
        <f>COUNTIF(View_conceptual!G:G,L939)</f>
        <v>0</v>
      </c>
      <c r="AO939">
        <f>COUNTIF(View_conceptual!H:H,L939)+COUNTIF(View_conceptual!I:I,N939)</f>
        <v>0</v>
      </c>
      <c r="AQ939" t="str">
        <f t="shared" si="460"/>
        <v/>
      </c>
      <c r="AR939" t="str">
        <f t="shared" si="461"/>
        <v/>
      </c>
      <c r="AT939">
        <f>COUNTIF(View_full!G:G,L939)</f>
        <v>1</v>
      </c>
      <c r="AU939">
        <f>COUNTIF(View_full!H:H,L939)+COUNTIF(View_full!I:I,N939)</f>
        <v>0</v>
      </c>
      <c r="AV939">
        <f>COUNTIFS(Property_Manual!$A$2:$A$1206,Raw!L939,Property_Manual!$B$2:$B$1206,Raw!M939,Property_Manual!$C$2:$C$1206,Raw!N939,Property_Manual!$D$2:$D$1206,Raw!O939,Property_Manual!$F$2:$F$1206,"x")</f>
        <v>0</v>
      </c>
      <c r="AW939" t="str">
        <f t="shared" si="462"/>
        <v/>
      </c>
      <c r="AX939" t="str">
        <f t="shared" si="463"/>
        <v/>
      </c>
      <c r="AY939" t="str">
        <f t="shared" si="464"/>
        <v/>
      </c>
    </row>
    <row r="940" spans="1:51" x14ac:dyDescent="0.2">
      <c r="A940" s="5" t="s">
        <v>1255</v>
      </c>
      <c r="B940" s="5" t="s">
        <v>1198</v>
      </c>
      <c r="C940" s="5" t="s">
        <v>112</v>
      </c>
      <c r="D940" s="5" t="s">
        <v>114</v>
      </c>
      <c r="E940" s="5" t="s">
        <v>1209</v>
      </c>
      <c r="F940" s="5" t="s">
        <v>23</v>
      </c>
      <c r="I940" s="5" t="s">
        <v>224</v>
      </c>
      <c r="J940" s="5" t="s">
        <v>116</v>
      </c>
      <c r="K940" s="5"/>
      <c r="L940" t="str">
        <f t="shared" si="434"/>
        <v>IotDevice</v>
      </c>
      <c r="M940" t="str">
        <f t="shared" si="435"/>
        <v>involvedInActions</v>
      </c>
      <c r="N940" t="str">
        <f t="shared" si="436"/>
        <v>Check</v>
      </c>
      <c r="O940" t="str">
        <f t="shared" si="437"/>
        <v/>
      </c>
      <c r="P940" t="str">
        <f t="shared" si="438"/>
        <v/>
      </c>
      <c r="Q940" t="str">
        <f t="shared" si="439"/>
        <v>Object</v>
      </c>
      <c r="R940" t="str">
        <f t="shared" si="440"/>
        <v/>
      </c>
      <c r="S940" t="str">
        <f t="shared" si="441"/>
        <v/>
      </c>
      <c r="T940" t="str">
        <f t="shared" si="442"/>
        <v/>
      </c>
      <c r="U940" t="str">
        <f t="shared" si="443"/>
        <v/>
      </c>
      <c r="V940" t="str">
        <f t="shared" si="444"/>
        <v/>
      </c>
      <c r="W940" t="str">
        <f>IF($A940="Implicit","",COUNTIFS($C$8:C940,C940,$A$8:A940,"Explicit"))</f>
        <v/>
      </c>
      <c r="X940" t="str">
        <f t="shared" si="445"/>
        <v/>
      </c>
      <c r="Y940" t="str">
        <f t="shared" si="446"/>
        <v/>
      </c>
      <c r="Z940" t="str">
        <f t="shared" si="447"/>
        <v/>
      </c>
      <c r="AA940" t="str">
        <f t="shared" si="448"/>
        <v/>
      </c>
      <c r="AB940" t="str">
        <f t="shared" si="449"/>
        <v/>
      </c>
      <c r="AC940" t="str">
        <f t="shared" si="450"/>
        <v/>
      </c>
      <c r="AD940" t="str">
        <f t="shared" si="451"/>
        <v/>
      </c>
      <c r="AE940" t="str">
        <f t="shared" si="452"/>
        <v/>
      </c>
      <c r="AF940" t="str">
        <f t="shared" si="453"/>
        <v/>
      </c>
      <c r="AG940" t="str">
        <f t="shared" si="454"/>
        <v>"Common.IotDevice"</v>
      </c>
      <c r="AH940" t="str">
        <f t="shared" si="455"/>
        <v>"involvedInActions"</v>
      </c>
      <c r="AI940" t="str">
        <f t="shared" si="456"/>
        <v>"Action.Check"</v>
      </c>
      <c r="AJ940" t="str">
        <f t="shared" si="457"/>
        <v>""</v>
      </c>
      <c r="AK940" t="str">
        <f t="shared" si="458"/>
        <v>"hasMany"</v>
      </c>
      <c r="AL940" t="str">
        <f t="shared" si="459"/>
        <v>"Common.IotDevice","involvedInActions","Action.Check","","hasMany"</v>
      </c>
      <c r="AN940">
        <f>COUNTIF(View_conceptual!G:G,L940)</f>
        <v>0</v>
      </c>
      <c r="AO940">
        <f>COUNTIF(View_conceptual!H:H,L940)+COUNTIF(View_conceptual!I:I,N940)</f>
        <v>0</v>
      </c>
      <c r="AQ940" t="str">
        <f t="shared" si="460"/>
        <v/>
      </c>
      <c r="AR940" t="str">
        <f t="shared" si="461"/>
        <v/>
      </c>
      <c r="AT940">
        <f>COUNTIF(View_full!G:G,L940)</f>
        <v>1</v>
      </c>
      <c r="AU940">
        <f>COUNTIF(View_full!H:H,L940)+COUNTIF(View_full!I:I,N940)</f>
        <v>0</v>
      </c>
      <c r="AV940">
        <f>COUNTIFS(Property_Manual!$A$2:$A$1206,Raw!L940,Property_Manual!$B$2:$B$1206,Raw!M940,Property_Manual!$C$2:$C$1206,Raw!N940,Property_Manual!$D$2:$D$1206,Raw!O940,Property_Manual!$F$2:$F$1206,"x")</f>
        <v>0</v>
      </c>
      <c r="AW940" t="str">
        <f t="shared" si="462"/>
        <v/>
      </c>
      <c r="AX940" t="str">
        <f t="shared" si="463"/>
        <v/>
      </c>
      <c r="AY940" t="str">
        <f t="shared" si="464"/>
        <v/>
      </c>
    </row>
    <row r="941" spans="1:51" x14ac:dyDescent="0.2">
      <c r="A941" s="5" t="s">
        <v>1255</v>
      </c>
      <c r="B941" s="5" t="s">
        <v>1198</v>
      </c>
      <c r="C941" s="5" t="s">
        <v>112</v>
      </c>
      <c r="D941" s="5" t="s">
        <v>114</v>
      </c>
      <c r="E941" t="s">
        <v>1209</v>
      </c>
      <c r="F941" s="5" t="s">
        <v>439</v>
      </c>
      <c r="I941" s="5" t="s">
        <v>224</v>
      </c>
      <c r="J941" s="5" t="s">
        <v>116</v>
      </c>
      <c r="K941" s="5"/>
      <c r="L941" t="str">
        <f t="shared" si="434"/>
        <v>IotDevice</v>
      </c>
      <c r="M941" t="str">
        <f t="shared" si="435"/>
        <v>involvedInActions</v>
      </c>
      <c r="N941" t="str">
        <f t="shared" si="436"/>
        <v>Composing</v>
      </c>
      <c r="O941" t="str">
        <f t="shared" si="437"/>
        <v/>
      </c>
      <c r="P941" t="str">
        <f t="shared" si="438"/>
        <v/>
      </c>
      <c r="Q941" t="str">
        <f t="shared" si="439"/>
        <v>Object</v>
      </c>
      <c r="R941" t="str">
        <f t="shared" si="440"/>
        <v/>
      </c>
      <c r="S941" t="str">
        <f t="shared" si="441"/>
        <v/>
      </c>
      <c r="T941" t="str">
        <f t="shared" si="442"/>
        <v/>
      </c>
      <c r="U941" t="str">
        <f t="shared" si="443"/>
        <v/>
      </c>
      <c r="V941" t="str">
        <f t="shared" si="444"/>
        <v/>
      </c>
      <c r="W941" t="str">
        <f>IF($A941="Implicit","",COUNTIFS($C$8:C941,C941,$A$8:A941,"Explicit"))</f>
        <v/>
      </c>
      <c r="X941" t="str">
        <f t="shared" si="445"/>
        <v/>
      </c>
      <c r="Y941" t="str">
        <f t="shared" si="446"/>
        <v/>
      </c>
      <c r="Z941" t="str">
        <f t="shared" si="447"/>
        <v/>
      </c>
      <c r="AA941" t="str">
        <f t="shared" si="448"/>
        <v/>
      </c>
      <c r="AB941" t="str">
        <f t="shared" si="449"/>
        <v/>
      </c>
      <c r="AC941" t="str">
        <f t="shared" si="450"/>
        <v/>
      </c>
      <c r="AD941" t="str">
        <f t="shared" si="451"/>
        <v/>
      </c>
      <c r="AE941" t="str">
        <f t="shared" si="452"/>
        <v/>
      </c>
      <c r="AF941" t="str">
        <f t="shared" si="453"/>
        <v/>
      </c>
      <c r="AG941" t="str">
        <f t="shared" si="454"/>
        <v>"Common.IotDevice"</v>
      </c>
      <c r="AH941" t="str">
        <f t="shared" si="455"/>
        <v>"involvedInActions"</v>
      </c>
      <c r="AI941" t="str">
        <f t="shared" si="456"/>
        <v>"Action.Composing"</v>
      </c>
      <c r="AJ941" t="str">
        <f t="shared" si="457"/>
        <v>""</v>
      </c>
      <c r="AK941" t="str">
        <f t="shared" si="458"/>
        <v>"hasMany"</v>
      </c>
      <c r="AL941" t="str">
        <f t="shared" si="459"/>
        <v>"Common.IotDevice","involvedInActions","Action.Composing","","hasMany"</v>
      </c>
      <c r="AN941">
        <f>COUNTIF(View_conceptual!G:G,L941)</f>
        <v>0</v>
      </c>
      <c r="AO941">
        <f>COUNTIF(View_conceptual!H:H,L941)+COUNTIF(View_conceptual!I:I,N941)</f>
        <v>1</v>
      </c>
      <c r="AQ941" t="str">
        <f t="shared" si="460"/>
        <v/>
      </c>
      <c r="AR941" t="str">
        <f t="shared" si="461"/>
        <v/>
      </c>
      <c r="AT941">
        <f>COUNTIF(View_full!G:G,L941)</f>
        <v>1</v>
      </c>
      <c r="AU941">
        <f>COUNTIF(View_full!H:H,L941)+COUNTIF(View_full!I:I,N941)</f>
        <v>1</v>
      </c>
      <c r="AV941">
        <f>COUNTIFS(Property_Manual!$A$2:$A$1206,Raw!L941,Property_Manual!$B$2:$B$1206,Raw!M941,Property_Manual!$C$2:$C$1206,Raw!N941,Property_Manual!$D$2:$D$1206,Raw!O941,Property_Manual!$F$2:$F$1206,"x")</f>
        <v>0</v>
      </c>
      <c r="AW941" t="str">
        <f t="shared" si="462"/>
        <v/>
      </c>
      <c r="AX941" t="str">
        <f t="shared" si="463"/>
        <v/>
      </c>
      <c r="AY941" t="str">
        <f t="shared" si="464"/>
        <v/>
      </c>
    </row>
    <row r="942" spans="1:51" x14ac:dyDescent="0.2">
      <c r="A942" s="5" t="s">
        <v>1255</v>
      </c>
      <c r="B942" s="5" t="s">
        <v>1198</v>
      </c>
      <c r="C942" s="5" t="s">
        <v>112</v>
      </c>
      <c r="D942" s="5" t="s">
        <v>114</v>
      </c>
      <c r="E942" s="5" t="s">
        <v>1196</v>
      </c>
      <c r="F942" s="5" t="s">
        <v>115</v>
      </c>
      <c r="I942" s="5" t="s">
        <v>224</v>
      </c>
      <c r="J942" s="5" t="s">
        <v>116</v>
      </c>
      <c r="K942" s="5" t="s">
        <v>1834</v>
      </c>
      <c r="L942" t="str">
        <f t="shared" si="434"/>
        <v>IotDevice</v>
      </c>
      <c r="M942" t="str">
        <f t="shared" si="435"/>
        <v>involvedInActions</v>
      </c>
      <c r="N942" t="str">
        <f t="shared" si="436"/>
        <v>LogisticsAction</v>
      </c>
      <c r="O942" t="str">
        <f t="shared" si="437"/>
        <v/>
      </c>
      <c r="P942" t="str">
        <f t="shared" si="438"/>
        <v>Check|Composing|Loading|Storing</v>
      </c>
      <c r="Q942" t="str">
        <f t="shared" si="439"/>
        <v>Object</v>
      </c>
      <c r="R942" t="str">
        <f t="shared" si="440"/>
        <v/>
      </c>
      <c r="S942" t="str">
        <f t="shared" si="441"/>
        <v/>
      </c>
      <c r="T942" t="str">
        <f t="shared" si="442"/>
        <v/>
      </c>
      <c r="U942" t="str">
        <f t="shared" si="443"/>
        <v/>
      </c>
      <c r="V942" t="str">
        <f t="shared" si="444"/>
        <v/>
      </c>
      <c r="W942" t="str">
        <f>IF($A942="Implicit","",COUNTIFS($C$8:C942,C942,$A$8:A942,"Explicit"))</f>
        <v/>
      </c>
      <c r="X942" t="str">
        <f t="shared" si="445"/>
        <v/>
      </c>
      <c r="Y942" t="str">
        <f t="shared" si="446"/>
        <v/>
      </c>
      <c r="Z942" t="str">
        <f t="shared" si="447"/>
        <v/>
      </c>
      <c r="AA942" t="str">
        <f t="shared" si="448"/>
        <v/>
      </c>
      <c r="AB942" t="str">
        <f t="shared" si="449"/>
        <v/>
      </c>
      <c r="AC942" t="str">
        <f t="shared" si="450"/>
        <v/>
      </c>
      <c r="AD942" t="str">
        <f t="shared" si="451"/>
        <v/>
      </c>
      <c r="AE942" t="str">
        <f t="shared" si="452"/>
        <v/>
      </c>
      <c r="AF942" t="str">
        <f t="shared" si="453"/>
        <v/>
      </c>
      <c r="AG942" t="str">
        <f t="shared" si="454"/>
        <v>"Common.IotDevice"</v>
      </c>
      <c r="AH942" t="str">
        <f t="shared" si="455"/>
        <v>"involvedInActions"</v>
      </c>
      <c r="AI942" t="str">
        <f t="shared" si="456"/>
        <v>"Abstract.LogisticsAction"</v>
      </c>
      <c r="AJ942" t="str">
        <f t="shared" si="457"/>
        <v>""</v>
      </c>
      <c r="AK942" t="str">
        <f t="shared" si="458"/>
        <v>"hasMany"</v>
      </c>
      <c r="AL942" t="str">
        <f t="shared" si="459"/>
        <v>"Common.IotDevice","involvedInActions","Abstract.LogisticsAction","","hasMany"</v>
      </c>
      <c r="AN942">
        <f>COUNTIF(View_conceptual!G:G,L942)</f>
        <v>0</v>
      </c>
      <c r="AO942">
        <f>COUNTIF(View_conceptual!H:H,L942)+COUNTIF(View_conceptual!I:I,N942)</f>
        <v>0</v>
      </c>
      <c r="AQ942" t="str">
        <f t="shared" si="460"/>
        <v/>
      </c>
      <c r="AR942" t="str">
        <f t="shared" si="461"/>
        <v/>
      </c>
      <c r="AT942">
        <f>COUNTIF(View_full!G:G,L942)</f>
        <v>1</v>
      </c>
      <c r="AU942">
        <f>COUNTIF(View_full!H:H,L942)+COUNTIF(View_full!I:I,N942)</f>
        <v>0</v>
      </c>
      <c r="AV942">
        <f>COUNTIFS(Property_Manual!$A$2:$A$1206,Raw!L942,Property_Manual!$B$2:$B$1206,Raw!M942,Property_Manual!$C$2:$C$1206,Raw!N942,Property_Manual!$D$2:$D$1206,Raw!O942,Property_Manual!$F$2:$F$1206,"x")</f>
        <v>0</v>
      </c>
      <c r="AW942" t="str">
        <f t="shared" si="462"/>
        <v/>
      </c>
      <c r="AX942" t="str">
        <f t="shared" si="463"/>
        <v/>
      </c>
      <c r="AY942" t="str">
        <f t="shared" si="464"/>
        <v/>
      </c>
    </row>
    <row r="943" spans="1:51" x14ac:dyDescent="0.2">
      <c r="A943" s="5" t="s">
        <v>1255</v>
      </c>
      <c r="B943" s="5" t="s">
        <v>1198</v>
      </c>
      <c r="C943" s="5" t="s">
        <v>112</v>
      </c>
      <c r="D943" s="5" t="s">
        <v>114</v>
      </c>
      <c r="E943" s="5" t="s">
        <v>1209</v>
      </c>
      <c r="F943" s="5" t="s">
        <v>829</v>
      </c>
      <c r="I943" s="5" t="s">
        <v>224</v>
      </c>
      <c r="J943" s="5" t="s">
        <v>116</v>
      </c>
      <c r="K943" s="5"/>
      <c r="L943" t="str">
        <f t="shared" si="434"/>
        <v>IotDevice</v>
      </c>
      <c r="M943" t="str">
        <f t="shared" si="435"/>
        <v>involvedInActions</v>
      </c>
      <c r="N943" t="str">
        <f t="shared" si="436"/>
        <v>Loading</v>
      </c>
      <c r="O943" t="str">
        <f t="shared" si="437"/>
        <v/>
      </c>
      <c r="P943" t="str">
        <f t="shared" si="438"/>
        <v/>
      </c>
      <c r="Q943" t="str">
        <f t="shared" si="439"/>
        <v>Object</v>
      </c>
      <c r="R943" t="str">
        <f t="shared" si="440"/>
        <v/>
      </c>
      <c r="S943" t="str">
        <f t="shared" si="441"/>
        <v/>
      </c>
      <c r="T943" t="str">
        <f t="shared" si="442"/>
        <v/>
      </c>
      <c r="U943" t="str">
        <f t="shared" si="443"/>
        <v/>
      </c>
      <c r="V943" t="str">
        <f t="shared" si="444"/>
        <v/>
      </c>
      <c r="W943" t="str">
        <f>IF($A943="Implicit","",COUNTIFS($C$8:C943,C943,$A$8:A943,"Explicit"))</f>
        <v/>
      </c>
      <c r="X943" t="str">
        <f t="shared" si="445"/>
        <v/>
      </c>
      <c r="Y943" t="str">
        <f t="shared" si="446"/>
        <v/>
      </c>
      <c r="Z943" t="str">
        <f t="shared" si="447"/>
        <v/>
      </c>
      <c r="AA943" t="str">
        <f t="shared" si="448"/>
        <v/>
      </c>
      <c r="AB943" t="str">
        <f t="shared" si="449"/>
        <v/>
      </c>
      <c r="AC943" t="str">
        <f t="shared" si="450"/>
        <v/>
      </c>
      <c r="AD943" t="str">
        <f t="shared" si="451"/>
        <v/>
      </c>
      <c r="AE943" t="str">
        <f t="shared" si="452"/>
        <v/>
      </c>
      <c r="AF943" t="str">
        <f t="shared" si="453"/>
        <v/>
      </c>
      <c r="AG943" t="str">
        <f t="shared" si="454"/>
        <v>"Common.IotDevice"</v>
      </c>
      <c r="AH943" t="str">
        <f t="shared" si="455"/>
        <v>"involvedInActions"</v>
      </c>
      <c r="AI943" t="str">
        <f t="shared" si="456"/>
        <v>"Action.Loading"</v>
      </c>
      <c r="AJ943" t="str">
        <f t="shared" si="457"/>
        <v>""</v>
      </c>
      <c r="AK943" t="str">
        <f t="shared" si="458"/>
        <v>"hasMany"</v>
      </c>
      <c r="AL943" t="str">
        <f t="shared" si="459"/>
        <v>"Common.IotDevice","involvedInActions","Action.Loading","","hasMany"</v>
      </c>
      <c r="AN943">
        <f>COUNTIF(View_conceptual!G:G,L943)</f>
        <v>0</v>
      </c>
      <c r="AO943">
        <f>COUNTIF(View_conceptual!H:H,L943)+COUNTIF(View_conceptual!I:I,N943)</f>
        <v>1</v>
      </c>
      <c r="AQ943" t="str">
        <f t="shared" si="460"/>
        <v/>
      </c>
      <c r="AR943" t="str">
        <f t="shared" si="461"/>
        <v/>
      </c>
      <c r="AT943">
        <f>COUNTIF(View_full!G:G,L943)</f>
        <v>1</v>
      </c>
      <c r="AU943">
        <f>COUNTIF(View_full!H:H,L943)+COUNTIF(View_full!I:I,N943)</f>
        <v>1</v>
      </c>
      <c r="AV943">
        <f>COUNTIFS(Property_Manual!$A$2:$A$1206,Raw!L943,Property_Manual!$B$2:$B$1206,Raw!M943,Property_Manual!$C$2:$C$1206,Raw!N943,Property_Manual!$D$2:$D$1206,Raw!O943,Property_Manual!$F$2:$F$1206,"x")</f>
        <v>0</v>
      </c>
      <c r="AW943" t="str">
        <f t="shared" si="462"/>
        <v/>
      </c>
      <c r="AX943" t="str">
        <f t="shared" si="463"/>
        <v/>
      </c>
      <c r="AY943" t="str">
        <f t="shared" si="464"/>
        <v/>
      </c>
    </row>
    <row r="944" spans="1:51" x14ac:dyDescent="0.2">
      <c r="A944" s="5" t="s">
        <v>1254</v>
      </c>
      <c r="B944" s="5" t="s">
        <v>20</v>
      </c>
      <c r="C944" s="5" t="s">
        <v>118</v>
      </c>
      <c r="D944" s="5" t="s">
        <v>137</v>
      </c>
      <c r="E944" s="5" t="s">
        <v>20</v>
      </c>
      <c r="F944" s="5" t="s">
        <v>109</v>
      </c>
      <c r="G944">
        <v>1</v>
      </c>
      <c r="H944" t="s">
        <v>117</v>
      </c>
      <c r="I944" s="5" t="s">
        <v>498</v>
      </c>
      <c r="J944" s="5" t="s">
        <v>138</v>
      </c>
      <c r="K944" s="5" t="s">
        <v>1833</v>
      </c>
      <c r="L944" t="str">
        <f t="shared" si="434"/>
        <v>Item</v>
      </c>
      <c r="M944" t="str">
        <f t="shared" si="435"/>
        <v>inPiece</v>
      </c>
      <c r="N944" t="str">
        <f t="shared" si="436"/>
        <v>Piece</v>
      </c>
      <c r="O944" t="str">
        <f t="shared" si="437"/>
        <v>containedItems</v>
      </c>
      <c r="P944" t="str">
        <f t="shared" si="438"/>
        <v>PieceLiveAnimals|PieceDg</v>
      </c>
      <c r="Q944" t="str">
        <f t="shared" si="439"/>
        <v>Object</v>
      </c>
      <c r="R944" t="str">
        <f t="shared" si="440"/>
        <v>"Core"</v>
      </c>
      <c r="S944" t="str">
        <f t="shared" si="441"/>
        <v>"Item"</v>
      </c>
      <c r="T944" t="str">
        <f t="shared" si="442"/>
        <v>"inPiece"</v>
      </c>
      <c r="U944" t="str">
        <f t="shared" si="443"/>
        <v>"Core"</v>
      </c>
      <c r="V944" t="str">
        <f t="shared" si="444"/>
        <v>"Piece"</v>
      </c>
      <c r="W944">
        <f>IF($A944="Implicit","",COUNTIFS($C$8:C944,C944,$A$8:A944,"Explicit"))</f>
        <v>1</v>
      </c>
      <c r="X944" t="str">
        <f t="shared" si="445"/>
        <v>"Item details"</v>
      </c>
      <c r="Y944" t="str">
        <f t="shared" si="446"/>
        <v>"Reference to the Piece this Item or Piece is contained in"</v>
      </c>
      <c r="Z944" t="str">
        <f t="shared" si="447"/>
        <v>"false"</v>
      </c>
      <c r="AA944" t="str">
        <f t="shared" si="448"/>
        <v>"false"</v>
      </c>
      <c r="AB944" t="str">
        <f t="shared" si="449"/>
        <v>"PieceLiveAnimals|PieceDg"</v>
      </c>
      <c r="AC944" t="str">
        <f t="shared" si="450"/>
        <v>"https://onerecord.iata.org/ns/cargo#Item"</v>
      </c>
      <c r="AD944" t="str">
        <f t="shared" si="451"/>
        <v>"https://onerecord.iata.org/ns/cargo#inPiece"</v>
      </c>
      <c r="AE944" t="str">
        <f t="shared" si="452"/>
        <v>"https://onerecord.iata.org/ns/cargo#Piece"</v>
      </c>
      <c r="AF944" t="str">
        <f t="shared" si="453"/>
        <v>"Core","Item","inPiece","Core","Piece",1,"Item details","Reference to the Piece this Item or Piece is contained in","false","false","PieceLiveAnimals|PieceDg","https://onerecord.iata.org/ns/cargo#Item","https://onerecord.iata.org/ns/cargo#inPiece","https://onerecord.iata.org/ns/cargo#Piece"</v>
      </c>
      <c r="AG944" t="str">
        <f t="shared" si="454"/>
        <v>"Core.Item"</v>
      </c>
      <c r="AH944" t="str">
        <f t="shared" si="455"/>
        <v>"inPiece"</v>
      </c>
      <c r="AI944" t="str">
        <f t="shared" si="456"/>
        <v>"Core.Piece"</v>
      </c>
      <c r="AJ944" t="str">
        <f t="shared" si="457"/>
        <v>"containedItems"</v>
      </c>
      <c r="AK944" t="str">
        <f t="shared" si="458"/>
        <v>"hasOne"</v>
      </c>
      <c r="AL944" t="str">
        <f t="shared" si="459"/>
        <v>"Core.Item","inPiece","Core.Piece","containedItems","hasOne"</v>
      </c>
      <c r="AN944">
        <f>COUNTIF(View_conceptual!G:G,L944)</f>
        <v>1</v>
      </c>
      <c r="AO944">
        <f>COUNTIF(View_conceptual!H:H,L944)+COUNTIF(View_conceptual!I:I,N944)</f>
        <v>2</v>
      </c>
      <c r="AQ944" t="str">
        <f t="shared" si="460"/>
        <v>"Core","Item","inPiece","Core","Piece",1,"Item details","Reference to the Piece this Item or Piece is contained in","false","false","PieceLiveAnimals|PieceDg","https://onerecord.iata.org/ns/cargo#Item","https://onerecord.iata.org/ns/cargo#inPiece","https://onerecord.iata.org/ns/cargo#Piece"</v>
      </c>
      <c r="AR944" t="str">
        <f t="shared" si="461"/>
        <v>"Core.Item","inPiece","Core.Piece","containedItems","hasOne"</v>
      </c>
      <c r="AT944">
        <f>COUNTIF(View_full!G:G,L944)</f>
        <v>1</v>
      </c>
      <c r="AU944">
        <f>COUNTIF(View_full!H:H,L944)+COUNTIF(View_full!I:I,N944)</f>
        <v>2</v>
      </c>
      <c r="AV944">
        <f>COUNTIFS(Property_Manual!$A$2:$A$1206,Raw!L944,Property_Manual!$B$2:$B$1206,Raw!M944,Property_Manual!$C$2:$C$1206,Raw!N944,Property_Manual!$D$2:$D$1206,Raw!O944,Property_Manual!$F$2:$F$1206,"x")</f>
        <v>1</v>
      </c>
      <c r="AW944" t="str">
        <f t="shared" si="462"/>
        <v>"Core","Item","inPiece","Core","Piece",1,"Item details","Reference to the Piece this Item or Piece is contained in","false","false","PieceLiveAnimals|PieceDg","https://onerecord.iata.org/ns/cargo#Item","https://onerecord.iata.org/ns/cargo#inPiece","https://onerecord.iata.org/ns/cargo#Piece"</v>
      </c>
      <c r="AX944" t="str">
        <f t="shared" si="463"/>
        <v>"Core.Item","inPiece","Core.Piece","containedItems","hasOne"</v>
      </c>
      <c r="AY944" t="str">
        <f t="shared" si="464"/>
        <v>"Core.Item","inPiece","Core.Piece","containedItems","hasOne"</v>
      </c>
    </row>
    <row r="945" spans="1:51" x14ac:dyDescent="0.2">
      <c r="A945" s="5" t="s">
        <v>1254</v>
      </c>
      <c r="B945" s="5" t="s">
        <v>20</v>
      </c>
      <c r="C945" s="5" t="s">
        <v>118</v>
      </c>
      <c r="D945" s="5" t="s">
        <v>501</v>
      </c>
      <c r="E945" s="5" t="s">
        <v>20</v>
      </c>
      <c r="F945" s="5" t="s">
        <v>125</v>
      </c>
      <c r="G945">
        <v>1</v>
      </c>
      <c r="H945" t="s">
        <v>536</v>
      </c>
      <c r="I945" s="5" t="s">
        <v>498</v>
      </c>
      <c r="J945" s="5" t="s">
        <v>502</v>
      </c>
      <c r="K945" s="5" t="s">
        <v>526</v>
      </c>
      <c r="L945" t="str">
        <f t="shared" si="434"/>
        <v>Item</v>
      </c>
      <c r="M945" t="str">
        <f t="shared" si="435"/>
        <v>ofProduct</v>
      </c>
      <c r="N945" t="str">
        <f t="shared" si="436"/>
        <v>Product</v>
      </c>
      <c r="O945" t="str">
        <f t="shared" si="437"/>
        <v>describedObjects</v>
      </c>
      <c r="P945" t="str">
        <f t="shared" si="438"/>
        <v>ProductDg</v>
      </c>
      <c r="Q945" t="str">
        <f t="shared" si="439"/>
        <v>Object</v>
      </c>
      <c r="R945" t="str">
        <f t="shared" si="440"/>
        <v>"Core"</v>
      </c>
      <c r="S945" t="str">
        <f t="shared" si="441"/>
        <v>"Item"</v>
      </c>
      <c r="T945" t="str">
        <f t="shared" si="442"/>
        <v>"ofProduct"</v>
      </c>
      <c r="U945" t="str">
        <f t="shared" si="443"/>
        <v>"Core"</v>
      </c>
      <c r="V945" t="str">
        <f t="shared" si="444"/>
        <v>"Product"</v>
      </c>
      <c r="W945">
        <f>IF($A945="Implicit","",COUNTIFS($C$8:C945,C945,$A$8:A945,"Explicit"))</f>
        <v>2</v>
      </c>
      <c r="X945" t="str">
        <f t="shared" si="445"/>
        <v>"Item details"</v>
      </c>
      <c r="Y945" t="str">
        <f t="shared" si="446"/>
        <v>"Reference to the Product describing the Item"</v>
      </c>
      <c r="Z945" t="str">
        <f t="shared" si="447"/>
        <v>"false"</v>
      </c>
      <c r="AA945" t="str">
        <f t="shared" si="448"/>
        <v>"false"</v>
      </c>
      <c r="AB945" t="str">
        <f t="shared" si="449"/>
        <v>"ProductDg"</v>
      </c>
      <c r="AC945" t="str">
        <f t="shared" si="450"/>
        <v>"https://onerecord.iata.org/ns/cargo#Item"</v>
      </c>
      <c r="AD945" t="str">
        <f t="shared" si="451"/>
        <v>"https://onerecord.iata.org/ns/cargo#ofProduct"</v>
      </c>
      <c r="AE945" t="str">
        <f t="shared" si="452"/>
        <v>"https://onerecord.iata.org/ns/cargo#Product"</v>
      </c>
      <c r="AF945" t="str">
        <f t="shared" si="453"/>
        <v>"Core","Item","ofProduct","Core","Product",2,"Item details","Reference to the Product describing the Item","false","false","ProductDg","https://onerecord.iata.org/ns/cargo#Item","https://onerecord.iata.org/ns/cargo#ofProduct","https://onerecord.iata.org/ns/cargo#Product"</v>
      </c>
      <c r="AG945" t="str">
        <f t="shared" si="454"/>
        <v>"Core.Item"</v>
      </c>
      <c r="AH945" t="str">
        <f t="shared" si="455"/>
        <v>"ofProduct"</v>
      </c>
      <c r="AI945" t="str">
        <f t="shared" si="456"/>
        <v>"Core.Product"</v>
      </c>
      <c r="AJ945" t="str">
        <f t="shared" si="457"/>
        <v>"describedObjects"</v>
      </c>
      <c r="AK945" t="str">
        <f t="shared" si="458"/>
        <v>"hasOne"</v>
      </c>
      <c r="AL945" t="str">
        <f t="shared" si="459"/>
        <v>"Core.Item","ofProduct","Core.Product","describedObjects","hasOne"</v>
      </c>
      <c r="AN945">
        <f>COUNTIF(View_conceptual!G:G,L945)</f>
        <v>1</v>
      </c>
      <c r="AO945">
        <f>COUNTIF(View_conceptual!H:H,L945)+COUNTIF(View_conceptual!I:I,N945)</f>
        <v>2</v>
      </c>
      <c r="AQ945" t="str">
        <f t="shared" si="460"/>
        <v>"Core","Item","ofProduct","Core","Product",2,"Item details","Reference to the Product describing the Item","false","false","ProductDg","https://onerecord.iata.org/ns/cargo#Item","https://onerecord.iata.org/ns/cargo#ofProduct","https://onerecord.iata.org/ns/cargo#Product"</v>
      </c>
      <c r="AR945" t="str">
        <f t="shared" si="461"/>
        <v>"Core.Item","ofProduct","Core.Product","describedObjects","hasOne"</v>
      </c>
      <c r="AT945">
        <f>COUNTIF(View_full!G:G,L945)</f>
        <v>1</v>
      </c>
      <c r="AU945">
        <f>COUNTIF(View_full!H:H,L945)+COUNTIF(View_full!I:I,N945)</f>
        <v>2</v>
      </c>
      <c r="AV945">
        <f>COUNTIFS(Property_Manual!$A$2:$A$1206,Raw!L945,Property_Manual!$B$2:$B$1206,Raw!M945,Property_Manual!$C$2:$C$1206,Raw!N945,Property_Manual!$D$2:$D$1206,Raw!O945,Property_Manual!$F$2:$F$1206,"x")</f>
        <v>0</v>
      </c>
      <c r="AW945" t="str">
        <f t="shared" si="462"/>
        <v>"Core","Item","ofProduct","Core","Product",2,"Item details","Reference to the Product describing the Item","false","false","ProductDg","https://onerecord.iata.org/ns/cargo#Item","https://onerecord.iata.org/ns/cargo#ofProduct","https://onerecord.iata.org/ns/cargo#Product"</v>
      </c>
      <c r="AX945" t="str">
        <f t="shared" si="463"/>
        <v>"Core.Item","ofProduct","Core.Product","describedObjects","hasOne"</v>
      </c>
      <c r="AY945" t="str">
        <f t="shared" si="464"/>
        <v/>
      </c>
    </row>
    <row r="946" spans="1:51" x14ac:dyDescent="0.2">
      <c r="A946" s="5" t="s">
        <v>1255</v>
      </c>
      <c r="B946" s="5" t="s">
        <v>20</v>
      </c>
      <c r="C946" s="5" t="s">
        <v>118</v>
      </c>
      <c r="D946" s="5" t="s">
        <v>137</v>
      </c>
      <c r="E946" s="5" t="s">
        <v>20</v>
      </c>
      <c r="F946" s="5" t="s">
        <v>109</v>
      </c>
      <c r="G946">
        <v>1</v>
      </c>
      <c r="H946" t="s">
        <v>117</v>
      </c>
      <c r="I946" s="5" t="s">
        <v>498</v>
      </c>
      <c r="J946" s="5" t="s">
        <v>138</v>
      </c>
      <c r="K946" s="5" t="s">
        <v>1833</v>
      </c>
      <c r="L946" t="str">
        <f t="shared" si="434"/>
        <v>Item</v>
      </c>
      <c r="M946" t="str">
        <f t="shared" si="435"/>
        <v>inPiece</v>
      </c>
      <c r="N946" t="str">
        <f t="shared" si="436"/>
        <v>Piece</v>
      </c>
      <c r="O946" t="str">
        <f t="shared" si="437"/>
        <v>containedItems</v>
      </c>
      <c r="P946" t="str">
        <f t="shared" si="438"/>
        <v>PieceLiveAnimals|PieceDg</v>
      </c>
      <c r="Q946" t="str">
        <f t="shared" si="439"/>
        <v>Object</v>
      </c>
      <c r="R946" t="str">
        <f t="shared" si="440"/>
        <v/>
      </c>
      <c r="S946" t="str">
        <f t="shared" si="441"/>
        <v/>
      </c>
      <c r="T946" t="str">
        <f t="shared" si="442"/>
        <v/>
      </c>
      <c r="U946" t="str">
        <f t="shared" si="443"/>
        <v/>
      </c>
      <c r="V946" t="str">
        <f t="shared" si="444"/>
        <v/>
      </c>
      <c r="W946" t="str">
        <f>IF($A946="Implicit","",COUNTIFS($C$8:C946,C946,$A$8:A946,"Explicit"))</f>
        <v/>
      </c>
      <c r="X946" t="str">
        <f t="shared" si="445"/>
        <v/>
      </c>
      <c r="Y946" t="str">
        <f t="shared" si="446"/>
        <v/>
      </c>
      <c r="Z946" t="str">
        <f t="shared" si="447"/>
        <v/>
      </c>
      <c r="AA946" t="str">
        <f t="shared" si="448"/>
        <v/>
      </c>
      <c r="AB946" t="str">
        <f t="shared" si="449"/>
        <v/>
      </c>
      <c r="AC946" t="str">
        <f t="shared" si="450"/>
        <v/>
      </c>
      <c r="AD946" t="str">
        <f t="shared" si="451"/>
        <v/>
      </c>
      <c r="AE946" t="str">
        <f t="shared" si="452"/>
        <v/>
      </c>
      <c r="AF946" t="str">
        <f t="shared" si="453"/>
        <v/>
      </c>
      <c r="AG946" t="str">
        <f t="shared" si="454"/>
        <v>"Core.Item"</v>
      </c>
      <c r="AH946" t="str">
        <f t="shared" si="455"/>
        <v>"inPiece"</v>
      </c>
      <c r="AI946" t="str">
        <f t="shared" si="456"/>
        <v>"Core.Piece"</v>
      </c>
      <c r="AJ946" t="str">
        <f t="shared" si="457"/>
        <v>"containedItems"</v>
      </c>
      <c r="AK946" t="str">
        <f t="shared" si="458"/>
        <v>"hasOne"</v>
      </c>
      <c r="AL946" t="str">
        <f t="shared" si="459"/>
        <v>"Core.Item","inPiece","Core.Piece","containedItems","hasOne"</v>
      </c>
      <c r="AN946">
        <f>COUNTIF(View_conceptual!G:G,L946)</f>
        <v>1</v>
      </c>
      <c r="AO946">
        <f>COUNTIF(View_conceptual!H:H,L946)+COUNTIF(View_conceptual!I:I,N946)</f>
        <v>2</v>
      </c>
      <c r="AQ946" t="str">
        <f t="shared" si="460"/>
        <v/>
      </c>
      <c r="AR946" t="str">
        <f t="shared" si="461"/>
        <v>"Core.Item","inPiece","Core.Piece","containedItems","hasOne"</v>
      </c>
      <c r="AT946">
        <f>COUNTIF(View_full!G:G,L946)</f>
        <v>1</v>
      </c>
      <c r="AU946">
        <f>COUNTIF(View_full!H:H,L946)+COUNTIF(View_full!I:I,N946)</f>
        <v>2</v>
      </c>
      <c r="AV946">
        <f>COUNTIFS(Property_Manual!$A$2:$A$1206,Raw!L946,Property_Manual!$B$2:$B$1206,Raw!M946,Property_Manual!$C$2:$C$1206,Raw!N946,Property_Manual!$D$2:$D$1206,Raw!O946,Property_Manual!$F$2:$F$1206,"x")</f>
        <v>1</v>
      </c>
      <c r="AW946" t="str">
        <f t="shared" si="462"/>
        <v/>
      </c>
      <c r="AX946" t="str">
        <f t="shared" si="463"/>
        <v>"Core.Item","inPiece","Core.Piece","containedItems","hasOne"</v>
      </c>
      <c r="AY946" t="str">
        <f t="shared" si="464"/>
        <v>"Core.Item","inPiece","Core.Piece","containedItems","hasOne"</v>
      </c>
    </row>
    <row r="947" spans="1:51" x14ac:dyDescent="0.2">
      <c r="A947" s="5" t="s">
        <v>1255</v>
      </c>
      <c r="B947" s="5" t="s">
        <v>20</v>
      </c>
      <c r="C947" s="5" t="s">
        <v>118</v>
      </c>
      <c r="D947" s="5" t="s">
        <v>137</v>
      </c>
      <c r="E947" s="5" t="s">
        <v>1199</v>
      </c>
      <c r="F947" s="5" t="s">
        <v>204</v>
      </c>
      <c r="G947">
        <v>1</v>
      </c>
      <c r="H947" t="s">
        <v>117</v>
      </c>
      <c r="I947" s="5" t="s">
        <v>498</v>
      </c>
      <c r="J947" s="5" t="s">
        <v>138</v>
      </c>
      <c r="K947" s="5"/>
      <c r="L947" t="str">
        <f t="shared" si="434"/>
        <v>Item</v>
      </c>
      <c r="M947" t="str">
        <f t="shared" si="435"/>
        <v>inPiece</v>
      </c>
      <c r="N947" t="str">
        <f t="shared" si="436"/>
        <v>PieceLiveAnimals</v>
      </c>
      <c r="O947" t="str">
        <f t="shared" si="437"/>
        <v>containedItems</v>
      </c>
      <c r="P947" t="str">
        <f t="shared" si="438"/>
        <v/>
      </c>
      <c r="Q947" t="str">
        <f t="shared" si="439"/>
        <v>Object</v>
      </c>
      <c r="R947" t="str">
        <f t="shared" si="440"/>
        <v/>
      </c>
      <c r="S947" t="str">
        <f t="shared" si="441"/>
        <v/>
      </c>
      <c r="T947" t="str">
        <f t="shared" si="442"/>
        <v/>
      </c>
      <c r="U947" t="str">
        <f t="shared" si="443"/>
        <v/>
      </c>
      <c r="V947" t="str">
        <f t="shared" si="444"/>
        <v/>
      </c>
      <c r="W947" t="str">
        <f>IF($A947="Implicit","",COUNTIFS($C$8:C947,C947,$A$8:A947,"Explicit"))</f>
        <v/>
      </c>
      <c r="X947" t="str">
        <f t="shared" si="445"/>
        <v/>
      </c>
      <c r="Y947" t="str">
        <f t="shared" si="446"/>
        <v/>
      </c>
      <c r="Z947" t="str">
        <f t="shared" si="447"/>
        <v/>
      </c>
      <c r="AA947" t="str">
        <f t="shared" si="448"/>
        <v/>
      </c>
      <c r="AB947" t="str">
        <f t="shared" si="449"/>
        <v/>
      </c>
      <c r="AC947" t="str">
        <f t="shared" si="450"/>
        <v/>
      </c>
      <c r="AD947" t="str">
        <f t="shared" si="451"/>
        <v/>
      </c>
      <c r="AE947" t="str">
        <f t="shared" si="452"/>
        <v/>
      </c>
      <c r="AF947" t="str">
        <f t="shared" si="453"/>
        <v/>
      </c>
      <c r="AG947" t="str">
        <f t="shared" si="454"/>
        <v>"Core.Item"</v>
      </c>
      <c r="AH947" t="str">
        <f t="shared" si="455"/>
        <v>"inPiece"</v>
      </c>
      <c r="AI947" t="str">
        <f t="shared" si="456"/>
        <v>"LiveAnimals.PieceLiveAnimals"</v>
      </c>
      <c r="AJ947" t="str">
        <f t="shared" si="457"/>
        <v>"containedItems"</v>
      </c>
      <c r="AK947" t="str">
        <f t="shared" si="458"/>
        <v>"hasOne"</v>
      </c>
      <c r="AL947" t="str">
        <f t="shared" si="459"/>
        <v>"Core.Item","inPiece","LiveAnimals.PieceLiveAnimals","containedItems","hasOne"</v>
      </c>
      <c r="AN947">
        <f>COUNTIF(View_conceptual!G:G,L947)</f>
        <v>1</v>
      </c>
      <c r="AO947">
        <f>COUNTIF(View_conceptual!H:H,L947)+COUNTIF(View_conceptual!I:I,N947)</f>
        <v>1</v>
      </c>
      <c r="AQ947" t="str">
        <f t="shared" si="460"/>
        <v/>
      </c>
      <c r="AR947" t="str">
        <f t="shared" si="461"/>
        <v/>
      </c>
      <c r="AT947">
        <f>COUNTIF(View_full!G:G,L947)</f>
        <v>1</v>
      </c>
      <c r="AU947">
        <f>COUNTIF(View_full!H:H,L947)+COUNTIF(View_full!I:I,N947)</f>
        <v>1</v>
      </c>
      <c r="AV947">
        <f>COUNTIFS(Property_Manual!$A$2:$A$1206,Raw!L947,Property_Manual!$B$2:$B$1206,Raw!M947,Property_Manual!$C$2:$C$1206,Raw!N947,Property_Manual!$D$2:$D$1206,Raw!O947,Property_Manual!$F$2:$F$1206,"x")</f>
        <v>0</v>
      </c>
      <c r="AW947" t="str">
        <f t="shared" si="462"/>
        <v/>
      </c>
      <c r="AX947" t="str">
        <f t="shared" si="463"/>
        <v/>
      </c>
      <c r="AY947" t="str">
        <f t="shared" si="464"/>
        <v/>
      </c>
    </row>
    <row r="948" spans="1:51" x14ac:dyDescent="0.2">
      <c r="A948" s="5" t="s">
        <v>1255</v>
      </c>
      <c r="B948" s="5" t="s">
        <v>20</v>
      </c>
      <c r="C948" s="5" t="s">
        <v>118</v>
      </c>
      <c r="D948" s="5" t="s">
        <v>137</v>
      </c>
      <c r="E948" s="5" t="s">
        <v>1207</v>
      </c>
      <c r="F948" s="5" t="s">
        <v>626</v>
      </c>
      <c r="G948">
        <v>1</v>
      </c>
      <c r="H948" t="s">
        <v>117</v>
      </c>
      <c r="I948" s="5" t="s">
        <v>498</v>
      </c>
      <c r="J948" s="5" t="s">
        <v>138</v>
      </c>
      <c r="K948" s="5"/>
      <c r="L948" t="str">
        <f t="shared" si="434"/>
        <v>Item</v>
      </c>
      <c r="M948" t="str">
        <f t="shared" si="435"/>
        <v>inPiece</v>
      </c>
      <c r="N948" t="str">
        <f t="shared" si="436"/>
        <v>PieceDg</v>
      </c>
      <c r="O948" t="str">
        <f t="shared" si="437"/>
        <v>containedItems</v>
      </c>
      <c r="P948" t="str">
        <f t="shared" si="438"/>
        <v/>
      </c>
      <c r="Q948" t="str">
        <f t="shared" si="439"/>
        <v>Object</v>
      </c>
      <c r="R948" t="str">
        <f t="shared" si="440"/>
        <v/>
      </c>
      <c r="S948" t="str">
        <f t="shared" si="441"/>
        <v/>
      </c>
      <c r="T948" t="str">
        <f t="shared" si="442"/>
        <v/>
      </c>
      <c r="U948" t="str">
        <f t="shared" si="443"/>
        <v/>
      </c>
      <c r="V948" t="str">
        <f t="shared" si="444"/>
        <v/>
      </c>
      <c r="W948" t="str">
        <f>IF($A948="Implicit","",COUNTIFS($C$8:C948,C948,$A$8:A948,"Explicit"))</f>
        <v/>
      </c>
      <c r="X948" t="str">
        <f t="shared" si="445"/>
        <v/>
      </c>
      <c r="Y948" t="str">
        <f t="shared" si="446"/>
        <v/>
      </c>
      <c r="Z948" t="str">
        <f t="shared" si="447"/>
        <v/>
      </c>
      <c r="AA948" t="str">
        <f t="shared" si="448"/>
        <v/>
      </c>
      <c r="AB948" t="str">
        <f t="shared" si="449"/>
        <v/>
      </c>
      <c r="AC948" t="str">
        <f t="shared" si="450"/>
        <v/>
      </c>
      <c r="AD948" t="str">
        <f t="shared" si="451"/>
        <v/>
      </c>
      <c r="AE948" t="str">
        <f t="shared" si="452"/>
        <v/>
      </c>
      <c r="AF948" t="str">
        <f t="shared" si="453"/>
        <v/>
      </c>
      <c r="AG948" t="str">
        <f t="shared" si="454"/>
        <v>"Core.Item"</v>
      </c>
      <c r="AH948" t="str">
        <f t="shared" si="455"/>
        <v>"inPiece"</v>
      </c>
      <c r="AI948" t="str">
        <f t="shared" si="456"/>
        <v>"DG.PieceDg"</v>
      </c>
      <c r="AJ948" t="str">
        <f t="shared" si="457"/>
        <v>"containedItems"</v>
      </c>
      <c r="AK948" t="str">
        <f t="shared" si="458"/>
        <v>"hasOne"</v>
      </c>
      <c r="AL948" t="str">
        <f t="shared" si="459"/>
        <v>"Core.Item","inPiece","DG.PieceDg","containedItems","hasOne"</v>
      </c>
      <c r="AN948">
        <f>COUNTIF(View_conceptual!G:G,L948)</f>
        <v>1</v>
      </c>
      <c r="AO948">
        <f>COUNTIF(View_conceptual!H:H,L948)+COUNTIF(View_conceptual!I:I,N948)</f>
        <v>1</v>
      </c>
      <c r="AQ948" t="str">
        <f t="shared" si="460"/>
        <v/>
      </c>
      <c r="AR948" t="str">
        <f t="shared" si="461"/>
        <v/>
      </c>
      <c r="AT948">
        <f>COUNTIF(View_full!G:G,L948)</f>
        <v>1</v>
      </c>
      <c r="AU948">
        <f>COUNTIF(View_full!H:H,L948)+COUNTIF(View_full!I:I,N948)</f>
        <v>1</v>
      </c>
      <c r="AV948">
        <f>COUNTIFS(Property_Manual!$A$2:$A$1206,Raw!L948,Property_Manual!$B$2:$B$1206,Raw!M948,Property_Manual!$C$2:$C$1206,Raw!N948,Property_Manual!$D$2:$D$1206,Raw!O948,Property_Manual!$F$2:$F$1206,"x")</f>
        <v>0</v>
      </c>
      <c r="AW948" t="str">
        <f t="shared" si="462"/>
        <v/>
      </c>
      <c r="AX948" t="str">
        <f t="shared" si="463"/>
        <v/>
      </c>
      <c r="AY948" t="str">
        <f t="shared" si="464"/>
        <v/>
      </c>
    </row>
    <row r="949" spans="1:51" x14ac:dyDescent="0.2">
      <c r="A949" s="5" t="s">
        <v>1255</v>
      </c>
      <c r="B949" s="5" t="s">
        <v>20</v>
      </c>
      <c r="C949" s="5" t="s">
        <v>118</v>
      </c>
      <c r="D949" s="5" t="s">
        <v>501</v>
      </c>
      <c r="E949" s="5" t="s">
        <v>20</v>
      </c>
      <c r="F949" s="5" t="s">
        <v>125</v>
      </c>
      <c r="G949">
        <v>1</v>
      </c>
      <c r="H949" t="s">
        <v>536</v>
      </c>
      <c r="I949" s="5" t="s">
        <v>498</v>
      </c>
      <c r="J949" s="5" t="s">
        <v>502</v>
      </c>
      <c r="K949" s="5" t="s">
        <v>526</v>
      </c>
      <c r="L949" t="str">
        <f t="shared" si="434"/>
        <v>Item</v>
      </c>
      <c r="M949" t="str">
        <f t="shared" si="435"/>
        <v>ofProduct</v>
      </c>
      <c r="N949" t="str">
        <f t="shared" si="436"/>
        <v>Product</v>
      </c>
      <c r="O949" t="str">
        <f t="shared" si="437"/>
        <v>describedObjects</v>
      </c>
      <c r="P949" t="str">
        <f t="shared" si="438"/>
        <v>ProductDg</v>
      </c>
      <c r="Q949" t="str">
        <f t="shared" si="439"/>
        <v>Object</v>
      </c>
      <c r="R949" t="str">
        <f t="shared" si="440"/>
        <v/>
      </c>
      <c r="S949" t="str">
        <f t="shared" si="441"/>
        <v/>
      </c>
      <c r="T949" t="str">
        <f t="shared" si="442"/>
        <v/>
      </c>
      <c r="U949" t="str">
        <f t="shared" si="443"/>
        <v/>
      </c>
      <c r="V949" t="str">
        <f t="shared" si="444"/>
        <v/>
      </c>
      <c r="W949" t="str">
        <f>IF($A949="Implicit","",COUNTIFS($C$8:C949,C949,$A$8:A949,"Explicit"))</f>
        <v/>
      </c>
      <c r="X949" t="str">
        <f t="shared" si="445"/>
        <v/>
      </c>
      <c r="Y949" t="str">
        <f t="shared" si="446"/>
        <v/>
      </c>
      <c r="Z949" t="str">
        <f t="shared" si="447"/>
        <v/>
      </c>
      <c r="AA949" t="str">
        <f t="shared" si="448"/>
        <v/>
      </c>
      <c r="AB949" t="str">
        <f t="shared" si="449"/>
        <v/>
      </c>
      <c r="AC949" t="str">
        <f t="shared" si="450"/>
        <v/>
      </c>
      <c r="AD949" t="str">
        <f t="shared" si="451"/>
        <v/>
      </c>
      <c r="AE949" t="str">
        <f t="shared" si="452"/>
        <v/>
      </c>
      <c r="AF949" t="str">
        <f t="shared" si="453"/>
        <v/>
      </c>
      <c r="AG949" t="str">
        <f t="shared" si="454"/>
        <v>"Core.Item"</v>
      </c>
      <c r="AH949" t="str">
        <f t="shared" si="455"/>
        <v>"ofProduct"</v>
      </c>
      <c r="AI949" t="str">
        <f t="shared" si="456"/>
        <v>"Core.Product"</v>
      </c>
      <c r="AJ949" t="str">
        <f t="shared" si="457"/>
        <v>"describedObjects"</v>
      </c>
      <c r="AK949" t="str">
        <f t="shared" si="458"/>
        <v>"hasOne"</v>
      </c>
      <c r="AL949" t="str">
        <f t="shared" si="459"/>
        <v>"Core.Item","ofProduct","Core.Product","describedObjects","hasOne"</v>
      </c>
      <c r="AN949">
        <f>COUNTIF(View_conceptual!G:G,L949)</f>
        <v>1</v>
      </c>
      <c r="AO949">
        <f>COUNTIF(View_conceptual!H:H,L949)+COUNTIF(View_conceptual!I:I,N949)</f>
        <v>2</v>
      </c>
      <c r="AQ949" t="str">
        <f t="shared" si="460"/>
        <v/>
      </c>
      <c r="AR949" t="str">
        <f t="shared" si="461"/>
        <v>"Core.Item","ofProduct","Core.Product","describedObjects","hasOne"</v>
      </c>
      <c r="AT949">
        <f>COUNTIF(View_full!G:G,L949)</f>
        <v>1</v>
      </c>
      <c r="AU949">
        <f>COUNTIF(View_full!H:H,L949)+COUNTIF(View_full!I:I,N949)</f>
        <v>2</v>
      </c>
      <c r="AV949">
        <f>COUNTIFS(Property_Manual!$A$2:$A$1206,Raw!L949,Property_Manual!$B$2:$B$1206,Raw!M949,Property_Manual!$C$2:$C$1206,Raw!N949,Property_Manual!$D$2:$D$1206,Raw!O949,Property_Manual!$F$2:$F$1206,"x")</f>
        <v>0</v>
      </c>
      <c r="AW949" t="str">
        <f t="shared" si="462"/>
        <v/>
      </c>
      <c r="AX949" t="str">
        <f t="shared" si="463"/>
        <v>"Core.Item","ofProduct","Core.Product","describedObjects","hasOne"</v>
      </c>
      <c r="AY949" t="str">
        <f t="shared" si="464"/>
        <v/>
      </c>
    </row>
    <row r="950" spans="1:51" x14ac:dyDescent="0.2">
      <c r="A950" s="5" t="s">
        <v>1255</v>
      </c>
      <c r="B950" s="5" t="s">
        <v>20</v>
      </c>
      <c r="C950" s="5" t="s">
        <v>118</v>
      </c>
      <c r="D950" s="5" t="s">
        <v>501</v>
      </c>
      <c r="E950" s="5" t="s">
        <v>1207</v>
      </c>
      <c r="F950" s="5" t="s">
        <v>526</v>
      </c>
      <c r="G950">
        <v>1</v>
      </c>
      <c r="H950" t="s">
        <v>536</v>
      </c>
      <c r="I950" s="5" t="s">
        <v>498</v>
      </c>
      <c r="J950" s="5" t="s">
        <v>502</v>
      </c>
      <c r="K950" s="5"/>
      <c r="L950" t="str">
        <f t="shared" si="434"/>
        <v>Item</v>
      </c>
      <c r="M950" t="str">
        <f t="shared" si="435"/>
        <v>ofProduct</v>
      </c>
      <c r="N950" t="str">
        <f t="shared" si="436"/>
        <v>ProductDg</v>
      </c>
      <c r="O950" t="str">
        <f t="shared" si="437"/>
        <v>describedObjects</v>
      </c>
      <c r="P950" t="str">
        <f t="shared" si="438"/>
        <v/>
      </c>
      <c r="Q950" t="str">
        <f t="shared" si="439"/>
        <v>Object</v>
      </c>
      <c r="R950" t="str">
        <f t="shared" si="440"/>
        <v/>
      </c>
      <c r="S950" t="str">
        <f t="shared" si="441"/>
        <v/>
      </c>
      <c r="T950" t="str">
        <f t="shared" si="442"/>
        <v/>
      </c>
      <c r="U950" t="str">
        <f t="shared" si="443"/>
        <v/>
      </c>
      <c r="V950" t="str">
        <f t="shared" si="444"/>
        <v/>
      </c>
      <c r="W950" t="str">
        <f>IF($A950="Implicit","",COUNTIFS($C$8:C950,C950,$A$8:A950,"Explicit"))</f>
        <v/>
      </c>
      <c r="X950" t="str">
        <f t="shared" si="445"/>
        <v/>
      </c>
      <c r="Y950" t="str">
        <f t="shared" si="446"/>
        <v/>
      </c>
      <c r="Z950" t="str">
        <f t="shared" si="447"/>
        <v/>
      </c>
      <c r="AA950" t="str">
        <f t="shared" si="448"/>
        <v/>
      </c>
      <c r="AB950" t="str">
        <f t="shared" si="449"/>
        <v/>
      </c>
      <c r="AC950" t="str">
        <f t="shared" si="450"/>
        <v/>
      </c>
      <c r="AD950" t="str">
        <f t="shared" si="451"/>
        <v/>
      </c>
      <c r="AE950" t="str">
        <f t="shared" si="452"/>
        <v/>
      </c>
      <c r="AF950" t="str">
        <f t="shared" si="453"/>
        <v/>
      </c>
      <c r="AG950" t="str">
        <f t="shared" si="454"/>
        <v>"Core.Item"</v>
      </c>
      <c r="AH950" t="str">
        <f t="shared" si="455"/>
        <v>"ofProduct"</v>
      </c>
      <c r="AI950" t="str">
        <f t="shared" si="456"/>
        <v>"DG.ProductDg"</v>
      </c>
      <c r="AJ950" t="str">
        <f t="shared" si="457"/>
        <v>"describedObjects"</v>
      </c>
      <c r="AK950" t="str">
        <f t="shared" si="458"/>
        <v>"hasOne"</v>
      </c>
      <c r="AL950" t="str">
        <f t="shared" si="459"/>
        <v>"Core.Item","ofProduct","DG.ProductDg","describedObjects","hasOne"</v>
      </c>
      <c r="AN950">
        <f>COUNTIF(View_conceptual!G:G,L950)</f>
        <v>1</v>
      </c>
      <c r="AO950">
        <f>COUNTIF(View_conceptual!H:H,L950)+COUNTIF(View_conceptual!I:I,N950)</f>
        <v>1</v>
      </c>
      <c r="AQ950" t="str">
        <f t="shared" si="460"/>
        <v/>
      </c>
      <c r="AR950" t="str">
        <f t="shared" si="461"/>
        <v/>
      </c>
      <c r="AT950">
        <f>COUNTIF(View_full!G:G,L950)</f>
        <v>1</v>
      </c>
      <c r="AU950">
        <f>COUNTIF(View_full!H:H,L950)+COUNTIF(View_full!I:I,N950)</f>
        <v>1</v>
      </c>
      <c r="AV950">
        <f>COUNTIFS(Property_Manual!$A$2:$A$1206,Raw!L950,Property_Manual!$B$2:$B$1206,Raw!M950,Property_Manual!$C$2:$C$1206,Raw!N950,Property_Manual!$D$2:$D$1206,Raw!O950,Property_Manual!$F$2:$F$1206,"x")</f>
        <v>1</v>
      </c>
      <c r="AW950" t="str">
        <f t="shared" si="462"/>
        <v/>
      </c>
      <c r="AX950" t="str">
        <f t="shared" si="463"/>
        <v/>
      </c>
      <c r="AY950" t="str">
        <f t="shared" si="464"/>
        <v>"Core.Item","ofProduct","DG.ProductDg","describedObjects","hasOne"</v>
      </c>
    </row>
    <row r="951" spans="1:51" x14ac:dyDescent="0.2">
      <c r="A951" s="5" t="s">
        <v>1254</v>
      </c>
      <c r="B951" s="5" t="s">
        <v>20</v>
      </c>
      <c r="C951" s="5" t="s">
        <v>118</v>
      </c>
      <c r="D951" s="5" t="s">
        <v>130</v>
      </c>
      <c r="E951" s="5" t="s">
        <v>49</v>
      </c>
      <c r="F951" s="5" t="s">
        <v>131</v>
      </c>
      <c r="G951">
        <v>1</v>
      </c>
      <c r="I951" s="5" t="s">
        <v>498</v>
      </c>
      <c r="J951" s="5" t="s">
        <v>132</v>
      </c>
      <c r="K951" s="5"/>
      <c r="L951" t="str">
        <f t="shared" si="434"/>
        <v>Item</v>
      </c>
      <c r="M951" t="str">
        <f t="shared" si="435"/>
        <v>dimensions</v>
      </c>
      <c r="N951" t="str">
        <f t="shared" si="436"/>
        <v>Dimensions</v>
      </c>
      <c r="O951" t="str">
        <f t="shared" si="437"/>
        <v/>
      </c>
      <c r="P951" t="str">
        <f t="shared" si="438"/>
        <v/>
      </c>
      <c r="Q951" t="str">
        <f t="shared" si="439"/>
        <v>Object</v>
      </c>
      <c r="R951" t="str">
        <f t="shared" si="440"/>
        <v>"Core"</v>
      </c>
      <c r="S951" t="str">
        <f t="shared" si="441"/>
        <v>"Item"</v>
      </c>
      <c r="T951" t="str">
        <f t="shared" si="442"/>
        <v>"dimensions"</v>
      </c>
      <c r="U951" t="str">
        <f t="shared" si="443"/>
        <v>"Embedded"</v>
      </c>
      <c r="V951" t="str">
        <f t="shared" si="444"/>
        <v>"Dimensions"</v>
      </c>
      <c r="W951">
        <f>IF($A951="Implicit","",COUNTIFS($C$8:C951,C951,$A$8:A951,"Explicit"))</f>
        <v>3</v>
      </c>
      <c r="X951" t="str">
        <f t="shared" si="445"/>
        <v>"Item details"</v>
      </c>
      <c r="Y951" t="str">
        <f t="shared" si="446"/>
        <v>"Dimensions details"</v>
      </c>
      <c r="Z951" t="str">
        <f t="shared" si="447"/>
        <v>"false"</v>
      </c>
      <c r="AA951" t="str">
        <f t="shared" si="448"/>
        <v>"false"</v>
      </c>
      <c r="AB951" t="str">
        <f t="shared" si="449"/>
        <v>""</v>
      </c>
      <c r="AC951" t="str">
        <f t="shared" si="450"/>
        <v>"https://onerecord.iata.org/ns/cargo#Item"</v>
      </c>
      <c r="AD951" t="str">
        <f t="shared" si="451"/>
        <v>"https://onerecord.iata.org/ns/cargo#dimensions"</v>
      </c>
      <c r="AE951" t="str">
        <f t="shared" si="452"/>
        <v>"https://onerecord.iata.org/ns/cargo#Dimensions"</v>
      </c>
      <c r="AF951" t="str">
        <f t="shared" si="453"/>
        <v>"Core","Item","dimensions","Embedded","Dimensions",3,"Item details","Dimensions details","false","false","","https://onerecord.iata.org/ns/cargo#Item","https://onerecord.iata.org/ns/cargo#dimensions","https://onerecord.iata.org/ns/cargo#Dimensions"</v>
      </c>
      <c r="AG951" t="str">
        <f t="shared" si="454"/>
        <v>"Core.Item"</v>
      </c>
      <c r="AH951" t="str">
        <f t="shared" si="455"/>
        <v>"dimensions"</v>
      </c>
      <c r="AI951" t="str">
        <f t="shared" si="456"/>
        <v>"Embedded.Dimensions"</v>
      </c>
      <c r="AJ951" t="str">
        <f t="shared" si="457"/>
        <v>""</v>
      </c>
      <c r="AK951" t="str">
        <f t="shared" si="458"/>
        <v>"hasOne"</v>
      </c>
      <c r="AL951" t="str">
        <f t="shared" si="459"/>
        <v>"Core.Item","dimensions","Embedded.Dimensions","","hasOne"</v>
      </c>
      <c r="AN951">
        <f>COUNTIF(View_conceptual!G:G,L951)</f>
        <v>1</v>
      </c>
      <c r="AO951">
        <f>COUNTIF(View_conceptual!H:H,L951)+COUNTIF(View_conceptual!I:I,N951)</f>
        <v>1</v>
      </c>
      <c r="AQ951" t="str">
        <f t="shared" si="460"/>
        <v>"Core","Item","dimensions","Embedded","Dimensions",3,"Item details","Dimensions details","false","false","","https://onerecord.iata.org/ns/cargo#Item","https://onerecord.iata.org/ns/cargo#dimensions","https://onerecord.iata.org/ns/cargo#Dimensions"</v>
      </c>
      <c r="AR951" t="str">
        <f t="shared" si="461"/>
        <v/>
      </c>
      <c r="AT951">
        <f>COUNTIF(View_full!G:G,L951)</f>
        <v>1</v>
      </c>
      <c r="AU951">
        <f>COUNTIF(View_full!H:H,L951)+COUNTIF(View_full!I:I,N951)</f>
        <v>1</v>
      </c>
      <c r="AV951">
        <f>COUNTIFS(Property_Manual!$A$2:$A$1206,Raw!L951,Property_Manual!$B$2:$B$1206,Raw!M951,Property_Manual!$C$2:$C$1206,Raw!N951,Property_Manual!$D$2:$D$1206,Raw!O951,Property_Manual!$F$2:$F$1206,"x")</f>
        <v>0</v>
      </c>
      <c r="AW951" t="str">
        <f t="shared" si="462"/>
        <v>"Core","Item","dimensions","Embedded","Dimensions",3,"Item details","Dimensions details","false","false","","https://onerecord.iata.org/ns/cargo#Item","https://onerecord.iata.org/ns/cargo#dimensions","https://onerecord.iata.org/ns/cargo#Dimensions"</v>
      </c>
      <c r="AX951" t="str">
        <f t="shared" si="463"/>
        <v/>
      </c>
      <c r="AY951" t="str">
        <f t="shared" si="464"/>
        <v/>
      </c>
    </row>
    <row r="952" spans="1:51" x14ac:dyDescent="0.2">
      <c r="A952" s="5" t="s">
        <v>1254</v>
      </c>
      <c r="B952" s="5" t="s">
        <v>20</v>
      </c>
      <c r="C952" s="5" t="s">
        <v>118</v>
      </c>
      <c r="D952" s="5" t="s">
        <v>499</v>
      </c>
      <c r="E952" s="5" t="s">
        <v>49</v>
      </c>
      <c r="F952" s="5" t="s">
        <v>86</v>
      </c>
      <c r="G952">
        <v>1</v>
      </c>
      <c r="I952" s="5" t="s">
        <v>498</v>
      </c>
      <c r="J952" s="5" t="s">
        <v>500</v>
      </c>
      <c r="K952" s="5"/>
      <c r="L952" t="str">
        <f t="shared" si="434"/>
        <v>Item</v>
      </c>
      <c r="M952" t="str">
        <f t="shared" si="435"/>
        <v>itemQuantity</v>
      </c>
      <c r="N952" t="str">
        <f t="shared" si="436"/>
        <v>Value</v>
      </c>
      <c r="O952" t="str">
        <f t="shared" si="437"/>
        <v/>
      </c>
      <c r="P952" t="str">
        <f t="shared" si="438"/>
        <v/>
      </c>
      <c r="Q952" t="str">
        <f t="shared" si="439"/>
        <v>Object</v>
      </c>
      <c r="R952" t="str">
        <f t="shared" si="440"/>
        <v>"Core"</v>
      </c>
      <c r="S952" t="str">
        <f t="shared" si="441"/>
        <v>"Item"</v>
      </c>
      <c r="T952" t="str">
        <f t="shared" si="442"/>
        <v>"itemQuantity"</v>
      </c>
      <c r="U952" t="str">
        <f t="shared" si="443"/>
        <v>"Embedded"</v>
      </c>
      <c r="V952" t="str">
        <f t="shared" si="444"/>
        <v>"Value"</v>
      </c>
      <c r="W952">
        <f>IF($A952="Implicit","",COUNTIFS($C$8:C952,C952,$A$8:A952,"Explicit"))</f>
        <v>4</v>
      </c>
      <c r="X952" t="str">
        <f t="shared" si="445"/>
        <v>"Item details"</v>
      </c>
      <c r="Y952" t="str">
        <f t="shared" si="446"/>
        <v>"Quantity of the item when applicable; with associated units of measure"</v>
      </c>
      <c r="Z952" t="str">
        <f t="shared" si="447"/>
        <v>"false"</v>
      </c>
      <c r="AA952" t="str">
        <f t="shared" si="448"/>
        <v>"false"</v>
      </c>
      <c r="AB952" t="str">
        <f t="shared" si="449"/>
        <v>""</v>
      </c>
      <c r="AC952" t="str">
        <f t="shared" si="450"/>
        <v>"https://onerecord.iata.org/ns/cargo#Item"</v>
      </c>
      <c r="AD952" t="str">
        <f t="shared" si="451"/>
        <v>"https://onerecord.iata.org/ns/cargo#itemQuantity"</v>
      </c>
      <c r="AE952" t="str">
        <f t="shared" si="452"/>
        <v>"https://onerecord.iata.org/ns/cargo#Value"</v>
      </c>
      <c r="AF952" t="str">
        <f t="shared" si="453"/>
        <v>"Core","Item","itemQuantity","Embedded","Value",4,"Item details","Quantity of the item when applicable; with associated units of measure","false","false","","https://onerecord.iata.org/ns/cargo#Item","https://onerecord.iata.org/ns/cargo#itemQuantity","https://onerecord.iata.org/ns/cargo#Value"</v>
      </c>
      <c r="AG952" t="str">
        <f t="shared" si="454"/>
        <v>"Core.Item"</v>
      </c>
      <c r="AH952" t="str">
        <f t="shared" si="455"/>
        <v>"itemQuantity"</v>
      </c>
      <c r="AI952" t="str">
        <f t="shared" si="456"/>
        <v>"Embedded.Value"</v>
      </c>
      <c r="AJ952" t="str">
        <f t="shared" si="457"/>
        <v>""</v>
      </c>
      <c r="AK952" t="str">
        <f t="shared" si="458"/>
        <v>"hasOne"</v>
      </c>
      <c r="AL952" t="str">
        <f t="shared" si="459"/>
        <v>"Core.Item","itemQuantity","Embedded.Value","","hasOne"</v>
      </c>
      <c r="AN952">
        <f>COUNTIF(View_conceptual!G:G,L952)</f>
        <v>1</v>
      </c>
      <c r="AO952">
        <f>COUNTIF(View_conceptual!H:H,L952)+COUNTIF(View_conceptual!I:I,N952)</f>
        <v>1</v>
      </c>
      <c r="AQ952" t="str">
        <f t="shared" si="460"/>
        <v>"Core","Item","itemQuantity","Embedded","Value",4,"Item details","Quantity of the item when applicable; with associated units of measure","false","false","","https://onerecord.iata.org/ns/cargo#Item","https://onerecord.iata.org/ns/cargo#itemQuantity","https://onerecord.iata.org/ns/cargo#Value"</v>
      </c>
      <c r="AR952" t="str">
        <f t="shared" si="461"/>
        <v/>
      </c>
      <c r="AT952">
        <f>COUNTIF(View_full!G:G,L952)</f>
        <v>1</v>
      </c>
      <c r="AU952">
        <f>COUNTIF(View_full!H:H,L952)+COUNTIF(View_full!I:I,N952)</f>
        <v>1</v>
      </c>
      <c r="AV952">
        <f>COUNTIFS(Property_Manual!$A$2:$A$1206,Raw!L952,Property_Manual!$B$2:$B$1206,Raw!M952,Property_Manual!$C$2:$C$1206,Raw!N952,Property_Manual!$D$2:$D$1206,Raw!O952,Property_Manual!$F$2:$F$1206,"x")</f>
        <v>0</v>
      </c>
      <c r="AW952" t="str">
        <f t="shared" si="462"/>
        <v>"Core","Item","itemQuantity","Embedded","Value",4,"Item details","Quantity of the item when applicable; with associated units of measure","false","false","","https://onerecord.iata.org/ns/cargo#Item","https://onerecord.iata.org/ns/cargo#itemQuantity","https://onerecord.iata.org/ns/cargo#Value"</v>
      </c>
      <c r="AX952" t="str">
        <f t="shared" si="463"/>
        <v/>
      </c>
      <c r="AY952" t="str">
        <f t="shared" si="464"/>
        <v/>
      </c>
    </row>
    <row r="953" spans="1:51" x14ac:dyDescent="0.2">
      <c r="A953" s="5" t="s">
        <v>1254</v>
      </c>
      <c r="B953" s="5" t="s">
        <v>20</v>
      </c>
      <c r="C953" s="5" t="s">
        <v>118</v>
      </c>
      <c r="D953" s="5" t="s">
        <v>503</v>
      </c>
      <c r="E953" t="s">
        <v>49</v>
      </c>
      <c r="F953" s="5" t="s">
        <v>58</v>
      </c>
      <c r="G953">
        <v>1</v>
      </c>
      <c r="I953" s="5" t="s">
        <v>498</v>
      </c>
      <c r="J953" s="5" t="s">
        <v>504</v>
      </c>
      <c r="K953" s="5"/>
      <c r="L953" t="str">
        <f t="shared" si="434"/>
        <v>Item</v>
      </c>
      <c r="M953" t="str">
        <f t="shared" si="435"/>
        <v>productionCountry</v>
      </c>
      <c r="N953" t="str">
        <f t="shared" si="436"/>
        <v>CodeListElement</v>
      </c>
      <c r="O953" t="str">
        <f t="shared" si="437"/>
        <v/>
      </c>
      <c r="P953" t="str">
        <f t="shared" si="438"/>
        <v/>
      </c>
      <c r="Q953" t="str">
        <f t="shared" si="439"/>
        <v>Object</v>
      </c>
      <c r="R953" t="str">
        <f t="shared" si="440"/>
        <v>"Core"</v>
      </c>
      <c r="S953" t="str">
        <f t="shared" si="441"/>
        <v>"Item"</v>
      </c>
      <c r="T953" t="str">
        <f t="shared" si="442"/>
        <v>"productionCountry"</v>
      </c>
      <c r="U953" t="str">
        <f t="shared" si="443"/>
        <v>"Embedded"</v>
      </c>
      <c r="V953" t="str">
        <f t="shared" si="444"/>
        <v>"CodeListElement"</v>
      </c>
      <c r="W953">
        <f>IF($A953="Implicit","",COUNTIFS($C$8:C953,C953,$A$8:A953,"Explicit"))</f>
        <v>5</v>
      </c>
      <c r="X953" t="str">
        <f t="shared" si="445"/>
        <v>"Item details"</v>
      </c>
      <c r="Y953" t="str">
        <f t="shared" si="446"/>
        <v>"Production country details. Refer ISO 3166-2"</v>
      </c>
      <c r="Z953" t="str">
        <f t="shared" si="447"/>
        <v>"false"</v>
      </c>
      <c r="AA953" t="str">
        <f t="shared" si="448"/>
        <v>"false"</v>
      </c>
      <c r="AB953" t="str">
        <f t="shared" si="449"/>
        <v>""</v>
      </c>
      <c r="AC953" t="str">
        <f t="shared" si="450"/>
        <v>"https://onerecord.iata.org/ns/cargo#Item"</v>
      </c>
      <c r="AD953" t="str">
        <f t="shared" si="451"/>
        <v>"https://onerecord.iata.org/ns/cargo#productionCountry"</v>
      </c>
      <c r="AE953" t="str">
        <f t="shared" si="452"/>
        <v>"https://onerecord.iata.org/ns/cargo#CodeListElement"</v>
      </c>
      <c r="AF953" t="str">
        <f t="shared" si="453"/>
        <v>"Core","Item","productionCountry","Embedded","CodeListElement",5,"Item details","Production country details. Refer ISO 3166-2","false","false","","https://onerecord.iata.org/ns/cargo#Item","https://onerecord.iata.org/ns/cargo#productionCountry","https://onerecord.iata.org/ns/cargo#CodeListElement"</v>
      </c>
      <c r="AG953" t="str">
        <f t="shared" si="454"/>
        <v>"Core.Item"</v>
      </c>
      <c r="AH953" t="str">
        <f t="shared" si="455"/>
        <v>"productionCountry"</v>
      </c>
      <c r="AI953" t="str">
        <f t="shared" si="456"/>
        <v>"Embedded.CodeListElement"</v>
      </c>
      <c r="AJ953" t="str">
        <f t="shared" si="457"/>
        <v>""</v>
      </c>
      <c r="AK953" t="str">
        <f t="shared" si="458"/>
        <v>"hasOne"</v>
      </c>
      <c r="AL953" t="str">
        <f t="shared" si="459"/>
        <v>"Core.Item","productionCountry","Embedded.CodeListElement","","hasOne"</v>
      </c>
      <c r="AN953">
        <f>COUNTIF(View_conceptual!G:G,L953)</f>
        <v>1</v>
      </c>
      <c r="AO953">
        <f>COUNTIF(View_conceptual!H:H,L953)+COUNTIF(View_conceptual!I:I,N953)</f>
        <v>1</v>
      </c>
      <c r="AQ953" t="str">
        <f t="shared" si="460"/>
        <v>"Core","Item","productionCountry","Embedded","CodeListElement",5,"Item details","Production country details. Refer ISO 3166-2","false","false","","https://onerecord.iata.org/ns/cargo#Item","https://onerecord.iata.org/ns/cargo#productionCountry","https://onerecord.iata.org/ns/cargo#CodeListElement"</v>
      </c>
      <c r="AR953" t="str">
        <f t="shared" si="461"/>
        <v/>
      </c>
      <c r="AT953">
        <f>COUNTIF(View_full!G:G,L953)</f>
        <v>1</v>
      </c>
      <c r="AU953">
        <f>COUNTIF(View_full!H:H,L953)+COUNTIF(View_full!I:I,N953)</f>
        <v>1</v>
      </c>
      <c r="AV953">
        <f>COUNTIFS(Property_Manual!$A$2:$A$1206,Raw!L953,Property_Manual!$B$2:$B$1206,Raw!M953,Property_Manual!$C$2:$C$1206,Raw!N953,Property_Manual!$D$2:$D$1206,Raw!O953,Property_Manual!$F$2:$F$1206,"x")</f>
        <v>0</v>
      </c>
      <c r="AW953" t="str">
        <f t="shared" si="462"/>
        <v>"Core","Item","productionCountry","Embedded","CodeListElement",5,"Item details","Production country details. Refer ISO 3166-2","false","false","","https://onerecord.iata.org/ns/cargo#Item","https://onerecord.iata.org/ns/cargo#productionCountry","https://onerecord.iata.org/ns/cargo#CodeListElement"</v>
      </c>
      <c r="AX953" t="str">
        <f t="shared" si="463"/>
        <v/>
      </c>
      <c r="AY953" t="str">
        <f t="shared" si="464"/>
        <v/>
      </c>
    </row>
    <row r="954" spans="1:51" x14ac:dyDescent="0.2">
      <c r="A954" s="5" t="s">
        <v>1254</v>
      </c>
      <c r="B954" s="5" t="s">
        <v>20</v>
      </c>
      <c r="C954" s="5" t="s">
        <v>118</v>
      </c>
      <c r="D954" s="5" t="s">
        <v>505</v>
      </c>
      <c r="E954" t="s">
        <v>49</v>
      </c>
      <c r="F954" s="5" t="s">
        <v>58</v>
      </c>
      <c r="G954">
        <v>1</v>
      </c>
      <c r="I954" s="5" t="s">
        <v>498</v>
      </c>
      <c r="J954" s="5" t="s">
        <v>506</v>
      </c>
      <c r="K954" s="5"/>
      <c r="L954" t="str">
        <f t="shared" si="434"/>
        <v>Item</v>
      </c>
      <c r="M954" t="str">
        <f t="shared" si="435"/>
        <v>targetCountry</v>
      </c>
      <c r="N954" t="str">
        <f t="shared" si="436"/>
        <v>CodeListElement</v>
      </c>
      <c r="O954" t="str">
        <f t="shared" si="437"/>
        <v/>
      </c>
      <c r="P954" t="str">
        <f t="shared" si="438"/>
        <v/>
      </c>
      <c r="Q954" t="str">
        <f t="shared" si="439"/>
        <v>Object</v>
      </c>
      <c r="R954" t="str">
        <f t="shared" si="440"/>
        <v>"Core"</v>
      </c>
      <c r="S954" t="str">
        <f t="shared" si="441"/>
        <v>"Item"</v>
      </c>
      <c r="T954" t="str">
        <f t="shared" si="442"/>
        <v>"targetCountry"</v>
      </c>
      <c r="U954" t="str">
        <f t="shared" si="443"/>
        <v>"Embedded"</v>
      </c>
      <c r="V954" t="str">
        <f t="shared" si="444"/>
        <v>"CodeListElement"</v>
      </c>
      <c r="W954">
        <f>IF($A954="Implicit","",COUNTIFS($C$8:C954,C954,$A$8:A954,"Explicit"))</f>
        <v>6</v>
      </c>
      <c r="X954" t="str">
        <f t="shared" si="445"/>
        <v>"Item details"</v>
      </c>
      <c r="Y954" t="str">
        <f t="shared" si="446"/>
        <v>"Item target country. Refer ISO 3166-2"</v>
      </c>
      <c r="Z954" t="str">
        <f t="shared" si="447"/>
        <v>"false"</v>
      </c>
      <c r="AA954" t="str">
        <f t="shared" si="448"/>
        <v>"false"</v>
      </c>
      <c r="AB954" t="str">
        <f t="shared" si="449"/>
        <v>""</v>
      </c>
      <c r="AC954" t="str">
        <f t="shared" si="450"/>
        <v>"https://onerecord.iata.org/ns/cargo#Item"</v>
      </c>
      <c r="AD954" t="str">
        <f t="shared" si="451"/>
        <v>"https://onerecord.iata.org/ns/cargo#targetCountry"</v>
      </c>
      <c r="AE954" t="str">
        <f t="shared" si="452"/>
        <v>"https://onerecord.iata.org/ns/cargo#CodeListElement"</v>
      </c>
      <c r="AF954" t="str">
        <f t="shared" si="453"/>
        <v>"Core","Item","targetCountry","Embedded","CodeListElement",6,"Item details","Item target country. Refer ISO 3166-2","false","false","","https://onerecord.iata.org/ns/cargo#Item","https://onerecord.iata.org/ns/cargo#targetCountry","https://onerecord.iata.org/ns/cargo#CodeListElement"</v>
      </c>
      <c r="AG954" t="str">
        <f t="shared" si="454"/>
        <v>"Core.Item"</v>
      </c>
      <c r="AH954" t="str">
        <f t="shared" si="455"/>
        <v>"targetCountry"</v>
      </c>
      <c r="AI954" t="str">
        <f t="shared" si="456"/>
        <v>"Embedded.CodeListElement"</v>
      </c>
      <c r="AJ954" t="str">
        <f t="shared" si="457"/>
        <v>""</v>
      </c>
      <c r="AK954" t="str">
        <f t="shared" si="458"/>
        <v>"hasOne"</v>
      </c>
      <c r="AL954" t="str">
        <f t="shared" si="459"/>
        <v>"Core.Item","targetCountry","Embedded.CodeListElement","","hasOne"</v>
      </c>
      <c r="AN954">
        <f>COUNTIF(View_conceptual!G:G,L954)</f>
        <v>1</v>
      </c>
      <c r="AO954">
        <f>COUNTIF(View_conceptual!H:H,L954)+COUNTIF(View_conceptual!I:I,N954)</f>
        <v>1</v>
      </c>
      <c r="AQ954" t="str">
        <f t="shared" si="460"/>
        <v>"Core","Item","targetCountry","Embedded","CodeListElement",6,"Item details","Item target country. Refer ISO 3166-2","false","false","","https://onerecord.iata.org/ns/cargo#Item","https://onerecord.iata.org/ns/cargo#targetCountry","https://onerecord.iata.org/ns/cargo#CodeListElement"</v>
      </c>
      <c r="AR954" t="str">
        <f t="shared" si="461"/>
        <v/>
      </c>
      <c r="AT954">
        <f>COUNTIF(View_full!G:G,L954)</f>
        <v>1</v>
      </c>
      <c r="AU954">
        <f>COUNTIF(View_full!H:H,L954)+COUNTIF(View_full!I:I,N954)</f>
        <v>1</v>
      </c>
      <c r="AV954">
        <f>COUNTIFS(Property_Manual!$A$2:$A$1206,Raw!L954,Property_Manual!$B$2:$B$1206,Raw!M954,Property_Manual!$C$2:$C$1206,Raw!N954,Property_Manual!$D$2:$D$1206,Raw!O954,Property_Manual!$F$2:$F$1206,"x")</f>
        <v>0</v>
      </c>
      <c r="AW954" t="str">
        <f t="shared" si="462"/>
        <v>"Core","Item","targetCountry","Embedded","CodeListElement",6,"Item details","Item target country. Refer ISO 3166-2","false","false","","https://onerecord.iata.org/ns/cargo#Item","https://onerecord.iata.org/ns/cargo#targetCountry","https://onerecord.iata.org/ns/cargo#CodeListElement"</v>
      </c>
      <c r="AX954" t="str">
        <f t="shared" si="463"/>
        <v/>
      </c>
      <c r="AY954" t="str">
        <f t="shared" si="464"/>
        <v/>
      </c>
    </row>
    <row r="955" spans="1:51" x14ac:dyDescent="0.2">
      <c r="A955" s="5" t="s">
        <v>1254</v>
      </c>
      <c r="B955" s="5" t="s">
        <v>20</v>
      </c>
      <c r="C955" s="5" t="s">
        <v>118</v>
      </c>
      <c r="D955" s="5" t="s">
        <v>507</v>
      </c>
      <c r="E955" t="s">
        <v>49</v>
      </c>
      <c r="F955" s="5" t="s">
        <v>248</v>
      </c>
      <c r="G955">
        <v>1</v>
      </c>
      <c r="I955" s="5" t="s">
        <v>498</v>
      </c>
      <c r="J955" s="5" t="s">
        <v>508</v>
      </c>
      <c r="K955" s="5"/>
      <c r="L955" t="str">
        <f t="shared" si="434"/>
        <v>Item</v>
      </c>
      <c r="M955" t="str">
        <f t="shared" si="435"/>
        <v>unitPrice</v>
      </c>
      <c r="N955" t="str">
        <f t="shared" si="436"/>
        <v>CurrencyValue</v>
      </c>
      <c r="O955" t="str">
        <f t="shared" si="437"/>
        <v/>
      </c>
      <c r="P955" t="str">
        <f t="shared" si="438"/>
        <v/>
      </c>
      <c r="Q955" t="str">
        <f t="shared" si="439"/>
        <v>Object</v>
      </c>
      <c r="R955" t="str">
        <f t="shared" si="440"/>
        <v>"Core"</v>
      </c>
      <c r="S955" t="str">
        <f t="shared" si="441"/>
        <v>"Item"</v>
      </c>
      <c r="T955" t="str">
        <f t="shared" si="442"/>
        <v>"unitPrice"</v>
      </c>
      <c r="U955" t="str">
        <f t="shared" si="443"/>
        <v>"Embedded"</v>
      </c>
      <c r="V955" t="str">
        <f t="shared" si="444"/>
        <v>"CurrencyValue"</v>
      </c>
      <c r="W955">
        <f>IF($A955="Implicit","",COUNTIFS($C$8:C955,C955,$A$8:A955,"Explicit"))</f>
        <v>7</v>
      </c>
      <c r="X955" t="str">
        <f t="shared" si="445"/>
        <v>"Item details"</v>
      </c>
      <c r="Y955" t="str">
        <f t="shared" si="446"/>
        <v>"Product price per unit in the base"</v>
      </c>
      <c r="Z955" t="str">
        <f t="shared" si="447"/>
        <v>"false"</v>
      </c>
      <c r="AA955" t="str">
        <f t="shared" si="448"/>
        <v>"false"</v>
      </c>
      <c r="AB955" t="str">
        <f t="shared" si="449"/>
        <v>""</v>
      </c>
      <c r="AC955" t="str">
        <f t="shared" si="450"/>
        <v>"https://onerecord.iata.org/ns/cargo#Item"</v>
      </c>
      <c r="AD955" t="str">
        <f t="shared" si="451"/>
        <v>"https://onerecord.iata.org/ns/cargo#unitPrice"</v>
      </c>
      <c r="AE955" t="str">
        <f t="shared" si="452"/>
        <v>"https://onerecord.iata.org/ns/cargo#CurrencyValue"</v>
      </c>
      <c r="AF955" t="str">
        <f t="shared" si="453"/>
        <v>"Core","Item","unitPrice","Embedded","CurrencyValue",7,"Item details","Product price per unit in the base","false","false","","https://onerecord.iata.org/ns/cargo#Item","https://onerecord.iata.org/ns/cargo#unitPrice","https://onerecord.iata.org/ns/cargo#CurrencyValue"</v>
      </c>
      <c r="AG955" t="str">
        <f t="shared" si="454"/>
        <v>"Core.Item"</v>
      </c>
      <c r="AH955" t="str">
        <f t="shared" si="455"/>
        <v>"unitPrice"</v>
      </c>
      <c r="AI955" t="str">
        <f t="shared" si="456"/>
        <v>"Embedded.CurrencyValue"</v>
      </c>
      <c r="AJ955" t="str">
        <f t="shared" si="457"/>
        <v>""</v>
      </c>
      <c r="AK955" t="str">
        <f t="shared" si="458"/>
        <v>"hasOne"</v>
      </c>
      <c r="AL955" t="str">
        <f t="shared" si="459"/>
        <v>"Core.Item","unitPrice","Embedded.CurrencyValue","","hasOne"</v>
      </c>
      <c r="AN955">
        <f>COUNTIF(View_conceptual!G:G,L955)</f>
        <v>1</v>
      </c>
      <c r="AO955">
        <f>COUNTIF(View_conceptual!H:H,L955)+COUNTIF(View_conceptual!I:I,N955)</f>
        <v>1</v>
      </c>
      <c r="AQ955" t="str">
        <f t="shared" si="460"/>
        <v>"Core","Item","unitPrice","Embedded","CurrencyValue",7,"Item details","Product price per unit in the base","false","false","","https://onerecord.iata.org/ns/cargo#Item","https://onerecord.iata.org/ns/cargo#unitPrice","https://onerecord.iata.org/ns/cargo#CurrencyValue"</v>
      </c>
      <c r="AR955" t="str">
        <f t="shared" si="461"/>
        <v/>
      </c>
      <c r="AT955">
        <f>COUNTIF(View_full!G:G,L955)</f>
        <v>1</v>
      </c>
      <c r="AU955">
        <f>COUNTIF(View_full!H:H,L955)+COUNTIF(View_full!I:I,N955)</f>
        <v>1</v>
      </c>
      <c r="AV955">
        <f>COUNTIFS(Property_Manual!$A$2:$A$1206,Raw!L955,Property_Manual!$B$2:$B$1206,Raw!M955,Property_Manual!$C$2:$C$1206,Raw!N955,Property_Manual!$D$2:$D$1206,Raw!O955,Property_Manual!$F$2:$F$1206,"x")</f>
        <v>0</v>
      </c>
      <c r="AW955" t="str">
        <f t="shared" si="462"/>
        <v>"Core","Item","unitPrice","Embedded","CurrencyValue",7,"Item details","Product price per unit in the base","false","false","","https://onerecord.iata.org/ns/cargo#Item","https://onerecord.iata.org/ns/cargo#unitPrice","https://onerecord.iata.org/ns/cargo#CurrencyValue"</v>
      </c>
      <c r="AX955" t="str">
        <f t="shared" si="463"/>
        <v/>
      </c>
      <c r="AY955" t="str">
        <f t="shared" si="464"/>
        <v/>
      </c>
    </row>
    <row r="956" spans="1:51" x14ac:dyDescent="0.2">
      <c r="A956" s="5" t="s">
        <v>1254</v>
      </c>
      <c r="B956" s="5" t="s">
        <v>20</v>
      </c>
      <c r="C956" s="5" t="s">
        <v>118</v>
      </c>
      <c r="D956" s="5" t="s">
        <v>509</v>
      </c>
      <c r="E956" t="s">
        <v>49</v>
      </c>
      <c r="F956" s="5" t="s">
        <v>86</v>
      </c>
      <c r="G956">
        <v>1</v>
      </c>
      <c r="I956" s="5" t="s">
        <v>498</v>
      </c>
      <c r="J956" s="5" t="s">
        <v>510</v>
      </c>
      <c r="K956" s="5"/>
      <c r="L956" t="str">
        <f t="shared" si="434"/>
        <v>Item</v>
      </c>
      <c r="M956" t="str">
        <f t="shared" si="435"/>
        <v>weight</v>
      </c>
      <c r="N956" t="str">
        <f t="shared" si="436"/>
        <v>Value</v>
      </c>
      <c r="O956" t="str">
        <f t="shared" si="437"/>
        <v/>
      </c>
      <c r="P956" t="str">
        <f t="shared" si="438"/>
        <v/>
      </c>
      <c r="Q956" t="str">
        <f t="shared" si="439"/>
        <v>Object</v>
      </c>
      <c r="R956" t="str">
        <f t="shared" si="440"/>
        <v>"Core"</v>
      </c>
      <c r="S956" t="str">
        <f t="shared" si="441"/>
        <v>"Item"</v>
      </c>
      <c r="T956" t="str">
        <f t="shared" si="442"/>
        <v>"weight"</v>
      </c>
      <c r="U956" t="str">
        <f t="shared" si="443"/>
        <v>"Embedded"</v>
      </c>
      <c r="V956" t="str">
        <f t="shared" si="444"/>
        <v>"Value"</v>
      </c>
      <c r="W956">
        <f>IF($A956="Implicit","",COUNTIFS($C$8:C956,C956,$A$8:A956,"Explicit"))</f>
        <v>8</v>
      </c>
      <c r="X956" t="str">
        <f t="shared" si="445"/>
        <v>"Item details"</v>
      </c>
      <c r="Y956" t="str">
        <f t="shared" si="446"/>
        <v>"Weight of the item"</v>
      </c>
      <c r="Z956" t="str">
        <f t="shared" si="447"/>
        <v>"false"</v>
      </c>
      <c r="AA956" t="str">
        <f t="shared" si="448"/>
        <v>"false"</v>
      </c>
      <c r="AB956" t="str">
        <f t="shared" si="449"/>
        <v>""</v>
      </c>
      <c r="AC956" t="str">
        <f t="shared" si="450"/>
        <v>"https://onerecord.iata.org/ns/cargo#Item"</v>
      </c>
      <c r="AD956" t="str">
        <f t="shared" si="451"/>
        <v>"https://onerecord.iata.org/ns/cargo#weight"</v>
      </c>
      <c r="AE956" t="str">
        <f t="shared" si="452"/>
        <v>"https://onerecord.iata.org/ns/cargo#Value"</v>
      </c>
      <c r="AF956" t="str">
        <f t="shared" si="453"/>
        <v>"Core","Item","weight","Embedded","Value",8,"Item details","Weight of the item","false","false","","https://onerecord.iata.org/ns/cargo#Item","https://onerecord.iata.org/ns/cargo#weight","https://onerecord.iata.org/ns/cargo#Value"</v>
      </c>
      <c r="AG956" t="str">
        <f t="shared" si="454"/>
        <v>"Core.Item"</v>
      </c>
      <c r="AH956" t="str">
        <f t="shared" si="455"/>
        <v>"weight"</v>
      </c>
      <c r="AI956" t="str">
        <f t="shared" si="456"/>
        <v>"Embedded.Value"</v>
      </c>
      <c r="AJ956" t="str">
        <f t="shared" si="457"/>
        <v>""</v>
      </c>
      <c r="AK956" t="str">
        <f t="shared" si="458"/>
        <v>"hasOne"</v>
      </c>
      <c r="AL956" t="str">
        <f t="shared" si="459"/>
        <v>"Core.Item","weight","Embedded.Value","","hasOne"</v>
      </c>
      <c r="AN956">
        <f>COUNTIF(View_conceptual!G:G,L956)</f>
        <v>1</v>
      </c>
      <c r="AO956">
        <f>COUNTIF(View_conceptual!H:H,L956)+COUNTIF(View_conceptual!I:I,N956)</f>
        <v>1</v>
      </c>
      <c r="AQ956" t="str">
        <f t="shared" si="460"/>
        <v>"Core","Item","weight","Embedded","Value",8,"Item details","Weight of the item","false","false","","https://onerecord.iata.org/ns/cargo#Item","https://onerecord.iata.org/ns/cargo#weight","https://onerecord.iata.org/ns/cargo#Value"</v>
      </c>
      <c r="AR956" t="str">
        <f t="shared" si="461"/>
        <v/>
      </c>
      <c r="AT956">
        <f>COUNTIF(View_full!G:G,L956)</f>
        <v>1</v>
      </c>
      <c r="AU956">
        <f>COUNTIF(View_full!H:H,L956)+COUNTIF(View_full!I:I,N956)</f>
        <v>1</v>
      </c>
      <c r="AV956">
        <f>COUNTIFS(Property_Manual!$A$2:$A$1206,Raw!L956,Property_Manual!$B$2:$B$1206,Raw!M956,Property_Manual!$C$2:$C$1206,Raw!N956,Property_Manual!$D$2:$D$1206,Raw!O956,Property_Manual!$F$2:$F$1206,"x")</f>
        <v>0</v>
      </c>
      <c r="AW956" t="str">
        <f t="shared" si="462"/>
        <v>"Core","Item","weight","Embedded","Value",8,"Item details","Weight of the item","false","false","","https://onerecord.iata.org/ns/cargo#Item","https://onerecord.iata.org/ns/cargo#weight","https://onerecord.iata.org/ns/cargo#Value"</v>
      </c>
      <c r="AX956" t="str">
        <f t="shared" si="463"/>
        <v/>
      </c>
      <c r="AY956" t="str">
        <f t="shared" si="464"/>
        <v/>
      </c>
    </row>
    <row r="957" spans="1:51" x14ac:dyDescent="0.2">
      <c r="A957" s="5" t="s">
        <v>1254</v>
      </c>
      <c r="B957" s="5" t="s">
        <v>20</v>
      </c>
      <c r="C957" s="5" t="s">
        <v>118</v>
      </c>
      <c r="D957" s="5" t="s">
        <v>38</v>
      </c>
      <c r="E957" s="5" t="s">
        <v>1209</v>
      </c>
      <c r="F957" s="5" t="s">
        <v>23</v>
      </c>
      <c r="H957" t="s">
        <v>415</v>
      </c>
      <c r="I957" s="5" t="s">
        <v>498</v>
      </c>
      <c r="J957" s="5" t="s">
        <v>39</v>
      </c>
      <c r="K957" s="5"/>
      <c r="L957" t="str">
        <f t="shared" si="434"/>
        <v>Item</v>
      </c>
      <c r="M957" t="str">
        <f t="shared" si="435"/>
        <v>checks</v>
      </c>
      <c r="N957" t="str">
        <f t="shared" si="436"/>
        <v>Check</v>
      </c>
      <c r="O957" t="str">
        <f t="shared" si="437"/>
        <v>checkedObject</v>
      </c>
      <c r="P957" t="str">
        <f t="shared" si="438"/>
        <v/>
      </c>
      <c r="Q957" t="str">
        <f t="shared" si="439"/>
        <v>Object</v>
      </c>
      <c r="R957" t="str">
        <f t="shared" si="440"/>
        <v>"Core"</v>
      </c>
      <c r="S957" t="str">
        <f t="shared" si="441"/>
        <v>"Item"</v>
      </c>
      <c r="T957" t="str">
        <f t="shared" si="442"/>
        <v>"checks"</v>
      </c>
      <c r="U957" t="str">
        <f t="shared" si="443"/>
        <v>"Action"</v>
      </c>
      <c r="V957" t="str">
        <f t="shared" si="444"/>
        <v>"Check"</v>
      </c>
      <c r="W957">
        <f>IF($A957="Implicit","",COUNTIFS($C$8:C957,C957,$A$8:A957,"Explicit"))</f>
        <v>9</v>
      </c>
      <c r="X957" t="str">
        <f t="shared" si="445"/>
        <v>"Item details"</v>
      </c>
      <c r="Y957" t="str">
        <f t="shared" si="446"/>
        <v>"References to the CheckActions performed on the object"</v>
      </c>
      <c r="Z957" t="str">
        <f t="shared" si="447"/>
        <v>"true"</v>
      </c>
      <c r="AA957" t="str">
        <f t="shared" si="448"/>
        <v>"false"</v>
      </c>
      <c r="AB957" t="str">
        <f t="shared" si="449"/>
        <v>""</v>
      </c>
      <c r="AC957" t="str">
        <f t="shared" si="450"/>
        <v>"https://onerecord.iata.org/ns/cargo#Item"</v>
      </c>
      <c r="AD957" t="str">
        <f t="shared" si="451"/>
        <v>"https://onerecord.iata.org/ns/cargo#checks"</v>
      </c>
      <c r="AE957" t="str">
        <f t="shared" si="452"/>
        <v>"https://onerecord.iata.org/ns/cargo#Check"</v>
      </c>
      <c r="AF957" t="str">
        <f t="shared" si="453"/>
        <v>"Core","Item","checks","Action","Check",9,"Item details","References to the CheckActions performed on the object","true","false","","https://onerecord.iata.org/ns/cargo#Item","https://onerecord.iata.org/ns/cargo#checks","https://onerecord.iata.org/ns/cargo#Check"</v>
      </c>
      <c r="AG957" t="str">
        <f t="shared" si="454"/>
        <v>"Core.Item"</v>
      </c>
      <c r="AH957" t="str">
        <f t="shared" si="455"/>
        <v>"checks"</v>
      </c>
      <c r="AI957" t="str">
        <f t="shared" si="456"/>
        <v>"Action.Check"</v>
      </c>
      <c r="AJ957" t="str">
        <f t="shared" si="457"/>
        <v>"checkedObject"</v>
      </c>
      <c r="AK957" t="str">
        <f t="shared" si="458"/>
        <v>"hasMany"</v>
      </c>
      <c r="AL957" t="str">
        <f t="shared" si="459"/>
        <v>"Core.Item","checks","Action.Check","checkedObject","hasMany"</v>
      </c>
      <c r="AN957">
        <f>COUNTIF(View_conceptual!G:G,L957)</f>
        <v>1</v>
      </c>
      <c r="AO957">
        <f>COUNTIF(View_conceptual!H:H,L957)+COUNTIF(View_conceptual!I:I,N957)</f>
        <v>1</v>
      </c>
      <c r="AQ957" t="str">
        <f t="shared" si="460"/>
        <v>"Core","Item","checks","Action","Check",9,"Item details","References to the CheckActions performed on the object","true","false","","https://onerecord.iata.org/ns/cargo#Item","https://onerecord.iata.org/ns/cargo#checks","https://onerecord.iata.org/ns/cargo#Check"</v>
      </c>
      <c r="AR957" t="str">
        <f t="shared" si="461"/>
        <v/>
      </c>
      <c r="AT957">
        <f>COUNTIF(View_full!G:G,L957)</f>
        <v>1</v>
      </c>
      <c r="AU957">
        <f>COUNTIF(View_full!H:H,L957)+COUNTIF(View_full!I:I,N957)</f>
        <v>1</v>
      </c>
      <c r="AV957">
        <f>COUNTIFS(Property_Manual!$A$2:$A$1206,Raw!L957,Property_Manual!$B$2:$B$1206,Raw!M957,Property_Manual!$C$2:$C$1206,Raw!N957,Property_Manual!$D$2:$D$1206,Raw!O957,Property_Manual!$F$2:$F$1206,"x")</f>
        <v>0</v>
      </c>
      <c r="AW957" t="str">
        <f t="shared" si="462"/>
        <v>"Core","Item","checks","Action","Check",9,"Item details","References to the CheckActions performed on the object","true","false","","https://onerecord.iata.org/ns/cargo#Item","https://onerecord.iata.org/ns/cargo#checks","https://onerecord.iata.org/ns/cargo#Check"</v>
      </c>
      <c r="AX957" t="str">
        <f t="shared" si="463"/>
        <v/>
      </c>
      <c r="AY957" t="str">
        <f t="shared" si="464"/>
        <v/>
      </c>
    </row>
    <row r="958" spans="1:51" x14ac:dyDescent="0.2">
      <c r="A958" s="5" t="s">
        <v>1254</v>
      </c>
      <c r="B958" s="5" t="s">
        <v>20</v>
      </c>
      <c r="C958" s="5" t="s">
        <v>118</v>
      </c>
      <c r="D958" s="5" t="s">
        <v>43</v>
      </c>
      <c r="E958" s="5" t="s">
        <v>1198</v>
      </c>
      <c r="F958" s="5" t="s">
        <v>44</v>
      </c>
      <c r="H958" t="s">
        <v>654</v>
      </c>
      <c r="I958" s="5" t="s">
        <v>498</v>
      </c>
      <c r="J958" s="5" t="s">
        <v>45</v>
      </c>
      <c r="K958" s="5"/>
      <c r="L958" t="str">
        <f t="shared" si="434"/>
        <v>Item</v>
      </c>
      <c r="M958" t="str">
        <f t="shared" si="435"/>
        <v>externalReferences</v>
      </c>
      <c r="N958" t="str">
        <f t="shared" si="436"/>
        <v>ExternalReference</v>
      </c>
      <c r="O958" t="str">
        <f t="shared" si="437"/>
        <v>referenceForObjects</v>
      </c>
      <c r="P958" t="str">
        <f t="shared" si="438"/>
        <v/>
      </c>
      <c r="Q958" t="str">
        <f t="shared" si="439"/>
        <v>Object</v>
      </c>
      <c r="R958" t="str">
        <f t="shared" si="440"/>
        <v>"Core"</v>
      </c>
      <c r="S958" t="str">
        <f t="shared" si="441"/>
        <v>"Item"</v>
      </c>
      <c r="T958" t="str">
        <f t="shared" si="442"/>
        <v>"externalReferences"</v>
      </c>
      <c r="U958" t="str">
        <f t="shared" si="443"/>
        <v>"Common"</v>
      </c>
      <c r="V958" t="str">
        <f t="shared" si="444"/>
        <v>"ExternalReference"</v>
      </c>
      <c r="W958">
        <f>IF($A958="Implicit","",COUNTIFS($C$8:C958,C958,$A$8:A958,"Explicit"))</f>
        <v>10</v>
      </c>
      <c r="X958" t="str">
        <f t="shared" si="445"/>
        <v>"Item details"</v>
      </c>
      <c r="Y958" t="str">
        <f t="shared" si="446"/>
        <v>"References to all associated ExternalReferences"</v>
      </c>
      <c r="Z958" t="str">
        <f t="shared" si="447"/>
        <v>"true"</v>
      </c>
      <c r="AA958" t="str">
        <f t="shared" si="448"/>
        <v>"false"</v>
      </c>
      <c r="AB958" t="str">
        <f t="shared" si="449"/>
        <v>""</v>
      </c>
      <c r="AC958" t="str">
        <f t="shared" si="450"/>
        <v>"https://onerecord.iata.org/ns/cargo#Item"</v>
      </c>
      <c r="AD958" t="str">
        <f t="shared" si="451"/>
        <v>"https://onerecord.iata.org/ns/cargo#externalReferences"</v>
      </c>
      <c r="AE958" t="str">
        <f t="shared" si="452"/>
        <v>"https://onerecord.iata.org/ns/cargo#ExternalReference"</v>
      </c>
      <c r="AF958" t="str">
        <f t="shared" si="453"/>
        <v>"Core","Item","externalReferences","Common","ExternalReference",10,"Item details","References to all associated ExternalReferences","true","false","","https://onerecord.iata.org/ns/cargo#Item","https://onerecord.iata.org/ns/cargo#externalReferences","https://onerecord.iata.org/ns/cargo#ExternalReference"</v>
      </c>
      <c r="AG958" t="str">
        <f t="shared" si="454"/>
        <v>"Core.Item"</v>
      </c>
      <c r="AH958" t="str">
        <f t="shared" si="455"/>
        <v>"externalReferences"</v>
      </c>
      <c r="AI958" t="str">
        <f t="shared" si="456"/>
        <v>"Common.ExternalReference"</v>
      </c>
      <c r="AJ958" t="str">
        <f t="shared" si="457"/>
        <v>"referenceForObjects"</v>
      </c>
      <c r="AK958" t="str">
        <f t="shared" si="458"/>
        <v>"hasMany"</v>
      </c>
      <c r="AL958" t="str">
        <f t="shared" si="459"/>
        <v>"Core.Item","externalReferences","Common.ExternalReference","referenceForObjects","hasMany"</v>
      </c>
      <c r="AN958">
        <f>COUNTIF(View_conceptual!G:G,L958)</f>
        <v>1</v>
      </c>
      <c r="AO958">
        <f>COUNTIF(View_conceptual!H:H,L958)+COUNTIF(View_conceptual!I:I,N958)</f>
        <v>1</v>
      </c>
      <c r="AQ958" t="str">
        <f t="shared" si="460"/>
        <v>"Core","Item","externalReferences","Common","ExternalReference",10,"Item details","References to all associated ExternalReferences","true","false","","https://onerecord.iata.org/ns/cargo#Item","https://onerecord.iata.org/ns/cargo#externalReferences","https://onerecord.iata.org/ns/cargo#ExternalReference"</v>
      </c>
      <c r="AR958" t="str">
        <f t="shared" si="461"/>
        <v/>
      </c>
      <c r="AT958">
        <f>COUNTIF(View_full!G:G,L958)</f>
        <v>1</v>
      </c>
      <c r="AU958">
        <f>COUNTIF(View_full!H:H,L958)+COUNTIF(View_full!I:I,N958)</f>
        <v>1</v>
      </c>
      <c r="AV958">
        <f>COUNTIFS(Property_Manual!$A$2:$A$1206,Raw!L958,Property_Manual!$B$2:$B$1206,Raw!M958,Property_Manual!$C$2:$C$1206,Raw!N958,Property_Manual!$D$2:$D$1206,Raw!O958,Property_Manual!$F$2:$F$1206,"x")</f>
        <v>0</v>
      </c>
      <c r="AW958" t="str">
        <f t="shared" si="462"/>
        <v>"Core","Item","externalReferences","Common","ExternalReference",10,"Item details","References to all associated ExternalReferences","true","false","","https://onerecord.iata.org/ns/cargo#Item","https://onerecord.iata.org/ns/cargo#externalReferences","https://onerecord.iata.org/ns/cargo#ExternalReference"</v>
      </c>
      <c r="AX958" t="str">
        <f t="shared" si="463"/>
        <v/>
      </c>
      <c r="AY958" t="str">
        <f t="shared" si="464"/>
        <v/>
      </c>
    </row>
    <row r="959" spans="1:51" x14ac:dyDescent="0.2">
      <c r="A959" s="5" t="s">
        <v>1254</v>
      </c>
      <c r="B959" s="5" t="s">
        <v>20</v>
      </c>
      <c r="C959" s="5" t="s">
        <v>118</v>
      </c>
      <c r="D959" s="5" t="s">
        <v>111</v>
      </c>
      <c r="E959" t="s">
        <v>1198</v>
      </c>
      <c r="F959" s="5" t="s">
        <v>112</v>
      </c>
      <c r="H959" t="s">
        <v>222</v>
      </c>
      <c r="I959" s="5" t="s">
        <v>498</v>
      </c>
      <c r="J959" s="5" t="s">
        <v>113</v>
      </c>
      <c r="K959" s="5"/>
      <c r="L959" t="str">
        <f t="shared" si="434"/>
        <v>Item</v>
      </c>
      <c r="M959" t="str">
        <f t="shared" si="435"/>
        <v>attachedIotDevices</v>
      </c>
      <c r="N959" t="str">
        <f t="shared" si="436"/>
        <v>IotDevice</v>
      </c>
      <c r="O959" t="str">
        <f t="shared" si="437"/>
        <v>attachedToObject</v>
      </c>
      <c r="P959" t="str">
        <f t="shared" si="438"/>
        <v/>
      </c>
      <c r="Q959" t="str">
        <f t="shared" si="439"/>
        <v>Object</v>
      </c>
      <c r="R959" t="str">
        <f t="shared" si="440"/>
        <v>"Core"</v>
      </c>
      <c r="S959" t="str">
        <f t="shared" si="441"/>
        <v>"Item"</v>
      </c>
      <c r="T959" t="str">
        <f t="shared" si="442"/>
        <v>"attachedIotDevices"</v>
      </c>
      <c r="U959" t="str">
        <f t="shared" si="443"/>
        <v>"Common"</v>
      </c>
      <c r="V959" t="str">
        <f t="shared" si="444"/>
        <v>"IotDevice"</v>
      </c>
      <c r="W959">
        <f>IF($A959="Implicit","",COUNTIFS($C$8:C959,C959,$A$8:A959,"Explicit"))</f>
        <v>11</v>
      </c>
      <c r="X959" t="str">
        <f t="shared" si="445"/>
        <v>"Item details"</v>
      </c>
      <c r="Y959" t="str">
        <f t="shared" si="446"/>
        <v>"References to all connected IotDevices"</v>
      </c>
      <c r="Z959" t="str">
        <f t="shared" si="447"/>
        <v>"true"</v>
      </c>
      <c r="AA959" t="str">
        <f t="shared" si="448"/>
        <v>"false"</v>
      </c>
      <c r="AB959" t="str">
        <f t="shared" si="449"/>
        <v>""</v>
      </c>
      <c r="AC959" t="str">
        <f t="shared" si="450"/>
        <v>"https://onerecord.iata.org/ns/cargo#Item"</v>
      </c>
      <c r="AD959" t="str">
        <f t="shared" si="451"/>
        <v>"https://onerecord.iata.org/ns/cargo#attachedIotDevices"</v>
      </c>
      <c r="AE959" t="str">
        <f t="shared" si="452"/>
        <v>"https://onerecord.iata.org/ns/cargo#IotDevice"</v>
      </c>
      <c r="AF959" t="str">
        <f t="shared" si="453"/>
        <v>"Core","Item","attachedIotDevices","Common","IotDevice",11,"Item details","References to all connected IotDevices","true","false","","https://onerecord.iata.org/ns/cargo#Item","https://onerecord.iata.org/ns/cargo#attachedIotDevices","https://onerecord.iata.org/ns/cargo#IotDevice"</v>
      </c>
      <c r="AG959" t="str">
        <f t="shared" si="454"/>
        <v>"Core.Item"</v>
      </c>
      <c r="AH959" t="str">
        <f t="shared" si="455"/>
        <v>"attachedIotDevices"</v>
      </c>
      <c r="AI959" t="str">
        <f t="shared" si="456"/>
        <v>"Common.IotDevice"</v>
      </c>
      <c r="AJ959" t="str">
        <f t="shared" si="457"/>
        <v>"attachedToObject"</v>
      </c>
      <c r="AK959" t="str">
        <f t="shared" si="458"/>
        <v>"hasMany"</v>
      </c>
      <c r="AL959" t="str">
        <f t="shared" si="459"/>
        <v>"Core.Item","attachedIotDevices","Common.IotDevice","attachedToObject","hasMany"</v>
      </c>
      <c r="AN959">
        <f>COUNTIF(View_conceptual!G:G,L959)</f>
        <v>1</v>
      </c>
      <c r="AO959">
        <f>COUNTIF(View_conceptual!H:H,L959)+COUNTIF(View_conceptual!I:I,N959)</f>
        <v>1</v>
      </c>
      <c r="AQ959" t="str">
        <f t="shared" si="460"/>
        <v>"Core","Item","attachedIotDevices","Common","IotDevice",11,"Item details","References to all connected IotDevices","true","false","","https://onerecord.iata.org/ns/cargo#Item","https://onerecord.iata.org/ns/cargo#attachedIotDevices","https://onerecord.iata.org/ns/cargo#IotDevice"</v>
      </c>
      <c r="AR959" t="str">
        <f t="shared" si="461"/>
        <v/>
      </c>
      <c r="AT959">
        <f>COUNTIF(View_full!G:G,L959)</f>
        <v>1</v>
      </c>
      <c r="AU959">
        <f>COUNTIF(View_full!H:H,L959)+COUNTIF(View_full!I:I,N959)</f>
        <v>1</v>
      </c>
      <c r="AV959">
        <f>COUNTIFS(Property_Manual!$A$2:$A$1206,Raw!L959,Property_Manual!$B$2:$B$1206,Raw!M959,Property_Manual!$C$2:$C$1206,Raw!N959,Property_Manual!$D$2:$D$1206,Raw!O959,Property_Manual!$F$2:$F$1206,"x")</f>
        <v>0</v>
      </c>
      <c r="AW959" t="str">
        <f t="shared" si="462"/>
        <v>"Core","Item","attachedIotDevices","Common","IotDevice",11,"Item details","References to all connected IotDevices","true","false","","https://onerecord.iata.org/ns/cargo#Item","https://onerecord.iata.org/ns/cargo#attachedIotDevices","https://onerecord.iata.org/ns/cargo#IotDevice"</v>
      </c>
      <c r="AX959" t="str">
        <f t="shared" si="463"/>
        <v/>
      </c>
      <c r="AY959" t="str">
        <f t="shared" si="464"/>
        <v/>
      </c>
    </row>
    <row r="960" spans="1:51" x14ac:dyDescent="0.2">
      <c r="A960" s="5" t="s">
        <v>1255</v>
      </c>
      <c r="B960" s="5" t="s">
        <v>20</v>
      </c>
      <c r="C960" s="5" t="s">
        <v>118</v>
      </c>
      <c r="D960" s="5" t="s">
        <v>130</v>
      </c>
      <c r="E960" t="s">
        <v>49</v>
      </c>
      <c r="F960" s="5" t="s">
        <v>131</v>
      </c>
      <c r="G960">
        <v>1</v>
      </c>
      <c r="I960" s="5" t="s">
        <v>498</v>
      </c>
      <c r="J960" s="5" t="s">
        <v>132</v>
      </c>
      <c r="K960" s="5"/>
      <c r="L960" t="str">
        <f t="shared" si="434"/>
        <v>Item</v>
      </c>
      <c r="M960" t="str">
        <f t="shared" si="435"/>
        <v>dimensions</v>
      </c>
      <c r="N960" t="str">
        <f t="shared" si="436"/>
        <v>Dimensions</v>
      </c>
      <c r="O960" t="str">
        <f t="shared" si="437"/>
        <v/>
      </c>
      <c r="P960" t="str">
        <f t="shared" si="438"/>
        <v/>
      </c>
      <c r="Q960" t="str">
        <f t="shared" si="439"/>
        <v>Object</v>
      </c>
      <c r="R960" t="str">
        <f t="shared" si="440"/>
        <v/>
      </c>
      <c r="S960" t="str">
        <f t="shared" si="441"/>
        <v/>
      </c>
      <c r="T960" t="str">
        <f t="shared" si="442"/>
        <v/>
      </c>
      <c r="U960" t="str">
        <f t="shared" si="443"/>
        <v/>
      </c>
      <c r="V960" t="str">
        <f t="shared" si="444"/>
        <v/>
      </c>
      <c r="W960" t="str">
        <f>IF($A960="Implicit","",COUNTIFS($C$8:C960,C960,$A$8:A960,"Explicit"))</f>
        <v/>
      </c>
      <c r="X960" t="str">
        <f t="shared" si="445"/>
        <v/>
      </c>
      <c r="Y960" t="str">
        <f t="shared" si="446"/>
        <v/>
      </c>
      <c r="Z960" t="str">
        <f t="shared" si="447"/>
        <v/>
      </c>
      <c r="AA960" t="str">
        <f t="shared" si="448"/>
        <v/>
      </c>
      <c r="AB960" t="str">
        <f t="shared" si="449"/>
        <v/>
      </c>
      <c r="AC960" t="str">
        <f t="shared" si="450"/>
        <v/>
      </c>
      <c r="AD960" t="str">
        <f t="shared" si="451"/>
        <v/>
      </c>
      <c r="AE960" t="str">
        <f t="shared" si="452"/>
        <v/>
      </c>
      <c r="AF960" t="str">
        <f t="shared" si="453"/>
        <v/>
      </c>
      <c r="AG960" t="str">
        <f t="shared" si="454"/>
        <v>"Core.Item"</v>
      </c>
      <c r="AH960" t="str">
        <f t="shared" si="455"/>
        <v>"dimensions"</v>
      </c>
      <c r="AI960" t="str">
        <f t="shared" si="456"/>
        <v>"Embedded.Dimensions"</v>
      </c>
      <c r="AJ960" t="str">
        <f t="shared" si="457"/>
        <v>""</v>
      </c>
      <c r="AK960" t="str">
        <f t="shared" si="458"/>
        <v>"hasOne"</v>
      </c>
      <c r="AL960" t="str">
        <f t="shared" si="459"/>
        <v>"Core.Item","dimensions","Embedded.Dimensions","","hasOne"</v>
      </c>
      <c r="AN960">
        <f>COUNTIF(View_conceptual!G:G,L960)</f>
        <v>1</v>
      </c>
      <c r="AO960">
        <f>COUNTIF(View_conceptual!H:H,L960)+COUNTIF(View_conceptual!I:I,N960)</f>
        <v>1</v>
      </c>
      <c r="AQ960" t="str">
        <f t="shared" si="460"/>
        <v/>
      </c>
      <c r="AR960" t="str">
        <f t="shared" si="461"/>
        <v/>
      </c>
      <c r="AT960">
        <f>COUNTIF(View_full!G:G,L960)</f>
        <v>1</v>
      </c>
      <c r="AU960">
        <f>COUNTIF(View_full!H:H,L960)+COUNTIF(View_full!I:I,N960)</f>
        <v>1</v>
      </c>
      <c r="AV960">
        <f>COUNTIFS(Property_Manual!$A$2:$A$1206,Raw!L960,Property_Manual!$B$2:$B$1206,Raw!M960,Property_Manual!$C$2:$C$1206,Raw!N960,Property_Manual!$D$2:$D$1206,Raw!O960,Property_Manual!$F$2:$F$1206,"x")</f>
        <v>0</v>
      </c>
      <c r="AW960" t="str">
        <f t="shared" si="462"/>
        <v/>
      </c>
      <c r="AX960" t="str">
        <f t="shared" si="463"/>
        <v/>
      </c>
      <c r="AY960" t="str">
        <f t="shared" si="464"/>
        <v/>
      </c>
    </row>
    <row r="961" spans="1:51" x14ac:dyDescent="0.2">
      <c r="A961" s="5" t="s">
        <v>1255</v>
      </c>
      <c r="B961" s="5" t="s">
        <v>20</v>
      </c>
      <c r="C961" s="5" t="s">
        <v>118</v>
      </c>
      <c r="D961" s="5" t="s">
        <v>499</v>
      </c>
      <c r="E961" t="s">
        <v>49</v>
      </c>
      <c r="F961" s="5" t="s">
        <v>86</v>
      </c>
      <c r="G961">
        <v>1</v>
      </c>
      <c r="I961" s="5" t="s">
        <v>498</v>
      </c>
      <c r="J961" s="5" t="s">
        <v>500</v>
      </c>
      <c r="K961" s="5"/>
      <c r="L961" t="str">
        <f t="shared" si="434"/>
        <v>Item</v>
      </c>
      <c r="M961" t="str">
        <f t="shared" si="435"/>
        <v>itemQuantity</v>
      </c>
      <c r="N961" t="str">
        <f t="shared" si="436"/>
        <v>Value</v>
      </c>
      <c r="O961" t="str">
        <f t="shared" si="437"/>
        <v/>
      </c>
      <c r="P961" t="str">
        <f t="shared" si="438"/>
        <v/>
      </c>
      <c r="Q961" t="str">
        <f t="shared" si="439"/>
        <v>Object</v>
      </c>
      <c r="R961" t="str">
        <f t="shared" si="440"/>
        <v/>
      </c>
      <c r="S961" t="str">
        <f t="shared" si="441"/>
        <v/>
      </c>
      <c r="T961" t="str">
        <f t="shared" si="442"/>
        <v/>
      </c>
      <c r="U961" t="str">
        <f t="shared" si="443"/>
        <v/>
      </c>
      <c r="V961" t="str">
        <f t="shared" si="444"/>
        <v/>
      </c>
      <c r="W961" t="str">
        <f>IF($A961="Implicit","",COUNTIFS($C$8:C961,C961,$A$8:A961,"Explicit"))</f>
        <v/>
      </c>
      <c r="X961" t="str">
        <f t="shared" si="445"/>
        <v/>
      </c>
      <c r="Y961" t="str">
        <f t="shared" si="446"/>
        <v/>
      </c>
      <c r="Z961" t="str">
        <f t="shared" si="447"/>
        <v/>
      </c>
      <c r="AA961" t="str">
        <f t="shared" si="448"/>
        <v/>
      </c>
      <c r="AB961" t="str">
        <f t="shared" si="449"/>
        <v/>
      </c>
      <c r="AC961" t="str">
        <f t="shared" si="450"/>
        <v/>
      </c>
      <c r="AD961" t="str">
        <f t="shared" si="451"/>
        <v/>
      </c>
      <c r="AE961" t="str">
        <f t="shared" si="452"/>
        <v/>
      </c>
      <c r="AF961" t="str">
        <f t="shared" si="453"/>
        <v/>
      </c>
      <c r="AG961" t="str">
        <f t="shared" si="454"/>
        <v>"Core.Item"</v>
      </c>
      <c r="AH961" t="str">
        <f t="shared" si="455"/>
        <v>"itemQuantity"</v>
      </c>
      <c r="AI961" t="str">
        <f t="shared" si="456"/>
        <v>"Embedded.Value"</v>
      </c>
      <c r="AJ961" t="str">
        <f t="shared" si="457"/>
        <v>""</v>
      </c>
      <c r="AK961" t="str">
        <f t="shared" si="458"/>
        <v>"hasOne"</v>
      </c>
      <c r="AL961" t="str">
        <f t="shared" si="459"/>
        <v>"Core.Item","itemQuantity","Embedded.Value","","hasOne"</v>
      </c>
      <c r="AN961">
        <f>COUNTIF(View_conceptual!G:G,L961)</f>
        <v>1</v>
      </c>
      <c r="AO961">
        <f>COUNTIF(View_conceptual!H:H,L961)+COUNTIF(View_conceptual!I:I,N961)</f>
        <v>1</v>
      </c>
      <c r="AQ961" t="str">
        <f t="shared" si="460"/>
        <v/>
      </c>
      <c r="AR961" t="str">
        <f t="shared" si="461"/>
        <v/>
      </c>
      <c r="AT961">
        <f>COUNTIF(View_full!G:G,L961)</f>
        <v>1</v>
      </c>
      <c r="AU961">
        <f>COUNTIF(View_full!H:H,L961)+COUNTIF(View_full!I:I,N961)</f>
        <v>1</v>
      </c>
      <c r="AV961">
        <f>COUNTIFS(Property_Manual!$A$2:$A$1206,Raw!L961,Property_Manual!$B$2:$B$1206,Raw!M961,Property_Manual!$C$2:$C$1206,Raw!N961,Property_Manual!$D$2:$D$1206,Raw!O961,Property_Manual!$F$2:$F$1206,"x")</f>
        <v>0</v>
      </c>
      <c r="AW961" t="str">
        <f t="shared" si="462"/>
        <v/>
      </c>
      <c r="AX961" t="str">
        <f t="shared" si="463"/>
        <v/>
      </c>
      <c r="AY961" t="str">
        <f t="shared" si="464"/>
        <v/>
      </c>
    </row>
    <row r="962" spans="1:51" x14ac:dyDescent="0.2">
      <c r="A962" s="5" t="s">
        <v>1255</v>
      </c>
      <c r="B962" s="5" t="s">
        <v>20</v>
      </c>
      <c r="C962" s="5" t="s">
        <v>118</v>
      </c>
      <c r="D962" s="5" t="s">
        <v>507</v>
      </c>
      <c r="E962" t="s">
        <v>49</v>
      </c>
      <c r="F962" s="5" t="s">
        <v>248</v>
      </c>
      <c r="G962">
        <v>1</v>
      </c>
      <c r="I962" s="5" t="s">
        <v>498</v>
      </c>
      <c r="J962" s="5" t="s">
        <v>508</v>
      </c>
      <c r="K962" s="5"/>
      <c r="L962" t="str">
        <f t="shared" si="434"/>
        <v>Item</v>
      </c>
      <c r="M962" t="str">
        <f t="shared" si="435"/>
        <v>unitPrice</v>
      </c>
      <c r="N962" t="str">
        <f t="shared" si="436"/>
        <v>CurrencyValue</v>
      </c>
      <c r="O962" t="str">
        <f t="shared" si="437"/>
        <v/>
      </c>
      <c r="P962" t="str">
        <f t="shared" si="438"/>
        <v/>
      </c>
      <c r="Q962" t="str">
        <f t="shared" si="439"/>
        <v>Object</v>
      </c>
      <c r="R962" t="str">
        <f t="shared" si="440"/>
        <v/>
      </c>
      <c r="S962" t="str">
        <f t="shared" si="441"/>
        <v/>
      </c>
      <c r="T962" t="str">
        <f t="shared" si="442"/>
        <v/>
      </c>
      <c r="U962" t="str">
        <f t="shared" si="443"/>
        <v/>
      </c>
      <c r="V962" t="str">
        <f t="shared" si="444"/>
        <v/>
      </c>
      <c r="W962" t="str">
        <f>IF($A962="Implicit","",COUNTIFS($C$8:C962,C962,$A$8:A962,"Explicit"))</f>
        <v/>
      </c>
      <c r="X962" t="str">
        <f t="shared" si="445"/>
        <v/>
      </c>
      <c r="Y962" t="str">
        <f t="shared" si="446"/>
        <v/>
      </c>
      <c r="Z962" t="str">
        <f t="shared" si="447"/>
        <v/>
      </c>
      <c r="AA962" t="str">
        <f t="shared" si="448"/>
        <v/>
      </c>
      <c r="AB962" t="str">
        <f t="shared" si="449"/>
        <v/>
      </c>
      <c r="AC962" t="str">
        <f t="shared" si="450"/>
        <v/>
      </c>
      <c r="AD962" t="str">
        <f t="shared" si="451"/>
        <v/>
      </c>
      <c r="AE962" t="str">
        <f t="shared" si="452"/>
        <v/>
      </c>
      <c r="AF962" t="str">
        <f t="shared" si="453"/>
        <v/>
      </c>
      <c r="AG962" t="str">
        <f t="shared" si="454"/>
        <v>"Core.Item"</v>
      </c>
      <c r="AH962" t="str">
        <f t="shared" si="455"/>
        <v>"unitPrice"</v>
      </c>
      <c r="AI962" t="str">
        <f t="shared" si="456"/>
        <v>"Embedded.CurrencyValue"</v>
      </c>
      <c r="AJ962" t="str">
        <f t="shared" si="457"/>
        <v>""</v>
      </c>
      <c r="AK962" t="str">
        <f t="shared" si="458"/>
        <v>"hasOne"</v>
      </c>
      <c r="AL962" t="str">
        <f t="shared" si="459"/>
        <v>"Core.Item","unitPrice","Embedded.CurrencyValue","","hasOne"</v>
      </c>
      <c r="AN962">
        <f>COUNTIF(View_conceptual!G:G,L962)</f>
        <v>1</v>
      </c>
      <c r="AO962">
        <f>COUNTIF(View_conceptual!H:H,L962)+COUNTIF(View_conceptual!I:I,N962)</f>
        <v>1</v>
      </c>
      <c r="AQ962" t="str">
        <f t="shared" si="460"/>
        <v/>
      </c>
      <c r="AR962" t="str">
        <f t="shared" si="461"/>
        <v/>
      </c>
      <c r="AT962">
        <f>COUNTIF(View_full!G:G,L962)</f>
        <v>1</v>
      </c>
      <c r="AU962">
        <f>COUNTIF(View_full!H:H,L962)+COUNTIF(View_full!I:I,N962)</f>
        <v>1</v>
      </c>
      <c r="AV962">
        <f>COUNTIFS(Property_Manual!$A$2:$A$1206,Raw!L962,Property_Manual!$B$2:$B$1206,Raw!M962,Property_Manual!$C$2:$C$1206,Raw!N962,Property_Manual!$D$2:$D$1206,Raw!O962,Property_Manual!$F$2:$F$1206,"x")</f>
        <v>0</v>
      </c>
      <c r="AW962" t="str">
        <f t="shared" si="462"/>
        <v/>
      </c>
      <c r="AX962" t="str">
        <f t="shared" si="463"/>
        <v/>
      </c>
      <c r="AY962" t="str">
        <f t="shared" si="464"/>
        <v/>
      </c>
    </row>
    <row r="963" spans="1:51" x14ac:dyDescent="0.2">
      <c r="A963" s="5" t="s">
        <v>1255</v>
      </c>
      <c r="B963" s="5" t="s">
        <v>20</v>
      </c>
      <c r="C963" s="5" t="s">
        <v>118</v>
      </c>
      <c r="D963" s="5" t="s">
        <v>509</v>
      </c>
      <c r="E963" t="s">
        <v>49</v>
      </c>
      <c r="F963" s="5" t="s">
        <v>86</v>
      </c>
      <c r="G963">
        <v>1</v>
      </c>
      <c r="I963" s="5" t="s">
        <v>498</v>
      </c>
      <c r="J963" s="5" t="s">
        <v>510</v>
      </c>
      <c r="K963" s="5"/>
      <c r="L963" t="str">
        <f t="shared" si="434"/>
        <v>Item</v>
      </c>
      <c r="M963" t="str">
        <f t="shared" si="435"/>
        <v>weight</v>
      </c>
      <c r="N963" t="str">
        <f t="shared" si="436"/>
        <v>Value</v>
      </c>
      <c r="O963" t="str">
        <f t="shared" si="437"/>
        <v/>
      </c>
      <c r="P963" t="str">
        <f t="shared" si="438"/>
        <v/>
      </c>
      <c r="Q963" t="str">
        <f t="shared" si="439"/>
        <v>Object</v>
      </c>
      <c r="R963" t="str">
        <f t="shared" si="440"/>
        <v/>
      </c>
      <c r="S963" t="str">
        <f t="shared" si="441"/>
        <v/>
      </c>
      <c r="T963" t="str">
        <f t="shared" si="442"/>
        <v/>
      </c>
      <c r="U963" t="str">
        <f t="shared" si="443"/>
        <v/>
      </c>
      <c r="V963" t="str">
        <f t="shared" si="444"/>
        <v/>
      </c>
      <c r="W963" t="str">
        <f>IF($A963="Implicit","",COUNTIFS($C$8:C963,C963,$A$8:A963,"Explicit"))</f>
        <v/>
      </c>
      <c r="X963" t="str">
        <f t="shared" si="445"/>
        <v/>
      </c>
      <c r="Y963" t="str">
        <f t="shared" si="446"/>
        <v/>
      </c>
      <c r="Z963" t="str">
        <f t="shared" si="447"/>
        <v/>
      </c>
      <c r="AA963" t="str">
        <f t="shared" si="448"/>
        <v/>
      </c>
      <c r="AB963" t="str">
        <f t="shared" si="449"/>
        <v/>
      </c>
      <c r="AC963" t="str">
        <f t="shared" si="450"/>
        <v/>
      </c>
      <c r="AD963" t="str">
        <f t="shared" si="451"/>
        <v/>
      </c>
      <c r="AE963" t="str">
        <f t="shared" si="452"/>
        <v/>
      </c>
      <c r="AF963" t="str">
        <f t="shared" si="453"/>
        <v/>
      </c>
      <c r="AG963" t="str">
        <f t="shared" si="454"/>
        <v>"Core.Item"</v>
      </c>
      <c r="AH963" t="str">
        <f t="shared" si="455"/>
        <v>"weight"</v>
      </c>
      <c r="AI963" t="str">
        <f t="shared" si="456"/>
        <v>"Embedded.Value"</v>
      </c>
      <c r="AJ963" t="str">
        <f t="shared" si="457"/>
        <v>""</v>
      </c>
      <c r="AK963" t="str">
        <f t="shared" si="458"/>
        <v>"hasOne"</v>
      </c>
      <c r="AL963" t="str">
        <f t="shared" si="459"/>
        <v>"Core.Item","weight","Embedded.Value","","hasOne"</v>
      </c>
      <c r="AN963">
        <f>COUNTIF(View_conceptual!G:G,L963)</f>
        <v>1</v>
      </c>
      <c r="AO963">
        <f>COUNTIF(View_conceptual!H:H,L963)+COUNTIF(View_conceptual!I:I,N963)</f>
        <v>1</v>
      </c>
      <c r="AQ963" t="str">
        <f t="shared" si="460"/>
        <v/>
      </c>
      <c r="AR963" t="str">
        <f t="shared" si="461"/>
        <v/>
      </c>
      <c r="AT963">
        <f>COUNTIF(View_full!G:G,L963)</f>
        <v>1</v>
      </c>
      <c r="AU963">
        <f>COUNTIF(View_full!H:H,L963)+COUNTIF(View_full!I:I,N963)</f>
        <v>1</v>
      </c>
      <c r="AV963">
        <f>COUNTIFS(Property_Manual!$A$2:$A$1206,Raw!L963,Property_Manual!$B$2:$B$1206,Raw!M963,Property_Manual!$C$2:$C$1206,Raw!N963,Property_Manual!$D$2:$D$1206,Raw!O963,Property_Manual!$F$2:$F$1206,"x")</f>
        <v>0</v>
      </c>
      <c r="AW963" t="str">
        <f t="shared" si="462"/>
        <v/>
      </c>
      <c r="AX963" t="str">
        <f t="shared" si="463"/>
        <v/>
      </c>
      <c r="AY963" t="str">
        <f t="shared" si="464"/>
        <v/>
      </c>
    </row>
    <row r="964" spans="1:51" x14ac:dyDescent="0.2">
      <c r="A964" s="5" t="s">
        <v>1255</v>
      </c>
      <c r="B964" s="5" t="s">
        <v>20</v>
      </c>
      <c r="C964" s="5" t="s">
        <v>118</v>
      </c>
      <c r="D964" s="5" t="s">
        <v>38</v>
      </c>
      <c r="E964" t="s">
        <v>1209</v>
      </c>
      <c r="F964" s="5" t="s">
        <v>23</v>
      </c>
      <c r="H964" t="s">
        <v>415</v>
      </c>
      <c r="I964" s="5" t="s">
        <v>498</v>
      </c>
      <c r="J964" s="5" t="s">
        <v>39</v>
      </c>
      <c r="K964" s="5"/>
      <c r="L964" t="str">
        <f t="shared" si="434"/>
        <v>Item</v>
      </c>
      <c r="M964" t="str">
        <f t="shared" si="435"/>
        <v>checks</v>
      </c>
      <c r="N964" t="str">
        <f t="shared" si="436"/>
        <v>Check</v>
      </c>
      <c r="O964" t="str">
        <f t="shared" si="437"/>
        <v>checkedObject</v>
      </c>
      <c r="P964" t="str">
        <f t="shared" si="438"/>
        <v/>
      </c>
      <c r="Q964" t="str">
        <f t="shared" si="439"/>
        <v>Object</v>
      </c>
      <c r="R964" t="str">
        <f t="shared" si="440"/>
        <v/>
      </c>
      <c r="S964" t="str">
        <f t="shared" si="441"/>
        <v/>
      </c>
      <c r="T964" t="str">
        <f t="shared" si="442"/>
        <v/>
      </c>
      <c r="U964" t="str">
        <f t="shared" si="443"/>
        <v/>
      </c>
      <c r="V964" t="str">
        <f t="shared" si="444"/>
        <v/>
      </c>
      <c r="W964" t="str">
        <f>IF($A964="Implicit","",COUNTIFS($C$8:C964,C964,$A$8:A964,"Explicit"))</f>
        <v/>
      </c>
      <c r="X964" t="str">
        <f t="shared" si="445"/>
        <v/>
      </c>
      <c r="Y964" t="str">
        <f t="shared" si="446"/>
        <v/>
      </c>
      <c r="Z964" t="str">
        <f t="shared" si="447"/>
        <v/>
      </c>
      <c r="AA964" t="str">
        <f t="shared" si="448"/>
        <v/>
      </c>
      <c r="AB964" t="str">
        <f t="shared" si="449"/>
        <v/>
      </c>
      <c r="AC964" t="str">
        <f t="shared" si="450"/>
        <v/>
      </c>
      <c r="AD964" t="str">
        <f t="shared" si="451"/>
        <v/>
      </c>
      <c r="AE964" t="str">
        <f t="shared" si="452"/>
        <v/>
      </c>
      <c r="AF964" t="str">
        <f t="shared" si="453"/>
        <v/>
      </c>
      <c r="AG964" t="str">
        <f t="shared" si="454"/>
        <v>"Core.Item"</v>
      </c>
      <c r="AH964" t="str">
        <f t="shared" si="455"/>
        <v>"checks"</v>
      </c>
      <c r="AI964" t="str">
        <f t="shared" si="456"/>
        <v>"Action.Check"</v>
      </c>
      <c r="AJ964" t="str">
        <f t="shared" si="457"/>
        <v>"checkedObject"</v>
      </c>
      <c r="AK964" t="str">
        <f t="shared" si="458"/>
        <v>"hasMany"</v>
      </c>
      <c r="AL964" t="str">
        <f t="shared" si="459"/>
        <v>"Core.Item","checks","Action.Check","checkedObject","hasMany"</v>
      </c>
      <c r="AN964">
        <f>COUNTIF(View_conceptual!G:G,L964)</f>
        <v>1</v>
      </c>
      <c r="AO964">
        <f>COUNTIF(View_conceptual!H:H,L964)+COUNTIF(View_conceptual!I:I,N964)</f>
        <v>1</v>
      </c>
      <c r="AQ964" t="str">
        <f t="shared" si="460"/>
        <v/>
      </c>
      <c r="AR964" t="str">
        <f t="shared" si="461"/>
        <v/>
      </c>
      <c r="AT964">
        <f>COUNTIF(View_full!G:G,L964)</f>
        <v>1</v>
      </c>
      <c r="AU964">
        <f>COUNTIF(View_full!H:H,L964)+COUNTIF(View_full!I:I,N964)</f>
        <v>1</v>
      </c>
      <c r="AV964">
        <f>COUNTIFS(Property_Manual!$A$2:$A$1206,Raw!L964,Property_Manual!$B$2:$B$1206,Raw!M964,Property_Manual!$C$2:$C$1206,Raw!N964,Property_Manual!$D$2:$D$1206,Raw!O964,Property_Manual!$F$2:$F$1206,"x")</f>
        <v>0</v>
      </c>
      <c r="AW964" t="str">
        <f t="shared" si="462"/>
        <v/>
      </c>
      <c r="AX964" t="str">
        <f t="shared" si="463"/>
        <v/>
      </c>
      <c r="AY964" t="str">
        <f t="shared" si="464"/>
        <v/>
      </c>
    </row>
    <row r="965" spans="1:51" x14ac:dyDescent="0.2">
      <c r="A965" s="5" t="s">
        <v>1255</v>
      </c>
      <c r="B965" s="5" t="s">
        <v>20</v>
      </c>
      <c r="C965" s="5" t="s">
        <v>118</v>
      </c>
      <c r="D965" s="5" t="s">
        <v>43</v>
      </c>
      <c r="E965" t="s">
        <v>1198</v>
      </c>
      <c r="F965" s="5" t="s">
        <v>44</v>
      </c>
      <c r="H965" t="s">
        <v>654</v>
      </c>
      <c r="I965" s="5" t="s">
        <v>498</v>
      </c>
      <c r="J965" s="5" t="s">
        <v>45</v>
      </c>
      <c r="K965" s="5"/>
      <c r="L965" t="str">
        <f t="shared" si="434"/>
        <v>Item</v>
      </c>
      <c r="M965" t="str">
        <f t="shared" si="435"/>
        <v>externalReferences</v>
      </c>
      <c r="N965" t="str">
        <f t="shared" si="436"/>
        <v>ExternalReference</v>
      </c>
      <c r="O965" t="str">
        <f t="shared" si="437"/>
        <v>referenceForObjects</v>
      </c>
      <c r="P965" t="str">
        <f t="shared" si="438"/>
        <v/>
      </c>
      <c r="Q965" t="str">
        <f t="shared" si="439"/>
        <v>Object</v>
      </c>
      <c r="R965" t="str">
        <f t="shared" si="440"/>
        <v/>
      </c>
      <c r="S965" t="str">
        <f t="shared" si="441"/>
        <v/>
      </c>
      <c r="T965" t="str">
        <f t="shared" si="442"/>
        <v/>
      </c>
      <c r="U965" t="str">
        <f t="shared" si="443"/>
        <v/>
      </c>
      <c r="V965" t="str">
        <f t="shared" si="444"/>
        <v/>
      </c>
      <c r="W965" t="str">
        <f>IF($A965="Implicit","",COUNTIFS($C$8:C965,C965,$A$8:A965,"Explicit"))</f>
        <v/>
      </c>
      <c r="X965" t="str">
        <f t="shared" si="445"/>
        <v/>
      </c>
      <c r="Y965" t="str">
        <f t="shared" si="446"/>
        <v/>
      </c>
      <c r="Z965" t="str">
        <f t="shared" si="447"/>
        <v/>
      </c>
      <c r="AA965" t="str">
        <f t="shared" si="448"/>
        <v/>
      </c>
      <c r="AB965" t="str">
        <f t="shared" si="449"/>
        <v/>
      </c>
      <c r="AC965" t="str">
        <f t="shared" si="450"/>
        <v/>
      </c>
      <c r="AD965" t="str">
        <f t="shared" si="451"/>
        <v/>
      </c>
      <c r="AE965" t="str">
        <f t="shared" si="452"/>
        <v/>
      </c>
      <c r="AF965" t="str">
        <f t="shared" si="453"/>
        <v/>
      </c>
      <c r="AG965" t="str">
        <f t="shared" si="454"/>
        <v>"Core.Item"</v>
      </c>
      <c r="AH965" t="str">
        <f t="shared" si="455"/>
        <v>"externalReferences"</v>
      </c>
      <c r="AI965" t="str">
        <f t="shared" si="456"/>
        <v>"Common.ExternalReference"</v>
      </c>
      <c r="AJ965" t="str">
        <f t="shared" si="457"/>
        <v>"referenceForObjects"</v>
      </c>
      <c r="AK965" t="str">
        <f t="shared" si="458"/>
        <v>"hasMany"</v>
      </c>
      <c r="AL965" t="str">
        <f t="shared" si="459"/>
        <v>"Core.Item","externalReferences","Common.ExternalReference","referenceForObjects","hasMany"</v>
      </c>
      <c r="AN965">
        <f>COUNTIF(View_conceptual!G:G,L965)</f>
        <v>1</v>
      </c>
      <c r="AO965">
        <f>COUNTIF(View_conceptual!H:H,L965)+COUNTIF(View_conceptual!I:I,N965)</f>
        <v>1</v>
      </c>
      <c r="AQ965" t="str">
        <f t="shared" si="460"/>
        <v/>
      </c>
      <c r="AR965" t="str">
        <f t="shared" si="461"/>
        <v/>
      </c>
      <c r="AT965">
        <f>COUNTIF(View_full!G:G,L965)</f>
        <v>1</v>
      </c>
      <c r="AU965">
        <f>COUNTIF(View_full!H:H,L965)+COUNTIF(View_full!I:I,N965)</f>
        <v>1</v>
      </c>
      <c r="AV965">
        <f>COUNTIFS(Property_Manual!$A$2:$A$1206,Raw!L965,Property_Manual!$B$2:$B$1206,Raw!M965,Property_Manual!$C$2:$C$1206,Raw!N965,Property_Manual!$D$2:$D$1206,Raw!O965,Property_Manual!$F$2:$F$1206,"x")</f>
        <v>0</v>
      </c>
      <c r="AW965" t="str">
        <f t="shared" si="462"/>
        <v/>
      </c>
      <c r="AX965" t="str">
        <f t="shared" si="463"/>
        <v/>
      </c>
      <c r="AY965" t="str">
        <f t="shared" si="464"/>
        <v/>
      </c>
    </row>
    <row r="966" spans="1:51" x14ac:dyDescent="0.2">
      <c r="A966" s="5" t="s">
        <v>1255</v>
      </c>
      <c r="B966" s="5" t="s">
        <v>20</v>
      </c>
      <c r="C966" s="5" t="s">
        <v>118</v>
      </c>
      <c r="D966" s="5" t="s">
        <v>111</v>
      </c>
      <c r="E966" s="5" t="s">
        <v>1198</v>
      </c>
      <c r="F966" s="5" t="s">
        <v>112</v>
      </c>
      <c r="H966" t="s">
        <v>222</v>
      </c>
      <c r="I966" s="5" t="s">
        <v>498</v>
      </c>
      <c r="J966" s="5" t="s">
        <v>113</v>
      </c>
      <c r="K966" s="5"/>
      <c r="L966" t="str">
        <f t="shared" si="434"/>
        <v>Item</v>
      </c>
      <c r="M966" t="str">
        <f t="shared" si="435"/>
        <v>attachedIotDevices</v>
      </c>
      <c r="N966" t="str">
        <f t="shared" si="436"/>
        <v>IotDevice</v>
      </c>
      <c r="O966" t="str">
        <f t="shared" si="437"/>
        <v>attachedToObject</v>
      </c>
      <c r="P966" t="str">
        <f t="shared" si="438"/>
        <v/>
      </c>
      <c r="Q966" t="str">
        <f t="shared" si="439"/>
        <v>Object</v>
      </c>
      <c r="R966" t="str">
        <f t="shared" si="440"/>
        <v/>
      </c>
      <c r="S966" t="str">
        <f t="shared" si="441"/>
        <v/>
      </c>
      <c r="T966" t="str">
        <f t="shared" si="442"/>
        <v/>
      </c>
      <c r="U966" t="str">
        <f t="shared" si="443"/>
        <v/>
      </c>
      <c r="V966" t="str">
        <f t="shared" si="444"/>
        <v/>
      </c>
      <c r="W966" t="str">
        <f>IF($A966="Implicit","",COUNTIFS($C$8:C966,C966,$A$8:A966,"Explicit"))</f>
        <v/>
      </c>
      <c r="X966" t="str">
        <f t="shared" si="445"/>
        <v/>
      </c>
      <c r="Y966" t="str">
        <f t="shared" si="446"/>
        <v/>
      </c>
      <c r="Z966" t="str">
        <f t="shared" si="447"/>
        <v/>
      </c>
      <c r="AA966" t="str">
        <f t="shared" si="448"/>
        <v/>
      </c>
      <c r="AB966" t="str">
        <f t="shared" si="449"/>
        <v/>
      </c>
      <c r="AC966" t="str">
        <f t="shared" si="450"/>
        <v/>
      </c>
      <c r="AD966" t="str">
        <f t="shared" si="451"/>
        <v/>
      </c>
      <c r="AE966" t="str">
        <f t="shared" si="452"/>
        <v/>
      </c>
      <c r="AF966" t="str">
        <f t="shared" si="453"/>
        <v/>
      </c>
      <c r="AG966" t="str">
        <f t="shared" si="454"/>
        <v>"Core.Item"</v>
      </c>
      <c r="AH966" t="str">
        <f t="shared" si="455"/>
        <v>"attachedIotDevices"</v>
      </c>
      <c r="AI966" t="str">
        <f t="shared" si="456"/>
        <v>"Common.IotDevice"</v>
      </c>
      <c r="AJ966" t="str">
        <f t="shared" si="457"/>
        <v>"attachedToObject"</v>
      </c>
      <c r="AK966" t="str">
        <f t="shared" si="458"/>
        <v>"hasMany"</v>
      </c>
      <c r="AL966" t="str">
        <f t="shared" si="459"/>
        <v>"Core.Item","attachedIotDevices","Common.IotDevice","attachedToObject","hasMany"</v>
      </c>
      <c r="AN966">
        <f>COUNTIF(View_conceptual!G:G,L966)</f>
        <v>1</v>
      </c>
      <c r="AO966">
        <f>COUNTIF(View_conceptual!H:H,L966)+COUNTIF(View_conceptual!I:I,N966)</f>
        <v>1</v>
      </c>
      <c r="AQ966" t="str">
        <f t="shared" si="460"/>
        <v/>
      </c>
      <c r="AR966" t="str">
        <f t="shared" si="461"/>
        <v/>
      </c>
      <c r="AT966">
        <f>COUNTIF(View_full!G:G,L966)</f>
        <v>1</v>
      </c>
      <c r="AU966">
        <f>COUNTIF(View_full!H:H,L966)+COUNTIF(View_full!I:I,N966)</f>
        <v>1</v>
      </c>
      <c r="AV966">
        <f>COUNTIFS(Property_Manual!$A$2:$A$1206,Raw!L966,Property_Manual!$B$2:$B$1206,Raw!M966,Property_Manual!$C$2:$C$1206,Raw!N966,Property_Manual!$D$2:$D$1206,Raw!O966,Property_Manual!$F$2:$F$1206,"x")</f>
        <v>0</v>
      </c>
      <c r="AW966" t="str">
        <f t="shared" si="462"/>
        <v/>
      </c>
      <c r="AX966" t="str">
        <f t="shared" si="463"/>
        <v/>
      </c>
      <c r="AY966" t="str">
        <f t="shared" si="464"/>
        <v/>
      </c>
    </row>
    <row r="967" spans="1:51" x14ac:dyDescent="0.2">
      <c r="A967" s="5" t="s">
        <v>1255</v>
      </c>
      <c r="B967" s="5" t="s">
        <v>20</v>
      </c>
      <c r="C967" s="5" t="s">
        <v>118</v>
      </c>
      <c r="D967" s="5" t="s">
        <v>114</v>
      </c>
      <c r="E967" s="5" t="s">
        <v>1209</v>
      </c>
      <c r="F967" s="5" t="s">
        <v>1043</v>
      </c>
      <c r="H967" t="s">
        <v>1045</v>
      </c>
      <c r="I967" s="5" t="s">
        <v>498</v>
      </c>
      <c r="J967" s="5" t="s">
        <v>116</v>
      </c>
      <c r="K967" s="5"/>
      <c r="L967" t="str">
        <f t="shared" si="434"/>
        <v>Item</v>
      </c>
      <c r="M967" t="str">
        <f t="shared" si="435"/>
        <v>involvedInActions</v>
      </c>
      <c r="N967" t="str">
        <f t="shared" si="436"/>
        <v>Storing</v>
      </c>
      <c r="O967" t="str">
        <f t="shared" si="437"/>
        <v>storedObjects</v>
      </c>
      <c r="P967" t="str">
        <f t="shared" si="438"/>
        <v/>
      </c>
      <c r="Q967" t="str">
        <f t="shared" si="439"/>
        <v>Object</v>
      </c>
      <c r="R967" t="str">
        <f t="shared" si="440"/>
        <v/>
      </c>
      <c r="S967" t="str">
        <f t="shared" si="441"/>
        <v/>
      </c>
      <c r="T967" t="str">
        <f t="shared" si="442"/>
        <v/>
      </c>
      <c r="U967" t="str">
        <f t="shared" si="443"/>
        <v/>
      </c>
      <c r="V967" t="str">
        <f t="shared" si="444"/>
        <v/>
      </c>
      <c r="W967" t="str">
        <f>IF($A967="Implicit","",COUNTIFS($C$8:C967,C967,$A$8:A967,"Explicit"))</f>
        <v/>
      </c>
      <c r="X967" t="str">
        <f t="shared" si="445"/>
        <v/>
      </c>
      <c r="Y967" t="str">
        <f t="shared" si="446"/>
        <v/>
      </c>
      <c r="Z967" t="str">
        <f t="shared" si="447"/>
        <v/>
      </c>
      <c r="AA967" t="str">
        <f t="shared" si="448"/>
        <v/>
      </c>
      <c r="AB967" t="str">
        <f t="shared" si="449"/>
        <v/>
      </c>
      <c r="AC967" t="str">
        <f t="shared" si="450"/>
        <v/>
      </c>
      <c r="AD967" t="str">
        <f t="shared" si="451"/>
        <v/>
      </c>
      <c r="AE967" t="str">
        <f t="shared" si="452"/>
        <v/>
      </c>
      <c r="AF967" t="str">
        <f t="shared" si="453"/>
        <v/>
      </c>
      <c r="AG967" t="str">
        <f t="shared" si="454"/>
        <v>"Core.Item"</v>
      </c>
      <c r="AH967" t="str">
        <f t="shared" si="455"/>
        <v>"involvedInActions"</v>
      </c>
      <c r="AI967" t="str">
        <f t="shared" si="456"/>
        <v>"Action.Storing"</v>
      </c>
      <c r="AJ967" t="str">
        <f t="shared" si="457"/>
        <v>"storedObjects"</v>
      </c>
      <c r="AK967" t="str">
        <f t="shared" si="458"/>
        <v>"hasMany"</v>
      </c>
      <c r="AL967" t="str">
        <f t="shared" si="459"/>
        <v>"Core.Item","involvedInActions","Action.Storing","storedObjects","hasMany"</v>
      </c>
      <c r="AN967">
        <f>COUNTIF(View_conceptual!G:G,L967)</f>
        <v>1</v>
      </c>
      <c r="AO967">
        <f>COUNTIF(View_conceptual!H:H,L967)+COUNTIF(View_conceptual!I:I,N967)</f>
        <v>1</v>
      </c>
      <c r="AQ967" t="str">
        <f t="shared" si="460"/>
        <v/>
      </c>
      <c r="AR967" t="str">
        <f t="shared" si="461"/>
        <v/>
      </c>
      <c r="AT967">
        <f>COUNTIF(View_full!G:G,L967)</f>
        <v>1</v>
      </c>
      <c r="AU967">
        <f>COUNTIF(View_full!H:H,L967)+COUNTIF(View_full!I:I,N967)</f>
        <v>2</v>
      </c>
      <c r="AV967">
        <f>COUNTIFS(Property_Manual!$A$2:$A$1206,Raw!L967,Property_Manual!$B$2:$B$1206,Raw!M967,Property_Manual!$C$2:$C$1206,Raw!N967,Property_Manual!$D$2:$D$1206,Raw!O967,Property_Manual!$F$2:$F$1206,"x")</f>
        <v>0</v>
      </c>
      <c r="AW967" t="str">
        <f t="shared" si="462"/>
        <v/>
      </c>
      <c r="AX967" t="str">
        <f t="shared" si="463"/>
        <v>"Core.Item","involvedInActions","Action.Storing","storedObjects","hasMany"</v>
      </c>
      <c r="AY967" t="str">
        <f t="shared" si="464"/>
        <v/>
      </c>
    </row>
    <row r="968" spans="1:51" x14ac:dyDescent="0.2">
      <c r="A968" s="5" t="s">
        <v>1254</v>
      </c>
      <c r="B968" s="5" t="s">
        <v>20</v>
      </c>
      <c r="C968" s="5" t="s">
        <v>118</v>
      </c>
      <c r="D968" s="5" t="s">
        <v>145</v>
      </c>
      <c r="E968" s="5" t="s">
        <v>49</v>
      </c>
      <c r="F968" s="5" t="s">
        <v>146</v>
      </c>
      <c r="I968" s="5" t="s">
        <v>498</v>
      </c>
      <c r="J968" s="5" t="s">
        <v>147</v>
      </c>
      <c r="K968" s="5"/>
      <c r="L968" t="str">
        <f t="shared" si="434"/>
        <v>Item</v>
      </c>
      <c r="M968" t="str">
        <f t="shared" si="435"/>
        <v>otherIdentifiers</v>
      </c>
      <c r="N968" t="str">
        <f t="shared" si="436"/>
        <v>OtherIdentifier</v>
      </c>
      <c r="O968" t="str">
        <f t="shared" si="437"/>
        <v/>
      </c>
      <c r="P968" t="str">
        <f t="shared" si="438"/>
        <v/>
      </c>
      <c r="Q968" t="str">
        <f t="shared" si="439"/>
        <v>Object</v>
      </c>
      <c r="R968" t="str">
        <f t="shared" si="440"/>
        <v>"Core"</v>
      </c>
      <c r="S968" t="str">
        <f t="shared" si="441"/>
        <v>"Item"</v>
      </c>
      <c r="T968" t="str">
        <f t="shared" si="442"/>
        <v>"otherIdentifiers"</v>
      </c>
      <c r="U968" t="str">
        <f t="shared" si="443"/>
        <v>"Embedded"</v>
      </c>
      <c r="V968" t="str">
        <f t="shared" si="444"/>
        <v>"OtherIdentifier"</v>
      </c>
      <c r="W968">
        <f>IF($A968="Implicit","",COUNTIFS($C$8:C968,C968,$A$8:A968,"Explicit"))</f>
        <v>12</v>
      </c>
      <c r="X968" t="str">
        <f t="shared" si="445"/>
        <v>"Item details"</v>
      </c>
      <c r="Y968" t="str">
        <f t="shared" si="446"/>
        <v>"Details about any other identifier; depending on the context of use"</v>
      </c>
      <c r="Z968" t="str">
        <f t="shared" si="447"/>
        <v>"true"</v>
      </c>
      <c r="AA968" t="str">
        <f t="shared" si="448"/>
        <v>"false"</v>
      </c>
      <c r="AB968" t="str">
        <f t="shared" si="449"/>
        <v>""</v>
      </c>
      <c r="AC968" t="str">
        <f t="shared" si="450"/>
        <v>"https://onerecord.iata.org/ns/cargo#Item"</v>
      </c>
      <c r="AD968" t="str">
        <f t="shared" si="451"/>
        <v>"https://onerecord.iata.org/ns/cargo#otherIdentifiers"</v>
      </c>
      <c r="AE968" t="str">
        <f t="shared" si="452"/>
        <v>"https://onerecord.iata.org/ns/cargo#OtherIdentifier"</v>
      </c>
      <c r="AF968" t="str">
        <f t="shared" si="453"/>
        <v>"Core","Item","otherIdentifiers","Embedded","OtherIdentifier",12,"Item details","Details about any other identifier; depending on the context of use","true","false","","https://onerecord.iata.org/ns/cargo#Item","https://onerecord.iata.org/ns/cargo#otherIdentifiers","https://onerecord.iata.org/ns/cargo#OtherIdentifier"</v>
      </c>
      <c r="AG968" t="str">
        <f t="shared" si="454"/>
        <v>"Core.Item"</v>
      </c>
      <c r="AH968" t="str">
        <f t="shared" si="455"/>
        <v>"otherIdentifiers"</v>
      </c>
      <c r="AI968" t="str">
        <f t="shared" si="456"/>
        <v>"Embedded.OtherIdentifier"</v>
      </c>
      <c r="AJ968" t="str">
        <f t="shared" si="457"/>
        <v>""</v>
      </c>
      <c r="AK968" t="str">
        <f t="shared" si="458"/>
        <v>"hasMany"</v>
      </c>
      <c r="AL968" t="str">
        <f t="shared" si="459"/>
        <v>"Core.Item","otherIdentifiers","Embedded.OtherIdentifier","","hasMany"</v>
      </c>
      <c r="AN968">
        <f>COUNTIF(View_conceptual!G:G,L968)</f>
        <v>1</v>
      </c>
      <c r="AO968">
        <f>COUNTIF(View_conceptual!H:H,L968)+COUNTIF(View_conceptual!I:I,N968)</f>
        <v>1</v>
      </c>
      <c r="AQ968" t="str">
        <f t="shared" si="460"/>
        <v>"Core","Item","otherIdentifiers","Embedded","OtherIdentifier",12,"Item details","Details about any other identifier; depending on the context of use","true","false","","https://onerecord.iata.org/ns/cargo#Item","https://onerecord.iata.org/ns/cargo#otherIdentifiers","https://onerecord.iata.org/ns/cargo#OtherIdentifier"</v>
      </c>
      <c r="AR968" t="str">
        <f t="shared" si="461"/>
        <v/>
      </c>
      <c r="AT968">
        <f>COUNTIF(View_full!G:G,L968)</f>
        <v>1</v>
      </c>
      <c r="AU968">
        <f>COUNTIF(View_full!H:H,L968)+COUNTIF(View_full!I:I,N968)</f>
        <v>1</v>
      </c>
      <c r="AV968">
        <f>COUNTIFS(Property_Manual!$A$2:$A$1206,Raw!L968,Property_Manual!$B$2:$B$1206,Raw!M968,Property_Manual!$C$2:$C$1206,Raw!N968,Property_Manual!$D$2:$D$1206,Raw!O968,Property_Manual!$F$2:$F$1206,"x")</f>
        <v>0</v>
      </c>
      <c r="AW968" t="str">
        <f t="shared" si="462"/>
        <v>"Core","Item","otherIdentifiers","Embedded","OtherIdentifier",12,"Item details","Details about any other identifier; depending on the context of use","true","false","","https://onerecord.iata.org/ns/cargo#Item","https://onerecord.iata.org/ns/cargo#otherIdentifiers","https://onerecord.iata.org/ns/cargo#OtherIdentifier"</v>
      </c>
      <c r="AX968" t="str">
        <f t="shared" si="463"/>
        <v/>
      </c>
      <c r="AY968" t="str">
        <f t="shared" si="464"/>
        <v/>
      </c>
    </row>
    <row r="969" spans="1:51" x14ac:dyDescent="0.2">
      <c r="A969" s="5" t="s">
        <v>1254</v>
      </c>
      <c r="B969" s="5" t="s">
        <v>20</v>
      </c>
      <c r="C969" s="5" t="s">
        <v>118</v>
      </c>
      <c r="D969" s="5" t="s">
        <v>511</v>
      </c>
      <c r="E969" s="5"/>
      <c r="F969" s="5" t="s">
        <v>6</v>
      </c>
      <c r="G969">
        <v>1</v>
      </c>
      <c r="I969" s="5" t="s">
        <v>498</v>
      </c>
      <c r="J969" s="5" t="s">
        <v>512</v>
      </c>
      <c r="K969" s="5"/>
      <c r="L969" t="str">
        <f t="shared" ref="L969:L1032" si="465">SUBSTITUTE(SUBSTITUTE(SUBSTITUTE(C969,$B$2,$A$2),$B$3,$A$3),$B$4,$A$4)</f>
        <v>Item</v>
      </c>
      <c r="M969" t="str">
        <f t="shared" ref="M969:M1032" si="466">SUBSTITUTE(SUBSTITUTE(SUBSTITUTE(D969,$B$2,$A$2),$B$3,$A$3),$A$4,$B$4)</f>
        <v>batchNumber</v>
      </c>
      <c r="N969" t="str">
        <f t="shared" ref="N969:N1032" si="467">SUBSTITUTE(SUBSTITUTE(SUBSTITUTE(F969,$B$2,$A$2),$B$3,$A$3),$B$4,$A$4)</f>
        <v>string</v>
      </c>
      <c r="O969" t="str">
        <f t="shared" ref="O969:O1032" si="468">SUBSTITUTE(SUBSTITUTE(SUBSTITUTE(H969,$B$2,$A$2),$B$3,$A$3),$B$4,$A$4)</f>
        <v/>
      </c>
      <c r="P969" t="str">
        <f t="shared" ref="P969:P1032" si="469">SUBSTITUTE(SUBSTITUTE(SUBSTITUTE(K969,$B$2,$A$2),$B$3,$A$3),$B$4,$A$4)</f>
        <v/>
      </c>
      <c r="Q969" t="str">
        <f t="shared" ref="Q969:Q1032" si="470">IF(LEFT(N969,3)="xsd","Data","Object")</f>
        <v>Object</v>
      </c>
      <c r="R969" t="str">
        <f t="shared" ref="R969:R1032" si="471">IF($A969="Implicit","",$F$1&amp;B969&amp;$F$1)</f>
        <v>"Core"</v>
      </c>
      <c r="S969" t="str">
        <f t="shared" ref="S969:S1032" si="472">IF($A969="Implicit","",$F$1&amp;L969&amp;$F$1)</f>
        <v>"Item"</v>
      </c>
      <c r="T969" t="str">
        <f t="shared" ref="T969:T1032" si="473">IF($A969="Implicit","",$F$1&amp;M969&amp;$F$1)</f>
        <v>"batchNumber"</v>
      </c>
      <c r="U969" t="str">
        <f t="shared" ref="U969:U1032" si="474">IF($A969="Implicit","",$F$1&amp;E969&amp;$F$1)</f>
        <v>""</v>
      </c>
      <c r="V969" t="str">
        <f t="shared" ref="V969:V1032" si="475">IF($A969="Implicit","",$F$1&amp;N969&amp;$F$1)</f>
        <v>"string"</v>
      </c>
      <c r="W969">
        <f>IF($A969="Implicit","",COUNTIFS($C$8:C969,C969,$A$8:A969,"Explicit"))</f>
        <v>13</v>
      </c>
      <c r="X969" t="str">
        <f t="shared" ref="X969:X1032" si="476">IF($A969="Implicit","",$F$1&amp;SUBSTITUTE(IF(I969=0,"",I969),",",";")&amp;$F$1)</f>
        <v>"Item details"</v>
      </c>
      <c r="Y969" t="str">
        <f t="shared" ref="Y969:Y1032" si="477">IF($A969="Implicit","",$F$1&amp;SUBSTITUTE(IF(J969=0,"",J969),",",";")&amp;$F$1)</f>
        <v>"Production batch number / reference"</v>
      </c>
      <c r="Z969" t="str">
        <f t="shared" ref="Z969:Z1032" si="478">IF($A969="Implicit","",$F$1&amp;IF(G969=1,"false","true")&amp;$F$1)</f>
        <v>"false"</v>
      </c>
      <c r="AA969" t="str">
        <f t="shared" ref="AA969:AA1032" si="479">IF($A969="Implicit","",$F$1&amp;IF(OR(E969="Enum",E969="CodeList"),"true","false")&amp;$F$1)</f>
        <v>"false"</v>
      </c>
      <c r="AB969" t="str">
        <f t="shared" ref="AB969:AB1032" si="480">IF($A969="Implicit","",$F$1&amp;P969&amp;$F$1)</f>
        <v>""</v>
      </c>
      <c r="AC969" t="str">
        <f t="shared" ref="AC969:AC1032" si="481">IF($A969="Implicit","",$F$1&amp;C969&amp;$F$1)</f>
        <v>"https://onerecord.iata.org/ns/cargo#Item"</v>
      </c>
      <c r="AD969" t="str">
        <f t="shared" ref="AD969:AD1032" si="482">IF($A969="Implicit","",$F$1&amp;D969&amp;$F$1)</f>
        <v>"https://onerecord.iata.org/ns/cargo#batchNumber"</v>
      </c>
      <c r="AE969" t="str">
        <f t="shared" ref="AE969:AE1032" si="483">IF($A969="Implicit","",$F$1&amp;F969&amp;$F$1)</f>
        <v>"http://www.w3.org/2001/XMLSchema#string"</v>
      </c>
      <c r="AF969" t="str">
        <f t="shared" ref="AF969:AF1032" si="484">IF(A969="Implicit","",R969&amp;","&amp;S969&amp;","&amp;T969&amp;","&amp;U969&amp;","&amp;V969&amp;","&amp;W969&amp;","&amp;X969&amp;","&amp;Y969&amp;","&amp;Z969&amp;","&amp;AA969&amp;","&amp;AB969&amp;","&amp;AC969&amp;","&amp;AD969&amp;","&amp;AE969)</f>
        <v>"Core","Item","batchNumber","","string",13,"Item details","Production batch number / reference","false","false","","https://onerecord.iata.org/ns/cargo#Item","https://onerecord.iata.org/ns/cargo#batchNumber","http://www.w3.org/2001/XMLSchema#string"</v>
      </c>
      <c r="AG969" t="str">
        <f t="shared" ref="AG969:AG1032" si="485">IF(Q969="Data","",$F$1&amp;B969&amp;"."&amp;L969&amp;$F$1)</f>
        <v>"Core.Item"</v>
      </c>
      <c r="AH969" t="str">
        <f t="shared" ref="AH969:AH1032" si="486">IF(Q969="Data","",$F$1&amp;M969&amp;$F$1)</f>
        <v>"batchNumber"</v>
      </c>
      <c r="AI969" t="str">
        <f t="shared" ref="AI969:AI1032" si="487">IF(Q969="Data","",$F$1&amp;E969&amp;"."&amp;N969&amp;$F$1)</f>
        <v>".string"</v>
      </c>
      <c r="AJ969" t="str">
        <f t="shared" ref="AJ969:AJ1032" si="488">IF(Q969="Data","",$F$1&amp;O969&amp;$F$1)</f>
        <v>""</v>
      </c>
      <c r="AK969" t="str">
        <f t="shared" ref="AK969:AK1032" si="489">IF(Q969="Data","",$F$1&amp;IF(G969=1,"hasOne","hasMany")&amp;$F$1)</f>
        <v>"hasOne"</v>
      </c>
      <c r="AL969" t="str">
        <f t="shared" ref="AL969:AL1032" si="490">IF(Q969="Data","",AG969&amp;","&amp;AH969&amp;","&amp;AI969&amp;","&amp;AJ969&amp;","&amp;AK969)</f>
        <v>"Core.Item","batchNumber",".string","","hasOne"</v>
      </c>
      <c r="AN969">
        <f>COUNTIF(View_conceptual!G:G,L969)</f>
        <v>1</v>
      </c>
      <c r="AO969">
        <f>COUNTIF(View_conceptual!H:H,L969)+COUNTIF(View_conceptual!I:I,N969)</f>
        <v>1</v>
      </c>
      <c r="AQ969" t="str">
        <f t="shared" ref="AQ969:AQ1032" si="491">IF(AN969=1,AF969,"")</f>
        <v>"Core","Item","batchNumber","","string",13,"Item details","Production batch number / reference","false","false","","https://onerecord.iata.org/ns/cargo#Item","https://onerecord.iata.org/ns/cargo#batchNumber","http://www.w3.org/2001/XMLSchema#string"</v>
      </c>
      <c r="AR969" t="str">
        <f t="shared" ref="AR969:AR1032" si="492">IF(AO969=2,AL969,"")</f>
        <v/>
      </c>
      <c r="AT969">
        <f>COUNTIF(View_full!G:G,L969)</f>
        <v>1</v>
      </c>
      <c r="AU969">
        <f>COUNTIF(View_full!H:H,L969)+COUNTIF(View_full!I:I,N969)</f>
        <v>1</v>
      </c>
      <c r="AV969">
        <f>COUNTIFS(Property_Manual!$A$2:$A$1206,Raw!L969,Property_Manual!$B$2:$B$1206,Raw!M969,Property_Manual!$C$2:$C$1206,Raw!N969,Property_Manual!$D$2:$D$1206,Raw!O969,Property_Manual!$F$2:$F$1206,"x")</f>
        <v>0</v>
      </c>
      <c r="AW969" t="str">
        <f t="shared" ref="AW969:AW1032" si="493">IF(AT969=1,AF969,"")</f>
        <v>"Core","Item","batchNumber","","string",13,"Item details","Production batch number / reference","false","false","","https://onerecord.iata.org/ns/cargo#Item","https://onerecord.iata.org/ns/cargo#batchNumber","http://www.w3.org/2001/XMLSchema#string"</v>
      </c>
      <c r="AX969" t="str">
        <f t="shared" ref="AX969:AX1032" si="494">IF(AU969=2,AL969,"")</f>
        <v/>
      </c>
      <c r="AY969" t="str">
        <f t="shared" ref="AY969:AY1032" si="495">IF(AV969=1,AL969,"")</f>
        <v/>
      </c>
    </row>
    <row r="970" spans="1:51" x14ac:dyDescent="0.2">
      <c r="A970" s="5" t="s">
        <v>1254</v>
      </c>
      <c r="B970" s="5" t="s">
        <v>20</v>
      </c>
      <c r="C970" s="5" t="s">
        <v>118</v>
      </c>
      <c r="D970" s="5" t="s">
        <v>513</v>
      </c>
      <c r="E970" s="5"/>
      <c r="F970" s="5" t="s">
        <v>253</v>
      </c>
      <c r="G970">
        <v>1</v>
      </c>
      <c r="I970" s="5" t="s">
        <v>498</v>
      </c>
      <c r="J970" s="5" t="s">
        <v>514</v>
      </c>
      <c r="K970" s="5"/>
      <c r="L970" t="str">
        <f t="shared" si="465"/>
        <v>Item</v>
      </c>
      <c r="M970" t="str">
        <f t="shared" si="466"/>
        <v>expiryDate</v>
      </c>
      <c r="N970" t="str">
        <f t="shared" si="467"/>
        <v>dateTime</v>
      </c>
      <c r="O970" t="str">
        <f t="shared" si="468"/>
        <v/>
      </c>
      <c r="P970" t="str">
        <f t="shared" si="469"/>
        <v/>
      </c>
      <c r="Q970" t="str">
        <f t="shared" si="470"/>
        <v>Object</v>
      </c>
      <c r="R970" t="str">
        <f t="shared" si="471"/>
        <v>"Core"</v>
      </c>
      <c r="S970" t="str">
        <f t="shared" si="472"/>
        <v>"Item"</v>
      </c>
      <c r="T970" t="str">
        <f t="shared" si="473"/>
        <v>"expiryDate"</v>
      </c>
      <c r="U970" t="str">
        <f t="shared" si="474"/>
        <v>""</v>
      </c>
      <c r="V970" t="str">
        <f t="shared" si="475"/>
        <v>"dateTime"</v>
      </c>
      <c r="W970">
        <f>IF($A970="Implicit","",COUNTIFS($C$8:C970,C970,$A$8:A970,"Explicit"))</f>
        <v>14</v>
      </c>
      <c r="X970" t="str">
        <f t="shared" si="476"/>
        <v>"Item details"</v>
      </c>
      <c r="Y970" t="str">
        <f t="shared" si="477"/>
        <v>"Product expiry date - e.g. for perishables goods or goods with programmed obsolescence"</v>
      </c>
      <c r="Z970" t="str">
        <f t="shared" si="478"/>
        <v>"false"</v>
      </c>
      <c r="AA970" t="str">
        <f t="shared" si="479"/>
        <v>"false"</v>
      </c>
      <c r="AB970" t="str">
        <f t="shared" si="480"/>
        <v>""</v>
      </c>
      <c r="AC970" t="str">
        <f t="shared" si="481"/>
        <v>"https://onerecord.iata.org/ns/cargo#Item"</v>
      </c>
      <c r="AD970" t="str">
        <f t="shared" si="482"/>
        <v>"https://onerecord.iata.org/ns/cargo#expiryDate"</v>
      </c>
      <c r="AE970" t="str">
        <f t="shared" si="483"/>
        <v>"http://www.w3.org/2001/XMLSchema#dateTime"</v>
      </c>
      <c r="AF970" t="str">
        <f t="shared" si="484"/>
        <v>"Core","Item","expiryDate","","dateTime",14,"Item details","Product expiry date - e.g. for perishables goods or goods with programmed obsolescence","false","false","","https://onerecord.iata.org/ns/cargo#Item","https://onerecord.iata.org/ns/cargo#expiryDate","http://www.w3.org/2001/XMLSchema#dateTime"</v>
      </c>
      <c r="AG970" t="str">
        <f t="shared" si="485"/>
        <v>"Core.Item"</v>
      </c>
      <c r="AH970" t="str">
        <f t="shared" si="486"/>
        <v>"expiryDate"</v>
      </c>
      <c r="AI970" t="str">
        <f t="shared" si="487"/>
        <v>".dateTime"</v>
      </c>
      <c r="AJ970" t="str">
        <f t="shared" si="488"/>
        <v>""</v>
      </c>
      <c r="AK970" t="str">
        <f t="shared" si="489"/>
        <v>"hasOne"</v>
      </c>
      <c r="AL970" t="str">
        <f t="shared" si="490"/>
        <v>"Core.Item","expiryDate",".dateTime","","hasOne"</v>
      </c>
      <c r="AN970">
        <f>COUNTIF(View_conceptual!G:G,L970)</f>
        <v>1</v>
      </c>
      <c r="AO970">
        <f>COUNTIF(View_conceptual!H:H,L970)+COUNTIF(View_conceptual!I:I,N970)</f>
        <v>1</v>
      </c>
      <c r="AQ970" t="str">
        <f t="shared" si="491"/>
        <v>"Core","Item","expiryDate","","dateTime",14,"Item details","Product expiry date - e.g. for perishables goods or goods with programmed obsolescence","false","false","","https://onerecord.iata.org/ns/cargo#Item","https://onerecord.iata.org/ns/cargo#expiryDate","http://www.w3.org/2001/XMLSchema#dateTime"</v>
      </c>
      <c r="AR970" t="str">
        <f t="shared" si="492"/>
        <v/>
      </c>
      <c r="AT970">
        <f>COUNTIF(View_full!G:G,L970)</f>
        <v>1</v>
      </c>
      <c r="AU970">
        <f>COUNTIF(View_full!H:H,L970)+COUNTIF(View_full!I:I,N970)</f>
        <v>1</v>
      </c>
      <c r="AV970">
        <f>COUNTIFS(Property_Manual!$A$2:$A$1206,Raw!L970,Property_Manual!$B$2:$B$1206,Raw!M970,Property_Manual!$C$2:$C$1206,Raw!N970,Property_Manual!$D$2:$D$1206,Raw!O970,Property_Manual!$F$2:$F$1206,"x")</f>
        <v>0</v>
      </c>
      <c r="AW970" t="str">
        <f t="shared" si="493"/>
        <v>"Core","Item","expiryDate","","dateTime",14,"Item details","Product expiry date - e.g. for perishables goods or goods with programmed obsolescence","false","false","","https://onerecord.iata.org/ns/cargo#Item","https://onerecord.iata.org/ns/cargo#expiryDate","http://www.w3.org/2001/XMLSchema#dateTime"</v>
      </c>
      <c r="AX970" t="str">
        <f t="shared" si="494"/>
        <v/>
      </c>
      <c r="AY970" t="str">
        <f t="shared" si="495"/>
        <v/>
      </c>
    </row>
    <row r="971" spans="1:51" x14ac:dyDescent="0.2">
      <c r="A971" s="5" t="s">
        <v>1254</v>
      </c>
      <c r="B971" s="5" t="s">
        <v>20</v>
      </c>
      <c r="C971" s="5" t="s">
        <v>118</v>
      </c>
      <c r="D971" s="5" t="s">
        <v>515</v>
      </c>
      <c r="F971" s="5" t="s">
        <v>6</v>
      </c>
      <c r="G971">
        <v>1</v>
      </c>
      <c r="I971" s="5" t="s">
        <v>498</v>
      </c>
      <c r="J971" s="5" t="s">
        <v>516</v>
      </c>
      <c r="K971" s="5"/>
      <c r="L971" t="str">
        <f t="shared" si="465"/>
        <v>Item</v>
      </c>
      <c r="M971" t="str">
        <f t="shared" si="466"/>
        <v>lotNumber</v>
      </c>
      <c r="N971" t="str">
        <f t="shared" si="467"/>
        <v>string</v>
      </c>
      <c r="O971" t="str">
        <f t="shared" si="468"/>
        <v/>
      </c>
      <c r="P971" t="str">
        <f t="shared" si="469"/>
        <v/>
      </c>
      <c r="Q971" t="str">
        <f t="shared" si="470"/>
        <v>Object</v>
      </c>
      <c r="R971" t="str">
        <f t="shared" si="471"/>
        <v>"Core"</v>
      </c>
      <c r="S971" t="str">
        <f t="shared" si="472"/>
        <v>"Item"</v>
      </c>
      <c r="T971" t="str">
        <f t="shared" si="473"/>
        <v>"lotNumber"</v>
      </c>
      <c r="U971" t="str">
        <f t="shared" si="474"/>
        <v>""</v>
      </c>
      <c r="V971" t="str">
        <f t="shared" si="475"/>
        <v>"string"</v>
      </c>
      <c r="W971">
        <f>IF($A971="Implicit","",COUNTIFS($C$8:C971,C971,$A$8:A971,"Explicit"))</f>
        <v>15</v>
      </c>
      <c r="X971" t="str">
        <f t="shared" si="476"/>
        <v>"Item details"</v>
      </c>
      <c r="Y971" t="str">
        <f t="shared" si="477"/>
        <v>"Production lot number / reference"</v>
      </c>
      <c r="Z971" t="str">
        <f t="shared" si="478"/>
        <v>"false"</v>
      </c>
      <c r="AA971" t="str">
        <f t="shared" si="479"/>
        <v>"false"</v>
      </c>
      <c r="AB971" t="str">
        <f t="shared" si="480"/>
        <v>""</v>
      </c>
      <c r="AC971" t="str">
        <f t="shared" si="481"/>
        <v>"https://onerecord.iata.org/ns/cargo#Item"</v>
      </c>
      <c r="AD971" t="str">
        <f t="shared" si="482"/>
        <v>"https://onerecord.iata.org/ns/cargo#lotNumber"</v>
      </c>
      <c r="AE971" t="str">
        <f t="shared" si="483"/>
        <v>"http://www.w3.org/2001/XMLSchema#string"</v>
      </c>
      <c r="AF971" t="str">
        <f t="shared" si="484"/>
        <v>"Core","Item","lotNumber","","string",15,"Item details","Production lot number / reference","false","false","","https://onerecord.iata.org/ns/cargo#Item","https://onerecord.iata.org/ns/cargo#lotNumber","http://www.w3.org/2001/XMLSchema#string"</v>
      </c>
      <c r="AG971" t="str">
        <f t="shared" si="485"/>
        <v>"Core.Item"</v>
      </c>
      <c r="AH971" t="str">
        <f t="shared" si="486"/>
        <v>"lotNumber"</v>
      </c>
      <c r="AI971" t="str">
        <f t="shared" si="487"/>
        <v>".string"</v>
      </c>
      <c r="AJ971" t="str">
        <f t="shared" si="488"/>
        <v>""</v>
      </c>
      <c r="AK971" t="str">
        <f t="shared" si="489"/>
        <v>"hasOne"</v>
      </c>
      <c r="AL971" t="str">
        <f t="shared" si="490"/>
        <v>"Core.Item","lotNumber",".string","","hasOne"</v>
      </c>
      <c r="AN971">
        <f>COUNTIF(View_conceptual!G:G,L971)</f>
        <v>1</v>
      </c>
      <c r="AO971">
        <f>COUNTIF(View_conceptual!H:H,L971)+COUNTIF(View_conceptual!I:I,N971)</f>
        <v>1</v>
      </c>
      <c r="AQ971" t="str">
        <f t="shared" si="491"/>
        <v>"Core","Item","lotNumber","","string",15,"Item details","Production lot number / reference","false","false","","https://onerecord.iata.org/ns/cargo#Item","https://onerecord.iata.org/ns/cargo#lotNumber","http://www.w3.org/2001/XMLSchema#string"</v>
      </c>
      <c r="AR971" t="str">
        <f t="shared" si="492"/>
        <v/>
      </c>
      <c r="AT971">
        <f>COUNTIF(View_full!G:G,L971)</f>
        <v>1</v>
      </c>
      <c r="AU971">
        <f>COUNTIF(View_full!H:H,L971)+COUNTIF(View_full!I:I,N971)</f>
        <v>1</v>
      </c>
      <c r="AV971">
        <f>COUNTIFS(Property_Manual!$A$2:$A$1206,Raw!L971,Property_Manual!$B$2:$B$1206,Raw!M971,Property_Manual!$C$2:$C$1206,Raw!N971,Property_Manual!$D$2:$D$1206,Raw!O971,Property_Manual!$F$2:$F$1206,"x")</f>
        <v>0</v>
      </c>
      <c r="AW971" t="str">
        <f t="shared" si="493"/>
        <v>"Core","Item","lotNumber","","string",15,"Item details","Production lot number / reference","false","false","","https://onerecord.iata.org/ns/cargo#Item","https://onerecord.iata.org/ns/cargo#lotNumber","http://www.w3.org/2001/XMLSchema#string"</v>
      </c>
      <c r="AX971" t="str">
        <f t="shared" si="494"/>
        <v/>
      </c>
      <c r="AY971" t="str">
        <f t="shared" si="495"/>
        <v/>
      </c>
    </row>
    <row r="972" spans="1:51" x14ac:dyDescent="0.2">
      <c r="A972" s="5" t="s">
        <v>1254</v>
      </c>
      <c r="B972" s="5" t="s">
        <v>20</v>
      </c>
      <c r="C972" s="5" t="s">
        <v>118</v>
      </c>
      <c r="D972" s="5" t="s">
        <v>517</v>
      </c>
      <c r="F972" s="5" t="s">
        <v>253</v>
      </c>
      <c r="G972">
        <v>1</v>
      </c>
      <c r="I972" s="5" t="s">
        <v>498</v>
      </c>
      <c r="J972" s="5" t="s">
        <v>518</v>
      </c>
      <c r="K972" s="5"/>
      <c r="L972" t="str">
        <f t="shared" si="465"/>
        <v>Item</v>
      </c>
      <c r="M972" t="str">
        <f t="shared" si="466"/>
        <v>productionDate</v>
      </c>
      <c r="N972" t="str">
        <f t="shared" si="467"/>
        <v>dateTime</v>
      </c>
      <c r="O972" t="str">
        <f t="shared" si="468"/>
        <v/>
      </c>
      <c r="P972" t="str">
        <f t="shared" si="469"/>
        <v/>
      </c>
      <c r="Q972" t="str">
        <f t="shared" si="470"/>
        <v>Object</v>
      </c>
      <c r="R972" t="str">
        <f t="shared" si="471"/>
        <v>"Core"</v>
      </c>
      <c r="S972" t="str">
        <f t="shared" si="472"/>
        <v>"Item"</v>
      </c>
      <c r="T972" t="str">
        <f t="shared" si="473"/>
        <v>"productionDate"</v>
      </c>
      <c r="U972" t="str">
        <f t="shared" si="474"/>
        <v>""</v>
      </c>
      <c r="V972" t="str">
        <f t="shared" si="475"/>
        <v>"dateTime"</v>
      </c>
      <c r="W972">
        <f>IF($A972="Implicit","",COUNTIFS($C$8:C972,C972,$A$8:A972,"Explicit"))</f>
        <v>16</v>
      </c>
      <c r="X972" t="str">
        <f t="shared" si="476"/>
        <v>"Item details"</v>
      </c>
      <c r="Y972" t="str">
        <f t="shared" si="477"/>
        <v>"Production date"</v>
      </c>
      <c r="Z972" t="str">
        <f t="shared" si="478"/>
        <v>"false"</v>
      </c>
      <c r="AA972" t="str">
        <f t="shared" si="479"/>
        <v>"false"</v>
      </c>
      <c r="AB972" t="str">
        <f t="shared" si="480"/>
        <v>""</v>
      </c>
      <c r="AC972" t="str">
        <f t="shared" si="481"/>
        <v>"https://onerecord.iata.org/ns/cargo#Item"</v>
      </c>
      <c r="AD972" t="str">
        <f t="shared" si="482"/>
        <v>"https://onerecord.iata.org/ns/cargo#productionDate"</v>
      </c>
      <c r="AE972" t="str">
        <f t="shared" si="483"/>
        <v>"http://www.w3.org/2001/XMLSchema#dateTime"</v>
      </c>
      <c r="AF972" t="str">
        <f t="shared" si="484"/>
        <v>"Core","Item","productionDate","","dateTime",16,"Item details","Production date","false","false","","https://onerecord.iata.org/ns/cargo#Item","https://onerecord.iata.org/ns/cargo#productionDate","http://www.w3.org/2001/XMLSchema#dateTime"</v>
      </c>
      <c r="AG972" t="str">
        <f t="shared" si="485"/>
        <v>"Core.Item"</v>
      </c>
      <c r="AH972" t="str">
        <f t="shared" si="486"/>
        <v>"productionDate"</v>
      </c>
      <c r="AI972" t="str">
        <f t="shared" si="487"/>
        <v>".dateTime"</v>
      </c>
      <c r="AJ972" t="str">
        <f t="shared" si="488"/>
        <v>""</v>
      </c>
      <c r="AK972" t="str">
        <f t="shared" si="489"/>
        <v>"hasOne"</v>
      </c>
      <c r="AL972" t="str">
        <f t="shared" si="490"/>
        <v>"Core.Item","productionDate",".dateTime","","hasOne"</v>
      </c>
      <c r="AN972">
        <f>COUNTIF(View_conceptual!G:G,L972)</f>
        <v>1</v>
      </c>
      <c r="AO972">
        <f>COUNTIF(View_conceptual!H:H,L972)+COUNTIF(View_conceptual!I:I,N972)</f>
        <v>1</v>
      </c>
      <c r="AQ972" t="str">
        <f t="shared" si="491"/>
        <v>"Core","Item","productionDate","","dateTime",16,"Item details","Production date","false","false","","https://onerecord.iata.org/ns/cargo#Item","https://onerecord.iata.org/ns/cargo#productionDate","http://www.w3.org/2001/XMLSchema#dateTime"</v>
      </c>
      <c r="AR972" t="str">
        <f t="shared" si="492"/>
        <v/>
      </c>
      <c r="AT972">
        <f>COUNTIF(View_full!G:G,L972)</f>
        <v>1</v>
      </c>
      <c r="AU972">
        <f>COUNTIF(View_full!H:H,L972)+COUNTIF(View_full!I:I,N972)</f>
        <v>1</v>
      </c>
      <c r="AV972">
        <f>COUNTIFS(Property_Manual!$A$2:$A$1206,Raw!L972,Property_Manual!$B$2:$B$1206,Raw!M972,Property_Manual!$C$2:$C$1206,Raw!N972,Property_Manual!$D$2:$D$1206,Raw!O972,Property_Manual!$F$2:$F$1206,"x")</f>
        <v>0</v>
      </c>
      <c r="AW972" t="str">
        <f t="shared" si="493"/>
        <v>"Core","Item","productionDate","","dateTime",16,"Item details","Production date","false","false","","https://onerecord.iata.org/ns/cargo#Item","https://onerecord.iata.org/ns/cargo#productionDate","http://www.w3.org/2001/XMLSchema#dateTime"</v>
      </c>
      <c r="AX972" t="str">
        <f t="shared" si="494"/>
        <v/>
      </c>
      <c r="AY972" t="str">
        <f t="shared" si="495"/>
        <v/>
      </c>
    </row>
    <row r="973" spans="1:51" x14ac:dyDescent="0.2">
      <c r="A973" s="5" t="s">
        <v>1254</v>
      </c>
      <c r="B973" s="5" t="s">
        <v>20</v>
      </c>
      <c r="C973" s="5" t="s">
        <v>118</v>
      </c>
      <c r="D973" s="5" t="s">
        <v>519</v>
      </c>
      <c r="F973" s="5" t="s">
        <v>107</v>
      </c>
      <c r="G973">
        <v>1</v>
      </c>
      <c r="I973" s="5" t="s">
        <v>498</v>
      </c>
      <c r="J973" s="5" t="s">
        <v>520</v>
      </c>
      <c r="K973" s="5"/>
      <c r="L973" t="str">
        <f t="shared" si="465"/>
        <v>Item</v>
      </c>
      <c r="M973" t="str">
        <f t="shared" si="466"/>
        <v>quantityForUnitPrice</v>
      </c>
      <c r="N973" t="str">
        <f t="shared" si="467"/>
        <v>double</v>
      </c>
      <c r="O973" t="str">
        <f t="shared" si="468"/>
        <v/>
      </c>
      <c r="P973" t="str">
        <f t="shared" si="469"/>
        <v/>
      </c>
      <c r="Q973" t="str">
        <f t="shared" si="470"/>
        <v>Object</v>
      </c>
      <c r="R973" t="str">
        <f t="shared" si="471"/>
        <v>"Core"</v>
      </c>
      <c r="S973" t="str">
        <f t="shared" si="472"/>
        <v>"Item"</v>
      </c>
      <c r="T973" t="str">
        <f t="shared" si="473"/>
        <v>"quantityForUnitPrice"</v>
      </c>
      <c r="U973" t="str">
        <f t="shared" si="474"/>
        <v>""</v>
      </c>
      <c r="V973" t="str">
        <f t="shared" si="475"/>
        <v>"double"</v>
      </c>
      <c r="W973">
        <f>IF($A973="Implicit","",COUNTIFS($C$8:C973,C973,$A$8:A973,"Explicit"))</f>
        <v>17</v>
      </c>
      <c r="X973" t="str">
        <f t="shared" si="476"/>
        <v>"Item details"</v>
      </c>
      <c r="Y973" t="str">
        <f t="shared" si="477"/>
        <v>"Product quantity for unit price - e.g. 12 (eggs for one USD 1)"</v>
      </c>
      <c r="Z973" t="str">
        <f t="shared" si="478"/>
        <v>"false"</v>
      </c>
      <c r="AA973" t="str">
        <f t="shared" si="479"/>
        <v>"false"</v>
      </c>
      <c r="AB973" t="str">
        <f t="shared" si="480"/>
        <v>""</v>
      </c>
      <c r="AC973" t="str">
        <f t="shared" si="481"/>
        <v>"https://onerecord.iata.org/ns/cargo#Item"</v>
      </c>
      <c r="AD973" t="str">
        <f t="shared" si="482"/>
        <v>"https://onerecord.iata.org/ns/cargo#quantityForUnitPrice"</v>
      </c>
      <c r="AE973" t="str">
        <f t="shared" si="483"/>
        <v>"http://www.w3.org/2001/XMLSchema#double"</v>
      </c>
      <c r="AF973" t="str">
        <f t="shared" si="484"/>
        <v>"Core","Item","quantityForUnitPrice","","double",17,"Item details","Product quantity for unit price - e.g. 12 (eggs for one USD 1)","false","false","","https://onerecord.iata.org/ns/cargo#Item","https://onerecord.iata.org/ns/cargo#quantityForUnitPrice","http://www.w3.org/2001/XMLSchema#double"</v>
      </c>
      <c r="AG973" t="str">
        <f t="shared" si="485"/>
        <v>"Core.Item"</v>
      </c>
      <c r="AH973" t="str">
        <f t="shared" si="486"/>
        <v>"quantityForUnitPrice"</v>
      </c>
      <c r="AI973" t="str">
        <f t="shared" si="487"/>
        <v>".double"</v>
      </c>
      <c r="AJ973" t="str">
        <f t="shared" si="488"/>
        <v>""</v>
      </c>
      <c r="AK973" t="str">
        <f t="shared" si="489"/>
        <v>"hasOne"</v>
      </c>
      <c r="AL973" t="str">
        <f t="shared" si="490"/>
        <v>"Core.Item","quantityForUnitPrice",".double","","hasOne"</v>
      </c>
      <c r="AN973">
        <f>COUNTIF(View_conceptual!G:G,L973)</f>
        <v>1</v>
      </c>
      <c r="AO973">
        <f>COUNTIF(View_conceptual!H:H,L973)+COUNTIF(View_conceptual!I:I,N973)</f>
        <v>1</v>
      </c>
      <c r="AQ973" t="str">
        <f t="shared" si="491"/>
        <v>"Core","Item","quantityForUnitPrice","","double",17,"Item details","Product quantity for unit price - e.g. 12 (eggs for one USD 1)","false","false","","https://onerecord.iata.org/ns/cargo#Item","https://onerecord.iata.org/ns/cargo#quantityForUnitPrice","http://www.w3.org/2001/XMLSchema#double"</v>
      </c>
      <c r="AR973" t="str">
        <f t="shared" si="492"/>
        <v/>
      </c>
      <c r="AT973">
        <f>COUNTIF(View_full!G:G,L973)</f>
        <v>1</v>
      </c>
      <c r="AU973">
        <f>COUNTIF(View_full!H:H,L973)+COUNTIF(View_full!I:I,N973)</f>
        <v>1</v>
      </c>
      <c r="AV973">
        <f>COUNTIFS(Property_Manual!$A$2:$A$1206,Raw!L973,Property_Manual!$B$2:$B$1206,Raw!M973,Property_Manual!$C$2:$C$1206,Raw!N973,Property_Manual!$D$2:$D$1206,Raw!O973,Property_Manual!$F$2:$F$1206,"x")</f>
        <v>0</v>
      </c>
      <c r="AW973" t="str">
        <f t="shared" si="493"/>
        <v>"Core","Item","quantityForUnitPrice","","double",17,"Item details","Product quantity for unit price - e.g. 12 (eggs for one USD 1)","false","false","","https://onerecord.iata.org/ns/cargo#Item","https://onerecord.iata.org/ns/cargo#quantityForUnitPrice","http://www.w3.org/2001/XMLSchema#double"</v>
      </c>
      <c r="AX973" t="str">
        <f t="shared" si="494"/>
        <v/>
      </c>
      <c r="AY973" t="str">
        <f t="shared" si="495"/>
        <v/>
      </c>
    </row>
    <row r="974" spans="1:51" x14ac:dyDescent="0.2">
      <c r="A974" s="5" t="s">
        <v>1254</v>
      </c>
      <c r="B974" s="5" t="s">
        <v>20</v>
      </c>
      <c r="C974" s="5" t="s">
        <v>118</v>
      </c>
      <c r="D974" s="5" t="s">
        <v>40</v>
      </c>
      <c r="E974" t="s">
        <v>1212</v>
      </c>
      <c r="F974" s="5" t="s">
        <v>41</v>
      </c>
      <c r="I974" s="5" t="s">
        <v>498</v>
      </c>
      <c r="J974" s="5" t="s">
        <v>42</v>
      </c>
      <c r="K974" s="5"/>
      <c r="L974" t="str">
        <f t="shared" si="465"/>
        <v>Item</v>
      </c>
      <c r="M974" t="str">
        <f t="shared" si="466"/>
        <v>events</v>
      </c>
      <c r="N974" t="str">
        <f t="shared" si="467"/>
        <v>LogisticsEvent</v>
      </c>
      <c r="O974" t="str">
        <f t="shared" si="468"/>
        <v/>
      </c>
      <c r="P974" t="str">
        <f t="shared" si="469"/>
        <v/>
      </c>
      <c r="Q974" t="str">
        <f t="shared" si="470"/>
        <v>Object</v>
      </c>
      <c r="R974" t="str">
        <f t="shared" si="471"/>
        <v>"Core"</v>
      </c>
      <c r="S974" t="str">
        <f t="shared" si="472"/>
        <v>"Item"</v>
      </c>
      <c r="T974" t="str">
        <f t="shared" si="473"/>
        <v>"events"</v>
      </c>
      <c r="U974" t="str">
        <f t="shared" si="474"/>
        <v>"Event"</v>
      </c>
      <c r="V974" t="str">
        <f t="shared" si="475"/>
        <v>"LogisticsEvent"</v>
      </c>
      <c r="W974">
        <f>IF($A974="Implicit","",COUNTIFS($C$8:C974,C974,$A$8:A974,"Explicit"))</f>
        <v>18</v>
      </c>
      <c r="X974" t="str">
        <f t="shared" si="476"/>
        <v>"Item details"</v>
      </c>
      <c r="Y974" t="str">
        <f t="shared" si="477"/>
        <v>"Events object"</v>
      </c>
      <c r="Z974" t="str">
        <f t="shared" si="478"/>
        <v>"true"</v>
      </c>
      <c r="AA974" t="str">
        <f t="shared" si="479"/>
        <v>"false"</v>
      </c>
      <c r="AB974" t="str">
        <f t="shared" si="480"/>
        <v>""</v>
      </c>
      <c r="AC974" t="str">
        <f t="shared" si="481"/>
        <v>"https://onerecord.iata.org/ns/cargo#Item"</v>
      </c>
      <c r="AD974" t="str">
        <f t="shared" si="482"/>
        <v>"https://onerecord.iata.org/ns/cargo#events"</v>
      </c>
      <c r="AE974" t="str">
        <f t="shared" si="483"/>
        <v>"https://onerecord.iata.org/ns/cargo#LogisticsEvent"</v>
      </c>
      <c r="AF974" t="str">
        <f t="shared" si="484"/>
        <v>"Core","Item","events","Event","LogisticsEvent",18,"Item details","Events object","true","false","","https://onerecord.iata.org/ns/cargo#Item","https://onerecord.iata.org/ns/cargo#events","https://onerecord.iata.org/ns/cargo#LogisticsEvent"</v>
      </c>
      <c r="AG974" t="str">
        <f t="shared" si="485"/>
        <v>"Core.Item"</v>
      </c>
      <c r="AH974" t="str">
        <f t="shared" si="486"/>
        <v>"events"</v>
      </c>
      <c r="AI974" t="str">
        <f t="shared" si="487"/>
        <v>"Event.LogisticsEvent"</v>
      </c>
      <c r="AJ974" t="str">
        <f t="shared" si="488"/>
        <v>""</v>
      </c>
      <c r="AK974" t="str">
        <f t="shared" si="489"/>
        <v>"hasMany"</v>
      </c>
      <c r="AL974" t="str">
        <f t="shared" si="490"/>
        <v>"Core.Item","events","Event.LogisticsEvent","","hasMany"</v>
      </c>
      <c r="AN974">
        <f>COUNTIF(View_conceptual!G:G,L974)</f>
        <v>1</v>
      </c>
      <c r="AO974">
        <f>COUNTIF(View_conceptual!H:H,L974)+COUNTIF(View_conceptual!I:I,N974)</f>
        <v>1</v>
      </c>
      <c r="AQ974" t="str">
        <f t="shared" si="491"/>
        <v>"Core","Item","events","Event","LogisticsEvent",18,"Item details","Events object","true","false","","https://onerecord.iata.org/ns/cargo#Item","https://onerecord.iata.org/ns/cargo#events","https://onerecord.iata.org/ns/cargo#LogisticsEvent"</v>
      </c>
      <c r="AR974" t="str">
        <f t="shared" si="492"/>
        <v/>
      </c>
      <c r="AT974">
        <f>COUNTIF(View_full!G:G,L974)</f>
        <v>1</v>
      </c>
      <c r="AU974">
        <f>COUNTIF(View_full!H:H,L974)+COUNTIF(View_full!I:I,N974)</f>
        <v>1</v>
      </c>
      <c r="AV974">
        <f>COUNTIFS(Property_Manual!$A$2:$A$1206,Raw!L974,Property_Manual!$B$2:$B$1206,Raw!M974,Property_Manual!$C$2:$C$1206,Raw!N974,Property_Manual!$D$2:$D$1206,Raw!O974,Property_Manual!$F$2:$F$1206,"x")</f>
        <v>0</v>
      </c>
      <c r="AW974" t="str">
        <f t="shared" si="493"/>
        <v>"Core","Item","events","Event","LogisticsEvent",18,"Item details","Events object","true","false","","https://onerecord.iata.org/ns/cargo#Item","https://onerecord.iata.org/ns/cargo#events","https://onerecord.iata.org/ns/cargo#LogisticsEvent"</v>
      </c>
      <c r="AX974" t="str">
        <f t="shared" si="494"/>
        <v/>
      </c>
      <c r="AY974" t="str">
        <f t="shared" si="495"/>
        <v/>
      </c>
    </row>
    <row r="975" spans="1:51" x14ac:dyDescent="0.2">
      <c r="A975" s="5" t="s">
        <v>1254</v>
      </c>
      <c r="B975" s="5" t="s">
        <v>20</v>
      </c>
      <c r="C975" s="5" t="s">
        <v>118</v>
      </c>
      <c r="D975" s="5" t="s">
        <v>46</v>
      </c>
      <c r="F975" s="5" t="s">
        <v>47</v>
      </c>
      <c r="G975">
        <v>1</v>
      </c>
      <c r="I975" s="5" t="s">
        <v>498</v>
      </c>
      <c r="J975" s="5" t="s">
        <v>48</v>
      </c>
      <c r="K975" s="5"/>
      <c r="L975" t="str">
        <f t="shared" si="465"/>
        <v>Item</v>
      </c>
      <c r="M975" t="str">
        <f t="shared" si="466"/>
        <v>skeletonIndicator</v>
      </c>
      <c r="N975" t="str">
        <f t="shared" si="467"/>
        <v>boolean</v>
      </c>
      <c r="O975" t="str">
        <f t="shared" si="468"/>
        <v/>
      </c>
      <c r="P975" t="str">
        <f t="shared" si="469"/>
        <v/>
      </c>
      <c r="Q975" t="str">
        <f t="shared" si="470"/>
        <v>Object</v>
      </c>
      <c r="R975" t="str">
        <f t="shared" si="471"/>
        <v>"Core"</v>
      </c>
      <c r="S975" t="str">
        <f t="shared" si="472"/>
        <v>"Item"</v>
      </c>
      <c r="T975" t="str">
        <f t="shared" si="473"/>
        <v>"skeletonIndicator"</v>
      </c>
      <c r="U975" t="str">
        <f t="shared" si="474"/>
        <v>""</v>
      </c>
      <c r="V975" t="str">
        <f t="shared" si="475"/>
        <v>"boolean"</v>
      </c>
      <c r="W975">
        <f>IF($A975="Implicit","",COUNTIFS($C$8:C975,C975,$A$8:A975,"Explicit"))</f>
        <v>19</v>
      </c>
      <c r="X975" t="str">
        <f t="shared" si="476"/>
        <v>"Item details"</v>
      </c>
      <c r="Y975" t="str">
        <f t="shared" si="477"/>
        <v>"Indicator whether a logistics object is a skeleton object"</v>
      </c>
      <c r="Z975" t="str">
        <f t="shared" si="478"/>
        <v>"false"</v>
      </c>
      <c r="AA975" t="str">
        <f t="shared" si="479"/>
        <v>"false"</v>
      </c>
      <c r="AB975" t="str">
        <f t="shared" si="480"/>
        <v>""</v>
      </c>
      <c r="AC975" t="str">
        <f t="shared" si="481"/>
        <v>"https://onerecord.iata.org/ns/cargo#Item"</v>
      </c>
      <c r="AD975" t="str">
        <f t="shared" si="482"/>
        <v>"https://onerecord.iata.org/ns/cargo#skeletonIndicator"</v>
      </c>
      <c r="AE975" t="str">
        <f t="shared" si="483"/>
        <v>"http://www.w3.org/2001/XMLSchema#boolean"</v>
      </c>
      <c r="AF975" t="str">
        <f t="shared" si="484"/>
        <v>"Core","Item","skeletonIndicator","","boolean",19,"Item details","Indicator whether a logistics object is a skeleton object","false","false","","https://onerecord.iata.org/ns/cargo#Item","https://onerecord.iata.org/ns/cargo#skeletonIndicator","http://www.w3.org/2001/XMLSchema#boolean"</v>
      </c>
      <c r="AG975" t="str">
        <f t="shared" si="485"/>
        <v>"Core.Item"</v>
      </c>
      <c r="AH975" t="str">
        <f t="shared" si="486"/>
        <v>"skeletonIndicator"</v>
      </c>
      <c r="AI975" t="str">
        <f t="shared" si="487"/>
        <v>".boolean"</v>
      </c>
      <c r="AJ975" t="str">
        <f t="shared" si="488"/>
        <v>""</v>
      </c>
      <c r="AK975" t="str">
        <f t="shared" si="489"/>
        <v>"hasOne"</v>
      </c>
      <c r="AL975" t="str">
        <f t="shared" si="490"/>
        <v>"Core.Item","skeletonIndicator",".boolean","","hasOne"</v>
      </c>
      <c r="AN975">
        <f>COUNTIF(View_conceptual!G:G,L975)</f>
        <v>1</v>
      </c>
      <c r="AO975">
        <f>COUNTIF(View_conceptual!H:H,L975)+COUNTIF(View_conceptual!I:I,N975)</f>
        <v>1</v>
      </c>
      <c r="AQ975" t="str">
        <f t="shared" si="491"/>
        <v>"Core","Item","skeletonIndicator","","boolean",19,"Item details","Indicator whether a logistics object is a skeleton object","false","false","","https://onerecord.iata.org/ns/cargo#Item","https://onerecord.iata.org/ns/cargo#skeletonIndicator","http://www.w3.org/2001/XMLSchema#boolean"</v>
      </c>
      <c r="AR975" t="str">
        <f t="shared" si="492"/>
        <v/>
      </c>
      <c r="AT975">
        <f>COUNTIF(View_full!G:G,L975)</f>
        <v>1</v>
      </c>
      <c r="AU975">
        <f>COUNTIF(View_full!H:H,L975)+COUNTIF(View_full!I:I,N975)</f>
        <v>1</v>
      </c>
      <c r="AV975">
        <f>COUNTIFS(Property_Manual!$A$2:$A$1206,Raw!L975,Property_Manual!$B$2:$B$1206,Raw!M975,Property_Manual!$C$2:$C$1206,Raw!N975,Property_Manual!$D$2:$D$1206,Raw!O975,Property_Manual!$F$2:$F$1206,"x")</f>
        <v>0</v>
      </c>
      <c r="AW975" t="str">
        <f t="shared" si="493"/>
        <v>"Core","Item","skeletonIndicator","","boolean",19,"Item details","Indicator whether a logistics object is a skeleton object","false","false","","https://onerecord.iata.org/ns/cargo#Item","https://onerecord.iata.org/ns/cargo#skeletonIndicator","http://www.w3.org/2001/XMLSchema#boolean"</v>
      </c>
      <c r="AX975" t="str">
        <f t="shared" si="494"/>
        <v/>
      </c>
      <c r="AY975" t="str">
        <f t="shared" si="495"/>
        <v/>
      </c>
    </row>
    <row r="976" spans="1:51" x14ac:dyDescent="0.2">
      <c r="A976" s="5" t="s">
        <v>1254</v>
      </c>
      <c r="B976" s="5" t="s">
        <v>20</v>
      </c>
      <c r="C976" s="5" t="s">
        <v>118</v>
      </c>
      <c r="D976" s="5" t="s">
        <v>114</v>
      </c>
      <c r="E976" t="s">
        <v>1196</v>
      </c>
      <c r="F976" s="5" t="s">
        <v>115</v>
      </c>
      <c r="I976" s="5" t="s">
        <v>498</v>
      </c>
      <c r="J976" s="5" t="s">
        <v>116</v>
      </c>
      <c r="K976" s="5" t="s">
        <v>1834</v>
      </c>
      <c r="L976" t="str">
        <f t="shared" si="465"/>
        <v>Item</v>
      </c>
      <c r="M976" t="str">
        <f t="shared" si="466"/>
        <v>involvedInActions</v>
      </c>
      <c r="N976" t="str">
        <f t="shared" si="467"/>
        <v>LogisticsAction</v>
      </c>
      <c r="O976" t="str">
        <f t="shared" si="468"/>
        <v/>
      </c>
      <c r="P976" t="str">
        <f t="shared" si="469"/>
        <v>Check|Composing|Loading|Storing</v>
      </c>
      <c r="Q976" t="str">
        <f t="shared" si="470"/>
        <v>Object</v>
      </c>
      <c r="R976" t="str">
        <f t="shared" si="471"/>
        <v>"Core"</v>
      </c>
      <c r="S976" t="str">
        <f t="shared" si="472"/>
        <v>"Item"</v>
      </c>
      <c r="T976" t="str">
        <f t="shared" si="473"/>
        <v>"involvedInActions"</v>
      </c>
      <c r="U976" t="str">
        <f t="shared" si="474"/>
        <v>"Abstract"</v>
      </c>
      <c r="V976" t="str">
        <f t="shared" si="475"/>
        <v>"LogisticsAction"</v>
      </c>
      <c r="W976">
        <f>IF($A976="Implicit","",COUNTIFS($C$8:C976,C976,$A$8:A976,"Explicit"))</f>
        <v>20</v>
      </c>
      <c r="X976" t="str">
        <f t="shared" si="476"/>
        <v>"Item details"</v>
      </c>
      <c r="Y976" t="str">
        <f t="shared" si="477"/>
        <v>"References to the Actions the object is involved in"</v>
      </c>
      <c r="Z976" t="str">
        <f t="shared" si="478"/>
        <v>"true"</v>
      </c>
      <c r="AA976" t="str">
        <f t="shared" si="479"/>
        <v>"false"</v>
      </c>
      <c r="AB976" t="str">
        <f t="shared" si="480"/>
        <v>"Check|Composing|Loading|Storing"</v>
      </c>
      <c r="AC976" t="str">
        <f t="shared" si="481"/>
        <v>"https://onerecord.iata.org/ns/cargo#Item"</v>
      </c>
      <c r="AD976" t="str">
        <f t="shared" si="482"/>
        <v>"https://onerecord.iata.org/ns/cargo#involvedInActions"</v>
      </c>
      <c r="AE976" t="str">
        <f t="shared" si="483"/>
        <v>"https://onerecord.iata.org/ns/cargo#LogisticsAction"</v>
      </c>
      <c r="AF976" t="str">
        <f t="shared" si="484"/>
        <v>"Core","Item","involvedInActions","Abstract","LogisticsAction",20,"Item details","References to the Actions the object is involved in","true","false","Check|Composing|Loading|Storing","https://onerecord.iata.org/ns/cargo#Item","https://onerecord.iata.org/ns/cargo#involvedInActions","https://onerecord.iata.org/ns/cargo#LogisticsAction"</v>
      </c>
      <c r="AG976" t="str">
        <f t="shared" si="485"/>
        <v>"Core.Item"</v>
      </c>
      <c r="AH976" t="str">
        <f t="shared" si="486"/>
        <v>"involvedInActions"</v>
      </c>
      <c r="AI976" t="str">
        <f t="shared" si="487"/>
        <v>"Abstract.LogisticsAction"</v>
      </c>
      <c r="AJ976" t="str">
        <f t="shared" si="488"/>
        <v>""</v>
      </c>
      <c r="AK976" t="str">
        <f t="shared" si="489"/>
        <v>"hasMany"</v>
      </c>
      <c r="AL976" t="str">
        <f t="shared" si="490"/>
        <v>"Core.Item","involvedInActions","Abstract.LogisticsAction","","hasMany"</v>
      </c>
      <c r="AN976">
        <f>COUNTIF(View_conceptual!G:G,L976)</f>
        <v>1</v>
      </c>
      <c r="AO976">
        <f>COUNTIF(View_conceptual!H:H,L976)+COUNTIF(View_conceptual!I:I,N976)</f>
        <v>1</v>
      </c>
      <c r="AQ976" t="str">
        <f t="shared" si="491"/>
        <v>"Core","Item","involvedInActions","Abstract","LogisticsAction",20,"Item details","References to the Actions the object is involved in","true","false","Check|Composing|Loading|Storing","https://onerecord.iata.org/ns/cargo#Item","https://onerecord.iata.org/ns/cargo#involvedInActions","https://onerecord.iata.org/ns/cargo#LogisticsAction"</v>
      </c>
      <c r="AR976" t="str">
        <f t="shared" si="492"/>
        <v/>
      </c>
      <c r="AT976">
        <f>COUNTIF(View_full!G:G,L976)</f>
        <v>1</v>
      </c>
      <c r="AU976">
        <f>COUNTIF(View_full!H:H,L976)+COUNTIF(View_full!I:I,N976)</f>
        <v>1</v>
      </c>
      <c r="AV976">
        <f>COUNTIFS(Property_Manual!$A$2:$A$1206,Raw!L976,Property_Manual!$B$2:$B$1206,Raw!M976,Property_Manual!$C$2:$C$1206,Raw!N976,Property_Manual!$D$2:$D$1206,Raw!O976,Property_Manual!$F$2:$F$1206,"x")</f>
        <v>0</v>
      </c>
      <c r="AW976" t="str">
        <f t="shared" si="493"/>
        <v>"Core","Item","involvedInActions","Abstract","LogisticsAction",20,"Item details","References to the Actions the object is involved in","true","false","Check|Composing|Loading|Storing","https://onerecord.iata.org/ns/cargo#Item","https://onerecord.iata.org/ns/cargo#involvedInActions","https://onerecord.iata.org/ns/cargo#LogisticsAction"</v>
      </c>
      <c r="AX976" t="str">
        <f t="shared" si="494"/>
        <v/>
      </c>
      <c r="AY976" t="str">
        <f t="shared" si="495"/>
        <v/>
      </c>
    </row>
    <row r="977" spans="1:51" x14ac:dyDescent="0.2">
      <c r="A977" s="5" t="s">
        <v>1255</v>
      </c>
      <c r="B977" s="5" t="s">
        <v>20</v>
      </c>
      <c r="C977" s="5" t="s">
        <v>118</v>
      </c>
      <c r="D977" s="5" t="s">
        <v>145</v>
      </c>
      <c r="E977" t="s">
        <v>49</v>
      </c>
      <c r="F977" s="5" t="s">
        <v>146</v>
      </c>
      <c r="I977" s="5" t="s">
        <v>498</v>
      </c>
      <c r="J977" s="5" t="s">
        <v>147</v>
      </c>
      <c r="K977" s="5"/>
      <c r="L977" t="str">
        <f t="shared" si="465"/>
        <v>Item</v>
      </c>
      <c r="M977" t="str">
        <f t="shared" si="466"/>
        <v>otherIdentifiers</v>
      </c>
      <c r="N977" t="str">
        <f t="shared" si="467"/>
        <v>OtherIdentifier</v>
      </c>
      <c r="O977" t="str">
        <f t="shared" si="468"/>
        <v/>
      </c>
      <c r="P977" t="str">
        <f t="shared" si="469"/>
        <v/>
      </c>
      <c r="Q977" t="str">
        <f t="shared" si="470"/>
        <v>Object</v>
      </c>
      <c r="R977" t="str">
        <f t="shared" si="471"/>
        <v/>
      </c>
      <c r="S977" t="str">
        <f t="shared" si="472"/>
        <v/>
      </c>
      <c r="T977" t="str">
        <f t="shared" si="473"/>
        <v/>
      </c>
      <c r="U977" t="str">
        <f t="shared" si="474"/>
        <v/>
      </c>
      <c r="V977" t="str">
        <f t="shared" si="475"/>
        <v/>
      </c>
      <c r="W977" t="str">
        <f>IF($A977="Implicit","",COUNTIFS($C$8:C977,C977,$A$8:A977,"Explicit"))</f>
        <v/>
      </c>
      <c r="X977" t="str">
        <f t="shared" si="476"/>
        <v/>
      </c>
      <c r="Y977" t="str">
        <f t="shared" si="477"/>
        <v/>
      </c>
      <c r="Z977" t="str">
        <f t="shared" si="478"/>
        <v/>
      </c>
      <c r="AA977" t="str">
        <f t="shared" si="479"/>
        <v/>
      </c>
      <c r="AB977" t="str">
        <f t="shared" si="480"/>
        <v/>
      </c>
      <c r="AC977" t="str">
        <f t="shared" si="481"/>
        <v/>
      </c>
      <c r="AD977" t="str">
        <f t="shared" si="482"/>
        <v/>
      </c>
      <c r="AE977" t="str">
        <f t="shared" si="483"/>
        <v/>
      </c>
      <c r="AF977" t="str">
        <f t="shared" si="484"/>
        <v/>
      </c>
      <c r="AG977" t="str">
        <f t="shared" si="485"/>
        <v>"Core.Item"</v>
      </c>
      <c r="AH977" t="str">
        <f t="shared" si="486"/>
        <v>"otherIdentifiers"</v>
      </c>
      <c r="AI977" t="str">
        <f t="shared" si="487"/>
        <v>"Embedded.OtherIdentifier"</v>
      </c>
      <c r="AJ977" t="str">
        <f t="shared" si="488"/>
        <v>""</v>
      </c>
      <c r="AK977" t="str">
        <f t="shared" si="489"/>
        <v>"hasMany"</v>
      </c>
      <c r="AL977" t="str">
        <f t="shared" si="490"/>
        <v>"Core.Item","otherIdentifiers","Embedded.OtherIdentifier","","hasMany"</v>
      </c>
      <c r="AN977">
        <f>COUNTIF(View_conceptual!G:G,L977)</f>
        <v>1</v>
      </c>
      <c r="AO977">
        <f>COUNTIF(View_conceptual!H:H,L977)+COUNTIF(View_conceptual!I:I,N977)</f>
        <v>1</v>
      </c>
      <c r="AQ977" t="str">
        <f t="shared" si="491"/>
        <v/>
      </c>
      <c r="AR977" t="str">
        <f t="shared" si="492"/>
        <v/>
      </c>
      <c r="AT977">
        <f>COUNTIF(View_full!G:G,L977)</f>
        <v>1</v>
      </c>
      <c r="AU977">
        <f>COUNTIF(View_full!H:H,L977)+COUNTIF(View_full!I:I,N977)</f>
        <v>1</v>
      </c>
      <c r="AV977">
        <f>COUNTIFS(Property_Manual!$A$2:$A$1206,Raw!L977,Property_Manual!$B$2:$B$1206,Raw!M977,Property_Manual!$C$2:$C$1206,Raw!N977,Property_Manual!$D$2:$D$1206,Raw!O977,Property_Manual!$F$2:$F$1206,"x")</f>
        <v>0</v>
      </c>
      <c r="AW977" t="str">
        <f t="shared" si="493"/>
        <v/>
      </c>
      <c r="AX977" t="str">
        <f t="shared" si="494"/>
        <v/>
      </c>
      <c r="AY977" t="str">
        <f t="shared" si="495"/>
        <v/>
      </c>
    </row>
    <row r="978" spans="1:51" x14ac:dyDescent="0.2">
      <c r="A978" s="5" t="s">
        <v>1255</v>
      </c>
      <c r="B978" s="5" t="s">
        <v>20</v>
      </c>
      <c r="C978" s="5" t="s">
        <v>118</v>
      </c>
      <c r="D978" s="5" t="s">
        <v>40</v>
      </c>
      <c r="E978" s="5" t="s">
        <v>1212</v>
      </c>
      <c r="F978" s="5" t="s">
        <v>41</v>
      </c>
      <c r="H978" s="5"/>
      <c r="I978" s="5" t="s">
        <v>498</v>
      </c>
      <c r="J978" s="5" t="s">
        <v>42</v>
      </c>
      <c r="K978" s="5"/>
      <c r="L978" t="str">
        <f t="shared" si="465"/>
        <v>Item</v>
      </c>
      <c r="M978" t="str">
        <f t="shared" si="466"/>
        <v>events</v>
      </c>
      <c r="N978" t="str">
        <f t="shared" si="467"/>
        <v>LogisticsEvent</v>
      </c>
      <c r="O978" t="str">
        <f t="shared" si="468"/>
        <v/>
      </c>
      <c r="P978" t="str">
        <f t="shared" si="469"/>
        <v/>
      </c>
      <c r="Q978" t="str">
        <f t="shared" si="470"/>
        <v>Object</v>
      </c>
      <c r="R978" t="str">
        <f t="shared" si="471"/>
        <v/>
      </c>
      <c r="S978" t="str">
        <f t="shared" si="472"/>
        <v/>
      </c>
      <c r="T978" t="str">
        <f t="shared" si="473"/>
        <v/>
      </c>
      <c r="U978" t="str">
        <f t="shared" si="474"/>
        <v/>
      </c>
      <c r="V978" t="str">
        <f t="shared" si="475"/>
        <v/>
      </c>
      <c r="W978" t="str">
        <f>IF($A978="Implicit","",COUNTIFS($C$8:C978,C978,$A$8:A978,"Explicit"))</f>
        <v/>
      </c>
      <c r="X978" t="str">
        <f t="shared" si="476"/>
        <v/>
      </c>
      <c r="Y978" t="str">
        <f t="shared" si="477"/>
        <v/>
      </c>
      <c r="Z978" t="str">
        <f t="shared" si="478"/>
        <v/>
      </c>
      <c r="AA978" t="str">
        <f t="shared" si="479"/>
        <v/>
      </c>
      <c r="AB978" t="str">
        <f t="shared" si="480"/>
        <v/>
      </c>
      <c r="AC978" t="str">
        <f t="shared" si="481"/>
        <v/>
      </c>
      <c r="AD978" t="str">
        <f t="shared" si="482"/>
        <v/>
      </c>
      <c r="AE978" t="str">
        <f t="shared" si="483"/>
        <v/>
      </c>
      <c r="AF978" t="str">
        <f t="shared" si="484"/>
        <v/>
      </c>
      <c r="AG978" t="str">
        <f t="shared" si="485"/>
        <v>"Core.Item"</v>
      </c>
      <c r="AH978" t="str">
        <f t="shared" si="486"/>
        <v>"events"</v>
      </c>
      <c r="AI978" t="str">
        <f t="shared" si="487"/>
        <v>"Event.LogisticsEvent"</v>
      </c>
      <c r="AJ978" t="str">
        <f t="shared" si="488"/>
        <v>""</v>
      </c>
      <c r="AK978" t="str">
        <f t="shared" si="489"/>
        <v>"hasMany"</v>
      </c>
      <c r="AL978" t="str">
        <f t="shared" si="490"/>
        <v>"Core.Item","events","Event.LogisticsEvent","","hasMany"</v>
      </c>
      <c r="AN978">
        <f>COUNTIF(View_conceptual!G:G,L978)</f>
        <v>1</v>
      </c>
      <c r="AO978">
        <f>COUNTIF(View_conceptual!H:H,L978)+COUNTIF(View_conceptual!I:I,N978)</f>
        <v>1</v>
      </c>
      <c r="AQ978" t="str">
        <f t="shared" si="491"/>
        <v/>
      </c>
      <c r="AR978" t="str">
        <f t="shared" si="492"/>
        <v/>
      </c>
      <c r="AT978">
        <f>COUNTIF(View_full!G:G,L978)</f>
        <v>1</v>
      </c>
      <c r="AU978">
        <f>COUNTIF(View_full!H:H,L978)+COUNTIF(View_full!I:I,N978)</f>
        <v>1</v>
      </c>
      <c r="AV978">
        <f>COUNTIFS(Property_Manual!$A$2:$A$1206,Raw!L978,Property_Manual!$B$2:$B$1206,Raw!M978,Property_Manual!$C$2:$C$1206,Raw!N978,Property_Manual!$D$2:$D$1206,Raw!O978,Property_Manual!$F$2:$F$1206,"x")</f>
        <v>0</v>
      </c>
      <c r="AW978" t="str">
        <f t="shared" si="493"/>
        <v/>
      </c>
      <c r="AX978" t="str">
        <f t="shared" si="494"/>
        <v/>
      </c>
      <c r="AY978" t="str">
        <f t="shared" si="495"/>
        <v/>
      </c>
    </row>
    <row r="979" spans="1:51" x14ac:dyDescent="0.2">
      <c r="A979" s="5" t="s">
        <v>1255</v>
      </c>
      <c r="B979" s="5" t="s">
        <v>20</v>
      </c>
      <c r="C979" s="5" t="s">
        <v>118</v>
      </c>
      <c r="D979" s="5" t="s">
        <v>114</v>
      </c>
      <c r="E979" s="5" t="s">
        <v>1209</v>
      </c>
      <c r="F979" s="5" t="s">
        <v>23</v>
      </c>
      <c r="H979" s="5"/>
      <c r="I979" s="5" t="s">
        <v>498</v>
      </c>
      <c r="J979" s="5" t="s">
        <v>116</v>
      </c>
      <c r="K979" s="5"/>
      <c r="L979" t="str">
        <f t="shared" si="465"/>
        <v>Item</v>
      </c>
      <c r="M979" t="str">
        <f t="shared" si="466"/>
        <v>involvedInActions</v>
      </c>
      <c r="N979" t="str">
        <f t="shared" si="467"/>
        <v>Check</v>
      </c>
      <c r="O979" t="str">
        <f t="shared" si="468"/>
        <v/>
      </c>
      <c r="P979" t="str">
        <f t="shared" si="469"/>
        <v/>
      </c>
      <c r="Q979" t="str">
        <f t="shared" si="470"/>
        <v>Object</v>
      </c>
      <c r="R979" t="str">
        <f t="shared" si="471"/>
        <v/>
      </c>
      <c r="S979" t="str">
        <f t="shared" si="472"/>
        <v/>
      </c>
      <c r="T979" t="str">
        <f t="shared" si="473"/>
        <v/>
      </c>
      <c r="U979" t="str">
        <f t="shared" si="474"/>
        <v/>
      </c>
      <c r="V979" t="str">
        <f t="shared" si="475"/>
        <v/>
      </c>
      <c r="W979" t="str">
        <f>IF($A979="Implicit","",COUNTIFS($C$8:C979,C979,$A$8:A979,"Explicit"))</f>
        <v/>
      </c>
      <c r="X979" t="str">
        <f t="shared" si="476"/>
        <v/>
      </c>
      <c r="Y979" t="str">
        <f t="shared" si="477"/>
        <v/>
      </c>
      <c r="Z979" t="str">
        <f t="shared" si="478"/>
        <v/>
      </c>
      <c r="AA979" t="str">
        <f t="shared" si="479"/>
        <v/>
      </c>
      <c r="AB979" t="str">
        <f t="shared" si="480"/>
        <v/>
      </c>
      <c r="AC979" t="str">
        <f t="shared" si="481"/>
        <v/>
      </c>
      <c r="AD979" t="str">
        <f t="shared" si="482"/>
        <v/>
      </c>
      <c r="AE979" t="str">
        <f t="shared" si="483"/>
        <v/>
      </c>
      <c r="AF979" t="str">
        <f t="shared" si="484"/>
        <v/>
      </c>
      <c r="AG979" t="str">
        <f t="shared" si="485"/>
        <v>"Core.Item"</v>
      </c>
      <c r="AH979" t="str">
        <f t="shared" si="486"/>
        <v>"involvedInActions"</v>
      </c>
      <c r="AI979" t="str">
        <f t="shared" si="487"/>
        <v>"Action.Check"</v>
      </c>
      <c r="AJ979" t="str">
        <f t="shared" si="488"/>
        <v>""</v>
      </c>
      <c r="AK979" t="str">
        <f t="shared" si="489"/>
        <v>"hasMany"</v>
      </c>
      <c r="AL979" t="str">
        <f t="shared" si="490"/>
        <v>"Core.Item","involvedInActions","Action.Check","","hasMany"</v>
      </c>
      <c r="AN979">
        <f>COUNTIF(View_conceptual!G:G,L979)</f>
        <v>1</v>
      </c>
      <c r="AO979">
        <f>COUNTIF(View_conceptual!H:H,L979)+COUNTIF(View_conceptual!I:I,N979)</f>
        <v>1</v>
      </c>
      <c r="AQ979" t="str">
        <f t="shared" si="491"/>
        <v/>
      </c>
      <c r="AR979" t="str">
        <f t="shared" si="492"/>
        <v/>
      </c>
      <c r="AT979">
        <f>COUNTIF(View_full!G:G,L979)</f>
        <v>1</v>
      </c>
      <c r="AU979">
        <f>COUNTIF(View_full!H:H,L979)+COUNTIF(View_full!I:I,N979)</f>
        <v>1</v>
      </c>
      <c r="AV979">
        <f>COUNTIFS(Property_Manual!$A$2:$A$1206,Raw!L979,Property_Manual!$B$2:$B$1206,Raw!M979,Property_Manual!$C$2:$C$1206,Raw!N979,Property_Manual!$D$2:$D$1206,Raw!O979,Property_Manual!$F$2:$F$1206,"x")</f>
        <v>0</v>
      </c>
      <c r="AW979" t="str">
        <f t="shared" si="493"/>
        <v/>
      </c>
      <c r="AX979" t="str">
        <f t="shared" si="494"/>
        <v/>
      </c>
      <c r="AY979" t="str">
        <f t="shared" si="495"/>
        <v/>
      </c>
    </row>
    <row r="980" spans="1:51" x14ac:dyDescent="0.2">
      <c r="A980" s="5" t="s">
        <v>1255</v>
      </c>
      <c r="B980" s="5" t="s">
        <v>20</v>
      </c>
      <c r="C980" s="5" t="s">
        <v>118</v>
      </c>
      <c r="D980" s="5" t="s">
        <v>114</v>
      </c>
      <c r="E980" s="5" t="s">
        <v>1209</v>
      </c>
      <c r="F980" s="5" t="s">
        <v>439</v>
      </c>
      <c r="H980" s="5"/>
      <c r="I980" s="5" t="s">
        <v>498</v>
      </c>
      <c r="J980" s="5" t="s">
        <v>116</v>
      </c>
      <c r="K980" s="5"/>
      <c r="L980" t="str">
        <f t="shared" si="465"/>
        <v>Item</v>
      </c>
      <c r="M980" t="str">
        <f t="shared" si="466"/>
        <v>involvedInActions</v>
      </c>
      <c r="N980" t="str">
        <f t="shared" si="467"/>
        <v>Composing</v>
      </c>
      <c r="O980" t="str">
        <f t="shared" si="468"/>
        <v/>
      </c>
      <c r="P980" t="str">
        <f t="shared" si="469"/>
        <v/>
      </c>
      <c r="Q980" t="str">
        <f t="shared" si="470"/>
        <v>Object</v>
      </c>
      <c r="R980" t="str">
        <f t="shared" si="471"/>
        <v/>
      </c>
      <c r="S980" t="str">
        <f t="shared" si="472"/>
        <v/>
      </c>
      <c r="T980" t="str">
        <f t="shared" si="473"/>
        <v/>
      </c>
      <c r="U980" t="str">
        <f t="shared" si="474"/>
        <v/>
      </c>
      <c r="V980" t="str">
        <f t="shared" si="475"/>
        <v/>
      </c>
      <c r="W980" t="str">
        <f>IF($A980="Implicit","",COUNTIFS($C$8:C980,C980,$A$8:A980,"Explicit"))</f>
        <v/>
      </c>
      <c r="X980" t="str">
        <f t="shared" si="476"/>
        <v/>
      </c>
      <c r="Y980" t="str">
        <f t="shared" si="477"/>
        <v/>
      </c>
      <c r="Z980" t="str">
        <f t="shared" si="478"/>
        <v/>
      </c>
      <c r="AA980" t="str">
        <f t="shared" si="479"/>
        <v/>
      </c>
      <c r="AB980" t="str">
        <f t="shared" si="480"/>
        <v/>
      </c>
      <c r="AC980" t="str">
        <f t="shared" si="481"/>
        <v/>
      </c>
      <c r="AD980" t="str">
        <f t="shared" si="482"/>
        <v/>
      </c>
      <c r="AE980" t="str">
        <f t="shared" si="483"/>
        <v/>
      </c>
      <c r="AF980" t="str">
        <f t="shared" si="484"/>
        <v/>
      </c>
      <c r="AG980" t="str">
        <f t="shared" si="485"/>
        <v>"Core.Item"</v>
      </c>
      <c r="AH980" t="str">
        <f t="shared" si="486"/>
        <v>"involvedInActions"</v>
      </c>
      <c r="AI980" t="str">
        <f t="shared" si="487"/>
        <v>"Action.Composing"</v>
      </c>
      <c r="AJ980" t="str">
        <f t="shared" si="488"/>
        <v>""</v>
      </c>
      <c r="AK980" t="str">
        <f t="shared" si="489"/>
        <v>"hasMany"</v>
      </c>
      <c r="AL980" t="str">
        <f t="shared" si="490"/>
        <v>"Core.Item","involvedInActions","Action.Composing","","hasMany"</v>
      </c>
      <c r="AN980">
        <f>COUNTIF(View_conceptual!G:G,L980)</f>
        <v>1</v>
      </c>
      <c r="AO980">
        <f>COUNTIF(View_conceptual!H:H,L980)+COUNTIF(View_conceptual!I:I,N980)</f>
        <v>2</v>
      </c>
      <c r="AQ980" t="str">
        <f t="shared" si="491"/>
        <v/>
      </c>
      <c r="AR980" t="str">
        <f t="shared" si="492"/>
        <v>"Core.Item","involvedInActions","Action.Composing","","hasMany"</v>
      </c>
      <c r="AT980">
        <f>COUNTIF(View_full!G:G,L980)</f>
        <v>1</v>
      </c>
      <c r="AU980">
        <f>COUNTIF(View_full!H:H,L980)+COUNTIF(View_full!I:I,N980)</f>
        <v>2</v>
      </c>
      <c r="AV980">
        <f>COUNTIFS(Property_Manual!$A$2:$A$1206,Raw!L980,Property_Manual!$B$2:$B$1206,Raw!M980,Property_Manual!$C$2:$C$1206,Raw!N980,Property_Manual!$D$2:$D$1206,Raw!O980,Property_Manual!$F$2:$F$1206,"x")</f>
        <v>0</v>
      </c>
      <c r="AW980" t="str">
        <f t="shared" si="493"/>
        <v/>
      </c>
      <c r="AX980" t="str">
        <f t="shared" si="494"/>
        <v>"Core.Item","involvedInActions","Action.Composing","","hasMany"</v>
      </c>
      <c r="AY980" t="str">
        <f t="shared" si="495"/>
        <v/>
      </c>
    </row>
    <row r="981" spans="1:51" x14ac:dyDescent="0.2">
      <c r="A981" s="5" t="s">
        <v>1255</v>
      </c>
      <c r="B981" s="5" t="s">
        <v>20</v>
      </c>
      <c r="C981" s="5" t="s">
        <v>118</v>
      </c>
      <c r="D981" s="5" t="s">
        <v>114</v>
      </c>
      <c r="E981" s="5" t="s">
        <v>1196</v>
      </c>
      <c r="F981" s="5" t="s">
        <v>115</v>
      </c>
      <c r="H981" s="5"/>
      <c r="I981" s="5" t="s">
        <v>498</v>
      </c>
      <c r="J981" s="5" t="s">
        <v>116</v>
      </c>
      <c r="K981" s="5" t="s">
        <v>1834</v>
      </c>
      <c r="L981" t="str">
        <f t="shared" si="465"/>
        <v>Item</v>
      </c>
      <c r="M981" t="str">
        <f t="shared" si="466"/>
        <v>involvedInActions</v>
      </c>
      <c r="N981" t="str">
        <f t="shared" si="467"/>
        <v>LogisticsAction</v>
      </c>
      <c r="O981" t="str">
        <f t="shared" si="468"/>
        <v/>
      </c>
      <c r="P981" t="str">
        <f t="shared" si="469"/>
        <v>Check|Composing|Loading|Storing</v>
      </c>
      <c r="Q981" t="str">
        <f t="shared" si="470"/>
        <v>Object</v>
      </c>
      <c r="R981" t="str">
        <f t="shared" si="471"/>
        <v/>
      </c>
      <c r="S981" t="str">
        <f t="shared" si="472"/>
        <v/>
      </c>
      <c r="T981" t="str">
        <f t="shared" si="473"/>
        <v/>
      </c>
      <c r="U981" t="str">
        <f t="shared" si="474"/>
        <v/>
      </c>
      <c r="V981" t="str">
        <f t="shared" si="475"/>
        <v/>
      </c>
      <c r="W981" t="str">
        <f>IF($A981="Implicit","",COUNTIFS($C$8:C981,C981,$A$8:A981,"Explicit"))</f>
        <v/>
      </c>
      <c r="X981" t="str">
        <f t="shared" si="476"/>
        <v/>
      </c>
      <c r="Y981" t="str">
        <f t="shared" si="477"/>
        <v/>
      </c>
      <c r="Z981" t="str">
        <f t="shared" si="478"/>
        <v/>
      </c>
      <c r="AA981" t="str">
        <f t="shared" si="479"/>
        <v/>
      </c>
      <c r="AB981" t="str">
        <f t="shared" si="480"/>
        <v/>
      </c>
      <c r="AC981" t="str">
        <f t="shared" si="481"/>
        <v/>
      </c>
      <c r="AD981" t="str">
        <f t="shared" si="482"/>
        <v/>
      </c>
      <c r="AE981" t="str">
        <f t="shared" si="483"/>
        <v/>
      </c>
      <c r="AF981" t="str">
        <f t="shared" si="484"/>
        <v/>
      </c>
      <c r="AG981" t="str">
        <f t="shared" si="485"/>
        <v>"Core.Item"</v>
      </c>
      <c r="AH981" t="str">
        <f t="shared" si="486"/>
        <v>"involvedInActions"</v>
      </c>
      <c r="AI981" t="str">
        <f t="shared" si="487"/>
        <v>"Abstract.LogisticsAction"</v>
      </c>
      <c r="AJ981" t="str">
        <f t="shared" si="488"/>
        <v>""</v>
      </c>
      <c r="AK981" t="str">
        <f t="shared" si="489"/>
        <v>"hasMany"</v>
      </c>
      <c r="AL981" t="str">
        <f t="shared" si="490"/>
        <v>"Core.Item","involvedInActions","Abstract.LogisticsAction","","hasMany"</v>
      </c>
      <c r="AN981">
        <f>COUNTIF(View_conceptual!G:G,L981)</f>
        <v>1</v>
      </c>
      <c r="AO981">
        <f>COUNTIF(View_conceptual!H:H,L981)+COUNTIF(View_conceptual!I:I,N981)</f>
        <v>1</v>
      </c>
      <c r="AQ981" t="str">
        <f t="shared" si="491"/>
        <v/>
      </c>
      <c r="AR981" t="str">
        <f t="shared" si="492"/>
        <v/>
      </c>
      <c r="AT981">
        <f>COUNTIF(View_full!G:G,L981)</f>
        <v>1</v>
      </c>
      <c r="AU981">
        <f>COUNTIF(View_full!H:H,L981)+COUNTIF(View_full!I:I,N981)</f>
        <v>1</v>
      </c>
      <c r="AV981">
        <f>COUNTIFS(Property_Manual!$A$2:$A$1206,Raw!L981,Property_Manual!$B$2:$B$1206,Raw!M981,Property_Manual!$C$2:$C$1206,Raw!N981,Property_Manual!$D$2:$D$1206,Raw!O981,Property_Manual!$F$2:$F$1206,"x")</f>
        <v>0</v>
      </c>
      <c r="AW981" t="str">
        <f t="shared" si="493"/>
        <v/>
      </c>
      <c r="AX981" t="str">
        <f t="shared" si="494"/>
        <v/>
      </c>
      <c r="AY981" t="str">
        <f t="shared" si="495"/>
        <v/>
      </c>
    </row>
    <row r="982" spans="1:51" x14ac:dyDescent="0.2">
      <c r="A982" s="5" t="s">
        <v>1255</v>
      </c>
      <c r="B982" s="5" t="s">
        <v>20</v>
      </c>
      <c r="C982" s="5" t="s">
        <v>118</v>
      </c>
      <c r="D982" s="5" t="s">
        <v>114</v>
      </c>
      <c r="E982" s="5" t="s">
        <v>1209</v>
      </c>
      <c r="F982" s="5" t="s">
        <v>829</v>
      </c>
      <c r="H982" s="5"/>
      <c r="I982" s="5" t="s">
        <v>498</v>
      </c>
      <c r="J982" s="5" t="s">
        <v>116</v>
      </c>
      <c r="K982" s="5"/>
      <c r="L982" t="str">
        <f t="shared" si="465"/>
        <v>Item</v>
      </c>
      <c r="M982" t="str">
        <f t="shared" si="466"/>
        <v>involvedInActions</v>
      </c>
      <c r="N982" t="str">
        <f t="shared" si="467"/>
        <v>Loading</v>
      </c>
      <c r="O982" t="str">
        <f t="shared" si="468"/>
        <v/>
      </c>
      <c r="P982" t="str">
        <f t="shared" si="469"/>
        <v/>
      </c>
      <c r="Q982" t="str">
        <f t="shared" si="470"/>
        <v>Object</v>
      </c>
      <c r="R982" t="str">
        <f t="shared" si="471"/>
        <v/>
      </c>
      <c r="S982" t="str">
        <f t="shared" si="472"/>
        <v/>
      </c>
      <c r="T982" t="str">
        <f t="shared" si="473"/>
        <v/>
      </c>
      <c r="U982" t="str">
        <f t="shared" si="474"/>
        <v/>
      </c>
      <c r="V982" t="str">
        <f t="shared" si="475"/>
        <v/>
      </c>
      <c r="W982" t="str">
        <f>IF($A982="Implicit","",COUNTIFS($C$8:C982,C982,$A$8:A982,"Explicit"))</f>
        <v/>
      </c>
      <c r="X982" t="str">
        <f t="shared" si="476"/>
        <v/>
      </c>
      <c r="Y982" t="str">
        <f t="shared" si="477"/>
        <v/>
      </c>
      <c r="Z982" t="str">
        <f t="shared" si="478"/>
        <v/>
      </c>
      <c r="AA982" t="str">
        <f t="shared" si="479"/>
        <v/>
      </c>
      <c r="AB982" t="str">
        <f t="shared" si="480"/>
        <v/>
      </c>
      <c r="AC982" t="str">
        <f t="shared" si="481"/>
        <v/>
      </c>
      <c r="AD982" t="str">
        <f t="shared" si="482"/>
        <v/>
      </c>
      <c r="AE982" t="str">
        <f t="shared" si="483"/>
        <v/>
      </c>
      <c r="AF982" t="str">
        <f t="shared" si="484"/>
        <v/>
      </c>
      <c r="AG982" t="str">
        <f t="shared" si="485"/>
        <v>"Core.Item"</v>
      </c>
      <c r="AH982" t="str">
        <f t="shared" si="486"/>
        <v>"involvedInActions"</v>
      </c>
      <c r="AI982" t="str">
        <f t="shared" si="487"/>
        <v>"Action.Loading"</v>
      </c>
      <c r="AJ982" t="str">
        <f t="shared" si="488"/>
        <v>""</v>
      </c>
      <c r="AK982" t="str">
        <f t="shared" si="489"/>
        <v>"hasMany"</v>
      </c>
      <c r="AL982" t="str">
        <f t="shared" si="490"/>
        <v>"Core.Item","involvedInActions","Action.Loading","","hasMany"</v>
      </c>
      <c r="AN982">
        <f>COUNTIF(View_conceptual!G:G,L982)</f>
        <v>1</v>
      </c>
      <c r="AO982">
        <f>COUNTIF(View_conceptual!H:H,L982)+COUNTIF(View_conceptual!I:I,N982)</f>
        <v>2</v>
      </c>
      <c r="AQ982" t="str">
        <f t="shared" si="491"/>
        <v/>
      </c>
      <c r="AR982" t="str">
        <f t="shared" si="492"/>
        <v>"Core.Item","involvedInActions","Action.Loading","","hasMany"</v>
      </c>
      <c r="AT982">
        <f>COUNTIF(View_full!G:G,L982)</f>
        <v>1</v>
      </c>
      <c r="AU982">
        <f>COUNTIF(View_full!H:H,L982)+COUNTIF(View_full!I:I,N982)</f>
        <v>2</v>
      </c>
      <c r="AV982">
        <f>COUNTIFS(Property_Manual!$A$2:$A$1206,Raw!L982,Property_Manual!$B$2:$B$1206,Raw!M982,Property_Manual!$C$2:$C$1206,Raw!N982,Property_Manual!$D$2:$D$1206,Raw!O982,Property_Manual!$F$2:$F$1206,"x")</f>
        <v>0</v>
      </c>
      <c r="AW982" t="str">
        <f t="shared" si="493"/>
        <v/>
      </c>
      <c r="AX982" t="str">
        <f t="shared" si="494"/>
        <v>"Core.Item","involvedInActions","Action.Loading","","hasMany"</v>
      </c>
      <c r="AY982" t="str">
        <f t="shared" si="495"/>
        <v/>
      </c>
    </row>
    <row r="983" spans="1:51" x14ac:dyDescent="0.2">
      <c r="A983" s="5" t="s">
        <v>1254</v>
      </c>
      <c r="B983" s="5" t="s">
        <v>1207</v>
      </c>
      <c r="C983" s="5" t="s">
        <v>1108</v>
      </c>
      <c r="D983" s="5" t="s">
        <v>137</v>
      </c>
      <c r="E983" s="5" t="s">
        <v>20</v>
      </c>
      <c r="F983" s="5" t="s">
        <v>109</v>
      </c>
      <c r="G983">
        <v>1</v>
      </c>
      <c r="H983" s="5" t="s">
        <v>117</v>
      </c>
      <c r="I983" s="5" t="s">
        <v>1109</v>
      </c>
      <c r="J983" s="5" t="s">
        <v>138</v>
      </c>
      <c r="K983" s="5" t="s">
        <v>1833</v>
      </c>
      <c r="L983" t="str">
        <f t="shared" si="465"/>
        <v>ItemDg</v>
      </c>
      <c r="M983" t="str">
        <f t="shared" si="466"/>
        <v>inPiece</v>
      </c>
      <c r="N983" t="str">
        <f t="shared" si="467"/>
        <v>Piece</v>
      </c>
      <c r="O983" t="str">
        <f t="shared" si="468"/>
        <v>containedItems</v>
      </c>
      <c r="P983" t="str">
        <f t="shared" si="469"/>
        <v>PieceLiveAnimals|PieceDg</v>
      </c>
      <c r="Q983" t="str">
        <f t="shared" si="470"/>
        <v>Object</v>
      </c>
      <c r="R983" t="str">
        <f t="shared" si="471"/>
        <v>"DG"</v>
      </c>
      <c r="S983" t="str">
        <f t="shared" si="472"/>
        <v>"ItemDg"</v>
      </c>
      <c r="T983" t="str">
        <f t="shared" si="473"/>
        <v>"inPiece"</v>
      </c>
      <c r="U983" t="str">
        <f t="shared" si="474"/>
        <v>"Core"</v>
      </c>
      <c r="V983" t="str">
        <f t="shared" si="475"/>
        <v>"Piece"</v>
      </c>
      <c r="W983">
        <f>IF($A983="Implicit","",COUNTIFS($C$8:C983,C983,$A$8:A983,"Explicit"))</f>
        <v>1</v>
      </c>
      <c r="X983" t="str">
        <f t="shared" si="476"/>
        <v>"Dangerous Goods subtype of Item"</v>
      </c>
      <c r="Y983" t="str">
        <f t="shared" si="477"/>
        <v>"Reference to the Piece this Item or Piece is contained in"</v>
      </c>
      <c r="Z983" t="str">
        <f t="shared" si="478"/>
        <v>"false"</v>
      </c>
      <c r="AA983" t="str">
        <f t="shared" si="479"/>
        <v>"false"</v>
      </c>
      <c r="AB983" t="str">
        <f t="shared" si="480"/>
        <v>"PieceLiveAnimals|PieceDg"</v>
      </c>
      <c r="AC983" t="str">
        <f t="shared" si="481"/>
        <v>"https://onerecord.iata.org/ns/cargo#ItemDg"</v>
      </c>
      <c r="AD983" t="str">
        <f t="shared" si="482"/>
        <v>"https://onerecord.iata.org/ns/cargo#inPiece"</v>
      </c>
      <c r="AE983" t="str">
        <f t="shared" si="483"/>
        <v>"https://onerecord.iata.org/ns/cargo#Piece"</v>
      </c>
      <c r="AF983" t="str">
        <f t="shared" si="484"/>
        <v>"DG","ItemDg","inPiece","Core","Piece",1,"Dangerous Goods subtype of Item","Reference to the Piece this Item or Piece is contained in","false","false","PieceLiveAnimals|PieceDg","https://onerecord.iata.org/ns/cargo#ItemDg","https://onerecord.iata.org/ns/cargo#inPiece","https://onerecord.iata.org/ns/cargo#Piece"</v>
      </c>
      <c r="AG983" t="str">
        <f t="shared" si="485"/>
        <v>"DG.ItemDg"</v>
      </c>
      <c r="AH983" t="str">
        <f t="shared" si="486"/>
        <v>"inPiece"</v>
      </c>
      <c r="AI983" t="str">
        <f t="shared" si="487"/>
        <v>"Core.Piece"</v>
      </c>
      <c r="AJ983" t="str">
        <f t="shared" si="488"/>
        <v>"containedItems"</v>
      </c>
      <c r="AK983" t="str">
        <f t="shared" si="489"/>
        <v>"hasOne"</v>
      </c>
      <c r="AL983" t="str">
        <f t="shared" si="490"/>
        <v>"DG.ItemDg","inPiece","Core.Piece","containedItems","hasOne"</v>
      </c>
      <c r="AN983">
        <f>COUNTIF(View_conceptual!G:G,L983)</f>
        <v>0</v>
      </c>
      <c r="AO983">
        <f>COUNTIF(View_conceptual!H:H,L983)+COUNTIF(View_conceptual!I:I,N983)</f>
        <v>1</v>
      </c>
      <c r="AQ983" t="str">
        <f t="shared" si="491"/>
        <v/>
      </c>
      <c r="AR983" t="str">
        <f t="shared" si="492"/>
        <v/>
      </c>
      <c r="AT983">
        <f>COUNTIF(View_full!G:G,L983)</f>
        <v>1</v>
      </c>
      <c r="AU983">
        <f>COUNTIF(View_full!H:H,L983)+COUNTIF(View_full!I:I,N983)</f>
        <v>1</v>
      </c>
      <c r="AV983">
        <f>COUNTIFS(Property_Manual!$A$2:$A$1206,Raw!L983,Property_Manual!$B$2:$B$1206,Raw!M983,Property_Manual!$C$2:$C$1206,Raw!N983,Property_Manual!$D$2:$D$1206,Raw!O983,Property_Manual!$F$2:$F$1206,"x")</f>
        <v>0</v>
      </c>
      <c r="AW983" t="str">
        <f t="shared" si="493"/>
        <v>"DG","ItemDg","inPiece","Core","Piece",1,"Dangerous Goods subtype of Item","Reference to the Piece this Item or Piece is contained in","false","false","PieceLiveAnimals|PieceDg","https://onerecord.iata.org/ns/cargo#ItemDg","https://onerecord.iata.org/ns/cargo#inPiece","https://onerecord.iata.org/ns/cargo#Piece"</v>
      </c>
      <c r="AX983" t="str">
        <f t="shared" si="494"/>
        <v/>
      </c>
      <c r="AY983" t="str">
        <f t="shared" si="495"/>
        <v/>
      </c>
    </row>
    <row r="984" spans="1:51" x14ac:dyDescent="0.2">
      <c r="A984" s="5" t="s">
        <v>1254</v>
      </c>
      <c r="B984" s="5" t="s">
        <v>1207</v>
      </c>
      <c r="C984" s="5" t="s">
        <v>1108</v>
      </c>
      <c r="D984" s="5" t="s">
        <v>501</v>
      </c>
      <c r="E984" s="5" t="s">
        <v>20</v>
      </c>
      <c r="F984" s="5" t="s">
        <v>125</v>
      </c>
      <c r="G984">
        <v>1</v>
      </c>
      <c r="H984" t="s">
        <v>536</v>
      </c>
      <c r="I984" s="5" t="s">
        <v>1109</v>
      </c>
      <c r="J984" s="5" t="s">
        <v>502</v>
      </c>
      <c r="K984" s="5" t="s">
        <v>526</v>
      </c>
      <c r="L984" t="str">
        <f t="shared" si="465"/>
        <v>ItemDg</v>
      </c>
      <c r="M984" t="str">
        <f t="shared" si="466"/>
        <v>ofProduct</v>
      </c>
      <c r="N984" t="str">
        <f t="shared" si="467"/>
        <v>Product</v>
      </c>
      <c r="O984" t="str">
        <f t="shared" si="468"/>
        <v>describedObjects</v>
      </c>
      <c r="P984" t="str">
        <f t="shared" si="469"/>
        <v>ProductDg</v>
      </c>
      <c r="Q984" t="str">
        <f t="shared" si="470"/>
        <v>Object</v>
      </c>
      <c r="R984" t="str">
        <f t="shared" si="471"/>
        <v>"DG"</v>
      </c>
      <c r="S984" t="str">
        <f t="shared" si="472"/>
        <v>"ItemDg"</v>
      </c>
      <c r="T984" t="str">
        <f t="shared" si="473"/>
        <v>"ofProduct"</v>
      </c>
      <c r="U984" t="str">
        <f t="shared" si="474"/>
        <v>"Core"</v>
      </c>
      <c r="V984" t="str">
        <f t="shared" si="475"/>
        <v>"Product"</v>
      </c>
      <c r="W984">
        <f>IF($A984="Implicit","",COUNTIFS($C$8:C984,C984,$A$8:A984,"Explicit"))</f>
        <v>2</v>
      </c>
      <c r="X984" t="str">
        <f t="shared" si="476"/>
        <v>"Dangerous Goods subtype of Item"</v>
      </c>
      <c r="Y984" t="str">
        <f t="shared" si="477"/>
        <v>"Reference to the Product describing the Item"</v>
      </c>
      <c r="Z984" t="str">
        <f t="shared" si="478"/>
        <v>"false"</v>
      </c>
      <c r="AA984" t="str">
        <f t="shared" si="479"/>
        <v>"false"</v>
      </c>
      <c r="AB984" t="str">
        <f t="shared" si="480"/>
        <v>"ProductDg"</v>
      </c>
      <c r="AC984" t="str">
        <f t="shared" si="481"/>
        <v>"https://onerecord.iata.org/ns/cargo#ItemDg"</v>
      </c>
      <c r="AD984" t="str">
        <f t="shared" si="482"/>
        <v>"https://onerecord.iata.org/ns/cargo#ofProduct"</v>
      </c>
      <c r="AE984" t="str">
        <f t="shared" si="483"/>
        <v>"https://onerecord.iata.org/ns/cargo#Product"</v>
      </c>
      <c r="AF984" t="str">
        <f t="shared" si="484"/>
        <v>"DG","ItemDg","ofProduct","Core","Product",2,"Dangerous Goods subtype of Item","Reference to the Product describing the Item","false","false","ProductDg","https://onerecord.iata.org/ns/cargo#ItemDg","https://onerecord.iata.org/ns/cargo#ofProduct","https://onerecord.iata.org/ns/cargo#Product"</v>
      </c>
      <c r="AG984" t="str">
        <f t="shared" si="485"/>
        <v>"DG.ItemDg"</v>
      </c>
      <c r="AH984" t="str">
        <f t="shared" si="486"/>
        <v>"ofProduct"</v>
      </c>
      <c r="AI984" t="str">
        <f t="shared" si="487"/>
        <v>"Core.Product"</v>
      </c>
      <c r="AJ984" t="str">
        <f t="shared" si="488"/>
        <v>"describedObjects"</v>
      </c>
      <c r="AK984" t="str">
        <f t="shared" si="489"/>
        <v>"hasOne"</v>
      </c>
      <c r="AL984" t="str">
        <f t="shared" si="490"/>
        <v>"DG.ItemDg","ofProduct","Core.Product","describedObjects","hasOne"</v>
      </c>
      <c r="AN984">
        <f>COUNTIF(View_conceptual!G:G,L984)</f>
        <v>0</v>
      </c>
      <c r="AO984">
        <f>COUNTIF(View_conceptual!H:H,L984)+COUNTIF(View_conceptual!I:I,N984)</f>
        <v>1</v>
      </c>
      <c r="AQ984" t="str">
        <f t="shared" si="491"/>
        <v/>
      </c>
      <c r="AR984" t="str">
        <f t="shared" si="492"/>
        <v/>
      </c>
      <c r="AT984">
        <f>COUNTIF(View_full!G:G,L984)</f>
        <v>1</v>
      </c>
      <c r="AU984">
        <f>COUNTIF(View_full!H:H,L984)+COUNTIF(View_full!I:I,N984)</f>
        <v>1</v>
      </c>
      <c r="AV984">
        <f>COUNTIFS(Property_Manual!$A$2:$A$1206,Raw!L984,Property_Manual!$B$2:$B$1206,Raw!M984,Property_Manual!$C$2:$C$1206,Raw!N984,Property_Manual!$D$2:$D$1206,Raw!O984,Property_Manual!$F$2:$F$1206,"x")</f>
        <v>1</v>
      </c>
      <c r="AW984" t="str">
        <f t="shared" si="493"/>
        <v>"DG","ItemDg","ofProduct","Core","Product",2,"Dangerous Goods subtype of Item","Reference to the Product describing the Item","false","false","ProductDg","https://onerecord.iata.org/ns/cargo#ItemDg","https://onerecord.iata.org/ns/cargo#ofProduct","https://onerecord.iata.org/ns/cargo#Product"</v>
      </c>
      <c r="AX984" t="str">
        <f t="shared" si="494"/>
        <v/>
      </c>
      <c r="AY984" t="str">
        <f t="shared" si="495"/>
        <v>"DG.ItemDg","ofProduct","Core.Product","describedObjects","hasOne"</v>
      </c>
    </row>
    <row r="985" spans="1:51" x14ac:dyDescent="0.2">
      <c r="A985" s="5" t="s">
        <v>1255</v>
      </c>
      <c r="B985" s="5" t="s">
        <v>1207</v>
      </c>
      <c r="C985" s="5" t="s">
        <v>1108</v>
      </c>
      <c r="D985" s="5" t="s">
        <v>137</v>
      </c>
      <c r="E985" t="s">
        <v>20</v>
      </c>
      <c r="F985" s="5" t="s">
        <v>109</v>
      </c>
      <c r="G985">
        <v>1</v>
      </c>
      <c r="H985" t="s">
        <v>117</v>
      </c>
      <c r="I985" s="5" t="s">
        <v>1109</v>
      </c>
      <c r="J985" s="5" t="s">
        <v>138</v>
      </c>
      <c r="K985" s="5" t="s">
        <v>1833</v>
      </c>
      <c r="L985" t="str">
        <f t="shared" si="465"/>
        <v>ItemDg</v>
      </c>
      <c r="M985" t="str">
        <f t="shared" si="466"/>
        <v>inPiece</v>
      </c>
      <c r="N985" t="str">
        <f t="shared" si="467"/>
        <v>Piece</v>
      </c>
      <c r="O985" t="str">
        <f t="shared" si="468"/>
        <v>containedItems</v>
      </c>
      <c r="P985" t="str">
        <f t="shared" si="469"/>
        <v>PieceLiveAnimals|PieceDg</v>
      </c>
      <c r="Q985" t="str">
        <f t="shared" si="470"/>
        <v>Object</v>
      </c>
      <c r="R985" t="str">
        <f t="shared" si="471"/>
        <v/>
      </c>
      <c r="S985" t="str">
        <f t="shared" si="472"/>
        <v/>
      </c>
      <c r="T985" t="str">
        <f t="shared" si="473"/>
        <v/>
      </c>
      <c r="U985" t="str">
        <f t="shared" si="474"/>
        <v/>
      </c>
      <c r="V985" t="str">
        <f t="shared" si="475"/>
        <v/>
      </c>
      <c r="W985" t="str">
        <f>IF($A985="Implicit","",COUNTIFS($C$8:C985,C985,$A$8:A985,"Explicit"))</f>
        <v/>
      </c>
      <c r="X985" t="str">
        <f t="shared" si="476"/>
        <v/>
      </c>
      <c r="Y985" t="str">
        <f t="shared" si="477"/>
        <v/>
      </c>
      <c r="Z985" t="str">
        <f t="shared" si="478"/>
        <v/>
      </c>
      <c r="AA985" t="str">
        <f t="shared" si="479"/>
        <v/>
      </c>
      <c r="AB985" t="str">
        <f t="shared" si="480"/>
        <v/>
      </c>
      <c r="AC985" t="str">
        <f t="shared" si="481"/>
        <v/>
      </c>
      <c r="AD985" t="str">
        <f t="shared" si="482"/>
        <v/>
      </c>
      <c r="AE985" t="str">
        <f t="shared" si="483"/>
        <v/>
      </c>
      <c r="AF985" t="str">
        <f t="shared" si="484"/>
        <v/>
      </c>
      <c r="AG985" t="str">
        <f t="shared" si="485"/>
        <v>"DG.ItemDg"</v>
      </c>
      <c r="AH985" t="str">
        <f t="shared" si="486"/>
        <v>"inPiece"</v>
      </c>
      <c r="AI985" t="str">
        <f t="shared" si="487"/>
        <v>"Core.Piece"</v>
      </c>
      <c r="AJ985" t="str">
        <f t="shared" si="488"/>
        <v>"containedItems"</v>
      </c>
      <c r="AK985" t="str">
        <f t="shared" si="489"/>
        <v>"hasOne"</v>
      </c>
      <c r="AL985" t="str">
        <f t="shared" si="490"/>
        <v>"DG.ItemDg","inPiece","Core.Piece","containedItems","hasOne"</v>
      </c>
      <c r="AN985">
        <f>COUNTIF(View_conceptual!G:G,L985)</f>
        <v>0</v>
      </c>
      <c r="AO985">
        <f>COUNTIF(View_conceptual!H:H,L985)+COUNTIF(View_conceptual!I:I,N985)</f>
        <v>1</v>
      </c>
      <c r="AQ985" t="str">
        <f t="shared" si="491"/>
        <v/>
      </c>
      <c r="AR985" t="str">
        <f t="shared" si="492"/>
        <v/>
      </c>
      <c r="AT985">
        <f>COUNTIF(View_full!G:G,L985)</f>
        <v>1</v>
      </c>
      <c r="AU985">
        <f>COUNTIF(View_full!H:H,L985)+COUNTIF(View_full!I:I,N985)</f>
        <v>1</v>
      </c>
      <c r="AV985">
        <f>COUNTIFS(Property_Manual!$A$2:$A$1206,Raw!L985,Property_Manual!$B$2:$B$1206,Raw!M985,Property_Manual!$C$2:$C$1206,Raw!N985,Property_Manual!$D$2:$D$1206,Raw!O985,Property_Manual!$F$2:$F$1206,"x")</f>
        <v>0</v>
      </c>
      <c r="AW985" t="str">
        <f t="shared" si="493"/>
        <v/>
      </c>
      <c r="AX985" t="str">
        <f t="shared" si="494"/>
        <v/>
      </c>
      <c r="AY985" t="str">
        <f t="shared" si="495"/>
        <v/>
      </c>
    </row>
    <row r="986" spans="1:51" x14ac:dyDescent="0.2">
      <c r="A986" s="5" t="s">
        <v>1255</v>
      </c>
      <c r="B986" s="5" t="s">
        <v>1207</v>
      </c>
      <c r="C986" s="5" t="s">
        <v>1108</v>
      </c>
      <c r="D986" s="5" t="s">
        <v>137</v>
      </c>
      <c r="E986" s="5" t="s">
        <v>1199</v>
      </c>
      <c r="F986" s="5" t="s">
        <v>204</v>
      </c>
      <c r="G986">
        <v>1</v>
      </c>
      <c r="H986" s="5" t="s">
        <v>117</v>
      </c>
      <c r="I986" s="5" t="s">
        <v>1109</v>
      </c>
      <c r="J986" s="5" t="s">
        <v>138</v>
      </c>
      <c r="K986" s="5"/>
      <c r="L986" t="str">
        <f t="shared" si="465"/>
        <v>ItemDg</v>
      </c>
      <c r="M986" t="str">
        <f t="shared" si="466"/>
        <v>inPiece</v>
      </c>
      <c r="N986" t="str">
        <f t="shared" si="467"/>
        <v>PieceLiveAnimals</v>
      </c>
      <c r="O986" t="str">
        <f t="shared" si="468"/>
        <v>containedItems</v>
      </c>
      <c r="P986" t="str">
        <f t="shared" si="469"/>
        <v/>
      </c>
      <c r="Q986" t="str">
        <f t="shared" si="470"/>
        <v>Object</v>
      </c>
      <c r="R986" t="str">
        <f t="shared" si="471"/>
        <v/>
      </c>
      <c r="S986" t="str">
        <f t="shared" si="472"/>
        <v/>
      </c>
      <c r="T986" t="str">
        <f t="shared" si="473"/>
        <v/>
      </c>
      <c r="U986" t="str">
        <f t="shared" si="474"/>
        <v/>
      </c>
      <c r="V986" t="str">
        <f t="shared" si="475"/>
        <v/>
      </c>
      <c r="W986" t="str">
        <f>IF($A986="Implicit","",COUNTIFS($C$8:C986,C986,$A$8:A986,"Explicit"))</f>
        <v/>
      </c>
      <c r="X986" t="str">
        <f t="shared" si="476"/>
        <v/>
      </c>
      <c r="Y986" t="str">
        <f t="shared" si="477"/>
        <v/>
      </c>
      <c r="Z986" t="str">
        <f t="shared" si="478"/>
        <v/>
      </c>
      <c r="AA986" t="str">
        <f t="shared" si="479"/>
        <v/>
      </c>
      <c r="AB986" t="str">
        <f t="shared" si="480"/>
        <v/>
      </c>
      <c r="AC986" t="str">
        <f t="shared" si="481"/>
        <v/>
      </c>
      <c r="AD986" t="str">
        <f t="shared" si="482"/>
        <v/>
      </c>
      <c r="AE986" t="str">
        <f t="shared" si="483"/>
        <v/>
      </c>
      <c r="AF986" t="str">
        <f t="shared" si="484"/>
        <v/>
      </c>
      <c r="AG986" t="str">
        <f t="shared" si="485"/>
        <v>"DG.ItemDg"</v>
      </c>
      <c r="AH986" t="str">
        <f t="shared" si="486"/>
        <v>"inPiece"</v>
      </c>
      <c r="AI986" t="str">
        <f t="shared" si="487"/>
        <v>"LiveAnimals.PieceLiveAnimals"</v>
      </c>
      <c r="AJ986" t="str">
        <f t="shared" si="488"/>
        <v>"containedItems"</v>
      </c>
      <c r="AK986" t="str">
        <f t="shared" si="489"/>
        <v>"hasOne"</v>
      </c>
      <c r="AL986" t="str">
        <f t="shared" si="490"/>
        <v>"DG.ItemDg","inPiece","LiveAnimals.PieceLiveAnimals","containedItems","hasOne"</v>
      </c>
      <c r="AN986">
        <f>COUNTIF(View_conceptual!G:G,L986)</f>
        <v>0</v>
      </c>
      <c r="AO986">
        <f>COUNTIF(View_conceptual!H:H,L986)+COUNTIF(View_conceptual!I:I,N986)</f>
        <v>0</v>
      </c>
      <c r="AQ986" t="str">
        <f t="shared" si="491"/>
        <v/>
      </c>
      <c r="AR986" t="str">
        <f t="shared" si="492"/>
        <v/>
      </c>
      <c r="AT986">
        <f>COUNTIF(View_full!G:G,L986)</f>
        <v>1</v>
      </c>
      <c r="AU986">
        <f>COUNTIF(View_full!H:H,L986)+COUNTIF(View_full!I:I,N986)</f>
        <v>0</v>
      </c>
      <c r="AV986">
        <f>COUNTIFS(Property_Manual!$A$2:$A$1206,Raw!L986,Property_Manual!$B$2:$B$1206,Raw!M986,Property_Manual!$C$2:$C$1206,Raw!N986,Property_Manual!$D$2:$D$1206,Raw!O986,Property_Manual!$F$2:$F$1206,"x")</f>
        <v>0</v>
      </c>
      <c r="AW986" t="str">
        <f t="shared" si="493"/>
        <v/>
      </c>
      <c r="AX986" t="str">
        <f t="shared" si="494"/>
        <v/>
      </c>
      <c r="AY986" t="str">
        <f t="shared" si="495"/>
        <v/>
      </c>
    </row>
    <row r="987" spans="1:51" x14ac:dyDescent="0.2">
      <c r="A987" s="5" t="s">
        <v>1255</v>
      </c>
      <c r="B987" s="5" t="s">
        <v>1207</v>
      </c>
      <c r="C987" s="5" t="s">
        <v>1108</v>
      </c>
      <c r="D987" s="5" t="s">
        <v>137</v>
      </c>
      <c r="E987" s="5" t="s">
        <v>1207</v>
      </c>
      <c r="F987" s="5" t="s">
        <v>626</v>
      </c>
      <c r="G987">
        <v>1</v>
      </c>
      <c r="H987" s="5" t="s">
        <v>117</v>
      </c>
      <c r="I987" s="5" t="s">
        <v>1109</v>
      </c>
      <c r="J987" s="5" t="s">
        <v>138</v>
      </c>
      <c r="K987" s="5"/>
      <c r="L987" t="str">
        <f t="shared" si="465"/>
        <v>ItemDg</v>
      </c>
      <c r="M987" t="str">
        <f t="shared" si="466"/>
        <v>inPiece</v>
      </c>
      <c r="N987" t="str">
        <f t="shared" si="467"/>
        <v>PieceDg</v>
      </c>
      <c r="O987" t="str">
        <f t="shared" si="468"/>
        <v>containedItems</v>
      </c>
      <c r="P987" t="str">
        <f t="shared" si="469"/>
        <v/>
      </c>
      <c r="Q987" t="str">
        <f t="shared" si="470"/>
        <v>Object</v>
      </c>
      <c r="R987" t="str">
        <f t="shared" si="471"/>
        <v/>
      </c>
      <c r="S987" t="str">
        <f t="shared" si="472"/>
        <v/>
      </c>
      <c r="T987" t="str">
        <f t="shared" si="473"/>
        <v/>
      </c>
      <c r="U987" t="str">
        <f t="shared" si="474"/>
        <v/>
      </c>
      <c r="V987" t="str">
        <f t="shared" si="475"/>
        <v/>
      </c>
      <c r="W987" t="str">
        <f>IF($A987="Implicit","",COUNTIFS($C$8:C987,C987,$A$8:A987,"Explicit"))</f>
        <v/>
      </c>
      <c r="X987" t="str">
        <f t="shared" si="476"/>
        <v/>
      </c>
      <c r="Y987" t="str">
        <f t="shared" si="477"/>
        <v/>
      </c>
      <c r="Z987" t="str">
        <f t="shared" si="478"/>
        <v/>
      </c>
      <c r="AA987" t="str">
        <f t="shared" si="479"/>
        <v/>
      </c>
      <c r="AB987" t="str">
        <f t="shared" si="480"/>
        <v/>
      </c>
      <c r="AC987" t="str">
        <f t="shared" si="481"/>
        <v/>
      </c>
      <c r="AD987" t="str">
        <f t="shared" si="482"/>
        <v/>
      </c>
      <c r="AE987" t="str">
        <f t="shared" si="483"/>
        <v/>
      </c>
      <c r="AF987" t="str">
        <f t="shared" si="484"/>
        <v/>
      </c>
      <c r="AG987" t="str">
        <f t="shared" si="485"/>
        <v>"DG.ItemDg"</v>
      </c>
      <c r="AH987" t="str">
        <f t="shared" si="486"/>
        <v>"inPiece"</v>
      </c>
      <c r="AI987" t="str">
        <f t="shared" si="487"/>
        <v>"DG.PieceDg"</v>
      </c>
      <c r="AJ987" t="str">
        <f t="shared" si="488"/>
        <v>"containedItems"</v>
      </c>
      <c r="AK987" t="str">
        <f t="shared" si="489"/>
        <v>"hasOne"</v>
      </c>
      <c r="AL987" t="str">
        <f t="shared" si="490"/>
        <v>"DG.ItemDg","inPiece","DG.PieceDg","containedItems","hasOne"</v>
      </c>
      <c r="AN987">
        <f>COUNTIF(View_conceptual!G:G,L987)</f>
        <v>0</v>
      </c>
      <c r="AO987">
        <f>COUNTIF(View_conceptual!H:H,L987)+COUNTIF(View_conceptual!I:I,N987)</f>
        <v>0</v>
      </c>
      <c r="AQ987" t="str">
        <f t="shared" si="491"/>
        <v/>
      </c>
      <c r="AR987" t="str">
        <f t="shared" si="492"/>
        <v/>
      </c>
      <c r="AT987">
        <f>COUNTIF(View_full!G:G,L987)</f>
        <v>1</v>
      </c>
      <c r="AU987">
        <f>COUNTIF(View_full!H:H,L987)+COUNTIF(View_full!I:I,N987)</f>
        <v>0</v>
      </c>
      <c r="AV987">
        <f>COUNTIFS(Property_Manual!$A$2:$A$1206,Raw!L987,Property_Manual!$B$2:$B$1206,Raw!M987,Property_Manual!$C$2:$C$1206,Raw!N987,Property_Manual!$D$2:$D$1206,Raw!O987,Property_Manual!$F$2:$F$1206,"x")</f>
        <v>1</v>
      </c>
      <c r="AW987" t="str">
        <f t="shared" si="493"/>
        <v/>
      </c>
      <c r="AX987" t="str">
        <f t="shared" si="494"/>
        <v/>
      </c>
      <c r="AY987" t="str">
        <f t="shared" si="495"/>
        <v>"DG.ItemDg","inPiece","DG.PieceDg","containedItems","hasOne"</v>
      </c>
    </row>
    <row r="988" spans="1:51" x14ac:dyDescent="0.2">
      <c r="A988" s="5" t="s">
        <v>1255</v>
      </c>
      <c r="B988" s="5" t="s">
        <v>1207</v>
      </c>
      <c r="C988" s="5" t="s">
        <v>1108</v>
      </c>
      <c r="D988" s="5" t="s">
        <v>501</v>
      </c>
      <c r="E988" s="5" t="s">
        <v>20</v>
      </c>
      <c r="F988" s="5" t="s">
        <v>125</v>
      </c>
      <c r="G988">
        <v>1</v>
      </c>
      <c r="H988" s="5" t="s">
        <v>536</v>
      </c>
      <c r="I988" s="5" t="s">
        <v>1109</v>
      </c>
      <c r="J988" s="5" t="s">
        <v>502</v>
      </c>
      <c r="K988" s="5" t="s">
        <v>526</v>
      </c>
      <c r="L988" t="str">
        <f t="shared" si="465"/>
        <v>ItemDg</v>
      </c>
      <c r="M988" t="str">
        <f t="shared" si="466"/>
        <v>ofProduct</v>
      </c>
      <c r="N988" t="str">
        <f t="shared" si="467"/>
        <v>Product</v>
      </c>
      <c r="O988" t="str">
        <f t="shared" si="468"/>
        <v>describedObjects</v>
      </c>
      <c r="P988" t="str">
        <f t="shared" si="469"/>
        <v>ProductDg</v>
      </c>
      <c r="Q988" t="str">
        <f t="shared" si="470"/>
        <v>Object</v>
      </c>
      <c r="R988" t="str">
        <f t="shared" si="471"/>
        <v/>
      </c>
      <c r="S988" t="str">
        <f t="shared" si="472"/>
        <v/>
      </c>
      <c r="T988" t="str">
        <f t="shared" si="473"/>
        <v/>
      </c>
      <c r="U988" t="str">
        <f t="shared" si="474"/>
        <v/>
      </c>
      <c r="V988" t="str">
        <f t="shared" si="475"/>
        <v/>
      </c>
      <c r="W988" t="str">
        <f>IF($A988="Implicit","",COUNTIFS($C$8:C988,C988,$A$8:A988,"Explicit"))</f>
        <v/>
      </c>
      <c r="X988" t="str">
        <f t="shared" si="476"/>
        <v/>
      </c>
      <c r="Y988" t="str">
        <f t="shared" si="477"/>
        <v/>
      </c>
      <c r="Z988" t="str">
        <f t="shared" si="478"/>
        <v/>
      </c>
      <c r="AA988" t="str">
        <f t="shared" si="479"/>
        <v/>
      </c>
      <c r="AB988" t="str">
        <f t="shared" si="480"/>
        <v/>
      </c>
      <c r="AC988" t="str">
        <f t="shared" si="481"/>
        <v/>
      </c>
      <c r="AD988" t="str">
        <f t="shared" si="482"/>
        <v/>
      </c>
      <c r="AE988" t="str">
        <f t="shared" si="483"/>
        <v/>
      </c>
      <c r="AF988" t="str">
        <f t="shared" si="484"/>
        <v/>
      </c>
      <c r="AG988" t="str">
        <f t="shared" si="485"/>
        <v>"DG.ItemDg"</v>
      </c>
      <c r="AH988" t="str">
        <f t="shared" si="486"/>
        <v>"ofProduct"</v>
      </c>
      <c r="AI988" t="str">
        <f t="shared" si="487"/>
        <v>"Core.Product"</v>
      </c>
      <c r="AJ988" t="str">
        <f t="shared" si="488"/>
        <v>"describedObjects"</v>
      </c>
      <c r="AK988" t="str">
        <f t="shared" si="489"/>
        <v>"hasOne"</v>
      </c>
      <c r="AL988" t="str">
        <f t="shared" si="490"/>
        <v>"DG.ItemDg","ofProduct","Core.Product","describedObjects","hasOne"</v>
      </c>
      <c r="AN988">
        <f>COUNTIF(View_conceptual!G:G,L988)</f>
        <v>0</v>
      </c>
      <c r="AO988">
        <f>COUNTIF(View_conceptual!H:H,L988)+COUNTIF(View_conceptual!I:I,N988)</f>
        <v>1</v>
      </c>
      <c r="AQ988" t="str">
        <f t="shared" si="491"/>
        <v/>
      </c>
      <c r="AR988" t="str">
        <f t="shared" si="492"/>
        <v/>
      </c>
      <c r="AT988">
        <f>COUNTIF(View_full!G:G,L988)</f>
        <v>1</v>
      </c>
      <c r="AU988">
        <f>COUNTIF(View_full!H:H,L988)+COUNTIF(View_full!I:I,N988)</f>
        <v>1</v>
      </c>
      <c r="AV988">
        <f>COUNTIFS(Property_Manual!$A$2:$A$1206,Raw!L988,Property_Manual!$B$2:$B$1206,Raw!M988,Property_Manual!$C$2:$C$1206,Raw!N988,Property_Manual!$D$2:$D$1206,Raw!O988,Property_Manual!$F$2:$F$1206,"x")</f>
        <v>1</v>
      </c>
      <c r="AW988" t="str">
        <f t="shared" si="493"/>
        <v/>
      </c>
      <c r="AX988" t="str">
        <f t="shared" si="494"/>
        <v/>
      </c>
      <c r="AY988" t="str">
        <f t="shared" si="495"/>
        <v>"DG.ItemDg","ofProduct","Core.Product","describedObjects","hasOne"</v>
      </c>
    </row>
    <row r="989" spans="1:51" x14ac:dyDescent="0.2">
      <c r="A989" s="5" t="s">
        <v>1255</v>
      </c>
      <c r="B989" s="5" t="s">
        <v>1207</v>
      </c>
      <c r="C989" s="5" t="s">
        <v>1108</v>
      </c>
      <c r="D989" s="5" t="s">
        <v>501</v>
      </c>
      <c r="E989" s="5" t="s">
        <v>1207</v>
      </c>
      <c r="F989" s="5" t="s">
        <v>526</v>
      </c>
      <c r="G989">
        <v>1</v>
      </c>
      <c r="H989" s="5" t="s">
        <v>536</v>
      </c>
      <c r="I989" s="5" t="s">
        <v>1109</v>
      </c>
      <c r="J989" s="5" t="s">
        <v>502</v>
      </c>
      <c r="K989" s="5"/>
      <c r="L989" t="str">
        <f t="shared" si="465"/>
        <v>ItemDg</v>
      </c>
      <c r="M989" t="str">
        <f t="shared" si="466"/>
        <v>ofProduct</v>
      </c>
      <c r="N989" t="str">
        <f t="shared" si="467"/>
        <v>ProductDg</v>
      </c>
      <c r="O989" t="str">
        <f t="shared" si="468"/>
        <v>describedObjects</v>
      </c>
      <c r="P989" t="str">
        <f t="shared" si="469"/>
        <v/>
      </c>
      <c r="Q989" t="str">
        <f t="shared" si="470"/>
        <v>Object</v>
      </c>
      <c r="R989" t="str">
        <f t="shared" si="471"/>
        <v/>
      </c>
      <c r="S989" t="str">
        <f t="shared" si="472"/>
        <v/>
      </c>
      <c r="T989" t="str">
        <f t="shared" si="473"/>
        <v/>
      </c>
      <c r="U989" t="str">
        <f t="shared" si="474"/>
        <v/>
      </c>
      <c r="V989" t="str">
        <f t="shared" si="475"/>
        <v/>
      </c>
      <c r="W989" t="str">
        <f>IF($A989="Implicit","",COUNTIFS($C$8:C989,C989,$A$8:A989,"Explicit"))</f>
        <v/>
      </c>
      <c r="X989" t="str">
        <f t="shared" si="476"/>
        <v/>
      </c>
      <c r="Y989" t="str">
        <f t="shared" si="477"/>
        <v/>
      </c>
      <c r="Z989" t="str">
        <f t="shared" si="478"/>
        <v/>
      </c>
      <c r="AA989" t="str">
        <f t="shared" si="479"/>
        <v/>
      </c>
      <c r="AB989" t="str">
        <f t="shared" si="480"/>
        <v/>
      </c>
      <c r="AC989" t="str">
        <f t="shared" si="481"/>
        <v/>
      </c>
      <c r="AD989" t="str">
        <f t="shared" si="482"/>
        <v/>
      </c>
      <c r="AE989" t="str">
        <f t="shared" si="483"/>
        <v/>
      </c>
      <c r="AF989" t="str">
        <f t="shared" si="484"/>
        <v/>
      </c>
      <c r="AG989" t="str">
        <f t="shared" si="485"/>
        <v>"DG.ItemDg"</v>
      </c>
      <c r="AH989" t="str">
        <f t="shared" si="486"/>
        <v>"ofProduct"</v>
      </c>
      <c r="AI989" t="str">
        <f t="shared" si="487"/>
        <v>"DG.ProductDg"</v>
      </c>
      <c r="AJ989" t="str">
        <f t="shared" si="488"/>
        <v>"describedObjects"</v>
      </c>
      <c r="AK989" t="str">
        <f t="shared" si="489"/>
        <v>"hasOne"</v>
      </c>
      <c r="AL989" t="str">
        <f t="shared" si="490"/>
        <v>"DG.ItemDg","ofProduct","DG.ProductDg","describedObjects","hasOne"</v>
      </c>
      <c r="AN989">
        <f>COUNTIF(View_conceptual!G:G,L989)</f>
        <v>0</v>
      </c>
      <c r="AO989">
        <f>COUNTIF(View_conceptual!H:H,L989)+COUNTIF(View_conceptual!I:I,N989)</f>
        <v>0</v>
      </c>
      <c r="AQ989" t="str">
        <f t="shared" si="491"/>
        <v/>
      </c>
      <c r="AR989" t="str">
        <f t="shared" si="492"/>
        <v/>
      </c>
      <c r="AT989">
        <f>COUNTIF(View_full!G:G,L989)</f>
        <v>1</v>
      </c>
      <c r="AU989">
        <f>COUNTIF(View_full!H:H,L989)+COUNTIF(View_full!I:I,N989)</f>
        <v>0</v>
      </c>
      <c r="AV989">
        <f>COUNTIFS(Property_Manual!$A$2:$A$1206,Raw!L989,Property_Manual!$B$2:$B$1206,Raw!M989,Property_Manual!$C$2:$C$1206,Raw!N989,Property_Manual!$D$2:$D$1206,Raw!O989,Property_Manual!$F$2:$F$1206,"x")</f>
        <v>0</v>
      </c>
      <c r="AW989" t="str">
        <f t="shared" si="493"/>
        <v/>
      </c>
      <c r="AX989" t="str">
        <f t="shared" si="494"/>
        <v/>
      </c>
      <c r="AY989" t="str">
        <f t="shared" si="495"/>
        <v/>
      </c>
    </row>
    <row r="990" spans="1:51" x14ac:dyDescent="0.2">
      <c r="A990" s="5" t="s">
        <v>1254</v>
      </c>
      <c r="B990" s="5" t="s">
        <v>1207</v>
      </c>
      <c r="C990" s="5" t="s">
        <v>1108</v>
      </c>
      <c r="D990" s="5" t="s">
        <v>130</v>
      </c>
      <c r="E990" s="5" t="s">
        <v>49</v>
      </c>
      <c r="F990" s="5" t="s">
        <v>131</v>
      </c>
      <c r="G990">
        <v>1</v>
      </c>
      <c r="H990" s="5"/>
      <c r="I990" s="5" t="s">
        <v>1109</v>
      </c>
      <c r="J990" s="5" t="s">
        <v>132</v>
      </c>
      <c r="K990" s="5"/>
      <c r="L990" t="str">
        <f t="shared" si="465"/>
        <v>ItemDg</v>
      </c>
      <c r="M990" t="str">
        <f t="shared" si="466"/>
        <v>dimensions</v>
      </c>
      <c r="N990" t="str">
        <f t="shared" si="467"/>
        <v>Dimensions</v>
      </c>
      <c r="O990" t="str">
        <f t="shared" si="468"/>
        <v/>
      </c>
      <c r="P990" t="str">
        <f t="shared" si="469"/>
        <v/>
      </c>
      <c r="Q990" t="str">
        <f t="shared" si="470"/>
        <v>Object</v>
      </c>
      <c r="R990" t="str">
        <f t="shared" si="471"/>
        <v>"DG"</v>
      </c>
      <c r="S990" t="str">
        <f t="shared" si="472"/>
        <v>"ItemDg"</v>
      </c>
      <c r="T990" t="str">
        <f t="shared" si="473"/>
        <v>"dimensions"</v>
      </c>
      <c r="U990" t="str">
        <f t="shared" si="474"/>
        <v>"Embedded"</v>
      </c>
      <c r="V990" t="str">
        <f t="shared" si="475"/>
        <v>"Dimensions"</v>
      </c>
      <c r="W990">
        <f>IF($A990="Implicit","",COUNTIFS($C$8:C990,C990,$A$8:A990,"Explicit"))</f>
        <v>3</v>
      </c>
      <c r="X990" t="str">
        <f t="shared" si="476"/>
        <v>"Dangerous Goods subtype of Item"</v>
      </c>
      <c r="Y990" t="str">
        <f t="shared" si="477"/>
        <v>"Dimensions details"</v>
      </c>
      <c r="Z990" t="str">
        <f t="shared" si="478"/>
        <v>"false"</v>
      </c>
      <c r="AA990" t="str">
        <f t="shared" si="479"/>
        <v>"false"</v>
      </c>
      <c r="AB990" t="str">
        <f t="shared" si="480"/>
        <v>""</v>
      </c>
      <c r="AC990" t="str">
        <f t="shared" si="481"/>
        <v>"https://onerecord.iata.org/ns/cargo#ItemDg"</v>
      </c>
      <c r="AD990" t="str">
        <f t="shared" si="482"/>
        <v>"https://onerecord.iata.org/ns/cargo#dimensions"</v>
      </c>
      <c r="AE990" t="str">
        <f t="shared" si="483"/>
        <v>"https://onerecord.iata.org/ns/cargo#Dimensions"</v>
      </c>
      <c r="AF990" t="str">
        <f t="shared" si="484"/>
        <v>"DG","ItemDg","dimensions","Embedded","Dimensions",3,"Dangerous Goods subtype of Item","Dimensions details","false","false","","https://onerecord.iata.org/ns/cargo#ItemDg","https://onerecord.iata.org/ns/cargo#dimensions","https://onerecord.iata.org/ns/cargo#Dimensions"</v>
      </c>
      <c r="AG990" t="str">
        <f t="shared" si="485"/>
        <v>"DG.ItemDg"</v>
      </c>
      <c r="AH990" t="str">
        <f t="shared" si="486"/>
        <v>"dimensions"</v>
      </c>
      <c r="AI990" t="str">
        <f t="shared" si="487"/>
        <v>"Embedded.Dimensions"</v>
      </c>
      <c r="AJ990" t="str">
        <f t="shared" si="488"/>
        <v>""</v>
      </c>
      <c r="AK990" t="str">
        <f t="shared" si="489"/>
        <v>"hasOne"</v>
      </c>
      <c r="AL990" t="str">
        <f t="shared" si="490"/>
        <v>"DG.ItemDg","dimensions","Embedded.Dimensions","","hasOne"</v>
      </c>
      <c r="AN990">
        <f>COUNTIF(View_conceptual!G:G,L990)</f>
        <v>0</v>
      </c>
      <c r="AO990">
        <f>COUNTIF(View_conceptual!H:H,L990)+COUNTIF(View_conceptual!I:I,N990)</f>
        <v>0</v>
      </c>
      <c r="AQ990" t="str">
        <f t="shared" si="491"/>
        <v/>
      </c>
      <c r="AR990" t="str">
        <f t="shared" si="492"/>
        <v/>
      </c>
      <c r="AT990">
        <f>COUNTIF(View_full!G:G,L990)</f>
        <v>1</v>
      </c>
      <c r="AU990">
        <f>COUNTIF(View_full!H:H,L990)+COUNTIF(View_full!I:I,N990)</f>
        <v>0</v>
      </c>
      <c r="AV990">
        <f>COUNTIFS(Property_Manual!$A$2:$A$1206,Raw!L990,Property_Manual!$B$2:$B$1206,Raw!M990,Property_Manual!$C$2:$C$1206,Raw!N990,Property_Manual!$D$2:$D$1206,Raw!O990,Property_Manual!$F$2:$F$1206,"x")</f>
        <v>0</v>
      </c>
      <c r="AW990" t="str">
        <f t="shared" si="493"/>
        <v>"DG","ItemDg","dimensions","Embedded","Dimensions",3,"Dangerous Goods subtype of Item","Dimensions details","false","false","","https://onerecord.iata.org/ns/cargo#ItemDg","https://onerecord.iata.org/ns/cargo#dimensions","https://onerecord.iata.org/ns/cargo#Dimensions"</v>
      </c>
      <c r="AX990" t="str">
        <f t="shared" si="494"/>
        <v/>
      </c>
      <c r="AY990" t="str">
        <f t="shared" si="495"/>
        <v/>
      </c>
    </row>
    <row r="991" spans="1:51" x14ac:dyDescent="0.2">
      <c r="A991" s="5" t="s">
        <v>1254</v>
      </c>
      <c r="B991" s="5" t="s">
        <v>1207</v>
      </c>
      <c r="C991" s="5" t="s">
        <v>1108</v>
      </c>
      <c r="D991" s="5" t="s">
        <v>499</v>
      </c>
      <c r="E991" s="5" t="s">
        <v>49</v>
      </c>
      <c r="F991" s="5" t="s">
        <v>86</v>
      </c>
      <c r="G991">
        <v>1</v>
      </c>
      <c r="H991" s="5"/>
      <c r="I991" s="5" t="s">
        <v>1109</v>
      </c>
      <c r="J991" s="5" t="s">
        <v>500</v>
      </c>
      <c r="K991" s="5"/>
      <c r="L991" t="str">
        <f t="shared" si="465"/>
        <v>ItemDg</v>
      </c>
      <c r="M991" t="str">
        <f t="shared" si="466"/>
        <v>itemQuantity</v>
      </c>
      <c r="N991" t="str">
        <f t="shared" si="467"/>
        <v>Value</v>
      </c>
      <c r="O991" t="str">
        <f t="shared" si="468"/>
        <v/>
      </c>
      <c r="P991" t="str">
        <f t="shared" si="469"/>
        <v/>
      </c>
      <c r="Q991" t="str">
        <f t="shared" si="470"/>
        <v>Object</v>
      </c>
      <c r="R991" t="str">
        <f t="shared" si="471"/>
        <v>"DG"</v>
      </c>
      <c r="S991" t="str">
        <f t="shared" si="472"/>
        <v>"ItemDg"</v>
      </c>
      <c r="T991" t="str">
        <f t="shared" si="473"/>
        <v>"itemQuantity"</v>
      </c>
      <c r="U991" t="str">
        <f t="shared" si="474"/>
        <v>"Embedded"</v>
      </c>
      <c r="V991" t="str">
        <f t="shared" si="475"/>
        <v>"Value"</v>
      </c>
      <c r="W991">
        <f>IF($A991="Implicit","",COUNTIFS($C$8:C991,C991,$A$8:A991,"Explicit"))</f>
        <v>4</v>
      </c>
      <c r="X991" t="str">
        <f t="shared" si="476"/>
        <v>"Dangerous Goods subtype of Item"</v>
      </c>
      <c r="Y991" t="str">
        <f t="shared" si="477"/>
        <v>"Quantity of the item when applicable; with associated units of measure"</v>
      </c>
      <c r="Z991" t="str">
        <f t="shared" si="478"/>
        <v>"false"</v>
      </c>
      <c r="AA991" t="str">
        <f t="shared" si="479"/>
        <v>"false"</v>
      </c>
      <c r="AB991" t="str">
        <f t="shared" si="480"/>
        <v>""</v>
      </c>
      <c r="AC991" t="str">
        <f t="shared" si="481"/>
        <v>"https://onerecord.iata.org/ns/cargo#ItemDg"</v>
      </c>
      <c r="AD991" t="str">
        <f t="shared" si="482"/>
        <v>"https://onerecord.iata.org/ns/cargo#itemQuantity"</v>
      </c>
      <c r="AE991" t="str">
        <f t="shared" si="483"/>
        <v>"https://onerecord.iata.org/ns/cargo#Value"</v>
      </c>
      <c r="AF991" t="str">
        <f t="shared" si="484"/>
        <v>"DG","ItemDg","itemQuantity","Embedded","Value",4,"Dangerous Goods subtype of Item","Quantity of the item when applicable; with associated units of measure","false","false","","https://onerecord.iata.org/ns/cargo#ItemDg","https://onerecord.iata.org/ns/cargo#itemQuantity","https://onerecord.iata.org/ns/cargo#Value"</v>
      </c>
      <c r="AG991" t="str">
        <f t="shared" si="485"/>
        <v>"DG.ItemDg"</v>
      </c>
      <c r="AH991" t="str">
        <f t="shared" si="486"/>
        <v>"itemQuantity"</v>
      </c>
      <c r="AI991" t="str">
        <f t="shared" si="487"/>
        <v>"Embedded.Value"</v>
      </c>
      <c r="AJ991" t="str">
        <f t="shared" si="488"/>
        <v>""</v>
      </c>
      <c r="AK991" t="str">
        <f t="shared" si="489"/>
        <v>"hasOne"</v>
      </c>
      <c r="AL991" t="str">
        <f t="shared" si="490"/>
        <v>"DG.ItemDg","itemQuantity","Embedded.Value","","hasOne"</v>
      </c>
      <c r="AN991">
        <f>COUNTIF(View_conceptual!G:G,L991)</f>
        <v>0</v>
      </c>
      <c r="AO991">
        <f>COUNTIF(View_conceptual!H:H,L991)+COUNTIF(View_conceptual!I:I,N991)</f>
        <v>0</v>
      </c>
      <c r="AQ991" t="str">
        <f t="shared" si="491"/>
        <v/>
      </c>
      <c r="AR991" t="str">
        <f t="shared" si="492"/>
        <v/>
      </c>
      <c r="AT991">
        <f>COUNTIF(View_full!G:G,L991)</f>
        <v>1</v>
      </c>
      <c r="AU991">
        <f>COUNTIF(View_full!H:H,L991)+COUNTIF(View_full!I:I,N991)</f>
        <v>0</v>
      </c>
      <c r="AV991">
        <f>COUNTIFS(Property_Manual!$A$2:$A$1206,Raw!L991,Property_Manual!$B$2:$B$1206,Raw!M991,Property_Manual!$C$2:$C$1206,Raw!N991,Property_Manual!$D$2:$D$1206,Raw!O991,Property_Manual!$F$2:$F$1206,"x")</f>
        <v>0</v>
      </c>
      <c r="AW991" t="str">
        <f t="shared" si="493"/>
        <v>"DG","ItemDg","itemQuantity","Embedded","Value",4,"Dangerous Goods subtype of Item","Quantity of the item when applicable; with associated units of measure","false","false","","https://onerecord.iata.org/ns/cargo#ItemDg","https://onerecord.iata.org/ns/cargo#itemQuantity","https://onerecord.iata.org/ns/cargo#Value"</v>
      </c>
      <c r="AX991" t="str">
        <f t="shared" si="494"/>
        <v/>
      </c>
      <c r="AY991" t="str">
        <f t="shared" si="495"/>
        <v/>
      </c>
    </row>
    <row r="992" spans="1:51" x14ac:dyDescent="0.2">
      <c r="A992" s="5" t="s">
        <v>1254</v>
      </c>
      <c r="B992" s="5" t="s">
        <v>1207</v>
      </c>
      <c r="C992" s="5" t="s">
        <v>1108</v>
      </c>
      <c r="D992" s="5" t="s">
        <v>503</v>
      </c>
      <c r="E992" s="5" t="s">
        <v>49</v>
      </c>
      <c r="F992" s="5" t="s">
        <v>58</v>
      </c>
      <c r="G992">
        <v>1</v>
      </c>
      <c r="I992" s="5" t="s">
        <v>1109</v>
      </c>
      <c r="J992" s="5" t="s">
        <v>504</v>
      </c>
      <c r="K992" s="5"/>
      <c r="L992" t="str">
        <f t="shared" si="465"/>
        <v>ItemDg</v>
      </c>
      <c r="M992" t="str">
        <f t="shared" si="466"/>
        <v>productionCountry</v>
      </c>
      <c r="N992" t="str">
        <f t="shared" si="467"/>
        <v>CodeListElement</v>
      </c>
      <c r="O992" t="str">
        <f t="shared" si="468"/>
        <v/>
      </c>
      <c r="P992" t="str">
        <f t="shared" si="469"/>
        <v/>
      </c>
      <c r="Q992" t="str">
        <f t="shared" si="470"/>
        <v>Object</v>
      </c>
      <c r="R992" t="str">
        <f t="shared" si="471"/>
        <v>"DG"</v>
      </c>
      <c r="S992" t="str">
        <f t="shared" si="472"/>
        <v>"ItemDg"</v>
      </c>
      <c r="T992" t="str">
        <f t="shared" si="473"/>
        <v>"productionCountry"</v>
      </c>
      <c r="U992" t="str">
        <f t="shared" si="474"/>
        <v>"Embedded"</v>
      </c>
      <c r="V992" t="str">
        <f t="shared" si="475"/>
        <v>"CodeListElement"</v>
      </c>
      <c r="W992">
        <f>IF($A992="Implicit","",COUNTIFS($C$8:C992,C992,$A$8:A992,"Explicit"))</f>
        <v>5</v>
      </c>
      <c r="X992" t="str">
        <f t="shared" si="476"/>
        <v>"Dangerous Goods subtype of Item"</v>
      </c>
      <c r="Y992" t="str">
        <f t="shared" si="477"/>
        <v>"Production country details. Refer ISO 3166-2"</v>
      </c>
      <c r="Z992" t="str">
        <f t="shared" si="478"/>
        <v>"false"</v>
      </c>
      <c r="AA992" t="str">
        <f t="shared" si="479"/>
        <v>"false"</v>
      </c>
      <c r="AB992" t="str">
        <f t="shared" si="480"/>
        <v>""</v>
      </c>
      <c r="AC992" t="str">
        <f t="shared" si="481"/>
        <v>"https://onerecord.iata.org/ns/cargo#ItemDg"</v>
      </c>
      <c r="AD992" t="str">
        <f t="shared" si="482"/>
        <v>"https://onerecord.iata.org/ns/cargo#productionCountry"</v>
      </c>
      <c r="AE992" t="str">
        <f t="shared" si="483"/>
        <v>"https://onerecord.iata.org/ns/cargo#CodeListElement"</v>
      </c>
      <c r="AF992" t="str">
        <f t="shared" si="484"/>
        <v>"DG","ItemDg","productionCountry","Embedded","CodeListElement",5,"Dangerous Goods subtype of Item","Production country details. Refer ISO 3166-2","false","false","","https://onerecord.iata.org/ns/cargo#ItemDg","https://onerecord.iata.org/ns/cargo#productionCountry","https://onerecord.iata.org/ns/cargo#CodeListElement"</v>
      </c>
      <c r="AG992" t="str">
        <f t="shared" si="485"/>
        <v>"DG.ItemDg"</v>
      </c>
      <c r="AH992" t="str">
        <f t="shared" si="486"/>
        <v>"productionCountry"</v>
      </c>
      <c r="AI992" t="str">
        <f t="shared" si="487"/>
        <v>"Embedded.CodeListElement"</v>
      </c>
      <c r="AJ992" t="str">
        <f t="shared" si="488"/>
        <v>""</v>
      </c>
      <c r="AK992" t="str">
        <f t="shared" si="489"/>
        <v>"hasOne"</v>
      </c>
      <c r="AL992" t="str">
        <f t="shared" si="490"/>
        <v>"DG.ItemDg","productionCountry","Embedded.CodeListElement","","hasOne"</v>
      </c>
      <c r="AN992">
        <f>COUNTIF(View_conceptual!G:G,L992)</f>
        <v>0</v>
      </c>
      <c r="AO992">
        <f>COUNTIF(View_conceptual!H:H,L992)+COUNTIF(View_conceptual!I:I,N992)</f>
        <v>0</v>
      </c>
      <c r="AQ992" t="str">
        <f t="shared" si="491"/>
        <v/>
      </c>
      <c r="AR992" t="str">
        <f t="shared" si="492"/>
        <v/>
      </c>
      <c r="AT992">
        <f>COUNTIF(View_full!G:G,L992)</f>
        <v>1</v>
      </c>
      <c r="AU992">
        <f>COUNTIF(View_full!H:H,L992)+COUNTIF(View_full!I:I,N992)</f>
        <v>0</v>
      </c>
      <c r="AV992">
        <f>COUNTIFS(Property_Manual!$A$2:$A$1206,Raw!L992,Property_Manual!$B$2:$B$1206,Raw!M992,Property_Manual!$C$2:$C$1206,Raw!N992,Property_Manual!$D$2:$D$1206,Raw!O992,Property_Manual!$F$2:$F$1206,"x")</f>
        <v>0</v>
      </c>
      <c r="AW992" t="str">
        <f t="shared" si="493"/>
        <v>"DG","ItemDg","productionCountry","Embedded","CodeListElement",5,"Dangerous Goods subtype of Item","Production country details. Refer ISO 3166-2","false","false","","https://onerecord.iata.org/ns/cargo#ItemDg","https://onerecord.iata.org/ns/cargo#productionCountry","https://onerecord.iata.org/ns/cargo#CodeListElement"</v>
      </c>
      <c r="AX992" t="str">
        <f t="shared" si="494"/>
        <v/>
      </c>
      <c r="AY992" t="str">
        <f t="shared" si="495"/>
        <v/>
      </c>
    </row>
    <row r="993" spans="1:51" x14ac:dyDescent="0.2">
      <c r="A993" s="5" t="s">
        <v>1254</v>
      </c>
      <c r="B993" s="5" t="s">
        <v>1207</v>
      </c>
      <c r="C993" s="5" t="s">
        <v>1108</v>
      </c>
      <c r="D993" s="5" t="s">
        <v>505</v>
      </c>
      <c r="E993" s="5" t="s">
        <v>49</v>
      </c>
      <c r="F993" s="5" t="s">
        <v>58</v>
      </c>
      <c r="G993">
        <v>1</v>
      </c>
      <c r="H993" s="5"/>
      <c r="I993" s="5" t="s">
        <v>1109</v>
      </c>
      <c r="J993" s="5" t="s">
        <v>506</v>
      </c>
      <c r="K993" s="5"/>
      <c r="L993" t="str">
        <f t="shared" si="465"/>
        <v>ItemDg</v>
      </c>
      <c r="M993" t="str">
        <f t="shared" si="466"/>
        <v>targetCountry</v>
      </c>
      <c r="N993" t="str">
        <f t="shared" si="467"/>
        <v>CodeListElement</v>
      </c>
      <c r="O993" t="str">
        <f t="shared" si="468"/>
        <v/>
      </c>
      <c r="P993" t="str">
        <f t="shared" si="469"/>
        <v/>
      </c>
      <c r="Q993" t="str">
        <f t="shared" si="470"/>
        <v>Object</v>
      </c>
      <c r="R993" t="str">
        <f t="shared" si="471"/>
        <v>"DG"</v>
      </c>
      <c r="S993" t="str">
        <f t="shared" si="472"/>
        <v>"ItemDg"</v>
      </c>
      <c r="T993" t="str">
        <f t="shared" si="473"/>
        <v>"targetCountry"</v>
      </c>
      <c r="U993" t="str">
        <f t="shared" si="474"/>
        <v>"Embedded"</v>
      </c>
      <c r="V993" t="str">
        <f t="shared" si="475"/>
        <v>"CodeListElement"</v>
      </c>
      <c r="W993">
        <f>IF($A993="Implicit","",COUNTIFS($C$8:C993,C993,$A$8:A993,"Explicit"))</f>
        <v>6</v>
      </c>
      <c r="X993" t="str">
        <f t="shared" si="476"/>
        <v>"Dangerous Goods subtype of Item"</v>
      </c>
      <c r="Y993" t="str">
        <f t="shared" si="477"/>
        <v>"Item target country. Refer ISO 3166-2"</v>
      </c>
      <c r="Z993" t="str">
        <f t="shared" si="478"/>
        <v>"false"</v>
      </c>
      <c r="AA993" t="str">
        <f t="shared" si="479"/>
        <v>"false"</v>
      </c>
      <c r="AB993" t="str">
        <f t="shared" si="480"/>
        <v>""</v>
      </c>
      <c r="AC993" t="str">
        <f t="shared" si="481"/>
        <v>"https://onerecord.iata.org/ns/cargo#ItemDg"</v>
      </c>
      <c r="AD993" t="str">
        <f t="shared" si="482"/>
        <v>"https://onerecord.iata.org/ns/cargo#targetCountry"</v>
      </c>
      <c r="AE993" t="str">
        <f t="shared" si="483"/>
        <v>"https://onerecord.iata.org/ns/cargo#CodeListElement"</v>
      </c>
      <c r="AF993" t="str">
        <f t="shared" si="484"/>
        <v>"DG","ItemDg","targetCountry","Embedded","CodeListElement",6,"Dangerous Goods subtype of Item","Item target country. Refer ISO 3166-2","false","false","","https://onerecord.iata.org/ns/cargo#ItemDg","https://onerecord.iata.org/ns/cargo#targetCountry","https://onerecord.iata.org/ns/cargo#CodeListElement"</v>
      </c>
      <c r="AG993" t="str">
        <f t="shared" si="485"/>
        <v>"DG.ItemDg"</v>
      </c>
      <c r="AH993" t="str">
        <f t="shared" si="486"/>
        <v>"targetCountry"</v>
      </c>
      <c r="AI993" t="str">
        <f t="shared" si="487"/>
        <v>"Embedded.CodeListElement"</v>
      </c>
      <c r="AJ993" t="str">
        <f t="shared" si="488"/>
        <v>""</v>
      </c>
      <c r="AK993" t="str">
        <f t="shared" si="489"/>
        <v>"hasOne"</v>
      </c>
      <c r="AL993" t="str">
        <f t="shared" si="490"/>
        <v>"DG.ItemDg","targetCountry","Embedded.CodeListElement","","hasOne"</v>
      </c>
      <c r="AN993">
        <f>COUNTIF(View_conceptual!G:G,L993)</f>
        <v>0</v>
      </c>
      <c r="AO993">
        <f>COUNTIF(View_conceptual!H:H,L993)+COUNTIF(View_conceptual!I:I,N993)</f>
        <v>0</v>
      </c>
      <c r="AQ993" t="str">
        <f t="shared" si="491"/>
        <v/>
      </c>
      <c r="AR993" t="str">
        <f t="shared" si="492"/>
        <v/>
      </c>
      <c r="AT993">
        <f>COUNTIF(View_full!G:G,L993)</f>
        <v>1</v>
      </c>
      <c r="AU993">
        <f>COUNTIF(View_full!H:H,L993)+COUNTIF(View_full!I:I,N993)</f>
        <v>0</v>
      </c>
      <c r="AV993">
        <f>COUNTIFS(Property_Manual!$A$2:$A$1206,Raw!L993,Property_Manual!$B$2:$B$1206,Raw!M993,Property_Manual!$C$2:$C$1206,Raw!N993,Property_Manual!$D$2:$D$1206,Raw!O993,Property_Manual!$F$2:$F$1206,"x")</f>
        <v>0</v>
      </c>
      <c r="AW993" t="str">
        <f t="shared" si="493"/>
        <v>"DG","ItemDg","targetCountry","Embedded","CodeListElement",6,"Dangerous Goods subtype of Item","Item target country. Refer ISO 3166-2","false","false","","https://onerecord.iata.org/ns/cargo#ItemDg","https://onerecord.iata.org/ns/cargo#targetCountry","https://onerecord.iata.org/ns/cargo#CodeListElement"</v>
      </c>
      <c r="AX993" t="str">
        <f t="shared" si="494"/>
        <v/>
      </c>
      <c r="AY993" t="str">
        <f t="shared" si="495"/>
        <v/>
      </c>
    </row>
    <row r="994" spans="1:51" x14ac:dyDescent="0.2">
      <c r="A994" s="5" t="s">
        <v>1254</v>
      </c>
      <c r="B994" s="5" t="s">
        <v>1207</v>
      </c>
      <c r="C994" s="5" t="s">
        <v>1108</v>
      </c>
      <c r="D994" s="5" t="s">
        <v>507</v>
      </c>
      <c r="E994" s="5" t="s">
        <v>49</v>
      </c>
      <c r="F994" s="5" t="s">
        <v>248</v>
      </c>
      <c r="G994">
        <v>1</v>
      </c>
      <c r="H994" s="5"/>
      <c r="I994" s="5" t="s">
        <v>1109</v>
      </c>
      <c r="J994" s="5" t="s">
        <v>508</v>
      </c>
      <c r="K994" s="5"/>
      <c r="L994" t="str">
        <f t="shared" si="465"/>
        <v>ItemDg</v>
      </c>
      <c r="M994" t="str">
        <f t="shared" si="466"/>
        <v>unitPrice</v>
      </c>
      <c r="N994" t="str">
        <f t="shared" si="467"/>
        <v>CurrencyValue</v>
      </c>
      <c r="O994" t="str">
        <f t="shared" si="468"/>
        <v/>
      </c>
      <c r="P994" t="str">
        <f t="shared" si="469"/>
        <v/>
      </c>
      <c r="Q994" t="str">
        <f t="shared" si="470"/>
        <v>Object</v>
      </c>
      <c r="R994" t="str">
        <f t="shared" si="471"/>
        <v>"DG"</v>
      </c>
      <c r="S994" t="str">
        <f t="shared" si="472"/>
        <v>"ItemDg"</v>
      </c>
      <c r="T994" t="str">
        <f t="shared" si="473"/>
        <v>"unitPrice"</v>
      </c>
      <c r="U994" t="str">
        <f t="shared" si="474"/>
        <v>"Embedded"</v>
      </c>
      <c r="V994" t="str">
        <f t="shared" si="475"/>
        <v>"CurrencyValue"</v>
      </c>
      <c r="W994">
        <f>IF($A994="Implicit","",COUNTIFS($C$8:C994,C994,$A$8:A994,"Explicit"))</f>
        <v>7</v>
      </c>
      <c r="X994" t="str">
        <f t="shared" si="476"/>
        <v>"Dangerous Goods subtype of Item"</v>
      </c>
      <c r="Y994" t="str">
        <f t="shared" si="477"/>
        <v>"Product price per unit in the base"</v>
      </c>
      <c r="Z994" t="str">
        <f t="shared" si="478"/>
        <v>"false"</v>
      </c>
      <c r="AA994" t="str">
        <f t="shared" si="479"/>
        <v>"false"</v>
      </c>
      <c r="AB994" t="str">
        <f t="shared" si="480"/>
        <v>""</v>
      </c>
      <c r="AC994" t="str">
        <f t="shared" si="481"/>
        <v>"https://onerecord.iata.org/ns/cargo#ItemDg"</v>
      </c>
      <c r="AD994" t="str">
        <f t="shared" si="482"/>
        <v>"https://onerecord.iata.org/ns/cargo#unitPrice"</v>
      </c>
      <c r="AE994" t="str">
        <f t="shared" si="483"/>
        <v>"https://onerecord.iata.org/ns/cargo#CurrencyValue"</v>
      </c>
      <c r="AF994" t="str">
        <f t="shared" si="484"/>
        <v>"DG","ItemDg","unitPrice","Embedded","CurrencyValue",7,"Dangerous Goods subtype of Item","Product price per unit in the base","false","false","","https://onerecord.iata.org/ns/cargo#ItemDg","https://onerecord.iata.org/ns/cargo#unitPrice","https://onerecord.iata.org/ns/cargo#CurrencyValue"</v>
      </c>
      <c r="AG994" t="str">
        <f t="shared" si="485"/>
        <v>"DG.ItemDg"</v>
      </c>
      <c r="AH994" t="str">
        <f t="shared" si="486"/>
        <v>"unitPrice"</v>
      </c>
      <c r="AI994" t="str">
        <f t="shared" si="487"/>
        <v>"Embedded.CurrencyValue"</v>
      </c>
      <c r="AJ994" t="str">
        <f t="shared" si="488"/>
        <v>""</v>
      </c>
      <c r="AK994" t="str">
        <f t="shared" si="489"/>
        <v>"hasOne"</v>
      </c>
      <c r="AL994" t="str">
        <f t="shared" si="490"/>
        <v>"DG.ItemDg","unitPrice","Embedded.CurrencyValue","","hasOne"</v>
      </c>
      <c r="AN994">
        <f>COUNTIF(View_conceptual!G:G,L994)</f>
        <v>0</v>
      </c>
      <c r="AO994">
        <f>COUNTIF(View_conceptual!H:H,L994)+COUNTIF(View_conceptual!I:I,N994)</f>
        <v>0</v>
      </c>
      <c r="AQ994" t="str">
        <f t="shared" si="491"/>
        <v/>
      </c>
      <c r="AR994" t="str">
        <f t="shared" si="492"/>
        <v/>
      </c>
      <c r="AT994">
        <f>COUNTIF(View_full!G:G,L994)</f>
        <v>1</v>
      </c>
      <c r="AU994">
        <f>COUNTIF(View_full!H:H,L994)+COUNTIF(View_full!I:I,N994)</f>
        <v>0</v>
      </c>
      <c r="AV994">
        <f>COUNTIFS(Property_Manual!$A$2:$A$1206,Raw!L994,Property_Manual!$B$2:$B$1206,Raw!M994,Property_Manual!$C$2:$C$1206,Raw!N994,Property_Manual!$D$2:$D$1206,Raw!O994,Property_Manual!$F$2:$F$1206,"x")</f>
        <v>0</v>
      </c>
      <c r="AW994" t="str">
        <f t="shared" si="493"/>
        <v>"DG","ItemDg","unitPrice","Embedded","CurrencyValue",7,"Dangerous Goods subtype of Item","Product price per unit in the base","false","false","","https://onerecord.iata.org/ns/cargo#ItemDg","https://onerecord.iata.org/ns/cargo#unitPrice","https://onerecord.iata.org/ns/cargo#CurrencyValue"</v>
      </c>
      <c r="AX994" t="str">
        <f t="shared" si="494"/>
        <v/>
      </c>
      <c r="AY994" t="str">
        <f t="shared" si="495"/>
        <v/>
      </c>
    </row>
    <row r="995" spans="1:51" x14ac:dyDescent="0.2">
      <c r="A995" s="5" t="s">
        <v>1254</v>
      </c>
      <c r="B995" s="5" t="s">
        <v>1207</v>
      </c>
      <c r="C995" s="5" t="s">
        <v>1108</v>
      </c>
      <c r="D995" s="5" t="s">
        <v>509</v>
      </c>
      <c r="E995" s="5" t="s">
        <v>49</v>
      </c>
      <c r="F995" s="5" t="s">
        <v>86</v>
      </c>
      <c r="G995">
        <v>1</v>
      </c>
      <c r="H995" s="5"/>
      <c r="I995" s="5" t="s">
        <v>1109</v>
      </c>
      <c r="J995" s="5" t="s">
        <v>510</v>
      </c>
      <c r="K995" s="5"/>
      <c r="L995" t="str">
        <f t="shared" si="465"/>
        <v>ItemDg</v>
      </c>
      <c r="M995" t="str">
        <f t="shared" si="466"/>
        <v>weight</v>
      </c>
      <c r="N995" t="str">
        <f t="shared" si="467"/>
        <v>Value</v>
      </c>
      <c r="O995" t="str">
        <f t="shared" si="468"/>
        <v/>
      </c>
      <c r="P995" t="str">
        <f t="shared" si="469"/>
        <v/>
      </c>
      <c r="Q995" t="str">
        <f t="shared" si="470"/>
        <v>Object</v>
      </c>
      <c r="R995" t="str">
        <f t="shared" si="471"/>
        <v>"DG"</v>
      </c>
      <c r="S995" t="str">
        <f t="shared" si="472"/>
        <v>"ItemDg"</v>
      </c>
      <c r="T995" t="str">
        <f t="shared" si="473"/>
        <v>"weight"</v>
      </c>
      <c r="U995" t="str">
        <f t="shared" si="474"/>
        <v>"Embedded"</v>
      </c>
      <c r="V995" t="str">
        <f t="shared" si="475"/>
        <v>"Value"</v>
      </c>
      <c r="W995">
        <f>IF($A995="Implicit","",COUNTIFS($C$8:C995,C995,$A$8:A995,"Explicit"))</f>
        <v>8</v>
      </c>
      <c r="X995" t="str">
        <f t="shared" si="476"/>
        <v>"Dangerous Goods subtype of Item"</v>
      </c>
      <c r="Y995" t="str">
        <f t="shared" si="477"/>
        <v>"Weight of the item"</v>
      </c>
      <c r="Z995" t="str">
        <f t="shared" si="478"/>
        <v>"false"</v>
      </c>
      <c r="AA995" t="str">
        <f t="shared" si="479"/>
        <v>"false"</v>
      </c>
      <c r="AB995" t="str">
        <f t="shared" si="480"/>
        <v>""</v>
      </c>
      <c r="AC995" t="str">
        <f t="shared" si="481"/>
        <v>"https://onerecord.iata.org/ns/cargo#ItemDg"</v>
      </c>
      <c r="AD995" t="str">
        <f t="shared" si="482"/>
        <v>"https://onerecord.iata.org/ns/cargo#weight"</v>
      </c>
      <c r="AE995" t="str">
        <f t="shared" si="483"/>
        <v>"https://onerecord.iata.org/ns/cargo#Value"</v>
      </c>
      <c r="AF995" t="str">
        <f t="shared" si="484"/>
        <v>"DG","ItemDg","weight","Embedded","Value",8,"Dangerous Goods subtype of Item","Weight of the item","false","false","","https://onerecord.iata.org/ns/cargo#ItemDg","https://onerecord.iata.org/ns/cargo#weight","https://onerecord.iata.org/ns/cargo#Value"</v>
      </c>
      <c r="AG995" t="str">
        <f t="shared" si="485"/>
        <v>"DG.ItemDg"</v>
      </c>
      <c r="AH995" t="str">
        <f t="shared" si="486"/>
        <v>"weight"</v>
      </c>
      <c r="AI995" t="str">
        <f t="shared" si="487"/>
        <v>"Embedded.Value"</v>
      </c>
      <c r="AJ995" t="str">
        <f t="shared" si="488"/>
        <v>""</v>
      </c>
      <c r="AK995" t="str">
        <f t="shared" si="489"/>
        <v>"hasOne"</v>
      </c>
      <c r="AL995" t="str">
        <f t="shared" si="490"/>
        <v>"DG.ItemDg","weight","Embedded.Value","","hasOne"</v>
      </c>
      <c r="AN995">
        <f>COUNTIF(View_conceptual!G:G,L995)</f>
        <v>0</v>
      </c>
      <c r="AO995">
        <f>COUNTIF(View_conceptual!H:H,L995)+COUNTIF(View_conceptual!I:I,N995)</f>
        <v>0</v>
      </c>
      <c r="AQ995" t="str">
        <f t="shared" si="491"/>
        <v/>
      </c>
      <c r="AR995" t="str">
        <f t="shared" si="492"/>
        <v/>
      </c>
      <c r="AT995">
        <f>COUNTIF(View_full!G:G,L995)</f>
        <v>1</v>
      </c>
      <c r="AU995">
        <f>COUNTIF(View_full!H:H,L995)+COUNTIF(View_full!I:I,N995)</f>
        <v>0</v>
      </c>
      <c r="AV995">
        <f>COUNTIFS(Property_Manual!$A$2:$A$1206,Raw!L995,Property_Manual!$B$2:$B$1206,Raw!M995,Property_Manual!$C$2:$C$1206,Raw!N995,Property_Manual!$D$2:$D$1206,Raw!O995,Property_Manual!$F$2:$F$1206,"x")</f>
        <v>0</v>
      </c>
      <c r="AW995" t="str">
        <f t="shared" si="493"/>
        <v>"DG","ItemDg","weight","Embedded","Value",8,"Dangerous Goods subtype of Item","Weight of the item","false","false","","https://onerecord.iata.org/ns/cargo#ItemDg","https://onerecord.iata.org/ns/cargo#weight","https://onerecord.iata.org/ns/cargo#Value"</v>
      </c>
      <c r="AX995" t="str">
        <f t="shared" si="494"/>
        <v/>
      </c>
      <c r="AY995" t="str">
        <f t="shared" si="495"/>
        <v/>
      </c>
    </row>
    <row r="996" spans="1:51" x14ac:dyDescent="0.2">
      <c r="A996" s="5" t="s">
        <v>1254</v>
      </c>
      <c r="B996" s="5" t="s">
        <v>1207</v>
      </c>
      <c r="C996" s="5" t="s">
        <v>1108</v>
      </c>
      <c r="D996" s="5" t="s">
        <v>1110</v>
      </c>
      <c r="E996" s="5" t="s">
        <v>1836</v>
      </c>
      <c r="F996" s="5" t="s">
        <v>390</v>
      </c>
      <c r="G996">
        <v>1</v>
      </c>
      <c r="H996" s="5"/>
      <c r="I996" s="5" t="s">
        <v>1109</v>
      </c>
      <c r="J996" s="5" t="s">
        <v>1111</v>
      </c>
      <c r="K996" s="5"/>
      <c r="L996" t="str">
        <f t="shared" si="465"/>
        <v>ItemDg</v>
      </c>
      <c r="M996" t="str">
        <f t="shared" si="466"/>
        <v>emergencyContact</v>
      </c>
      <c r="N996" t="str">
        <f t="shared" si="467"/>
        <v>Person</v>
      </c>
      <c r="O996" t="str">
        <f t="shared" si="468"/>
        <v/>
      </c>
      <c r="P996" t="str">
        <f t="shared" si="469"/>
        <v/>
      </c>
      <c r="Q996" t="str">
        <f t="shared" si="470"/>
        <v>Object</v>
      </c>
      <c r="R996" t="str">
        <f t="shared" si="471"/>
        <v>"DG"</v>
      </c>
      <c r="S996" t="str">
        <f t="shared" si="472"/>
        <v>"ItemDg"</v>
      </c>
      <c r="T996" t="str">
        <f t="shared" si="473"/>
        <v>"emergencyContact"</v>
      </c>
      <c r="U996" t="str">
        <f t="shared" si="474"/>
        <v>"Agent"</v>
      </c>
      <c r="V996" t="str">
        <f t="shared" si="475"/>
        <v>"Person"</v>
      </c>
      <c r="W996">
        <f>IF($A996="Implicit","",COUNTIFS($C$8:C996,C996,$A$8:A996,"Explicit"))</f>
        <v>9</v>
      </c>
      <c r="X996" t="str">
        <f t="shared" si="476"/>
        <v>"Dangerous Goods subtype of Item"</v>
      </c>
      <c r="Y996" t="str">
        <f t="shared" si="477"/>
        <v>"Contains the Emergency contact name (e.g. the name of the agency) and phone number (min required)"</v>
      </c>
      <c r="Z996" t="str">
        <f t="shared" si="478"/>
        <v>"false"</v>
      </c>
      <c r="AA996" t="str">
        <f t="shared" si="479"/>
        <v>"false"</v>
      </c>
      <c r="AB996" t="str">
        <f t="shared" si="480"/>
        <v>""</v>
      </c>
      <c r="AC996" t="str">
        <f t="shared" si="481"/>
        <v>"https://onerecord.iata.org/ns/cargo#ItemDg"</v>
      </c>
      <c r="AD996" t="str">
        <f t="shared" si="482"/>
        <v>"https://onerecord.iata.org/ns/cargo#emergencyContact"</v>
      </c>
      <c r="AE996" t="str">
        <f t="shared" si="483"/>
        <v>"https://onerecord.iata.org/ns/cargo#Person"</v>
      </c>
      <c r="AF996" t="str">
        <f t="shared" si="484"/>
        <v>"DG","ItemDg","emergencyContact","Agent","Person",9,"Dangerous Goods subtype of Item","Contains the Emergency contact name (e.g. the name of the agency) and phone number (min required)","false","false","","https://onerecord.iata.org/ns/cargo#ItemDg","https://onerecord.iata.org/ns/cargo#emergencyContact","https://onerecord.iata.org/ns/cargo#Person"</v>
      </c>
      <c r="AG996" t="str">
        <f t="shared" si="485"/>
        <v>"DG.ItemDg"</v>
      </c>
      <c r="AH996" t="str">
        <f t="shared" si="486"/>
        <v>"emergencyContact"</v>
      </c>
      <c r="AI996" t="str">
        <f t="shared" si="487"/>
        <v>"Agent.Person"</v>
      </c>
      <c r="AJ996" t="str">
        <f t="shared" si="488"/>
        <v>""</v>
      </c>
      <c r="AK996" t="str">
        <f t="shared" si="489"/>
        <v>"hasOne"</v>
      </c>
      <c r="AL996" t="str">
        <f t="shared" si="490"/>
        <v>"DG.ItemDg","emergencyContact","Agent.Person","","hasOne"</v>
      </c>
      <c r="AN996">
        <f>COUNTIF(View_conceptual!G:G,L996)</f>
        <v>0</v>
      </c>
      <c r="AO996">
        <f>COUNTIF(View_conceptual!H:H,L996)+COUNTIF(View_conceptual!I:I,N996)</f>
        <v>0</v>
      </c>
      <c r="AQ996" t="str">
        <f t="shared" si="491"/>
        <v/>
      </c>
      <c r="AR996" t="str">
        <f t="shared" si="492"/>
        <v/>
      </c>
      <c r="AT996">
        <f>COUNTIF(View_full!G:G,L996)</f>
        <v>1</v>
      </c>
      <c r="AU996">
        <f>COUNTIF(View_full!H:H,L996)+COUNTIF(View_full!I:I,N996)</f>
        <v>0</v>
      </c>
      <c r="AV996">
        <f>COUNTIFS(Property_Manual!$A$2:$A$1206,Raw!L996,Property_Manual!$B$2:$B$1206,Raw!M996,Property_Manual!$C$2:$C$1206,Raw!N996,Property_Manual!$D$2:$D$1206,Raw!O996,Property_Manual!$F$2:$F$1206,"x")</f>
        <v>0</v>
      </c>
      <c r="AW996" t="str">
        <f t="shared" si="493"/>
        <v>"DG","ItemDg","emergencyContact","Agent","Person",9,"Dangerous Goods subtype of Item","Contains the Emergency contact name (e.g. the name of the agency) and phone number (min required)","false","false","","https://onerecord.iata.org/ns/cargo#ItemDg","https://onerecord.iata.org/ns/cargo#emergencyContact","https://onerecord.iata.org/ns/cargo#Person"</v>
      </c>
      <c r="AX996" t="str">
        <f t="shared" si="494"/>
        <v/>
      </c>
      <c r="AY996" t="str">
        <f t="shared" si="495"/>
        <v/>
      </c>
    </row>
    <row r="997" spans="1:51" x14ac:dyDescent="0.2">
      <c r="A997" s="5" t="s">
        <v>1254</v>
      </c>
      <c r="B997" s="5" t="s">
        <v>1207</v>
      </c>
      <c r="C997" s="5" t="s">
        <v>1108</v>
      </c>
      <c r="D997" s="5" t="s">
        <v>1112</v>
      </c>
      <c r="E997" s="5" t="s">
        <v>49</v>
      </c>
      <c r="F997" s="5" t="s">
        <v>86</v>
      </c>
      <c r="G997">
        <v>1</v>
      </c>
      <c r="H997" s="5"/>
      <c r="I997" s="5" t="s">
        <v>1109</v>
      </c>
      <c r="J997" s="5" t="s">
        <v>1113</v>
      </c>
      <c r="K997" s="5"/>
      <c r="L997" t="str">
        <f t="shared" si="465"/>
        <v>ItemDg</v>
      </c>
      <c r="M997" t="str">
        <f t="shared" si="466"/>
        <v>netWeightMeasure</v>
      </c>
      <c r="N997" t="str">
        <f t="shared" si="467"/>
        <v>Value</v>
      </c>
      <c r="O997" t="str">
        <f t="shared" si="468"/>
        <v/>
      </c>
      <c r="P997" t="str">
        <f t="shared" si="469"/>
        <v/>
      </c>
      <c r="Q997" t="str">
        <f t="shared" si="470"/>
        <v>Object</v>
      </c>
      <c r="R997" t="str">
        <f t="shared" si="471"/>
        <v>"DG"</v>
      </c>
      <c r="S997" t="str">
        <f t="shared" si="472"/>
        <v>"ItemDg"</v>
      </c>
      <c r="T997" t="str">
        <f t="shared" si="473"/>
        <v>"netWeightMeasure"</v>
      </c>
      <c r="U997" t="str">
        <f t="shared" si="474"/>
        <v>"Embedded"</v>
      </c>
      <c r="V997" t="str">
        <f t="shared" si="475"/>
        <v>"Value"</v>
      </c>
      <c r="W997">
        <f>IF($A997="Implicit","",COUNTIFS($C$8:C997,C997,$A$8:A997,"Explicit"))</f>
        <v>10</v>
      </c>
      <c r="X997" t="str">
        <f t="shared" si="476"/>
        <v>"Dangerous Goods subtype of Item"</v>
      </c>
      <c r="Y997" t="str">
        <f t="shared" si="477"/>
        <v>"The total net weight of dangerous goods transported of this line item. For air transport the value must be the volume or mass in each package."</v>
      </c>
      <c r="Z997" t="str">
        <f t="shared" si="478"/>
        <v>"false"</v>
      </c>
      <c r="AA997" t="str">
        <f t="shared" si="479"/>
        <v>"false"</v>
      </c>
      <c r="AB997" t="str">
        <f t="shared" si="480"/>
        <v>""</v>
      </c>
      <c r="AC997" t="str">
        <f t="shared" si="481"/>
        <v>"https://onerecord.iata.org/ns/cargo#ItemDg"</v>
      </c>
      <c r="AD997" t="str">
        <f t="shared" si="482"/>
        <v>"https://onerecord.iata.org/ns/cargo#netWeightMeasure"</v>
      </c>
      <c r="AE997" t="str">
        <f t="shared" si="483"/>
        <v>"https://onerecord.iata.org/ns/cargo#Value"</v>
      </c>
      <c r="AF997" t="str">
        <f t="shared" si="484"/>
        <v>"DG","ItemDg","netWeightMeasure","Embedded","Value",10,"Dangerous Goods subtype of Item","The total net weight of dangerous goods transported of this line item. For air transport the value must be the volume or mass in each package.","false","false","","https://onerecord.iata.org/ns/cargo#ItemDg","https://onerecord.iata.org/ns/cargo#netWeightMeasure","https://onerecord.iata.org/ns/cargo#Value"</v>
      </c>
      <c r="AG997" t="str">
        <f t="shared" si="485"/>
        <v>"DG.ItemDg"</v>
      </c>
      <c r="AH997" t="str">
        <f t="shared" si="486"/>
        <v>"netWeightMeasure"</v>
      </c>
      <c r="AI997" t="str">
        <f t="shared" si="487"/>
        <v>"Embedded.Value"</v>
      </c>
      <c r="AJ997" t="str">
        <f t="shared" si="488"/>
        <v>""</v>
      </c>
      <c r="AK997" t="str">
        <f t="shared" si="489"/>
        <v>"hasOne"</v>
      </c>
      <c r="AL997" t="str">
        <f t="shared" si="490"/>
        <v>"DG.ItemDg","netWeightMeasure","Embedded.Value","","hasOne"</v>
      </c>
      <c r="AN997">
        <f>COUNTIF(View_conceptual!G:G,L997)</f>
        <v>0</v>
      </c>
      <c r="AO997">
        <f>COUNTIF(View_conceptual!H:H,L997)+COUNTIF(View_conceptual!I:I,N997)</f>
        <v>0</v>
      </c>
      <c r="AQ997" t="str">
        <f t="shared" si="491"/>
        <v/>
      </c>
      <c r="AR997" t="str">
        <f t="shared" si="492"/>
        <v/>
      </c>
      <c r="AT997">
        <f>COUNTIF(View_full!G:G,L997)</f>
        <v>1</v>
      </c>
      <c r="AU997">
        <f>COUNTIF(View_full!H:H,L997)+COUNTIF(View_full!I:I,N997)</f>
        <v>0</v>
      </c>
      <c r="AV997">
        <f>COUNTIFS(Property_Manual!$A$2:$A$1206,Raw!L997,Property_Manual!$B$2:$B$1206,Raw!M997,Property_Manual!$C$2:$C$1206,Raw!N997,Property_Manual!$D$2:$D$1206,Raw!O997,Property_Manual!$F$2:$F$1206,"x")</f>
        <v>0</v>
      </c>
      <c r="AW997" t="str">
        <f t="shared" si="493"/>
        <v>"DG","ItemDg","netWeightMeasure","Embedded","Value",10,"Dangerous Goods subtype of Item","The total net weight of dangerous goods transported of this line item. For air transport the value must be the volume or mass in each package.","false","false","","https://onerecord.iata.org/ns/cargo#ItemDg","https://onerecord.iata.org/ns/cargo#netWeightMeasure","https://onerecord.iata.org/ns/cargo#Value"</v>
      </c>
      <c r="AX997" t="str">
        <f t="shared" si="494"/>
        <v/>
      </c>
      <c r="AY997" t="str">
        <f t="shared" si="495"/>
        <v/>
      </c>
    </row>
    <row r="998" spans="1:51" x14ac:dyDescent="0.2">
      <c r="A998" s="5" t="s">
        <v>1254</v>
      </c>
      <c r="B998" s="5" t="s">
        <v>1207</v>
      </c>
      <c r="C998" s="5" t="s">
        <v>1108</v>
      </c>
      <c r="D998" s="5" t="s">
        <v>38</v>
      </c>
      <c r="E998" s="5" t="s">
        <v>1209</v>
      </c>
      <c r="F998" s="5" t="s">
        <v>23</v>
      </c>
      <c r="H998" s="5" t="s">
        <v>415</v>
      </c>
      <c r="I998" s="5" t="s">
        <v>1109</v>
      </c>
      <c r="J998" s="5" t="s">
        <v>39</v>
      </c>
      <c r="K998" s="5"/>
      <c r="L998" t="str">
        <f t="shared" si="465"/>
        <v>ItemDg</v>
      </c>
      <c r="M998" t="str">
        <f t="shared" si="466"/>
        <v>checks</v>
      </c>
      <c r="N998" t="str">
        <f t="shared" si="467"/>
        <v>Check</v>
      </c>
      <c r="O998" t="str">
        <f t="shared" si="468"/>
        <v>checkedObject</v>
      </c>
      <c r="P998" t="str">
        <f t="shared" si="469"/>
        <v/>
      </c>
      <c r="Q998" t="str">
        <f t="shared" si="470"/>
        <v>Object</v>
      </c>
      <c r="R998" t="str">
        <f t="shared" si="471"/>
        <v>"DG"</v>
      </c>
      <c r="S998" t="str">
        <f t="shared" si="472"/>
        <v>"ItemDg"</v>
      </c>
      <c r="T998" t="str">
        <f t="shared" si="473"/>
        <v>"checks"</v>
      </c>
      <c r="U998" t="str">
        <f t="shared" si="474"/>
        <v>"Action"</v>
      </c>
      <c r="V998" t="str">
        <f t="shared" si="475"/>
        <v>"Check"</v>
      </c>
      <c r="W998">
        <f>IF($A998="Implicit","",COUNTIFS($C$8:C998,C998,$A$8:A998,"Explicit"))</f>
        <v>11</v>
      </c>
      <c r="X998" t="str">
        <f t="shared" si="476"/>
        <v>"Dangerous Goods subtype of Item"</v>
      </c>
      <c r="Y998" t="str">
        <f t="shared" si="477"/>
        <v>"References to the CheckActions performed on the object"</v>
      </c>
      <c r="Z998" t="str">
        <f t="shared" si="478"/>
        <v>"true"</v>
      </c>
      <c r="AA998" t="str">
        <f t="shared" si="479"/>
        <v>"false"</v>
      </c>
      <c r="AB998" t="str">
        <f t="shared" si="480"/>
        <v>""</v>
      </c>
      <c r="AC998" t="str">
        <f t="shared" si="481"/>
        <v>"https://onerecord.iata.org/ns/cargo#ItemDg"</v>
      </c>
      <c r="AD998" t="str">
        <f t="shared" si="482"/>
        <v>"https://onerecord.iata.org/ns/cargo#checks"</v>
      </c>
      <c r="AE998" t="str">
        <f t="shared" si="483"/>
        <v>"https://onerecord.iata.org/ns/cargo#Check"</v>
      </c>
      <c r="AF998" t="str">
        <f t="shared" si="484"/>
        <v>"DG","ItemDg","checks","Action","Check",11,"Dangerous Goods subtype of Item","References to the CheckActions performed on the object","true","false","","https://onerecord.iata.org/ns/cargo#ItemDg","https://onerecord.iata.org/ns/cargo#checks","https://onerecord.iata.org/ns/cargo#Check"</v>
      </c>
      <c r="AG998" t="str">
        <f t="shared" si="485"/>
        <v>"DG.ItemDg"</v>
      </c>
      <c r="AH998" t="str">
        <f t="shared" si="486"/>
        <v>"checks"</v>
      </c>
      <c r="AI998" t="str">
        <f t="shared" si="487"/>
        <v>"Action.Check"</v>
      </c>
      <c r="AJ998" t="str">
        <f t="shared" si="488"/>
        <v>"checkedObject"</v>
      </c>
      <c r="AK998" t="str">
        <f t="shared" si="489"/>
        <v>"hasMany"</v>
      </c>
      <c r="AL998" t="str">
        <f t="shared" si="490"/>
        <v>"DG.ItemDg","checks","Action.Check","checkedObject","hasMany"</v>
      </c>
      <c r="AN998">
        <f>COUNTIF(View_conceptual!G:G,L998)</f>
        <v>0</v>
      </c>
      <c r="AO998">
        <f>COUNTIF(View_conceptual!H:H,L998)+COUNTIF(View_conceptual!I:I,N998)</f>
        <v>0</v>
      </c>
      <c r="AQ998" t="str">
        <f t="shared" si="491"/>
        <v/>
      </c>
      <c r="AR998" t="str">
        <f t="shared" si="492"/>
        <v/>
      </c>
      <c r="AT998">
        <f>COUNTIF(View_full!G:G,L998)</f>
        <v>1</v>
      </c>
      <c r="AU998">
        <f>COUNTIF(View_full!H:H,L998)+COUNTIF(View_full!I:I,N998)</f>
        <v>0</v>
      </c>
      <c r="AV998">
        <f>COUNTIFS(Property_Manual!$A$2:$A$1206,Raw!L998,Property_Manual!$B$2:$B$1206,Raw!M998,Property_Manual!$C$2:$C$1206,Raw!N998,Property_Manual!$D$2:$D$1206,Raw!O998,Property_Manual!$F$2:$F$1206,"x")</f>
        <v>0</v>
      </c>
      <c r="AW998" t="str">
        <f t="shared" si="493"/>
        <v>"DG","ItemDg","checks","Action","Check",11,"Dangerous Goods subtype of Item","References to the CheckActions performed on the object","true","false","","https://onerecord.iata.org/ns/cargo#ItemDg","https://onerecord.iata.org/ns/cargo#checks","https://onerecord.iata.org/ns/cargo#Check"</v>
      </c>
      <c r="AX998" t="str">
        <f t="shared" si="494"/>
        <v/>
      </c>
      <c r="AY998" t="str">
        <f t="shared" si="495"/>
        <v/>
      </c>
    </row>
    <row r="999" spans="1:51" x14ac:dyDescent="0.2">
      <c r="A999" s="5" t="s">
        <v>1254</v>
      </c>
      <c r="B999" s="5" t="s">
        <v>1207</v>
      </c>
      <c r="C999" s="5" t="s">
        <v>1108</v>
      </c>
      <c r="D999" s="5" t="s">
        <v>43</v>
      </c>
      <c r="E999" s="5" t="s">
        <v>1198</v>
      </c>
      <c r="F999" s="5" t="s">
        <v>44</v>
      </c>
      <c r="H999" s="5" t="s">
        <v>654</v>
      </c>
      <c r="I999" s="5" t="s">
        <v>1109</v>
      </c>
      <c r="J999" s="5" t="s">
        <v>45</v>
      </c>
      <c r="K999" s="5"/>
      <c r="L999" t="str">
        <f t="shared" si="465"/>
        <v>ItemDg</v>
      </c>
      <c r="M999" t="str">
        <f t="shared" si="466"/>
        <v>externalReferences</v>
      </c>
      <c r="N999" t="str">
        <f t="shared" si="467"/>
        <v>ExternalReference</v>
      </c>
      <c r="O999" t="str">
        <f t="shared" si="468"/>
        <v>referenceForObjects</v>
      </c>
      <c r="P999" t="str">
        <f t="shared" si="469"/>
        <v/>
      </c>
      <c r="Q999" t="str">
        <f t="shared" si="470"/>
        <v>Object</v>
      </c>
      <c r="R999" t="str">
        <f t="shared" si="471"/>
        <v>"DG"</v>
      </c>
      <c r="S999" t="str">
        <f t="shared" si="472"/>
        <v>"ItemDg"</v>
      </c>
      <c r="T999" t="str">
        <f t="shared" si="473"/>
        <v>"externalReferences"</v>
      </c>
      <c r="U999" t="str">
        <f t="shared" si="474"/>
        <v>"Common"</v>
      </c>
      <c r="V999" t="str">
        <f t="shared" si="475"/>
        <v>"ExternalReference"</v>
      </c>
      <c r="W999">
        <f>IF($A999="Implicit","",COUNTIFS($C$8:C999,C999,$A$8:A999,"Explicit"))</f>
        <v>12</v>
      </c>
      <c r="X999" t="str">
        <f t="shared" si="476"/>
        <v>"Dangerous Goods subtype of Item"</v>
      </c>
      <c r="Y999" t="str">
        <f t="shared" si="477"/>
        <v>"References to all associated ExternalReferences"</v>
      </c>
      <c r="Z999" t="str">
        <f t="shared" si="478"/>
        <v>"true"</v>
      </c>
      <c r="AA999" t="str">
        <f t="shared" si="479"/>
        <v>"false"</v>
      </c>
      <c r="AB999" t="str">
        <f t="shared" si="480"/>
        <v>""</v>
      </c>
      <c r="AC999" t="str">
        <f t="shared" si="481"/>
        <v>"https://onerecord.iata.org/ns/cargo#ItemDg"</v>
      </c>
      <c r="AD999" t="str">
        <f t="shared" si="482"/>
        <v>"https://onerecord.iata.org/ns/cargo#externalReferences"</v>
      </c>
      <c r="AE999" t="str">
        <f t="shared" si="483"/>
        <v>"https://onerecord.iata.org/ns/cargo#ExternalReference"</v>
      </c>
      <c r="AF999" t="str">
        <f t="shared" si="484"/>
        <v>"DG","ItemDg","externalReferences","Common","ExternalReference",12,"Dangerous Goods subtype of Item","References to all associated ExternalReferences","true","false","","https://onerecord.iata.org/ns/cargo#ItemDg","https://onerecord.iata.org/ns/cargo#externalReferences","https://onerecord.iata.org/ns/cargo#ExternalReference"</v>
      </c>
      <c r="AG999" t="str">
        <f t="shared" si="485"/>
        <v>"DG.ItemDg"</v>
      </c>
      <c r="AH999" t="str">
        <f t="shared" si="486"/>
        <v>"externalReferences"</v>
      </c>
      <c r="AI999" t="str">
        <f t="shared" si="487"/>
        <v>"Common.ExternalReference"</v>
      </c>
      <c r="AJ999" t="str">
        <f t="shared" si="488"/>
        <v>"referenceForObjects"</v>
      </c>
      <c r="AK999" t="str">
        <f t="shared" si="489"/>
        <v>"hasMany"</v>
      </c>
      <c r="AL999" t="str">
        <f t="shared" si="490"/>
        <v>"DG.ItemDg","externalReferences","Common.ExternalReference","referenceForObjects","hasMany"</v>
      </c>
      <c r="AN999">
        <f>COUNTIF(View_conceptual!G:G,L999)</f>
        <v>0</v>
      </c>
      <c r="AO999">
        <f>COUNTIF(View_conceptual!H:H,L999)+COUNTIF(View_conceptual!I:I,N999)</f>
        <v>0</v>
      </c>
      <c r="AQ999" t="str">
        <f t="shared" si="491"/>
        <v/>
      </c>
      <c r="AR999" t="str">
        <f t="shared" si="492"/>
        <v/>
      </c>
      <c r="AT999">
        <f>COUNTIF(View_full!G:G,L999)</f>
        <v>1</v>
      </c>
      <c r="AU999">
        <f>COUNTIF(View_full!H:H,L999)+COUNTIF(View_full!I:I,N999)</f>
        <v>0</v>
      </c>
      <c r="AV999">
        <f>COUNTIFS(Property_Manual!$A$2:$A$1206,Raw!L999,Property_Manual!$B$2:$B$1206,Raw!M999,Property_Manual!$C$2:$C$1206,Raw!N999,Property_Manual!$D$2:$D$1206,Raw!O999,Property_Manual!$F$2:$F$1206,"x")</f>
        <v>0</v>
      </c>
      <c r="AW999" t="str">
        <f t="shared" si="493"/>
        <v>"DG","ItemDg","externalReferences","Common","ExternalReference",12,"Dangerous Goods subtype of Item","References to all associated ExternalReferences","true","false","","https://onerecord.iata.org/ns/cargo#ItemDg","https://onerecord.iata.org/ns/cargo#externalReferences","https://onerecord.iata.org/ns/cargo#ExternalReference"</v>
      </c>
      <c r="AX999" t="str">
        <f t="shared" si="494"/>
        <v/>
      </c>
      <c r="AY999" t="str">
        <f t="shared" si="495"/>
        <v/>
      </c>
    </row>
    <row r="1000" spans="1:51" x14ac:dyDescent="0.2">
      <c r="A1000" s="5" t="s">
        <v>1254</v>
      </c>
      <c r="B1000" s="5" t="s">
        <v>1207</v>
      </c>
      <c r="C1000" s="5" t="s">
        <v>1108</v>
      </c>
      <c r="D1000" s="5" t="s">
        <v>111</v>
      </c>
      <c r="E1000" s="5" t="s">
        <v>1198</v>
      </c>
      <c r="F1000" s="5" t="s">
        <v>112</v>
      </c>
      <c r="H1000" t="s">
        <v>222</v>
      </c>
      <c r="I1000" s="5" t="s">
        <v>1109</v>
      </c>
      <c r="J1000" s="5" t="s">
        <v>113</v>
      </c>
      <c r="K1000" s="5"/>
      <c r="L1000" t="str">
        <f t="shared" si="465"/>
        <v>ItemDg</v>
      </c>
      <c r="M1000" t="str">
        <f t="shared" si="466"/>
        <v>attachedIotDevices</v>
      </c>
      <c r="N1000" t="str">
        <f t="shared" si="467"/>
        <v>IotDevice</v>
      </c>
      <c r="O1000" t="str">
        <f t="shared" si="468"/>
        <v>attachedToObject</v>
      </c>
      <c r="P1000" t="str">
        <f t="shared" si="469"/>
        <v/>
      </c>
      <c r="Q1000" t="str">
        <f t="shared" si="470"/>
        <v>Object</v>
      </c>
      <c r="R1000" t="str">
        <f t="shared" si="471"/>
        <v>"DG"</v>
      </c>
      <c r="S1000" t="str">
        <f t="shared" si="472"/>
        <v>"ItemDg"</v>
      </c>
      <c r="T1000" t="str">
        <f t="shared" si="473"/>
        <v>"attachedIotDevices"</v>
      </c>
      <c r="U1000" t="str">
        <f t="shared" si="474"/>
        <v>"Common"</v>
      </c>
      <c r="V1000" t="str">
        <f t="shared" si="475"/>
        <v>"IotDevice"</v>
      </c>
      <c r="W1000">
        <f>IF($A1000="Implicit","",COUNTIFS($C$8:C1000,C1000,$A$8:A1000,"Explicit"))</f>
        <v>13</v>
      </c>
      <c r="X1000" t="str">
        <f t="shared" si="476"/>
        <v>"Dangerous Goods subtype of Item"</v>
      </c>
      <c r="Y1000" t="str">
        <f t="shared" si="477"/>
        <v>"References to all connected IotDevices"</v>
      </c>
      <c r="Z1000" t="str">
        <f t="shared" si="478"/>
        <v>"true"</v>
      </c>
      <c r="AA1000" t="str">
        <f t="shared" si="479"/>
        <v>"false"</v>
      </c>
      <c r="AB1000" t="str">
        <f t="shared" si="480"/>
        <v>""</v>
      </c>
      <c r="AC1000" t="str">
        <f t="shared" si="481"/>
        <v>"https://onerecord.iata.org/ns/cargo#ItemDg"</v>
      </c>
      <c r="AD1000" t="str">
        <f t="shared" si="482"/>
        <v>"https://onerecord.iata.org/ns/cargo#attachedIotDevices"</v>
      </c>
      <c r="AE1000" t="str">
        <f t="shared" si="483"/>
        <v>"https://onerecord.iata.org/ns/cargo#IotDevice"</v>
      </c>
      <c r="AF1000" t="str">
        <f t="shared" si="484"/>
        <v>"DG","ItemDg","attachedIotDevices","Common","IotDevice",13,"Dangerous Goods subtype of Item","References to all connected IotDevices","true","false","","https://onerecord.iata.org/ns/cargo#ItemDg","https://onerecord.iata.org/ns/cargo#attachedIotDevices","https://onerecord.iata.org/ns/cargo#IotDevice"</v>
      </c>
      <c r="AG1000" t="str">
        <f t="shared" si="485"/>
        <v>"DG.ItemDg"</v>
      </c>
      <c r="AH1000" t="str">
        <f t="shared" si="486"/>
        <v>"attachedIotDevices"</v>
      </c>
      <c r="AI1000" t="str">
        <f t="shared" si="487"/>
        <v>"Common.IotDevice"</v>
      </c>
      <c r="AJ1000" t="str">
        <f t="shared" si="488"/>
        <v>"attachedToObject"</v>
      </c>
      <c r="AK1000" t="str">
        <f t="shared" si="489"/>
        <v>"hasMany"</v>
      </c>
      <c r="AL1000" t="str">
        <f t="shared" si="490"/>
        <v>"DG.ItemDg","attachedIotDevices","Common.IotDevice","attachedToObject","hasMany"</v>
      </c>
      <c r="AN1000">
        <f>COUNTIF(View_conceptual!G:G,L1000)</f>
        <v>0</v>
      </c>
      <c r="AO1000">
        <f>COUNTIF(View_conceptual!H:H,L1000)+COUNTIF(View_conceptual!I:I,N1000)</f>
        <v>0</v>
      </c>
      <c r="AQ1000" t="str">
        <f t="shared" si="491"/>
        <v/>
      </c>
      <c r="AR1000" t="str">
        <f t="shared" si="492"/>
        <v/>
      </c>
      <c r="AT1000">
        <f>COUNTIF(View_full!G:G,L1000)</f>
        <v>1</v>
      </c>
      <c r="AU1000">
        <f>COUNTIF(View_full!H:H,L1000)+COUNTIF(View_full!I:I,N1000)</f>
        <v>0</v>
      </c>
      <c r="AV1000">
        <f>COUNTIFS(Property_Manual!$A$2:$A$1206,Raw!L1000,Property_Manual!$B$2:$B$1206,Raw!M1000,Property_Manual!$C$2:$C$1206,Raw!N1000,Property_Manual!$D$2:$D$1206,Raw!O1000,Property_Manual!$F$2:$F$1206,"x")</f>
        <v>0</v>
      </c>
      <c r="AW1000" t="str">
        <f t="shared" si="493"/>
        <v>"DG","ItemDg","attachedIotDevices","Common","IotDevice",13,"Dangerous Goods subtype of Item","References to all connected IotDevices","true","false","","https://onerecord.iata.org/ns/cargo#ItemDg","https://onerecord.iata.org/ns/cargo#attachedIotDevices","https://onerecord.iata.org/ns/cargo#IotDevice"</v>
      </c>
      <c r="AX1000" t="str">
        <f t="shared" si="494"/>
        <v/>
      </c>
      <c r="AY1000" t="str">
        <f t="shared" si="495"/>
        <v/>
      </c>
    </row>
    <row r="1001" spans="1:51" x14ac:dyDescent="0.2">
      <c r="A1001" s="5" t="s">
        <v>1255</v>
      </c>
      <c r="B1001" s="5" t="s">
        <v>1207</v>
      </c>
      <c r="C1001" s="5" t="s">
        <v>1108</v>
      </c>
      <c r="D1001" s="5" t="s">
        <v>130</v>
      </c>
      <c r="E1001" t="s">
        <v>49</v>
      </c>
      <c r="F1001" s="5" t="s">
        <v>131</v>
      </c>
      <c r="G1001">
        <v>1</v>
      </c>
      <c r="I1001" s="5" t="s">
        <v>1109</v>
      </c>
      <c r="J1001" s="5" t="s">
        <v>132</v>
      </c>
      <c r="K1001" s="5"/>
      <c r="L1001" t="str">
        <f t="shared" si="465"/>
        <v>ItemDg</v>
      </c>
      <c r="M1001" t="str">
        <f t="shared" si="466"/>
        <v>dimensions</v>
      </c>
      <c r="N1001" t="str">
        <f t="shared" si="467"/>
        <v>Dimensions</v>
      </c>
      <c r="O1001" t="str">
        <f t="shared" si="468"/>
        <v/>
      </c>
      <c r="P1001" t="str">
        <f t="shared" si="469"/>
        <v/>
      </c>
      <c r="Q1001" t="str">
        <f t="shared" si="470"/>
        <v>Object</v>
      </c>
      <c r="R1001" t="str">
        <f t="shared" si="471"/>
        <v/>
      </c>
      <c r="S1001" t="str">
        <f t="shared" si="472"/>
        <v/>
      </c>
      <c r="T1001" t="str">
        <f t="shared" si="473"/>
        <v/>
      </c>
      <c r="U1001" t="str">
        <f t="shared" si="474"/>
        <v/>
      </c>
      <c r="V1001" t="str">
        <f t="shared" si="475"/>
        <v/>
      </c>
      <c r="W1001" t="str">
        <f>IF($A1001="Implicit","",COUNTIFS($C$8:C1001,C1001,$A$8:A1001,"Explicit"))</f>
        <v/>
      </c>
      <c r="X1001" t="str">
        <f t="shared" si="476"/>
        <v/>
      </c>
      <c r="Y1001" t="str">
        <f t="shared" si="477"/>
        <v/>
      </c>
      <c r="Z1001" t="str">
        <f t="shared" si="478"/>
        <v/>
      </c>
      <c r="AA1001" t="str">
        <f t="shared" si="479"/>
        <v/>
      </c>
      <c r="AB1001" t="str">
        <f t="shared" si="480"/>
        <v/>
      </c>
      <c r="AC1001" t="str">
        <f t="shared" si="481"/>
        <v/>
      </c>
      <c r="AD1001" t="str">
        <f t="shared" si="482"/>
        <v/>
      </c>
      <c r="AE1001" t="str">
        <f t="shared" si="483"/>
        <v/>
      </c>
      <c r="AF1001" t="str">
        <f t="shared" si="484"/>
        <v/>
      </c>
      <c r="AG1001" t="str">
        <f t="shared" si="485"/>
        <v>"DG.ItemDg"</v>
      </c>
      <c r="AH1001" t="str">
        <f t="shared" si="486"/>
        <v>"dimensions"</v>
      </c>
      <c r="AI1001" t="str">
        <f t="shared" si="487"/>
        <v>"Embedded.Dimensions"</v>
      </c>
      <c r="AJ1001" t="str">
        <f t="shared" si="488"/>
        <v>""</v>
      </c>
      <c r="AK1001" t="str">
        <f t="shared" si="489"/>
        <v>"hasOne"</v>
      </c>
      <c r="AL1001" t="str">
        <f t="shared" si="490"/>
        <v>"DG.ItemDg","dimensions","Embedded.Dimensions","","hasOne"</v>
      </c>
      <c r="AN1001">
        <f>COUNTIF(View_conceptual!G:G,L1001)</f>
        <v>0</v>
      </c>
      <c r="AO1001">
        <f>COUNTIF(View_conceptual!H:H,L1001)+COUNTIF(View_conceptual!I:I,N1001)</f>
        <v>0</v>
      </c>
      <c r="AQ1001" t="str">
        <f t="shared" si="491"/>
        <v/>
      </c>
      <c r="AR1001" t="str">
        <f t="shared" si="492"/>
        <v/>
      </c>
      <c r="AT1001">
        <f>COUNTIF(View_full!G:G,L1001)</f>
        <v>1</v>
      </c>
      <c r="AU1001">
        <f>COUNTIF(View_full!H:H,L1001)+COUNTIF(View_full!I:I,N1001)</f>
        <v>0</v>
      </c>
      <c r="AV1001">
        <f>COUNTIFS(Property_Manual!$A$2:$A$1206,Raw!L1001,Property_Manual!$B$2:$B$1206,Raw!M1001,Property_Manual!$C$2:$C$1206,Raw!N1001,Property_Manual!$D$2:$D$1206,Raw!O1001,Property_Manual!$F$2:$F$1206,"x")</f>
        <v>0</v>
      </c>
      <c r="AW1001" t="str">
        <f t="shared" si="493"/>
        <v/>
      </c>
      <c r="AX1001" t="str">
        <f t="shared" si="494"/>
        <v/>
      </c>
      <c r="AY1001" t="str">
        <f t="shared" si="495"/>
        <v/>
      </c>
    </row>
    <row r="1002" spans="1:51" x14ac:dyDescent="0.2">
      <c r="A1002" s="5" t="s">
        <v>1255</v>
      </c>
      <c r="B1002" s="5" t="s">
        <v>1207</v>
      </c>
      <c r="C1002" s="5" t="s">
        <v>1108</v>
      </c>
      <c r="D1002" s="5" t="s">
        <v>499</v>
      </c>
      <c r="E1002" s="5" t="s">
        <v>49</v>
      </c>
      <c r="F1002" s="5" t="s">
        <v>86</v>
      </c>
      <c r="G1002">
        <v>1</v>
      </c>
      <c r="I1002" s="5" t="s">
        <v>1109</v>
      </c>
      <c r="J1002" s="5" t="s">
        <v>500</v>
      </c>
      <c r="K1002" s="5"/>
      <c r="L1002" t="str">
        <f t="shared" si="465"/>
        <v>ItemDg</v>
      </c>
      <c r="M1002" t="str">
        <f t="shared" si="466"/>
        <v>itemQuantity</v>
      </c>
      <c r="N1002" t="str">
        <f t="shared" si="467"/>
        <v>Value</v>
      </c>
      <c r="O1002" t="str">
        <f t="shared" si="468"/>
        <v/>
      </c>
      <c r="P1002" t="str">
        <f t="shared" si="469"/>
        <v/>
      </c>
      <c r="Q1002" t="str">
        <f t="shared" si="470"/>
        <v>Object</v>
      </c>
      <c r="R1002" t="str">
        <f t="shared" si="471"/>
        <v/>
      </c>
      <c r="S1002" t="str">
        <f t="shared" si="472"/>
        <v/>
      </c>
      <c r="T1002" t="str">
        <f t="shared" si="473"/>
        <v/>
      </c>
      <c r="U1002" t="str">
        <f t="shared" si="474"/>
        <v/>
      </c>
      <c r="V1002" t="str">
        <f t="shared" si="475"/>
        <v/>
      </c>
      <c r="W1002" t="str">
        <f>IF($A1002="Implicit","",COUNTIFS($C$8:C1002,C1002,$A$8:A1002,"Explicit"))</f>
        <v/>
      </c>
      <c r="X1002" t="str">
        <f t="shared" si="476"/>
        <v/>
      </c>
      <c r="Y1002" t="str">
        <f t="shared" si="477"/>
        <v/>
      </c>
      <c r="Z1002" t="str">
        <f t="shared" si="478"/>
        <v/>
      </c>
      <c r="AA1002" t="str">
        <f t="shared" si="479"/>
        <v/>
      </c>
      <c r="AB1002" t="str">
        <f t="shared" si="480"/>
        <v/>
      </c>
      <c r="AC1002" t="str">
        <f t="shared" si="481"/>
        <v/>
      </c>
      <c r="AD1002" t="str">
        <f t="shared" si="482"/>
        <v/>
      </c>
      <c r="AE1002" t="str">
        <f t="shared" si="483"/>
        <v/>
      </c>
      <c r="AF1002" t="str">
        <f t="shared" si="484"/>
        <v/>
      </c>
      <c r="AG1002" t="str">
        <f t="shared" si="485"/>
        <v>"DG.ItemDg"</v>
      </c>
      <c r="AH1002" t="str">
        <f t="shared" si="486"/>
        <v>"itemQuantity"</v>
      </c>
      <c r="AI1002" t="str">
        <f t="shared" si="487"/>
        <v>"Embedded.Value"</v>
      </c>
      <c r="AJ1002" t="str">
        <f t="shared" si="488"/>
        <v>""</v>
      </c>
      <c r="AK1002" t="str">
        <f t="shared" si="489"/>
        <v>"hasOne"</v>
      </c>
      <c r="AL1002" t="str">
        <f t="shared" si="490"/>
        <v>"DG.ItemDg","itemQuantity","Embedded.Value","","hasOne"</v>
      </c>
      <c r="AN1002">
        <f>COUNTIF(View_conceptual!G:G,L1002)</f>
        <v>0</v>
      </c>
      <c r="AO1002">
        <f>COUNTIF(View_conceptual!H:H,L1002)+COUNTIF(View_conceptual!I:I,N1002)</f>
        <v>0</v>
      </c>
      <c r="AQ1002" t="str">
        <f t="shared" si="491"/>
        <v/>
      </c>
      <c r="AR1002" t="str">
        <f t="shared" si="492"/>
        <v/>
      </c>
      <c r="AT1002">
        <f>COUNTIF(View_full!G:G,L1002)</f>
        <v>1</v>
      </c>
      <c r="AU1002">
        <f>COUNTIF(View_full!H:H,L1002)+COUNTIF(View_full!I:I,N1002)</f>
        <v>0</v>
      </c>
      <c r="AV1002">
        <f>COUNTIFS(Property_Manual!$A$2:$A$1206,Raw!L1002,Property_Manual!$B$2:$B$1206,Raw!M1002,Property_Manual!$C$2:$C$1206,Raw!N1002,Property_Manual!$D$2:$D$1206,Raw!O1002,Property_Manual!$F$2:$F$1206,"x")</f>
        <v>0</v>
      </c>
      <c r="AW1002" t="str">
        <f t="shared" si="493"/>
        <v/>
      </c>
      <c r="AX1002" t="str">
        <f t="shared" si="494"/>
        <v/>
      </c>
      <c r="AY1002" t="str">
        <f t="shared" si="495"/>
        <v/>
      </c>
    </row>
    <row r="1003" spans="1:51" x14ac:dyDescent="0.2">
      <c r="A1003" s="5" t="s">
        <v>1255</v>
      </c>
      <c r="B1003" s="5" t="s">
        <v>1207</v>
      </c>
      <c r="C1003" s="5" t="s">
        <v>1108</v>
      </c>
      <c r="D1003" s="5" t="s">
        <v>507</v>
      </c>
      <c r="E1003" t="s">
        <v>49</v>
      </c>
      <c r="F1003" s="5" t="s">
        <v>248</v>
      </c>
      <c r="G1003">
        <v>1</v>
      </c>
      <c r="I1003" s="5" t="s">
        <v>1109</v>
      </c>
      <c r="J1003" s="5" t="s">
        <v>508</v>
      </c>
      <c r="K1003" s="5"/>
      <c r="L1003" t="str">
        <f t="shared" si="465"/>
        <v>ItemDg</v>
      </c>
      <c r="M1003" t="str">
        <f t="shared" si="466"/>
        <v>unitPrice</v>
      </c>
      <c r="N1003" t="str">
        <f t="shared" si="467"/>
        <v>CurrencyValue</v>
      </c>
      <c r="O1003" t="str">
        <f t="shared" si="468"/>
        <v/>
      </c>
      <c r="P1003" t="str">
        <f t="shared" si="469"/>
        <v/>
      </c>
      <c r="Q1003" t="str">
        <f t="shared" si="470"/>
        <v>Object</v>
      </c>
      <c r="R1003" t="str">
        <f t="shared" si="471"/>
        <v/>
      </c>
      <c r="S1003" t="str">
        <f t="shared" si="472"/>
        <v/>
      </c>
      <c r="T1003" t="str">
        <f t="shared" si="473"/>
        <v/>
      </c>
      <c r="U1003" t="str">
        <f t="shared" si="474"/>
        <v/>
      </c>
      <c r="V1003" t="str">
        <f t="shared" si="475"/>
        <v/>
      </c>
      <c r="W1003" t="str">
        <f>IF($A1003="Implicit","",COUNTIFS($C$8:C1003,C1003,$A$8:A1003,"Explicit"))</f>
        <v/>
      </c>
      <c r="X1003" t="str">
        <f t="shared" si="476"/>
        <v/>
      </c>
      <c r="Y1003" t="str">
        <f t="shared" si="477"/>
        <v/>
      </c>
      <c r="Z1003" t="str">
        <f t="shared" si="478"/>
        <v/>
      </c>
      <c r="AA1003" t="str">
        <f t="shared" si="479"/>
        <v/>
      </c>
      <c r="AB1003" t="str">
        <f t="shared" si="480"/>
        <v/>
      </c>
      <c r="AC1003" t="str">
        <f t="shared" si="481"/>
        <v/>
      </c>
      <c r="AD1003" t="str">
        <f t="shared" si="482"/>
        <v/>
      </c>
      <c r="AE1003" t="str">
        <f t="shared" si="483"/>
        <v/>
      </c>
      <c r="AF1003" t="str">
        <f t="shared" si="484"/>
        <v/>
      </c>
      <c r="AG1003" t="str">
        <f t="shared" si="485"/>
        <v>"DG.ItemDg"</v>
      </c>
      <c r="AH1003" t="str">
        <f t="shared" si="486"/>
        <v>"unitPrice"</v>
      </c>
      <c r="AI1003" t="str">
        <f t="shared" si="487"/>
        <v>"Embedded.CurrencyValue"</v>
      </c>
      <c r="AJ1003" t="str">
        <f t="shared" si="488"/>
        <v>""</v>
      </c>
      <c r="AK1003" t="str">
        <f t="shared" si="489"/>
        <v>"hasOne"</v>
      </c>
      <c r="AL1003" t="str">
        <f t="shared" si="490"/>
        <v>"DG.ItemDg","unitPrice","Embedded.CurrencyValue","","hasOne"</v>
      </c>
      <c r="AN1003">
        <f>COUNTIF(View_conceptual!G:G,L1003)</f>
        <v>0</v>
      </c>
      <c r="AO1003">
        <f>COUNTIF(View_conceptual!H:H,L1003)+COUNTIF(View_conceptual!I:I,N1003)</f>
        <v>0</v>
      </c>
      <c r="AQ1003" t="str">
        <f t="shared" si="491"/>
        <v/>
      </c>
      <c r="AR1003" t="str">
        <f t="shared" si="492"/>
        <v/>
      </c>
      <c r="AT1003">
        <f>COUNTIF(View_full!G:G,L1003)</f>
        <v>1</v>
      </c>
      <c r="AU1003">
        <f>COUNTIF(View_full!H:H,L1003)+COUNTIF(View_full!I:I,N1003)</f>
        <v>0</v>
      </c>
      <c r="AV1003">
        <f>COUNTIFS(Property_Manual!$A$2:$A$1206,Raw!L1003,Property_Manual!$B$2:$B$1206,Raw!M1003,Property_Manual!$C$2:$C$1206,Raw!N1003,Property_Manual!$D$2:$D$1206,Raw!O1003,Property_Manual!$F$2:$F$1206,"x")</f>
        <v>0</v>
      </c>
      <c r="AW1003" t="str">
        <f t="shared" si="493"/>
        <v/>
      </c>
      <c r="AX1003" t="str">
        <f t="shared" si="494"/>
        <v/>
      </c>
      <c r="AY1003" t="str">
        <f t="shared" si="495"/>
        <v/>
      </c>
    </row>
    <row r="1004" spans="1:51" x14ac:dyDescent="0.2">
      <c r="A1004" s="5" t="s">
        <v>1255</v>
      </c>
      <c r="B1004" s="5" t="s">
        <v>1207</v>
      </c>
      <c r="C1004" s="5" t="s">
        <v>1108</v>
      </c>
      <c r="D1004" s="5" t="s">
        <v>509</v>
      </c>
      <c r="E1004" t="s">
        <v>49</v>
      </c>
      <c r="F1004" s="5" t="s">
        <v>86</v>
      </c>
      <c r="G1004">
        <v>1</v>
      </c>
      <c r="I1004" s="5" t="s">
        <v>1109</v>
      </c>
      <c r="J1004" s="5" t="s">
        <v>510</v>
      </c>
      <c r="K1004" s="5"/>
      <c r="L1004" t="str">
        <f t="shared" si="465"/>
        <v>ItemDg</v>
      </c>
      <c r="M1004" t="str">
        <f t="shared" si="466"/>
        <v>weight</v>
      </c>
      <c r="N1004" t="str">
        <f t="shared" si="467"/>
        <v>Value</v>
      </c>
      <c r="O1004" t="str">
        <f t="shared" si="468"/>
        <v/>
      </c>
      <c r="P1004" t="str">
        <f t="shared" si="469"/>
        <v/>
      </c>
      <c r="Q1004" t="str">
        <f t="shared" si="470"/>
        <v>Object</v>
      </c>
      <c r="R1004" t="str">
        <f t="shared" si="471"/>
        <v/>
      </c>
      <c r="S1004" t="str">
        <f t="shared" si="472"/>
        <v/>
      </c>
      <c r="T1004" t="str">
        <f t="shared" si="473"/>
        <v/>
      </c>
      <c r="U1004" t="str">
        <f t="shared" si="474"/>
        <v/>
      </c>
      <c r="V1004" t="str">
        <f t="shared" si="475"/>
        <v/>
      </c>
      <c r="W1004" t="str">
        <f>IF($A1004="Implicit","",COUNTIFS($C$8:C1004,C1004,$A$8:A1004,"Explicit"))</f>
        <v/>
      </c>
      <c r="X1004" t="str">
        <f t="shared" si="476"/>
        <v/>
      </c>
      <c r="Y1004" t="str">
        <f t="shared" si="477"/>
        <v/>
      </c>
      <c r="Z1004" t="str">
        <f t="shared" si="478"/>
        <v/>
      </c>
      <c r="AA1004" t="str">
        <f t="shared" si="479"/>
        <v/>
      </c>
      <c r="AB1004" t="str">
        <f t="shared" si="480"/>
        <v/>
      </c>
      <c r="AC1004" t="str">
        <f t="shared" si="481"/>
        <v/>
      </c>
      <c r="AD1004" t="str">
        <f t="shared" si="482"/>
        <v/>
      </c>
      <c r="AE1004" t="str">
        <f t="shared" si="483"/>
        <v/>
      </c>
      <c r="AF1004" t="str">
        <f t="shared" si="484"/>
        <v/>
      </c>
      <c r="AG1004" t="str">
        <f t="shared" si="485"/>
        <v>"DG.ItemDg"</v>
      </c>
      <c r="AH1004" t="str">
        <f t="shared" si="486"/>
        <v>"weight"</v>
      </c>
      <c r="AI1004" t="str">
        <f t="shared" si="487"/>
        <v>"Embedded.Value"</v>
      </c>
      <c r="AJ1004" t="str">
        <f t="shared" si="488"/>
        <v>""</v>
      </c>
      <c r="AK1004" t="str">
        <f t="shared" si="489"/>
        <v>"hasOne"</v>
      </c>
      <c r="AL1004" t="str">
        <f t="shared" si="490"/>
        <v>"DG.ItemDg","weight","Embedded.Value","","hasOne"</v>
      </c>
      <c r="AN1004">
        <f>COUNTIF(View_conceptual!G:G,L1004)</f>
        <v>0</v>
      </c>
      <c r="AO1004">
        <f>COUNTIF(View_conceptual!H:H,L1004)+COUNTIF(View_conceptual!I:I,N1004)</f>
        <v>0</v>
      </c>
      <c r="AQ1004" t="str">
        <f t="shared" si="491"/>
        <v/>
      </c>
      <c r="AR1004" t="str">
        <f t="shared" si="492"/>
        <v/>
      </c>
      <c r="AT1004">
        <f>COUNTIF(View_full!G:G,L1004)</f>
        <v>1</v>
      </c>
      <c r="AU1004">
        <f>COUNTIF(View_full!H:H,L1004)+COUNTIF(View_full!I:I,N1004)</f>
        <v>0</v>
      </c>
      <c r="AV1004">
        <f>COUNTIFS(Property_Manual!$A$2:$A$1206,Raw!L1004,Property_Manual!$B$2:$B$1206,Raw!M1004,Property_Manual!$C$2:$C$1206,Raw!N1004,Property_Manual!$D$2:$D$1206,Raw!O1004,Property_Manual!$F$2:$F$1206,"x")</f>
        <v>0</v>
      </c>
      <c r="AW1004" t="str">
        <f t="shared" si="493"/>
        <v/>
      </c>
      <c r="AX1004" t="str">
        <f t="shared" si="494"/>
        <v/>
      </c>
      <c r="AY1004" t="str">
        <f t="shared" si="495"/>
        <v/>
      </c>
    </row>
    <row r="1005" spans="1:51" x14ac:dyDescent="0.2">
      <c r="A1005" s="5" t="s">
        <v>1255</v>
      </c>
      <c r="B1005" s="5" t="s">
        <v>1207</v>
      </c>
      <c r="C1005" s="5" t="s">
        <v>1108</v>
      </c>
      <c r="D1005" s="5" t="s">
        <v>1110</v>
      </c>
      <c r="E1005" s="5" t="s">
        <v>1836</v>
      </c>
      <c r="F1005" s="5" t="s">
        <v>390</v>
      </c>
      <c r="G1005">
        <v>1</v>
      </c>
      <c r="I1005" s="5" t="s">
        <v>1109</v>
      </c>
      <c r="J1005" s="5" t="s">
        <v>1111</v>
      </c>
      <c r="K1005" s="5"/>
      <c r="L1005" t="str">
        <f t="shared" si="465"/>
        <v>ItemDg</v>
      </c>
      <c r="M1005" t="str">
        <f t="shared" si="466"/>
        <v>emergencyContact</v>
      </c>
      <c r="N1005" t="str">
        <f t="shared" si="467"/>
        <v>Person</v>
      </c>
      <c r="O1005" t="str">
        <f t="shared" si="468"/>
        <v/>
      </c>
      <c r="P1005" t="str">
        <f t="shared" si="469"/>
        <v/>
      </c>
      <c r="Q1005" t="str">
        <f t="shared" si="470"/>
        <v>Object</v>
      </c>
      <c r="R1005" t="str">
        <f t="shared" si="471"/>
        <v/>
      </c>
      <c r="S1005" t="str">
        <f t="shared" si="472"/>
        <v/>
      </c>
      <c r="T1005" t="str">
        <f t="shared" si="473"/>
        <v/>
      </c>
      <c r="U1005" t="str">
        <f t="shared" si="474"/>
        <v/>
      </c>
      <c r="V1005" t="str">
        <f t="shared" si="475"/>
        <v/>
      </c>
      <c r="W1005" t="str">
        <f>IF($A1005="Implicit","",COUNTIFS($C$8:C1005,C1005,$A$8:A1005,"Explicit"))</f>
        <v/>
      </c>
      <c r="X1005" t="str">
        <f t="shared" si="476"/>
        <v/>
      </c>
      <c r="Y1005" t="str">
        <f t="shared" si="477"/>
        <v/>
      </c>
      <c r="Z1005" t="str">
        <f t="shared" si="478"/>
        <v/>
      </c>
      <c r="AA1005" t="str">
        <f t="shared" si="479"/>
        <v/>
      </c>
      <c r="AB1005" t="str">
        <f t="shared" si="480"/>
        <v/>
      </c>
      <c r="AC1005" t="str">
        <f t="shared" si="481"/>
        <v/>
      </c>
      <c r="AD1005" t="str">
        <f t="shared" si="482"/>
        <v/>
      </c>
      <c r="AE1005" t="str">
        <f t="shared" si="483"/>
        <v/>
      </c>
      <c r="AF1005" t="str">
        <f t="shared" si="484"/>
        <v/>
      </c>
      <c r="AG1005" t="str">
        <f t="shared" si="485"/>
        <v>"DG.ItemDg"</v>
      </c>
      <c r="AH1005" t="str">
        <f t="shared" si="486"/>
        <v>"emergencyContact"</v>
      </c>
      <c r="AI1005" t="str">
        <f t="shared" si="487"/>
        <v>"Agent.Person"</v>
      </c>
      <c r="AJ1005" t="str">
        <f t="shared" si="488"/>
        <v>""</v>
      </c>
      <c r="AK1005" t="str">
        <f t="shared" si="489"/>
        <v>"hasOne"</v>
      </c>
      <c r="AL1005" t="str">
        <f t="shared" si="490"/>
        <v>"DG.ItemDg","emergencyContact","Agent.Person","","hasOne"</v>
      </c>
      <c r="AN1005">
        <f>COUNTIF(View_conceptual!G:G,L1005)</f>
        <v>0</v>
      </c>
      <c r="AO1005">
        <f>COUNTIF(View_conceptual!H:H,L1005)+COUNTIF(View_conceptual!I:I,N1005)</f>
        <v>0</v>
      </c>
      <c r="AQ1005" t="str">
        <f t="shared" si="491"/>
        <v/>
      </c>
      <c r="AR1005" t="str">
        <f t="shared" si="492"/>
        <v/>
      </c>
      <c r="AT1005">
        <f>COUNTIF(View_full!G:G,L1005)</f>
        <v>1</v>
      </c>
      <c r="AU1005">
        <f>COUNTIF(View_full!H:H,L1005)+COUNTIF(View_full!I:I,N1005)</f>
        <v>0</v>
      </c>
      <c r="AV1005">
        <f>COUNTIFS(Property_Manual!$A$2:$A$1206,Raw!L1005,Property_Manual!$B$2:$B$1206,Raw!M1005,Property_Manual!$C$2:$C$1206,Raw!N1005,Property_Manual!$D$2:$D$1206,Raw!O1005,Property_Manual!$F$2:$F$1206,"x")</f>
        <v>0</v>
      </c>
      <c r="AW1005" t="str">
        <f t="shared" si="493"/>
        <v/>
      </c>
      <c r="AX1005" t="str">
        <f t="shared" si="494"/>
        <v/>
      </c>
      <c r="AY1005" t="str">
        <f t="shared" si="495"/>
        <v/>
      </c>
    </row>
    <row r="1006" spans="1:51" x14ac:dyDescent="0.2">
      <c r="A1006" s="5" t="s">
        <v>1255</v>
      </c>
      <c r="B1006" s="5" t="s">
        <v>1207</v>
      </c>
      <c r="C1006" s="5" t="s">
        <v>1108</v>
      </c>
      <c r="D1006" s="5" t="s">
        <v>1112</v>
      </c>
      <c r="E1006" s="5" t="s">
        <v>49</v>
      </c>
      <c r="F1006" s="5" t="s">
        <v>86</v>
      </c>
      <c r="G1006">
        <v>1</v>
      </c>
      <c r="I1006" s="5" t="s">
        <v>1109</v>
      </c>
      <c r="J1006" s="5" t="s">
        <v>1113</v>
      </c>
      <c r="K1006" s="5"/>
      <c r="L1006" t="str">
        <f t="shared" si="465"/>
        <v>ItemDg</v>
      </c>
      <c r="M1006" t="str">
        <f t="shared" si="466"/>
        <v>netWeightMeasure</v>
      </c>
      <c r="N1006" t="str">
        <f t="shared" si="467"/>
        <v>Value</v>
      </c>
      <c r="O1006" t="str">
        <f t="shared" si="468"/>
        <v/>
      </c>
      <c r="P1006" t="str">
        <f t="shared" si="469"/>
        <v/>
      </c>
      <c r="Q1006" t="str">
        <f t="shared" si="470"/>
        <v>Object</v>
      </c>
      <c r="R1006" t="str">
        <f t="shared" si="471"/>
        <v/>
      </c>
      <c r="S1006" t="str">
        <f t="shared" si="472"/>
        <v/>
      </c>
      <c r="T1006" t="str">
        <f t="shared" si="473"/>
        <v/>
      </c>
      <c r="U1006" t="str">
        <f t="shared" si="474"/>
        <v/>
      </c>
      <c r="V1006" t="str">
        <f t="shared" si="475"/>
        <v/>
      </c>
      <c r="W1006" t="str">
        <f>IF($A1006="Implicit","",COUNTIFS($C$8:C1006,C1006,$A$8:A1006,"Explicit"))</f>
        <v/>
      </c>
      <c r="X1006" t="str">
        <f t="shared" si="476"/>
        <v/>
      </c>
      <c r="Y1006" t="str">
        <f t="shared" si="477"/>
        <v/>
      </c>
      <c r="Z1006" t="str">
        <f t="shared" si="478"/>
        <v/>
      </c>
      <c r="AA1006" t="str">
        <f t="shared" si="479"/>
        <v/>
      </c>
      <c r="AB1006" t="str">
        <f t="shared" si="480"/>
        <v/>
      </c>
      <c r="AC1006" t="str">
        <f t="shared" si="481"/>
        <v/>
      </c>
      <c r="AD1006" t="str">
        <f t="shared" si="482"/>
        <v/>
      </c>
      <c r="AE1006" t="str">
        <f t="shared" si="483"/>
        <v/>
      </c>
      <c r="AF1006" t="str">
        <f t="shared" si="484"/>
        <v/>
      </c>
      <c r="AG1006" t="str">
        <f t="shared" si="485"/>
        <v>"DG.ItemDg"</v>
      </c>
      <c r="AH1006" t="str">
        <f t="shared" si="486"/>
        <v>"netWeightMeasure"</v>
      </c>
      <c r="AI1006" t="str">
        <f t="shared" si="487"/>
        <v>"Embedded.Value"</v>
      </c>
      <c r="AJ1006" t="str">
        <f t="shared" si="488"/>
        <v>""</v>
      </c>
      <c r="AK1006" t="str">
        <f t="shared" si="489"/>
        <v>"hasOne"</v>
      </c>
      <c r="AL1006" t="str">
        <f t="shared" si="490"/>
        <v>"DG.ItemDg","netWeightMeasure","Embedded.Value","","hasOne"</v>
      </c>
      <c r="AN1006">
        <f>COUNTIF(View_conceptual!G:G,L1006)</f>
        <v>0</v>
      </c>
      <c r="AO1006">
        <f>COUNTIF(View_conceptual!H:H,L1006)+COUNTIF(View_conceptual!I:I,N1006)</f>
        <v>0</v>
      </c>
      <c r="AQ1006" t="str">
        <f t="shared" si="491"/>
        <v/>
      </c>
      <c r="AR1006" t="str">
        <f t="shared" si="492"/>
        <v/>
      </c>
      <c r="AT1006">
        <f>COUNTIF(View_full!G:G,L1006)</f>
        <v>1</v>
      </c>
      <c r="AU1006">
        <f>COUNTIF(View_full!H:H,L1006)+COUNTIF(View_full!I:I,N1006)</f>
        <v>0</v>
      </c>
      <c r="AV1006">
        <f>COUNTIFS(Property_Manual!$A$2:$A$1206,Raw!L1006,Property_Manual!$B$2:$B$1206,Raw!M1006,Property_Manual!$C$2:$C$1206,Raw!N1006,Property_Manual!$D$2:$D$1206,Raw!O1006,Property_Manual!$F$2:$F$1206,"x")</f>
        <v>0</v>
      </c>
      <c r="AW1006" t="str">
        <f t="shared" si="493"/>
        <v/>
      </c>
      <c r="AX1006" t="str">
        <f t="shared" si="494"/>
        <v/>
      </c>
      <c r="AY1006" t="str">
        <f t="shared" si="495"/>
        <v/>
      </c>
    </row>
    <row r="1007" spans="1:51" x14ac:dyDescent="0.2">
      <c r="A1007" s="5" t="s">
        <v>1255</v>
      </c>
      <c r="B1007" s="5" t="s">
        <v>1207</v>
      </c>
      <c r="C1007" s="5" t="s">
        <v>1108</v>
      </c>
      <c r="D1007" s="5" t="s">
        <v>38</v>
      </c>
      <c r="E1007" s="5" t="s">
        <v>1209</v>
      </c>
      <c r="F1007" s="5" t="s">
        <v>23</v>
      </c>
      <c r="H1007" t="s">
        <v>415</v>
      </c>
      <c r="I1007" s="5" t="s">
        <v>1109</v>
      </c>
      <c r="J1007" s="5" t="s">
        <v>39</v>
      </c>
      <c r="K1007" s="5"/>
      <c r="L1007" t="str">
        <f t="shared" si="465"/>
        <v>ItemDg</v>
      </c>
      <c r="M1007" t="str">
        <f t="shared" si="466"/>
        <v>checks</v>
      </c>
      <c r="N1007" t="str">
        <f t="shared" si="467"/>
        <v>Check</v>
      </c>
      <c r="O1007" t="str">
        <f t="shared" si="468"/>
        <v>checkedObject</v>
      </c>
      <c r="P1007" t="str">
        <f t="shared" si="469"/>
        <v/>
      </c>
      <c r="Q1007" t="str">
        <f t="shared" si="470"/>
        <v>Object</v>
      </c>
      <c r="R1007" t="str">
        <f t="shared" si="471"/>
        <v/>
      </c>
      <c r="S1007" t="str">
        <f t="shared" si="472"/>
        <v/>
      </c>
      <c r="T1007" t="str">
        <f t="shared" si="473"/>
        <v/>
      </c>
      <c r="U1007" t="str">
        <f t="shared" si="474"/>
        <v/>
      </c>
      <c r="V1007" t="str">
        <f t="shared" si="475"/>
        <v/>
      </c>
      <c r="W1007" t="str">
        <f>IF($A1007="Implicit","",COUNTIFS($C$8:C1007,C1007,$A$8:A1007,"Explicit"))</f>
        <v/>
      </c>
      <c r="X1007" t="str">
        <f t="shared" si="476"/>
        <v/>
      </c>
      <c r="Y1007" t="str">
        <f t="shared" si="477"/>
        <v/>
      </c>
      <c r="Z1007" t="str">
        <f t="shared" si="478"/>
        <v/>
      </c>
      <c r="AA1007" t="str">
        <f t="shared" si="479"/>
        <v/>
      </c>
      <c r="AB1007" t="str">
        <f t="shared" si="480"/>
        <v/>
      </c>
      <c r="AC1007" t="str">
        <f t="shared" si="481"/>
        <v/>
      </c>
      <c r="AD1007" t="str">
        <f t="shared" si="482"/>
        <v/>
      </c>
      <c r="AE1007" t="str">
        <f t="shared" si="483"/>
        <v/>
      </c>
      <c r="AF1007" t="str">
        <f t="shared" si="484"/>
        <v/>
      </c>
      <c r="AG1007" t="str">
        <f t="shared" si="485"/>
        <v>"DG.ItemDg"</v>
      </c>
      <c r="AH1007" t="str">
        <f t="shared" si="486"/>
        <v>"checks"</v>
      </c>
      <c r="AI1007" t="str">
        <f t="shared" si="487"/>
        <v>"Action.Check"</v>
      </c>
      <c r="AJ1007" t="str">
        <f t="shared" si="488"/>
        <v>"checkedObject"</v>
      </c>
      <c r="AK1007" t="str">
        <f t="shared" si="489"/>
        <v>"hasMany"</v>
      </c>
      <c r="AL1007" t="str">
        <f t="shared" si="490"/>
        <v>"DG.ItemDg","checks","Action.Check","checkedObject","hasMany"</v>
      </c>
      <c r="AN1007">
        <f>COUNTIF(View_conceptual!G:G,L1007)</f>
        <v>0</v>
      </c>
      <c r="AO1007">
        <f>COUNTIF(View_conceptual!H:H,L1007)+COUNTIF(View_conceptual!I:I,N1007)</f>
        <v>0</v>
      </c>
      <c r="AQ1007" t="str">
        <f t="shared" si="491"/>
        <v/>
      </c>
      <c r="AR1007" t="str">
        <f t="shared" si="492"/>
        <v/>
      </c>
      <c r="AT1007">
        <f>COUNTIF(View_full!G:G,L1007)</f>
        <v>1</v>
      </c>
      <c r="AU1007">
        <f>COUNTIF(View_full!H:H,L1007)+COUNTIF(View_full!I:I,N1007)</f>
        <v>0</v>
      </c>
      <c r="AV1007">
        <f>COUNTIFS(Property_Manual!$A$2:$A$1206,Raw!L1007,Property_Manual!$B$2:$B$1206,Raw!M1007,Property_Manual!$C$2:$C$1206,Raw!N1007,Property_Manual!$D$2:$D$1206,Raw!O1007,Property_Manual!$F$2:$F$1206,"x")</f>
        <v>0</v>
      </c>
      <c r="AW1007" t="str">
        <f t="shared" si="493"/>
        <v/>
      </c>
      <c r="AX1007" t="str">
        <f t="shared" si="494"/>
        <v/>
      </c>
      <c r="AY1007" t="str">
        <f t="shared" si="495"/>
        <v/>
      </c>
    </row>
    <row r="1008" spans="1:51" x14ac:dyDescent="0.2">
      <c r="A1008" s="5" t="s">
        <v>1255</v>
      </c>
      <c r="B1008" s="5" t="s">
        <v>1207</v>
      </c>
      <c r="C1008" s="5" t="s">
        <v>1108</v>
      </c>
      <c r="D1008" s="5" t="s">
        <v>43</v>
      </c>
      <c r="E1008" s="5" t="s">
        <v>1198</v>
      </c>
      <c r="F1008" s="5" t="s">
        <v>44</v>
      </c>
      <c r="H1008" t="s">
        <v>654</v>
      </c>
      <c r="I1008" s="5" t="s">
        <v>1109</v>
      </c>
      <c r="J1008" s="5" t="s">
        <v>45</v>
      </c>
      <c r="K1008" s="5"/>
      <c r="L1008" t="str">
        <f t="shared" si="465"/>
        <v>ItemDg</v>
      </c>
      <c r="M1008" t="str">
        <f t="shared" si="466"/>
        <v>externalReferences</v>
      </c>
      <c r="N1008" t="str">
        <f t="shared" si="467"/>
        <v>ExternalReference</v>
      </c>
      <c r="O1008" t="str">
        <f t="shared" si="468"/>
        <v>referenceForObjects</v>
      </c>
      <c r="P1008" t="str">
        <f t="shared" si="469"/>
        <v/>
      </c>
      <c r="Q1008" t="str">
        <f t="shared" si="470"/>
        <v>Object</v>
      </c>
      <c r="R1008" t="str">
        <f t="shared" si="471"/>
        <v/>
      </c>
      <c r="S1008" t="str">
        <f t="shared" si="472"/>
        <v/>
      </c>
      <c r="T1008" t="str">
        <f t="shared" si="473"/>
        <v/>
      </c>
      <c r="U1008" t="str">
        <f t="shared" si="474"/>
        <v/>
      </c>
      <c r="V1008" t="str">
        <f t="shared" si="475"/>
        <v/>
      </c>
      <c r="W1008" t="str">
        <f>IF($A1008="Implicit","",COUNTIFS($C$8:C1008,C1008,$A$8:A1008,"Explicit"))</f>
        <v/>
      </c>
      <c r="X1008" t="str">
        <f t="shared" si="476"/>
        <v/>
      </c>
      <c r="Y1008" t="str">
        <f t="shared" si="477"/>
        <v/>
      </c>
      <c r="Z1008" t="str">
        <f t="shared" si="478"/>
        <v/>
      </c>
      <c r="AA1008" t="str">
        <f t="shared" si="479"/>
        <v/>
      </c>
      <c r="AB1008" t="str">
        <f t="shared" si="480"/>
        <v/>
      </c>
      <c r="AC1008" t="str">
        <f t="shared" si="481"/>
        <v/>
      </c>
      <c r="AD1008" t="str">
        <f t="shared" si="482"/>
        <v/>
      </c>
      <c r="AE1008" t="str">
        <f t="shared" si="483"/>
        <v/>
      </c>
      <c r="AF1008" t="str">
        <f t="shared" si="484"/>
        <v/>
      </c>
      <c r="AG1008" t="str">
        <f t="shared" si="485"/>
        <v>"DG.ItemDg"</v>
      </c>
      <c r="AH1008" t="str">
        <f t="shared" si="486"/>
        <v>"externalReferences"</v>
      </c>
      <c r="AI1008" t="str">
        <f t="shared" si="487"/>
        <v>"Common.ExternalReference"</v>
      </c>
      <c r="AJ1008" t="str">
        <f t="shared" si="488"/>
        <v>"referenceForObjects"</v>
      </c>
      <c r="AK1008" t="str">
        <f t="shared" si="489"/>
        <v>"hasMany"</v>
      </c>
      <c r="AL1008" t="str">
        <f t="shared" si="490"/>
        <v>"DG.ItemDg","externalReferences","Common.ExternalReference","referenceForObjects","hasMany"</v>
      </c>
      <c r="AN1008">
        <f>COUNTIF(View_conceptual!G:G,L1008)</f>
        <v>0</v>
      </c>
      <c r="AO1008">
        <f>COUNTIF(View_conceptual!H:H,L1008)+COUNTIF(View_conceptual!I:I,N1008)</f>
        <v>0</v>
      </c>
      <c r="AQ1008" t="str">
        <f t="shared" si="491"/>
        <v/>
      </c>
      <c r="AR1008" t="str">
        <f t="shared" si="492"/>
        <v/>
      </c>
      <c r="AT1008">
        <f>COUNTIF(View_full!G:G,L1008)</f>
        <v>1</v>
      </c>
      <c r="AU1008">
        <f>COUNTIF(View_full!H:H,L1008)+COUNTIF(View_full!I:I,N1008)</f>
        <v>0</v>
      </c>
      <c r="AV1008">
        <f>COUNTIFS(Property_Manual!$A$2:$A$1206,Raw!L1008,Property_Manual!$B$2:$B$1206,Raw!M1008,Property_Manual!$C$2:$C$1206,Raw!N1008,Property_Manual!$D$2:$D$1206,Raw!O1008,Property_Manual!$F$2:$F$1206,"x")</f>
        <v>0</v>
      </c>
      <c r="AW1008" t="str">
        <f t="shared" si="493"/>
        <v/>
      </c>
      <c r="AX1008" t="str">
        <f t="shared" si="494"/>
        <v/>
      </c>
      <c r="AY1008" t="str">
        <f t="shared" si="495"/>
        <v/>
      </c>
    </row>
    <row r="1009" spans="1:51" x14ac:dyDescent="0.2">
      <c r="A1009" s="5" t="s">
        <v>1255</v>
      </c>
      <c r="B1009" s="5" t="s">
        <v>1207</v>
      </c>
      <c r="C1009" s="5" t="s">
        <v>1108</v>
      </c>
      <c r="D1009" s="5" t="s">
        <v>111</v>
      </c>
      <c r="E1009" t="s">
        <v>1198</v>
      </c>
      <c r="F1009" s="5" t="s">
        <v>112</v>
      </c>
      <c r="H1009" t="s">
        <v>222</v>
      </c>
      <c r="I1009" s="5" t="s">
        <v>1109</v>
      </c>
      <c r="J1009" s="5" t="s">
        <v>113</v>
      </c>
      <c r="K1009" s="5"/>
      <c r="L1009" t="str">
        <f t="shared" si="465"/>
        <v>ItemDg</v>
      </c>
      <c r="M1009" t="str">
        <f t="shared" si="466"/>
        <v>attachedIotDevices</v>
      </c>
      <c r="N1009" t="str">
        <f t="shared" si="467"/>
        <v>IotDevice</v>
      </c>
      <c r="O1009" t="str">
        <f t="shared" si="468"/>
        <v>attachedToObject</v>
      </c>
      <c r="P1009" t="str">
        <f t="shared" si="469"/>
        <v/>
      </c>
      <c r="Q1009" t="str">
        <f t="shared" si="470"/>
        <v>Object</v>
      </c>
      <c r="R1009" t="str">
        <f t="shared" si="471"/>
        <v/>
      </c>
      <c r="S1009" t="str">
        <f t="shared" si="472"/>
        <v/>
      </c>
      <c r="T1009" t="str">
        <f t="shared" si="473"/>
        <v/>
      </c>
      <c r="U1009" t="str">
        <f t="shared" si="474"/>
        <v/>
      </c>
      <c r="V1009" t="str">
        <f t="shared" si="475"/>
        <v/>
      </c>
      <c r="W1009" t="str">
        <f>IF($A1009="Implicit","",COUNTIFS($C$8:C1009,C1009,$A$8:A1009,"Explicit"))</f>
        <v/>
      </c>
      <c r="X1009" t="str">
        <f t="shared" si="476"/>
        <v/>
      </c>
      <c r="Y1009" t="str">
        <f t="shared" si="477"/>
        <v/>
      </c>
      <c r="Z1009" t="str">
        <f t="shared" si="478"/>
        <v/>
      </c>
      <c r="AA1009" t="str">
        <f t="shared" si="479"/>
        <v/>
      </c>
      <c r="AB1009" t="str">
        <f t="shared" si="480"/>
        <v/>
      </c>
      <c r="AC1009" t="str">
        <f t="shared" si="481"/>
        <v/>
      </c>
      <c r="AD1009" t="str">
        <f t="shared" si="482"/>
        <v/>
      </c>
      <c r="AE1009" t="str">
        <f t="shared" si="483"/>
        <v/>
      </c>
      <c r="AF1009" t="str">
        <f t="shared" si="484"/>
        <v/>
      </c>
      <c r="AG1009" t="str">
        <f t="shared" si="485"/>
        <v>"DG.ItemDg"</v>
      </c>
      <c r="AH1009" t="str">
        <f t="shared" si="486"/>
        <v>"attachedIotDevices"</v>
      </c>
      <c r="AI1009" t="str">
        <f t="shared" si="487"/>
        <v>"Common.IotDevice"</v>
      </c>
      <c r="AJ1009" t="str">
        <f t="shared" si="488"/>
        <v>"attachedToObject"</v>
      </c>
      <c r="AK1009" t="str">
        <f t="shared" si="489"/>
        <v>"hasMany"</v>
      </c>
      <c r="AL1009" t="str">
        <f t="shared" si="490"/>
        <v>"DG.ItemDg","attachedIotDevices","Common.IotDevice","attachedToObject","hasMany"</v>
      </c>
      <c r="AN1009">
        <f>COUNTIF(View_conceptual!G:G,L1009)</f>
        <v>0</v>
      </c>
      <c r="AO1009">
        <f>COUNTIF(View_conceptual!H:H,L1009)+COUNTIF(View_conceptual!I:I,N1009)</f>
        <v>0</v>
      </c>
      <c r="AQ1009" t="str">
        <f t="shared" si="491"/>
        <v/>
      </c>
      <c r="AR1009" t="str">
        <f t="shared" si="492"/>
        <v/>
      </c>
      <c r="AT1009">
        <f>COUNTIF(View_full!G:G,L1009)</f>
        <v>1</v>
      </c>
      <c r="AU1009">
        <f>COUNTIF(View_full!H:H,L1009)+COUNTIF(View_full!I:I,N1009)</f>
        <v>0</v>
      </c>
      <c r="AV1009">
        <f>COUNTIFS(Property_Manual!$A$2:$A$1206,Raw!L1009,Property_Manual!$B$2:$B$1206,Raw!M1009,Property_Manual!$C$2:$C$1206,Raw!N1009,Property_Manual!$D$2:$D$1206,Raw!O1009,Property_Manual!$F$2:$F$1206,"x")</f>
        <v>0</v>
      </c>
      <c r="AW1009" t="str">
        <f t="shared" si="493"/>
        <v/>
      </c>
      <c r="AX1009" t="str">
        <f t="shared" si="494"/>
        <v/>
      </c>
      <c r="AY1009" t="str">
        <f t="shared" si="495"/>
        <v/>
      </c>
    </row>
    <row r="1010" spans="1:51" x14ac:dyDescent="0.2">
      <c r="A1010" s="5" t="s">
        <v>1255</v>
      </c>
      <c r="B1010" s="5" t="s">
        <v>1207</v>
      </c>
      <c r="C1010" s="5" t="s">
        <v>1108</v>
      </c>
      <c r="D1010" s="5" t="s">
        <v>114</v>
      </c>
      <c r="E1010" t="s">
        <v>1209</v>
      </c>
      <c r="F1010" s="5" t="s">
        <v>1043</v>
      </c>
      <c r="H1010" t="s">
        <v>1045</v>
      </c>
      <c r="I1010" s="5" t="s">
        <v>1109</v>
      </c>
      <c r="J1010" s="5" t="s">
        <v>116</v>
      </c>
      <c r="K1010" s="5"/>
      <c r="L1010" t="str">
        <f t="shared" si="465"/>
        <v>ItemDg</v>
      </c>
      <c r="M1010" t="str">
        <f t="shared" si="466"/>
        <v>involvedInActions</v>
      </c>
      <c r="N1010" t="str">
        <f t="shared" si="467"/>
        <v>Storing</v>
      </c>
      <c r="O1010" t="str">
        <f t="shared" si="468"/>
        <v>storedObjects</v>
      </c>
      <c r="P1010" t="str">
        <f t="shared" si="469"/>
        <v/>
      </c>
      <c r="Q1010" t="str">
        <f t="shared" si="470"/>
        <v>Object</v>
      </c>
      <c r="R1010" t="str">
        <f t="shared" si="471"/>
        <v/>
      </c>
      <c r="S1010" t="str">
        <f t="shared" si="472"/>
        <v/>
      </c>
      <c r="T1010" t="str">
        <f t="shared" si="473"/>
        <v/>
      </c>
      <c r="U1010" t="str">
        <f t="shared" si="474"/>
        <v/>
      </c>
      <c r="V1010" t="str">
        <f t="shared" si="475"/>
        <v/>
      </c>
      <c r="W1010" t="str">
        <f>IF($A1010="Implicit","",COUNTIFS($C$8:C1010,C1010,$A$8:A1010,"Explicit"))</f>
        <v/>
      </c>
      <c r="X1010" t="str">
        <f t="shared" si="476"/>
        <v/>
      </c>
      <c r="Y1010" t="str">
        <f t="shared" si="477"/>
        <v/>
      </c>
      <c r="Z1010" t="str">
        <f t="shared" si="478"/>
        <v/>
      </c>
      <c r="AA1010" t="str">
        <f t="shared" si="479"/>
        <v/>
      </c>
      <c r="AB1010" t="str">
        <f t="shared" si="480"/>
        <v/>
      </c>
      <c r="AC1010" t="str">
        <f t="shared" si="481"/>
        <v/>
      </c>
      <c r="AD1010" t="str">
        <f t="shared" si="482"/>
        <v/>
      </c>
      <c r="AE1010" t="str">
        <f t="shared" si="483"/>
        <v/>
      </c>
      <c r="AF1010" t="str">
        <f t="shared" si="484"/>
        <v/>
      </c>
      <c r="AG1010" t="str">
        <f t="shared" si="485"/>
        <v>"DG.ItemDg"</v>
      </c>
      <c r="AH1010" t="str">
        <f t="shared" si="486"/>
        <v>"involvedInActions"</v>
      </c>
      <c r="AI1010" t="str">
        <f t="shared" si="487"/>
        <v>"Action.Storing"</v>
      </c>
      <c r="AJ1010" t="str">
        <f t="shared" si="488"/>
        <v>"storedObjects"</v>
      </c>
      <c r="AK1010" t="str">
        <f t="shared" si="489"/>
        <v>"hasMany"</v>
      </c>
      <c r="AL1010" t="str">
        <f t="shared" si="490"/>
        <v>"DG.ItemDg","involvedInActions","Action.Storing","storedObjects","hasMany"</v>
      </c>
      <c r="AN1010">
        <f>COUNTIF(View_conceptual!G:G,L1010)</f>
        <v>0</v>
      </c>
      <c r="AO1010">
        <f>COUNTIF(View_conceptual!H:H,L1010)+COUNTIF(View_conceptual!I:I,N1010)</f>
        <v>0</v>
      </c>
      <c r="AQ1010" t="str">
        <f t="shared" si="491"/>
        <v/>
      </c>
      <c r="AR1010" t="str">
        <f t="shared" si="492"/>
        <v/>
      </c>
      <c r="AT1010">
        <f>COUNTIF(View_full!G:G,L1010)</f>
        <v>1</v>
      </c>
      <c r="AU1010">
        <f>COUNTIF(View_full!H:H,L1010)+COUNTIF(View_full!I:I,N1010)</f>
        <v>1</v>
      </c>
      <c r="AV1010">
        <f>COUNTIFS(Property_Manual!$A$2:$A$1206,Raw!L1010,Property_Manual!$B$2:$B$1206,Raw!M1010,Property_Manual!$C$2:$C$1206,Raw!N1010,Property_Manual!$D$2:$D$1206,Raw!O1010,Property_Manual!$F$2:$F$1206,"x")</f>
        <v>0</v>
      </c>
      <c r="AW1010" t="str">
        <f t="shared" si="493"/>
        <v/>
      </c>
      <c r="AX1010" t="str">
        <f t="shared" si="494"/>
        <v/>
      </c>
      <c r="AY1010" t="str">
        <f t="shared" si="495"/>
        <v/>
      </c>
    </row>
    <row r="1011" spans="1:51" x14ac:dyDescent="0.2">
      <c r="A1011" s="5" t="s">
        <v>1254</v>
      </c>
      <c r="B1011" s="5" t="s">
        <v>1207</v>
      </c>
      <c r="C1011" s="5" t="s">
        <v>1108</v>
      </c>
      <c r="D1011" s="5" t="s">
        <v>145</v>
      </c>
      <c r="E1011" s="5" t="s">
        <v>49</v>
      </c>
      <c r="F1011" s="5" t="s">
        <v>146</v>
      </c>
      <c r="H1011" s="5"/>
      <c r="I1011" s="5" t="s">
        <v>1109</v>
      </c>
      <c r="J1011" s="5" t="s">
        <v>147</v>
      </c>
      <c r="K1011" s="5"/>
      <c r="L1011" t="str">
        <f t="shared" si="465"/>
        <v>ItemDg</v>
      </c>
      <c r="M1011" t="str">
        <f t="shared" si="466"/>
        <v>otherIdentifiers</v>
      </c>
      <c r="N1011" t="str">
        <f t="shared" si="467"/>
        <v>OtherIdentifier</v>
      </c>
      <c r="O1011" t="str">
        <f t="shared" si="468"/>
        <v/>
      </c>
      <c r="P1011" t="str">
        <f t="shared" si="469"/>
        <v/>
      </c>
      <c r="Q1011" t="str">
        <f t="shared" si="470"/>
        <v>Object</v>
      </c>
      <c r="R1011" t="str">
        <f t="shared" si="471"/>
        <v>"DG"</v>
      </c>
      <c r="S1011" t="str">
        <f t="shared" si="472"/>
        <v>"ItemDg"</v>
      </c>
      <c r="T1011" t="str">
        <f t="shared" si="473"/>
        <v>"otherIdentifiers"</v>
      </c>
      <c r="U1011" t="str">
        <f t="shared" si="474"/>
        <v>"Embedded"</v>
      </c>
      <c r="V1011" t="str">
        <f t="shared" si="475"/>
        <v>"OtherIdentifier"</v>
      </c>
      <c r="W1011">
        <f>IF($A1011="Implicit","",COUNTIFS($C$8:C1011,C1011,$A$8:A1011,"Explicit"))</f>
        <v>14</v>
      </c>
      <c r="X1011" t="str">
        <f t="shared" si="476"/>
        <v>"Dangerous Goods subtype of Item"</v>
      </c>
      <c r="Y1011" t="str">
        <f t="shared" si="477"/>
        <v>"Details about any other identifier; depending on the context of use"</v>
      </c>
      <c r="Z1011" t="str">
        <f t="shared" si="478"/>
        <v>"true"</v>
      </c>
      <c r="AA1011" t="str">
        <f t="shared" si="479"/>
        <v>"false"</v>
      </c>
      <c r="AB1011" t="str">
        <f t="shared" si="480"/>
        <v>""</v>
      </c>
      <c r="AC1011" t="str">
        <f t="shared" si="481"/>
        <v>"https://onerecord.iata.org/ns/cargo#ItemDg"</v>
      </c>
      <c r="AD1011" t="str">
        <f t="shared" si="482"/>
        <v>"https://onerecord.iata.org/ns/cargo#otherIdentifiers"</v>
      </c>
      <c r="AE1011" t="str">
        <f t="shared" si="483"/>
        <v>"https://onerecord.iata.org/ns/cargo#OtherIdentifier"</v>
      </c>
      <c r="AF1011" t="str">
        <f t="shared" si="484"/>
        <v>"DG","ItemDg","otherIdentifiers","Embedded","OtherIdentifier",14,"Dangerous Goods subtype of Item","Details about any other identifier; depending on the context of use","true","false","","https://onerecord.iata.org/ns/cargo#ItemDg","https://onerecord.iata.org/ns/cargo#otherIdentifiers","https://onerecord.iata.org/ns/cargo#OtherIdentifier"</v>
      </c>
      <c r="AG1011" t="str">
        <f t="shared" si="485"/>
        <v>"DG.ItemDg"</v>
      </c>
      <c r="AH1011" t="str">
        <f t="shared" si="486"/>
        <v>"otherIdentifiers"</v>
      </c>
      <c r="AI1011" t="str">
        <f t="shared" si="487"/>
        <v>"Embedded.OtherIdentifier"</v>
      </c>
      <c r="AJ1011" t="str">
        <f t="shared" si="488"/>
        <v>""</v>
      </c>
      <c r="AK1011" t="str">
        <f t="shared" si="489"/>
        <v>"hasMany"</v>
      </c>
      <c r="AL1011" t="str">
        <f t="shared" si="490"/>
        <v>"DG.ItemDg","otherIdentifiers","Embedded.OtherIdentifier","","hasMany"</v>
      </c>
      <c r="AN1011">
        <f>COUNTIF(View_conceptual!G:G,L1011)</f>
        <v>0</v>
      </c>
      <c r="AO1011">
        <f>COUNTIF(View_conceptual!H:H,L1011)+COUNTIF(View_conceptual!I:I,N1011)</f>
        <v>0</v>
      </c>
      <c r="AQ1011" t="str">
        <f t="shared" si="491"/>
        <v/>
      </c>
      <c r="AR1011" t="str">
        <f t="shared" si="492"/>
        <v/>
      </c>
      <c r="AT1011">
        <f>COUNTIF(View_full!G:G,L1011)</f>
        <v>1</v>
      </c>
      <c r="AU1011">
        <f>COUNTIF(View_full!H:H,L1011)+COUNTIF(View_full!I:I,N1011)</f>
        <v>0</v>
      </c>
      <c r="AV1011">
        <f>COUNTIFS(Property_Manual!$A$2:$A$1206,Raw!L1011,Property_Manual!$B$2:$B$1206,Raw!M1011,Property_Manual!$C$2:$C$1206,Raw!N1011,Property_Manual!$D$2:$D$1206,Raw!O1011,Property_Manual!$F$2:$F$1206,"x")</f>
        <v>0</v>
      </c>
      <c r="AW1011" t="str">
        <f t="shared" si="493"/>
        <v>"DG","ItemDg","otherIdentifiers","Embedded","OtherIdentifier",14,"Dangerous Goods subtype of Item","Details about any other identifier; depending on the context of use","true","false","","https://onerecord.iata.org/ns/cargo#ItemDg","https://onerecord.iata.org/ns/cargo#otherIdentifiers","https://onerecord.iata.org/ns/cargo#OtherIdentifier"</v>
      </c>
      <c r="AX1011" t="str">
        <f t="shared" si="494"/>
        <v/>
      </c>
      <c r="AY1011" t="str">
        <f t="shared" si="495"/>
        <v/>
      </c>
    </row>
    <row r="1012" spans="1:51" x14ac:dyDescent="0.2">
      <c r="A1012" s="5" t="s">
        <v>1254</v>
      </c>
      <c r="B1012" s="5" t="s">
        <v>1207</v>
      </c>
      <c r="C1012" s="5" t="s">
        <v>1108</v>
      </c>
      <c r="D1012" s="5" t="s">
        <v>511</v>
      </c>
      <c r="E1012" s="5"/>
      <c r="F1012" s="5" t="s">
        <v>6</v>
      </c>
      <c r="G1012">
        <v>1</v>
      </c>
      <c r="H1012" s="5"/>
      <c r="I1012" s="5" t="s">
        <v>1109</v>
      </c>
      <c r="J1012" s="5" t="s">
        <v>512</v>
      </c>
      <c r="K1012" s="5"/>
      <c r="L1012" t="str">
        <f t="shared" si="465"/>
        <v>ItemDg</v>
      </c>
      <c r="M1012" t="str">
        <f t="shared" si="466"/>
        <v>batchNumber</v>
      </c>
      <c r="N1012" t="str">
        <f t="shared" si="467"/>
        <v>string</v>
      </c>
      <c r="O1012" t="str">
        <f t="shared" si="468"/>
        <v/>
      </c>
      <c r="P1012" t="str">
        <f t="shared" si="469"/>
        <v/>
      </c>
      <c r="Q1012" t="str">
        <f t="shared" si="470"/>
        <v>Object</v>
      </c>
      <c r="R1012" t="str">
        <f t="shared" si="471"/>
        <v>"DG"</v>
      </c>
      <c r="S1012" t="str">
        <f t="shared" si="472"/>
        <v>"ItemDg"</v>
      </c>
      <c r="T1012" t="str">
        <f t="shared" si="473"/>
        <v>"batchNumber"</v>
      </c>
      <c r="U1012" t="str">
        <f t="shared" si="474"/>
        <v>""</v>
      </c>
      <c r="V1012" t="str">
        <f t="shared" si="475"/>
        <v>"string"</v>
      </c>
      <c r="W1012">
        <f>IF($A1012="Implicit","",COUNTIFS($C$8:C1012,C1012,$A$8:A1012,"Explicit"))</f>
        <v>15</v>
      </c>
      <c r="X1012" t="str">
        <f t="shared" si="476"/>
        <v>"Dangerous Goods subtype of Item"</v>
      </c>
      <c r="Y1012" t="str">
        <f t="shared" si="477"/>
        <v>"Production batch number / reference"</v>
      </c>
      <c r="Z1012" t="str">
        <f t="shared" si="478"/>
        <v>"false"</v>
      </c>
      <c r="AA1012" t="str">
        <f t="shared" si="479"/>
        <v>"false"</v>
      </c>
      <c r="AB1012" t="str">
        <f t="shared" si="480"/>
        <v>""</v>
      </c>
      <c r="AC1012" t="str">
        <f t="shared" si="481"/>
        <v>"https://onerecord.iata.org/ns/cargo#ItemDg"</v>
      </c>
      <c r="AD1012" t="str">
        <f t="shared" si="482"/>
        <v>"https://onerecord.iata.org/ns/cargo#batchNumber"</v>
      </c>
      <c r="AE1012" t="str">
        <f t="shared" si="483"/>
        <v>"http://www.w3.org/2001/XMLSchema#string"</v>
      </c>
      <c r="AF1012" t="str">
        <f t="shared" si="484"/>
        <v>"DG","ItemDg","batchNumber","","string",15,"Dangerous Goods subtype of Item","Production batch number / reference","false","false","","https://onerecord.iata.org/ns/cargo#ItemDg","https://onerecord.iata.org/ns/cargo#batchNumber","http://www.w3.org/2001/XMLSchema#string"</v>
      </c>
      <c r="AG1012" t="str">
        <f t="shared" si="485"/>
        <v>"DG.ItemDg"</v>
      </c>
      <c r="AH1012" t="str">
        <f t="shared" si="486"/>
        <v>"batchNumber"</v>
      </c>
      <c r="AI1012" t="str">
        <f t="shared" si="487"/>
        <v>".string"</v>
      </c>
      <c r="AJ1012" t="str">
        <f t="shared" si="488"/>
        <v>""</v>
      </c>
      <c r="AK1012" t="str">
        <f t="shared" si="489"/>
        <v>"hasOne"</v>
      </c>
      <c r="AL1012" t="str">
        <f t="shared" si="490"/>
        <v>"DG.ItemDg","batchNumber",".string","","hasOne"</v>
      </c>
      <c r="AN1012">
        <f>COUNTIF(View_conceptual!G:G,L1012)</f>
        <v>0</v>
      </c>
      <c r="AO1012">
        <f>COUNTIF(View_conceptual!H:H,L1012)+COUNTIF(View_conceptual!I:I,N1012)</f>
        <v>0</v>
      </c>
      <c r="AQ1012" t="str">
        <f t="shared" si="491"/>
        <v/>
      </c>
      <c r="AR1012" t="str">
        <f t="shared" si="492"/>
        <v/>
      </c>
      <c r="AT1012">
        <f>COUNTIF(View_full!G:G,L1012)</f>
        <v>1</v>
      </c>
      <c r="AU1012">
        <f>COUNTIF(View_full!H:H,L1012)+COUNTIF(View_full!I:I,N1012)</f>
        <v>0</v>
      </c>
      <c r="AV1012">
        <f>COUNTIFS(Property_Manual!$A$2:$A$1206,Raw!L1012,Property_Manual!$B$2:$B$1206,Raw!M1012,Property_Manual!$C$2:$C$1206,Raw!N1012,Property_Manual!$D$2:$D$1206,Raw!O1012,Property_Manual!$F$2:$F$1206,"x")</f>
        <v>0</v>
      </c>
      <c r="AW1012" t="str">
        <f t="shared" si="493"/>
        <v>"DG","ItemDg","batchNumber","","string",15,"Dangerous Goods subtype of Item","Production batch number / reference","false","false","","https://onerecord.iata.org/ns/cargo#ItemDg","https://onerecord.iata.org/ns/cargo#batchNumber","http://www.w3.org/2001/XMLSchema#string"</v>
      </c>
      <c r="AX1012" t="str">
        <f t="shared" si="494"/>
        <v/>
      </c>
      <c r="AY1012" t="str">
        <f t="shared" si="495"/>
        <v/>
      </c>
    </row>
    <row r="1013" spans="1:51" x14ac:dyDescent="0.2">
      <c r="A1013" s="5" t="s">
        <v>1254</v>
      </c>
      <c r="B1013" s="5" t="s">
        <v>1207</v>
      </c>
      <c r="C1013" s="5" t="s">
        <v>1108</v>
      </c>
      <c r="D1013" s="5" t="s">
        <v>513</v>
      </c>
      <c r="E1013" s="5"/>
      <c r="F1013" s="5" t="s">
        <v>253</v>
      </c>
      <c r="G1013">
        <v>1</v>
      </c>
      <c r="H1013" s="5"/>
      <c r="I1013" s="5" t="s">
        <v>1109</v>
      </c>
      <c r="J1013" s="5" t="s">
        <v>514</v>
      </c>
      <c r="K1013" s="5"/>
      <c r="L1013" t="str">
        <f t="shared" si="465"/>
        <v>ItemDg</v>
      </c>
      <c r="M1013" t="str">
        <f t="shared" si="466"/>
        <v>expiryDate</v>
      </c>
      <c r="N1013" t="str">
        <f t="shared" si="467"/>
        <v>dateTime</v>
      </c>
      <c r="O1013" t="str">
        <f t="shared" si="468"/>
        <v/>
      </c>
      <c r="P1013" t="str">
        <f t="shared" si="469"/>
        <v/>
      </c>
      <c r="Q1013" t="str">
        <f t="shared" si="470"/>
        <v>Object</v>
      </c>
      <c r="R1013" t="str">
        <f t="shared" si="471"/>
        <v>"DG"</v>
      </c>
      <c r="S1013" t="str">
        <f t="shared" si="472"/>
        <v>"ItemDg"</v>
      </c>
      <c r="T1013" t="str">
        <f t="shared" si="473"/>
        <v>"expiryDate"</v>
      </c>
      <c r="U1013" t="str">
        <f t="shared" si="474"/>
        <v>""</v>
      </c>
      <c r="V1013" t="str">
        <f t="shared" si="475"/>
        <v>"dateTime"</v>
      </c>
      <c r="W1013">
        <f>IF($A1013="Implicit","",COUNTIFS($C$8:C1013,C1013,$A$8:A1013,"Explicit"))</f>
        <v>16</v>
      </c>
      <c r="X1013" t="str">
        <f t="shared" si="476"/>
        <v>"Dangerous Goods subtype of Item"</v>
      </c>
      <c r="Y1013" t="str">
        <f t="shared" si="477"/>
        <v>"Product expiry date - e.g. for perishables goods or goods with programmed obsolescence"</v>
      </c>
      <c r="Z1013" t="str">
        <f t="shared" si="478"/>
        <v>"false"</v>
      </c>
      <c r="AA1013" t="str">
        <f t="shared" si="479"/>
        <v>"false"</v>
      </c>
      <c r="AB1013" t="str">
        <f t="shared" si="480"/>
        <v>""</v>
      </c>
      <c r="AC1013" t="str">
        <f t="shared" si="481"/>
        <v>"https://onerecord.iata.org/ns/cargo#ItemDg"</v>
      </c>
      <c r="AD1013" t="str">
        <f t="shared" si="482"/>
        <v>"https://onerecord.iata.org/ns/cargo#expiryDate"</v>
      </c>
      <c r="AE1013" t="str">
        <f t="shared" si="483"/>
        <v>"http://www.w3.org/2001/XMLSchema#dateTime"</v>
      </c>
      <c r="AF1013" t="str">
        <f t="shared" si="484"/>
        <v>"DG","ItemDg","expiryDate","","dateTime",16,"Dangerous Goods subtype of Item","Product expiry date - e.g. for perishables goods or goods with programmed obsolescence","false","false","","https://onerecord.iata.org/ns/cargo#ItemDg","https://onerecord.iata.org/ns/cargo#expiryDate","http://www.w3.org/2001/XMLSchema#dateTime"</v>
      </c>
      <c r="AG1013" t="str">
        <f t="shared" si="485"/>
        <v>"DG.ItemDg"</v>
      </c>
      <c r="AH1013" t="str">
        <f t="shared" si="486"/>
        <v>"expiryDate"</v>
      </c>
      <c r="AI1013" t="str">
        <f t="shared" si="487"/>
        <v>".dateTime"</v>
      </c>
      <c r="AJ1013" t="str">
        <f t="shared" si="488"/>
        <v>""</v>
      </c>
      <c r="AK1013" t="str">
        <f t="shared" si="489"/>
        <v>"hasOne"</v>
      </c>
      <c r="AL1013" t="str">
        <f t="shared" si="490"/>
        <v>"DG.ItemDg","expiryDate",".dateTime","","hasOne"</v>
      </c>
      <c r="AN1013">
        <f>COUNTIF(View_conceptual!G:G,L1013)</f>
        <v>0</v>
      </c>
      <c r="AO1013">
        <f>COUNTIF(View_conceptual!H:H,L1013)+COUNTIF(View_conceptual!I:I,N1013)</f>
        <v>0</v>
      </c>
      <c r="AQ1013" t="str">
        <f t="shared" si="491"/>
        <v/>
      </c>
      <c r="AR1013" t="str">
        <f t="shared" si="492"/>
        <v/>
      </c>
      <c r="AT1013">
        <f>COUNTIF(View_full!G:G,L1013)</f>
        <v>1</v>
      </c>
      <c r="AU1013">
        <f>COUNTIF(View_full!H:H,L1013)+COUNTIF(View_full!I:I,N1013)</f>
        <v>0</v>
      </c>
      <c r="AV1013">
        <f>COUNTIFS(Property_Manual!$A$2:$A$1206,Raw!L1013,Property_Manual!$B$2:$B$1206,Raw!M1013,Property_Manual!$C$2:$C$1206,Raw!N1013,Property_Manual!$D$2:$D$1206,Raw!O1013,Property_Manual!$F$2:$F$1206,"x")</f>
        <v>0</v>
      </c>
      <c r="AW1013" t="str">
        <f t="shared" si="493"/>
        <v>"DG","ItemDg","expiryDate","","dateTime",16,"Dangerous Goods subtype of Item","Product expiry date - e.g. for perishables goods or goods with programmed obsolescence","false","false","","https://onerecord.iata.org/ns/cargo#ItemDg","https://onerecord.iata.org/ns/cargo#expiryDate","http://www.w3.org/2001/XMLSchema#dateTime"</v>
      </c>
      <c r="AX1013" t="str">
        <f t="shared" si="494"/>
        <v/>
      </c>
      <c r="AY1013" t="str">
        <f t="shared" si="495"/>
        <v/>
      </c>
    </row>
    <row r="1014" spans="1:51" x14ac:dyDescent="0.2">
      <c r="A1014" s="5" t="s">
        <v>1254</v>
      </c>
      <c r="B1014" s="5" t="s">
        <v>1207</v>
      </c>
      <c r="C1014" s="5" t="s">
        <v>1108</v>
      </c>
      <c r="D1014" s="5" t="s">
        <v>515</v>
      </c>
      <c r="E1014" s="5"/>
      <c r="F1014" s="5" t="s">
        <v>6</v>
      </c>
      <c r="G1014">
        <v>1</v>
      </c>
      <c r="I1014" s="5" t="s">
        <v>1109</v>
      </c>
      <c r="J1014" s="5" t="s">
        <v>516</v>
      </c>
      <c r="K1014" s="5"/>
      <c r="L1014" t="str">
        <f t="shared" si="465"/>
        <v>ItemDg</v>
      </c>
      <c r="M1014" t="str">
        <f t="shared" si="466"/>
        <v>lotNumber</v>
      </c>
      <c r="N1014" t="str">
        <f t="shared" si="467"/>
        <v>string</v>
      </c>
      <c r="O1014" t="str">
        <f t="shared" si="468"/>
        <v/>
      </c>
      <c r="P1014" t="str">
        <f t="shared" si="469"/>
        <v/>
      </c>
      <c r="Q1014" t="str">
        <f t="shared" si="470"/>
        <v>Object</v>
      </c>
      <c r="R1014" t="str">
        <f t="shared" si="471"/>
        <v>"DG"</v>
      </c>
      <c r="S1014" t="str">
        <f t="shared" si="472"/>
        <v>"ItemDg"</v>
      </c>
      <c r="T1014" t="str">
        <f t="shared" si="473"/>
        <v>"lotNumber"</v>
      </c>
      <c r="U1014" t="str">
        <f t="shared" si="474"/>
        <v>""</v>
      </c>
      <c r="V1014" t="str">
        <f t="shared" si="475"/>
        <v>"string"</v>
      </c>
      <c r="W1014">
        <f>IF($A1014="Implicit","",COUNTIFS($C$8:C1014,C1014,$A$8:A1014,"Explicit"))</f>
        <v>17</v>
      </c>
      <c r="X1014" t="str">
        <f t="shared" si="476"/>
        <v>"Dangerous Goods subtype of Item"</v>
      </c>
      <c r="Y1014" t="str">
        <f t="shared" si="477"/>
        <v>"Production lot number / reference"</v>
      </c>
      <c r="Z1014" t="str">
        <f t="shared" si="478"/>
        <v>"false"</v>
      </c>
      <c r="AA1014" t="str">
        <f t="shared" si="479"/>
        <v>"false"</v>
      </c>
      <c r="AB1014" t="str">
        <f t="shared" si="480"/>
        <v>""</v>
      </c>
      <c r="AC1014" t="str">
        <f t="shared" si="481"/>
        <v>"https://onerecord.iata.org/ns/cargo#ItemDg"</v>
      </c>
      <c r="AD1014" t="str">
        <f t="shared" si="482"/>
        <v>"https://onerecord.iata.org/ns/cargo#lotNumber"</v>
      </c>
      <c r="AE1014" t="str">
        <f t="shared" si="483"/>
        <v>"http://www.w3.org/2001/XMLSchema#string"</v>
      </c>
      <c r="AF1014" t="str">
        <f t="shared" si="484"/>
        <v>"DG","ItemDg","lotNumber","","string",17,"Dangerous Goods subtype of Item","Production lot number / reference","false","false","","https://onerecord.iata.org/ns/cargo#ItemDg","https://onerecord.iata.org/ns/cargo#lotNumber","http://www.w3.org/2001/XMLSchema#string"</v>
      </c>
      <c r="AG1014" t="str">
        <f t="shared" si="485"/>
        <v>"DG.ItemDg"</v>
      </c>
      <c r="AH1014" t="str">
        <f t="shared" si="486"/>
        <v>"lotNumber"</v>
      </c>
      <c r="AI1014" t="str">
        <f t="shared" si="487"/>
        <v>".string"</v>
      </c>
      <c r="AJ1014" t="str">
        <f t="shared" si="488"/>
        <v>""</v>
      </c>
      <c r="AK1014" t="str">
        <f t="shared" si="489"/>
        <v>"hasOne"</v>
      </c>
      <c r="AL1014" t="str">
        <f t="shared" si="490"/>
        <v>"DG.ItemDg","lotNumber",".string","","hasOne"</v>
      </c>
      <c r="AN1014">
        <f>COUNTIF(View_conceptual!G:G,L1014)</f>
        <v>0</v>
      </c>
      <c r="AO1014">
        <f>COUNTIF(View_conceptual!H:H,L1014)+COUNTIF(View_conceptual!I:I,N1014)</f>
        <v>0</v>
      </c>
      <c r="AQ1014" t="str">
        <f t="shared" si="491"/>
        <v/>
      </c>
      <c r="AR1014" t="str">
        <f t="shared" si="492"/>
        <v/>
      </c>
      <c r="AT1014">
        <f>COUNTIF(View_full!G:G,L1014)</f>
        <v>1</v>
      </c>
      <c r="AU1014">
        <f>COUNTIF(View_full!H:H,L1014)+COUNTIF(View_full!I:I,N1014)</f>
        <v>0</v>
      </c>
      <c r="AV1014">
        <f>COUNTIFS(Property_Manual!$A$2:$A$1206,Raw!L1014,Property_Manual!$B$2:$B$1206,Raw!M1014,Property_Manual!$C$2:$C$1206,Raw!N1014,Property_Manual!$D$2:$D$1206,Raw!O1014,Property_Manual!$F$2:$F$1206,"x")</f>
        <v>0</v>
      </c>
      <c r="AW1014" t="str">
        <f t="shared" si="493"/>
        <v>"DG","ItemDg","lotNumber","","string",17,"Dangerous Goods subtype of Item","Production lot number / reference","false","false","","https://onerecord.iata.org/ns/cargo#ItemDg","https://onerecord.iata.org/ns/cargo#lotNumber","http://www.w3.org/2001/XMLSchema#string"</v>
      </c>
      <c r="AX1014" t="str">
        <f t="shared" si="494"/>
        <v/>
      </c>
      <c r="AY1014" t="str">
        <f t="shared" si="495"/>
        <v/>
      </c>
    </row>
    <row r="1015" spans="1:51" x14ac:dyDescent="0.2">
      <c r="A1015" s="5" t="s">
        <v>1254</v>
      </c>
      <c r="B1015" s="5" t="s">
        <v>1207</v>
      </c>
      <c r="C1015" s="5" t="s">
        <v>1108</v>
      </c>
      <c r="D1015" s="5" t="s">
        <v>517</v>
      </c>
      <c r="E1015" s="5"/>
      <c r="F1015" s="5" t="s">
        <v>253</v>
      </c>
      <c r="G1015">
        <v>1</v>
      </c>
      <c r="H1015" s="5"/>
      <c r="I1015" s="5" t="s">
        <v>1109</v>
      </c>
      <c r="J1015" s="5" t="s">
        <v>518</v>
      </c>
      <c r="K1015" s="5"/>
      <c r="L1015" t="str">
        <f t="shared" si="465"/>
        <v>ItemDg</v>
      </c>
      <c r="M1015" t="str">
        <f t="shared" si="466"/>
        <v>productionDate</v>
      </c>
      <c r="N1015" t="str">
        <f t="shared" si="467"/>
        <v>dateTime</v>
      </c>
      <c r="O1015" t="str">
        <f t="shared" si="468"/>
        <v/>
      </c>
      <c r="P1015" t="str">
        <f t="shared" si="469"/>
        <v/>
      </c>
      <c r="Q1015" t="str">
        <f t="shared" si="470"/>
        <v>Object</v>
      </c>
      <c r="R1015" t="str">
        <f t="shared" si="471"/>
        <v>"DG"</v>
      </c>
      <c r="S1015" t="str">
        <f t="shared" si="472"/>
        <v>"ItemDg"</v>
      </c>
      <c r="T1015" t="str">
        <f t="shared" si="473"/>
        <v>"productionDate"</v>
      </c>
      <c r="U1015" t="str">
        <f t="shared" si="474"/>
        <v>""</v>
      </c>
      <c r="V1015" t="str">
        <f t="shared" si="475"/>
        <v>"dateTime"</v>
      </c>
      <c r="W1015">
        <f>IF($A1015="Implicit","",COUNTIFS($C$8:C1015,C1015,$A$8:A1015,"Explicit"))</f>
        <v>18</v>
      </c>
      <c r="X1015" t="str">
        <f t="shared" si="476"/>
        <v>"Dangerous Goods subtype of Item"</v>
      </c>
      <c r="Y1015" t="str">
        <f t="shared" si="477"/>
        <v>"Production date"</v>
      </c>
      <c r="Z1015" t="str">
        <f t="shared" si="478"/>
        <v>"false"</v>
      </c>
      <c r="AA1015" t="str">
        <f t="shared" si="479"/>
        <v>"false"</v>
      </c>
      <c r="AB1015" t="str">
        <f t="shared" si="480"/>
        <v>""</v>
      </c>
      <c r="AC1015" t="str">
        <f t="shared" si="481"/>
        <v>"https://onerecord.iata.org/ns/cargo#ItemDg"</v>
      </c>
      <c r="AD1015" t="str">
        <f t="shared" si="482"/>
        <v>"https://onerecord.iata.org/ns/cargo#productionDate"</v>
      </c>
      <c r="AE1015" t="str">
        <f t="shared" si="483"/>
        <v>"http://www.w3.org/2001/XMLSchema#dateTime"</v>
      </c>
      <c r="AF1015" t="str">
        <f t="shared" si="484"/>
        <v>"DG","ItemDg","productionDate","","dateTime",18,"Dangerous Goods subtype of Item","Production date","false","false","","https://onerecord.iata.org/ns/cargo#ItemDg","https://onerecord.iata.org/ns/cargo#productionDate","http://www.w3.org/2001/XMLSchema#dateTime"</v>
      </c>
      <c r="AG1015" t="str">
        <f t="shared" si="485"/>
        <v>"DG.ItemDg"</v>
      </c>
      <c r="AH1015" t="str">
        <f t="shared" si="486"/>
        <v>"productionDate"</v>
      </c>
      <c r="AI1015" t="str">
        <f t="shared" si="487"/>
        <v>".dateTime"</v>
      </c>
      <c r="AJ1015" t="str">
        <f t="shared" si="488"/>
        <v>""</v>
      </c>
      <c r="AK1015" t="str">
        <f t="shared" si="489"/>
        <v>"hasOne"</v>
      </c>
      <c r="AL1015" t="str">
        <f t="shared" si="490"/>
        <v>"DG.ItemDg","productionDate",".dateTime","","hasOne"</v>
      </c>
      <c r="AN1015">
        <f>COUNTIF(View_conceptual!G:G,L1015)</f>
        <v>0</v>
      </c>
      <c r="AO1015">
        <f>COUNTIF(View_conceptual!H:H,L1015)+COUNTIF(View_conceptual!I:I,N1015)</f>
        <v>0</v>
      </c>
      <c r="AQ1015" t="str">
        <f t="shared" si="491"/>
        <v/>
      </c>
      <c r="AR1015" t="str">
        <f t="shared" si="492"/>
        <v/>
      </c>
      <c r="AT1015">
        <f>COUNTIF(View_full!G:G,L1015)</f>
        <v>1</v>
      </c>
      <c r="AU1015">
        <f>COUNTIF(View_full!H:H,L1015)+COUNTIF(View_full!I:I,N1015)</f>
        <v>0</v>
      </c>
      <c r="AV1015">
        <f>COUNTIFS(Property_Manual!$A$2:$A$1206,Raw!L1015,Property_Manual!$B$2:$B$1206,Raw!M1015,Property_Manual!$C$2:$C$1206,Raw!N1015,Property_Manual!$D$2:$D$1206,Raw!O1015,Property_Manual!$F$2:$F$1206,"x")</f>
        <v>0</v>
      </c>
      <c r="AW1015" t="str">
        <f t="shared" si="493"/>
        <v>"DG","ItemDg","productionDate","","dateTime",18,"Dangerous Goods subtype of Item","Production date","false","false","","https://onerecord.iata.org/ns/cargo#ItemDg","https://onerecord.iata.org/ns/cargo#productionDate","http://www.w3.org/2001/XMLSchema#dateTime"</v>
      </c>
      <c r="AX1015" t="str">
        <f t="shared" si="494"/>
        <v/>
      </c>
      <c r="AY1015" t="str">
        <f t="shared" si="495"/>
        <v/>
      </c>
    </row>
    <row r="1016" spans="1:51" x14ac:dyDescent="0.2">
      <c r="A1016" s="5" t="s">
        <v>1254</v>
      </c>
      <c r="B1016" s="5" t="s">
        <v>1207</v>
      </c>
      <c r="C1016" s="5" t="s">
        <v>1108</v>
      </c>
      <c r="D1016" s="5" t="s">
        <v>519</v>
      </c>
      <c r="E1016" s="5"/>
      <c r="F1016" s="5" t="s">
        <v>107</v>
      </c>
      <c r="G1016">
        <v>1</v>
      </c>
      <c r="H1016" s="5"/>
      <c r="I1016" s="5" t="s">
        <v>1109</v>
      </c>
      <c r="J1016" s="5" t="s">
        <v>520</v>
      </c>
      <c r="K1016" s="5"/>
      <c r="L1016" t="str">
        <f t="shared" si="465"/>
        <v>ItemDg</v>
      </c>
      <c r="M1016" t="str">
        <f t="shared" si="466"/>
        <v>quantityForUnitPrice</v>
      </c>
      <c r="N1016" t="str">
        <f t="shared" si="467"/>
        <v>double</v>
      </c>
      <c r="O1016" t="str">
        <f t="shared" si="468"/>
        <v/>
      </c>
      <c r="P1016" t="str">
        <f t="shared" si="469"/>
        <v/>
      </c>
      <c r="Q1016" t="str">
        <f t="shared" si="470"/>
        <v>Object</v>
      </c>
      <c r="R1016" t="str">
        <f t="shared" si="471"/>
        <v>"DG"</v>
      </c>
      <c r="S1016" t="str">
        <f t="shared" si="472"/>
        <v>"ItemDg"</v>
      </c>
      <c r="T1016" t="str">
        <f t="shared" si="473"/>
        <v>"quantityForUnitPrice"</v>
      </c>
      <c r="U1016" t="str">
        <f t="shared" si="474"/>
        <v>""</v>
      </c>
      <c r="V1016" t="str">
        <f t="shared" si="475"/>
        <v>"double"</v>
      </c>
      <c r="W1016">
        <f>IF($A1016="Implicit","",COUNTIFS($C$8:C1016,C1016,$A$8:A1016,"Explicit"))</f>
        <v>19</v>
      </c>
      <c r="X1016" t="str">
        <f t="shared" si="476"/>
        <v>"Dangerous Goods subtype of Item"</v>
      </c>
      <c r="Y1016" t="str">
        <f t="shared" si="477"/>
        <v>"Product quantity for unit price - e.g. 12 (eggs for one USD 1)"</v>
      </c>
      <c r="Z1016" t="str">
        <f t="shared" si="478"/>
        <v>"false"</v>
      </c>
      <c r="AA1016" t="str">
        <f t="shared" si="479"/>
        <v>"false"</v>
      </c>
      <c r="AB1016" t="str">
        <f t="shared" si="480"/>
        <v>""</v>
      </c>
      <c r="AC1016" t="str">
        <f t="shared" si="481"/>
        <v>"https://onerecord.iata.org/ns/cargo#ItemDg"</v>
      </c>
      <c r="AD1016" t="str">
        <f t="shared" si="482"/>
        <v>"https://onerecord.iata.org/ns/cargo#quantityForUnitPrice"</v>
      </c>
      <c r="AE1016" t="str">
        <f t="shared" si="483"/>
        <v>"http://www.w3.org/2001/XMLSchema#double"</v>
      </c>
      <c r="AF1016" t="str">
        <f t="shared" si="484"/>
        <v>"DG","ItemDg","quantityForUnitPrice","","double",19,"Dangerous Goods subtype of Item","Product quantity for unit price - e.g. 12 (eggs for one USD 1)","false","false","","https://onerecord.iata.org/ns/cargo#ItemDg","https://onerecord.iata.org/ns/cargo#quantityForUnitPrice","http://www.w3.org/2001/XMLSchema#double"</v>
      </c>
      <c r="AG1016" t="str">
        <f t="shared" si="485"/>
        <v>"DG.ItemDg"</v>
      </c>
      <c r="AH1016" t="str">
        <f t="shared" si="486"/>
        <v>"quantityForUnitPrice"</v>
      </c>
      <c r="AI1016" t="str">
        <f t="shared" si="487"/>
        <v>".double"</v>
      </c>
      <c r="AJ1016" t="str">
        <f t="shared" si="488"/>
        <v>""</v>
      </c>
      <c r="AK1016" t="str">
        <f t="shared" si="489"/>
        <v>"hasOne"</v>
      </c>
      <c r="AL1016" t="str">
        <f t="shared" si="490"/>
        <v>"DG.ItemDg","quantityForUnitPrice",".double","","hasOne"</v>
      </c>
      <c r="AN1016">
        <f>COUNTIF(View_conceptual!G:G,L1016)</f>
        <v>0</v>
      </c>
      <c r="AO1016">
        <f>COUNTIF(View_conceptual!H:H,L1016)+COUNTIF(View_conceptual!I:I,N1016)</f>
        <v>0</v>
      </c>
      <c r="AQ1016" t="str">
        <f t="shared" si="491"/>
        <v/>
      </c>
      <c r="AR1016" t="str">
        <f t="shared" si="492"/>
        <v/>
      </c>
      <c r="AT1016">
        <f>COUNTIF(View_full!G:G,L1016)</f>
        <v>1</v>
      </c>
      <c r="AU1016">
        <f>COUNTIF(View_full!H:H,L1016)+COUNTIF(View_full!I:I,N1016)</f>
        <v>0</v>
      </c>
      <c r="AV1016">
        <f>COUNTIFS(Property_Manual!$A$2:$A$1206,Raw!L1016,Property_Manual!$B$2:$B$1206,Raw!M1016,Property_Manual!$C$2:$C$1206,Raw!N1016,Property_Manual!$D$2:$D$1206,Raw!O1016,Property_Manual!$F$2:$F$1206,"x")</f>
        <v>0</v>
      </c>
      <c r="AW1016" t="str">
        <f t="shared" si="493"/>
        <v>"DG","ItemDg","quantityForUnitPrice","","double",19,"Dangerous Goods subtype of Item","Product quantity for unit price - e.g. 12 (eggs for one USD 1)","false","false","","https://onerecord.iata.org/ns/cargo#ItemDg","https://onerecord.iata.org/ns/cargo#quantityForUnitPrice","http://www.w3.org/2001/XMLSchema#double"</v>
      </c>
      <c r="AX1016" t="str">
        <f t="shared" si="494"/>
        <v/>
      </c>
      <c r="AY1016" t="str">
        <f t="shared" si="495"/>
        <v/>
      </c>
    </row>
    <row r="1017" spans="1:51" x14ac:dyDescent="0.2">
      <c r="A1017" s="5" t="s">
        <v>1254</v>
      </c>
      <c r="B1017" s="5" t="s">
        <v>1207</v>
      </c>
      <c r="C1017" s="5" t="s">
        <v>1108</v>
      </c>
      <c r="D1017" s="5" t="s">
        <v>1114</v>
      </c>
      <c r="E1017" s="5"/>
      <c r="F1017" s="5" t="s">
        <v>6</v>
      </c>
      <c r="G1017">
        <v>1</v>
      </c>
      <c r="I1017" s="5" t="s">
        <v>1109</v>
      </c>
      <c r="J1017" s="5" t="s">
        <v>1115</v>
      </c>
      <c r="K1017" s="5"/>
      <c r="L1017" t="str">
        <f t="shared" si="465"/>
        <v>ItemDg</v>
      </c>
      <c r="M1017" t="str">
        <f t="shared" si="466"/>
        <v>reportableQuantity</v>
      </c>
      <c r="N1017" t="str">
        <f t="shared" si="467"/>
        <v>string</v>
      </c>
      <c r="O1017" t="str">
        <f t="shared" si="468"/>
        <v/>
      </c>
      <c r="P1017" t="str">
        <f t="shared" si="469"/>
        <v/>
      </c>
      <c r="Q1017" t="str">
        <f t="shared" si="470"/>
        <v>Object</v>
      </c>
      <c r="R1017" t="str">
        <f t="shared" si="471"/>
        <v>"DG"</v>
      </c>
      <c r="S1017" t="str">
        <f t="shared" si="472"/>
        <v>"ItemDg"</v>
      </c>
      <c r="T1017" t="str">
        <f t="shared" si="473"/>
        <v>"reportableQuantity"</v>
      </c>
      <c r="U1017" t="str">
        <f t="shared" si="474"/>
        <v>""</v>
      </c>
      <c r="V1017" t="str">
        <f t="shared" si="475"/>
        <v>"string"</v>
      </c>
      <c r="W1017">
        <f>IF($A1017="Implicit","",COUNTIFS($C$8:C1017,C1017,$A$8:A1017,"Explicit"))</f>
        <v>20</v>
      </c>
      <c r="X1017" t="str">
        <f t="shared" si="476"/>
        <v>"Dangerous Goods subtype of Item"</v>
      </c>
      <c r="Y1017" t="str">
        <f t="shared" si="477"/>
        <v>"Reportable quantities; To and from the USA only"</v>
      </c>
      <c r="Z1017" t="str">
        <f t="shared" si="478"/>
        <v>"false"</v>
      </c>
      <c r="AA1017" t="str">
        <f t="shared" si="479"/>
        <v>"false"</v>
      </c>
      <c r="AB1017" t="str">
        <f t="shared" si="480"/>
        <v>""</v>
      </c>
      <c r="AC1017" t="str">
        <f t="shared" si="481"/>
        <v>"https://onerecord.iata.org/ns/cargo#ItemDg"</v>
      </c>
      <c r="AD1017" t="str">
        <f t="shared" si="482"/>
        <v>"https://onerecord.iata.org/ns/cargo#reportableQuantity"</v>
      </c>
      <c r="AE1017" t="str">
        <f t="shared" si="483"/>
        <v>"http://www.w3.org/2001/XMLSchema#string"</v>
      </c>
      <c r="AF1017" t="str">
        <f t="shared" si="484"/>
        <v>"DG","ItemDg","reportableQuantity","","string",20,"Dangerous Goods subtype of Item","Reportable quantities; To and from the USA only","false","false","","https://onerecord.iata.org/ns/cargo#ItemDg","https://onerecord.iata.org/ns/cargo#reportableQuantity","http://www.w3.org/2001/XMLSchema#string"</v>
      </c>
      <c r="AG1017" t="str">
        <f t="shared" si="485"/>
        <v>"DG.ItemDg"</v>
      </c>
      <c r="AH1017" t="str">
        <f t="shared" si="486"/>
        <v>"reportableQuantity"</v>
      </c>
      <c r="AI1017" t="str">
        <f t="shared" si="487"/>
        <v>".string"</v>
      </c>
      <c r="AJ1017" t="str">
        <f t="shared" si="488"/>
        <v>""</v>
      </c>
      <c r="AK1017" t="str">
        <f t="shared" si="489"/>
        <v>"hasOne"</v>
      </c>
      <c r="AL1017" t="str">
        <f t="shared" si="490"/>
        <v>"DG.ItemDg","reportableQuantity",".string","","hasOne"</v>
      </c>
      <c r="AN1017">
        <f>COUNTIF(View_conceptual!G:G,L1017)</f>
        <v>0</v>
      </c>
      <c r="AO1017">
        <f>COUNTIF(View_conceptual!H:H,L1017)+COUNTIF(View_conceptual!I:I,N1017)</f>
        <v>0</v>
      </c>
      <c r="AQ1017" t="str">
        <f t="shared" si="491"/>
        <v/>
      </c>
      <c r="AR1017" t="str">
        <f t="shared" si="492"/>
        <v/>
      </c>
      <c r="AT1017">
        <f>COUNTIF(View_full!G:G,L1017)</f>
        <v>1</v>
      </c>
      <c r="AU1017">
        <f>COUNTIF(View_full!H:H,L1017)+COUNTIF(View_full!I:I,N1017)</f>
        <v>0</v>
      </c>
      <c r="AV1017">
        <f>COUNTIFS(Property_Manual!$A$2:$A$1206,Raw!L1017,Property_Manual!$B$2:$B$1206,Raw!M1017,Property_Manual!$C$2:$C$1206,Raw!N1017,Property_Manual!$D$2:$D$1206,Raw!O1017,Property_Manual!$F$2:$F$1206,"x")</f>
        <v>0</v>
      </c>
      <c r="AW1017" t="str">
        <f t="shared" si="493"/>
        <v>"DG","ItemDg","reportableQuantity","","string",20,"Dangerous Goods subtype of Item","Reportable quantities; To and from the USA only","false","false","","https://onerecord.iata.org/ns/cargo#ItemDg","https://onerecord.iata.org/ns/cargo#reportableQuantity","http://www.w3.org/2001/XMLSchema#string"</v>
      </c>
      <c r="AX1017" t="str">
        <f t="shared" si="494"/>
        <v/>
      </c>
      <c r="AY1017" t="str">
        <f t="shared" si="495"/>
        <v/>
      </c>
    </row>
    <row r="1018" spans="1:51" x14ac:dyDescent="0.2">
      <c r="A1018" s="5" t="s">
        <v>1254</v>
      </c>
      <c r="B1018" s="5" t="s">
        <v>1207</v>
      </c>
      <c r="C1018" s="5" t="s">
        <v>1108</v>
      </c>
      <c r="D1018" s="5" t="s">
        <v>1116</v>
      </c>
      <c r="F1018" s="5" t="s">
        <v>6</v>
      </c>
      <c r="G1018">
        <v>1</v>
      </c>
      <c r="I1018" s="5" t="s">
        <v>1109</v>
      </c>
      <c r="J1018" s="5" t="s">
        <v>1117</v>
      </c>
      <c r="K1018" s="5"/>
      <c r="L1018" t="str">
        <f t="shared" si="465"/>
        <v>ItemDg</v>
      </c>
      <c r="M1018" t="str">
        <f t="shared" si="466"/>
        <v>supplementaryInfoPrefix</v>
      </c>
      <c r="N1018" t="str">
        <f t="shared" si="467"/>
        <v>string</v>
      </c>
      <c r="O1018" t="str">
        <f t="shared" si="468"/>
        <v/>
      </c>
      <c r="P1018" t="str">
        <f t="shared" si="469"/>
        <v/>
      </c>
      <c r="Q1018" t="str">
        <f t="shared" si="470"/>
        <v>Object</v>
      </c>
      <c r="R1018" t="str">
        <f t="shared" si="471"/>
        <v>"DG"</v>
      </c>
      <c r="S1018" t="str">
        <f t="shared" si="472"/>
        <v>"ItemDg"</v>
      </c>
      <c r="T1018" t="str">
        <f t="shared" si="473"/>
        <v>"supplementaryInfoPrefix"</v>
      </c>
      <c r="U1018" t="str">
        <f t="shared" si="474"/>
        <v>""</v>
      </c>
      <c r="V1018" t="str">
        <f t="shared" si="475"/>
        <v>"string"</v>
      </c>
      <c r="W1018">
        <f>IF($A1018="Implicit","",COUNTIFS($C$8:C1018,C1018,$A$8:A1018,"Explicit"))</f>
        <v>21</v>
      </c>
      <c r="X1018" t="str">
        <f t="shared" si="476"/>
        <v>"Dangerous Goods subtype of Item"</v>
      </c>
      <c r="Y1018" t="str">
        <f t="shared" si="477"/>
        <v>"Additional information that may be added in addition to the proper shipping name to more fully describe the goods or to identify a particular condition"</v>
      </c>
      <c r="Z1018" t="str">
        <f t="shared" si="478"/>
        <v>"false"</v>
      </c>
      <c r="AA1018" t="str">
        <f t="shared" si="479"/>
        <v>"false"</v>
      </c>
      <c r="AB1018" t="str">
        <f t="shared" si="480"/>
        <v>""</v>
      </c>
      <c r="AC1018" t="str">
        <f t="shared" si="481"/>
        <v>"https://onerecord.iata.org/ns/cargo#ItemDg"</v>
      </c>
      <c r="AD1018" t="str">
        <f t="shared" si="482"/>
        <v>"https://onerecord.iata.org/ns/cargo#supplementaryInfoPrefix"</v>
      </c>
      <c r="AE1018" t="str">
        <f t="shared" si="483"/>
        <v>"http://www.w3.org/2001/XMLSchema#string"</v>
      </c>
      <c r="AF1018" t="str">
        <f t="shared" si="484"/>
        <v>"DG","ItemDg","supplementaryInfoPrefix","","string",21,"Dangerous Goods subtype of Item","Additional information that may be added in addition to the proper shipping name to more fully describe the goods or to identify a particular condition","false","false","","https://onerecord.iata.org/ns/cargo#ItemDg","https://onerecord.iata.org/ns/cargo#supplementaryInfoPrefix","http://www.w3.org/2001/XMLSchema#string"</v>
      </c>
      <c r="AG1018" t="str">
        <f t="shared" si="485"/>
        <v>"DG.ItemDg"</v>
      </c>
      <c r="AH1018" t="str">
        <f t="shared" si="486"/>
        <v>"supplementaryInfoPrefix"</v>
      </c>
      <c r="AI1018" t="str">
        <f t="shared" si="487"/>
        <v>".string"</v>
      </c>
      <c r="AJ1018" t="str">
        <f t="shared" si="488"/>
        <v>""</v>
      </c>
      <c r="AK1018" t="str">
        <f t="shared" si="489"/>
        <v>"hasOne"</v>
      </c>
      <c r="AL1018" t="str">
        <f t="shared" si="490"/>
        <v>"DG.ItemDg","supplementaryInfoPrefix",".string","","hasOne"</v>
      </c>
      <c r="AN1018">
        <f>COUNTIF(View_conceptual!G:G,L1018)</f>
        <v>0</v>
      </c>
      <c r="AO1018">
        <f>COUNTIF(View_conceptual!H:H,L1018)+COUNTIF(View_conceptual!I:I,N1018)</f>
        <v>0</v>
      </c>
      <c r="AQ1018" t="str">
        <f t="shared" si="491"/>
        <v/>
      </c>
      <c r="AR1018" t="str">
        <f t="shared" si="492"/>
        <v/>
      </c>
      <c r="AT1018">
        <f>COUNTIF(View_full!G:G,L1018)</f>
        <v>1</v>
      </c>
      <c r="AU1018">
        <f>COUNTIF(View_full!H:H,L1018)+COUNTIF(View_full!I:I,N1018)</f>
        <v>0</v>
      </c>
      <c r="AV1018">
        <f>COUNTIFS(Property_Manual!$A$2:$A$1206,Raw!L1018,Property_Manual!$B$2:$B$1206,Raw!M1018,Property_Manual!$C$2:$C$1206,Raw!N1018,Property_Manual!$D$2:$D$1206,Raw!O1018,Property_Manual!$F$2:$F$1206,"x")</f>
        <v>0</v>
      </c>
      <c r="AW1018" t="str">
        <f t="shared" si="493"/>
        <v>"DG","ItemDg","supplementaryInfoPrefix","","string",21,"Dangerous Goods subtype of Item","Additional information that may be added in addition to the proper shipping name to more fully describe the goods or to identify a particular condition","false","false","","https://onerecord.iata.org/ns/cargo#ItemDg","https://onerecord.iata.org/ns/cargo#supplementaryInfoPrefix","http://www.w3.org/2001/XMLSchema#string"</v>
      </c>
      <c r="AX1018" t="str">
        <f t="shared" si="494"/>
        <v/>
      </c>
      <c r="AY1018" t="str">
        <f t="shared" si="495"/>
        <v/>
      </c>
    </row>
    <row r="1019" spans="1:51" x14ac:dyDescent="0.2">
      <c r="A1019" s="5" t="s">
        <v>1254</v>
      </c>
      <c r="B1019" s="5" t="s">
        <v>1207</v>
      </c>
      <c r="C1019" s="5" t="s">
        <v>1108</v>
      </c>
      <c r="D1019" s="5" t="s">
        <v>1118</v>
      </c>
      <c r="F1019" s="5" t="s">
        <v>6</v>
      </c>
      <c r="G1019">
        <v>1</v>
      </c>
      <c r="I1019" s="5" t="s">
        <v>1109</v>
      </c>
      <c r="J1019" s="5" t="s">
        <v>1119</v>
      </c>
      <c r="K1019" s="5"/>
      <c r="L1019" t="str">
        <f t="shared" si="465"/>
        <v>ItemDg</v>
      </c>
      <c r="M1019" t="str">
        <f t="shared" si="466"/>
        <v>supplementaryInfoSuffix</v>
      </c>
      <c r="N1019" t="str">
        <f t="shared" si="467"/>
        <v>string</v>
      </c>
      <c r="O1019" t="str">
        <f t="shared" si="468"/>
        <v/>
      </c>
      <c r="P1019" t="str">
        <f t="shared" si="469"/>
        <v/>
      </c>
      <c r="Q1019" t="str">
        <f t="shared" si="470"/>
        <v>Object</v>
      </c>
      <c r="R1019" t="str">
        <f t="shared" si="471"/>
        <v>"DG"</v>
      </c>
      <c r="S1019" t="str">
        <f t="shared" si="472"/>
        <v>"ItemDg"</v>
      </c>
      <c r="T1019" t="str">
        <f t="shared" si="473"/>
        <v>"supplementaryInfoSuffix"</v>
      </c>
      <c r="U1019" t="str">
        <f t="shared" si="474"/>
        <v>""</v>
      </c>
      <c r="V1019" t="str">
        <f t="shared" si="475"/>
        <v>"string"</v>
      </c>
      <c r="W1019">
        <f>IF($A1019="Implicit","",COUNTIFS($C$8:C1019,C1019,$A$8:A1019,"Explicit"))</f>
        <v>22</v>
      </c>
      <c r="X1019" t="str">
        <f t="shared" si="476"/>
        <v>"Dangerous Goods subtype of Item"</v>
      </c>
      <c r="Y1019" t="str">
        <f t="shared" si="477"/>
        <v>"Additional information that may be added in addition to the proper shipping to more fully describe the goods or to identify a particular condition"</v>
      </c>
      <c r="Z1019" t="str">
        <f t="shared" si="478"/>
        <v>"false"</v>
      </c>
      <c r="AA1019" t="str">
        <f t="shared" si="479"/>
        <v>"false"</v>
      </c>
      <c r="AB1019" t="str">
        <f t="shared" si="480"/>
        <v>""</v>
      </c>
      <c r="AC1019" t="str">
        <f t="shared" si="481"/>
        <v>"https://onerecord.iata.org/ns/cargo#ItemDg"</v>
      </c>
      <c r="AD1019" t="str">
        <f t="shared" si="482"/>
        <v>"https://onerecord.iata.org/ns/cargo#supplementaryInfoSuffix"</v>
      </c>
      <c r="AE1019" t="str">
        <f t="shared" si="483"/>
        <v>"http://www.w3.org/2001/XMLSchema#string"</v>
      </c>
      <c r="AF1019" t="str">
        <f t="shared" si="484"/>
        <v>"DG","ItemDg","supplementaryInfoSuffix","","string",22,"Dangerous Goods subtype of Item","Additional information that may be added in addition to the proper shipping to more fully describe the goods or to identify a particular condition","false","false","","https://onerecord.iata.org/ns/cargo#ItemDg","https://onerecord.iata.org/ns/cargo#supplementaryInfoSuffix","http://www.w3.org/2001/XMLSchema#string"</v>
      </c>
      <c r="AG1019" t="str">
        <f t="shared" si="485"/>
        <v>"DG.ItemDg"</v>
      </c>
      <c r="AH1019" t="str">
        <f t="shared" si="486"/>
        <v>"supplementaryInfoSuffix"</v>
      </c>
      <c r="AI1019" t="str">
        <f t="shared" si="487"/>
        <v>".string"</v>
      </c>
      <c r="AJ1019" t="str">
        <f t="shared" si="488"/>
        <v>""</v>
      </c>
      <c r="AK1019" t="str">
        <f t="shared" si="489"/>
        <v>"hasOne"</v>
      </c>
      <c r="AL1019" t="str">
        <f t="shared" si="490"/>
        <v>"DG.ItemDg","supplementaryInfoSuffix",".string","","hasOne"</v>
      </c>
      <c r="AN1019">
        <f>COUNTIF(View_conceptual!G:G,L1019)</f>
        <v>0</v>
      </c>
      <c r="AO1019">
        <f>COUNTIF(View_conceptual!H:H,L1019)+COUNTIF(View_conceptual!I:I,N1019)</f>
        <v>0</v>
      </c>
      <c r="AQ1019" t="str">
        <f t="shared" si="491"/>
        <v/>
      </c>
      <c r="AR1019" t="str">
        <f t="shared" si="492"/>
        <v/>
      </c>
      <c r="AT1019">
        <f>COUNTIF(View_full!G:G,L1019)</f>
        <v>1</v>
      </c>
      <c r="AU1019">
        <f>COUNTIF(View_full!H:H,L1019)+COUNTIF(View_full!I:I,N1019)</f>
        <v>0</v>
      </c>
      <c r="AV1019">
        <f>COUNTIFS(Property_Manual!$A$2:$A$1206,Raw!L1019,Property_Manual!$B$2:$B$1206,Raw!M1019,Property_Manual!$C$2:$C$1206,Raw!N1019,Property_Manual!$D$2:$D$1206,Raw!O1019,Property_Manual!$F$2:$F$1206,"x")</f>
        <v>0</v>
      </c>
      <c r="AW1019" t="str">
        <f t="shared" si="493"/>
        <v>"DG","ItemDg","supplementaryInfoSuffix","","string",22,"Dangerous Goods subtype of Item","Additional information that may be added in addition to the proper shipping to more fully describe the goods or to identify a particular condition","false","false","","https://onerecord.iata.org/ns/cargo#ItemDg","https://onerecord.iata.org/ns/cargo#supplementaryInfoSuffix","http://www.w3.org/2001/XMLSchema#string"</v>
      </c>
      <c r="AX1019" t="str">
        <f t="shared" si="494"/>
        <v/>
      </c>
      <c r="AY1019" t="str">
        <f t="shared" si="495"/>
        <v/>
      </c>
    </row>
    <row r="1020" spans="1:51" x14ac:dyDescent="0.2">
      <c r="A1020" s="5" t="s">
        <v>1254</v>
      </c>
      <c r="B1020" s="5" t="s">
        <v>1207</v>
      </c>
      <c r="C1020" s="5" t="s">
        <v>1108</v>
      </c>
      <c r="D1020" s="5" t="s">
        <v>40</v>
      </c>
      <c r="E1020" s="5" t="s">
        <v>1212</v>
      </c>
      <c r="F1020" s="5" t="s">
        <v>41</v>
      </c>
      <c r="I1020" s="5" t="s">
        <v>1109</v>
      </c>
      <c r="J1020" s="5" t="s">
        <v>42</v>
      </c>
      <c r="K1020" s="5"/>
      <c r="L1020" t="str">
        <f t="shared" si="465"/>
        <v>ItemDg</v>
      </c>
      <c r="M1020" t="str">
        <f t="shared" si="466"/>
        <v>events</v>
      </c>
      <c r="N1020" t="str">
        <f t="shared" si="467"/>
        <v>LogisticsEvent</v>
      </c>
      <c r="O1020" t="str">
        <f t="shared" si="468"/>
        <v/>
      </c>
      <c r="P1020" t="str">
        <f t="shared" si="469"/>
        <v/>
      </c>
      <c r="Q1020" t="str">
        <f t="shared" si="470"/>
        <v>Object</v>
      </c>
      <c r="R1020" t="str">
        <f t="shared" si="471"/>
        <v>"DG"</v>
      </c>
      <c r="S1020" t="str">
        <f t="shared" si="472"/>
        <v>"ItemDg"</v>
      </c>
      <c r="T1020" t="str">
        <f t="shared" si="473"/>
        <v>"events"</v>
      </c>
      <c r="U1020" t="str">
        <f t="shared" si="474"/>
        <v>"Event"</v>
      </c>
      <c r="V1020" t="str">
        <f t="shared" si="475"/>
        <v>"LogisticsEvent"</v>
      </c>
      <c r="W1020">
        <f>IF($A1020="Implicit","",COUNTIFS($C$8:C1020,C1020,$A$8:A1020,"Explicit"))</f>
        <v>23</v>
      </c>
      <c r="X1020" t="str">
        <f t="shared" si="476"/>
        <v>"Dangerous Goods subtype of Item"</v>
      </c>
      <c r="Y1020" t="str">
        <f t="shared" si="477"/>
        <v>"Events object"</v>
      </c>
      <c r="Z1020" t="str">
        <f t="shared" si="478"/>
        <v>"true"</v>
      </c>
      <c r="AA1020" t="str">
        <f t="shared" si="479"/>
        <v>"false"</v>
      </c>
      <c r="AB1020" t="str">
        <f t="shared" si="480"/>
        <v>""</v>
      </c>
      <c r="AC1020" t="str">
        <f t="shared" si="481"/>
        <v>"https://onerecord.iata.org/ns/cargo#ItemDg"</v>
      </c>
      <c r="AD1020" t="str">
        <f t="shared" si="482"/>
        <v>"https://onerecord.iata.org/ns/cargo#events"</v>
      </c>
      <c r="AE1020" t="str">
        <f t="shared" si="483"/>
        <v>"https://onerecord.iata.org/ns/cargo#LogisticsEvent"</v>
      </c>
      <c r="AF1020" t="str">
        <f t="shared" si="484"/>
        <v>"DG","ItemDg","events","Event","LogisticsEvent",23,"Dangerous Goods subtype of Item","Events object","true","false","","https://onerecord.iata.org/ns/cargo#ItemDg","https://onerecord.iata.org/ns/cargo#events","https://onerecord.iata.org/ns/cargo#LogisticsEvent"</v>
      </c>
      <c r="AG1020" t="str">
        <f t="shared" si="485"/>
        <v>"DG.ItemDg"</v>
      </c>
      <c r="AH1020" t="str">
        <f t="shared" si="486"/>
        <v>"events"</v>
      </c>
      <c r="AI1020" t="str">
        <f t="shared" si="487"/>
        <v>"Event.LogisticsEvent"</v>
      </c>
      <c r="AJ1020" t="str">
        <f t="shared" si="488"/>
        <v>""</v>
      </c>
      <c r="AK1020" t="str">
        <f t="shared" si="489"/>
        <v>"hasMany"</v>
      </c>
      <c r="AL1020" t="str">
        <f t="shared" si="490"/>
        <v>"DG.ItemDg","events","Event.LogisticsEvent","","hasMany"</v>
      </c>
      <c r="AN1020">
        <f>COUNTIF(View_conceptual!G:G,L1020)</f>
        <v>0</v>
      </c>
      <c r="AO1020">
        <f>COUNTIF(View_conceptual!H:H,L1020)+COUNTIF(View_conceptual!I:I,N1020)</f>
        <v>0</v>
      </c>
      <c r="AQ1020" t="str">
        <f t="shared" si="491"/>
        <v/>
      </c>
      <c r="AR1020" t="str">
        <f t="shared" si="492"/>
        <v/>
      </c>
      <c r="AT1020">
        <f>COUNTIF(View_full!G:G,L1020)</f>
        <v>1</v>
      </c>
      <c r="AU1020">
        <f>COUNTIF(View_full!H:H,L1020)+COUNTIF(View_full!I:I,N1020)</f>
        <v>0</v>
      </c>
      <c r="AV1020">
        <f>COUNTIFS(Property_Manual!$A$2:$A$1206,Raw!L1020,Property_Manual!$B$2:$B$1206,Raw!M1020,Property_Manual!$C$2:$C$1206,Raw!N1020,Property_Manual!$D$2:$D$1206,Raw!O1020,Property_Manual!$F$2:$F$1206,"x")</f>
        <v>0</v>
      </c>
      <c r="AW1020" t="str">
        <f t="shared" si="493"/>
        <v>"DG","ItemDg","events","Event","LogisticsEvent",23,"Dangerous Goods subtype of Item","Events object","true","false","","https://onerecord.iata.org/ns/cargo#ItemDg","https://onerecord.iata.org/ns/cargo#events","https://onerecord.iata.org/ns/cargo#LogisticsEvent"</v>
      </c>
      <c r="AX1020" t="str">
        <f t="shared" si="494"/>
        <v/>
      </c>
      <c r="AY1020" t="str">
        <f t="shared" si="495"/>
        <v/>
      </c>
    </row>
    <row r="1021" spans="1:51" x14ac:dyDescent="0.2">
      <c r="A1021" s="5" t="s">
        <v>1254</v>
      </c>
      <c r="B1021" s="5" t="s">
        <v>1207</v>
      </c>
      <c r="C1021" s="5" t="s">
        <v>1108</v>
      </c>
      <c r="D1021" s="5" t="s">
        <v>46</v>
      </c>
      <c r="E1021" s="5"/>
      <c r="F1021" s="5" t="s">
        <v>47</v>
      </c>
      <c r="G1021">
        <v>1</v>
      </c>
      <c r="I1021" s="5" t="s">
        <v>1109</v>
      </c>
      <c r="J1021" s="5" t="s">
        <v>48</v>
      </c>
      <c r="K1021" s="5"/>
      <c r="L1021" t="str">
        <f t="shared" si="465"/>
        <v>ItemDg</v>
      </c>
      <c r="M1021" t="str">
        <f t="shared" si="466"/>
        <v>skeletonIndicator</v>
      </c>
      <c r="N1021" t="str">
        <f t="shared" si="467"/>
        <v>boolean</v>
      </c>
      <c r="O1021" t="str">
        <f t="shared" si="468"/>
        <v/>
      </c>
      <c r="P1021" t="str">
        <f t="shared" si="469"/>
        <v/>
      </c>
      <c r="Q1021" t="str">
        <f t="shared" si="470"/>
        <v>Object</v>
      </c>
      <c r="R1021" t="str">
        <f t="shared" si="471"/>
        <v>"DG"</v>
      </c>
      <c r="S1021" t="str">
        <f t="shared" si="472"/>
        <v>"ItemDg"</v>
      </c>
      <c r="T1021" t="str">
        <f t="shared" si="473"/>
        <v>"skeletonIndicator"</v>
      </c>
      <c r="U1021" t="str">
        <f t="shared" si="474"/>
        <v>""</v>
      </c>
      <c r="V1021" t="str">
        <f t="shared" si="475"/>
        <v>"boolean"</v>
      </c>
      <c r="W1021">
        <f>IF($A1021="Implicit","",COUNTIFS($C$8:C1021,C1021,$A$8:A1021,"Explicit"))</f>
        <v>24</v>
      </c>
      <c r="X1021" t="str">
        <f t="shared" si="476"/>
        <v>"Dangerous Goods subtype of Item"</v>
      </c>
      <c r="Y1021" t="str">
        <f t="shared" si="477"/>
        <v>"Indicator whether a logistics object is a skeleton object"</v>
      </c>
      <c r="Z1021" t="str">
        <f t="shared" si="478"/>
        <v>"false"</v>
      </c>
      <c r="AA1021" t="str">
        <f t="shared" si="479"/>
        <v>"false"</v>
      </c>
      <c r="AB1021" t="str">
        <f t="shared" si="480"/>
        <v>""</v>
      </c>
      <c r="AC1021" t="str">
        <f t="shared" si="481"/>
        <v>"https://onerecord.iata.org/ns/cargo#ItemDg"</v>
      </c>
      <c r="AD1021" t="str">
        <f t="shared" si="482"/>
        <v>"https://onerecord.iata.org/ns/cargo#skeletonIndicator"</v>
      </c>
      <c r="AE1021" t="str">
        <f t="shared" si="483"/>
        <v>"http://www.w3.org/2001/XMLSchema#boolean"</v>
      </c>
      <c r="AF1021" t="str">
        <f t="shared" si="484"/>
        <v>"DG","ItemDg","skeletonIndicator","","boolean",24,"Dangerous Goods subtype of Item","Indicator whether a logistics object is a skeleton object","false","false","","https://onerecord.iata.org/ns/cargo#ItemDg","https://onerecord.iata.org/ns/cargo#skeletonIndicator","http://www.w3.org/2001/XMLSchema#boolean"</v>
      </c>
      <c r="AG1021" t="str">
        <f t="shared" si="485"/>
        <v>"DG.ItemDg"</v>
      </c>
      <c r="AH1021" t="str">
        <f t="shared" si="486"/>
        <v>"skeletonIndicator"</v>
      </c>
      <c r="AI1021" t="str">
        <f t="shared" si="487"/>
        <v>".boolean"</v>
      </c>
      <c r="AJ1021" t="str">
        <f t="shared" si="488"/>
        <v>""</v>
      </c>
      <c r="AK1021" t="str">
        <f t="shared" si="489"/>
        <v>"hasOne"</v>
      </c>
      <c r="AL1021" t="str">
        <f t="shared" si="490"/>
        <v>"DG.ItemDg","skeletonIndicator",".boolean","","hasOne"</v>
      </c>
      <c r="AN1021">
        <f>COUNTIF(View_conceptual!G:G,L1021)</f>
        <v>0</v>
      </c>
      <c r="AO1021">
        <f>COUNTIF(View_conceptual!H:H,L1021)+COUNTIF(View_conceptual!I:I,N1021)</f>
        <v>0</v>
      </c>
      <c r="AQ1021" t="str">
        <f t="shared" si="491"/>
        <v/>
      </c>
      <c r="AR1021" t="str">
        <f t="shared" si="492"/>
        <v/>
      </c>
      <c r="AT1021">
        <f>COUNTIF(View_full!G:G,L1021)</f>
        <v>1</v>
      </c>
      <c r="AU1021">
        <f>COUNTIF(View_full!H:H,L1021)+COUNTIF(View_full!I:I,N1021)</f>
        <v>0</v>
      </c>
      <c r="AV1021">
        <f>COUNTIFS(Property_Manual!$A$2:$A$1206,Raw!L1021,Property_Manual!$B$2:$B$1206,Raw!M1021,Property_Manual!$C$2:$C$1206,Raw!N1021,Property_Manual!$D$2:$D$1206,Raw!O1021,Property_Manual!$F$2:$F$1206,"x")</f>
        <v>0</v>
      </c>
      <c r="AW1021" t="str">
        <f t="shared" si="493"/>
        <v>"DG","ItemDg","skeletonIndicator","","boolean",24,"Dangerous Goods subtype of Item","Indicator whether a logistics object is a skeleton object","false","false","","https://onerecord.iata.org/ns/cargo#ItemDg","https://onerecord.iata.org/ns/cargo#skeletonIndicator","http://www.w3.org/2001/XMLSchema#boolean"</v>
      </c>
      <c r="AX1021" t="str">
        <f t="shared" si="494"/>
        <v/>
      </c>
      <c r="AY1021" t="str">
        <f t="shared" si="495"/>
        <v/>
      </c>
    </row>
    <row r="1022" spans="1:51" x14ac:dyDescent="0.2">
      <c r="A1022" s="5" t="s">
        <v>1254</v>
      </c>
      <c r="B1022" s="5" t="s">
        <v>1207</v>
      </c>
      <c r="C1022" s="5" t="s">
        <v>1108</v>
      </c>
      <c r="D1022" s="5" t="s">
        <v>114</v>
      </c>
      <c r="E1022" s="5" t="s">
        <v>1196</v>
      </c>
      <c r="F1022" s="5" t="s">
        <v>115</v>
      </c>
      <c r="I1022" s="5" t="s">
        <v>1109</v>
      </c>
      <c r="J1022" s="5" t="s">
        <v>116</v>
      </c>
      <c r="K1022" s="5" t="s">
        <v>1834</v>
      </c>
      <c r="L1022" t="str">
        <f t="shared" si="465"/>
        <v>ItemDg</v>
      </c>
      <c r="M1022" t="str">
        <f t="shared" si="466"/>
        <v>involvedInActions</v>
      </c>
      <c r="N1022" t="str">
        <f t="shared" si="467"/>
        <v>LogisticsAction</v>
      </c>
      <c r="O1022" t="str">
        <f t="shared" si="468"/>
        <v/>
      </c>
      <c r="P1022" t="str">
        <f t="shared" si="469"/>
        <v>Check|Composing|Loading|Storing</v>
      </c>
      <c r="Q1022" t="str">
        <f t="shared" si="470"/>
        <v>Object</v>
      </c>
      <c r="R1022" t="str">
        <f t="shared" si="471"/>
        <v>"DG"</v>
      </c>
      <c r="S1022" t="str">
        <f t="shared" si="472"/>
        <v>"ItemDg"</v>
      </c>
      <c r="T1022" t="str">
        <f t="shared" si="473"/>
        <v>"involvedInActions"</v>
      </c>
      <c r="U1022" t="str">
        <f t="shared" si="474"/>
        <v>"Abstract"</v>
      </c>
      <c r="V1022" t="str">
        <f t="shared" si="475"/>
        <v>"LogisticsAction"</v>
      </c>
      <c r="W1022">
        <f>IF($A1022="Implicit","",COUNTIFS($C$8:C1022,C1022,$A$8:A1022,"Explicit"))</f>
        <v>25</v>
      </c>
      <c r="X1022" t="str">
        <f t="shared" si="476"/>
        <v>"Dangerous Goods subtype of Item"</v>
      </c>
      <c r="Y1022" t="str">
        <f t="shared" si="477"/>
        <v>"References to the Actions the object is involved in"</v>
      </c>
      <c r="Z1022" t="str">
        <f t="shared" si="478"/>
        <v>"true"</v>
      </c>
      <c r="AA1022" t="str">
        <f t="shared" si="479"/>
        <v>"false"</v>
      </c>
      <c r="AB1022" t="str">
        <f t="shared" si="480"/>
        <v>"Check|Composing|Loading|Storing"</v>
      </c>
      <c r="AC1022" t="str">
        <f t="shared" si="481"/>
        <v>"https://onerecord.iata.org/ns/cargo#ItemDg"</v>
      </c>
      <c r="AD1022" t="str">
        <f t="shared" si="482"/>
        <v>"https://onerecord.iata.org/ns/cargo#involvedInActions"</v>
      </c>
      <c r="AE1022" t="str">
        <f t="shared" si="483"/>
        <v>"https://onerecord.iata.org/ns/cargo#LogisticsAction"</v>
      </c>
      <c r="AF1022" t="str">
        <f t="shared" si="484"/>
        <v>"DG","ItemDg","involvedInActions","Abstract","LogisticsAction",25,"Dangerous Goods subtype of Item","References to the Actions the object is involved in","true","false","Check|Composing|Loading|Storing","https://onerecord.iata.org/ns/cargo#ItemDg","https://onerecord.iata.org/ns/cargo#involvedInActions","https://onerecord.iata.org/ns/cargo#LogisticsAction"</v>
      </c>
      <c r="AG1022" t="str">
        <f t="shared" si="485"/>
        <v>"DG.ItemDg"</v>
      </c>
      <c r="AH1022" t="str">
        <f t="shared" si="486"/>
        <v>"involvedInActions"</v>
      </c>
      <c r="AI1022" t="str">
        <f t="shared" si="487"/>
        <v>"Abstract.LogisticsAction"</v>
      </c>
      <c r="AJ1022" t="str">
        <f t="shared" si="488"/>
        <v>""</v>
      </c>
      <c r="AK1022" t="str">
        <f t="shared" si="489"/>
        <v>"hasMany"</v>
      </c>
      <c r="AL1022" t="str">
        <f t="shared" si="490"/>
        <v>"DG.ItemDg","involvedInActions","Abstract.LogisticsAction","","hasMany"</v>
      </c>
      <c r="AN1022">
        <f>COUNTIF(View_conceptual!G:G,L1022)</f>
        <v>0</v>
      </c>
      <c r="AO1022">
        <f>COUNTIF(View_conceptual!H:H,L1022)+COUNTIF(View_conceptual!I:I,N1022)</f>
        <v>0</v>
      </c>
      <c r="AQ1022" t="str">
        <f t="shared" si="491"/>
        <v/>
      </c>
      <c r="AR1022" t="str">
        <f t="shared" si="492"/>
        <v/>
      </c>
      <c r="AT1022">
        <f>COUNTIF(View_full!G:G,L1022)</f>
        <v>1</v>
      </c>
      <c r="AU1022">
        <f>COUNTIF(View_full!H:H,L1022)+COUNTIF(View_full!I:I,N1022)</f>
        <v>0</v>
      </c>
      <c r="AV1022">
        <f>COUNTIFS(Property_Manual!$A$2:$A$1206,Raw!L1022,Property_Manual!$B$2:$B$1206,Raw!M1022,Property_Manual!$C$2:$C$1206,Raw!N1022,Property_Manual!$D$2:$D$1206,Raw!O1022,Property_Manual!$F$2:$F$1206,"x")</f>
        <v>0</v>
      </c>
      <c r="AW1022" t="str">
        <f t="shared" si="493"/>
        <v>"DG","ItemDg","involvedInActions","Abstract","LogisticsAction",25,"Dangerous Goods subtype of Item","References to the Actions the object is involved in","true","false","Check|Composing|Loading|Storing","https://onerecord.iata.org/ns/cargo#ItemDg","https://onerecord.iata.org/ns/cargo#involvedInActions","https://onerecord.iata.org/ns/cargo#LogisticsAction"</v>
      </c>
      <c r="AX1022" t="str">
        <f t="shared" si="494"/>
        <v/>
      </c>
      <c r="AY1022" t="str">
        <f t="shared" si="495"/>
        <v/>
      </c>
    </row>
    <row r="1023" spans="1:51" x14ac:dyDescent="0.2">
      <c r="A1023" s="5" t="s">
        <v>1255</v>
      </c>
      <c r="B1023" s="5" t="s">
        <v>1207</v>
      </c>
      <c r="C1023" s="5" t="s">
        <v>1108</v>
      </c>
      <c r="D1023" s="5" t="s">
        <v>145</v>
      </c>
      <c r="E1023" s="5" t="s">
        <v>49</v>
      </c>
      <c r="F1023" s="5" t="s">
        <v>146</v>
      </c>
      <c r="I1023" s="5" t="s">
        <v>1109</v>
      </c>
      <c r="J1023" s="5" t="s">
        <v>147</v>
      </c>
      <c r="K1023" s="5"/>
      <c r="L1023" t="str">
        <f t="shared" si="465"/>
        <v>ItemDg</v>
      </c>
      <c r="M1023" t="str">
        <f t="shared" si="466"/>
        <v>otherIdentifiers</v>
      </c>
      <c r="N1023" t="str">
        <f t="shared" si="467"/>
        <v>OtherIdentifier</v>
      </c>
      <c r="O1023" t="str">
        <f t="shared" si="468"/>
        <v/>
      </c>
      <c r="P1023" t="str">
        <f t="shared" si="469"/>
        <v/>
      </c>
      <c r="Q1023" t="str">
        <f t="shared" si="470"/>
        <v>Object</v>
      </c>
      <c r="R1023" t="str">
        <f t="shared" si="471"/>
        <v/>
      </c>
      <c r="S1023" t="str">
        <f t="shared" si="472"/>
        <v/>
      </c>
      <c r="T1023" t="str">
        <f t="shared" si="473"/>
        <v/>
      </c>
      <c r="U1023" t="str">
        <f t="shared" si="474"/>
        <v/>
      </c>
      <c r="V1023" t="str">
        <f t="shared" si="475"/>
        <v/>
      </c>
      <c r="W1023" t="str">
        <f>IF($A1023="Implicit","",COUNTIFS($C$8:C1023,C1023,$A$8:A1023,"Explicit"))</f>
        <v/>
      </c>
      <c r="X1023" t="str">
        <f t="shared" si="476"/>
        <v/>
      </c>
      <c r="Y1023" t="str">
        <f t="shared" si="477"/>
        <v/>
      </c>
      <c r="Z1023" t="str">
        <f t="shared" si="478"/>
        <v/>
      </c>
      <c r="AA1023" t="str">
        <f t="shared" si="479"/>
        <v/>
      </c>
      <c r="AB1023" t="str">
        <f t="shared" si="480"/>
        <v/>
      </c>
      <c r="AC1023" t="str">
        <f t="shared" si="481"/>
        <v/>
      </c>
      <c r="AD1023" t="str">
        <f t="shared" si="482"/>
        <v/>
      </c>
      <c r="AE1023" t="str">
        <f t="shared" si="483"/>
        <v/>
      </c>
      <c r="AF1023" t="str">
        <f t="shared" si="484"/>
        <v/>
      </c>
      <c r="AG1023" t="str">
        <f t="shared" si="485"/>
        <v>"DG.ItemDg"</v>
      </c>
      <c r="AH1023" t="str">
        <f t="shared" si="486"/>
        <v>"otherIdentifiers"</v>
      </c>
      <c r="AI1023" t="str">
        <f t="shared" si="487"/>
        <v>"Embedded.OtherIdentifier"</v>
      </c>
      <c r="AJ1023" t="str">
        <f t="shared" si="488"/>
        <v>""</v>
      </c>
      <c r="AK1023" t="str">
        <f t="shared" si="489"/>
        <v>"hasMany"</v>
      </c>
      <c r="AL1023" t="str">
        <f t="shared" si="490"/>
        <v>"DG.ItemDg","otherIdentifiers","Embedded.OtherIdentifier","","hasMany"</v>
      </c>
      <c r="AN1023">
        <f>COUNTIF(View_conceptual!G:G,L1023)</f>
        <v>0</v>
      </c>
      <c r="AO1023">
        <f>COUNTIF(View_conceptual!H:H,L1023)+COUNTIF(View_conceptual!I:I,N1023)</f>
        <v>0</v>
      </c>
      <c r="AQ1023" t="str">
        <f t="shared" si="491"/>
        <v/>
      </c>
      <c r="AR1023" t="str">
        <f t="shared" si="492"/>
        <v/>
      </c>
      <c r="AT1023">
        <f>COUNTIF(View_full!G:G,L1023)</f>
        <v>1</v>
      </c>
      <c r="AU1023">
        <f>COUNTIF(View_full!H:H,L1023)+COUNTIF(View_full!I:I,N1023)</f>
        <v>0</v>
      </c>
      <c r="AV1023">
        <f>COUNTIFS(Property_Manual!$A$2:$A$1206,Raw!L1023,Property_Manual!$B$2:$B$1206,Raw!M1023,Property_Manual!$C$2:$C$1206,Raw!N1023,Property_Manual!$D$2:$D$1206,Raw!O1023,Property_Manual!$F$2:$F$1206,"x")</f>
        <v>0</v>
      </c>
      <c r="AW1023" t="str">
        <f t="shared" si="493"/>
        <v/>
      </c>
      <c r="AX1023" t="str">
        <f t="shared" si="494"/>
        <v/>
      </c>
      <c r="AY1023" t="str">
        <f t="shared" si="495"/>
        <v/>
      </c>
    </row>
    <row r="1024" spans="1:51" x14ac:dyDescent="0.2">
      <c r="A1024" s="5" t="s">
        <v>1255</v>
      </c>
      <c r="B1024" s="5" t="s">
        <v>1207</v>
      </c>
      <c r="C1024" s="5" t="s">
        <v>1108</v>
      </c>
      <c r="D1024" s="5" t="s">
        <v>40</v>
      </c>
      <c r="E1024" s="5" t="s">
        <v>1212</v>
      </c>
      <c r="F1024" s="5" t="s">
        <v>41</v>
      </c>
      <c r="I1024" s="5" t="s">
        <v>1109</v>
      </c>
      <c r="J1024" s="5" t="s">
        <v>42</v>
      </c>
      <c r="K1024" s="5"/>
      <c r="L1024" t="str">
        <f t="shared" si="465"/>
        <v>ItemDg</v>
      </c>
      <c r="M1024" t="str">
        <f t="shared" si="466"/>
        <v>events</v>
      </c>
      <c r="N1024" t="str">
        <f t="shared" si="467"/>
        <v>LogisticsEvent</v>
      </c>
      <c r="O1024" t="str">
        <f t="shared" si="468"/>
        <v/>
      </c>
      <c r="P1024" t="str">
        <f t="shared" si="469"/>
        <v/>
      </c>
      <c r="Q1024" t="str">
        <f t="shared" si="470"/>
        <v>Object</v>
      </c>
      <c r="R1024" t="str">
        <f t="shared" si="471"/>
        <v/>
      </c>
      <c r="S1024" t="str">
        <f t="shared" si="472"/>
        <v/>
      </c>
      <c r="T1024" t="str">
        <f t="shared" si="473"/>
        <v/>
      </c>
      <c r="U1024" t="str">
        <f t="shared" si="474"/>
        <v/>
      </c>
      <c r="V1024" t="str">
        <f t="shared" si="475"/>
        <v/>
      </c>
      <c r="W1024" t="str">
        <f>IF($A1024="Implicit","",COUNTIFS($C$8:C1024,C1024,$A$8:A1024,"Explicit"))</f>
        <v/>
      </c>
      <c r="X1024" t="str">
        <f t="shared" si="476"/>
        <v/>
      </c>
      <c r="Y1024" t="str">
        <f t="shared" si="477"/>
        <v/>
      </c>
      <c r="Z1024" t="str">
        <f t="shared" si="478"/>
        <v/>
      </c>
      <c r="AA1024" t="str">
        <f t="shared" si="479"/>
        <v/>
      </c>
      <c r="AB1024" t="str">
        <f t="shared" si="480"/>
        <v/>
      </c>
      <c r="AC1024" t="str">
        <f t="shared" si="481"/>
        <v/>
      </c>
      <c r="AD1024" t="str">
        <f t="shared" si="482"/>
        <v/>
      </c>
      <c r="AE1024" t="str">
        <f t="shared" si="483"/>
        <v/>
      </c>
      <c r="AF1024" t="str">
        <f t="shared" si="484"/>
        <v/>
      </c>
      <c r="AG1024" t="str">
        <f t="shared" si="485"/>
        <v>"DG.ItemDg"</v>
      </c>
      <c r="AH1024" t="str">
        <f t="shared" si="486"/>
        <v>"events"</v>
      </c>
      <c r="AI1024" t="str">
        <f t="shared" si="487"/>
        <v>"Event.LogisticsEvent"</v>
      </c>
      <c r="AJ1024" t="str">
        <f t="shared" si="488"/>
        <v>""</v>
      </c>
      <c r="AK1024" t="str">
        <f t="shared" si="489"/>
        <v>"hasMany"</v>
      </c>
      <c r="AL1024" t="str">
        <f t="shared" si="490"/>
        <v>"DG.ItemDg","events","Event.LogisticsEvent","","hasMany"</v>
      </c>
      <c r="AN1024">
        <f>COUNTIF(View_conceptual!G:G,L1024)</f>
        <v>0</v>
      </c>
      <c r="AO1024">
        <f>COUNTIF(View_conceptual!H:H,L1024)+COUNTIF(View_conceptual!I:I,N1024)</f>
        <v>0</v>
      </c>
      <c r="AQ1024" t="str">
        <f t="shared" si="491"/>
        <v/>
      </c>
      <c r="AR1024" t="str">
        <f t="shared" si="492"/>
        <v/>
      </c>
      <c r="AT1024">
        <f>COUNTIF(View_full!G:G,L1024)</f>
        <v>1</v>
      </c>
      <c r="AU1024">
        <f>COUNTIF(View_full!H:H,L1024)+COUNTIF(View_full!I:I,N1024)</f>
        <v>0</v>
      </c>
      <c r="AV1024">
        <f>COUNTIFS(Property_Manual!$A$2:$A$1206,Raw!L1024,Property_Manual!$B$2:$B$1206,Raw!M1024,Property_Manual!$C$2:$C$1206,Raw!N1024,Property_Manual!$D$2:$D$1206,Raw!O1024,Property_Manual!$F$2:$F$1206,"x")</f>
        <v>0</v>
      </c>
      <c r="AW1024" t="str">
        <f t="shared" si="493"/>
        <v/>
      </c>
      <c r="AX1024" t="str">
        <f t="shared" si="494"/>
        <v/>
      </c>
      <c r="AY1024" t="str">
        <f t="shared" si="495"/>
        <v/>
      </c>
    </row>
    <row r="1025" spans="1:51" x14ac:dyDescent="0.2">
      <c r="A1025" s="5" t="s">
        <v>1255</v>
      </c>
      <c r="B1025" s="5" t="s">
        <v>1207</v>
      </c>
      <c r="C1025" s="5" t="s">
        <v>1108</v>
      </c>
      <c r="D1025" s="5" t="s">
        <v>114</v>
      </c>
      <c r="E1025" s="5" t="s">
        <v>1209</v>
      </c>
      <c r="F1025" s="5" t="s">
        <v>23</v>
      </c>
      <c r="I1025" s="5" t="s">
        <v>1109</v>
      </c>
      <c r="J1025" s="5" t="s">
        <v>116</v>
      </c>
      <c r="K1025" s="5"/>
      <c r="L1025" t="str">
        <f t="shared" si="465"/>
        <v>ItemDg</v>
      </c>
      <c r="M1025" t="str">
        <f t="shared" si="466"/>
        <v>involvedInActions</v>
      </c>
      <c r="N1025" t="str">
        <f t="shared" si="467"/>
        <v>Check</v>
      </c>
      <c r="O1025" t="str">
        <f t="shared" si="468"/>
        <v/>
      </c>
      <c r="P1025" t="str">
        <f t="shared" si="469"/>
        <v/>
      </c>
      <c r="Q1025" t="str">
        <f t="shared" si="470"/>
        <v>Object</v>
      </c>
      <c r="R1025" t="str">
        <f t="shared" si="471"/>
        <v/>
      </c>
      <c r="S1025" t="str">
        <f t="shared" si="472"/>
        <v/>
      </c>
      <c r="T1025" t="str">
        <f t="shared" si="473"/>
        <v/>
      </c>
      <c r="U1025" t="str">
        <f t="shared" si="474"/>
        <v/>
      </c>
      <c r="V1025" t="str">
        <f t="shared" si="475"/>
        <v/>
      </c>
      <c r="W1025" t="str">
        <f>IF($A1025="Implicit","",COUNTIFS($C$8:C1025,C1025,$A$8:A1025,"Explicit"))</f>
        <v/>
      </c>
      <c r="X1025" t="str">
        <f t="shared" si="476"/>
        <v/>
      </c>
      <c r="Y1025" t="str">
        <f t="shared" si="477"/>
        <v/>
      </c>
      <c r="Z1025" t="str">
        <f t="shared" si="478"/>
        <v/>
      </c>
      <c r="AA1025" t="str">
        <f t="shared" si="479"/>
        <v/>
      </c>
      <c r="AB1025" t="str">
        <f t="shared" si="480"/>
        <v/>
      </c>
      <c r="AC1025" t="str">
        <f t="shared" si="481"/>
        <v/>
      </c>
      <c r="AD1025" t="str">
        <f t="shared" si="482"/>
        <v/>
      </c>
      <c r="AE1025" t="str">
        <f t="shared" si="483"/>
        <v/>
      </c>
      <c r="AF1025" t="str">
        <f t="shared" si="484"/>
        <v/>
      </c>
      <c r="AG1025" t="str">
        <f t="shared" si="485"/>
        <v>"DG.ItemDg"</v>
      </c>
      <c r="AH1025" t="str">
        <f t="shared" si="486"/>
        <v>"involvedInActions"</v>
      </c>
      <c r="AI1025" t="str">
        <f t="shared" si="487"/>
        <v>"Action.Check"</v>
      </c>
      <c r="AJ1025" t="str">
        <f t="shared" si="488"/>
        <v>""</v>
      </c>
      <c r="AK1025" t="str">
        <f t="shared" si="489"/>
        <v>"hasMany"</v>
      </c>
      <c r="AL1025" t="str">
        <f t="shared" si="490"/>
        <v>"DG.ItemDg","involvedInActions","Action.Check","","hasMany"</v>
      </c>
      <c r="AN1025">
        <f>COUNTIF(View_conceptual!G:G,L1025)</f>
        <v>0</v>
      </c>
      <c r="AO1025">
        <f>COUNTIF(View_conceptual!H:H,L1025)+COUNTIF(View_conceptual!I:I,N1025)</f>
        <v>0</v>
      </c>
      <c r="AQ1025" t="str">
        <f t="shared" si="491"/>
        <v/>
      </c>
      <c r="AR1025" t="str">
        <f t="shared" si="492"/>
        <v/>
      </c>
      <c r="AT1025">
        <f>COUNTIF(View_full!G:G,L1025)</f>
        <v>1</v>
      </c>
      <c r="AU1025">
        <f>COUNTIF(View_full!H:H,L1025)+COUNTIF(View_full!I:I,N1025)</f>
        <v>0</v>
      </c>
      <c r="AV1025">
        <f>COUNTIFS(Property_Manual!$A$2:$A$1206,Raw!L1025,Property_Manual!$B$2:$B$1206,Raw!M1025,Property_Manual!$C$2:$C$1206,Raw!N1025,Property_Manual!$D$2:$D$1206,Raw!O1025,Property_Manual!$F$2:$F$1206,"x")</f>
        <v>0</v>
      </c>
      <c r="AW1025" t="str">
        <f t="shared" si="493"/>
        <v/>
      </c>
      <c r="AX1025" t="str">
        <f t="shared" si="494"/>
        <v/>
      </c>
      <c r="AY1025" t="str">
        <f t="shared" si="495"/>
        <v/>
      </c>
    </row>
    <row r="1026" spans="1:51" x14ac:dyDescent="0.2">
      <c r="A1026" s="5" t="s">
        <v>1255</v>
      </c>
      <c r="B1026" s="5" t="s">
        <v>1207</v>
      </c>
      <c r="C1026" s="5" t="s">
        <v>1108</v>
      </c>
      <c r="D1026" s="5" t="s">
        <v>114</v>
      </c>
      <c r="E1026" s="5" t="s">
        <v>1209</v>
      </c>
      <c r="F1026" s="5" t="s">
        <v>439</v>
      </c>
      <c r="I1026" s="5" t="s">
        <v>1109</v>
      </c>
      <c r="J1026" s="5" t="s">
        <v>116</v>
      </c>
      <c r="K1026" s="5"/>
      <c r="L1026" t="str">
        <f t="shared" si="465"/>
        <v>ItemDg</v>
      </c>
      <c r="M1026" t="str">
        <f t="shared" si="466"/>
        <v>involvedInActions</v>
      </c>
      <c r="N1026" t="str">
        <f t="shared" si="467"/>
        <v>Composing</v>
      </c>
      <c r="O1026" t="str">
        <f t="shared" si="468"/>
        <v/>
      </c>
      <c r="P1026" t="str">
        <f t="shared" si="469"/>
        <v/>
      </c>
      <c r="Q1026" t="str">
        <f t="shared" si="470"/>
        <v>Object</v>
      </c>
      <c r="R1026" t="str">
        <f t="shared" si="471"/>
        <v/>
      </c>
      <c r="S1026" t="str">
        <f t="shared" si="472"/>
        <v/>
      </c>
      <c r="T1026" t="str">
        <f t="shared" si="473"/>
        <v/>
      </c>
      <c r="U1026" t="str">
        <f t="shared" si="474"/>
        <v/>
      </c>
      <c r="V1026" t="str">
        <f t="shared" si="475"/>
        <v/>
      </c>
      <c r="W1026" t="str">
        <f>IF($A1026="Implicit","",COUNTIFS($C$8:C1026,C1026,$A$8:A1026,"Explicit"))</f>
        <v/>
      </c>
      <c r="X1026" t="str">
        <f t="shared" si="476"/>
        <v/>
      </c>
      <c r="Y1026" t="str">
        <f t="shared" si="477"/>
        <v/>
      </c>
      <c r="Z1026" t="str">
        <f t="shared" si="478"/>
        <v/>
      </c>
      <c r="AA1026" t="str">
        <f t="shared" si="479"/>
        <v/>
      </c>
      <c r="AB1026" t="str">
        <f t="shared" si="480"/>
        <v/>
      </c>
      <c r="AC1026" t="str">
        <f t="shared" si="481"/>
        <v/>
      </c>
      <c r="AD1026" t="str">
        <f t="shared" si="482"/>
        <v/>
      </c>
      <c r="AE1026" t="str">
        <f t="shared" si="483"/>
        <v/>
      </c>
      <c r="AF1026" t="str">
        <f t="shared" si="484"/>
        <v/>
      </c>
      <c r="AG1026" t="str">
        <f t="shared" si="485"/>
        <v>"DG.ItemDg"</v>
      </c>
      <c r="AH1026" t="str">
        <f t="shared" si="486"/>
        <v>"involvedInActions"</v>
      </c>
      <c r="AI1026" t="str">
        <f t="shared" si="487"/>
        <v>"Action.Composing"</v>
      </c>
      <c r="AJ1026" t="str">
        <f t="shared" si="488"/>
        <v>""</v>
      </c>
      <c r="AK1026" t="str">
        <f t="shared" si="489"/>
        <v>"hasMany"</v>
      </c>
      <c r="AL1026" t="str">
        <f t="shared" si="490"/>
        <v>"DG.ItemDg","involvedInActions","Action.Composing","","hasMany"</v>
      </c>
      <c r="AN1026">
        <f>COUNTIF(View_conceptual!G:G,L1026)</f>
        <v>0</v>
      </c>
      <c r="AO1026">
        <f>COUNTIF(View_conceptual!H:H,L1026)+COUNTIF(View_conceptual!I:I,N1026)</f>
        <v>1</v>
      </c>
      <c r="AQ1026" t="str">
        <f t="shared" si="491"/>
        <v/>
      </c>
      <c r="AR1026" t="str">
        <f t="shared" si="492"/>
        <v/>
      </c>
      <c r="AT1026">
        <f>COUNTIF(View_full!G:G,L1026)</f>
        <v>1</v>
      </c>
      <c r="AU1026">
        <f>COUNTIF(View_full!H:H,L1026)+COUNTIF(View_full!I:I,N1026)</f>
        <v>1</v>
      </c>
      <c r="AV1026">
        <f>COUNTIFS(Property_Manual!$A$2:$A$1206,Raw!L1026,Property_Manual!$B$2:$B$1206,Raw!M1026,Property_Manual!$C$2:$C$1206,Raw!N1026,Property_Manual!$D$2:$D$1206,Raw!O1026,Property_Manual!$F$2:$F$1206,"x")</f>
        <v>0</v>
      </c>
      <c r="AW1026" t="str">
        <f t="shared" si="493"/>
        <v/>
      </c>
      <c r="AX1026" t="str">
        <f t="shared" si="494"/>
        <v/>
      </c>
      <c r="AY1026" t="str">
        <f t="shared" si="495"/>
        <v/>
      </c>
    </row>
    <row r="1027" spans="1:51" x14ac:dyDescent="0.2">
      <c r="A1027" s="5" t="s">
        <v>1255</v>
      </c>
      <c r="B1027" s="5" t="s">
        <v>1207</v>
      </c>
      <c r="C1027" s="5" t="s">
        <v>1108</v>
      </c>
      <c r="D1027" s="5" t="s">
        <v>114</v>
      </c>
      <c r="E1027" s="5" t="s">
        <v>1196</v>
      </c>
      <c r="F1027" s="5" t="s">
        <v>115</v>
      </c>
      <c r="I1027" s="5" t="s">
        <v>1109</v>
      </c>
      <c r="J1027" s="5" t="s">
        <v>116</v>
      </c>
      <c r="K1027" s="5" t="s">
        <v>1834</v>
      </c>
      <c r="L1027" t="str">
        <f t="shared" si="465"/>
        <v>ItemDg</v>
      </c>
      <c r="M1027" t="str">
        <f t="shared" si="466"/>
        <v>involvedInActions</v>
      </c>
      <c r="N1027" t="str">
        <f t="shared" si="467"/>
        <v>LogisticsAction</v>
      </c>
      <c r="O1027" t="str">
        <f t="shared" si="468"/>
        <v/>
      </c>
      <c r="P1027" t="str">
        <f t="shared" si="469"/>
        <v>Check|Composing|Loading|Storing</v>
      </c>
      <c r="Q1027" t="str">
        <f t="shared" si="470"/>
        <v>Object</v>
      </c>
      <c r="R1027" t="str">
        <f t="shared" si="471"/>
        <v/>
      </c>
      <c r="S1027" t="str">
        <f t="shared" si="472"/>
        <v/>
      </c>
      <c r="T1027" t="str">
        <f t="shared" si="473"/>
        <v/>
      </c>
      <c r="U1027" t="str">
        <f t="shared" si="474"/>
        <v/>
      </c>
      <c r="V1027" t="str">
        <f t="shared" si="475"/>
        <v/>
      </c>
      <c r="W1027" t="str">
        <f>IF($A1027="Implicit","",COUNTIFS($C$8:C1027,C1027,$A$8:A1027,"Explicit"))</f>
        <v/>
      </c>
      <c r="X1027" t="str">
        <f t="shared" si="476"/>
        <v/>
      </c>
      <c r="Y1027" t="str">
        <f t="shared" si="477"/>
        <v/>
      </c>
      <c r="Z1027" t="str">
        <f t="shared" si="478"/>
        <v/>
      </c>
      <c r="AA1027" t="str">
        <f t="shared" si="479"/>
        <v/>
      </c>
      <c r="AB1027" t="str">
        <f t="shared" si="480"/>
        <v/>
      </c>
      <c r="AC1027" t="str">
        <f t="shared" si="481"/>
        <v/>
      </c>
      <c r="AD1027" t="str">
        <f t="shared" si="482"/>
        <v/>
      </c>
      <c r="AE1027" t="str">
        <f t="shared" si="483"/>
        <v/>
      </c>
      <c r="AF1027" t="str">
        <f t="shared" si="484"/>
        <v/>
      </c>
      <c r="AG1027" t="str">
        <f t="shared" si="485"/>
        <v>"DG.ItemDg"</v>
      </c>
      <c r="AH1027" t="str">
        <f t="shared" si="486"/>
        <v>"involvedInActions"</v>
      </c>
      <c r="AI1027" t="str">
        <f t="shared" si="487"/>
        <v>"Abstract.LogisticsAction"</v>
      </c>
      <c r="AJ1027" t="str">
        <f t="shared" si="488"/>
        <v>""</v>
      </c>
      <c r="AK1027" t="str">
        <f t="shared" si="489"/>
        <v>"hasMany"</v>
      </c>
      <c r="AL1027" t="str">
        <f t="shared" si="490"/>
        <v>"DG.ItemDg","involvedInActions","Abstract.LogisticsAction","","hasMany"</v>
      </c>
      <c r="AN1027">
        <f>COUNTIF(View_conceptual!G:G,L1027)</f>
        <v>0</v>
      </c>
      <c r="AO1027">
        <f>COUNTIF(View_conceptual!H:H,L1027)+COUNTIF(View_conceptual!I:I,N1027)</f>
        <v>0</v>
      </c>
      <c r="AQ1027" t="str">
        <f t="shared" si="491"/>
        <v/>
      </c>
      <c r="AR1027" t="str">
        <f t="shared" si="492"/>
        <v/>
      </c>
      <c r="AT1027">
        <f>COUNTIF(View_full!G:G,L1027)</f>
        <v>1</v>
      </c>
      <c r="AU1027">
        <f>COUNTIF(View_full!H:H,L1027)+COUNTIF(View_full!I:I,N1027)</f>
        <v>0</v>
      </c>
      <c r="AV1027">
        <f>COUNTIFS(Property_Manual!$A$2:$A$1206,Raw!L1027,Property_Manual!$B$2:$B$1206,Raw!M1027,Property_Manual!$C$2:$C$1206,Raw!N1027,Property_Manual!$D$2:$D$1206,Raw!O1027,Property_Manual!$F$2:$F$1206,"x")</f>
        <v>0</v>
      </c>
      <c r="AW1027" t="str">
        <f t="shared" si="493"/>
        <v/>
      </c>
      <c r="AX1027" t="str">
        <f t="shared" si="494"/>
        <v/>
      </c>
      <c r="AY1027" t="str">
        <f t="shared" si="495"/>
        <v/>
      </c>
    </row>
    <row r="1028" spans="1:51" x14ac:dyDescent="0.2">
      <c r="A1028" s="5" t="s">
        <v>1255</v>
      </c>
      <c r="B1028" s="5" t="s">
        <v>1207</v>
      </c>
      <c r="C1028" s="5" t="s">
        <v>1108</v>
      </c>
      <c r="D1028" s="5" t="s">
        <v>114</v>
      </c>
      <c r="E1028" s="5" t="s">
        <v>1209</v>
      </c>
      <c r="F1028" s="5" t="s">
        <v>829</v>
      </c>
      <c r="I1028" s="5" t="s">
        <v>1109</v>
      </c>
      <c r="J1028" s="5" t="s">
        <v>116</v>
      </c>
      <c r="K1028" s="5"/>
      <c r="L1028" t="str">
        <f t="shared" si="465"/>
        <v>ItemDg</v>
      </c>
      <c r="M1028" t="str">
        <f t="shared" si="466"/>
        <v>involvedInActions</v>
      </c>
      <c r="N1028" t="str">
        <f t="shared" si="467"/>
        <v>Loading</v>
      </c>
      <c r="O1028" t="str">
        <f t="shared" si="468"/>
        <v/>
      </c>
      <c r="P1028" t="str">
        <f t="shared" si="469"/>
        <v/>
      </c>
      <c r="Q1028" t="str">
        <f t="shared" si="470"/>
        <v>Object</v>
      </c>
      <c r="R1028" t="str">
        <f t="shared" si="471"/>
        <v/>
      </c>
      <c r="S1028" t="str">
        <f t="shared" si="472"/>
        <v/>
      </c>
      <c r="T1028" t="str">
        <f t="shared" si="473"/>
        <v/>
      </c>
      <c r="U1028" t="str">
        <f t="shared" si="474"/>
        <v/>
      </c>
      <c r="V1028" t="str">
        <f t="shared" si="475"/>
        <v/>
      </c>
      <c r="W1028" t="str">
        <f>IF($A1028="Implicit","",COUNTIFS($C$8:C1028,C1028,$A$8:A1028,"Explicit"))</f>
        <v/>
      </c>
      <c r="X1028" t="str">
        <f t="shared" si="476"/>
        <v/>
      </c>
      <c r="Y1028" t="str">
        <f t="shared" si="477"/>
        <v/>
      </c>
      <c r="Z1028" t="str">
        <f t="shared" si="478"/>
        <v/>
      </c>
      <c r="AA1028" t="str">
        <f t="shared" si="479"/>
        <v/>
      </c>
      <c r="AB1028" t="str">
        <f t="shared" si="480"/>
        <v/>
      </c>
      <c r="AC1028" t="str">
        <f t="shared" si="481"/>
        <v/>
      </c>
      <c r="AD1028" t="str">
        <f t="shared" si="482"/>
        <v/>
      </c>
      <c r="AE1028" t="str">
        <f t="shared" si="483"/>
        <v/>
      </c>
      <c r="AF1028" t="str">
        <f t="shared" si="484"/>
        <v/>
      </c>
      <c r="AG1028" t="str">
        <f t="shared" si="485"/>
        <v>"DG.ItemDg"</v>
      </c>
      <c r="AH1028" t="str">
        <f t="shared" si="486"/>
        <v>"involvedInActions"</v>
      </c>
      <c r="AI1028" t="str">
        <f t="shared" si="487"/>
        <v>"Action.Loading"</v>
      </c>
      <c r="AJ1028" t="str">
        <f t="shared" si="488"/>
        <v>""</v>
      </c>
      <c r="AK1028" t="str">
        <f t="shared" si="489"/>
        <v>"hasMany"</v>
      </c>
      <c r="AL1028" t="str">
        <f t="shared" si="490"/>
        <v>"DG.ItemDg","involvedInActions","Action.Loading","","hasMany"</v>
      </c>
      <c r="AN1028">
        <f>COUNTIF(View_conceptual!G:G,L1028)</f>
        <v>0</v>
      </c>
      <c r="AO1028">
        <f>COUNTIF(View_conceptual!H:H,L1028)+COUNTIF(View_conceptual!I:I,N1028)</f>
        <v>1</v>
      </c>
      <c r="AQ1028" t="str">
        <f t="shared" si="491"/>
        <v/>
      </c>
      <c r="AR1028" t="str">
        <f t="shared" si="492"/>
        <v/>
      </c>
      <c r="AT1028">
        <f>COUNTIF(View_full!G:G,L1028)</f>
        <v>1</v>
      </c>
      <c r="AU1028">
        <f>COUNTIF(View_full!H:H,L1028)+COUNTIF(View_full!I:I,N1028)</f>
        <v>1</v>
      </c>
      <c r="AV1028">
        <f>COUNTIFS(Property_Manual!$A$2:$A$1206,Raw!L1028,Property_Manual!$B$2:$B$1206,Raw!M1028,Property_Manual!$C$2:$C$1206,Raw!N1028,Property_Manual!$D$2:$D$1206,Raw!O1028,Property_Manual!$F$2:$F$1206,"x")</f>
        <v>0</v>
      </c>
      <c r="AW1028" t="str">
        <f t="shared" si="493"/>
        <v/>
      </c>
      <c r="AX1028" t="str">
        <f t="shared" si="494"/>
        <v/>
      </c>
      <c r="AY1028" t="str">
        <f t="shared" si="495"/>
        <v/>
      </c>
    </row>
    <row r="1029" spans="1:51" x14ac:dyDescent="0.2">
      <c r="A1029" s="5" t="s">
        <v>1254</v>
      </c>
      <c r="B1029" s="5" t="s">
        <v>49</v>
      </c>
      <c r="C1029" s="5" t="s">
        <v>3170</v>
      </c>
      <c r="D1029" s="5" t="s">
        <v>3171</v>
      </c>
      <c r="E1029" s="5" t="s">
        <v>49</v>
      </c>
      <c r="F1029" s="5" t="s">
        <v>86</v>
      </c>
      <c r="G1029">
        <v>1</v>
      </c>
      <c r="I1029" s="5" t="s">
        <v>3172</v>
      </c>
      <c r="J1029" s="5" t="s">
        <v>3173</v>
      </c>
      <c r="K1029" s="5"/>
      <c r="L1029" t="str">
        <f t="shared" si="465"/>
        <v>LineItemPackage</v>
      </c>
      <c r="M1029" t="str">
        <f t="shared" si="466"/>
        <v>packageGrossWeight</v>
      </c>
      <c r="N1029" t="str">
        <f t="shared" si="467"/>
        <v>Value</v>
      </c>
      <c r="O1029" t="str">
        <f t="shared" si="468"/>
        <v/>
      </c>
      <c r="P1029" t="str">
        <f t="shared" si="469"/>
        <v/>
      </c>
      <c r="Q1029" t="str">
        <f t="shared" si="470"/>
        <v>Object</v>
      </c>
      <c r="R1029" t="str">
        <f t="shared" si="471"/>
        <v>"Embedded"</v>
      </c>
      <c r="S1029" t="str">
        <f t="shared" si="472"/>
        <v>"LineItemPackage"</v>
      </c>
      <c r="T1029" t="str">
        <f t="shared" si="473"/>
        <v>"packageGrossWeight"</v>
      </c>
      <c r="U1029" t="str">
        <f t="shared" si="474"/>
        <v>"Embedded"</v>
      </c>
      <c r="V1029" t="str">
        <f t="shared" si="475"/>
        <v>"Value"</v>
      </c>
      <c r="W1029">
        <f>IF($A1029="Implicit","",COUNTIFS($C$8:C1029,C1029,$A$8:A1029,"Explicit"))</f>
        <v>1</v>
      </c>
      <c r="X1029" t="str">
        <f t="shared" si="476"/>
        <v>"Grouping of pieces for rating information as per Waybill box 22I"</v>
      </c>
      <c r="Y1029" t="str">
        <f t="shared" si="477"/>
        <v>"Information about the total weight of a grouping of pieces"</v>
      </c>
      <c r="Z1029" t="str">
        <f t="shared" si="478"/>
        <v>"false"</v>
      </c>
      <c r="AA1029" t="str">
        <f t="shared" si="479"/>
        <v>"false"</v>
      </c>
      <c r="AB1029" t="str">
        <f t="shared" si="480"/>
        <v>""</v>
      </c>
      <c r="AC1029" t="str">
        <f t="shared" si="481"/>
        <v>"https://onerecord.iata.org/ns/cargo#LineItemPackage"</v>
      </c>
      <c r="AD1029" t="str">
        <f t="shared" si="482"/>
        <v>"https://onerecord.iata.org/ns/cargo#packageGrossWeight"</v>
      </c>
      <c r="AE1029" t="str">
        <f t="shared" si="483"/>
        <v>"https://onerecord.iata.org/ns/cargo#Value"</v>
      </c>
      <c r="AF1029" t="str">
        <f t="shared" si="484"/>
        <v>"Embedded","LineItemPackage","packageGrossWeight","Embedded","Value",1,"Grouping of pieces for rating information as per Waybill box 22I","Information about the total weight of a grouping of pieces","false","false","","https://onerecord.iata.org/ns/cargo#LineItemPackage","https://onerecord.iata.org/ns/cargo#packageGrossWeight","https://onerecord.iata.org/ns/cargo#Value"</v>
      </c>
      <c r="AG1029" t="str">
        <f t="shared" si="485"/>
        <v>"Embedded.LineItemPackage"</v>
      </c>
      <c r="AH1029" t="str">
        <f t="shared" si="486"/>
        <v>"packageGrossWeight"</v>
      </c>
      <c r="AI1029" t="str">
        <f t="shared" si="487"/>
        <v>"Embedded.Value"</v>
      </c>
      <c r="AJ1029" t="str">
        <f t="shared" si="488"/>
        <v>""</v>
      </c>
      <c r="AK1029" t="str">
        <f t="shared" si="489"/>
        <v>"hasOne"</v>
      </c>
      <c r="AL1029" t="str">
        <f t="shared" si="490"/>
        <v>"Embedded.LineItemPackage","packageGrossWeight","Embedded.Value","","hasOne"</v>
      </c>
      <c r="AN1029">
        <f>COUNTIF(View_conceptual!G:G,L1029)</f>
        <v>0</v>
      </c>
      <c r="AO1029">
        <f>COUNTIF(View_conceptual!H:H,L1029)+COUNTIF(View_conceptual!I:I,N1029)</f>
        <v>0</v>
      </c>
      <c r="AQ1029" t="str">
        <f t="shared" si="491"/>
        <v/>
      </c>
      <c r="AR1029" t="str">
        <f t="shared" si="492"/>
        <v/>
      </c>
      <c r="AT1029">
        <f>COUNTIF(View_full!G:G,L1029)</f>
        <v>1</v>
      </c>
      <c r="AU1029">
        <f>COUNTIF(View_full!H:H,L1029)+COUNTIF(View_full!I:I,N1029)</f>
        <v>1</v>
      </c>
      <c r="AV1029">
        <f>COUNTIFS(Property_Manual!$A$2:$A$1206,Raw!L1029,Property_Manual!$B$2:$B$1206,Raw!M1029,Property_Manual!$C$2:$C$1206,Raw!N1029,Property_Manual!$D$2:$D$1206,Raw!O1029,Property_Manual!$F$2:$F$1206,"x")</f>
        <v>0</v>
      </c>
      <c r="AW1029" t="str">
        <f t="shared" si="493"/>
        <v>"Embedded","LineItemPackage","packageGrossWeight","Embedded","Value",1,"Grouping of pieces for rating information as per Waybill box 22I","Information about the total weight of a grouping of pieces","false","false","","https://onerecord.iata.org/ns/cargo#LineItemPackage","https://onerecord.iata.org/ns/cargo#packageGrossWeight","https://onerecord.iata.org/ns/cargo#Value"</v>
      </c>
      <c r="AX1029" t="str">
        <f t="shared" si="494"/>
        <v/>
      </c>
      <c r="AY1029" t="str">
        <f t="shared" si="495"/>
        <v/>
      </c>
    </row>
    <row r="1030" spans="1:51" x14ac:dyDescent="0.2">
      <c r="A1030" s="5" t="s">
        <v>1254</v>
      </c>
      <c r="B1030" s="5" t="s">
        <v>49</v>
      </c>
      <c r="C1030" s="5" t="s">
        <v>3170</v>
      </c>
      <c r="D1030" s="5" t="s">
        <v>3174</v>
      </c>
      <c r="E1030" s="5" t="s">
        <v>49</v>
      </c>
      <c r="F1030" s="5" t="s">
        <v>86</v>
      </c>
      <c r="G1030">
        <v>1</v>
      </c>
      <c r="H1030" s="5"/>
      <c r="I1030" s="5" t="s">
        <v>3172</v>
      </c>
      <c r="J1030" s="5" t="s">
        <v>3175</v>
      </c>
      <c r="K1030" s="5"/>
      <c r="L1030" t="str">
        <f t="shared" si="465"/>
        <v>LineItemPackage</v>
      </c>
      <c r="M1030" t="str">
        <f t="shared" si="466"/>
        <v>packageVolume</v>
      </c>
      <c r="N1030" t="str">
        <f t="shared" si="467"/>
        <v>Value</v>
      </c>
      <c r="O1030" t="str">
        <f t="shared" si="468"/>
        <v/>
      </c>
      <c r="P1030" t="str">
        <f t="shared" si="469"/>
        <v/>
      </c>
      <c r="Q1030" t="str">
        <f t="shared" si="470"/>
        <v>Object</v>
      </c>
      <c r="R1030" t="str">
        <f t="shared" si="471"/>
        <v>"Embedded"</v>
      </c>
      <c r="S1030" t="str">
        <f t="shared" si="472"/>
        <v>"LineItemPackage"</v>
      </c>
      <c r="T1030" t="str">
        <f t="shared" si="473"/>
        <v>"packageVolume"</v>
      </c>
      <c r="U1030" t="str">
        <f t="shared" si="474"/>
        <v>"Embedded"</v>
      </c>
      <c r="V1030" t="str">
        <f t="shared" si="475"/>
        <v>"Value"</v>
      </c>
      <c r="W1030">
        <f>IF($A1030="Implicit","",COUNTIFS($C$8:C1030,C1030,$A$8:A1030,"Explicit"))</f>
        <v>2</v>
      </c>
      <c r="X1030" t="str">
        <f t="shared" si="476"/>
        <v>"Grouping of pieces for rating information as per Waybill box 22I"</v>
      </c>
      <c r="Y1030" t="str">
        <f t="shared" si="477"/>
        <v>"Information about the total volume of a grouping of pieces"</v>
      </c>
      <c r="Z1030" t="str">
        <f t="shared" si="478"/>
        <v>"false"</v>
      </c>
      <c r="AA1030" t="str">
        <f t="shared" si="479"/>
        <v>"false"</v>
      </c>
      <c r="AB1030" t="str">
        <f t="shared" si="480"/>
        <v>""</v>
      </c>
      <c r="AC1030" t="str">
        <f t="shared" si="481"/>
        <v>"https://onerecord.iata.org/ns/cargo#LineItemPackage"</v>
      </c>
      <c r="AD1030" t="str">
        <f t="shared" si="482"/>
        <v>"https://onerecord.iata.org/ns/cargo#packageVolume"</v>
      </c>
      <c r="AE1030" t="str">
        <f t="shared" si="483"/>
        <v>"https://onerecord.iata.org/ns/cargo#Value"</v>
      </c>
      <c r="AF1030" t="str">
        <f t="shared" si="484"/>
        <v>"Embedded","LineItemPackage","packageVolume","Embedded","Value",2,"Grouping of pieces for rating information as per Waybill box 22I","Information about the total volume of a grouping of pieces","false","false","","https://onerecord.iata.org/ns/cargo#LineItemPackage","https://onerecord.iata.org/ns/cargo#packageVolume","https://onerecord.iata.org/ns/cargo#Value"</v>
      </c>
      <c r="AG1030" t="str">
        <f t="shared" si="485"/>
        <v>"Embedded.LineItemPackage"</v>
      </c>
      <c r="AH1030" t="str">
        <f t="shared" si="486"/>
        <v>"packageVolume"</v>
      </c>
      <c r="AI1030" t="str">
        <f t="shared" si="487"/>
        <v>"Embedded.Value"</v>
      </c>
      <c r="AJ1030" t="str">
        <f t="shared" si="488"/>
        <v>""</v>
      </c>
      <c r="AK1030" t="str">
        <f t="shared" si="489"/>
        <v>"hasOne"</v>
      </c>
      <c r="AL1030" t="str">
        <f t="shared" si="490"/>
        <v>"Embedded.LineItemPackage","packageVolume","Embedded.Value","","hasOne"</v>
      </c>
      <c r="AN1030">
        <f>COUNTIF(View_conceptual!G:G,L1030)</f>
        <v>0</v>
      </c>
      <c r="AO1030">
        <f>COUNTIF(View_conceptual!H:H,L1030)+COUNTIF(View_conceptual!I:I,N1030)</f>
        <v>0</v>
      </c>
      <c r="AQ1030" t="str">
        <f t="shared" si="491"/>
        <v/>
      </c>
      <c r="AR1030" t="str">
        <f t="shared" si="492"/>
        <v/>
      </c>
      <c r="AT1030">
        <f>COUNTIF(View_full!G:G,L1030)</f>
        <v>1</v>
      </c>
      <c r="AU1030">
        <f>COUNTIF(View_full!H:H,L1030)+COUNTIF(View_full!I:I,N1030)</f>
        <v>1</v>
      </c>
      <c r="AV1030">
        <f>COUNTIFS(Property_Manual!$A$2:$A$1206,Raw!L1030,Property_Manual!$B$2:$B$1206,Raw!M1030,Property_Manual!$C$2:$C$1206,Raw!N1030,Property_Manual!$D$2:$D$1206,Raw!O1030,Property_Manual!$F$2:$F$1206,"x")</f>
        <v>0</v>
      </c>
      <c r="AW1030" t="str">
        <f t="shared" si="493"/>
        <v>"Embedded","LineItemPackage","packageVolume","Embedded","Value",2,"Grouping of pieces for rating information as per Waybill box 22I","Information about the total volume of a grouping of pieces","false","false","","https://onerecord.iata.org/ns/cargo#LineItemPackage","https://onerecord.iata.org/ns/cargo#packageVolume","https://onerecord.iata.org/ns/cargo#Value"</v>
      </c>
      <c r="AX1030" t="str">
        <f t="shared" si="494"/>
        <v/>
      </c>
      <c r="AY1030" t="str">
        <f t="shared" si="495"/>
        <v/>
      </c>
    </row>
    <row r="1031" spans="1:51" x14ac:dyDescent="0.2">
      <c r="A1031" s="5" t="s">
        <v>1255</v>
      </c>
      <c r="B1031" s="5" t="s">
        <v>49</v>
      </c>
      <c r="C1031" s="5" t="s">
        <v>3170</v>
      </c>
      <c r="D1031" s="5" t="s">
        <v>3171</v>
      </c>
      <c r="E1031" s="5" t="s">
        <v>49</v>
      </c>
      <c r="F1031" s="5" t="s">
        <v>86</v>
      </c>
      <c r="G1031">
        <v>1</v>
      </c>
      <c r="H1031" s="5"/>
      <c r="I1031" s="5" t="s">
        <v>3172</v>
      </c>
      <c r="J1031" s="5" t="s">
        <v>3173</v>
      </c>
      <c r="K1031" s="5"/>
      <c r="L1031" t="str">
        <f t="shared" si="465"/>
        <v>LineItemPackage</v>
      </c>
      <c r="M1031" t="str">
        <f t="shared" si="466"/>
        <v>packageGrossWeight</v>
      </c>
      <c r="N1031" t="str">
        <f t="shared" si="467"/>
        <v>Value</v>
      </c>
      <c r="O1031" t="str">
        <f t="shared" si="468"/>
        <v/>
      </c>
      <c r="P1031" t="str">
        <f t="shared" si="469"/>
        <v/>
      </c>
      <c r="Q1031" t="str">
        <f t="shared" si="470"/>
        <v>Object</v>
      </c>
      <c r="R1031" t="str">
        <f t="shared" si="471"/>
        <v/>
      </c>
      <c r="S1031" t="str">
        <f t="shared" si="472"/>
        <v/>
      </c>
      <c r="T1031" t="str">
        <f t="shared" si="473"/>
        <v/>
      </c>
      <c r="U1031" t="str">
        <f t="shared" si="474"/>
        <v/>
      </c>
      <c r="V1031" t="str">
        <f t="shared" si="475"/>
        <v/>
      </c>
      <c r="W1031" t="str">
        <f>IF($A1031="Implicit","",COUNTIFS($C$8:C1031,C1031,$A$8:A1031,"Explicit"))</f>
        <v/>
      </c>
      <c r="X1031" t="str">
        <f t="shared" si="476"/>
        <v/>
      </c>
      <c r="Y1031" t="str">
        <f t="shared" si="477"/>
        <v/>
      </c>
      <c r="Z1031" t="str">
        <f t="shared" si="478"/>
        <v/>
      </c>
      <c r="AA1031" t="str">
        <f t="shared" si="479"/>
        <v/>
      </c>
      <c r="AB1031" t="str">
        <f t="shared" si="480"/>
        <v/>
      </c>
      <c r="AC1031" t="str">
        <f t="shared" si="481"/>
        <v/>
      </c>
      <c r="AD1031" t="str">
        <f t="shared" si="482"/>
        <v/>
      </c>
      <c r="AE1031" t="str">
        <f t="shared" si="483"/>
        <v/>
      </c>
      <c r="AF1031" t="str">
        <f t="shared" si="484"/>
        <v/>
      </c>
      <c r="AG1031" t="str">
        <f t="shared" si="485"/>
        <v>"Embedded.LineItemPackage"</v>
      </c>
      <c r="AH1031" t="str">
        <f t="shared" si="486"/>
        <v>"packageGrossWeight"</v>
      </c>
      <c r="AI1031" t="str">
        <f t="shared" si="487"/>
        <v>"Embedded.Value"</v>
      </c>
      <c r="AJ1031" t="str">
        <f t="shared" si="488"/>
        <v>""</v>
      </c>
      <c r="AK1031" t="str">
        <f t="shared" si="489"/>
        <v>"hasOne"</v>
      </c>
      <c r="AL1031" t="str">
        <f t="shared" si="490"/>
        <v>"Embedded.LineItemPackage","packageGrossWeight","Embedded.Value","","hasOne"</v>
      </c>
      <c r="AN1031">
        <f>COUNTIF(View_conceptual!G:G,L1031)</f>
        <v>0</v>
      </c>
      <c r="AO1031">
        <f>COUNTIF(View_conceptual!H:H,L1031)+COUNTIF(View_conceptual!I:I,N1031)</f>
        <v>0</v>
      </c>
      <c r="AQ1031" t="str">
        <f t="shared" si="491"/>
        <v/>
      </c>
      <c r="AR1031" t="str">
        <f t="shared" si="492"/>
        <v/>
      </c>
      <c r="AT1031">
        <f>COUNTIF(View_full!G:G,L1031)</f>
        <v>1</v>
      </c>
      <c r="AU1031">
        <f>COUNTIF(View_full!H:H,L1031)+COUNTIF(View_full!I:I,N1031)</f>
        <v>1</v>
      </c>
      <c r="AV1031">
        <f>COUNTIFS(Property_Manual!$A$2:$A$1206,Raw!L1031,Property_Manual!$B$2:$B$1206,Raw!M1031,Property_Manual!$C$2:$C$1206,Raw!N1031,Property_Manual!$D$2:$D$1206,Raw!O1031,Property_Manual!$F$2:$F$1206,"x")</f>
        <v>0</v>
      </c>
      <c r="AW1031" t="str">
        <f t="shared" si="493"/>
        <v/>
      </c>
      <c r="AX1031" t="str">
        <f t="shared" si="494"/>
        <v/>
      </c>
      <c r="AY1031" t="str">
        <f t="shared" si="495"/>
        <v/>
      </c>
    </row>
    <row r="1032" spans="1:51" x14ac:dyDescent="0.2">
      <c r="A1032" s="5" t="s">
        <v>1255</v>
      </c>
      <c r="B1032" s="5" t="s">
        <v>49</v>
      </c>
      <c r="C1032" s="5" t="s">
        <v>3170</v>
      </c>
      <c r="D1032" s="5" t="s">
        <v>3174</v>
      </c>
      <c r="E1032" s="5" t="s">
        <v>49</v>
      </c>
      <c r="F1032" s="5" t="s">
        <v>86</v>
      </c>
      <c r="G1032">
        <v>1</v>
      </c>
      <c r="H1032" s="5"/>
      <c r="I1032" s="5" t="s">
        <v>3172</v>
      </c>
      <c r="J1032" s="5" t="s">
        <v>3175</v>
      </c>
      <c r="K1032" s="5"/>
      <c r="L1032" t="str">
        <f t="shared" si="465"/>
        <v>LineItemPackage</v>
      </c>
      <c r="M1032" t="str">
        <f t="shared" si="466"/>
        <v>packageVolume</v>
      </c>
      <c r="N1032" t="str">
        <f t="shared" si="467"/>
        <v>Value</v>
      </c>
      <c r="O1032" t="str">
        <f t="shared" si="468"/>
        <v/>
      </c>
      <c r="P1032" t="str">
        <f t="shared" si="469"/>
        <v/>
      </c>
      <c r="Q1032" t="str">
        <f t="shared" si="470"/>
        <v>Object</v>
      </c>
      <c r="R1032" t="str">
        <f t="shared" si="471"/>
        <v/>
      </c>
      <c r="S1032" t="str">
        <f t="shared" si="472"/>
        <v/>
      </c>
      <c r="T1032" t="str">
        <f t="shared" si="473"/>
        <v/>
      </c>
      <c r="U1032" t="str">
        <f t="shared" si="474"/>
        <v/>
      </c>
      <c r="V1032" t="str">
        <f t="shared" si="475"/>
        <v/>
      </c>
      <c r="W1032" t="str">
        <f>IF($A1032="Implicit","",COUNTIFS($C$8:C1032,C1032,$A$8:A1032,"Explicit"))</f>
        <v/>
      </c>
      <c r="X1032" t="str">
        <f t="shared" si="476"/>
        <v/>
      </c>
      <c r="Y1032" t="str">
        <f t="shared" si="477"/>
        <v/>
      </c>
      <c r="Z1032" t="str">
        <f t="shared" si="478"/>
        <v/>
      </c>
      <c r="AA1032" t="str">
        <f t="shared" si="479"/>
        <v/>
      </c>
      <c r="AB1032" t="str">
        <f t="shared" si="480"/>
        <v/>
      </c>
      <c r="AC1032" t="str">
        <f t="shared" si="481"/>
        <v/>
      </c>
      <c r="AD1032" t="str">
        <f t="shared" si="482"/>
        <v/>
      </c>
      <c r="AE1032" t="str">
        <f t="shared" si="483"/>
        <v/>
      </c>
      <c r="AF1032" t="str">
        <f t="shared" si="484"/>
        <v/>
      </c>
      <c r="AG1032" t="str">
        <f t="shared" si="485"/>
        <v>"Embedded.LineItemPackage"</v>
      </c>
      <c r="AH1032" t="str">
        <f t="shared" si="486"/>
        <v>"packageVolume"</v>
      </c>
      <c r="AI1032" t="str">
        <f t="shared" si="487"/>
        <v>"Embedded.Value"</v>
      </c>
      <c r="AJ1032" t="str">
        <f t="shared" si="488"/>
        <v>""</v>
      </c>
      <c r="AK1032" t="str">
        <f t="shared" si="489"/>
        <v>"hasOne"</v>
      </c>
      <c r="AL1032" t="str">
        <f t="shared" si="490"/>
        <v>"Embedded.LineItemPackage","packageVolume","Embedded.Value","","hasOne"</v>
      </c>
      <c r="AN1032">
        <f>COUNTIF(View_conceptual!G:G,L1032)</f>
        <v>0</v>
      </c>
      <c r="AO1032">
        <f>COUNTIF(View_conceptual!H:H,L1032)+COUNTIF(View_conceptual!I:I,N1032)</f>
        <v>0</v>
      </c>
      <c r="AQ1032" t="str">
        <f t="shared" si="491"/>
        <v/>
      </c>
      <c r="AR1032" t="str">
        <f t="shared" si="492"/>
        <v/>
      </c>
      <c r="AT1032">
        <f>COUNTIF(View_full!G:G,L1032)</f>
        <v>1</v>
      </c>
      <c r="AU1032">
        <f>COUNTIF(View_full!H:H,L1032)+COUNTIF(View_full!I:I,N1032)</f>
        <v>1</v>
      </c>
      <c r="AV1032">
        <f>COUNTIFS(Property_Manual!$A$2:$A$1206,Raw!L1032,Property_Manual!$B$2:$B$1206,Raw!M1032,Property_Manual!$C$2:$C$1206,Raw!N1032,Property_Manual!$D$2:$D$1206,Raw!O1032,Property_Manual!$F$2:$F$1206,"x")</f>
        <v>0</v>
      </c>
      <c r="AW1032" t="str">
        <f t="shared" si="493"/>
        <v/>
      </c>
      <c r="AX1032" t="str">
        <f t="shared" si="494"/>
        <v/>
      </c>
      <c r="AY1032" t="str">
        <f t="shared" si="495"/>
        <v/>
      </c>
    </row>
    <row r="1033" spans="1:51" x14ac:dyDescent="0.2">
      <c r="A1033" s="5" t="s">
        <v>1254</v>
      </c>
      <c r="B1033" s="5" t="s">
        <v>49</v>
      </c>
      <c r="C1033" s="5" t="s">
        <v>3170</v>
      </c>
      <c r="D1033" s="5" t="s">
        <v>2261</v>
      </c>
      <c r="E1033" s="5" t="s">
        <v>20</v>
      </c>
      <c r="F1033" s="5" t="s">
        <v>109</v>
      </c>
      <c r="H1033" s="5"/>
      <c r="I1033" s="5" t="s">
        <v>3172</v>
      </c>
      <c r="J1033" s="5" t="s">
        <v>2270</v>
      </c>
      <c r="K1033" s="5" t="s">
        <v>1833</v>
      </c>
      <c r="L1033" t="str">
        <f t="shared" ref="L1033:L1096" si="496">SUBSTITUTE(SUBSTITUTE(SUBSTITUTE(C1033,$B$2,$A$2),$B$3,$A$3),$B$4,$A$4)</f>
        <v>LineItemPackage</v>
      </c>
      <c r="M1033" t="str">
        <f t="shared" ref="M1033:M1096" si="497">SUBSTITUTE(SUBSTITUTE(SUBSTITUTE(D1033,$B$2,$A$2),$B$3,$A$3),$A$4,$B$4)</f>
        <v>pieceReferences</v>
      </c>
      <c r="N1033" t="str">
        <f t="shared" ref="N1033:N1096" si="498">SUBSTITUTE(SUBSTITUTE(SUBSTITUTE(F1033,$B$2,$A$2),$B$3,$A$3),$B$4,$A$4)</f>
        <v>Piece</v>
      </c>
      <c r="O1033" t="str">
        <f t="shared" ref="O1033:O1096" si="499">SUBSTITUTE(SUBSTITUTE(SUBSTITUTE(H1033,$B$2,$A$2),$B$3,$A$3),$B$4,$A$4)</f>
        <v/>
      </c>
      <c r="P1033" t="str">
        <f t="shared" ref="P1033:P1096" si="500">SUBSTITUTE(SUBSTITUTE(SUBSTITUTE(K1033,$B$2,$A$2),$B$3,$A$3),$B$4,$A$4)</f>
        <v>PieceLiveAnimals|PieceDg</v>
      </c>
      <c r="Q1033" t="str">
        <f t="shared" ref="Q1033:Q1096" si="501">IF(LEFT(N1033,3)="xsd","Data","Object")</f>
        <v>Object</v>
      </c>
      <c r="R1033" t="str">
        <f t="shared" ref="R1033:R1096" si="502">IF($A1033="Implicit","",$F$1&amp;B1033&amp;$F$1)</f>
        <v>"Embedded"</v>
      </c>
      <c r="S1033" t="str">
        <f t="shared" ref="S1033:S1096" si="503">IF($A1033="Implicit","",$F$1&amp;L1033&amp;$F$1)</f>
        <v>"LineItemPackage"</v>
      </c>
      <c r="T1033" t="str">
        <f t="shared" ref="T1033:T1096" si="504">IF($A1033="Implicit","",$F$1&amp;M1033&amp;$F$1)</f>
        <v>"pieceReferences"</v>
      </c>
      <c r="U1033" t="str">
        <f t="shared" ref="U1033:U1096" si="505">IF($A1033="Implicit","",$F$1&amp;E1033&amp;$F$1)</f>
        <v>"Core"</v>
      </c>
      <c r="V1033" t="str">
        <f t="shared" ref="V1033:V1096" si="506">IF($A1033="Implicit","",$F$1&amp;N1033&amp;$F$1)</f>
        <v>"Piece"</v>
      </c>
      <c r="W1033">
        <f>IF($A1033="Implicit","",COUNTIFS($C$8:C1033,C1033,$A$8:A1033,"Explicit"))</f>
        <v>3</v>
      </c>
      <c r="X1033" t="str">
        <f t="shared" ref="X1033:X1096" si="507">IF($A1033="Implicit","",$F$1&amp;SUBSTITUTE(IF(I1033=0,"",I1033),",",";")&amp;$F$1)</f>
        <v>"Grouping of pieces for rating information as per Waybill box 22I"</v>
      </c>
      <c r="Y1033" t="str">
        <f t="shared" ref="Y1033:Y1096" si="508">IF($A1033="Implicit","",$F$1&amp;SUBSTITUTE(IF(J1033=0,"",J1033),",",";")&amp;$F$1)</f>
        <v>"References to Pieces for which a rate applies"</v>
      </c>
      <c r="Z1033" t="str">
        <f t="shared" ref="Z1033:Z1096" si="509">IF($A1033="Implicit","",$F$1&amp;IF(G1033=1,"false","true")&amp;$F$1)</f>
        <v>"true"</v>
      </c>
      <c r="AA1033" t="str">
        <f t="shared" ref="AA1033:AA1096" si="510">IF($A1033="Implicit","",$F$1&amp;IF(OR(E1033="Enum",E1033="CodeList"),"true","false")&amp;$F$1)</f>
        <v>"false"</v>
      </c>
      <c r="AB1033" t="str">
        <f t="shared" ref="AB1033:AB1096" si="511">IF($A1033="Implicit","",$F$1&amp;P1033&amp;$F$1)</f>
        <v>"PieceLiveAnimals|PieceDg"</v>
      </c>
      <c r="AC1033" t="str">
        <f t="shared" ref="AC1033:AC1096" si="512">IF($A1033="Implicit","",$F$1&amp;C1033&amp;$F$1)</f>
        <v>"https://onerecord.iata.org/ns/cargo#LineItemPackage"</v>
      </c>
      <c r="AD1033" t="str">
        <f t="shared" ref="AD1033:AD1096" si="513">IF($A1033="Implicit","",$F$1&amp;D1033&amp;$F$1)</f>
        <v>"https://onerecord.iata.org/ns/cargo#pieceReferences"</v>
      </c>
      <c r="AE1033" t="str">
        <f t="shared" ref="AE1033:AE1096" si="514">IF($A1033="Implicit","",$F$1&amp;F1033&amp;$F$1)</f>
        <v>"https://onerecord.iata.org/ns/cargo#Piece"</v>
      </c>
      <c r="AF1033" t="str">
        <f t="shared" ref="AF1033:AF1096" si="515">IF(A1033="Implicit","",R1033&amp;","&amp;S1033&amp;","&amp;T1033&amp;","&amp;U1033&amp;","&amp;V1033&amp;","&amp;W1033&amp;","&amp;X1033&amp;","&amp;Y1033&amp;","&amp;Z1033&amp;","&amp;AA1033&amp;","&amp;AB1033&amp;","&amp;AC1033&amp;","&amp;AD1033&amp;","&amp;AE1033)</f>
        <v>"Embedded","LineItemPackage","pieceReferences","Core","Piece",3,"Grouping of pieces for rating information as per Waybill box 22I","References to Pieces for which a rate applies","true","false","PieceLiveAnimals|PieceDg","https://onerecord.iata.org/ns/cargo#LineItemPackage","https://onerecord.iata.org/ns/cargo#pieceReferences","https://onerecord.iata.org/ns/cargo#Piece"</v>
      </c>
      <c r="AG1033" t="str">
        <f t="shared" ref="AG1033:AG1096" si="516">IF(Q1033="Data","",$F$1&amp;B1033&amp;"."&amp;L1033&amp;$F$1)</f>
        <v>"Embedded.LineItemPackage"</v>
      </c>
      <c r="AH1033" t="str">
        <f t="shared" ref="AH1033:AH1096" si="517">IF(Q1033="Data","",$F$1&amp;M1033&amp;$F$1)</f>
        <v>"pieceReferences"</v>
      </c>
      <c r="AI1033" t="str">
        <f t="shared" ref="AI1033:AI1096" si="518">IF(Q1033="Data","",$F$1&amp;E1033&amp;"."&amp;N1033&amp;$F$1)</f>
        <v>"Core.Piece"</v>
      </c>
      <c r="AJ1033" t="str">
        <f t="shared" ref="AJ1033:AJ1096" si="519">IF(Q1033="Data","",$F$1&amp;O1033&amp;$F$1)</f>
        <v>""</v>
      </c>
      <c r="AK1033" t="str">
        <f t="shared" ref="AK1033:AK1096" si="520">IF(Q1033="Data","",$F$1&amp;IF(G1033=1,"hasOne","hasMany")&amp;$F$1)</f>
        <v>"hasMany"</v>
      </c>
      <c r="AL1033" t="str">
        <f t="shared" ref="AL1033:AL1096" si="521">IF(Q1033="Data","",AG1033&amp;","&amp;AH1033&amp;","&amp;AI1033&amp;","&amp;AJ1033&amp;","&amp;AK1033)</f>
        <v>"Embedded.LineItemPackage","pieceReferences","Core.Piece","","hasMany"</v>
      </c>
      <c r="AN1033">
        <f>COUNTIF(View_conceptual!G:G,L1033)</f>
        <v>0</v>
      </c>
      <c r="AO1033">
        <f>COUNTIF(View_conceptual!H:H,L1033)+COUNTIF(View_conceptual!I:I,N1033)</f>
        <v>1</v>
      </c>
      <c r="AQ1033" t="str">
        <f t="shared" ref="AQ1033:AQ1096" si="522">IF(AN1033=1,AF1033,"")</f>
        <v/>
      </c>
      <c r="AR1033" t="str">
        <f t="shared" ref="AR1033:AR1096" si="523">IF(AO1033=2,AL1033,"")</f>
        <v/>
      </c>
      <c r="AT1033">
        <f>COUNTIF(View_full!G:G,L1033)</f>
        <v>1</v>
      </c>
      <c r="AU1033">
        <f>COUNTIF(View_full!H:H,L1033)+COUNTIF(View_full!I:I,N1033)</f>
        <v>2</v>
      </c>
      <c r="AV1033">
        <f>COUNTIFS(Property_Manual!$A$2:$A$1206,Raw!L1033,Property_Manual!$B$2:$B$1206,Raw!M1033,Property_Manual!$C$2:$C$1206,Raw!N1033,Property_Manual!$D$2:$D$1206,Raw!O1033,Property_Manual!$F$2:$F$1206,"x")</f>
        <v>0</v>
      </c>
      <c r="AW1033" t="str">
        <f t="shared" ref="AW1033:AW1096" si="524">IF(AT1033=1,AF1033,"")</f>
        <v>"Embedded","LineItemPackage","pieceReferences","Core","Piece",3,"Grouping of pieces for rating information as per Waybill box 22I","References to Pieces for which a rate applies","true","false","PieceLiveAnimals|PieceDg","https://onerecord.iata.org/ns/cargo#LineItemPackage","https://onerecord.iata.org/ns/cargo#pieceReferences","https://onerecord.iata.org/ns/cargo#Piece"</v>
      </c>
      <c r="AX1033" t="str">
        <f t="shared" ref="AX1033:AX1096" si="525">IF(AU1033=2,AL1033,"")</f>
        <v>"Embedded.LineItemPackage","pieceReferences","Core.Piece","","hasMany"</v>
      </c>
      <c r="AY1033" t="str">
        <f t="shared" ref="AY1033:AY1096" si="526">IF(AV1033=1,AL1033,"")</f>
        <v/>
      </c>
    </row>
    <row r="1034" spans="1:51" x14ac:dyDescent="0.2">
      <c r="A1034" s="5" t="s">
        <v>1254</v>
      </c>
      <c r="B1034" s="5" t="s">
        <v>49</v>
      </c>
      <c r="C1034" s="5" t="s">
        <v>3170</v>
      </c>
      <c r="D1034" s="5" t="s">
        <v>3176</v>
      </c>
      <c r="E1034" s="5"/>
      <c r="F1034" s="5" t="s">
        <v>12</v>
      </c>
      <c r="G1034">
        <v>1</v>
      </c>
      <c r="H1034" s="5"/>
      <c r="I1034" s="5" t="s">
        <v>3172</v>
      </c>
      <c r="J1034" s="5" t="s">
        <v>3177</v>
      </c>
      <c r="K1034" s="5"/>
      <c r="L1034" t="str">
        <f t="shared" si="496"/>
        <v>LineItemPackage</v>
      </c>
      <c r="M1034" t="str">
        <f t="shared" si="497"/>
        <v>packageSlac</v>
      </c>
      <c r="N1034" t="str">
        <f t="shared" si="498"/>
        <v>integer</v>
      </c>
      <c r="O1034" t="str">
        <f t="shared" si="499"/>
        <v/>
      </c>
      <c r="P1034" t="str">
        <f t="shared" si="500"/>
        <v/>
      </c>
      <c r="Q1034" t="str">
        <f t="shared" si="501"/>
        <v>Object</v>
      </c>
      <c r="R1034" t="str">
        <f t="shared" si="502"/>
        <v>"Embedded"</v>
      </c>
      <c r="S1034" t="str">
        <f t="shared" si="503"/>
        <v>"LineItemPackage"</v>
      </c>
      <c r="T1034" t="str">
        <f t="shared" si="504"/>
        <v>"packageSlac"</v>
      </c>
      <c r="U1034" t="str">
        <f t="shared" si="505"/>
        <v>""</v>
      </c>
      <c r="V1034" t="str">
        <f t="shared" si="506"/>
        <v>"integer"</v>
      </c>
      <c r="W1034">
        <f>IF($A1034="Implicit","",COUNTIFS($C$8:C1034,C1034,$A$8:A1034,"Explicit"))</f>
        <v>4</v>
      </c>
      <c r="X1034" t="str">
        <f t="shared" si="507"/>
        <v>"Grouping of pieces for rating information as per Waybill box 22I"</v>
      </c>
      <c r="Y1034" t="str">
        <f t="shared" si="508"/>
        <v>"Integer holding the total slac of a grouping of pieces"</v>
      </c>
      <c r="Z1034" t="str">
        <f t="shared" si="509"/>
        <v>"false"</v>
      </c>
      <c r="AA1034" t="str">
        <f t="shared" si="510"/>
        <v>"false"</v>
      </c>
      <c r="AB1034" t="str">
        <f t="shared" si="511"/>
        <v>""</v>
      </c>
      <c r="AC1034" t="str">
        <f t="shared" si="512"/>
        <v>"https://onerecord.iata.org/ns/cargo#LineItemPackage"</v>
      </c>
      <c r="AD1034" t="str">
        <f t="shared" si="513"/>
        <v>"https://onerecord.iata.org/ns/cargo#packageSlac"</v>
      </c>
      <c r="AE1034" t="str">
        <f t="shared" si="514"/>
        <v>"http://www.w3.org/2001/XMLSchema#integer"</v>
      </c>
      <c r="AF1034" t="str">
        <f t="shared" si="515"/>
        <v>"Embedded","LineItemPackage","packageSlac","","integer",4,"Grouping of pieces for rating information as per Waybill box 22I","Integer holding the total slac of a grouping of pieces","false","false","","https://onerecord.iata.org/ns/cargo#LineItemPackage","https://onerecord.iata.org/ns/cargo#packageSlac","http://www.w3.org/2001/XMLSchema#integer"</v>
      </c>
      <c r="AG1034" t="str">
        <f t="shared" si="516"/>
        <v>"Embedded.LineItemPackage"</v>
      </c>
      <c r="AH1034" t="str">
        <f t="shared" si="517"/>
        <v>"packageSlac"</v>
      </c>
      <c r="AI1034" t="str">
        <f t="shared" si="518"/>
        <v>".integer"</v>
      </c>
      <c r="AJ1034" t="str">
        <f t="shared" si="519"/>
        <v>""</v>
      </c>
      <c r="AK1034" t="str">
        <f t="shared" si="520"/>
        <v>"hasOne"</v>
      </c>
      <c r="AL1034" t="str">
        <f t="shared" si="521"/>
        <v>"Embedded.LineItemPackage","packageSlac",".integer","","hasOne"</v>
      </c>
      <c r="AN1034">
        <f>COUNTIF(View_conceptual!G:G,L1034)</f>
        <v>0</v>
      </c>
      <c r="AO1034">
        <f>COUNTIF(View_conceptual!H:H,L1034)+COUNTIF(View_conceptual!I:I,N1034)</f>
        <v>0</v>
      </c>
      <c r="AQ1034" t="str">
        <f t="shared" si="522"/>
        <v/>
      </c>
      <c r="AR1034" t="str">
        <f t="shared" si="523"/>
        <v/>
      </c>
      <c r="AT1034">
        <f>COUNTIF(View_full!G:G,L1034)</f>
        <v>1</v>
      </c>
      <c r="AU1034">
        <f>COUNTIF(View_full!H:H,L1034)+COUNTIF(View_full!I:I,N1034)</f>
        <v>1</v>
      </c>
      <c r="AV1034">
        <f>COUNTIFS(Property_Manual!$A$2:$A$1206,Raw!L1034,Property_Manual!$B$2:$B$1206,Raw!M1034,Property_Manual!$C$2:$C$1206,Raw!N1034,Property_Manual!$D$2:$D$1206,Raw!O1034,Property_Manual!$F$2:$F$1206,"x")</f>
        <v>0</v>
      </c>
      <c r="AW1034" t="str">
        <f t="shared" si="524"/>
        <v>"Embedded","LineItemPackage","packageSlac","","integer",4,"Grouping of pieces for rating information as per Waybill box 22I","Integer holding the total slac of a grouping of pieces","false","false","","https://onerecord.iata.org/ns/cargo#LineItemPackage","https://onerecord.iata.org/ns/cargo#packageSlac","http://www.w3.org/2001/XMLSchema#integer"</v>
      </c>
      <c r="AX1034" t="str">
        <f t="shared" si="525"/>
        <v/>
      </c>
      <c r="AY1034" t="str">
        <f t="shared" si="526"/>
        <v/>
      </c>
    </row>
    <row r="1035" spans="1:51" x14ac:dyDescent="0.2">
      <c r="A1035" s="5" t="s">
        <v>1255</v>
      </c>
      <c r="B1035" s="5" t="s">
        <v>49</v>
      </c>
      <c r="C1035" s="5" t="s">
        <v>3170</v>
      </c>
      <c r="D1035" s="5" t="s">
        <v>2261</v>
      </c>
      <c r="E1035" s="5" t="s">
        <v>20</v>
      </c>
      <c r="F1035" s="5" t="s">
        <v>109</v>
      </c>
      <c r="H1035" s="5"/>
      <c r="I1035" s="5" t="s">
        <v>3172</v>
      </c>
      <c r="J1035" s="5" t="s">
        <v>2270</v>
      </c>
      <c r="K1035" s="5" t="s">
        <v>1833</v>
      </c>
      <c r="L1035" t="str">
        <f t="shared" si="496"/>
        <v>LineItemPackage</v>
      </c>
      <c r="M1035" t="str">
        <f t="shared" si="497"/>
        <v>pieceReferences</v>
      </c>
      <c r="N1035" t="str">
        <f t="shared" si="498"/>
        <v>Piece</v>
      </c>
      <c r="O1035" t="str">
        <f t="shared" si="499"/>
        <v/>
      </c>
      <c r="P1035" t="str">
        <f t="shared" si="500"/>
        <v>PieceLiveAnimals|PieceDg</v>
      </c>
      <c r="Q1035" t="str">
        <f t="shared" si="501"/>
        <v>Object</v>
      </c>
      <c r="R1035" t="str">
        <f t="shared" si="502"/>
        <v/>
      </c>
      <c r="S1035" t="str">
        <f t="shared" si="503"/>
        <v/>
      </c>
      <c r="T1035" t="str">
        <f t="shared" si="504"/>
        <v/>
      </c>
      <c r="U1035" t="str">
        <f t="shared" si="505"/>
        <v/>
      </c>
      <c r="V1035" t="str">
        <f t="shared" si="506"/>
        <v/>
      </c>
      <c r="W1035" t="str">
        <f>IF($A1035="Implicit","",COUNTIFS($C$8:C1035,C1035,$A$8:A1035,"Explicit"))</f>
        <v/>
      </c>
      <c r="X1035" t="str">
        <f t="shared" si="507"/>
        <v/>
      </c>
      <c r="Y1035" t="str">
        <f t="shared" si="508"/>
        <v/>
      </c>
      <c r="Z1035" t="str">
        <f t="shared" si="509"/>
        <v/>
      </c>
      <c r="AA1035" t="str">
        <f t="shared" si="510"/>
        <v/>
      </c>
      <c r="AB1035" t="str">
        <f t="shared" si="511"/>
        <v/>
      </c>
      <c r="AC1035" t="str">
        <f t="shared" si="512"/>
        <v/>
      </c>
      <c r="AD1035" t="str">
        <f t="shared" si="513"/>
        <v/>
      </c>
      <c r="AE1035" t="str">
        <f t="shared" si="514"/>
        <v/>
      </c>
      <c r="AF1035" t="str">
        <f t="shared" si="515"/>
        <v/>
      </c>
      <c r="AG1035" t="str">
        <f t="shared" si="516"/>
        <v>"Embedded.LineItemPackage"</v>
      </c>
      <c r="AH1035" t="str">
        <f t="shared" si="517"/>
        <v>"pieceReferences"</v>
      </c>
      <c r="AI1035" t="str">
        <f t="shared" si="518"/>
        <v>"Core.Piece"</v>
      </c>
      <c r="AJ1035" t="str">
        <f t="shared" si="519"/>
        <v>""</v>
      </c>
      <c r="AK1035" t="str">
        <f t="shared" si="520"/>
        <v>"hasMany"</v>
      </c>
      <c r="AL1035" t="str">
        <f t="shared" si="521"/>
        <v>"Embedded.LineItemPackage","pieceReferences","Core.Piece","","hasMany"</v>
      </c>
      <c r="AN1035">
        <f>COUNTIF(View_conceptual!G:G,L1035)</f>
        <v>0</v>
      </c>
      <c r="AO1035">
        <f>COUNTIF(View_conceptual!H:H,L1035)+COUNTIF(View_conceptual!I:I,N1035)</f>
        <v>1</v>
      </c>
      <c r="AQ1035" t="str">
        <f t="shared" si="522"/>
        <v/>
      </c>
      <c r="AR1035" t="str">
        <f t="shared" si="523"/>
        <v/>
      </c>
      <c r="AT1035">
        <f>COUNTIF(View_full!G:G,L1035)</f>
        <v>1</v>
      </c>
      <c r="AU1035">
        <f>COUNTIF(View_full!H:H,L1035)+COUNTIF(View_full!I:I,N1035)</f>
        <v>2</v>
      </c>
      <c r="AV1035">
        <f>COUNTIFS(Property_Manual!$A$2:$A$1206,Raw!L1035,Property_Manual!$B$2:$B$1206,Raw!M1035,Property_Manual!$C$2:$C$1206,Raw!N1035,Property_Manual!$D$2:$D$1206,Raw!O1035,Property_Manual!$F$2:$F$1206,"x")</f>
        <v>0</v>
      </c>
      <c r="AW1035" t="str">
        <f t="shared" si="524"/>
        <v/>
      </c>
      <c r="AX1035" t="str">
        <f t="shared" si="525"/>
        <v>"Embedded.LineItemPackage","pieceReferences","Core.Piece","","hasMany"</v>
      </c>
      <c r="AY1035" t="str">
        <f t="shared" si="526"/>
        <v/>
      </c>
    </row>
    <row r="1036" spans="1:51" x14ac:dyDescent="0.2">
      <c r="A1036" s="5" t="s">
        <v>1255</v>
      </c>
      <c r="B1036" s="5" t="s">
        <v>49</v>
      </c>
      <c r="C1036" s="5" t="s">
        <v>3170</v>
      </c>
      <c r="D1036" s="5" t="s">
        <v>2261</v>
      </c>
      <c r="E1036" s="5" t="s">
        <v>1199</v>
      </c>
      <c r="F1036" s="5" t="s">
        <v>204</v>
      </c>
      <c r="I1036" s="5" t="s">
        <v>3172</v>
      </c>
      <c r="J1036" s="5" t="s">
        <v>2270</v>
      </c>
      <c r="K1036" s="5"/>
      <c r="L1036" t="str">
        <f t="shared" si="496"/>
        <v>LineItemPackage</v>
      </c>
      <c r="M1036" t="str">
        <f t="shared" si="497"/>
        <v>pieceReferences</v>
      </c>
      <c r="N1036" t="str">
        <f t="shared" si="498"/>
        <v>PieceLiveAnimals</v>
      </c>
      <c r="O1036" t="str">
        <f t="shared" si="499"/>
        <v/>
      </c>
      <c r="P1036" t="str">
        <f t="shared" si="500"/>
        <v/>
      </c>
      <c r="Q1036" t="str">
        <f t="shared" si="501"/>
        <v>Object</v>
      </c>
      <c r="R1036" t="str">
        <f t="shared" si="502"/>
        <v/>
      </c>
      <c r="S1036" t="str">
        <f t="shared" si="503"/>
        <v/>
      </c>
      <c r="T1036" t="str">
        <f t="shared" si="504"/>
        <v/>
      </c>
      <c r="U1036" t="str">
        <f t="shared" si="505"/>
        <v/>
      </c>
      <c r="V1036" t="str">
        <f t="shared" si="506"/>
        <v/>
      </c>
      <c r="W1036" t="str">
        <f>IF($A1036="Implicit","",COUNTIFS($C$8:C1036,C1036,$A$8:A1036,"Explicit"))</f>
        <v/>
      </c>
      <c r="X1036" t="str">
        <f t="shared" si="507"/>
        <v/>
      </c>
      <c r="Y1036" t="str">
        <f t="shared" si="508"/>
        <v/>
      </c>
      <c r="Z1036" t="str">
        <f t="shared" si="509"/>
        <v/>
      </c>
      <c r="AA1036" t="str">
        <f t="shared" si="510"/>
        <v/>
      </c>
      <c r="AB1036" t="str">
        <f t="shared" si="511"/>
        <v/>
      </c>
      <c r="AC1036" t="str">
        <f t="shared" si="512"/>
        <v/>
      </c>
      <c r="AD1036" t="str">
        <f t="shared" si="513"/>
        <v/>
      </c>
      <c r="AE1036" t="str">
        <f t="shared" si="514"/>
        <v/>
      </c>
      <c r="AF1036" t="str">
        <f t="shared" si="515"/>
        <v/>
      </c>
      <c r="AG1036" t="str">
        <f t="shared" si="516"/>
        <v>"Embedded.LineItemPackage"</v>
      </c>
      <c r="AH1036" t="str">
        <f t="shared" si="517"/>
        <v>"pieceReferences"</v>
      </c>
      <c r="AI1036" t="str">
        <f t="shared" si="518"/>
        <v>"LiveAnimals.PieceLiveAnimals"</v>
      </c>
      <c r="AJ1036" t="str">
        <f t="shared" si="519"/>
        <v>""</v>
      </c>
      <c r="AK1036" t="str">
        <f t="shared" si="520"/>
        <v>"hasMany"</v>
      </c>
      <c r="AL1036" t="str">
        <f t="shared" si="521"/>
        <v>"Embedded.LineItemPackage","pieceReferences","LiveAnimals.PieceLiveAnimals","","hasMany"</v>
      </c>
      <c r="AN1036">
        <f>COUNTIF(View_conceptual!G:G,L1036)</f>
        <v>0</v>
      </c>
      <c r="AO1036">
        <f>COUNTIF(View_conceptual!H:H,L1036)+COUNTIF(View_conceptual!I:I,N1036)</f>
        <v>0</v>
      </c>
      <c r="AQ1036" t="str">
        <f t="shared" si="522"/>
        <v/>
      </c>
      <c r="AR1036" t="str">
        <f t="shared" si="523"/>
        <v/>
      </c>
      <c r="AT1036">
        <f>COUNTIF(View_full!G:G,L1036)</f>
        <v>1</v>
      </c>
      <c r="AU1036">
        <f>COUNTIF(View_full!H:H,L1036)+COUNTIF(View_full!I:I,N1036)</f>
        <v>1</v>
      </c>
      <c r="AV1036">
        <f>COUNTIFS(Property_Manual!$A$2:$A$1206,Raw!L1036,Property_Manual!$B$2:$B$1206,Raw!M1036,Property_Manual!$C$2:$C$1206,Raw!N1036,Property_Manual!$D$2:$D$1206,Raw!O1036,Property_Manual!$F$2:$F$1206,"x")</f>
        <v>0</v>
      </c>
      <c r="AW1036" t="str">
        <f t="shared" si="524"/>
        <v/>
      </c>
      <c r="AX1036" t="str">
        <f t="shared" si="525"/>
        <v/>
      </c>
      <c r="AY1036" t="str">
        <f t="shared" si="526"/>
        <v/>
      </c>
    </row>
    <row r="1037" spans="1:51" x14ac:dyDescent="0.2">
      <c r="A1037" s="5" t="s">
        <v>1255</v>
      </c>
      <c r="B1037" s="5" t="s">
        <v>49</v>
      </c>
      <c r="C1037" s="5" t="s">
        <v>3170</v>
      </c>
      <c r="D1037" s="5" t="s">
        <v>2261</v>
      </c>
      <c r="E1037" s="5" t="s">
        <v>1207</v>
      </c>
      <c r="F1037" s="5" t="s">
        <v>626</v>
      </c>
      <c r="H1037" s="5"/>
      <c r="I1037" s="5" t="s">
        <v>3172</v>
      </c>
      <c r="J1037" s="5" t="s">
        <v>2270</v>
      </c>
      <c r="K1037" s="5"/>
      <c r="L1037" t="str">
        <f t="shared" si="496"/>
        <v>LineItemPackage</v>
      </c>
      <c r="M1037" t="str">
        <f t="shared" si="497"/>
        <v>pieceReferences</v>
      </c>
      <c r="N1037" t="str">
        <f t="shared" si="498"/>
        <v>PieceDg</v>
      </c>
      <c r="O1037" t="str">
        <f t="shared" si="499"/>
        <v/>
      </c>
      <c r="P1037" t="str">
        <f t="shared" si="500"/>
        <v/>
      </c>
      <c r="Q1037" t="str">
        <f t="shared" si="501"/>
        <v>Object</v>
      </c>
      <c r="R1037" t="str">
        <f t="shared" si="502"/>
        <v/>
      </c>
      <c r="S1037" t="str">
        <f t="shared" si="503"/>
        <v/>
      </c>
      <c r="T1037" t="str">
        <f t="shared" si="504"/>
        <v/>
      </c>
      <c r="U1037" t="str">
        <f t="shared" si="505"/>
        <v/>
      </c>
      <c r="V1037" t="str">
        <f t="shared" si="506"/>
        <v/>
      </c>
      <c r="W1037" t="str">
        <f>IF($A1037="Implicit","",COUNTIFS($C$8:C1037,C1037,$A$8:A1037,"Explicit"))</f>
        <v/>
      </c>
      <c r="X1037" t="str">
        <f t="shared" si="507"/>
        <v/>
      </c>
      <c r="Y1037" t="str">
        <f t="shared" si="508"/>
        <v/>
      </c>
      <c r="Z1037" t="str">
        <f t="shared" si="509"/>
        <v/>
      </c>
      <c r="AA1037" t="str">
        <f t="shared" si="510"/>
        <v/>
      </c>
      <c r="AB1037" t="str">
        <f t="shared" si="511"/>
        <v/>
      </c>
      <c r="AC1037" t="str">
        <f t="shared" si="512"/>
        <v/>
      </c>
      <c r="AD1037" t="str">
        <f t="shared" si="513"/>
        <v/>
      </c>
      <c r="AE1037" t="str">
        <f t="shared" si="514"/>
        <v/>
      </c>
      <c r="AF1037" t="str">
        <f t="shared" si="515"/>
        <v/>
      </c>
      <c r="AG1037" t="str">
        <f t="shared" si="516"/>
        <v>"Embedded.LineItemPackage"</v>
      </c>
      <c r="AH1037" t="str">
        <f t="shared" si="517"/>
        <v>"pieceReferences"</v>
      </c>
      <c r="AI1037" t="str">
        <f t="shared" si="518"/>
        <v>"DG.PieceDg"</v>
      </c>
      <c r="AJ1037" t="str">
        <f t="shared" si="519"/>
        <v>""</v>
      </c>
      <c r="AK1037" t="str">
        <f t="shared" si="520"/>
        <v>"hasMany"</v>
      </c>
      <c r="AL1037" t="str">
        <f t="shared" si="521"/>
        <v>"Embedded.LineItemPackage","pieceReferences","DG.PieceDg","","hasMany"</v>
      </c>
      <c r="AN1037">
        <f>COUNTIF(View_conceptual!G:G,L1037)</f>
        <v>0</v>
      </c>
      <c r="AO1037">
        <f>COUNTIF(View_conceptual!H:H,L1037)+COUNTIF(View_conceptual!I:I,N1037)</f>
        <v>0</v>
      </c>
      <c r="AQ1037" t="str">
        <f t="shared" si="522"/>
        <v/>
      </c>
      <c r="AR1037" t="str">
        <f t="shared" si="523"/>
        <v/>
      </c>
      <c r="AT1037">
        <f>COUNTIF(View_full!G:G,L1037)</f>
        <v>1</v>
      </c>
      <c r="AU1037">
        <f>COUNTIF(View_full!H:H,L1037)+COUNTIF(View_full!I:I,N1037)</f>
        <v>1</v>
      </c>
      <c r="AV1037">
        <f>COUNTIFS(Property_Manual!$A$2:$A$1206,Raw!L1037,Property_Manual!$B$2:$B$1206,Raw!M1037,Property_Manual!$C$2:$C$1206,Raw!N1037,Property_Manual!$D$2:$D$1206,Raw!O1037,Property_Manual!$F$2:$F$1206,"x")</f>
        <v>0</v>
      </c>
      <c r="AW1037" t="str">
        <f t="shared" si="524"/>
        <v/>
      </c>
      <c r="AX1037" t="str">
        <f t="shared" si="525"/>
        <v/>
      </c>
      <c r="AY1037" t="str">
        <f t="shared" si="526"/>
        <v/>
      </c>
    </row>
    <row r="1038" spans="1:51" x14ac:dyDescent="0.2">
      <c r="A1038" s="5" t="s">
        <v>1254</v>
      </c>
      <c r="B1038" s="5" t="s">
        <v>1199</v>
      </c>
      <c r="C1038" s="5" t="s">
        <v>208</v>
      </c>
      <c r="D1038" s="5" t="s">
        <v>671</v>
      </c>
      <c r="E1038" s="5" t="s">
        <v>1836</v>
      </c>
      <c r="F1038" s="5" t="s">
        <v>230</v>
      </c>
      <c r="G1038">
        <v>1</v>
      </c>
      <c r="I1038" s="5" t="s">
        <v>672</v>
      </c>
      <c r="J1038" s="5" t="s">
        <v>673</v>
      </c>
      <c r="K1038" s="5" t="s">
        <v>297</v>
      </c>
      <c r="L1038" t="str">
        <f t="shared" si="496"/>
        <v>LiveAnimalsEpermit</v>
      </c>
      <c r="M1038" t="str">
        <f t="shared" si="497"/>
        <v>consignee</v>
      </c>
      <c r="N1038" t="str">
        <f t="shared" si="498"/>
        <v>Company</v>
      </c>
      <c r="O1038" t="str">
        <f t="shared" si="499"/>
        <v/>
      </c>
      <c r="P1038" t="str">
        <f t="shared" si="500"/>
        <v>Carrier</v>
      </c>
      <c r="Q1038" t="str">
        <f t="shared" si="501"/>
        <v>Object</v>
      </c>
      <c r="R1038" t="str">
        <f t="shared" si="502"/>
        <v>"LiveAnimals"</v>
      </c>
      <c r="S1038" t="str">
        <f t="shared" si="503"/>
        <v>"LiveAnimalsEpermit"</v>
      </c>
      <c r="T1038" t="str">
        <f t="shared" si="504"/>
        <v>"consignee"</v>
      </c>
      <c r="U1038" t="str">
        <f t="shared" si="505"/>
        <v>"Agent"</v>
      </c>
      <c r="V1038" t="str">
        <f t="shared" si="506"/>
        <v>"Company"</v>
      </c>
      <c r="W1038">
        <f>IF($A1038="Implicit","",COUNTIFS($C$8:C1038,C1038,$A$8:A1038,"Explicit"))</f>
        <v>1</v>
      </c>
      <c r="X1038" t="str">
        <f t="shared" si="507"/>
        <v>"Epermit for Live Animals details"</v>
      </c>
      <c r="Y1038" t="str">
        <f t="shared" si="508"/>
        <v>"Reference to the Organization that fulfills the role of the consignee; for a LiveAnimalsEpermit it has to include complete name and address (box 3)"</v>
      </c>
      <c r="Z1038" t="str">
        <f t="shared" si="509"/>
        <v>"false"</v>
      </c>
      <c r="AA1038" t="str">
        <f t="shared" si="510"/>
        <v>"false"</v>
      </c>
      <c r="AB1038" t="str">
        <f t="shared" si="511"/>
        <v>"Carrier"</v>
      </c>
      <c r="AC1038" t="str">
        <f t="shared" si="512"/>
        <v>"https://onerecord.iata.org/ns/cargo#LiveAnimalsEpermit"</v>
      </c>
      <c r="AD1038" t="str">
        <f t="shared" si="513"/>
        <v>"https://onerecord.iata.org/ns/cargo#consignee"</v>
      </c>
      <c r="AE1038" t="str">
        <f t="shared" si="514"/>
        <v>"https://onerecord.iata.org/ns/cargo#Company"</v>
      </c>
      <c r="AF1038" t="str">
        <f t="shared" si="515"/>
        <v>"LiveAnimals","LiveAnimalsEpermit","consignee","Agent","Company",1,"Epermit for Live Animals details","Reference to the Organization that fulfills the role of the consignee; for a LiveAnimalsEpermit it has to include complete name and address (box 3)","false","false","Carrier","https://onerecord.iata.org/ns/cargo#LiveAnimalsEpermit","https://onerecord.iata.org/ns/cargo#consignee","https://onerecord.iata.org/ns/cargo#Company"</v>
      </c>
      <c r="AG1038" t="str">
        <f t="shared" si="516"/>
        <v>"LiveAnimals.LiveAnimalsEpermit"</v>
      </c>
      <c r="AH1038" t="str">
        <f t="shared" si="517"/>
        <v>"consignee"</v>
      </c>
      <c r="AI1038" t="str">
        <f t="shared" si="518"/>
        <v>"Agent.Company"</v>
      </c>
      <c r="AJ1038" t="str">
        <f t="shared" si="519"/>
        <v>""</v>
      </c>
      <c r="AK1038" t="str">
        <f t="shared" si="520"/>
        <v>"hasOne"</v>
      </c>
      <c r="AL1038" t="str">
        <f t="shared" si="521"/>
        <v>"LiveAnimals.LiveAnimalsEpermit","consignee","Agent.Company","","hasOne"</v>
      </c>
      <c r="AN1038">
        <f>COUNTIF(View_conceptual!G:G,L1038)</f>
        <v>0</v>
      </c>
      <c r="AO1038">
        <f>COUNTIF(View_conceptual!H:H,L1038)+COUNTIF(View_conceptual!I:I,N1038)</f>
        <v>0</v>
      </c>
      <c r="AQ1038" t="str">
        <f t="shared" si="522"/>
        <v/>
      </c>
      <c r="AR1038" t="str">
        <f t="shared" si="523"/>
        <v/>
      </c>
      <c r="AT1038">
        <f>COUNTIF(View_full!G:G,L1038)</f>
        <v>1</v>
      </c>
      <c r="AU1038">
        <f>COUNTIF(View_full!H:H,L1038)+COUNTIF(View_full!I:I,N1038)</f>
        <v>0</v>
      </c>
      <c r="AV1038">
        <f>COUNTIFS(Property_Manual!$A$2:$A$1206,Raw!L1038,Property_Manual!$B$2:$B$1206,Raw!M1038,Property_Manual!$C$2:$C$1206,Raw!N1038,Property_Manual!$D$2:$D$1206,Raw!O1038,Property_Manual!$F$2:$F$1206,"x")</f>
        <v>0</v>
      </c>
      <c r="AW1038" t="str">
        <f t="shared" si="524"/>
        <v>"LiveAnimals","LiveAnimalsEpermit","consignee","Agent","Company",1,"Epermit for Live Animals details","Reference to the Organization that fulfills the role of the consignee; for a LiveAnimalsEpermit it has to include complete name and address (box 3)","false","false","Carrier","https://onerecord.iata.org/ns/cargo#LiveAnimalsEpermit","https://onerecord.iata.org/ns/cargo#consignee","https://onerecord.iata.org/ns/cargo#Company"</v>
      </c>
      <c r="AX1038" t="str">
        <f t="shared" si="525"/>
        <v/>
      </c>
      <c r="AY1038" t="str">
        <f t="shared" si="526"/>
        <v/>
      </c>
    </row>
    <row r="1039" spans="1:51" x14ac:dyDescent="0.2">
      <c r="A1039" s="5" t="s">
        <v>1254</v>
      </c>
      <c r="B1039" s="5" t="s">
        <v>1199</v>
      </c>
      <c r="C1039" s="5" t="s">
        <v>208</v>
      </c>
      <c r="D1039" s="5" t="s">
        <v>674</v>
      </c>
      <c r="E1039" t="s">
        <v>1199</v>
      </c>
      <c r="F1039" s="5" t="s">
        <v>202</v>
      </c>
      <c r="H1039" t="s">
        <v>207</v>
      </c>
      <c r="I1039" s="5" t="s">
        <v>672</v>
      </c>
      <c r="J1039" s="5" t="s">
        <v>675</v>
      </c>
      <c r="K1039" s="5"/>
      <c r="L1039" t="str">
        <f t="shared" si="496"/>
        <v>LiveAnimalsEpermit</v>
      </c>
      <c r="M1039" t="str">
        <f t="shared" si="497"/>
        <v>consignments</v>
      </c>
      <c r="N1039" t="str">
        <f t="shared" si="498"/>
        <v>EpermitConsignment</v>
      </c>
      <c r="O1039" t="str">
        <f t="shared" si="499"/>
        <v>epermit</v>
      </c>
      <c r="P1039" t="str">
        <f t="shared" si="500"/>
        <v/>
      </c>
      <c r="Q1039" t="str">
        <f t="shared" si="501"/>
        <v>Object</v>
      </c>
      <c r="R1039" t="str">
        <f t="shared" si="502"/>
        <v>"LiveAnimals"</v>
      </c>
      <c r="S1039" t="str">
        <f t="shared" si="503"/>
        <v>"LiveAnimalsEpermit"</v>
      </c>
      <c r="T1039" t="str">
        <f t="shared" si="504"/>
        <v>"consignments"</v>
      </c>
      <c r="U1039" t="str">
        <f t="shared" si="505"/>
        <v>"LiveAnimals"</v>
      </c>
      <c r="V1039" t="str">
        <f t="shared" si="506"/>
        <v>"EpermitConsignment"</v>
      </c>
      <c r="W1039">
        <f>IF($A1039="Implicit","",COUNTIFS($C$8:C1039,C1039,$A$8:A1039,"Explicit"))</f>
        <v>2</v>
      </c>
      <c r="X1039" t="str">
        <f t="shared" si="507"/>
        <v>"Epermit for Live Animals details"</v>
      </c>
      <c r="Y1039" t="str">
        <f t="shared" si="508"/>
        <v>"Reference to the pieces and properties linked to the Permit (box 7 to 12)"</v>
      </c>
      <c r="Z1039" t="str">
        <f t="shared" si="509"/>
        <v>"true"</v>
      </c>
      <c r="AA1039" t="str">
        <f t="shared" si="510"/>
        <v>"false"</v>
      </c>
      <c r="AB1039" t="str">
        <f t="shared" si="511"/>
        <v>""</v>
      </c>
      <c r="AC1039" t="str">
        <f t="shared" si="512"/>
        <v>"https://onerecord.iata.org/ns/cargo#LiveAnimalsEpermit"</v>
      </c>
      <c r="AD1039" t="str">
        <f t="shared" si="513"/>
        <v>"https://onerecord.iata.org/ns/cargo#consignments"</v>
      </c>
      <c r="AE1039" t="str">
        <f t="shared" si="514"/>
        <v>"https://onerecord.iata.org/ns/cargo#EpermitConsignment"</v>
      </c>
      <c r="AF1039" t="str">
        <f t="shared" si="515"/>
        <v>"LiveAnimals","LiveAnimalsEpermit","consignments","LiveAnimals","EpermitConsignment",2,"Epermit for Live Animals details","Reference to the pieces and properties linked to the Permit (box 7 to 12)","true","false","","https://onerecord.iata.org/ns/cargo#LiveAnimalsEpermit","https://onerecord.iata.org/ns/cargo#consignments","https://onerecord.iata.org/ns/cargo#EpermitConsignment"</v>
      </c>
      <c r="AG1039" t="str">
        <f t="shared" si="516"/>
        <v>"LiveAnimals.LiveAnimalsEpermit"</v>
      </c>
      <c r="AH1039" t="str">
        <f t="shared" si="517"/>
        <v>"consignments"</v>
      </c>
      <c r="AI1039" t="str">
        <f t="shared" si="518"/>
        <v>"LiveAnimals.EpermitConsignment"</v>
      </c>
      <c r="AJ1039" t="str">
        <f t="shared" si="519"/>
        <v>"epermit"</v>
      </c>
      <c r="AK1039" t="str">
        <f t="shared" si="520"/>
        <v>"hasMany"</v>
      </c>
      <c r="AL1039" t="str">
        <f t="shared" si="521"/>
        <v>"LiveAnimals.LiveAnimalsEpermit","consignments","LiveAnimals.EpermitConsignment","epermit","hasMany"</v>
      </c>
      <c r="AN1039">
        <f>COUNTIF(View_conceptual!G:G,L1039)</f>
        <v>0</v>
      </c>
      <c r="AO1039">
        <f>COUNTIF(View_conceptual!H:H,L1039)+COUNTIF(View_conceptual!I:I,N1039)</f>
        <v>0</v>
      </c>
      <c r="AQ1039" t="str">
        <f t="shared" si="522"/>
        <v/>
      </c>
      <c r="AR1039" t="str">
        <f t="shared" si="523"/>
        <v/>
      </c>
      <c r="AT1039">
        <f>COUNTIF(View_full!G:G,L1039)</f>
        <v>1</v>
      </c>
      <c r="AU1039">
        <f>COUNTIF(View_full!H:H,L1039)+COUNTIF(View_full!I:I,N1039)</f>
        <v>0</v>
      </c>
      <c r="AV1039">
        <f>COUNTIFS(Property_Manual!$A$2:$A$1206,Raw!L1039,Property_Manual!$B$2:$B$1206,Raw!M1039,Property_Manual!$C$2:$C$1206,Raw!N1039,Property_Manual!$D$2:$D$1206,Raw!O1039,Property_Manual!$F$2:$F$1206,"x")</f>
        <v>1</v>
      </c>
      <c r="AW1039" t="str">
        <f t="shared" si="524"/>
        <v>"LiveAnimals","LiveAnimalsEpermit","consignments","LiveAnimals","EpermitConsignment",2,"Epermit for Live Animals details","Reference to the pieces and properties linked to the Permit (box 7 to 12)","true","false","","https://onerecord.iata.org/ns/cargo#LiveAnimalsEpermit","https://onerecord.iata.org/ns/cargo#consignments","https://onerecord.iata.org/ns/cargo#EpermitConsignment"</v>
      </c>
      <c r="AX1039" t="str">
        <f t="shared" si="525"/>
        <v/>
      </c>
      <c r="AY1039" t="str">
        <f t="shared" si="526"/>
        <v>"LiveAnimals.LiveAnimalsEpermit","consignments","LiveAnimals.EpermitConsignment","epermit","hasMany"</v>
      </c>
    </row>
    <row r="1040" spans="1:51" x14ac:dyDescent="0.2">
      <c r="A1040" s="5" t="s">
        <v>1254</v>
      </c>
      <c r="B1040" s="5" t="s">
        <v>1199</v>
      </c>
      <c r="C1040" s="5" t="s">
        <v>208</v>
      </c>
      <c r="D1040" s="5" t="s">
        <v>676</v>
      </c>
      <c r="E1040" s="5" t="s">
        <v>49</v>
      </c>
      <c r="F1040" s="5" t="s">
        <v>58</v>
      </c>
      <c r="G1040">
        <v>1</v>
      </c>
      <c r="I1040" s="5" t="s">
        <v>672</v>
      </c>
      <c r="J1040" s="5" t="s">
        <v>677</v>
      </c>
      <c r="K1040" s="5"/>
      <c r="L1040" t="str">
        <f t="shared" si="496"/>
        <v>LiveAnimalsEpermit</v>
      </c>
      <c r="M1040" t="str">
        <f t="shared" si="497"/>
        <v>permitTypeCode</v>
      </c>
      <c r="N1040" t="str">
        <f t="shared" si="498"/>
        <v>CodeListElement</v>
      </c>
      <c r="O1040" t="str">
        <f t="shared" si="499"/>
        <v/>
      </c>
      <c r="P1040" t="str">
        <f t="shared" si="500"/>
        <v/>
      </c>
      <c r="Q1040" t="str">
        <f t="shared" si="501"/>
        <v>Object</v>
      </c>
      <c r="R1040" t="str">
        <f t="shared" si="502"/>
        <v>"LiveAnimals"</v>
      </c>
      <c r="S1040" t="str">
        <f t="shared" si="503"/>
        <v>"LiveAnimalsEpermit"</v>
      </c>
      <c r="T1040" t="str">
        <f t="shared" si="504"/>
        <v>"permitTypeCode"</v>
      </c>
      <c r="U1040" t="str">
        <f t="shared" si="505"/>
        <v>"Embedded"</v>
      </c>
      <c r="V1040" t="str">
        <f t="shared" si="506"/>
        <v>"CodeListElement"</v>
      </c>
      <c r="W1040">
        <f>IF($A1040="Implicit","",COUNTIFS($C$8:C1040,C1040,$A$8:A1040,"Explicit"))</f>
        <v>3</v>
      </c>
      <c r="X1040" t="str">
        <f t="shared" si="507"/>
        <v>"Epermit for Live Animals details"</v>
      </c>
      <c r="Y1040" t="str">
        <f t="shared" si="508"/>
        <v>"Code specifying the document name. (box 1)"</v>
      </c>
      <c r="Z1040" t="str">
        <f t="shared" si="509"/>
        <v>"false"</v>
      </c>
      <c r="AA1040" t="str">
        <f t="shared" si="510"/>
        <v>"false"</v>
      </c>
      <c r="AB1040" t="str">
        <f t="shared" si="511"/>
        <v>""</v>
      </c>
      <c r="AC1040" t="str">
        <f t="shared" si="512"/>
        <v>"https://onerecord.iata.org/ns/cargo#LiveAnimalsEpermit"</v>
      </c>
      <c r="AD1040" t="str">
        <f t="shared" si="513"/>
        <v>"https://onerecord.iata.org/ns/cargo#permitTypeCode"</v>
      </c>
      <c r="AE1040" t="str">
        <f t="shared" si="514"/>
        <v>"https://onerecord.iata.org/ns/cargo#CodeListElement"</v>
      </c>
      <c r="AF1040" t="str">
        <f t="shared" si="515"/>
        <v>"LiveAnimals","LiveAnimalsEpermit","permitTypeCode","Embedded","CodeListElement",3,"Epermit for Live Animals details","Code specifying the document name. (box 1)","false","false","","https://onerecord.iata.org/ns/cargo#LiveAnimalsEpermit","https://onerecord.iata.org/ns/cargo#permitTypeCode","https://onerecord.iata.org/ns/cargo#CodeListElement"</v>
      </c>
      <c r="AG1040" t="str">
        <f t="shared" si="516"/>
        <v>"LiveAnimals.LiveAnimalsEpermit"</v>
      </c>
      <c r="AH1040" t="str">
        <f t="shared" si="517"/>
        <v>"permitTypeCode"</v>
      </c>
      <c r="AI1040" t="str">
        <f t="shared" si="518"/>
        <v>"Embedded.CodeListElement"</v>
      </c>
      <c r="AJ1040" t="str">
        <f t="shared" si="519"/>
        <v>""</v>
      </c>
      <c r="AK1040" t="str">
        <f t="shared" si="520"/>
        <v>"hasOne"</v>
      </c>
      <c r="AL1040" t="str">
        <f t="shared" si="521"/>
        <v>"LiveAnimals.LiveAnimalsEpermit","permitTypeCode","Embedded.CodeListElement","","hasOne"</v>
      </c>
      <c r="AN1040">
        <f>COUNTIF(View_conceptual!G:G,L1040)</f>
        <v>0</v>
      </c>
      <c r="AO1040">
        <f>COUNTIF(View_conceptual!H:H,L1040)+COUNTIF(View_conceptual!I:I,N1040)</f>
        <v>0</v>
      </c>
      <c r="AQ1040" t="str">
        <f t="shared" si="522"/>
        <v/>
      </c>
      <c r="AR1040" t="str">
        <f t="shared" si="523"/>
        <v/>
      </c>
      <c r="AT1040">
        <f>COUNTIF(View_full!G:G,L1040)</f>
        <v>1</v>
      </c>
      <c r="AU1040">
        <f>COUNTIF(View_full!H:H,L1040)+COUNTIF(View_full!I:I,N1040)</f>
        <v>0</v>
      </c>
      <c r="AV1040">
        <f>COUNTIFS(Property_Manual!$A$2:$A$1206,Raw!L1040,Property_Manual!$B$2:$B$1206,Raw!M1040,Property_Manual!$C$2:$C$1206,Raw!N1040,Property_Manual!$D$2:$D$1206,Raw!O1040,Property_Manual!$F$2:$F$1206,"x")</f>
        <v>0</v>
      </c>
      <c r="AW1040" t="str">
        <f t="shared" si="524"/>
        <v>"LiveAnimals","LiveAnimalsEpermit","permitTypeCode","Embedded","CodeListElement",3,"Epermit for Live Animals details","Code specifying the document name. (box 1)","false","false","","https://onerecord.iata.org/ns/cargo#LiveAnimalsEpermit","https://onerecord.iata.org/ns/cargo#permitTypeCode","https://onerecord.iata.org/ns/cargo#CodeListElement"</v>
      </c>
      <c r="AX1040" t="str">
        <f t="shared" si="525"/>
        <v/>
      </c>
      <c r="AY1040" t="str">
        <f t="shared" si="526"/>
        <v/>
      </c>
    </row>
    <row r="1041" spans="1:51" x14ac:dyDescent="0.2">
      <c r="A1041" s="5" t="s">
        <v>1254</v>
      </c>
      <c r="B1041" s="5" t="s">
        <v>1199</v>
      </c>
      <c r="C1041" s="5" t="s">
        <v>208</v>
      </c>
      <c r="D1041" s="5" t="s">
        <v>678</v>
      </c>
      <c r="E1041" t="s">
        <v>1199</v>
      </c>
      <c r="F1041" s="5" t="s">
        <v>679</v>
      </c>
      <c r="H1041" t="s">
        <v>1022</v>
      </c>
      <c r="I1041" s="5" t="s">
        <v>672</v>
      </c>
      <c r="J1041" s="5" t="s">
        <v>680</v>
      </c>
      <c r="K1041" s="5"/>
      <c r="L1041" t="str">
        <f t="shared" si="496"/>
        <v>LiveAnimalsEpermit</v>
      </c>
      <c r="M1041" t="str">
        <f t="shared" si="497"/>
        <v>signatures</v>
      </c>
      <c r="N1041" t="str">
        <f t="shared" si="498"/>
        <v>EpermitSignature</v>
      </c>
      <c r="O1041" t="str">
        <f t="shared" si="499"/>
        <v>forEpermit</v>
      </c>
      <c r="P1041" t="str">
        <f t="shared" si="500"/>
        <v/>
      </c>
      <c r="Q1041" t="str">
        <f t="shared" si="501"/>
        <v>Object</v>
      </c>
      <c r="R1041" t="str">
        <f t="shared" si="502"/>
        <v>"LiveAnimals"</v>
      </c>
      <c r="S1041" t="str">
        <f t="shared" si="503"/>
        <v>"LiveAnimalsEpermit"</v>
      </c>
      <c r="T1041" t="str">
        <f t="shared" si="504"/>
        <v>"signatures"</v>
      </c>
      <c r="U1041" t="str">
        <f t="shared" si="505"/>
        <v>"LiveAnimals"</v>
      </c>
      <c r="V1041" t="str">
        <f t="shared" si="506"/>
        <v>"EpermitSignature"</v>
      </c>
      <c r="W1041">
        <f>IF($A1041="Implicit","",COUNTIFS($C$8:C1041,C1041,$A$8:A1041,"Explicit"))</f>
        <v>4</v>
      </c>
      <c r="X1041" t="str">
        <f t="shared" si="507"/>
        <v>"Epermit for Live Animals details"</v>
      </c>
      <c r="Y1041" t="str">
        <f t="shared" si="508"/>
        <v>"List of all the signatures of the Epermit (applicant box 4; issuing authority box 6; issuer box 13 and examining authority box 14)"</v>
      </c>
      <c r="Z1041" t="str">
        <f t="shared" si="509"/>
        <v>"true"</v>
      </c>
      <c r="AA1041" t="str">
        <f t="shared" si="510"/>
        <v>"false"</v>
      </c>
      <c r="AB1041" t="str">
        <f t="shared" si="511"/>
        <v>""</v>
      </c>
      <c r="AC1041" t="str">
        <f t="shared" si="512"/>
        <v>"https://onerecord.iata.org/ns/cargo#LiveAnimalsEpermit"</v>
      </c>
      <c r="AD1041" t="str">
        <f t="shared" si="513"/>
        <v>"https://onerecord.iata.org/ns/cargo#signatures"</v>
      </c>
      <c r="AE1041" t="str">
        <f t="shared" si="514"/>
        <v>"https://onerecord.iata.org/ns/cargo#EpermitSignature"</v>
      </c>
      <c r="AF1041" t="str">
        <f t="shared" si="515"/>
        <v>"LiveAnimals","LiveAnimalsEpermit","signatures","LiveAnimals","EpermitSignature",4,"Epermit for Live Animals details","List of all the signatures of the Epermit (applicant box 4; issuing authority box 6; issuer box 13 and examining authority box 14)","true","false","","https://onerecord.iata.org/ns/cargo#LiveAnimalsEpermit","https://onerecord.iata.org/ns/cargo#signatures","https://onerecord.iata.org/ns/cargo#EpermitSignature"</v>
      </c>
      <c r="AG1041" t="str">
        <f t="shared" si="516"/>
        <v>"LiveAnimals.LiveAnimalsEpermit"</v>
      </c>
      <c r="AH1041" t="str">
        <f t="shared" si="517"/>
        <v>"signatures"</v>
      </c>
      <c r="AI1041" t="str">
        <f t="shared" si="518"/>
        <v>"LiveAnimals.EpermitSignature"</v>
      </c>
      <c r="AJ1041" t="str">
        <f t="shared" si="519"/>
        <v>"forEpermit"</v>
      </c>
      <c r="AK1041" t="str">
        <f t="shared" si="520"/>
        <v>"hasMany"</v>
      </c>
      <c r="AL1041" t="str">
        <f t="shared" si="521"/>
        <v>"LiveAnimals.LiveAnimalsEpermit","signatures","LiveAnimals.EpermitSignature","forEpermit","hasMany"</v>
      </c>
      <c r="AN1041">
        <f>COUNTIF(View_conceptual!G:G,L1041)</f>
        <v>0</v>
      </c>
      <c r="AO1041">
        <f>COUNTIF(View_conceptual!H:H,L1041)+COUNTIF(View_conceptual!I:I,N1041)</f>
        <v>0</v>
      </c>
      <c r="AQ1041" t="str">
        <f t="shared" si="522"/>
        <v/>
      </c>
      <c r="AR1041" t="str">
        <f t="shared" si="523"/>
        <v/>
      </c>
      <c r="AT1041">
        <f>COUNTIF(View_full!G:G,L1041)</f>
        <v>1</v>
      </c>
      <c r="AU1041">
        <f>COUNTIF(View_full!H:H,L1041)+COUNTIF(View_full!I:I,N1041)</f>
        <v>0</v>
      </c>
      <c r="AV1041">
        <f>COUNTIFS(Property_Manual!$A$2:$A$1206,Raw!L1041,Property_Manual!$B$2:$B$1206,Raw!M1041,Property_Manual!$C$2:$C$1206,Raw!N1041,Property_Manual!$D$2:$D$1206,Raw!O1041,Property_Manual!$F$2:$F$1206,"x")</f>
        <v>1</v>
      </c>
      <c r="AW1041" t="str">
        <f t="shared" si="524"/>
        <v>"LiveAnimals","LiveAnimalsEpermit","signatures","LiveAnimals","EpermitSignature",4,"Epermit for Live Animals details","List of all the signatures of the Epermit (applicant box 4; issuing authority box 6; issuer box 13 and examining authority box 14)","true","false","","https://onerecord.iata.org/ns/cargo#LiveAnimalsEpermit","https://onerecord.iata.org/ns/cargo#signatures","https://onerecord.iata.org/ns/cargo#EpermitSignature"</v>
      </c>
      <c r="AX1041" t="str">
        <f t="shared" si="525"/>
        <v/>
      </c>
      <c r="AY1041" t="str">
        <f t="shared" si="526"/>
        <v>"LiveAnimals.LiveAnimalsEpermit","signatures","LiveAnimals.EpermitSignature","forEpermit","hasMany"</v>
      </c>
    </row>
    <row r="1042" spans="1:51" x14ac:dyDescent="0.2">
      <c r="A1042" s="5" t="s">
        <v>1254</v>
      </c>
      <c r="B1042" s="5" t="s">
        <v>1199</v>
      </c>
      <c r="C1042" s="5" t="s">
        <v>208</v>
      </c>
      <c r="D1042" s="5" t="s">
        <v>681</v>
      </c>
      <c r="E1042" t="s">
        <v>1197</v>
      </c>
      <c r="F1042" s="5" t="s">
        <v>2209</v>
      </c>
      <c r="G1042">
        <v>1</v>
      </c>
      <c r="I1042" s="5" t="s">
        <v>672</v>
      </c>
      <c r="J1042" s="5" t="s">
        <v>682</v>
      </c>
      <c r="K1042" s="5"/>
      <c r="L1042" t="str">
        <f t="shared" si="496"/>
        <v>LiveAnimalsEpermit</v>
      </c>
      <c r="M1042" t="str">
        <f t="shared" si="497"/>
        <v>transactionPurposeCode</v>
      </c>
      <c r="N1042" t="str">
        <f t="shared" si="498"/>
        <v>TransactionPurposeCode</v>
      </c>
      <c r="O1042" t="str">
        <f t="shared" si="499"/>
        <v/>
      </c>
      <c r="P1042" t="str">
        <f t="shared" si="500"/>
        <v/>
      </c>
      <c r="Q1042" t="str">
        <f t="shared" si="501"/>
        <v>Object</v>
      </c>
      <c r="R1042" t="str">
        <f t="shared" si="502"/>
        <v>"LiveAnimals"</v>
      </c>
      <c r="S1042" t="str">
        <f t="shared" si="503"/>
        <v>"LiveAnimalsEpermit"</v>
      </c>
      <c r="T1042" t="str">
        <f t="shared" si="504"/>
        <v>"transactionPurposeCode"</v>
      </c>
      <c r="U1042" t="str">
        <f t="shared" si="505"/>
        <v>"CodeList"</v>
      </c>
      <c r="V1042" t="str">
        <f t="shared" si="506"/>
        <v>"TransactionPurposeCode"</v>
      </c>
      <c r="W1042">
        <f>IF($A1042="Implicit","",COUNTIFS($C$8:C1042,C1042,$A$8:A1042,"Explicit"))</f>
        <v>5</v>
      </c>
      <c r="X1042" t="str">
        <f t="shared" si="507"/>
        <v>"Epermit for Live Animals details"</v>
      </c>
      <c r="Y1042" t="str">
        <f t="shared" si="508"/>
        <v>"Code indicating the purpose of the transaction (box 5a)"</v>
      </c>
      <c r="Z1042" t="str">
        <f t="shared" si="509"/>
        <v>"false"</v>
      </c>
      <c r="AA1042" t="str">
        <f t="shared" si="510"/>
        <v>"true"</v>
      </c>
      <c r="AB1042" t="str">
        <f t="shared" si="511"/>
        <v>""</v>
      </c>
      <c r="AC1042" t="str">
        <f t="shared" si="512"/>
        <v>"https://onerecord.iata.org/ns/cargo#LiveAnimalsEpermit"</v>
      </c>
      <c r="AD1042" t="str">
        <f t="shared" si="513"/>
        <v>"https://onerecord.iata.org/ns/cargo#transactionPurposeCode"</v>
      </c>
      <c r="AE1042" t="str">
        <f t="shared" si="514"/>
        <v>"https://onerecord.iata.org/ns/code-lists/TransactionPurposeCode"</v>
      </c>
      <c r="AF1042" t="str">
        <f t="shared" si="515"/>
        <v>"LiveAnimals","LiveAnimalsEpermit","transactionPurposeCode","CodeList","TransactionPurposeCode",5,"Epermit for Live Animals details","Code indicating the purpose of the transaction (box 5a)","false","true","","https://onerecord.iata.org/ns/cargo#LiveAnimalsEpermit","https://onerecord.iata.org/ns/cargo#transactionPurposeCode","https://onerecord.iata.org/ns/code-lists/TransactionPurposeCode"</v>
      </c>
      <c r="AG1042" t="str">
        <f t="shared" si="516"/>
        <v>"LiveAnimals.LiveAnimalsEpermit"</v>
      </c>
      <c r="AH1042" t="str">
        <f t="shared" si="517"/>
        <v>"transactionPurposeCode"</v>
      </c>
      <c r="AI1042" t="str">
        <f t="shared" si="518"/>
        <v>"CodeList.TransactionPurposeCode"</v>
      </c>
      <c r="AJ1042" t="str">
        <f t="shared" si="519"/>
        <v>""</v>
      </c>
      <c r="AK1042" t="str">
        <f t="shared" si="520"/>
        <v>"hasOne"</v>
      </c>
      <c r="AL1042" t="str">
        <f t="shared" si="521"/>
        <v>"LiveAnimals.LiveAnimalsEpermit","transactionPurposeCode","CodeList.TransactionPurposeCode","","hasOne"</v>
      </c>
      <c r="AN1042">
        <f>COUNTIF(View_conceptual!G:G,L1042)</f>
        <v>0</v>
      </c>
      <c r="AO1042">
        <f>COUNTIF(View_conceptual!H:H,L1042)+COUNTIF(View_conceptual!I:I,N1042)</f>
        <v>0</v>
      </c>
      <c r="AQ1042" t="str">
        <f t="shared" si="522"/>
        <v/>
      </c>
      <c r="AR1042" t="str">
        <f t="shared" si="523"/>
        <v/>
      </c>
      <c r="AT1042">
        <f>COUNTIF(View_full!G:G,L1042)</f>
        <v>1</v>
      </c>
      <c r="AU1042">
        <f>COUNTIF(View_full!H:H,L1042)+COUNTIF(View_full!I:I,N1042)</f>
        <v>0</v>
      </c>
      <c r="AV1042">
        <f>COUNTIFS(Property_Manual!$A$2:$A$1206,Raw!L1042,Property_Manual!$B$2:$B$1206,Raw!M1042,Property_Manual!$C$2:$C$1206,Raw!N1042,Property_Manual!$D$2:$D$1206,Raw!O1042,Property_Manual!$F$2:$F$1206,"x")</f>
        <v>0</v>
      </c>
      <c r="AW1042" t="str">
        <f t="shared" si="524"/>
        <v>"LiveAnimals","LiveAnimalsEpermit","transactionPurposeCode","CodeList","TransactionPurposeCode",5,"Epermit for Live Animals details","Code indicating the purpose of the transaction (box 5a)","false","true","","https://onerecord.iata.org/ns/cargo#LiveAnimalsEpermit","https://onerecord.iata.org/ns/cargo#transactionPurposeCode","https://onerecord.iata.org/ns/code-lists/TransactionPurposeCode"</v>
      </c>
      <c r="AX1042" t="str">
        <f t="shared" si="525"/>
        <v/>
      </c>
      <c r="AY1042" t="str">
        <f t="shared" si="526"/>
        <v/>
      </c>
    </row>
    <row r="1043" spans="1:51" x14ac:dyDescent="0.2">
      <c r="A1043" s="5" t="s">
        <v>1254</v>
      </c>
      <c r="B1043" s="5" t="s">
        <v>1199</v>
      </c>
      <c r="C1043" s="5" t="s">
        <v>208</v>
      </c>
      <c r="D1043" s="5" t="s">
        <v>683</v>
      </c>
      <c r="E1043" t="s">
        <v>49</v>
      </c>
      <c r="F1043" s="5" t="s">
        <v>58</v>
      </c>
      <c r="G1043">
        <v>1</v>
      </c>
      <c r="I1043" s="5" t="s">
        <v>672</v>
      </c>
      <c r="J1043" s="5" t="s">
        <v>684</v>
      </c>
      <c r="K1043" s="5"/>
      <c r="L1043" t="str">
        <f t="shared" si="496"/>
        <v>LiveAnimalsEpermit</v>
      </c>
      <c r="M1043" t="str">
        <f t="shared" si="497"/>
        <v>transportContractTypeCode</v>
      </c>
      <c r="N1043" t="str">
        <f t="shared" si="498"/>
        <v>CodeListElement</v>
      </c>
      <c r="O1043" t="str">
        <f t="shared" si="499"/>
        <v/>
      </c>
      <c r="P1043" t="str">
        <f t="shared" si="500"/>
        <v/>
      </c>
      <c r="Q1043" t="str">
        <f t="shared" si="501"/>
        <v>Object</v>
      </c>
      <c r="R1043" t="str">
        <f t="shared" si="502"/>
        <v>"LiveAnimals"</v>
      </c>
      <c r="S1043" t="str">
        <f t="shared" si="503"/>
        <v>"LiveAnimalsEpermit"</v>
      </c>
      <c r="T1043" t="str">
        <f t="shared" si="504"/>
        <v>"transportContractTypeCode"</v>
      </c>
      <c r="U1043" t="str">
        <f t="shared" si="505"/>
        <v>"Embedded"</v>
      </c>
      <c r="V1043" t="str">
        <f t="shared" si="506"/>
        <v>"CodeListElement"</v>
      </c>
      <c r="W1043">
        <f>IF($A1043="Implicit","",COUNTIFS($C$8:C1043,C1043,$A$8:A1043,"Explicit"))</f>
        <v>6</v>
      </c>
      <c r="X1043" t="str">
        <f t="shared" si="507"/>
        <v>"Epermit for Live Animals details"</v>
      </c>
      <c r="Y1043" t="str">
        <f t="shared" si="508"/>
        <v>"Code specifying the transport document name (box 15)"</v>
      </c>
      <c r="Z1043" t="str">
        <f t="shared" si="509"/>
        <v>"false"</v>
      </c>
      <c r="AA1043" t="str">
        <f t="shared" si="510"/>
        <v>"false"</v>
      </c>
      <c r="AB1043" t="str">
        <f t="shared" si="511"/>
        <v>""</v>
      </c>
      <c r="AC1043" t="str">
        <f t="shared" si="512"/>
        <v>"https://onerecord.iata.org/ns/cargo#LiveAnimalsEpermit"</v>
      </c>
      <c r="AD1043" t="str">
        <f t="shared" si="513"/>
        <v>"https://onerecord.iata.org/ns/cargo#transportContractTypeCode"</v>
      </c>
      <c r="AE1043" t="str">
        <f t="shared" si="514"/>
        <v>"https://onerecord.iata.org/ns/cargo#CodeListElement"</v>
      </c>
      <c r="AF1043" t="str">
        <f t="shared" si="515"/>
        <v>"LiveAnimals","LiveAnimalsEpermit","transportContractTypeCode","Embedded","CodeListElement",6,"Epermit for Live Animals details","Code specifying the transport document name (box 15)","false","false","","https://onerecord.iata.org/ns/cargo#LiveAnimalsEpermit","https://onerecord.iata.org/ns/cargo#transportContractTypeCode","https://onerecord.iata.org/ns/cargo#CodeListElement"</v>
      </c>
      <c r="AG1043" t="str">
        <f t="shared" si="516"/>
        <v>"LiveAnimals.LiveAnimalsEpermit"</v>
      </c>
      <c r="AH1043" t="str">
        <f t="shared" si="517"/>
        <v>"transportContractTypeCode"</v>
      </c>
      <c r="AI1043" t="str">
        <f t="shared" si="518"/>
        <v>"Embedded.CodeListElement"</v>
      </c>
      <c r="AJ1043" t="str">
        <f t="shared" si="519"/>
        <v>""</v>
      </c>
      <c r="AK1043" t="str">
        <f t="shared" si="520"/>
        <v>"hasOne"</v>
      </c>
      <c r="AL1043" t="str">
        <f t="shared" si="521"/>
        <v>"LiveAnimals.LiveAnimalsEpermit","transportContractTypeCode","Embedded.CodeListElement","","hasOne"</v>
      </c>
      <c r="AN1043">
        <f>COUNTIF(View_conceptual!G:G,L1043)</f>
        <v>0</v>
      </c>
      <c r="AO1043">
        <f>COUNTIF(View_conceptual!H:H,L1043)+COUNTIF(View_conceptual!I:I,N1043)</f>
        <v>0</v>
      </c>
      <c r="AQ1043" t="str">
        <f t="shared" si="522"/>
        <v/>
      </c>
      <c r="AR1043" t="str">
        <f t="shared" si="523"/>
        <v/>
      </c>
      <c r="AT1043">
        <f>COUNTIF(View_full!G:G,L1043)</f>
        <v>1</v>
      </c>
      <c r="AU1043">
        <f>COUNTIF(View_full!H:H,L1043)+COUNTIF(View_full!I:I,N1043)</f>
        <v>0</v>
      </c>
      <c r="AV1043">
        <f>COUNTIFS(Property_Manual!$A$2:$A$1206,Raw!L1043,Property_Manual!$B$2:$B$1206,Raw!M1043,Property_Manual!$C$2:$C$1206,Raw!N1043,Property_Manual!$D$2:$D$1206,Raw!O1043,Property_Manual!$F$2:$F$1206,"x")</f>
        <v>0</v>
      </c>
      <c r="AW1043" t="str">
        <f t="shared" si="524"/>
        <v>"LiveAnimals","LiveAnimalsEpermit","transportContractTypeCode","Embedded","CodeListElement",6,"Epermit for Live Animals details","Code specifying the transport document name (box 15)","false","false","","https://onerecord.iata.org/ns/cargo#LiveAnimalsEpermit","https://onerecord.iata.org/ns/cargo#transportContractTypeCode","https://onerecord.iata.org/ns/cargo#CodeListElement"</v>
      </c>
      <c r="AX1043" t="str">
        <f t="shared" si="525"/>
        <v/>
      </c>
      <c r="AY1043" t="str">
        <f t="shared" si="526"/>
        <v/>
      </c>
    </row>
    <row r="1044" spans="1:51" x14ac:dyDescent="0.2">
      <c r="A1044" s="5" t="s">
        <v>1254</v>
      </c>
      <c r="B1044" s="5" t="s">
        <v>1199</v>
      </c>
      <c r="C1044" s="5" t="s">
        <v>208</v>
      </c>
      <c r="D1044" s="5" t="s">
        <v>38</v>
      </c>
      <c r="E1044" t="s">
        <v>1209</v>
      </c>
      <c r="F1044" s="5" t="s">
        <v>23</v>
      </c>
      <c r="H1044" t="s">
        <v>415</v>
      </c>
      <c r="I1044" s="5" t="s">
        <v>672</v>
      </c>
      <c r="J1044" s="5" t="s">
        <v>39</v>
      </c>
      <c r="K1044" s="5"/>
      <c r="L1044" t="str">
        <f t="shared" si="496"/>
        <v>LiveAnimalsEpermit</v>
      </c>
      <c r="M1044" t="str">
        <f t="shared" si="497"/>
        <v>checks</v>
      </c>
      <c r="N1044" t="str">
        <f t="shared" si="498"/>
        <v>Check</v>
      </c>
      <c r="O1044" t="str">
        <f t="shared" si="499"/>
        <v>checkedObject</v>
      </c>
      <c r="P1044" t="str">
        <f t="shared" si="500"/>
        <v/>
      </c>
      <c r="Q1044" t="str">
        <f t="shared" si="501"/>
        <v>Object</v>
      </c>
      <c r="R1044" t="str">
        <f t="shared" si="502"/>
        <v>"LiveAnimals"</v>
      </c>
      <c r="S1044" t="str">
        <f t="shared" si="503"/>
        <v>"LiveAnimalsEpermit"</v>
      </c>
      <c r="T1044" t="str">
        <f t="shared" si="504"/>
        <v>"checks"</v>
      </c>
      <c r="U1044" t="str">
        <f t="shared" si="505"/>
        <v>"Action"</v>
      </c>
      <c r="V1044" t="str">
        <f t="shared" si="506"/>
        <v>"Check"</v>
      </c>
      <c r="W1044">
        <f>IF($A1044="Implicit","",COUNTIFS($C$8:C1044,C1044,$A$8:A1044,"Explicit"))</f>
        <v>7</v>
      </c>
      <c r="X1044" t="str">
        <f t="shared" si="507"/>
        <v>"Epermit for Live Animals details"</v>
      </c>
      <c r="Y1044" t="str">
        <f t="shared" si="508"/>
        <v>"References to the CheckActions performed on the object"</v>
      </c>
      <c r="Z1044" t="str">
        <f t="shared" si="509"/>
        <v>"true"</v>
      </c>
      <c r="AA1044" t="str">
        <f t="shared" si="510"/>
        <v>"false"</v>
      </c>
      <c r="AB1044" t="str">
        <f t="shared" si="511"/>
        <v>""</v>
      </c>
      <c r="AC1044" t="str">
        <f t="shared" si="512"/>
        <v>"https://onerecord.iata.org/ns/cargo#LiveAnimalsEpermit"</v>
      </c>
      <c r="AD1044" t="str">
        <f t="shared" si="513"/>
        <v>"https://onerecord.iata.org/ns/cargo#checks"</v>
      </c>
      <c r="AE1044" t="str">
        <f t="shared" si="514"/>
        <v>"https://onerecord.iata.org/ns/cargo#Check"</v>
      </c>
      <c r="AF1044" t="str">
        <f t="shared" si="515"/>
        <v>"LiveAnimals","LiveAnimalsEpermit","checks","Action","Check",7,"Epermit for Live Animals details","References to the CheckActions performed on the object","true","false","","https://onerecord.iata.org/ns/cargo#LiveAnimalsEpermit","https://onerecord.iata.org/ns/cargo#checks","https://onerecord.iata.org/ns/cargo#Check"</v>
      </c>
      <c r="AG1044" t="str">
        <f t="shared" si="516"/>
        <v>"LiveAnimals.LiveAnimalsEpermit"</v>
      </c>
      <c r="AH1044" t="str">
        <f t="shared" si="517"/>
        <v>"checks"</v>
      </c>
      <c r="AI1044" t="str">
        <f t="shared" si="518"/>
        <v>"Action.Check"</v>
      </c>
      <c r="AJ1044" t="str">
        <f t="shared" si="519"/>
        <v>"checkedObject"</v>
      </c>
      <c r="AK1044" t="str">
        <f t="shared" si="520"/>
        <v>"hasMany"</v>
      </c>
      <c r="AL1044" t="str">
        <f t="shared" si="521"/>
        <v>"LiveAnimals.LiveAnimalsEpermit","checks","Action.Check","checkedObject","hasMany"</v>
      </c>
      <c r="AN1044">
        <f>COUNTIF(View_conceptual!G:G,L1044)</f>
        <v>0</v>
      </c>
      <c r="AO1044">
        <f>COUNTIF(View_conceptual!H:H,L1044)+COUNTIF(View_conceptual!I:I,N1044)</f>
        <v>0</v>
      </c>
      <c r="AQ1044" t="str">
        <f t="shared" si="522"/>
        <v/>
      </c>
      <c r="AR1044" t="str">
        <f t="shared" si="523"/>
        <v/>
      </c>
      <c r="AT1044">
        <f>COUNTIF(View_full!G:G,L1044)</f>
        <v>1</v>
      </c>
      <c r="AU1044">
        <f>COUNTIF(View_full!H:H,L1044)+COUNTIF(View_full!I:I,N1044)</f>
        <v>0</v>
      </c>
      <c r="AV1044">
        <f>COUNTIFS(Property_Manual!$A$2:$A$1206,Raw!L1044,Property_Manual!$B$2:$B$1206,Raw!M1044,Property_Manual!$C$2:$C$1206,Raw!N1044,Property_Manual!$D$2:$D$1206,Raw!O1044,Property_Manual!$F$2:$F$1206,"x")</f>
        <v>0</v>
      </c>
      <c r="AW1044" t="str">
        <f t="shared" si="524"/>
        <v>"LiveAnimals","LiveAnimalsEpermit","checks","Action","Check",7,"Epermit for Live Animals details","References to the CheckActions performed on the object","true","false","","https://onerecord.iata.org/ns/cargo#LiveAnimalsEpermit","https://onerecord.iata.org/ns/cargo#checks","https://onerecord.iata.org/ns/cargo#Check"</v>
      </c>
      <c r="AX1044" t="str">
        <f t="shared" si="525"/>
        <v/>
      </c>
      <c r="AY1044" t="str">
        <f t="shared" si="526"/>
        <v/>
      </c>
    </row>
    <row r="1045" spans="1:51" x14ac:dyDescent="0.2">
      <c r="A1045" s="5" t="s">
        <v>1254</v>
      </c>
      <c r="B1045" s="5" t="s">
        <v>1199</v>
      </c>
      <c r="C1045" s="5" t="s">
        <v>208</v>
      </c>
      <c r="D1045" s="5" t="s">
        <v>43</v>
      </c>
      <c r="E1045" t="s">
        <v>1198</v>
      </c>
      <c r="F1045" s="5" t="s">
        <v>44</v>
      </c>
      <c r="H1045" t="s">
        <v>654</v>
      </c>
      <c r="I1045" s="5" t="s">
        <v>672</v>
      </c>
      <c r="J1045" s="5" t="s">
        <v>45</v>
      </c>
      <c r="K1045" s="5"/>
      <c r="L1045" t="str">
        <f t="shared" si="496"/>
        <v>LiveAnimalsEpermit</v>
      </c>
      <c r="M1045" t="str">
        <f t="shared" si="497"/>
        <v>externalReferences</v>
      </c>
      <c r="N1045" t="str">
        <f t="shared" si="498"/>
        <v>ExternalReference</v>
      </c>
      <c r="O1045" t="str">
        <f t="shared" si="499"/>
        <v>referenceForObjects</v>
      </c>
      <c r="P1045" t="str">
        <f t="shared" si="500"/>
        <v/>
      </c>
      <c r="Q1045" t="str">
        <f t="shared" si="501"/>
        <v>Object</v>
      </c>
      <c r="R1045" t="str">
        <f t="shared" si="502"/>
        <v>"LiveAnimals"</v>
      </c>
      <c r="S1045" t="str">
        <f t="shared" si="503"/>
        <v>"LiveAnimalsEpermit"</v>
      </c>
      <c r="T1045" t="str">
        <f t="shared" si="504"/>
        <v>"externalReferences"</v>
      </c>
      <c r="U1045" t="str">
        <f t="shared" si="505"/>
        <v>"Common"</v>
      </c>
      <c r="V1045" t="str">
        <f t="shared" si="506"/>
        <v>"ExternalReference"</v>
      </c>
      <c r="W1045">
        <f>IF($A1045="Implicit","",COUNTIFS($C$8:C1045,C1045,$A$8:A1045,"Explicit"))</f>
        <v>8</v>
      </c>
      <c r="X1045" t="str">
        <f t="shared" si="507"/>
        <v>"Epermit for Live Animals details"</v>
      </c>
      <c r="Y1045" t="str">
        <f t="shared" si="508"/>
        <v>"References to all associated ExternalReferences"</v>
      </c>
      <c r="Z1045" t="str">
        <f t="shared" si="509"/>
        <v>"true"</v>
      </c>
      <c r="AA1045" t="str">
        <f t="shared" si="510"/>
        <v>"false"</v>
      </c>
      <c r="AB1045" t="str">
        <f t="shared" si="511"/>
        <v>""</v>
      </c>
      <c r="AC1045" t="str">
        <f t="shared" si="512"/>
        <v>"https://onerecord.iata.org/ns/cargo#LiveAnimalsEpermit"</v>
      </c>
      <c r="AD1045" t="str">
        <f t="shared" si="513"/>
        <v>"https://onerecord.iata.org/ns/cargo#externalReferences"</v>
      </c>
      <c r="AE1045" t="str">
        <f t="shared" si="514"/>
        <v>"https://onerecord.iata.org/ns/cargo#ExternalReference"</v>
      </c>
      <c r="AF1045" t="str">
        <f t="shared" si="515"/>
        <v>"LiveAnimals","LiveAnimalsEpermit","externalReferences","Common","ExternalReference",8,"Epermit for Live Animals details","References to all associated ExternalReferences","true","false","","https://onerecord.iata.org/ns/cargo#LiveAnimalsEpermit","https://onerecord.iata.org/ns/cargo#externalReferences","https://onerecord.iata.org/ns/cargo#ExternalReference"</v>
      </c>
      <c r="AG1045" t="str">
        <f t="shared" si="516"/>
        <v>"LiveAnimals.LiveAnimalsEpermit"</v>
      </c>
      <c r="AH1045" t="str">
        <f t="shared" si="517"/>
        <v>"externalReferences"</v>
      </c>
      <c r="AI1045" t="str">
        <f t="shared" si="518"/>
        <v>"Common.ExternalReference"</v>
      </c>
      <c r="AJ1045" t="str">
        <f t="shared" si="519"/>
        <v>"referenceForObjects"</v>
      </c>
      <c r="AK1045" t="str">
        <f t="shared" si="520"/>
        <v>"hasMany"</v>
      </c>
      <c r="AL1045" t="str">
        <f t="shared" si="521"/>
        <v>"LiveAnimals.LiveAnimalsEpermit","externalReferences","Common.ExternalReference","referenceForObjects","hasMany"</v>
      </c>
      <c r="AN1045">
        <f>COUNTIF(View_conceptual!G:G,L1045)</f>
        <v>0</v>
      </c>
      <c r="AO1045">
        <f>COUNTIF(View_conceptual!H:H,L1045)+COUNTIF(View_conceptual!I:I,N1045)</f>
        <v>0</v>
      </c>
      <c r="AQ1045" t="str">
        <f t="shared" si="522"/>
        <v/>
      </c>
      <c r="AR1045" t="str">
        <f t="shared" si="523"/>
        <v/>
      </c>
      <c r="AT1045">
        <f>COUNTIF(View_full!G:G,L1045)</f>
        <v>1</v>
      </c>
      <c r="AU1045">
        <f>COUNTIF(View_full!H:H,L1045)+COUNTIF(View_full!I:I,N1045)</f>
        <v>0</v>
      </c>
      <c r="AV1045">
        <f>COUNTIFS(Property_Manual!$A$2:$A$1206,Raw!L1045,Property_Manual!$B$2:$B$1206,Raw!M1045,Property_Manual!$C$2:$C$1206,Raw!N1045,Property_Manual!$D$2:$D$1206,Raw!O1045,Property_Manual!$F$2:$F$1206,"x")</f>
        <v>0</v>
      </c>
      <c r="AW1045" t="str">
        <f t="shared" si="524"/>
        <v>"LiveAnimals","LiveAnimalsEpermit","externalReferences","Common","ExternalReference",8,"Epermit for Live Animals details","References to all associated ExternalReferences","true","false","","https://onerecord.iata.org/ns/cargo#LiveAnimalsEpermit","https://onerecord.iata.org/ns/cargo#externalReferences","https://onerecord.iata.org/ns/cargo#ExternalReference"</v>
      </c>
      <c r="AX1045" t="str">
        <f t="shared" si="525"/>
        <v/>
      </c>
      <c r="AY1045" t="str">
        <f t="shared" si="526"/>
        <v/>
      </c>
    </row>
    <row r="1046" spans="1:51" x14ac:dyDescent="0.2">
      <c r="A1046" s="5" t="s">
        <v>1255</v>
      </c>
      <c r="B1046" s="5" t="s">
        <v>1199</v>
      </c>
      <c r="C1046" s="5" t="s">
        <v>208</v>
      </c>
      <c r="D1046" s="5" t="s">
        <v>671</v>
      </c>
      <c r="E1046" t="s">
        <v>1836</v>
      </c>
      <c r="F1046" s="5" t="s">
        <v>297</v>
      </c>
      <c r="G1046">
        <v>1</v>
      </c>
      <c r="I1046" s="5" t="s">
        <v>672</v>
      </c>
      <c r="J1046" s="5" t="s">
        <v>673</v>
      </c>
      <c r="K1046" s="5"/>
      <c r="L1046" t="str">
        <f t="shared" si="496"/>
        <v>LiveAnimalsEpermit</v>
      </c>
      <c r="M1046" t="str">
        <f t="shared" si="497"/>
        <v>consignee</v>
      </c>
      <c r="N1046" t="str">
        <f t="shared" si="498"/>
        <v>Carrier</v>
      </c>
      <c r="O1046" t="str">
        <f t="shared" si="499"/>
        <v/>
      </c>
      <c r="P1046" t="str">
        <f t="shared" si="500"/>
        <v/>
      </c>
      <c r="Q1046" t="str">
        <f t="shared" si="501"/>
        <v>Object</v>
      </c>
      <c r="R1046" t="str">
        <f t="shared" si="502"/>
        <v/>
      </c>
      <c r="S1046" t="str">
        <f t="shared" si="503"/>
        <v/>
      </c>
      <c r="T1046" t="str">
        <f t="shared" si="504"/>
        <v/>
      </c>
      <c r="U1046" t="str">
        <f t="shared" si="505"/>
        <v/>
      </c>
      <c r="V1046" t="str">
        <f t="shared" si="506"/>
        <v/>
      </c>
      <c r="W1046" t="str">
        <f>IF($A1046="Implicit","",COUNTIFS($C$8:C1046,C1046,$A$8:A1046,"Explicit"))</f>
        <v/>
      </c>
      <c r="X1046" t="str">
        <f t="shared" si="507"/>
        <v/>
      </c>
      <c r="Y1046" t="str">
        <f t="shared" si="508"/>
        <v/>
      </c>
      <c r="Z1046" t="str">
        <f t="shared" si="509"/>
        <v/>
      </c>
      <c r="AA1046" t="str">
        <f t="shared" si="510"/>
        <v/>
      </c>
      <c r="AB1046" t="str">
        <f t="shared" si="511"/>
        <v/>
      </c>
      <c r="AC1046" t="str">
        <f t="shared" si="512"/>
        <v/>
      </c>
      <c r="AD1046" t="str">
        <f t="shared" si="513"/>
        <v/>
      </c>
      <c r="AE1046" t="str">
        <f t="shared" si="514"/>
        <v/>
      </c>
      <c r="AF1046" t="str">
        <f t="shared" si="515"/>
        <v/>
      </c>
      <c r="AG1046" t="str">
        <f t="shared" si="516"/>
        <v>"LiveAnimals.LiveAnimalsEpermit"</v>
      </c>
      <c r="AH1046" t="str">
        <f t="shared" si="517"/>
        <v>"consignee"</v>
      </c>
      <c r="AI1046" t="str">
        <f t="shared" si="518"/>
        <v>"Agent.Carrier"</v>
      </c>
      <c r="AJ1046" t="str">
        <f t="shared" si="519"/>
        <v>""</v>
      </c>
      <c r="AK1046" t="str">
        <f t="shared" si="520"/>
        <v>"hasOne"</v>
      </c>
      <c r="AL1046" t="str">
        <f t="shared" si="521"/>
        <v>"LiveAnimals.LiveAnimalsEpermit","consignee","Agent.Carrier","","hasOne"</v>
      </c>
      <c r="AN1046">
        <f>COUNTIF(View_conceptual!G:G,L1046)</f>
        <v>0</v>
      </c>
      <c r="AO1046">
        <f>COUNTIF(View_conceptual!H:H,L1046)+COUNTIF(View_conceptual!I:I,N1046)</f>
        <v>0</v>
      </c>
      <c r="AQ1046" t="str">
        <f t="shared" si="522"/>
        <v/>
      </c>
      <c r="AR1046" t="str">
        <f t="shared" si="523"/>
        <v/>
      </c>
      <c r="AT1046">
        <f>COUNTIF(View_full!G:G,L1046)</f>
        <v>1</v>
      </c>
      <c r="AU1046">
        <f>COUNTIF(View_full!H:H,L1046)+COUNTIF(View_full!I:I,N1046)</f>
        <v>0</v>
      </c>
      <c r="AV1046">
        <f>COUNTIFS(Property_Manual!$A$2:$A$1206,Raw!L1046,Property_Manual!$B$2:$B$1206,Raw!M1046,Property_Manual!$C$2:$C$1206,Raw!N1046,Property_Manual!$D$2:$D$1206,Raw!O1046,Property_Manual!$F$2:$F$1206,"x")</f>
        <v>0</v>
      </c>
      <c r="AW1046" t="str">
        <f t="shared" si="524"/>
        <v/>
      </c>
      <c r="AX1046" t="str">
        <f t="shared" si="525"/>
        <v/>
      </c>
      <c r="AY1046" t="str">
        <f t="shared" si="526"/>
        <v/>
      </c>
    </row>
    <row r="1047" spans="1:51" x14ac:dyDescent="0.2">
      <c r="A1047" s="5" t="s">
        <v>1255</v>
      </c>
      <c r="B1047" s="5" t="s">
        <v>1199</v>
      </c>
      <c r="C1047" s="5" t="s">
        <v>208</v>
      </c>
      <c r="D1047" s="5" t="s">
        <v>671</v>
      </c>
      <c r="E1047" t="s">
        <v>1836</v>
      </c>
      <c r="F1047" s="5" t="s">
        <v>230</v>
      </c>
      <c r="G1047">
        <v>1</v>
      </c>
      <c r="I1047" s="5" t="s">
        <v>672</v>
      </c>
      <c r="J1047" s="5" t="s">
        <v>673</v>
      </c>
      <c r="K1047" s="5" t="s">
        <v>297</v>
      </c>
      <c r="L1047" t="str">
        <f t="shared" si="496"/>
        <v>LiveAnimalsEpermit</v>
      </c>
      <c r="M1047" t="str">
        <f t="shared" si="497"/>
        <v>consignee</v>
      </c>
      <c r="N1047" t="str">
        <f t="shared" si="498"/>
        <v>Company</v>
      </c>
      <c r="O1047" t="str">
        <f t="shared" si="499"/>
        <v/>
      </c>
      <c r="P1047" t="str">
        <f t="shared" si="500"/>
        <v>Carrier</v>
      </c>
      <c r="Q1047" t="str">
        <f t="shared" si="501"/>
        <v>Object</v>
      </c>
      <c r="R1047" t="str">
        <f t="shared" si="502"/>
        <v/>
      </c>
      <c r="S1047" t="str">
        <f t="shared" si="503"/>
        <v/>
      </c>
      <c r="T1047" t="str">
        <f t="shared" si="504"/>
        <v/>
      </c>
      <c r="U1047" t="str">
        <f t="shared" si="505"/>
        <v/>
      </c>
      <c r="V1047" t="str">
        <f t="shared" si="506"/>
        <v/>
      </c>
      <c r="W1047" t="str">
        <f>IF($A1047="Implicit","",COUNTIFS($C$8:C1047,C1047,$A$8:A1047,"Explicit"))</f>
        <v/>
      </c>
      <c r="X1047" t="str">
        <f t="shared" si="507"/>
        <v/>
      </c>
      <c r="Y1047" t="str">
        <f t="shared" si="508"/>
        <v/>
      </c>
      <c r="Z1047" t="str">
        <f t="shared" si="509"/>
        <v/>
      </c>
      <c r="AA1047" t="str">
        <f t="shared" si="510"/>
        <v/>
      </c>
      <c r="AB1047" t="str">
        <f t="shared" si="511"/>
        <v/>
      </c>
      <c r="AC1047" t="str">
        <f t="shared" si="512"/>
        <v/>
      </c>
      <c r="AD1047" t="str">
        <f t="shared" si="513"/>
        <v/>
      </c>
      <c r="AE1047" t="str">
        <f t="shared" si="514"/>
        <v/>
      </c>
      <c r="AF1047" t="str">
        <f t="shared" si="515"/>
        <v/>
      </c>
      <c r="AG1047" t="str">
        <f t="shared" si="516"/>
        <v>"LiveAnimals.LiveAnimalsEpermit"</v>
      </c>
      <c r="AH1047" t="str">
        <f t="shared" si="517"/>
        <v>"consignee"</v>
      </c>
      <c r="AI1047" t="str">
        <f t="shared" si="518"/>
        <v>"Agent.Company"</v>
      </c>
      <c r="AJ1047" t="str">
        <f t="shared" si="519"/>
        <v>""</v>
      </c>
      <c r="AK1047" t="str">
        <f t="shared" si="520"/>
        <v>"hasOne"</v>
      </c>
      <c r="AL1047" t="str">
        <f t="shared" si="521"/>
        <v>"LiveAnimals.LiveAnimalsEpermit","consignee","Agent.Company","","hasOne"</v>
      </c>
      <c r="AN1047">
        <f>COUNTIF(View_conceptual!G:G,L1047)</f>
        <v>0</v>
      </c>
      <c r="AO1047">
        <f>COUNTIF(View_conceptual!H:H,L1047)+COUNTIF(View_conceptual!I:I,N1047)</f>
        <v>0</v>
      </c>
      <c r="AQ1047" t="str">
        <f t="shared" si="522"/>
        <v/>
      </c>
      <c r="AR1047" t="str">
        <f t="shared" si="523"/>
        <v/>
      </c>
      <c r="AT1047">
        <f>COUNTIF(View_full!G:G,L1047)</f>
        <v>1</v>
      </c>
      <c r="AU1047">
        <f>COUNTIF(View_full!H:H,L1047)+COUNTIF(View_full!I:I,N1047)</f>
        <v>0</v>
      </c>
      <c r="AV1047">
        <f>COUNTIFS(Property_Manual!$A$2:$A$1206,Raw!L1047,Property_Manual!$B$2:$B$1206,Raw!M1047,Property_Manual!$C$2:$C$1206,Raw!N1047,Property_Manual!$D$2:$D$1206,Raw!O1047,Property_Manual!$F$2:$F$1206,"x")</f>
        <v>0</v>
      </c>
      <c r="AW1047" t="str">
        <f t="shared" si="524"/>
        <v/>
      </c>
      <c r="AX1047" t="str">
        <f t="shared" si="525"/>
        <v/>
      </c>
      <c r="AY1047" t="str">
        <f t="shared" si="526"/>
        <v/>
      </c>
    </row>
    <row r="1048" spans="1:51" x14ac:dyDescent="0.2">
      <c r="A1048" s="5" t="s">
        <v>1255</v>
      </c>
      <c r="B1048" s="5" t="s">
        <v>1199</v>
      </c>
      <c r="C1048" s="5" t="s">
        <v>208</v>
      </c>
      <c r="D1048" s="5" t="s">
        <v>674</v>
      </c>
      <c r="E1048" s="5" t="s">
        <v>1199</v>
      </c>
      <c r="F1048" s="5" t="s">
        <v>202</v>
      </c>
      <c r="H1048" s="5" t="s">
        <v>207</v>
      </c>
      <c r="I1048" s="5" t="s">
        <v>672</v>
      </c>
      <c r="J1048" s="5" t="s">
        <v>675</v>
      </c>
      <c r="K1048" s="5"/>
      <c r="L1048" t="str">
        <f t="shared" si="496"/>
        <v>LiveAnimalsEpermit</v>
      </c>
      <c r="M1048" t="str">
        <f t="shared" si="497"/>
        <v>consignments</v>
      </c>
      <c r="N1048" t="str">
        <f t="shared" si="498"/>
        <v>EpermitConsignment</v>
      </c>
      <c r="O1048" t="str">
        <f t="shared" si="499"/>
        <v>epermit</v>
      </c>
      <c r="P1048" t="str">
        <f t="shared" si="500"/>
        <v/>
      </c>
      <c r="Q1048" t="str">
        <f t="shared" si="501"/>
        <v>Object</v>
      </c>
      <c r="R1048" t="str">
        <f t="shared" si="502"/>
        <v/>
      </c>
      <c r="S1048" t="str">
        <f t="shared" si="503"/>
        <v/>
      </c>
      <c r="T1048" t="str">
        <f t="shared" si="504"/>
        <v/>
      </c>
      <c r="U1048" t="str">
        <f t="shared" si="505"/>
        <v/>
      </c>
      <c r="V1048" t="str">
        <f t="shared" si="506"/>
        <v/>
      </c>
      <c r="W1048" t="str">
        <f>IF($A1048="Implicit","",COUNTIFS($C$8:C1048,C1048,$A$8:A1048,"Explicit"))</f>
        <v/>
      </c>
      <c r="X1048" t="str">
        <f t="shared" si="507"/>
        <v/>
      </c>
      <c r="Y1048" t="str">
        <f t="shared" si="508"/>
        <v/>
      </c>
      <c r="Z1048" t="str">
        <f t="shared" si="509"/>
        <v/>
      </c>
      <c r="AA1048" t="str">
        <f t="shared" si="510"/>
        <v/>
      </c>
      <c r="AB1048" t="str">
        <f t="shared" si="511"/>
        <v/>
      </c>
      <c r="AC1048" t="str">
        <f t="shared" si="512"/>
        <v/>
      </c>
      <c r="AD1048" t="str">
        <f t="shared" si="513"/>
        <v/>
      </c>
      <c r="AE1048" t="str">
        <f t="shared" si="514"/>
        <v/>
      </c>
      <c r="AF1048" t="str">
        <f t="shared" si="515"/>
        <v/>
      </c>
      <c r="AG1048" t="str">
        <f t="shared" si="516"/>
        <v>"LiveAnimals.LiveAnimalsEpermit"</v>
      </c>
      <c r="AH1048" t="str">
        <f t="shared" si="517"/>
        <v>"consignments"</v>
      </c>
      <c r="AI1048" t="str">
        <f t="shared" si="518"/>
        <v>"LiveAnimals.EpermitConsignment"</v>
      </c>
      <c r="AJ1048" t="str">
        <f t="shared" si="519"/>
        <v>"epermit"</v>
      </c>
      <c r="AK1048" t="str">
        <f t="shared" si="520"/>
        <v>"hasMany"</v>
      </c>
      <c r="AL1048" t="str">
        <f t="shared" si="521"/>
        <v>"LiveAnimals.LiveAnimalsEpermit","consignments","LiveAnimals.EpermitConsignment","epermit","hasMany"</v>
      </c>
      <c r="AN1048">
        <f>COUNTIF(View_conceptual!G:G,L1048)</f>
        <v>0</v>
      </c>
      <c r="AO1048">
        <f>COUNTIF(View_conceptual!H:H,L1048)+COUNTIF(View_conceptual!I:I,N1048)</f>
        <v>0</v>
      </c>
      <c r="AQ1048" t="str">
        <f t="shared" si="522"/>
        <v/>
      </c>
      <c r="AR1048" t="str">
        <f t="shared" si="523"/>
        <v/>
      </c>
      <c r="AT1048">
        <f>COUNTIF(View_full!G:G,L1048)</f>
        <v>1</v>
      </c>
      <c r="AU1048">
        <f>COUNTIF(View_full!H:H,L1048)+COUNTIF(View_full!I:I,N1048)</f>
        <v>0</v>
      </c>
      <c r="AV1048">
        <f>COUNTIFS(Property_Manual!$A$2:$A$1206,Raw!L1048,Property_Manual!$B$2:$B$1206,Raw!M1048,Property_Manual!$C$2:$C$1206,Raw!N1048,Property_Manual!$D$2:$D$1206,Raw!O1048,Property_Manual!$F$2:$F$1206,"x")</f>
        <v>1</v>
      </c>
      <c r="AW1048" t="str">
        <f t="shared" si="524"/>
        <v/>
      </c>
      <c r="AX1048" t="str">
        <f t="shared" si="525"/>
        <v/>
      </c>
      <c r="AY1048" t="str">
        <f t="shared" si="526"/>
        <v>"LiveAnimals.LiveAnimalsEpermit","consignments","LiveAnimals.EpermitConsignment","epermit","hasMany"</v>
      </c>
    </row>
    <row r="1049" spans="1:51" x14ac:dyDescent="0.2">
      <c r="A1049" s="5" t="s">
        <v>1255</v>
      </c>
      <c r="B1049" s="5" t="s">
        <v>1199</v>
      </c>
      <c r="C1049" s="5" t="s">
        <v>208</v>
      </c>
      <c r="D1049" s="5" t="s">
        <v>678</v>
      </c>
      <c r="E1049" s="5" t="s">
        <v>1199</v>
      </c>
      <c r="F1049" s="5" t="s">
        <v>679</v>
      </c>
      <c r="H1049" s="5" t="s">
        <v>1022</v>
      </c>
      <c r="I1049" s="5" t="s">
        <v>672</v>
      </c>
      <c r="J1049" s="5" t="s">
        <v>680</v>
      </c>
      <c r="K1049" s="5"/>
      <c r="L1049" t="str">
        <f t="shared" si="496"/>
        <v>LiveAnimalsEpermit</v>
      </c>
      <c r="M1049" t="str">
        <f t="shared" si="497"/>
        <v>signatures</v>
      </c>
      <c r="N1049" t="str">
        <f t="shared" si="498"/>
        <v>EpermitSignature</v>
      </c>
      <c r="O1049" t="str">
        <f t="shared" si="499"/>
        <v>forEpermit</v>
      </c>
      <c r="P1049" t="str">
        <f t="shared" si="500"/>
        <v/>
      </c>
      <c r="Q1049" t="str">
        <f t="shared" si="501"/>
        <v>Object</v>
      </c>
      <c r="R1049" t="str">
        <f t="shared" si="502"/>
        <v/>
      </c>
      <c r="S1049" t="str">
        <f t="shared" si="503"/>
        <v/>
      </c>
      <c r="T1049" t="str">
        <f t="shared" si="504"/>
        <v/>
      </c>
      <c r="U1049" t="str">
        <f t="shared" si="505"/>
        <v/>
      </c>
      <c r="V1049" t="str">
        <f t="shared" si="506"/>
        <v/>
      </c>
      <c r="W1049" t="str">
        <f>IF($A1049="Implicit","",COUNTIFS($C$8:C1049,C1049,$A$8:A1049,"Explicit"))</f>
        <v/>
      </c>
      <c r="X1049" t="str">
        <f t="shared" si="507"/>
        <v/>
      </c>
      <c r="Y1049" t="str">
        <f t="shared" si="508"/>
        <v/>
      </c>
      <c r="Z1049" t="str">
        <f t="shared" si="509"/>
        <v/>
      </c>
      <c r="AA1049" t="str">
        <f t="shared" si="510"/>
        <v/>
      </c>
      <c r="AB1049" t="str">
        <f t="shared" si="511"/>
        <v/>
      </c>
      <c r="AC1049" t="str">
        <f t="shared" si="512"/>
        <v/>
      </c>
      <c r="AD1049" t="str">
        <f t="shared" si="513"/>
        <v/>
      </c>
      <c r="AE1049" t="str">
        <f t="shared" si="514"/>
        <v/>
      </c>
      <c r="AF1049" t="str">
        <f t="shared" si="515"/>
        <v/>
      </c>
      <c r="AG1049" t="str">
        <f t="shared" si="516"/>
        <v>"LiveAnimals.LiveAnimalsEpermit"</v>
      </c>
      <c r="AH1049" t="str">
        <f t="shared" si="517"/>
        <v>"signatures"</v>
      </c>
      <c r="AI1049" t="str">
        <f t="shared" si="518"/>
        <v>"LiveAnimals.EpermitSignature"</v>
      </c>
      <c r="AJ1049" t="str">
        <f t="shared" si="519"/>
        <v>"forEpermit"</v>
      </c>
      <c r="AK1049" t="str">
        <f t="shared" si="520"/>
        <v>"hasMany"</v>
      </c>
      <c r="AL1049" t="str">
        <f t="shared" si="521"/>
        <v>"LiveAnimals.LiveAnimalsEpermit","signatures","LiveAnimals.EpermitSignature","forEpermit","hasMany"</v>
      </c>
      <c r="AN1049">
        <f>COUNTIF(View_conceptual!G:G,L1049)</f>
        <v>0</v>
      </c>
      <c r="AO1049">
        <f>COUNTIF(View_conceptual!H:H,L1049)+COUNTIF(View_conceptual!I:I,N1049)</f>
        <v>0</v>
      </c>
      <c r="AQ1049" t="str">
        <f t="shared" si="522"/>
        <v/>
      </c>
      <c r="AR1049" t="str">
        <f t="shared" si="523"/>
        <v/>
      </c>
      <c r="AT1049">
        <f>COUNTIF(View_full!G:G,L1049)</f>
        <v>1</v>
      </c>
      <c r="AU1049">
        <f>COUNTIF(View_full!H:H,L1049)+COUNTIF(View_full!I:I,N1049)</f>
        <v>0</v>
      </c>
      <c r="AV1049">
        <f>COUNTIFS(Property_Manual!$A$2:$A$1206,Raw!L1049,Property_Manual!$B$2:$B$1206,Raw!M1049,Property_Manual!$C$2:$C$1206,Raw!N1049,Property_Manual!$D$2:$D$1206,Raw!O1049,Property_Manual!$F$2:$F$1206,"x")</f>
        <v>1</v>
      </c>
      <c r="AW1049" t="str">
        <f t="shared" si="524"/>
        <v/>
      </c>
      <c r="AX1049" t="str">
        <f t="shared" si="525"/>
        <v/>
      </c>
      <c r="AY1049" t="str">
        <f t="shared" si="526"/>
        <v>"LiveAnimals.LiveAnimalsEpermit","signatures","LiveAnimals.EpermitSignature","forEpermit","hasMany"</v>
      </c>
    </row>
    <row r="1050" spans="1:51" x14ac:dyDescent="0.2">
      <c r="A1050" s="5" t="s">
        <v>1255</v>
      </c>
      <c r="B1050" s="5" t="s">
        <v>1199</v>
      </c>
      <c r="C1050" s="5" t="s">
        <v>208</v>
      </c>
      <c r="D1050" s="5" t="s">
        <v>681</v>
      </c>
      <c r="E1050" s="5" t="s">
        <v>1197</v>
      </c>
      <c r="F1050" s="5" t="s">
        <v>2209</v>
      </c>
      <c r="G1050">
        <v>1</v>
      </c>
      <c r="H1050" s="5"/>
      <c r="I1050" s="5" t="s">
        <v>672</v>
      </c>
      <c r="J1050" s="5" t="s">
        <v>682</v>
      </c>
      <c r="K1050" s="5"/>
      <c r="L1050" t="str">
        <f t="shared" si="496"/>
        <v>LiveAnimalsEpermit</v>
      </c>
      <c r="M1050" t="str">
        <f t="shared" si="497"/>
        <v>transactionPurposeCode</v>
      </c>
      <c r="N1050" t="str">
        <f t="shared" si="498"/>
        <v>TransactionPurposeCode</v>
      </c>
      <c r="O1050" t="str">
        <f t="shared" si="499"/>
        <v/>
      </c>
      <c r="P1050" t="str">
        <f t="shared" si="500"/>
        <v/>
      </c>
      <c r="Q1050" t="str">
        <f t="shared" si="501"/>
        <v>Object</v>
      </c>
      <c r="R1050" t="str">
        <f t="shared" si="502"/>
        <v/>
      </c>
      <c r="S1050" t="str">
        <f t="shared" si="503"/>
        <v/>
      </c>
      <c r="T1050" t="str">
        <f t="shared" si="504"/>
        <v/>
      </c>
      <c r="U1050" t="str">
        <f t="shared" si="505"/>
        <v/>
      </c>
      <c r="V1050" t="str">
        <f t="shared" si="506"/>
        <v/>
      </c>
      <c r="W1050" t="str">
        <f>IF($A1050="Implicit","",COUNTIFS($C$8:C1050,C1050,$A$8:A1050,"Explicit"))</f>
        <v/>
      </c>
      <c r="X1050" t="str">
        <f t="shared" si="507"/>
        <v/>
      </c>
      <c r="Y1050" t="str">
        <f t="shared" si="508"/>
        <v/>
      </c>
      <c r="Z1050" t="str">
        <f t="shared" si="509"/>
        <v/>
      </c>
      <c r="AA1050" t="str">
        <f t="shared" si="510"/>
        <v/>
      </c>
      <c r="AB1050" t="str">
        <f t="shared" si="511"/>
        <v/>
      </c>
      <c r="AC1050" t="str">
        <f t="shared" si="512"/>
        <v/>
      </c>
      <c r="AD1050" t="str">
        <f t="shared" si="513"/>
        <v/>
      </c>
      <c r="AE1050" t="str">
        <f t="shared" si="514"/>
        <v/>
      </c>
      <c r="AF1050" t="str">
        <f t="shared" si="515"/>
        <v/>
      </c>
      <c r="AG1050" t="str">
        <f t="shared" si="516"/>
        <v>"LiveAnimals.LiveAnimalsEpermit"</v>
      </c>
      <c r="AH1050" t="str">
        <f t="shared" si="517"/>
        <v>"transactionPurposeCode"</v>
      </c>
      <c r="AI1050" t="str">
        <f t="shared" si="518"/>
        <v>"CodeList.TransactionPurposeCode"</v>
      </c>
      <c r="AJ1050" t="str">
        <f t="shared" si="519"/>
        <v>""</v>
      </c>
      <c r="AK1050" t="str">
        <f t="shared" si="520"/>
        <v>"hasOne"</v>
      </c>
      <c r="AL1050" t="str">
        <f t="shared" si="521"/>
        <v>"LiveAnimals.LiveAnimalsEpermit","transactionPurposeCode","CodeList.TransactionPurposeCode","","hasOne"</v>
      </c>
      <c r="AN1050">
        <f>COUNTIF(View_conceptual!G:G,L1050)</f>
        <v>0</v>
      </c>
      <c r="AO1050">
        <f>COUNTIF(View_conceptual!H:H,L1050)+COUNTIF(View_conceptual!I:I,N1050)</f>
        <v>0</v>
      </c>
      <c r="AQ1050" t="str">
        <f t="shared" si="522"/>
        <v/>
      </c>
      <c r="AR1050" t="str">
        <f t="shared" si="523"/>
        <v/>
      </c>
      <c r="AT1050">
        <f>COUNTIF(View_full!G:G,L1050)</f>
        <v>1</v>
      </c>
      <c r="AU1050">
        <f>COUNTIF(View_full!H:H,L1050)+COUNTIF(View_full!I:I,N1050)</f>
        <v>0</v>
      </c>
      <c r="AV1050">
        <f>COUNTIFS(Property_Manual!$A$2:$A$1206,Raw!L1050,Property_Manual!$B$2:$B$1206,Raw!M1050,Property_Manual!$C$2:$C$1206,Raw!N1050,Property_Manual!$D$2:$D$1206,Raw!O1050,Property_Manual!$F$2:$F$1206,"x")</f>
        <v>0</v>
      </c>
      <c r="AW1050" t="str">
        <f t="shared" si="524"/>
        <v/>
      </c>
      <c r="AX1050" t="str">
        <f t="shared" si="525"/>
        <v/>
      </c>
      <c r="AY1050" t="str">
        <f t="shared" si="526"/>
        <v/>
      </c>
    </row>
    <row r="1051" spans="1:51" x14ac:dyDescent="0.2">
      <c r="A1051" s="5" t="s">
        <v>1255</v>
      </c>
      <c r="B1051" s="5" t="s">
        <v>1199</v>
      </c>
      <c r="C1051" s="5" t="s">
        <v>208</v>
      </c>
      <c r="D1051" s="5" t="s">
        <v>38</v>
      </c>
      <c r="E1051" s="5" t="s">
        <v>1209</v>
      </c>
      <c r="F1051" s="5" t="s">
        <v>23</v>
      </c>
      <c r="H1051" s="5" t="s">
        <v>415</v>
      </c>
      <c r="I1051" s="5" t="s">
        <v>672</v>
      </c>
      <c r="J1051" s="5" t="s">
        <v>39</v>
      </c>
      <c r="K1051" s="5"/>
      <c r="L1051" t="str">
        <f t="shared" si="496"/>
        <v>LiveAnimalsEpermit</v>
      </c>
      <c r="M1051" t="str">
        <f t="shared" si="497"/>
        <v>checks</v>
      </c>
      <c r="N1051" t="str">
        <f t="shared" si="498"/>
        <v>Check</v>
      </c>
      <c r="O1051" t="str">
        <f t="shared" si="499"/>
        <v>checkedObject</v>
      </c>
      <c r="P1051" t="str">
        <f t="shared" si="500"/>
        <v/>
      </c>
      <c r="Q1051" t="str">
        <f t="shared" si="501"/>
        <v>Object</v>
      </c>
      <c r="R1051" t="str">
        <f t="shared" si="502"/>
        <v/>
      </c>
      <c r="S1051" t="str">
        <f t="shared" si="503"/>
        <v/>
      </c>
      <c r="T1051" t="str">
        <f t="shared" si="504"/>
        <v/>
      </c>
      <c r="U1051" t="str">
        <f t="shared" si="505"/>
        <v/>
      </c>
      <c r="V1051" t="str">
        <f t="shared" si="506"/>
        <v/>
      </c>
      <c r="W1051" t="str">
        <f>IF($A1051="Implicit","",COUNTIFS($C$8:C1051,C1051,$A$8:A1051,"Explicit"))</f>
        <v/>
      </c>
      <c r="X1051" t="str">
        <f t="shared" si="507"/>
        <v/>
      </c>
      <c r="Y1051" t="str">
        <f t="shared" si="508"/>
        <v/>
      </c>
      <c r="Z1051" t="str">
        <f t="shared" si="509"/>
        <v/>
      </c>
      <c r="AA1051" t="str">
        <f t="shared" si="510"/>
        <v/>
      </c>
      <c r="AB1051" t="str">
        <f t="shared" si="511"/>
        <v/>
      </c>
      <c r="AC1051" t="str">
        <f t="shared" si="512"/>
        <v/>
      </c>
      <c r="AD1051" t="str">
        <f t="shared" si="513"/>
        <v/>
      </c>
      <c r="AE1051" t="str">
        <f t="shared" si="514"/>
        <v/>
      </c>
      <c r="AF1051" t="str">
        <f t="shared" si="515"/>
        <v/>
      </c>
      <c r="AG1051" t="str">
        <f t="shared" si="516"/>
        <v>"LiveAnimals.LiveAnimalsEpermit"</v>
      </c>
      <c r="AH1051" t="str">
        <f t="shared" si="517"/>
        <v>"checks"</v>
      </c>
      <c r="AI1051" t="str">
        <f t="shared" si="518"/>
        <v>"Action.Check"</v>
      </c>
      <c r="AJ1051" t="str">
        <f t="shared" si="519"/>
        <v>"checkedObject"</v>
      </c>
      <c r="AK1051" t="str">
        <f t="shared" si="520"/>
        <v>"hasMany"</v>
      </c>
      <c r="AL1051" t="str">
        <f t="shared" si="521"/>
        <v>"LiveAnimals.LiveAnimalsEpermit","checks","Action.Check","checkedObject","hasMany"</v>
      </c>
      <c r="AN1051">
        <f>COUNTIF(View_conceptual!G:G,L1051)</f>
        <v>0</v>
      </c>
      <c r="AO1051">
        <f>COUNTIF(View_conceptual!H:H,L1051)+COUNTIF(View_conceptual!I:I,N1051)</f>
        <v>0</v>
      </c>
      <c r="AQ1051" t="str">
        <f t="shared" si="522"/>
        <v/>
      </c>
      <c r="AR1051" t="str">
        <f t="shared" si="523"/>
        <v/>
      </c>
      <c r="AT1051">
        <f>COUNTIF(View_full!G:G,L1051)</f>
        <v>1</v>
      </c>
      <c r="AU1051">
        <f>COUNTIF(View_full!H:H,L1051)+COUNTIF(View_full!I:I,N1051)</f>
        <v>0</v>
      </c>
      <c r="AV1051">
        <f>COUNTIFS(Property_Manual!$A$2:$A$1206,Raw!L1051,Property_Manual!$B$2:$B$1206,Raw!M1051,Property_Manual!$C$2:$C$1206,Raw!N1051,Property_Manual!$D$2:$D$1206,Raw!O1051,Property_Manual!$F$2:$F$1206,"x")</f>
        <v>0</v>
      </c>
      <c r="AW1051" t="str">
        <f t="shared" si="524"/>
        <v/>
      </c>
      <c r="AX1051" t="str">
        <f t="shared" si="525"/>
        <v/>
      </c>
      <c r="AY1051" t="str">
        <f t="shared" si="526"/>
        <v/>
      </c>
    </row>
    <row r="1052" spans="1:51" x14ac:dyDescent="0.2">
      <c r="A1052" s="5" t="s">
        <v>1255</v>
      </c>
      <c r="B1052" s="5" t="s">
        <v>1199</v>
      </c>
      <c r="C1052" s="5" t="s">
        <v>208</v>
      </c>
      <c r="D1052" s="5" t="s">
        <v>43</v>
      </c>
      <c r="E1052" s="5" t="s">
        <v>1198</v>
      </c>
      <c r="F1052" s="5" t="s">
        <v>44</v>
      </c>
      <c r="H1052" t="s">
        <v>654</v>
      </c>
      <c r="I1052" s="5" t="s">
        <v>672</v>
      </c>
      <c r="J1052" s="5" t="s">
        <v>45</v>
      </c>
      <c r="K1052" s="5"/>
      <c r="L1052" t="str">
        <f t="shared" si="496"/>
        <v>LiveAnimalsEpermit</v>
      </c>
      <c r="M1052" t="str">
        <f t="shared" si="497"/>
        <v>externalReferences</v>
      </c>
      <c r="N1052" t="str">
        <f t="shared" si="498"/>
        <v>ExternalReference</v>
      </c>
      <c r="O1052" t="str">
        <f t="shared" si="499"/>
        <v>referenceForObjects</v>
      </c>
      <c r="P1052" t="str">
        <f t="shared" si="500"/>
        <v/>
      </c>
      <c r="Q1052" t="str">
        <f t="shared" si="501"/>
        <v>Object</v>
      </c>
      <c r="R1052" t="str">
        <f t="shared" si="502"/>
        <v/>
      </c>
      <c r="S1052" t="str">
        <f t="shared" si="503"/>
        <v/>
      </c>
      <c r="T1052" t="str">
        <f t="shared" si="504"/>
        <v/>
      </c>
      <c r="U1052" t="str">
        <f t="shared" si="505"/>
        <v/>
      </c>
      <c r="V1052" t="str">
        <f t="shared" si="506"/>
        <v/>
      </c>
      <c r="W1052" t="str">
        <f>IF($A1052="Implicit","",COUNTIFS($C$8:C1052,C1052,$A$8:A1052,"Explicit"))</f>
        <v/>
      </c>
      <c r="X1052" t="str">
        <f t="shared" si="507"/>
        <v/>
      </c>
      <c r="Y1052" t="str">
        <f t="shared" si="508"/>
        <v/>
      </c>
      <c r="Z1052" t="str">
        <f t="shared" si="509"/>
        <v/>
      </c>
      <c r="AA1052" t="str">
        <f t="shared" si="510"/>
        <v/>
      </c>
      <c r="AB1052" t="str">
        <f t="shared" si="511"/>
        <v/>
      </c>
      <c r="AC1052" t="str">
        <f t="shared" si="512"/>
        <v/>
      </c>
      <c r="AD1052" t="str">
        <f t="shared" si="513"/>
        <v/>
      </c>
      <c r="AE1052" t="str">
        <f t="shared" si="514"/>
        <v/>
      </c>
      <c r="AF1052" t="str">
        <f t="shared" si="515"/>
        <v/>
      </c>
      <c r="AG1052" t="str">
        <f t="shared" si="516"/>
        <v>"LiveAnimals.LiveAnimalsEpermit"</v>
      </c>
      <c r="AH1052" t="str">
        <f t="shared" si="517"/>
        <v>"externalReferences"</v>
      </c>
      <c r="AI1052" t="str">
        <f t="shared" si="518"/>
        <v>"Common.ExternalReference"</v>
      </c>
      <c r="AJ1052" t="str">
        <f t="shared" si="519"/>
        <v>"referenceForObjects"</v>
      </c>
      <c r="AK1052" t="str">
        <f t="shared" si="520"/>
        <v>"hasMany"</v>
      </c>
      <c r="AL1052" t="str">
        <f t="shared" si="521"/>
        <v>"LiveAnimals.LiveAnimalsEpermit","externalReferences","Common.ExternalReference","referenceForObjects","hasMany"</v>
      </c>
      <c r="AN1052">
        <f>COUNTIF(View_conceptual!G:G,L1052)</f>
        <v>0</v>
      </c>
      <c r="AO1052">
        <f>COUNTIF(View_conceptual!H:H,L1052)+COUNTIF(View_conceptual!I:I,N1052)</f>
        <v>0</v>
      </c>
      <c r="AQ1052" t="str">
        <f t="shared" si="522"/>
        <v/>
      </c>
      <c r="AR1052" t="str">
        <f t="shared" si="523"/>
        <v/>
      </c>
      <c r="AT1052">
        <f>COUNTIF(View_full!G:G,L1052)</f>
        <v>1</v>
      </c>
      <c r="AU1052">
        <f>COUNTIF(View_full!H:H,L1052)+COUNTIF(View_full!I:I,N1052)</f>
        <v>0</v>
      </c>
      <c r="AV1052">
        <f>COUNTIFS(Property_Manual!$A$2:$A$1206,Raw!L1052,Property_Manual!$B$2:$B$1206,Raw!M1052,Property_Manual!$C$2:$C$1206,Raw!N1052,Property_Manual!$D$2:$D$1206,Raw!O1052,Property_Manual!$F$2:$F$1206,"x")</f>
        <v>0</v>
      </c>
      <c r="AW1052" t="str">
        <f t="shared" si="524"/>
        <v/>
      </c>
      <c r="AX1052" t="str">
        <f t="shared" si="525"/>
        <v/>
      </c>
      <c r="AY1052" t="str">
        <f t="shared" si="526"/>
        <v/>
      </c>
    </row>
    <row r="1053" spans="1:51" x14ac:dyDescent="0.2">
      <c r="A1053" s="5" t="s">
        <v>1254</v>
      </c>
      <c r="B1053" s="5" t="s">
        <v>1199</v>
      </c>
      <c r="C1053" s="5" t="s">
        <v>208</v>
      </c>
      <c r="D1053" s="5" t="s">
        <v>685</v>
      </c>
      <c r="F1053" s="5" t="s">
        <v>47</v>
      </c>
      <c r="G1053">
        <v>1</v>
      </c>
      <c r="I1053" s="5" t="s">
        <v>672</v>
      </c>
      <c r="J1053" s="5" t="s">
        <v>686</v>
      </c>
      <c r="K1053" s="5"/>
      <c r="L1053" t="str">
        <f t="shared" si="496"/>
        <v>LiveAnimalsEpermit</v>
      </c>
      <c r="M1053" t="str">
        <f t="shared" si="497"/>
        <v>copyIndicator</v>
      </c>
      <c r="N1053" t="str">
        <f t="shared" si="498"/>
        <v>boolean</v>
      </c>
      <c r="O1053" t="str">
        <f t="shared" si="499"/>
        <v/>
      </c>
      <c r="P1053" t="str">
        <f t="shared" si="500"/>
        <v/>
      </c>
      <c r="Q1053" t="str">
        <f t="shared" si="501"/>
        <v>Object</v>
      </c>
      <c r="R1053" t="str">
        <f t="shared" si="502"/>
        <v>"LiveAnimals"</v>
      </c>
      <c r="S1053" t="str">
        <f t="shared" si="503"/>
        <v>"LiveAnimalsEpermit"</v>
      </c>
      <c r="T1053" t="str">
        <f t="shared" si="504"/>
        <v>"copyIndicator"</v>
      </c>
      <c r="U1053" t="str">
        <f t="shared" si="505"/>
        <v>""</v>
      </c>
      <c r="V1053" t="str">
        <f t="shared" si="506"/>
        <v>"boolean"</v>
      </c>
      <c r="W1053">
        <f>IF($A1053="Implicit","",COUNTIFS($C$8:C1053,C1053,$A$8:A1053,"Explicit"))</f>
        <v>9</v>
      </c>
      <c r="X1053" t="str">
        <f t="shared" si="507"/>
        <v>"Epermit for Live Animals details"</v>
      </c>
      <c r="Y1053" t="str">
        <f t="shared" si="508"/>
        <v>"Indicates if the permit is a copy (true) or an original (false) (box 1)"</v>
      </c>
      <c r="Z1053" t="str">
        <f t="shared" si="509"/>
        <v>"false"</v>
      </c>
      <c r="AA1053" t="str">
        <f t="shared" si="510"/>
        <v>"false"</v>
      </c>
      <c r="AB1053" t="str">
        <f t="shared" si="511"/>
        <v>""</v>
      </c>
      <c r="AC1053" t="str">
        <f t="shared" si="512"/>
        <v>"https://onerecord.iata.org/ns/cargo#LiveAnimalsEpermit"</v>
      </c>
      <c r="AD1053" t="str">
        <f t="shared" si="513"/>
        <v>"https://onerecord.iata.org/ns/cargo#copyIndicator"</v>
      </c>
      <c r="AE1053" t="str">
        <f t="shared" si="514"/>
        <v>"http://www.w3.org/2001/XMLSchema#boolean"</v>
      </c>
      <c r="AF1053" t="str">
        <f t="shared" si="515"/>
        <v>"LiveAnimals","LiveAnimalsEpermit","copyIndicator","","boolean",9,"Epermit for Live Animals details","Indicates if the permit is a copy (true) or an original (false) (box 1)","false","false","","https://onerecord.iata.org/ns/cargo#LiveAnimalsEpermit","https://onerecord.iata.org/ns/cargo#copyIndicator","http://www.w3.org/2001/XMLSchema#boolean"</v>
      </c>
      <c r="AG1053" t="str">
        <f t="shared" si="516"/>
        <v>"LiveAnimals.LiveAnimalsEpermit"</v>
      </c>
      <c r="AH1053" t="str">
        <f t="shared" si="517"/>
        <v>"copyIndicator"</v>
      </c>
      <c r="AI1053" t="str">
        <f t="shared" si="518"/>
        <v>".boolean"</v>
      </c>
      <c r="AJ1053" t="str">
        <f t="shared" si="519"/>
        <v>""</v>
      </c>
      <c r="AK1053" t="str">
        <f t="shared" si="520"/>
        <v>"hasOne"</v>
      </c>
      <c r="AL1053" t="str">
        <f t="shared" si="521"/>
        <v>"LiveAnimals.LiveAnimalsEpermit","copyIndicator",".boolean","","hasOne"</v>
      </c>
      <c r="AN1053">
        <f>COUNTIF(View_conceptual!G:G,L1053)</f>
        <v>0</v>
      </c>
      <c r="AO1053">
        <f>COUNTIF(View_conceptual!H:H,L1053)+COUNTIF(View_conceptual!I:I,N1053)</f>
        <v>0</v>
      </c>
      <c r="AQ1053" t="str">
        <f t="shared" si="522"/>
        <v/>
      </c>
      <c r="AR1053" t="str">
        <f t="shared" si="523"/>
        <v/>
      </c>
      <c r="AT1053">
        <f>COUNTIF(View_full!G:G,L1053)</f>
        <v>1</v>
      </c>
      <c r="AU1053">
        <f>COUNTIF(View_full!H:H,L1053)+COUNTIF(View_full!I:I,N1053)</f>
        <v>0</v>
      </c>
      <c r="AV1053">
        <f>COUNTIFS(Property_Manual!$A$2:$A$1206,Raw!L1053,Property_Manual!$B$2:$B$1206,Raw!M1053,Property_Manual!$C$2:$C$1206,Raw!N1053,Property_Manual!$D$2:$D$1206,Raw!O1053,Property_Manual!$F$2:$F$1206,"x")</f>
        <v>0</v>
      </c>
      <c r="AW1053" t="str">
        <f t="shared" si="524"/>
        <v>"LiveAnimals","LiveAnimalsEpermit","copyIndicator","","boolean",9,"Epermit for Live Animals details","Indicates if the permit is a copy (true) or an original (false) (box 1)","false","false","","https://onerecord.iata.org/ns/cargo#LiveAnimalsEpermit","https://onerecord.iata.org/ns/cargo#copyIndicator","http://www.w3.org/2001/XMLSchema#boolean"</v>
      </c>
      <c r="AX1053" t="str">
        <f t="shared" si="525"/>
        <v/>
      </c>
      <c r="AY1053" t="str">
        <f t="shared" si="526"/>
        <v/>
      </c>
    </row>
    <row r="1054" spans="1:51" x14ac:dyDescent="0.2">
      <c r="A1054" s="5" t="s">
        <v>1254</v>
      </c>
      <c r="B1054" s="5" t="s">
        <v>1199</v>
      </c>
      <c r="C1054" s="5" t="s">
        <v>208</v>
      </c>
      <c r="D1054" s="5" t="s">
        <v>687</v>
      </c>
      <c r="E1054" s="5"/>
      <c r="F1054" s="5" t="s">
        <v>6</v>
      </c>
      <c r="G1054">
        <v>1</v>
      </c>
      <c r="I1054" s="5" t="s">
        <v>672</v>
      </c>
      <c r="J1054" s="5" t="s">
        <v>688</v>
      </c>
      <c r="K1054" s="5"/>
      <c r="L1054" t="str">
        <f t="shared" si="496"/>
        <v>LiveAnimalsEpermit</v>
      </c>
      <c r="M1054" t="str">
        <f t="shared" si="497"/>
        <v>epermitNumber</v>
      </c>
      <c r="N1054" t="str">
        <f t="shared" si="498"/>
        <v>string</v>
      </c>
      <c r="O1054" t="str">
        <f t="shared" si="499"/>
        <v/>
      </c>
      <c r="P1054" t="str">
        <f t="shared" si="500"/>
        <v/>
      </c>
      <c r="Q1054" t="str">
        <f t="shared" si="501"/>
        <v>Object</v>
      </c>
      <c r="R1054" t="str">
        <f t="shared" si="502"/>
        <v>"LiveAnimals"</v>
      </c>
      <c r="S1054" t="str">
        <f t="shared" si="503"/>
        <v>"LiveAnimalsEpermit"</v>
      </c>
      <c r="T1054" t="str">
        <f t="shared" si="504"/>
        <v>"epermitNumber"</v>
      </c>
      <c r="U1054" t="str">
        <f t="shared" si="505"/>
        <v>""</v>
      </c>
      <c r="V1054" t="str">
        <f t="shared" si="506"/>
        <v>"string"</v>
      </c>
      <c r="W1054">
        <f>IF($A1054="Implicit","",COUNTIFS($C$8:C1054,C1054,$A$8:A1054,"Explicit"))</f>
        <v>10</v>
      </c>
      <c r="X1054" t="str">
        <f t="shared" si="507"/>
        <v>"Epermit for Live Animals details"</v>
      </c>
      <c r="Y1054" t="str">
        <f t="shared" si="508"/>
        <v>"The original number is a unique number allocated to each document by the relevant Management Authority. (box 1)"</v>
      </c>
      <c r="Z1054" t="str">
        <f t="shared" si="509"/>
        <v>"false"</v>
      </c>
      <c r="AA1054" t="str">
        <f t="shared" si="510"/>
        <v>"false"</v>
      </c>
      <c r="AB1054" t="str">
        <f t="shared" si="511"/>
        <v>""</v>
      </c>
      <c r="AC1054" t="str">
        <f t="shared" si="512"/>
        <v>"https://onerecord.iata.org/ns/cargo#LiveAnimalsEpermit"</v>
      </c>
      <c r="AD1054" t="str">
        <f t="shared" si="513"/>
        <v>"https://onerecord.iata.org/ns/cargo#epermitNumber"</v>
      </c>
      <c r="AE1054" t="str">
        <f t="shared" si="514"/>
        <v>"http://www.w3.org/2001/XMLSchema#string"</v>
      </c>
      <c r="AF1054" t="str">
        <f t="shared" si="515"/>
        <v>"LiveAnimals","LiveAnimalsEpermit","epermitNumber","","string",10,"Epermit for Live Animals details","The original number is a unique number allocated to each document by the relevant Management Authority. (box 1)","false","false","","https://onerecord.iata.org/ns/cargo#LiveAnimalsEpermit","https://onerecord.iata.org/ns/cargo#epermitNumber","http://www.w3.org/2001/XMLSchema#string"</v>
      </c>
      <c r="AG1054" t="str">
        <f t="shared" si="516"/>
        <v>"LiveAnimals.LiveAnimalsEpermit"</v>
      </c>
      <c r="AH1054" t="str">
        <f t="shared" si="517"/>
        <v>"epermitNumber"</v>
      </c>
      <c r="AI1054" t="str">
        <f t="shared" si="518"/>
        <v>".string"</v>
      </c>
      <c r="AJ1054" t="str">
        <f t="shared" si="519"/>
        <v>""</v>
      </c>
      <c r="AK1054" t="str">
        <f t="shared" si="520"/>
        <v>"hasOne"</v>
      </c>
      <c r="AL1054" t="str">
        <f t="shared" si="521"/>
        <v>"LiveAnimals.LiveAnimalsEpermit","epermitNumber",".string","","hasOne"</v>
      </c>
      <c r="AN1054">
        <f>COUNTIF(View_conceptual!G:G,L1054)</f>
        <v>0</v>
      </c>
      <c r="AO1054">
        <f>COUNTIF(View_conceptual!H:H,L1054)+COUNTIF(View_conceptual!I:I,N1054)</f>
        <v>0</v>
      </c>
      <c r="AQ1054" t="str">
        <f t="shared" si="522"/>
        <v/>
      </c>
      <c r="AR1054" t="str">
        <f t="shared" si="523"/>
        <v/>
      </c>
      <c r="AT1054">
        <f>COUNTIF(View_full!G:G,L1054)</f>
        <v>1</v>
      </c>
      <c r="AU1054">
        <f>COUNTIF(View_full!H:H,L1054)+COUNTIF(View_full!I:I,N1054)</f>
        <v>0</v>
      </c>
      <c r="AV1054">
        <f>COUNTIFS(Property_Manual!$A$2:$A$1206,Raw!L1054,Property_Manual!$B$2:$B$1206,Raw!M1054,Property_Manual!$C$2:$C$1206,Raw!N1054,Property_Manual!$D$2:$D$1206,Raw!O1054,Property_Manual!$F$2:$F$1206,"x")</f>
        <v>0</v>
      </c>
      <c r="AW1054" t="str">
        <f t="shared" si="524"/>
        <v>"LiveAnimals","LiveAnimalsEpermit","epermitNumber","","string",10,"Epermit for Live Animals details","The original number is a unique number allocated to each document by the relevant Management Authority. (box 1)","false","false","","https://onerecord.iata.org/ns/cargo#LiveAnimalsEpermit","https://onerecord.iata.org/ns/cargo#epermitNumber","http://www.w3.org/2001/XMLSchema#string"</v>
      </c>
      <c r="AX1054" t="str">
        <f t="shared" si="525"/>
        <v/>
      </c>
      <c r="AY1054" t="str">
        <f t="shared" si="526"/>
        <v/>
      </c>
    </row>
    <row r="1055" spans="1:51" x14ac:dyDescent="0.2">
      <c r="A1055" s="5" t="s">
        <v>1254</v>
      </c>
      <c r="B1055" s="5" t="s">
        <v>1199</v>
      </c>
      <c r="C1055" s="5" t="s">
        <v>208</v>
      </c>
      <c r="D1055" s="5" t="s">
        <v>689</v>
      </c>
      <c r="E1055" s="5"/>
      <c r="F1055" s="5" t="s">
        <v>6</v>
      </c>
      <c r="G1055">
        <v>1</v>
      </c>
      <c r="I1055" s="5" t="s">
        <v>672</v>
      </c>
      <c r="J1055" s="5" t="s">
        <v>690</v>
      </c>
      <c r="K1055" s="5"/>
      <c r="L1055" t="str">
        <f t="shared" si="496"/>
        <v>LiveAnimalsEpermit</v>
      </c>
      <c r="M1055" t="str">
        <f t="shared" si="497"/>
        <v>permitTypeOtherDescription</v>
      </c>
      <c r="N1055" t="str">
        <f t="shared" si="498"/>
        <v>string</v>
      </c>
      <c r="O1055" t="str">
        <f t="shared" si="499"/>
        <v/>
      </c>
      <c r="P1055" t="str">
        <f t="shared" si="500"/>
        <v/>
      </c>
      <c r="Q1055" t="str">
        <f t="shared" si="501"/>
        <v>Object</v>
      </c>
      <c r="R1055" t="str">
        <f t="shared" si="502"/>
        <v>"LiveAnimals"</v>
      </c>
      <c r="S1055" t="str">
        <f t="shared" si="503"/>
        <v>"LiveAnimalsEpermit"</v>
      </c>
      <c r="T1055" t="str">
        <f t="shared" si="504"/>
        <v>"permitTypeOtherDescription"</v>
      </c>
      <c r="U1055" t="str">
        <f t="shared" si="505"/>
        <v>""</v>
      </c>
      <c r="V1055" t="str">
        <f t="shared" si="506"/>
        <v>"string"</v>
      </c>
      <c r="W1055">
        <f>IF($A1055="Implicit","",COUNTIFS($C$8:C1055,C1055,$A$8:A1055,"Explicit"))</f>
        <v>11</v>
      </c>
      <c r="X1055" t="str">
        <f t="shared" si="507"/>
        <v>"Epermit for Live Animals details"</v>
      </c>
      <c r="Y1055" t="str">
        <f t="shared" si="508"/>
        <v>"Description if TypeCode is Other (box 1)"</v>
      </c>
      <c r="Z1055" t="str">
        <f t="shared" si="509"/>
        <v>"false"</v>
      </c>
      <c r="AA1055" t="str">
        <f t="shared" si="510"/>
        <v>"false"</v>
      </c>
      <c r="AB1055" t="str">
        <f t="shared" si="511"/>
        <v>""</v>
      </c>
      <c r="AC1055" t="str">
        <f t="shared" si="512"/>
        <v>"https://onerecord.iata.org/ns/cargo#LiveAnimalsEpermit"</v>
      </c>
      <c r="AD1055" t="str">
        <f t="shared" si="513"/>
        <v>"https://onerecord.iata.org/ns/cargo#permitTypeOtherDescription"</v>
      </c>
      <c r="AE1055" t="str">
        <f t="shared" si="514"/>
        <v>"http://www.w3.org/2001/XMLSchema#string"</v>
      </c>
      <c r="AF1055" t="str">
        <f t="shared" si="515"/>
        <v>"LiveAnimals","LiveAnimalsEpermit","permitTypeOtherDescription","","string",11,"Epermit for Live Animals details","Description if TypeCode is Other (box 1)","false","false","","https://onerecord.iata.org/ns/cargo#LiveAnimalsEpermit","https://onerecord.iata.org/ns/cargo#permitTypeOtherDescription","http://www.w3.org/2001/XMLSchema#string"</v>
      </c>
      <c r="AG1055" t="str">
        <f t="shared" si="516"/>
        <v>"LiveAnimals.LiveAnimalsEpermit"</v>
      </c>
      <c r="AH1055" t="str">
        <f t="shared" si="517"/>
        <v>"permitTypeOtherDescription"</v>
      </c>
      <c r="AI1055" t="str">
        <f t="shared" si="518"/>
        <v>".string"</v>
      </c>
      <c r="AJ1055" t="str">
        <f t="shared" si="519"/>
        <v>""</v>
      </c>
      <c r="AK1055" t="str">
        <f t="shared" si="520"/>
        <v>"hasOne"</v>
      </c>
      <c r="AL1055" t="str">
        <f t="shared" si="521"/>
        <v>"LiveAnimals.LiveAnimalsEpermit","permitTypeOtherDescription",".string","","hasOne"</v>
      </c>
      <c r="AN1055">
        <f>COUNTIF(View_conceptual!G:G,L1055)</f>
        <v>0</v>
      </c>
      <c r="AO1055">
        <f>COUNTIF(View_conceptual!H:H,L1055)+COUNTIF(View_conceptual!I:I,N1055)</f>
        <v>0</v>
      </c>
      <c r="AQ1055" t="str">
        <f t="shared" si="522"/>
        <v/>
      </c>
      <c r="AR1055" t="str">
        <f t="shared" si="523"/>
        <v/>
      </c>
      <c r="AT1055">
        <f>COUNTIF(View_full!G:G,L1055)</f>
        <v>1</v>
      </c>
      <c r="AU1055">
        <f>COUNTIF(View_full!H:H,L1055)+COUNTIF(View_full!I:I,N1055)</f>
        <v>0</v>
      </c>
      <c r="AV1055">
        <f>COUNTIFS(Property_Manual!$A$2:$A$1206,Raw!L1055,Property_Manual!$B$2:$B$1206,Raw!M1055,Property_Manual!$C$2:$C$1206,Raw!N1055,Property_Manual!$D$2:$D$1206,Raw!O1055,Property_Manual!$F$2:$F$1206,"x")</f>
        <v>0</v>
      </c>
      <c r="AW1055" t="str">
        <f t="shared" si="524"/>
        <v>"LiveAnimals","LiveAnimalsEpermit","permitTypeOtherDescription","","string",11,"Epermit for Live Animals details","Description if TypeCode is Other (box 1)","false","false","","https://onerecord.iata.org/ns/cargo#LiveAnimalsEpermit","https://onerecord.iata.org/ns/cargo#permitTypeOtherDescription","http://www.w3.org/2001/XMLSchema#string"</v>
      </c>
      <c r="AX1055" t="str">
        <f t="shared" si="525"/>
        <v/>
      </c>
      <c r="AY1055" t="str">
        <f t="shared" si="526"/>
        <v/>
      </c>
    </row>
    <row r="1056" spans="1:51" x14ac:dyDescent="0.2">
      <c r="A1056" s="5" t="s">
        <v>1254</v>
      </c>
      <c r="B1056" s="5" t="s">
        <v>1199</v>
      </c>
      <c r="C1056" s="5" t="s">
        <v>208</v>
      </c>
      <c r="D1056" s="5" t="s">
        <v>691</v>
      </c>
      <c r="E1056" s="5"/>
      <c r="F1056" s="5" t="s">
        <v>6</v>
      </c>
      <c r="G1056">
        <v>1</v>
      </c>
      <c r="I1056" s="5" t="s">
        <v>672</v>
      </c>
      <c r="J1056" s="5" t="s">
        <v>692</v>
      </c>
      <c r="K1056" s="5"/>
      <c r="L1056" t="str">
        <f t="shared" si="496"/>
        <v>LiveAnimalsEpermit</v>
      </c>
      <c r="M1056" t="str">
        <f t="shared" si="497"/>
        <v>specialConditions</v>
      </c>
      <c r="N1056" t="str">
        <f t="shared" si="498"/>
        <v>string</v>
      </c>
      <c r="O1056" t="str">
        <f t="shared" si="499"/>
        <v/>
      </c>
      <c r="P1056" t="str">
        <f t="shared" si="500"/>
        <v/>
      </c>
      <c r="Q1056" t="str">
        <f t="shared" si="501"/>
        <v>Object</v>
      </c>
      <c r="R1056" t="str">
        <f t="shared" si="502"/>
        <v>"LiveAnimals"</v>
      </c>
      <c r="S1056" t="str">
        <f t="shared" si="503"/>
        <v>"LiveAnimalsEpermit"</v>
      </c>
      <c r="T1056" t="str">
        <f t="shared" si="504"/>
        <v>"specialConditions"</v>
      </c>
      <c r="U1056" t="str">
        <f t="shared" si="505"/>
        <v>""</v>
      </c>
      <c r="V1056" t="str">
        <f t="shared" si="506"/>
        <v>"string"</v>
      </c>
      <c r="W1056">
        <f>IF($A1056="Implicit","",COUNTIFS($C$8:C1056,C1056,$A$8:A1056,"Explicit"))</f>
        <v>12</v>
      </c>
      <c r="X1056" t="str">
        <f t="shared" si="507"/>
        <v>"Epermit for Live Animals details"</v>
      </c>
      <c r="Y1056" t="str">
        <f t="shared" si="508"/>
        <v>"Special conditions (box 5)"</v>
      </c>
      <c r="Z1056" t="str">
        <f t="shared" si="509"/>
        <v>"false"</v>
      </c>
      <c r="AA1056" t="str">
        <f t="shared" si="510"/>
        <v>"false"</v>
      </c>
      <c r="AB1056" t="str">
        <f t="shared" si="511"/>
        <v>""</v>
      </c>
      <c r="AC1056" t="str">
        <f t="shared" si="512"/>
        <v>"https://onerecord.iata.org/ns/cargo#LiveAnimalsEpermit"</v>
      </c>
      <c r="AD1056" t="str">
        <f t="shared" si="513"/>
        <v>"https://onerecord.iata.org/ns/cargo#specialConditions"</v>
      </c>
      <c r="AE1056" t="str">
        <f t="shared" si="514"/>
        <v>"http://www.w3.org/2001/XMLSchema#string"</v>
      </c>
      <c r="AF1056" t="str">
        <f t="shared" si="515"/>
        <v>"LiveAnimals","LiveAnimalsEpermit","specialConditions","","string",12,"Epermit for Live Animals details","Special conditions (box 5)","false","false","","https://onerecord.iata.org/ns/cargo#LiveAnimalsEpermit","https://onerecord.iata.org/ns/cargo#specialConditions","http://www.w3.org/2001/XMLSchema#string"</v>
      </c>
      <c r="AG1056" t="str">
        <f t="shared" si="516"/>
        <v>"LiveAnimals.LiveAnimalsEpermit"</v>
      </c>
      <c r="AH1056" t="str">
        <f t="shared" si="517"/>
        <v>"specialConditions"</v>
      </c>
      <c r="AI1056" t="str">
        <f t="shared" si="518"/>
        <v>".string"</v>
      </c>
      <c r="AJ1056" t="str">
        <f t="shared" si="519"/>
        <v>""</v>
      </c>
      <c r="AK1056" t="str">
        <f t="shared" si="520"/>
        <v>"hasOne"</v>
      </c>
      <c r="AL1056" t="str">
        <f t="shared" si="521"/>
        <v>"LiveAnimals.LiveAnimalsEpermit","specialConditions",".string","","hasOne"</v>
      </c>
      <c r="AN1056">
        <f>COUNTIF(View_conceptual!G:G,L1056)</f>
        <v>0</v>
      </c>
      <c r="AO1056">
        <f>COUNTIF(View_conceptual!H:H,L1056)+COUNTIF(View_conceptual!I:I,N1056)</f>
        <v>0</v>
      </c>
      <c r="AQ1056" t="str">
        <f t="shared" si="522"/>
        <v/>
      </c>
      <c r="AR1056" t="str">
        <f t="shared" si="523"/>
        <v/>
      </c>
      <c r="AT1056">
        <f>COUNTIF(View_full!G:G,L1056)</f>
        <v>1</v>
      </c>
      <c r="AU1056">
        <f>COUNTIF(View_full!H:H,L1056)+COUNTIF(View_full!I:I,N1056)</f>
        <v>0</v>
      </c>
      <c r="AV1056">
        <f>COUNTIFS(Property_Manual!$A$2:$A$1206,Raw!L1056,Property_Manual!$B$2:$B$1206,Raw!M1056,Property_Manual!$C$2:$C$1206,Raw!N1056,Property_Manual!$D$2:$D$1206,Raw!O1056,Property_Manual!$F$2:$F$1206,"x")</f>
        <v>0</v>
      </c>
      <c r="AW1056" t="str">
        <f t="shared" si="524"/>
        <v>"LiveAnimals","LiveAnimalsEpermit","specialConditions","","string",12,"Epermit for Live Animals details","Special conditions (box 5)","false","false","","https://onerecord.iata.org/ns/cargo#LiveAnimalsEpermit","https://onerecord.iata.org/ns/cargo#specialConditions","http://www.w3.org/2001/XMLSchema#string"</v>
      </c>
      <c r="AX1056" t="str">
        <f t="shared" si="525"/>
        <v/>
      </c>
      <c r="AY1056" t="str">
        <f t="shared" si="526"/>
        <v/>
      </c>
    </row>
    <row r="1057" spans="1:51" x14ac:dyDescent="0.2">
      <c r="A1057" s="5" t="s">
        <v>1254</v>
      </c>
      <c r="B1057" s="5" t="s">
        <v>1199</v>
      </c>
      <c r="C1057" s="5" t="s">
        <v>208</v>
      </c>
      <c r="D1057" s="5" t="s">
        <v>693</v>
      </c>
      <c r="E1057" s="5"/>
      <c r="F1057" s="5" t="s">
        <v>6</v>
      </c>
      <c r="G1057">
        <v>1</v>
      </c>
      <c r="I1057" s="5" t="s">
        <v>672</v>
      </c>
      <c r="J1057" s="5" t="s">
        <v>694</v>
      </c>
      <c r="K1057" s="5"/>
      <c r="L1057" t="str">
        <f t="shared" si="496"/>
        <v>LiveAnimalsEpermit</v>
      </c>
      <c r="M1057" t="str">
        <f t="shared" si="497"/>
        <v>transactionPurpose</v>
      </c>
      <c r="N1057" t="str">
        <f t="shared" si="498"/>
        <v>string</v>
      </c>
      <c r="O1057" t="str">
        <f t="shared" si="499"/>
        <v/>
      </c>
      <c r="P1057" t="str">
        <f t="shared" si="500"/>
        <v/>
      </c>
      <c r="Q1057" t="str">
        <f t="shared" si="501"/>
        <v>Object</v>
      </c>
      <c r="R1057" t="str">
        <f t="shared" si="502"/>
        <v>"LiveAnimals"</v>
      </c>
      <c r="S1057" t="str">
        <f t="shared" si="503"/>
        <v>"LiveAnimalsEpermit"</v>
      </c>
      <c r="T1057" t="str">
        <f t="shared" si="504"/>
        <v>"transactionPurpose"</v>
      </c>
      <c r="U1057" t="str">
        <f t="shared" si="505"/>
        <v>""</v>
      </c>
      <c r="V1057" t="str">
        <f t="shared" si="506"/>
        <v>"string"</v>
      </c>
      <c r="W1057">
        <f>IF($A1057="Implicit","",COUNTIFS($C$8:C1057,C1057,$A$8:A1057,"Explicit"))</f>
        <v>13</v>
      </c>
      <c r="X1057" t="str">
        <f t="shared" si="507"/>
        <v>"Epermit for Live Animals details"</v>
      </c>
      <c r="Y1057" t="str">
        <f t="shared" si="508"/>
        <v>"Purpose of the transaction in free text (box 5a)"</v>
      </c>
      <c r="Z1057" t="str">
        <f t="shared" si="509"/>
        <v>"false"</v>
      </c>
      <c r="AA1057" t="str">
        <f t="shared" si="510"/>
        <v>"false"</v>
      </c>
      <c r="AB1057" t="str">
        <f t="shared" si="511"/>
        <v>""</v>
      </c>
      <c r="AC1057" t="str">
        <f t="shared" si="512"/>
        <v>"https://onerecord.iata.org/ns/cargo#LiveAnimalsEpermit"</v>
      </c>
      <c r="AD1057" t="str">
        <f t="shared" si="513"/>
        <v>"https://onerecord.iata.org/ns/cargo#transactionPurpose"</v>
      </c>
      <c r="AE1057" t="str">
        <f t="shared" si="514"/>
        <v>"http://www.w3.org/2001/XMLSchema#string"</v>
      </c>
      <c r="AF1057" t="str">
        <f t="shared" si="515"/>
        <v>"LiveAnimals","LiveAnimalsEpermit","transactionPurpose","","string",13,"Epermit for Live Animals details","Purpose of the transaction in free text (box 5a)","false","false","","https://onerecord.iata.org/ns/cargo#LiveAnimalsEpermit","https://onerecord.iata.org/ns/cargo#transactionPurpose","http://www.w3.org/2001/XMLSchema#string"</v>
      </c>
      <c r="AG1057" t="str">
        <f t="shared" si="516"/>
        <v>"LiveAnimals.LiveAnimalsEpermit"</v>
      </c>
      <c r="AH1057" t="str">
        <f t="shared" si="517"/>
        <v>"transactionPurpose"</v>
      </c>
      <c r="AI1057" t="str">
        <f t="shared" si="518"/>
        <v>".string"</v>
      </c>
      <c r="AJ1057" t="str">
        <f t="shared" si="519"/>
        <v>""</v>
      </c>
      <c r="AK1057" t="str">
        <f t="shared" si="520"/>
        <v>"hasOne"</v>
      </c>
      <c r="AL1057" t="str">
        <f t="shared" si="521"/>
        <v>"LiveAnimals.LiveAnimalsEpermit","transactionPurpose",".string","","hasOne"</v>
      </c>
      <c r="AN1057">
        <f>COUNTIF(View_conceptual!G:G,L1057)</f>
        <v>0</v>
      </c>
      <c r="AO1057">
        <f>COUNTIF(View_conceptual!H:H,L1057)+COUNTIF(View_conceptual!I:I,N1057)</f>
        <v>0</v>
      </c>
      <c r="AQ1057" t="str">
        <f t="shared" si="522"/>
        <v/>
      </c>
      <c r="AR1057" t="str">
        <f t="shared" si="523"/>
        <v/>
      </c>
      <c r="AT1057">
        <f>COUNTIF(View_full!G:G,L1057)</f>
        <v>1</v>
      </c>
      <c r="AU1057">
        <f>COUNTIF(View_full!H:H,L1057)+COUNTIF(View_full!I:I,N1057)</f>
        <v>0</v>
      </c>
      <c r="AV1057">
        <f>COUNTIFS(Property_Manual!$A$2:$A$1206,Raw!L1057,Property_Manual!$B$2:$B$1206,Raw!M1057,Property_Manual!$C$2:$C$1206,Raw!N1057,Property_Manual!$D$2:$D$1206,Raw!O1057,Property_Manual!$F$2:$F$1206,"x")</f>
        <v>0</v>
      </c>
      <c r="AW1057" t="str">
        <f t="shared" si="524"/>
        <v>"LiveAnimals","LiveAnimalsEpermit","transactionPurpose","","string",13,"Epermit for Live Animals details","Purpose of the transaction in free text (box 5a)","false","false","","https://onerecord.iata.org/ns/cargo#LiveAnimalsEpermit","https://onerecord.iata.org/ns/cargo#transactionPurpose","http://www.w3.org/2001/XMLSchema#string"</v>
      </c>
      <c r="AX1057" t="str">
        <f t="shared" si="525"/>
        <v/>
      </c>
      <c r="AY1057" t="str">
        <f t="shared" si="526"/>
        <v/>
      </c>
    </row>
    <row r="1058" spans="1:51" x14ac:dyDescent="0.2">
      <c r="A1058" s="5" t="s">
        <v>1254</v>
      </c>
      <c r="B1058" s="5" t="s">
        <v>1199</v>
      </c>
      <c r="C1058" s="5" t="s">
        <v>208</v>
      </c>
      <c r="D1058" s="5" t="s">
        <v>695</v>
      </c>
      <c r="E1058" s="5"/>
      <c r="F1058" s="5" t="s">
        <v>6</v>
      </c>
      <c r="G1058">
        <v>1</v>
      </c>
      <c r="H1058" s="5"/>
      <c r="I1058" s="5" t="s">
        <v>672</v>
      </c>
      <c r="J1058" s="5" t="s">
        <v>696</v>
      </c>
      <c r="K1058" s="5"/>
      <c r="L1058" t="str">
        <f t="shared" si="496"/>
        <v>LiveAnimalsEpermit</v>
      </c>
      <c r="M1058" t="str">
        <f t="shared" si="497"/>
        <v>transportContractId</v>
      </c>
      <c r="N1058" t="str">
        <f t="shared" si="498"/>
        <v>string</v>
      </c>
      <c r="O1058" t="str">
        <f t="shared" si="499"/>
        <v/>
      </c>
      <c r="P1058" t="str">
        <f t="shared" si="500"/>
        <v/>
      </c>
      <c r="Q1058" t="str">
        <f t="shared" si="501"/>
        <v>Object</v>
      </c>
      <c r="R1058" t="str">
        <f t="shared" si="502"/>
        <v>"LiveAnimals"</v>
      </c>
      <c r="S1058" t="str">
        <f t="shared" si="503"/>
        <v>"LiveAnimalsEpermit"</v>
      </c>
      <c r="T1058" t="str">
        <f t="shared" si="504"/>
        <v>"transportContractId"</v>
      </c>
      <c r="U1058" t="str">
        <f t="shared" si="505"/>
        <v>""</v>
      </c>
      <c r="V1058" t="str">
        <f t="shared" si="506"/>
        <v>"string"</v>
      </c>
      <c r="W1058">
        <f>IF($A1058="Implicit","",COUNTIFS($C$8:C1058,C1058,$A$8:A1058,"Explicit"))</f>
        <v>14</v>
      </c>
      <c r="X1058" t="str">
        <f t="shared" si="507"/>
        <v>"Epermit for Live Animals details"</v>
      </c>
      <c r="Y1058" t="str">
        <f t="shared" si="508"/>
        <v>"Reference to the Air Waybill or other transport contract document (box 15)"</v>
      </c>
      <c r="Z1058" t="str">
        <f t="shared" si="509"/>
        <v>"false"</v>
      </c>
      <c r="AA1058" t="str">
        <f t="shared" si="510"/>
        <v>"false"</v>
      </c>
      <c r="AB1058" t="str">
        <f t="shared" si="511"/>
        <v>""</v>
      </c>
      <c r="AC1058" t="str">
        <f t="shared" si="512"/>
        <v>"https://onerecord.iata.org/ns/cargo#LiveAnimalsEpermit"</v>
      </c>
      <c r="AD1058" t="str">
        <f t="shared" si="513"/>
        <v>"https://onerecord.iata.org/ns/cargo#transportContractId"</v>
      </c>
      <c r="AE1058" t="str">
        <f t="shared" si="514"/>
        <v>"http://www.w3.org/2001/XMLSchema#string"</v>
      </c>
      <c r="AF1058" t="str">
        <f t="shared" si="515"/>
        <v>"LiveAnimals","LiveAnimalsEpermit","transportContractId","","string",14,"Epermit for Live Animals details","Reference to the Air Waybill or other transport contract document (box 15)","false","false","","https://onerecord.iata.org/ns/cargo#LiveAnimalsEpermit","https://onerecord.iata.org/ns/cargo#transportContractId","http://www.w3.org/2001/XMLSchema#string"</v>
      </c>
      <c r="AG1058" t="str">
        <f t="shared" si="516"/>
        <v>"LiveAnimals.LiveAnimalsEpermit"</v>
      </c>
      <c r="AH1058" t="str">
        <f t="shared" si="517"/>
        <v>"transportContractId"</v>
      </c>
      <c r="AI1058" t="str">
        <f t="shared" si="518"/>
        <v>".string"</v>
      </c>
      <c r="AJ1058" t="str">
        <f t="shared" si="519"/>
        <v>""</v>
      </c>
      <c r="AK1058" t="str">
        <f t="shared" si="520"/>
        <v>"hasOne"</v>
      </c>
      <c r="AL1058" t="str">
        <f t="shared" si="521"/>
        <v>"LiveAnimals.LiveAnimalsEpermit","transportContractId",".string","","hasOne"</v>
      </c>
      <c r="AN1058">
        <f>COUNTIF(View_conceptual!G:G,L1058)</f>
        <v>0</v>
      </c>
      <c r="AO1058">
        <f>COUNTIF(View_conceptual!H:H,L1058)+COUNTIF(View_conceptual!I:I,N1058)</f>
        <v>0</v>
      </c>
      <c r="AQ1058" t="str">
        <f t="shared" si="522"/>
        <v/>
      </c>
      <c r="AR1058" t="str">
        <f t="shared" si="523"/>
        <v/>
      </c>
      <c r="AT1058">
        <f>COUNTIF(View_full!G:G,L1058)</f>
        <v>1</v>
      </c>
      <c r="AU1058">
        <f>COUNTIF(View_full!H:H,L1058)+COUNTIF(View_full!I:I,N1058)</f>
        <v>0</v>
      </c>
      <c r="AV1058">
        <f>COUNTIFS(Property_Manual!$A$2:$A$1206,Raw!L1058,Property_Manual!$B$2:$B$1206,Raw!M1058,Property_Manual!$C$2:$C$1206,Raw!N1058,Property_Manual!$D$2:$D$1206,Raw!O1058,Property_Manual!$F$2:$F$1206,"x")</f>
        <v>0</v>
      </c>
      <c r="AW1058" t="str">
        <f t="shared" si="524"/>
        <v>"LiveAnimals","LiveAnimalsEpermit","transportContractId","","string",14,"Epermit for Live Animals details","Reference to the Air Waybill or other transport contract document (box 15)","false","false","","https://onerecord.iata.org/ns/cargo#LiveAnimalsEpermit","https://onerecord.iata.org/ns/cargo#transportContractId","http://www.w3.org/2001/XMLSchema#string"</v>
      </c>
      <c r="AX1058" t="str">
        <f t="shared" si="525"/>
        <v/>
      </c>
      <c r="AY1058" t="str">
        <f t="shared" si="526"/>
        <v/>
      </c>
    </row>
    <row r="1059" spans="1:51" x14ac:dyDescent="0.2">
      <c r="A1059" s="5" t="s">
        <v>1254</v>
      </c>
      <c r="B1059" s="5" t="s">
        <v>1199</v>
      </c>
      <c r="C1059" s="5" t="s">
        <v>208</v>
      </c>
      <c r="D1059" s="5" t="s">
        <v>667</v>
      </c>
      <c r="E1059" s="5"/>
      <c r="F1059" s="5" t="s">
        <v>253</v>
      </c>
      <c r="G1059">
        <v>1</v>
      </c>
      <c r="H1059" s="5"/>
      <c r="I1059" s="5" t="s">
        <v>672</v>
      </c>
      <c r="J1059" s="5" t="s">
        <v>668</v>
      </c>
      <c r="K1059" s="5"/>
      <c r="L1059" t="str">
        <f t="shared" si="496"/>
        <v>LiveAnimalsEpermit</v>
      </c>
      <c r="M1059" t="str">
        <f t="shared" si="497"/>
        <v>validFrom</v>
      </c>
      <c r="N1059" t="str">
        <f t="shared" si="498"/>
        <v>dateTime</v>
      </c>
      <c r="O1059" t="str">
        <f t="shared" si="499"/>
        <v/>
      </c>
      <c r="P1059" t="str">
        <f t="shared" si="500"/>
        <v/>
      </c>
      <c r="Q1059" t="str">
        <f t="shared" si="501"/>
        <v>Object</v>
      </c>
      <c r="R1059" t="str">
        <f t="shared" si="502"/>
        <v>"LiveAnimals"</v>
      </c>
      <c r="S1059" t="str">
        <f t="shared" si="503"/>
        <v>"LiveAnimalsEpermit"</v>
      </c>
      <c r="T1059" t="str">
        <f t="shared" si="504"/>
        <v>"validFrom"</v>
      </c>
      <c r="U1059" t="str">
        <f t="shared" si="505"/>
        <v>""</v>
      </c>
      <c r="V1059" t="str">
        <f t="shared" si="506"/>
        <v>"dateTime"</v>
      </c>
      <c r="W1059">
        <f>IF($A1059="Implicit","",COUNTIFS($C$8:C1059,C1059,$A$8:A1059,"Explicit"))</f>
        <v>15</v>
      </c>
      <c r="X1059" t="str">
        <f t="shared" si="507"/>
        <v>"Epermit for Live Animals details"</v>
      </c>
      <c r="Y1059" t="str">
        <f t="shared" si="508"/>
        <v>"Validity start date based on usage context"</v>
      </c>
      <c r="Z1059" t="str">
        <f t="shared" si="509"/>
        <v>"false"</v>
      </c>
      <c r="AA1059" t="str">
        <f t="shared" si="510"/>
        <v>"false"</v>
      </c>
      <c r="AB1059" t="str">
        <f t="shared" si="511"/>
        <v>""</v>
      </c>
      <c r="AC1059" t="str">
        <f t="shared" si="512"/>
        <v>"https://onerecord.iata.org/ns/cargo#LiveAnimalsEpermit"</v>
      </c>
      <c r="AD1059" t="str">
        <f t="shared" si="513"/>
        <v>"https://onerecord.iata.org/ns/cargo#validFrom"</v>
      </c>
      <c r="AE1059" t="str">
        <f t="shared" si="514"/>
        <v>"http://www.w3.org/2001/XMLSchema#dateTime"</v>
      </c>
      <c r="AF1059" t="str">
        <f t="shared" si="515"/>
        <v>"LiveAnimals","LiveAnimalsEpermit","validFrom","","dateTime",15,"Epermit for Live Animals details","Validity start date based on usage context","false","false","","https://onerecord.iata.org/ns/cargo#LiveAnimalsEpermit","https://onerecord.iata.org/ns/cargo#validFrom","http://www.w3.org/2001/XMLSchema#dateTime"</v>
      </c>
      <c r="AG1059" t="str">
        <f t="shared" si="516"/>
        <v>"LiveAnimals.LiveAnimalsEpermit"</v>
      </c>
      <c r="AH1059" t="str">
        <f t="shared" si="517"/>
        <v>"validFrom"</v>
      </c>
      <c r="AI1059" t="str">
        <f t="shared" si="518"/>
        <v>".dateTime"</v>
      </c>
      <c r="AJ1059" t="str">
        <f t="shared" si="519"/>
        <v>""</v>
      </c>
      <c r="AK1059" t="str">
        <f t="shared" si="520"/>
        <v>"hasOne"</v>
      </c>
      <c r="AL1059" t="str">
        <f t="shared" si="521"/>
        <v>"LiveAnimals.LiveAnimalsEpermit","validFrom",".dateTime","","hasOne"</v>
      </c>
      <c r="AN1059">
        <f>COUNTIF(View_conceptual!G:G,L1059)</f>
        <v>0</v>
      </c>
      <c r="AO1059">
        <f>COUNTIF(View_conceptual!H:H,L1059)+COUNTIF(View_conceptual!I:I,N1059)</f>
        <v>0</v>
      </c>
      <c r="AQ1059" t="str">
        <f t="shared" si="522"/>
        <v/>
      </c>
      <c r="AR1059" t="str">
        <f t="shared" si="523"/>
        <v/>
      </c>
      <c r="AT1059">
        <f>COUNTIF(View_full!G:G,L1059)</f>
        <v>1</v>
      </c>
      <c r="AU1059">
        <f>COUNTIF(View_full!H:H,L1059)+COUNTIF(View_full!I:I,N1059)</f>
        <v>0</v>
      </c>
      <c r="AV1059">
        <f>COUNTIFS(Property_Manual!$A$2:$A$1206,Raw!L1059,Property_Manual!$B$2:$B$1206,Raw!M1059,Property_Manual!$C$2:$C$1206,Raw!N1059,Property_Manual!$D$2:$D$1206,Raw!O1059,Property_Manual!$F$2:$F$1206,"x")</f>
        <v>0</v>
      </c>
      <c r="AW1059" t="str">
        <f t="shared" si="524"/>
        <v>"LiveAnimals","LiveAnimalsEpermit","validFrom","","dateTime",15,"Epermit for Live Animals details","Validity start date based on usage context","false","false","","https://onerecord.iata.org/ns/cargo#LiveAnimalsEpermit","https://onerecord.iata.org/ns/cargo#validFrom","http://www.w3.org/2001/XMLSchema#dateTime"</v>
      </c>
      <c r="AX1059" t="str">
        <f t="shared" si="525"/>
        <v/>
      </c>
      <c r="AY1059" t="str">
        <f t="shared" si="526"/>
        <v/>
      </c>
    </row>
    <row r="1060" spans="1:51" x14ac:dyDescent="0.2">
      <c r="A1060" s="5" t="s">
        <v>1254</v>
      </c>
      <c r="B1060" s="5" t="s">
        <v>1199</v>
      </c>
      <c r="C1060" s="5" t="s">
        <v>208</v>
      </c>
      <c r="D1060" s="5" t="s">
        <v>669</v>
      </c>
      <c r="E1060" s="5"/>
      <c r="F1060" s="5" t="s">
        <v>253</v>
      </c>
      <c r="G1060">
        <v>1</v>
      </c>
      <c r="H1060" s="5"/>
      <c r="I1060" s="5" t="s">
        <v>672</v>
      </c>
      <c r="J1060" s="5" t="s">
        <v>670</v>
      </c>
      <c r="K1060" s="5"/>
      <c r="L1060" t="str">
        <f t="shared" si="496"/>
        <v>LiveAnimalsEpermit</v>
      </c>
      <c r="M1060" t="str">
        <f t="shared" si="497"/>
        <v>validUntil</v>
      </c>
      <c r="N1060" t="str">
        <f t="shared" si="498"/>
        <v>dateTime</v>
      </c>
      <c r="O1060" t="str">
        <f t="shared" si="499"/>
        <v/>
      </c>
      <c r="P1060" t="str">
        <f t="shared" si="500"/>
        <v/>
      </c>
      <c r="Q1060" t="str">
        <f t="shared" si="501"/>
        <v>Object</v>
      </c>
      <c r="R1060" t="str">
        <f t="shared" si="502"/>
        <v>"LiveAnimals"</v>
      </c>
      <c r="S1060" t="str">
        <f t="shared" si="503"/>
        <v>"LiveAnimalsEpermit"</v>
      </c>
      <c r="T1060" t="str">
        <f t="shared" si="504"/>
        <v>"validUntil"</v>
      </c>
      <c r="U1060" t="str">
        <f t="shared" si="505"/>
        <v>""</v>
      </c>
      <c r="V1060" t="str">
        <f t="shared" si="506"/>
        <v>"dateTime"</v>
      </c>
      <c r="W1060">
        <f>IF($A1060="Implicit","",COUNTIFS($C$8:C1060,C1060,$A$8:A1060,"Explicit"))</f>
        <v>16</v>
      </c>
      <c r="X1060" t="str">
        <f t="shared" si="507"/>
        <v>"Epermit for Live Animals details"</v>
      </c>
      <c r="Y1060" t="str">
        <f t="shared" si="508"/>
        <v>"Validity end date (date of expiry) based on usage context"</v>
      </c>
      <c r="Z1060" t="str">
        <f t="shared" si="509"/>
        <v>"false"</v>
      </c>
      <c r="AA1060" t="str">
        <f t="shared" si="510"/>
        <v>"false"</v>
      </c>
      <c r="AB1060" t="str">
        <f t="shared" si="511"/>
        <v>""</v>
      </c>
      <c r="AC1060" t="str">
        <f t="shared" si="512"/>
        <v>"https://onerecord.iata.org/ns/cargo#LiveAnimalsEpermit"</v>
      </c>
      <c r="AD1060" t="str">
        <f t="shared" si="513"/>
        <v>"https://onerecord.iata.org/ns/cargo#validUntil"</v>
      </c>
      <c r="AE1060" t="str">
        <f t="shared" si="514"/>
        <v>"http://www.w3.org/2001/XMLSchema#dateTime"</v>
      </c>
      <c r="AF1060" t="str">
        <f t="shared" si="515"/>
        <v>"LiveAnimals","LiveAnimalsEpermit","validUntil","","dateTime",16,"Epermit for Live Animals details","Validity end date (date of expiry) based on usage context","false","false","","https://onerecord.iata.org/ns/cargo#LiveAnimalsEpermit","https://onerecord.iata.org/ns/cargo#validUntil","http://www.w3.org/2001/XMLSchema#dateTime"</v>
      </c>
      <c r="AG1060" t="str">
        <f t="shared" si="516"/>
        <v>"LiveAnimals.LiveAnimalsEpermit"</v>
      </c>
      <c r="AH1060" t="str">
        <f t="shared" si="517"/>
        <v>"validUntil"</v>
      </c>
      <c r="AI1060" t="str">
        <f t="shared" si="518"/>
        <v>".dateTime"</v>
      </c>
      <c r="AJ1060" t="str">
        <f t="shared" si="519"/>
        <v>""</v>
      </c>
      <c r="AK1060" t="str">
        <f t="shared" si="520"/>
        <v>"hasOne"</v>
      </c>
      <c r="AL1060" t="str">
        <f t="shared" si="521"/>
        <v>"LiveAnimals.LiveAnimalsEpermit","validUntil",".dateTime","","hasOne"</v>
      </c>
      <c r="AN1060">
        <f>COUNTIF(View_conceptual!G:G,L1060)</f>
        <v>0</v>
      </c>
      <c r="AO1060">
        <f>COUNTIF(View_conceptual!H:H,L1060)+COUNTIF(View_conceptual!I:I,N1060)</f>
        <v>0</v>
      </c>
      <c r="AQ1060" t="str">
        <f t="shared" si="522"/>
        <v/>
      </c>
      <c r="AR1060" t="str">
        <f t="shared" si="523"/>
        <v/>
      </c>
      <c r="AT1060">
        <f>COUNTIF(View_full!G:G,L1060)</f>
        <v>1</v>
      </c>
      <c r="AU1060">
        <f>COUNTIF(View_full!H:H,L1060)+COUNTIF(View_full!I:I,N1060)</f>
        <v>0</v>
      </c>
      <c r="AV1060">
        <f>COUNTIFS(Property_Manual!$A$2:$A$1206,Raw!L1060,Property_Manual!$B$2:$B$1206,Raw!M1060,Property_Manual!$C$2:$C$1206,Raw!N1060,Property_Manual!$D$2:$D$1206,Raw!O1060,Property_Manual!$F$2:$F$1206,"x")</f>
        <v>0</v>
      </c>
      <c r="AW1060" t="str">
        <f t="shared" si="524"/>
        <v>"LiveAnimals","LiveAnimalsEpermit","validUntil","","dateTime",16,"Epermit for Live Animals details","Validity end date (date of expiry) based on usage context","false","false","","https://onerecord.iata.org/ns/cargo#LiveAnimalsEpermit","https://onerecord.iata.org/ns/cargo#validUntil","http://www.w3.org/2001/XMLSchema#dateTime"</v>
      </c>
      <c r="AX1060" t="str">
        <f t="shared" si="525"/>
        <v/>
      </c>
      <c r="AY1060" t="str">
        <f t="shared" si="526"/>
        <v/>
      </c>
    </row>
    <row r="1061" spans="1:51" x14ac:dyDescent="0.2">
      <c r="A1061" s="5" t="s">
        <v>1254</v>
      </c>
      <c r="B1061" s="5" t="s">
        <v>1199</v>
      </c>
      <c r="C1061" s="5" t="s">
        <v>208</v>
      </c>
      <c r="D1061" s="5" t="s">
        <v>40</v>
      </c>
      <c r="E1061" s="5" t="s">
        <v>1212</v>
      </c>
      <c r="F1061" s="5" t="s">
        <v>41</v>
      </c>
      <c r="H1061" s="5"/>
      <c r="I1061" s="5" t="s">
        <v>672</v>
      </c>
      <c r="J1061" s="5" t="s">
        <v>42</v>
      </c>
      <c r="K1061" s="5"/>
      <c r="L1061" t="str">
        <f t="shared" si="496"/>
        <v>LiveAnimalsEpermit</v>
      </c>
      <c r="M1061" t="str">
        <f t="shared" si="497"/>
        <v>events</v>
      </c>
      <c r="N1061" t="str">
        <f t="shared" si="498"/>
        <v>LogisticsEvent</v>
      </c>
      <c r="O1061" t="str">
        <f t="shared" si="499"/>
        <v/>
      </c>
      <c r="P1061" t="str">
        <f t="shared" si="500"/>
        <v/>
      </c>
      <c r="Q1061" t="str">
        <f t="shared" si="501"/>
        <v>Object</v>
      </c>
      <c r="R1061" t="str">
        <f t="shared" si="502"/>
        <v>"LiveAnimals"</v>
      </c>
      <c r="S1061" t="str">
        <f t="shared" si="503"/>
        <v>"LiveAnimalsEpermit"</v>
      </c>
      <c r="T1061" t="str">
        <f t="shared" si="504"/>
        <v>"events"</v>
      </c>
      <c r="U1061" t="str">
        <f t="shared" si="505"/>
        <v>"Event"</v>
      </c>
      <c r="V1061" t="str">
        <f t="shared" si="506"/>
        <v>"LogisticsEvent"</v>
      </c>
      <c r="W1061">
        <f>IF($A1061="Implicit","",COUNTIFS($C$8:C1061,C1061,$A$8:A1061,"Explicit"))</f>
        <v>17</v>
      </c>
      <c r="X1061" t="str">
        <f t="shared" si="507"/>
        <v>"Epermit for Live Animals details"</v>
      </c>
      <c r="Y1061" t="str">
        <f t="shared" si="508"/>
        <v>"Events object"</v>
      </c>
      <c r="Z1061" t="str">
        <f t="shared" si="509"/>
        <v>"true"</v>
      </c>
      <c r="AA1061" t="str">
        <f t="shared" si="510"/>
        <v>"false"</v>
      </c>
      <c r="AB1061" t="str">
        <f t="shared" si="511"/>
        <v>""</v>
      </c>
      <c r="AC1061" t="str">
        <f t="shared" si="512"/>
        <v>"https://onerecord.iata.org/ns/cargo#LiveAnimalsEpermit"</v>
      </c>
      <c r="AD1061" t="str">
        <f t="shared" si="513"/>
        <v>"https://onerecord.iata.org/ns/cargo#events"</v>
      </c>
      <c r="AE1061" t="str">
        <f t="shared" si="514"/>
        <v>"https://onerecord.iata.org/ns/cargo#LogisticsEvent"</v>
      </c>
      <c r="AF1061" t="str">
        <f t="shared" si="515"/>
        <v>"LiveAnimals","LiveAnimalsEpermit","events","Event","LogisticsEvent",17,"Epermit for Live Animals details","Events object","true","false","","https://onerecord.iata.org/ns/cargo#LiveAnimalsEpermit","https://onerecord.iata.org/ns/cargo#events","https://onerecord.iata.org/ns/cargo#LogisticsEvent"</v>
      </c>
      <c r="AG1061" t="str">
        <f t="shared" si="516"/>
        <v>"LiveAnimals.LiveAnimalsEpermit"</v>
      </c>
      <c r="AH1061" t="str">
        <f t="shared" si="517"/>
        <v>"events"</v>
      </c>
      <c r="AI1061" t="str">
        <f t="shared" si="518"/>
        <v>"Event.LogisticsEvent"</v>
      </c>
      <c r="AJ1061" t="str">
        <f t="shared" si="519"/>
        <v>""</v>
      </c>
      <c r="AK1061" t="str">
        <f t="shared" si="520"/>
        <v>"hasMany"</v>
      </c>
      <c r="AL1061" t="str">
        <f t="shared" si="521"/>
        <v>"LiveAnimals.LiveAnimalsEpermit","events","Event.LogisticsEvent","","hasMany"</v>
      </c>
      <c r="AN1061">
        <f>COUNTIF(View_conceptual!G:G,L1061)</f>
        <v>0</v>
      </c>
      <c r="AO1061">
        <f>COUNTIF(View_conceptual!H:H,L1061)+COUNTIF(View_conceptual!I:I,N1061)</f>
        <v>0</v>
      </c>
      <c r="AQ1061" t="str">
        <f t="shared" si="522"/>
        <v/>
      </c>
      <c r="AR1061" t="str">
        <f t="shared" si="523"/>
        <v/>
      </c>
      <c r="AT1061">
        <f>COUNTIF(View_full!G:G,L1061)</f>
        <v>1</v>
      </c>
      <c r="AU1061">
        <f>COUNTIF(View_full!H:H,L1061)+COUNTIF(View_full!I:I,N1061)</f>
        <v>0</v>
      </c>
      <c r="AV1061">
        <f>COUNTIFS(Property_Manual!$A$2:$A$1206,Raw!L1061,Property_Manual!$B$2:$B$1206,Raw!M1061,Property_Manual!$C$2:$C$1206,Raw!N1061,Property_Manual!$D$2:$D$1206,Raw!O1061,Property_Manual!$F$2:$F$1206,"x")</f>
        <v>0</v>
      </c>
      <c r="AW1061" t="str">
        <f t="shared" si="524"/>
        <v>"LiveAnimals","LiveAnimalsEpermit","events","Event","LogisticsEvent",17,"Epermit for Live Animals details","Events object","true","false","","https://onerecord.iata.org/ns/cargo#LiveAnimalsEpermit","https://onerecord.iata.org/ns/cargo#events","https://onerecord.iata.org/ns/cargo#LogisticsEvent"</v>
      </c>
      <c r="AX1061" t="str">
        <f t="shared" si="525"/>
        <v/>
      </c>
      <c r="AY1061" t="str">
        <f t="shared" si="526"/>
        <v/>
      </c>
    </row>
    <row r="1062" spans="1:51" x14ac:dyDescent="0.2">
      <c r="A1062" s="5" t="s">
        <v>1254</v>
      </c>
      <c r="B1062" s="5" t="s">
        <v>1199</v>
      </c>
      <c r="C1062" s="5" t="s">
        <v>208</v>
      </c>
      <c r="D1062" s="5" t="s">
        <v>46</v>
      </c>
      <c r="E1062" s="5"/>
      <c r="F1062" s="5" t="s">
        <v>47</v>
      </c>
      <c r="G1062">
        <v>1</v>
      </c>
      <c r="H1062" s="5"/>
      <c r="I1062" s="5" t="s">
        <v>672</v>
      </c>
      <c r="J1062" s="5" t="s">
        <v>48</v>
      </c>
      <c r="K1062" s="5"/>
      <c r="L1062" t="str">
        <f t="shared" si="496"/>
        <v>LiveAnimalsEpermit</v>
      </c>
      <c r="M1062" t="str">
        <f t="shared" si="497"/>
        <v>skeletonIndicator</v>
      </c>
      <c r="N1062" t="str">
        <f t="shared" si="498"/>
        <v>boolean</v>
      </c>
      <c r="O1062" t="str">
        <f t="shared" si="499"/>
        <v/>
      </c>
      <c r="P1062" t="str">
        <f t="shared" si="500"/>
        <v/>
      </c>
      <c r="Q1062" t="str">
        <f t="shared" si="501"/>
        <v>Object</v>
      </c>
      <c r="R1062" t="str">
        <f t="shared" si="502"/>
        <v>"LiveAnimals"</v>
      </c>
      <c r="S1062" t="str">
        <f t="shared" si="503"/>
        <v>"LiveAnimalsEpermit"</v>
      </c>
      <c r="T1062" t="str">
        <f t="shared" si="504"/>
        <v>"skeletonIndicator"</v>
      </c>
      <c r="U1062" t="str">
        <f t="shared" si="505"/>
        <v>""</v>
      </c>
      <c r="V1062" t="str">
        <f t="shared" si="506"/>
        <v>"boolean"</v>
      </c>
      <c r="W1062">
        <f>IF($A1062="Implicit","",COUNTIFS($C$8:C1062,C1062,$A$8:A1062,"Explicit"))</f>
        <v>18</v>
      </c>
      <c r="X1062" t="str">
        <f t="shared" si="507"/>
        <v>"Epermit for Live Animals details"</v>
      </c>
      <c r="Y1062" t="str">
        <f t="shared" si="508"/>
        <v>"Indicator whether a logistics object is a skeleton object"</v>
      </c>
      <c r="Z1062" t="str">
        <f t="shared" si="509"/>
        <v>"false"</v>
      </c>
      <c r="AA1062" t="str">
        <f t="shared" si="510"/>
        <v>"false"</v>
      </c>
      <c r="AB1062" t="str">
        <f t="shared" si="511"/>
        <v>""</v>
      </c>
      <c r="AC1062" t="str">
        <f t="shared" si="512"/>
        <v>"https://onerecord.iata.org/ns/cargo#LiveAnimalsEpermit"</v>
      </c>
      <c r="AD1062" t="str">
        <f t="shared" si="513"/>
        <v>"https://onerecord.iata.org/ns/cargo#skeletonIndicator"</v>
      </c>
      <c r="AE1062" t="str">
        <f t="shared" si="514"/>
        <v>"http://www.w3.org/2001/XMLSchema#boolean"</v>
      </c>
      <c r="AF1062" t="str">
        <f t="shared" si="515"/>
        <v>"LiveAnimals","LiveAnimalsEpermit","skeletonIndicator","","boolean",18,"Epermit for Live Animals details","Indicator whether a logistics object is a skeleton object","false","false","","https://onerecord.iata.org/ns/cargo#LiveAnimalsEpermit","https://onerecord.iata.org/ns/cargo#skeletonIndicator","http://www.w3.org/2001/XMLSchema#boolean"</v>
      </c>
      <c r="AG1062" t="str">
        <f t="shared" si="516"/>
        <v>"LiveAnimals.LiveAnimalsEpermit"</v>
      </c>
      <c r="AH1062" t="str">
        <f t="shared" si="517"/>
        <v>"skeletonIndicator"</v>
      </c>
      <c r="AI1062" t="str">
        <f t="shared" si="518"/>
        <v>".boolean"</v>
      </c>
      <c r="AJ1062" t="str">
        <f t="shared" si="519"/>
        <v>""</v>
      </c>
      <c r="AK1062" t="str">
        <f t="shared" si="520"/>
        <v>"hasOne"</v>
      </c>
      <c r="AL1062" t="str">
        <f t="shared" si="521"/>
        <v>"LiveAnimals.LiveAnimalsEpermit","skeletonIndicator",".boolean","","hasOne"</v>
      </c>
      <c r="AN1062">
        <f>COUNTIF(View_conceptual!G:G,L1062)</f>
        <v>0</v>
      </c>
      <c r="AO1062">
        <f>COUNTIF(View_conceptual!H:H,L1062)+COUNTIF(View_conceptual!I:I,N1062)</f>
        <v>0</v>
      </c>
      <c r="AQ1062" t="str">
        <f t="shared" si="522"/>
        <v/>
      </c>
      <c r="AR1062" t="str">
        <f t="shared" si="523"/>
        <v/>
      </c>
      <c r="AT1062">
        <f>COUNTIF(View_full!G:G,L1062)</f>
        <v>1</v>
      </c>
      <c r="AU1062">
        <f>COUNTIF(View_full!H:H,L1062)+COUNTIF(View_full!I:I,N1062)</f>
        <v>0</v>
      </c>
      <c r="AV1062">
        <f>COUNTIFS(Property_Manual!$A$2:$A$1206,Raw!L1062,Property_Manual!$B$2:$B$1206,Raw!M1062,Property_Manual!$C$2:$C$1206,Raw!N1062,Property_Manual!$D$2:$D$1206,Raw!O1062,Property_Manual!$F$2:$F$1206,"x")</f>
        <v>0</v>
      </c>
      <c r="AW1062" t="str">
        <f t="shared" si="524"/>
        <v>"LiveAnimals","LiveAnimalsEpermit","skeletonIndicator","","boolean",18,"Epermit for Live Animals details","Indicator whether a logistics object is a skeleton object","false","false","","https://onerecord.iata.org/ns/cargo#LiveAnimalsEpermit","https://onerecord.iata.org/ns/cargo#skeletonIndicator","http://www.w3.org/2001/XMLSchema#boolean"</v>
      </c>
      <c r="AX1062" t="str">
        <f t="shared" si="525"/>
        <v/>
      </c>
      <c r="AY1062" t="str">
        <f t="shared" si="526"/>
        <v/>
      </c>
    </row>
    <row r="1063" spans="1:51" x14ac:dyDescent="0.2">
      <c r="A1063" s="5" t="s">
        <v>1255</v>
      </c>
      <c r="B1063" s="5" t="s">
        <v>1199</v>
      </c>
      <c r="C1063" s="5" t="s">
        <v>208</v>
      </c>
      <c r="D1063" s="5" t="s">
        <v>40</v>
      </c>
      <c r="E1063" s="5" t="s">
        <v>1212</v>
      </c>
      <c r="F1063" s="5" t="s">
        <v>41</v>
      </c>
      <c r="H1063" s="5"/>
      <c r="I1063" s="5" t="s">
        <v>672</v>
      </c>
      <c r="J1063" s="5" t="s">
        <v>42</v>
      </c>
      <c r="K1063" s="5"/>
      <c r="L1063" t="str">
        <f t="shared" si="496"/>
        <v>LiveAnimalsEpermit</v>
      </c>
      <c r="M1063" t="str">
        <f t="shared" si="497"/>
        <v>events</v>
      </c>
      <c r="N1063" t="str">
        <f t="shared" si="498"/>
        <v>LogisticsEvent</v>
      </c>
      <c r="O1063" t="str">
        <f t="shared" si="499"/>
        <v/>
      </c>
      <c r="P1063" t="str">
        <f t="shared" si="500"/>
        <v/>
      </c>
      <c r="Q1063" t="str">
        <f t="shared" si="501"/>
        <v>Object</v>
      </c>
      <c r="R1063" t="str">
        <f t="shared" si="502"/>
        <v/>
      </c>
      <c r="S1063" t="str">
        <f t="shared" si="503"/>
        <v/>
      </c>
      <c r="T1063" t="str">
        <f t="shared" si="504"/>
        <v/>
      </c>
      <c r="U1063" t="str">
        <f t="shared" si="505"/>
        <v/>
      </c>
      <c r="V1063" t="str">
        <f t="shared" si="506"/>
        <v/>
      </c>
      <c r="W1063" t="str">
        <f>IF($A1063="Implicit","",COUNTIFS($C$8:C1063,C1063,$A$8:A1063,"Explicit"))</f>
        <v/>
      </c>
      <c r="X1063" t="str">
        <f t="shared" si="507"/>
        <v/>
      </c>
      <c r="Y1063" t="str">
        <f t="shared" si="508"/>
        <v/>
      </c>
      <c r="Z1063" t="str">
        <f t="shared" si="509"/>
        <v/>
      </c>
      <c r="AA1063" t="str">
        <f t="shared" si="510"/>
        <v/>
      </c>
      <c r="AB1063" t="str">
        <f t="shared" si="511"/>
        <v/>
      </c>
      <c r="AC1063" t="str">
        <f t="shared" si="512"/>
        <v/>
      </c>
      <c r="AD1063" t="str">
        <f t="shared" si="513"/>
        <v/>
      </c>
      <c r="AE1063" t="str">
        <f t="shared" si="514"/>
        <v/>
      </c>
      <c r="AF1063" t="str">
        <f t="shared" si="515"/>
        <v/>
      </c>
      <c r="AG1063" t="str">
        <f t="shared" si="516"/>
        <v>"LiveAnimals.LiveAnimalsEpermit"</v>
      </c>
      <c r="AH1063" t="str">
        <f t="shared" si="517"/>
        <v>"events"</v>
      </c>
      <c r="AI1063" t="str">
        <f t="shared" si="518"/>
        <v>"Event.LogisticsEvent"</v>
      </c>
      <c r="AJ1063" t="str">
        <f t="shared" si="519"/>
        <v>""</v>
      </c>
      <c r="AK1063" t="str">
        <f t="shared" si="520"/>
        <v>"hasMany"</v>
      </c>
      <c r="AL1063" t="str">
        <f t="shared" si="521"/>
        <v>"LiveAnimals.LiveAnimalsEpermit","events","Event.LogisticsEvent","","hasMany"</v>
      </c>
      <c r="AN1063">
        <f>COUNTIF(View_conceptual!G:G,L1063)</f>
        <v>0</v>
      </c>
      <c r="AO1063">
        <f>COUNTIF(View_conceptual!H:H,L1063)+COUNTIF(View_conceptual!I:I,N1063)</f>
        <v>0</v>
      </c>
      <c r="AQ1063" t="str">
        <f t="shared" si="522"/>
        <v/>
      </c>
      <c r="AR1063" t="str">
        <f t="shared" si="523"/>
        <v/>
      </c>
      <c r="AT1063">
        <f>COUNTIF(View_full!G:G,L1063)</f>
        <v>1</v>
      </c>
      <c r="AU1063">
        <f>COUNTIF(View_full!H:H,L1063)+COUNTIF(View_full!I:I,N1063)</f>
        <v>0</v>
      </c>
      <c r="AV1063">
        <f>COUNTIFS(Property_Manual!$A$2:$A$1206,Raw!L1063,Property_Manual!$B$2:$B$1206,Raw!M1063,Property_Manual!$C$2:$C$1206,Raw!N1063,Property_Manual!$D$2:$D$1206,Raw!O1063,Property_Manual!$F$2:$F$1206,"x")</f>
        <v>0</v>
      </c>
      <c r="AW1063" t="str">
        <f t="shared" si="524"/>
        <v/>
      </c>
      <c r="AX1063" t="str">
        <f t="shared" si="525"/>
        <v/>
      </c>
      <c r="AY1063" t="str">
        <f t="shared" si="526"/>
        <v/>
      </c>
    </row>
    <row r="1064" spans="1:51" x14ac:dyDescent="0.2">
      <c r="A1064" s="5" t="s">
        <v>1254</v>
      </c>
      <c r="B1064" s="5" t="s">
        <v>3</v>
      </c>
      <c r="C1064" s="5" t="s">
        <v>140</v>
      </c>
      <c r="D1064" s="5" t="s">
        <v>5</v>
      </c>
      <c r="E1064" s="5"/>
      <c r="F1064" s="5" t="s">
        <v>6</v>
      </c>
      <c r="G1064">
        <v>1</v>
      </c>
      <c r="H1064" s="5"/>
      <c r="I1064" s="5" t="s">
        <v>822</v>
      </c>
      <c r="J1064" s="5" t="s">
        <v>8</v>
      </c>
      <c r="K1064" s="5"/>
      <c r="L1064" t="str">
        <f t="shared" si="496"/>
        <v>LoadType</v>
      </c>
      <c r="M1064" t="str">
        <f t="shared" si="497"/>
        <v>code</v>
      </c>
      <c r="N1064" t="str">
        <f t="shared" si="498"/>
        <v>string</v>
      </c>
      <c r="O1064" t="str">
        <f t="shared" si="499"/>
        <v/>
      </c>
      <c r="P1064" t="str">
        <f t="shared" si="500"/>
        <v/>
      </c>
      <c r="Q1064" t="str">
        <f t="shared" si="501"/>
        <v>Object</v>
      </c>
      <c r="R1064" t="str">
        <f t="shared" si="502"/>
        <v>"Enum"</v>
      </c>
      <c r="S1064" t="str">
        <f t="shared" si="503"/>
        <v>"LoadType"</v>
      </c>
      <c r="T1064" t="str">
        <f t="shared" si="504"/>
        <v>"code"</v>
      </c>
      <c r="U1064" t="str">
        <f t="shared" si="505"/>
        <v>""</v>
      </c>
      <c r="V1064" t="str">
        <f t="shared" si="506"/>
        <v>"string"</v>
      </c>
      <c r="W1064">
        <f>IF($A1064="Implicit","",COUNTIFS($C$8:C1064,C1064,$A$8:A1064,"Explicit"))</f>
        <v>1</v>
      </c>
      <c r="X1064" t="str">
        <f t="shared" si="507"/>
        <v>"Restricted code list for the Load Type of a piece or shipment"</v>
      </c>
      <c r="Y1064" t="str">
        <f t="shared" si="508"/>
        <v>"Code or short version of a code; for example "CH" for Switzerland when referring to the UN/LOCODE code list"</v>
      </c>
      <c r="Z1064" t="str">
        <f t="shared" si="509"/>
        <v>"false"</v>
      </c>
      <c r="AA1064" t="str">
        <f t="shared" si="510"/>
        <v>"false"</v>
      </c>
      <c r="AB1064" t="str">
        <f t="shared" si="511"/>
        <v>""</v>
      </c>
      <c r="AC1064" t="str">
        <f t="shared" si="512"/>
        <v>"https://onerecord.iata.org/ns/cargo#LoadType"</v>
      </c>
      <c r="AD1064" t="str">
        <f t="shared" si="513"/>
        <v>"https://onerecord.iata.org/ns/cargo#code"</v>
      </c>
      <c r="AE1064" t="str">
        <f t="shared" si="514"/>
        <v>"http://www.w3.org/2001/XMLSchema#string"</v>
      </c>
      <c r="AF1064" t="str">
        <f t="shared" si="515"/>
        <v>"Enum","LoadType","code","","string",1,"Restricted code list for the Load Type of a piece or shipment","Code or short version of a code; for example "CH" for Switzerland when referring to the UN/LOCODE code list","false","false","","https://onerecord.iata.org/ns/cargo#LoadType","https://onerecord.iata.org/ns/cargo#code","http://www.w3.org/2001/XMLSchema#string"</v>
      </c>
      <c r="AG1064" t="str">
        <f t="shared" si="516"/>
        <v>"Enum.LoadType"</v>
      </c>
      <c r="AH1064" t="str">
        <f t="shared" si="517"/>
        <v>"code"</v>
      </c>
      <c r="AI1064" t="str">
        <f t="shared" si="518"/>
        <v>".string"</v>
      </c>
      <c r="AJ1064" t="str">
        <f t="shared" si="519"/>
        <v>""</v>
      </c>
      <c r="AK1064" t="str">
        <f t="shared" si="520"/>
        <v>"hasOne"</v>
      </c>
      <c r="AL1064" t="str">
        <f t="shared" si="521"/>
        <v>"Enum.LoadType","code",".string","","hasOne"</v>
      </c>
      <c r="AN1064">
        <f>COUNTIF(View_conceptual!G:G,L1064)</f>
        <v>0</v>
      </c>
      <c r="AO1064">
        <f>COUNTIF(View_conceptual!H:H,L1064)+COUNTIF(View_conceptual!I:I,N1064)</f>
        <v>0</v>
      </c>
      <c r="AQ1064" t="str">
        <f t="shared" si="522"/>
        <v/>
      </c>
      <c r="AR1064" t="str">
        <f t="shared" si="523"/>
        <v/>
      </c>
      <c r="AT1064">
        <f>COUNTIF(View_full!G:G,L1064)</f>
        <v>0</v>
      </c>
      <c r="AU1064">
        <f>COUNTIF(View_full!H:H,L1064)+COUNTIF(View_full!I:I,N1064)</f>
        <v>0</v>
      </c>
      <c r="AV1064">
        <f>COUNTIFS(Property_Manual!$A$2:$A$1206,Raw!L1064,Property_Manual!$B$2:$B$1206,Raw!M1064,Property_Manual!$C$2:$C$1206,Raw!N1064,Property_Manual!$D$2:$D$1206,Raw!O1064,Property_Manual!$F$2:$F$1206,"x")</f>
        <v>0</v>
      </c>
      <c r="AW1064" t="str">
        <f t="shared" si="524"/>
        <v/>
      </c>
      <c r="AX1064" t="str">
        <f t="shared" si="525"/>
        <v/>
      </c>
      <c r="AY1064" t="str">
        <f t="shared" si="526"/>
        <v/>
      </c>
    </row>
    <row r="1065" spans="1:51" x14ac:dyDescent="0.2">
      <c r="A1065" s="5" t="s">
        <v>1254</v>
      </c>
      <c r="B1065" s="5" t="s">
        <v>3</v>
      </c>
      <c r="C1065" s="5" t="s">
        <v>140</v>
      </c>
      <c r="D1065" s="5" t="s">
        <v>9</v>
      </c>
      <c r="E1065" s="5"/>
      <c r="F1065" s="5" t="s">
        <v>6</v>
      </c>
      <c r="G1065">
        <v>1</v>
      </c>
      <c r="H1065" s="5"/>
      <c r="I1065" s="5" t="s">
        <v>822</v>
      </c>
      <c r="J1065" s="5" t="s">
        <v>10</v>
      </c>
      <c r="K1065" s="5"/>
      <c r="L1065" t="str">
        <f t="shared" si="496"/>
        <v>LoadType</v>
      </c>
      <c r="M1065" t="str">
        <f t="shared" si="497"/>
        <v>codeDescription</v>
      </c>
      <c r="N1065" t="str">
        <f t="shared" si="498"/>
        <v>string</v>
      </c>
      <c r="O1065" t="str">
        <f t="shared" si="499"/>
        <v/>
      </c>
      <c r="P1065" t="str">
        <f t="shared" si="500"/>
        <v/>
      </c>
      <c r="Q1065" t="str">
        <f t="shared" si="501"/>
        <v>Object</v>
      </c>
      <c r="R1065" t="str">
        <f t="shared" si="502"/>
        <v>"Enum"</v>
      </c>
      <c r="S1065" t="str">
        <f t="shared" si="503"/>
        <v>"LoadType"</v>
      </c>
      <c r="T1065" t="str">
        <f t="shared" si="504"/>
        <v>"codeDescription"</v>
      </c>
      <c r="U1065" t="str">
        <f t="shared" si="505"/>
        <v>""</v>
      </c>
      <c r="V1065" t="str">
        <f t="shared" si="506"/>
        <v>"string"</v>
      </c>
      <c r="W1065">
        <f>IF($A1065="Implicit","",COUNTIFS($C$8:C1065,C1065,$A$8:A1065,"Explicit"))</f>
        <v>2</v>
      </c>
      <c r="X1065" t="str">
        <f t="shared" si="507"/>
        <v>"Restricted code list for the Load Type of a piece or shipment"</v>
      </c>
      <c r="Y1065" t="str">
        <f t="shared" si="508"/>
        <v>"Description or long version of the code; for example "Switzerland" for Switzerland when referring to the UN/LOCODE code list"</v>
      </c>
      <c r="Z1065" t="str">
        <f t="shared" si="509"/>
        <v>"false"</v>
      </c>
      <c r="AA1065" t="str">
        <f t="shared" si="510"/>
        <v>"false"</v>
      </c>
      <c r="AB1065" t="str">
        <f t="shared" si="511"/>
        <v>""</v>
      </c>
      <c r="AC1065" t="str">
        <f t="shared" si="512"/>
        <v>"https://onerecord.iata.org/ns/cargo#LoadType"</v>
      </c>
      <c r="AD1065" t="str">
        <f t="shared" si="513"/>
        <v>"https://onerecord.iata.org/ns/cargo#codeDescription"</v>
      </c>
      <c r="AE1065" t="str">
        <f t="shared" si="514"/>
        <v>"http://www.w3.org/2001/XMLSchema#string"</v>
      </c>
      <c r="AF1065" t="str">
        <f t="shared" si="515"/>
        <v>"Enum","LoadType","codeDescription","","string",2,"Restricted code list for the Load Type of a piece or shipment","Description or long version of the code; for example "Switzerland" for Switzerland when referring to the UN/LOCODE code list","false","false","","https://onerecord.iata.org/ns/cargo#LoadType","https://onerecord.iata.org/ns/cargo#codeDescription","http://www.w3.org/2001/XMLSchema#string"</v>
      </c>
      <c r="AG1065" t="str">
        <f t="shared" si="516"/>
        <v>"Enum.LoadType"</v>
      </c>
      <c r="AH1065" t="str">
        <f t="shared" si="517"/>
        <v>"codeDescription"</v>
      </c>
      <c r="AI1065" t="str">
        <f t="shared" si="518"/>
        <v>".string"</v>
      </c>
      <c r="AJ1065" t="str">
        <f t="shared" si="519"/>
        <v>""</v>
      </c>
      <c r="AK1065" t="str">
        <f t="shared" si="520"/>
        <v>"hasOne"</v>
      </c>
      <c r="AL1065" t="str">
        <f t="shared" si="521"/>
        <v>"Enum.LoadType","codeDescription",".string","","hasOne"</v>
      </c>
      <c r="AN1065">
        <f>COUNTIF(View_conceptual!G:G,L1065)</f>
        <v>0</v>
      </c>
      <c r="AO1065">
        <f>COUNTIF(View_conceptual!H:H,L1065)+COUNTIF(View_conceptual!I:I,N1065)</f>
        <v>0</v>
      </c>
      <c r="AQ1065" t="str">
        <f t="shared" si="522"/>
        <v/>
      </c>
      <c r="AR1065" t="str">
        <f t="shared" si="523"/>
        <v/>
      </c>
      <c r="AT1065">
        <f>COUNTIF(View_full!G:G,L1065)</f>
        <v>0</v>
      </c>
      <c r="AU1065">
        <f>COUNTIF(View_full!H:H,L1065)+COUNTIF(View_full!I:I,N1065)</f>
        <v>0</v>
      </c>
      <c r="AV1065">
        <f>COUNTIFS(Property_Manual!$A$2:$A$1206,Raw!L1065,Property_Manual!$B$2:$B$1206,Raw!M1065,Property_Manual!$C$2:$C$1206,Raw!N1065,Property_Manual!$D$2:$D$1206,Raw!O1065,Property_Manual!$F$2:$F$1206,"x")</f>
        <v>0</v>
      </c>
      <c r="AW1065" t="str">
        <f t="shared" si="524"/>
        <v/>
      </c>
      <c r="AX1065" t="str">
        <f t="shared" si="525"/>
        <v/>
      </c>
      <c r="AY1065" t="str">
        <f t="shared" si="526"/>
        <v/>
      </c>
    </row>
    <row r="1066" spans="1:51" x14ac:dyDescent="0.2">
      <c r="A1066" s="5" t="s">
        <v>1254</v>
      </c>
      <c r="B1066" s="5" t="s">
        <v>3</v>
      </c>
      <c r="C1066" s="5" t="s">
        <v>140</v>
      </c>
      <c r="D1066" s="5" t="s">
        <v>11</v>
      </c>
      <c r="E1066" s="5"/>
      <c r="F1066" s="5" t="s">
        <v>12</v>
      </c>
      <c r="G1066">
        <v>1</v>
      </c>
      <c r="H1066" s="5"/>
      <c r="I1066" s="5" t="s">
        <v>822</v>
      </c>
      <c r="J1066" s="5" t="s">
        <v>13</v>
      </c>
      <c r="K1066" s="5"/>
      <c r="L1066" t="str">
        <f t="shared" si="496"/>
        <v>LoadType</v>
      </c>
      <c r="M1066" t="str">
        <f t="shared" si="497"/>
        <v>codeLevel</v>
      </c>
      <c r="N1066" t="str">
        <f t="shared" si="498"/>
        <v>integer</v>
      </c>
      <c r="O1066" t="str">
        <f t="shared" si="499"/>
        <v/>
      </c>
      <c r="P1066" t="str">
        <f t="shared" si="500"/>
        <v/>
      </c>
      <c r="Q1066" t="str">
        <f t="shared" si="501"/>
        <v>Object</v>
      </c>
      <c r="R1066" t="str">
        <f t="shared" si="502"/>
        <v>"Enum"</v>
      </c>
      <c r="S1066" t="str">
        <f t="shared" si="503"/>
        <v>"LoadType"</v>
      </c>
      <c r="T1066" t="str">
        <f t="shared" si="504"/>
        <v>"codeLevel"</v>
      </c>
      <c r="U1066" t="str">
        <f t="shared" si="505"/>
        <v>""</v>
      </c>
      <c r="V1066" t="str">
        <f t="shared" si="506"/>
        <v>"integer"</v>
      </c>
      <c r="W1066">
        <f>IF($A1066="Implicit","",COUNTIFS($C$8:C1066,C1066,$A$8:A1066,"Explicit"))</f>
        <v>3</v>
      </c>
      <c r="X1066" t="str">
        <f t="shared" si="507"/>
        <v>"Restricted code list for the Load Type of a piece or shipment"</v>
      </c>
      <c r="Y1066" t="str">
        <f t="shared" si="508"/>
        <v>"Integer indicating the level of a code if a codelists is hierarchical; for example HS-Codes"</v>
      </c>
      <c r="Z1066" t="str">
        <f t="shared" si="509"/>
        <v>"false"</v>
      </c>
      <c r="AA1066" t="str">
        <f t="shared" si="510"/>
        <v>"false"</v>
      </c>
      <c r="AB1066" t="str">
        <f t="shared" si="511"/>
        <v>""</v>
      </c>
      <c r="AC1066" t="str">
        <f t="shared" si="512"/>
        <v>"https://onerecord.iata.org/ns/cargo#LoadType"</v>
      </c>
      <c r="AD1066" t="str">
        <f t="shared" si="513"/>
        <v>"https://onerecord.iata.org/ns/cargo#codeLevel"</v>
      </c>
      <c r="AE1066" t="str">
        <f t="shared" si="514"/>
        <v>"http://www.w3.org/2001/XMLSchema#integer"</v>
      </c>
      <c r="AF1066" t="str">
        <f t="shared" si="515"/>
        <v>"Enum","LoadType","codeLevel","","integer",3,"Restricted code list for the Load Type of a piece or shipment","Integer indicating the level of a code if a codelists is hierarchical; for example HS-Codes","false","false","","https://onerecord.iata.org/ns/cargo#LoadType","https://onerecord.iata.org/ns/cargo#codeLevel","http://www.w3.org/2001/XMLSchema#integer"</v>
      </c>
      <c r="AG1066" t="str">
        <f t="shared" si="516"/>
        <v>"Enum.LoadType"</v>
      </c>
      <c r="AH1066" t="str">
        <f t="shared" si="517"/>
        <v>"codeLevel"</v>
      </c>
      <c r="AI1066" t="str">
        <f t="shared" si="518"/>
        <v>".integer"</v>
      </c>
      <c r="AJ1066" t="str">
        <f t="shared" si="519"/>
        <v>""</v>
      </c>
      <c r="AK1066" t="str">
        <f t="shared" si="520"/>
        <v>"hasOne"</v>
      </c>
      <c r="AL1066" t="str">
        <f t="shared" si="521"/>
        <v>"Enum.LoadType","codeLevel",".integer","","hasOne"</v>
      </c>
      <c r="AN1066">
        <f>COUNTIF(View_conceptual!G:G,L1066)</f>
        <v>0</v>
      </c>
      <c r="AO1066">
        <f>COUNTIF(View_conceptual!H:H,L1066)+COUNTIF(View_conceptual!I:I,N1066)</f>
        <v>0</v>
      </c>
      <c r="AQ1066" t="str">
        <f t="shared" si="522"/>
        <v/>
      </c>
      <c r="AR1066" t="str">
        <f t="shared" si="523"/>
        <v/>
      </c>
      <c r="AT1066">
        <f>COUNTIF(View_full!G:G,L1066)</f>
        <v>0</v>
      </c>
      <c r="AU1066">
        <f>COUNTIF(View_full!H:H,L1066)+COUNTIF(View_full!I:I,N1066)</f>
        <v>0</v>
      </c>
      <c r="AV1066">
        <f>COUNTIFS(Property_Manual!$A$2:$A$1206,Raw!L1066,Property_Manual!$B$2:$B$1206,Raw!M1066,Property_Manual!$C$2:$C$1206,Raw!N1066,Property_Manual!$D$2:$D$1206,Raw!O1066,Property_Manual!$F$2:$F$1206,"x")</f>
        <v>0</v>
      </c>
      <c r="AW1066" t="str">
        <f t="shared" si="524"/>
        <v/>
      </c>
      <c r="AX1066" t="str">
        <f t="shared" si="525"/>
        <v/>
      </c>
      <c r="AY1066" t="str">
        <f t="shared" si="526"/>
        <v/>
      </c>
    </row>
    <row r="1067" spans="1:51" x14ac:dyDescent="0.2">
      <c r="A1067" s="5" t="s">
        <v>1254</v>
      </c>
      <c r="B1067" s="5" t="s">
        <v>3</v>
      </c>
      <c r="C1067" s="5" t="s">
        <v>140</v>
      </c>
      <c r="D1067" s="5" t="s">
        <v>14</v>
      </c>
      <c r="E1067" s="5"/>
      <c r="F1067" s="5" t="s">
        <v>6</v>
      </c>
      <c r="G1067">
        <v>1</v>
      </c>
      <c r="H1067" s="5"/>
      <c r="I1067" s="5" t="s">
        <v>822</v>
      </c>
      <c r="J1067" s="5" t="s">
        <v>15</v>
      </c>
      <c r="K1067" s="5"/>
      <c r="L1067" t="str">
        <f t="shared" si="496"/>
        <v>LoadType</v>
      </c>
      <c r="M1067" t="str">
        <f t="shared" si="497"/>
        <v>codeListName</v>
      </c>
      <c r="N1067" t="str">
        <f t="shared" si="498"/>
        <v>string</v>
      </c>
      <c r="O1067" t="str">
        <f t="shared" si="499"/>
        <v/>
      </c>
      <c r="P1067" t="str">
        <f t="shared" si="500"/>
        <v/>
      </c>
      <c r="Q1067" t="str">
        <f t="shared" si="501"/>
        <v>Object</v>
      </c>
      <c r="R1067" t="str">
        <f t="shared" si="502"/>
        <v>"Enum"</v>
      </c>
      <c r="S1067" t="str">
        <f t="shared" si="503"/>
        <v>"LoadType"</v>
      </c>
      <c r="T1067" t="str">
        <f t="shared" si="504"/>
        <v>"codeListName"</v>
      </c>
      <c r="U1067" t="str">
        <f t="shared" si="505"/>
        <v>""</v>
      </c>
      <c r="V1067" t="str">
        <f t="shared" si="506"/>
        <v>"string"</v>
      </c>
      <c r="W1067">
        <f>IF($A1067="Implicit","",COUNTIFS($C$8:C1067,C1067,$A$8:A1067,"Explicit"))</f>
        <v>4</v>
      </c>
      <c r="X1067" t="str">
        <f t="shared" si="507"/>
        <v>"Restricted code list for the Load Type of a piece or shipment"</v>
      </c>
      <c r="Y1067" t="str">
        <f t="shared" si="508"/>
        <v>"Official name of the code list without version number when direct reference is not possible; for example "UN/LOCODE" when referring to the UN/LOCODE code list"</v>
      </c>
      <c r="Z1067" t="str">
        <f t="shared" si="509"/>
        <v>"false"</v>
      </c>
      <c r="AA1067" t="str">
        <f t="shared" si="510"/>
        <v>"false"</v>
      </c>
      <c r="AB1067" t="str">
        <f t="shared" si="511"/>
        <v>""</v>
      </c>
      <c r="AC1067" t="str">
        <f t="shared" si="512"/>
        <v>"https://onerecord.iata.org/ns/cargo#LoadType"</v>
      </c>
      <c r="AD1067" t="str">
        <f t="shared" si="513"/>
        <v>"https://onerecord.iata.org/ns/cargo#codeListName"</v>
      </c>
      <c r="AE1067" t="str">
        <f t="shared" si="514"/>
        <v>"http://www.w3.org/2001/XMLSchema#string"</v>
      </c>
      <c r="AF1067" t="str">
        <f t="shared" si="515"/>
        <v>"Enum","LoadType","codeListName","","string",4,"Restricted code list for the Load Type of a piece or shipment","Official name of the code list without version number when direct reference is not possible; for example "UN/LOCODE" when referring to the UN/LOCODE code list","false","false","","https://onerecord.iata.org/ns/cargo#LoadType","https://onerecord.iata.org/ns/cargo#codeListName","http://www.w3.org/2001/XMLSchema#string"</v>
      </c>
      <c r="AG1067" t="str">
        <f t="shared" si="516"/>
        <v>"Enum.LoadType"</v>
      </c>
      <c r="AH1067" t="str">
        <f t="shared" si="517"/>
        <v>"codeListName"</v>
      </c>
      <c r="AI1067" t="str">
        <f t="shared" si="518"/>
        <v>".string"</v>
      </c>
      <c r="AJ1067" t="str">
        <f t="shared" si="519"/>
        <v>""</v>
      </c>
      <c r="AK1067" t="str">
        <f t="shared" si="520"/>
        <v>"hasOne"</v>
      </c>
      <c r="AL1067" t="str">
        <f t="shared" si="521"/>
        <v>"Enum.LoadType","codeListName",".string","","hasOne"</v>
      </c>
      <c r="AN1067">
        <f>COUNTIF(View_conceptual!G:G,L1067)</f>
        <v>0</v>
      </c>
      <c r="AO1067">
        <f>COUNTIF(View_conceptual!H:H,L1067)+COUNTIF(View_conceptual!I:I,N1067)</f>
        <v>0</v>
      </c>
      <c r="AQ1067" t="str">
        <f t="shared" si="522"/>
        <v/>
      </c>
      <c r="AR1067" t="str">
        <f t="shared" si="523"/>
        <v/>
      </c>
      <c r="AT1067">
        <f>COUNTIF(View_full!G:G,L1067)</f>
        <v>0</v>
      </c>
      <c r="AU1067">
        <f>COUNTIF(View_full!H:H,L1067)+COUNTIF(View_full!I:I,N1067)</f>
        <v>0</v>
      </c>
      <c r="AV1067">
        <f>COUNTIFS(Property_Manual!$A$2:$A$1206,Raw!L1067,Property_Manual!$B$2:$B$1206,Raw!M1067,Property_Manual!$C$2:$C$1206,Raw!N1067,Property_Manual!$D$2:$D$1206,Raw!O1067,Property_Manual!$F$2:$F$1206,"x")</f>
        <v>0</v>
      </c>
      <c r="AW1067" t="str">
        <f t="shared" si="524"/>
        <v/>
      </c>
      <c r="AX1067" t="str">
        <f t="shared" si="525"/>
        <v/>
      </c>
      <c r="AY1067" t="str">
        <f t="shared" si="526"/>
        <v/>
      </c>
    </row>
    <row r="1068" spans="1:51" x14ac:dyDescent="0.2">
      <c r="A1068" s="5" t="s">
        <v>1254</v>
      </c>
      <c r="B1068" s="5" t="s">
        <v>3</v>
      </c>
      <c r="C1068" s="5" t="s">
        <v>140</v>
      </c>
      <c r="D1068" s="5" t="s">
        <v>16</v>
      </c>
      <c r="E1068" s="5"/>
      <c r="F1068" s="5" t="s">
        <v>6</v>
      </c>
      <c r="G1068">
        <v>1</v>
      </c>
      <c r="I1068" s="5" t="s">
        <v>822</v>
      </c>
      <c r="J1068" s="5" t="s">
        <v>17</v>
      </c>
      <c r="K1068" s="5"/>
      <c r="L1068" t="str">
        <f t="shared" si="496"/>
        <v>LoadType</v>
      </c>
      <c r="M1068" t="str">
        <f t="shared" si="497"/>
        <v>codeListReference</v>
      </c>
      <c r="N1068" t="str">
        <f t="shared" si="498"/>
        <v>string</v>
      </c>
      <c r="O1068" t="str">
        <f t="shared" si="499"/>
        <v/>
      </c>
      <c r="P1068" t="str">
        <f t="shared" si="500"/>
        <v/>
      </c>
      <c r="Q1068" t="str">
        <f t="shared" si="501"/>
        <v>Object</v>
      </c>
      <c r="R1068" t="str">
        <f t="shared" si="502"/>
        <v>"Enum"</v>
      </c>
      <c r="S1068" t="str">
        <f t="shared" si="503"/>
        <v>"LoadType"</v>
      </c>
      <c r="T1068" t="str">
        <f t="shared" si="504"/>
        <v>"codeListReference"</v>
      </c>
      <c r="U1068" t="str">
        <f t="shared" si="505"/>
        <v>""</v>
      </c>
      <c r="V1068" t="str">
        <f t="shared" si="506"/>
        <v>"string"</v>
      </c>
      <c r="W1068">
        <f>IF($A1068="Implicit","",COUNTIFS($C$8:C1068,C1068,$A$8:A1068,"Explicit"))</f>
        <v>5</v>
      </c>
      <c r="X1068" t="str">
        <f t="shared" si="507"/>
        <v>"Restricted code list for the Load Type of a piece or shipment"</v>
      </c>
      <c r="Y1068" t="str">
        <f t="shared" si="508"/>
        <v>"URL to access the code list the code is taken from; for example "https://unece.org/trade/cefact/unlocode-code-list-country-and-territory" for UN/LOCODE."</v>
      </c>
      <c r="Z1068" t="str">
        <f t="shared" si="509"/>
        <v>"false"</v>
      </c>
      <c r="AA1068" t="str">
        <f t="shared" si="510"/>
        <v>"false"</v>
      </c>
      <c r="AB1068" t="str">
        <f t="shared" si="511"/>
        <v>""</v>
      </c>
      <c r="AC1068" t="str">
        <f t="shared" si="512"/>
        <v>"https://onerecord.iata.org/ns/cargo#LoadType"</v>
      </c>
      <c r="AD1068" t="str">
        <f t="shared" si="513"/>
        <v>"https://onerecord.iata.org/ns/cargo#codeListReference"</v>
      </c>
      <c r="AE1068" t="str">
        <f t="shared" si="514"/>
        <v>"http://www.w3.org/2001/XMLSchema#string"</v>
      </c>
      <c r="AF1068" t="str">
        <f t="shared" si="515"/>
        <v>"Enum","LoadType","codeListReference","","string",5,"Restricted code list for the Load Type of a piece or shipment","URL to access the code list the code is taken from; for example "https://unece.org/trade/cefact/unlocode-code-list-country-and-territory" for UN/LOCODE.","false","false","","https://onerecord.iata.org/ns/cargo#LoadType","https://onerecord.iata.org/ns/cargo#codeListReference","http://www.w3.org/2001/XMLSchema#string"</v>
      </c>
      <c r="AG1068" t="str">
        <f t="shared" si="516"/>
        <v>"Enum.LoadType"</v>
      </c>
      <c r="AH1068" t="str">
        <f t="shared" si="517"/>
        <v>"codeListReference"</v>
      </c>
      <c r="AI1068" t="str">
        <f t="shared" si="518"/>
        <v>".string"</v>
      </c>
      <c r="AJ1068" t="str">
        <f t="shared" si="519"/>
        <v>""</v>
      </c>
      <c r="AK1068" t="str">
        <f t="shared" si="520"/>
        <v>"hasOne"</v>
      </c>
      <c r="AL1068" t="str">
        <f t="shared" si="521"/>
        <v>"Enum.LoadType","codeListReference",".string","","hasOne"</v>
      </c>
      <c r="AN1068">
        <f>COUNTIF(View_conceptual!G:G,L1068)</f>
        <v>0</v>
      </c>
      <c r="AO1068">
        <f>COUNTIF(View_conceptual!H:H,L1068)+COUNTIF(View_conceptual!I:I,N1068)</f>
        <v>0</v>
      </c>
      <c r="AQ1068" t="str">
        <f t="shared" si="522"/>
        <v/>
      </c>
      <c r="AR1068" t="str">
        <f t="shared" si="523"/>
        <v/>
      </c>
      <c r="AT1068">
        <f>COUNTIF(View_full!G:G,L1068)</f>
        <v>0</v>
      </c>
      <c r="AU1068">
        <f>COUNTIF(View_full!H:H,L1068)+COUNTIF(View_full!I:I,N1068)</f>
        <v>0</v>
      </c>
      <c r="AV1068">
        <f>COUNTIFS(Property_Manual!$A$2:$A$1206,Raw!L1068,Property_Manual!$B$2:$B$1206,Raw!M1068,Property_Manual!$C$2:$C$1206,Raw!N1068,Property_Manual!$D$2:$D$1206,Raw!O1068,Property_Manual!$F$2:$F$1206,"x")</f>
        <v>0</v>
      </c>
      <c r="AW1068" t="str">
        <f t="shared" si="524"/>
        <v/>
      </c>
      <c r="AX1068" t="str">
        <f t="shared" si="525"/>
        <v/>
      </c>
      <c r="AY1068" t="str">
        <f t="shared" si="526"/>
        <v/>
      </c>
    </row>
    <row r="1069" spans="1:51" x14ac:dyDescent="0.2">
      <c r="A1069" s="5" t="s">
        <v>1254</v>
      </c>
      <c r="B1069" s="5" t="s">
        <v>3</v>
      </c>
      <c r="C1069" s="5" t="s">
        <v>140</v>
      </c>
      <c r="D1069" s="5" t="s">
        <v>18</v>
      </c>
      <c r="E1069" s="5"/>
      <c r="F1069" s="5" t="s">
        <v>6</v>
      </c>
      <c r="G1069">
        <v>1</v>
      </c>
      <c r="H1069" s="5"/>
      <c r="I1069" s="5" t="s">
        <v>822</v>
      </c>
      <c r="J1069" s="5" t="s">
        <v>19</v>
      </c>
      <c r="K1069" s="5"/>
      <c r="L1069" t="str">
        <f t="shared" si="496"/>
        <v>LoadType</v>
      </c>
      <c r="M1069" t="str">
        <f t="shared" si="497"/>
        <v>codeListVersion</v>
      </c>
      <c r="N1069" t="str">
        <f t="shared" si="498"/>
        <v>string</v>
      </c>
      <c r="O1069" t="str">
        <f t="shared" si="499"/>
        <v/>
      </c>
      <c r="P1069" t="str">
        <f t="shared" si="500"/>
        <v/>
      </c>
      <c r="Q1069" t="str">
        <f t="shared" si="501"/>
        <v>Object</v>
      </c>
      <c r="R1069" t="str">
        <f t="shared" si="502"/>
        <v>"Enum"</v>
      </c>
      <c r="S1069" t="str">
        <f t="shared" si="503"/>
        <v>"LoadType"</v>
      </c>
      <c r="T1069" t="str">
        <f t="shared" si="504"/>
        <v>"codeListVersion"</v>
      </c>
      <c r="U1069" t="str">
        <f t="shared" si="505"/>
        <v>""</v>
      </c>
      <c r="V1069" t="str">
        <f t="shared" si="506"/>
        <v>"string"</v>
      </c>
      <c r="W1069">
        <f>IF($A1069="Implicit","",COUNTIFS($C$8:C1069,C1069,$A$8:A1069,"Explicit"))</f>
        <v>6</v>
      </c>
      <c r="X1069" t="str">
        <f t="shared" si="507"/>
        <v>"Restricted code list for the Load Type of a piece or shipment"</v>
      </c>
      <c r="Y1069" t="str">
        <f t="shared" si="508"/>
        <v>"Version of the code list; for example "223-1" for UN/LOCODE. Used if the property codeListName is used or the version is not apparent from the resource referred to in property codeListReference."</v>
      </c>
      <c r="Z1069" t="str">
        <f t="shared" si="509"/>
        <v>"false"</v>
      </c>
      <c r="AA1069" t="str">
        <f t="shared" si="510"/>
        <v>"false"</v>
      </c>
      <c r="AB1069" t="str">
        <f t="shared" si="511"/>
        <v>""</v>
      </c>
      <c r="AC1069" t="str">
        <f t="shared" si="512"/>
        <v>"https://onerecord.iata.org/ns/cargo#LoadType"</v>
      </c>
      <c r="AD1069" t="str">
        <f t="shared" si="513"/>
        <v>"https://onerecord.iata.org/ns/cargo#codeListVersion"</v>
      </c>
      <c r="AE1069" t="str">
        <f t="shared" si="514"/>
        <v>"http://www.w3.org/2001/XMLSchema#string"</v>
      </c>
      <c r="AF1069" t="str">
        <f t="shared" si="515"/>
        <v>"Enum","LoadType","codeListVersion","","string",6,"Restricted code list for the Load Type of a piece or shipment","Version of the code list; for example "223-1" for UN/LOCODE. Used if the property codeListName is used or the version is not apparent from the resource referred to in property codeListReference.","false","false","","https://onerecord.iata.org/ns/cargo#LoadType","https://onerecord.iata.org/ns/cargo#codeListVersion","http://www.w3.org/2001/XMLSchema#string"</v>
      </c>
      <c r="AG1069" t="str">
        <f t="shared" si="516"/>
        <v>"Enum.LoadType"</v>
      </c>
      <c r="AH1069" t="str">
        <f t="shared" si="517"/>
        <v>"codeListVersion"</v>
      </c>
      <c r="AI1069" t="str">
        <f t="shared" si="518"/>
        <v>".string"</v>
      </c>
      <c r="AJ1069" t="str">
        <f t="shared" si="519"/>
        <v>""</v>
      </c>
      <c r="AK1069" t="str">
        <f t="shared" si="520"/>
        <v>"hasOne"</v>
      </c>
      <c r="AL1069" t="str">
        <f t="shared" si="521"/>
        <v>"Enum.LoadType","codeListVersion",".string","","hasOne"</v>
      </c>
      <c r="AN1069">
        <f>COUNTIF(View_conceptual!G:G,L1069)</f>
        <v>0</v>
      </c>
      <c r="AO1069">
        <f>COUNTIF(View_conceptual!H:H,L1069)+COUNTIF(View_conceptual!I:I,N1069)</f>
        <v>0</v>
      </c>
      <c r="AQ1069" t="str">
        <f t="shared" si="522"/>
        <v/>
      </c>
      <c r="AR1069" t="str">
        <f t="shared" si="523"/>
        <v/>
      </c>
      <c r="AT1069">
        <f>COUNTIF(View_full!G:G,L1069)</f>
        <v>0</v>
      </c>
      <c r="AU1069">
        <f>COUNTIF(View_full!H:H,L1069)+COUNTIF(View_full!I:I,N1069)</f>
        <v>0</v>
      </c>
      <c r="AV1069">
        <f>COUNTIFS(Property_Manual!$A$2:$A$1206,Raw!L1069,Property_Manual!$B$2:$B$1206,Raw!M1069,Property_Manual!$C$2:$C$1206,Raw!N1069,Property_Manual!$D$2:$D$1206,Raw!O1069,Property_Manual!$F$2:$F$1206,"x")</f>
        <v>0</v>
      </c>
      <c r="AW1069" t="str">
        <f t="shared" si="524"/>
        <v/>
      </c>
      <c r="AX1069" t="str">
        <f t="shared" si="525"/>
        <v/>
      </c>
      <c r="AY1069" t="str">
        <f t="shared" si="526"/>
        <v/>
      </c>
    </row>
    <row r="1070" spans="1:51" x14ac:dyDescent="0.2">
      <c r="A1070" s="5" t="s">
        <v>1254</v>
      </c>
      <c r="B1070" s="5" t="s">
        <v>1209</v>
      </c>
      <c r="C1070" s="5" t="s">
        <v>829</v>
      </c>
      <c r="D1070" s="5" t="s">
        <v>840</v>
      </c>
      <c r="E1070" s="5" t="s">
        <v>20</v>
      </c>
      <c r="F1070" s="5" t="s">
        <v>841</v>
      </c>
      <c r="G1070">
        <v>1</v>
      </c>
      <c r="H1070" s="5" t="s">
        <v>114</v>
      </c>
      <c r="I1070" s="5" t="s">
        <v>831</v>
      </c>
      <c r="J1070" s="5" t="s">
        <v>842</v>
      </c>
      <c r="K1070" s="5"/>
      <c r="L1070" t="str">
        <f t="shared" si="496"/>
        <v>Loading</v>
      </c>
      <c r="M1070" t="str">
        <f t="shared" si="497"/>
        <v>onTransportMeans</v>
      </c>
      <c r="N1070" t="str">
        <f t="shared" si="498"/>
        <v>TransportMeans</v>
      </c>
      <c r="O1070" t="str">
        <f t="shared" si="499"/>
        <v>involvedInActions</v>
      </c>
      <c r="P1070" t="str">
        <f t="shared" si="500"/>
        <v/>
      </c>
      <c r="Q1070" t="str">
        <f t="shared" si="501"/>
        <v>Object</v>
      </c>
      <c r="R1070" t="str">
        <f t="shared" si="502"/>
        <v>"Action"</v>
      </c>
      <c r="S1070" t="str">
        <f t="shared" si="503"/>
        <v>"Loading"</v>
      </c>
      <c r="T1070" t="str">
        <f t="shared" si="504"/>
        <v>"onTransportMeans"</v>
      </c>
      <c r="U1070" t="str">
        <f t="shared" si="505"/>
        <v>"Core"</v>
      </c>
      <c r="V1070" t="str">
        <f t="shared" si="506"/>
        <v>"TransportMeans"</v>
      </c>
      <c r="W1070">
        <f>IF($A1070="Implicit","",COUNTIFS($C$8:C1070,C1070,$A$8:A1070,"Explicit"))</f>
        <v>1</v>
      </c>
      <c r="X1070" t="str">
        <f t="shared" si="507"/>
        <v>"Action to describe onloading or offloading TransportMeans"</v>
      </c>
      <c r="Y1070" t="str">
        <f t="shared" si="508"/>
        <v>"Reference to the TransportMeans that is being onloaded or offloaded"</v>
      </c>
      <c r="Z1070" t="str">
        <f t="shared" si="509"/>
        <v>"false"</v>
      </c>
      <c r="AA1070" t="str">
        <f t="shared" si="510"/>
        <v>"false"</v>
      </c>
      <c r="AB1070" t="str">
        <f t="shared" si="511"/>
        <v>""</v>
      </c>
      <c r="AC1070" t="str">
        <f t="shared" si="512"/>
        <v>"https://onerecord.iata.org/ns/cargo#Loading"</v>
      </c>
      <c r="AD1070" t="str">
        <f t="shared" si="513"/>
        <v>"https://onerecord.iata.org/ns/cargo#onTransportMeans"</v>
      </c>
      <c r="AE1070" t="str">
        <f t="shared" si="514"/>
        <v>"https://onerecord.iata.org/ns/cargo#TransportMeans"</v>
      </c>
      <c r="AF1070" t="str">
        <f t="shared" si="515"/>
        <v>"Action","Loading","onTransportMeans","Core","TransportMeans",1,"Action to describe onloading or offloading TransportMeans","Reference to the TransportMeans that is being onloaded or offloaded","false","false","","https://onerecord.iata.org/ns/cargo#Loading","https://onerecord.iata.org/ns/cargo#onTransportMeans","https://onerecord.iata.org/ns/cargo#TransportMeans"</v>
      </c>
      <c r="AG1070" t="str">
        <f t="shared" si="516"/>
        <v>"Action.Loading"</v>
      </c>
      <c r="AH1070" t="str">
        <f t="shared" si="517"/>
        <v>"onTransportMeans"</v>
      </c>
      <c r="AI1070" t="str">
        <f t="shared" si="518"/>
        <v>"Core.TransportMeans"</v>
      </c>
      <c r="AJ1070" t="str">
        <f t="shared" si="519"/>
        <v>"involvedInActions"</v>
      </c>
      <c r="AK1070" t="str">
        <f t="shared" si="520"/>
        <v>"hasOne"</v>
      </c>
      <c r="AL1070" t="str">
        <f t="shared" si="521"/>
        <v>"Action.Loading","onTransportMeans","Core.TransportMeans","involvedInActions","hasOne"</v>
      </c>
      <c r="AN1070">
        <f>COUNTIF(View_conceptual!G:G,L1070)</f>
        <v>1</v>
      </c>
      <c r="AO1070">
        <f>COUNTIF(View_conceptual!H:H,L1070)+COUNTIF(View_conceptual!I:I,N1070)</f>
        <v>2</v>
      </c>
      <c r="AQ1070" t="str">
        <f t="shared" si="522"/>
        <v>"Action","Loading","onTransportMeans","Core","TransportMeans",1,"Action to describe onloading or offloading TransportMeans","Reference to the TransportMeans that is being onloaded or offloaded","false","false","","https://onerecord.iata.org/ns/cargo#Loading","https://onerecord.iata.org/ns/cargo#onTransportMeans","https://onerecord.iata.org/ns/cargo#TransportMeans"</v>
      </c>
      <c r="AR1070" t="str">
        <f t="shared" si="523"/>
        <v>"Action.Loading","onTransportMeans","Core.TransportMeans","involvedInActions","hasOne"</v>
      </c>
      <c r="AT1070">
        <f>COUNTIF(View_full!G:G,L1070)</f>
        <v>1</v>
      </c>
      <c r="AU1070">
        <f>COUNTIF(View_full!H:H,L1070)+COUNTIF(View_full!I:I,N1070)</f>
        <v>2</v>
      </c>
      <c r="AV1070">
        <f>COUNTIFS(Property_Manual!$A$2:$A$1206,Raw!L1070,Property_Manual!$B$2:$B$1206,Raw!M1070,Property_Manual!$C$2:$C$1206,Raw!N1070,Property_Manual!$D$2:$D$1206,Raw!O1070,Property_Manual!$F$2:$F$1206,"x")</f>
        <v>0</v>
      </c>
      <c r="AW1070" t="str">
        <f t="shared" si="524"/>
        <v>"Action","Loading","onTransportMeans","Core","TransportMeans",1,"Action to describe onloading or offloading TransportMeans","Reference to the TransportMeans that is being onloaded or offloaded","false","false","","https://onerecord.iata.org/ns/cargo#Loading","https://onerecord.iata.org/ns/cargo#onTransportMeans","https://onerecord.iata.org/ns/cargo#TransportMeans"</v>
      </c>
      <c r="AX1070" t="str">
        <f t="shared" si="525"/>
        <v>"Action.Loading","onTransportMeans","Core.TransportMeans","involvedInActions","hasOne"</v>
      </c>
      <c r="AY1070" t="str">
        <f t="shared" si="526"/>
        <v/>
      </c>
    </row>
    <row r="1071" spans="1:51" x14ac:dyDescent="0.2">
      <c r="A1071" s="5" t="s">
        <v>1254</v>
      </c>
      <c r="B1071" s="5" t="s">
        <v>1209</v>
      </c>
      <c r="C1071" s="5" t="s">
        <v>829</v>
      </c>
      <c r="D1071" s="5" t="s">
        <v>424</v>
      </c>
      <c r="E1071" s="5" t="s">
        <v>1198</v>
      </c>
      <c r="F1071" s="5" t="s">
        <v>89</v>
      </c>
      <c r="G1071">
        <v>1</v>
      </c>
      <c r="H1071" t="s">
        <v>192</v>
      </c>
      <c r="I1071" s="5" t="s">
        <v>831</v>
      </c>
      <c r="J1071" s="5" t="s">
        <v>425</v>
      </c>
      <c r="K1071" s="5"/>
      <c r="L1071" t="str">
        <f t="shared" si="496"/>
        <v>Loading</v>
      </c>
      <c r="M1071" t="str">
        <f t="shared" si="497"/>
        <v>performedAt</v>
      </c>
      <c r="N1071" t="str">
        <f t="shared" si="498"/>
        <v>Location</v>
      </c>
      <c r="O1071" t="str">
        <f t="shared" si="499"/>
        <v>onsiteActions</v>
      </c>
      <c r="P1071" t="str">
        <f t="shared" si="500"/>
        <v/>
      </c>
      <c r="Q1071" t="str">
        <f t="shared" si="501"/>
        <v>Object</v>
      </c>
      <c r="R1071" t="str">
        <f t="shared" si="502"/>
        <v>"Action"</v>
      </c>
      <c r="S1071" t="str">
        <f t="shared" si="503"/>
        <v>"Loading"</v>
      </c>
      <c r="T1071" t="str">
        <f t="shared" si="504"/>
        <v>"performedAt"</v>
      </c>
      <c r="U1071" t="str">
        <f t="shared" si="505"/>
        <v>"Common"</v>
      </c>
      <c r="V1071" t="str">
        <f t="shared" si="506"/>
        <v>"Location"</v>
      </c>
      <c r="W1071">
        <f>IF($A1071="Implicit","",COUNTIFS($C$8:C1071,C1071,$A$8:A1071,"Explicit"))</f>
        <v>2</v>
      </c>
      <c r="X1071" t="str">
        <f t="shared" si="507"/>
        <v>"Action to describe onloading or offloading TransportMeans"</v>
      </c>
      <c r="Y1071" t="str">
        <f t="shared" si="508"/>
        <v>"Reference to the Location the Action was performed at"</v>
      </c>
      <c r="Z1071" t="str">
        <f t="shared" si="509"/>
        <v>"false"</v>
      </c>
      <c r="AA1071" t="str">
        <f t="shared" si="510"/>
        <v>"false"</v>
      </c>
      <c r="AB1071" t="str">
        <f t="shared" si="511"/>
        <v>""</v>
      </c>
      <c r="AC1071" t="str">
        <f t="shared" si="512"/>
        <v>"https://onerecord.iata.org/ns/cargo#Loading"</v>
      </c>
      <c r="AD1071" t="str">
        <f t="shared" si="513"/>
        <v>"https://onerecord.iata.org/ns/cargo#performedAt"</v>
      </c>
      <c r="AE1071" t="str">
        <f t="shared" si="514"/>
        <v>"https://onerecord.iata.org/ns/cargo#Location"</v>
      </c>
      <c r="AF1071" t="str">
        <f t="shared" si="515"/>
        <v>"Action","Loading","performedAt","Common","Location",2,"Action to describe onloading or offloading TransportMeans","Reference to the Location the Action was performed at","false","false","","https://onerecord.iata.org/ns/cargo#Loading","https://onerecord.iata.org/ns/cargo#performedAt","https://onerecord.iata.org/ns/cargo#Location"</v>
      </c>
      <c r="AG1071" t="str">
        <f t="shared" si="516"/>
        <v>"Action.Loading"</v>
      </c>
      <c r="AH1071" t="str">
        <f t="shared" si="517"/>
        <v>"performedAt"</v>
      </c>
      <c r="AI1071" t="str">
        <f t="shared" si="518"/>
        <v>"Common.Location"</v>
      </c>
      <c r="AJ1071" t="str">
        <f t="shared" si="519"/>
        <v>"onsiteActions"</v>
      </c>
      <c r="AK1071" t="str">
        <f t="shared" si="520"/>
        <v>"hasOne"</v>
      </c>
      <c r="AL1071" t="str">
        <f t="shared" si="521"/>
        <v>"Action.Loading","performedAt","Common.Location","onsiteActions","hasOne"</v>
      </c>
      <c r="AN1071">
        <f>COUNTIF(View_conceptual!G:G,L1071)</f>
        <v>1</v>
      </c>
      <c r="AO1071">
        <f>COUNTIF(View_conceptual!H:H,L1071)+COUNTIF(View_conceptual!I:I,N1071)</f>
        <v>1</v>
      </c>
      <c r="AQ1071" t="str">
        <f t="shared" si="522"/>
        <v>"Action","Loading","performedAt","Common","Location",2,"Action to describe onloading or offloading TransportMeans","Reference to the Location the Action was performed at","false","false","","https://onerecord.iata.org/ns/cargo#Loading","https://onerecord.iata.org/ns/cargo#performedAt","https://onerecord.iata.org/ns/cargo#Location"</v>
      </c>
      <c r="AR1071" t="str">
        <f t="shared" si="523"/>
        <v/>
      </c>
      <c r="AT1071">
        <f>COUNTIF(View_full!G:G,L1071)</f>
        <v>1</v>
      </c>
      <c r="AU1071">
        <f>COUNTIF(View_full!H:H,L1071)+COUNTIF(View_full!I:I,N1071)</f>
        <v>1</v>
      </c>
      <c r="AV1071">
        <f>COUNTIFS(Property_Manual!$A$2:$A$1206,Raw!L1071,Property_Manual!$B$2:$B$1206,Raw!M1071,Property_Manual!$C$2:$C$1206,Raw!N1071,Property_Manual!$D$2:$D$1206,Raw!O1071,Property_Manual!$F$2:$F$1206,"x")</f>
        <v>0</v>
      </c>
      <c r="AW1071" t="str">
        <f t="shared" si="524"/>
        <v>"Action","Loading","performedAt","Common","Location",2,"Action to describe onloading or offloading TransportMeans","Reference to the Location the Action was performed at","false","false","","https://onerecord.iata.org/ns/cargo#Loading","https://onerecord.iata.org/ns/cargo#performedAt","https://onerecord.iata.org/ns/cargo#Location"</v>
      </c>
      <c r="AX1071" t="str">
        <f t="shared" si="525"/>
        <v/>
      </c>
      <c r="AY1071" t="str">
        <f t="shared" si="526"/>
        <v/>
      </c>
    </row>
    <row r="1072" spans="1:51" x14ac:dyDescent="0.2">
      <c r="A1072" s="5" t="s">
        <v>1255</v>
      </c>
      <c r="B1072" s="5" t="s">
        <v>1209</v>
      </c>
      <c r="C1072" s="5" t="s">
        <v>829</v>
      </c>
      <c r="D1072" s="5" t="s">
        <v>840</v>
      </c>
      <c r="E1072" s="5" t="s">
        <v>20</v>
      </c>
      <c r="F1072" s="5" t="s">
        <v>841</v>
      </c>
      <c r="G1072">
        <v>1</v>
      </c>
      <c r="H1072" t="s">
        <v>114</v>
      </c>
      <c r="I1072" s="5" t="s">
        <v>831</v>
      </c>
      <c r="J1072" s="5" t="s">
        <v>842</v>
      </c>
      <c r="K1072" s="5"/>
      <c r="L1072" t="str">
        <f t="shared" si="496"/>
        <v>Loading</v>
      </c>
      <c r="M1072" t="str">
        <f t="shared" si="497"/>
        <v>onTransportMeans</v>
      </c>
      <c r="N1072" t="str">
        <f t="shared" si="498"/>
        <v>TransportMeans</v>
      </c>
      <c r="O1072" t="str">
        <f t="shared" si="499"/>
        <v>involvedInActions</v>
      </c>
      <c r="P1072" t="str">
        <f t="shared" si="500"/>
        <v/>
      </c>
      <c r="Q1072" t="str">
        <f t="shared" si="501"/>
        <v>Object</v>
      </c>
      <c r="R1072" t="str">
        <f t="shared" si="502"/>
        <v/>
      </c>
      <c r="S1072" t="str">
        <f t="shared" si="503"/>
        <v/>
      </c>
      <c r="T1072" t="str">
        <f t="shared" si="504"/>
        <v/>
      </c>
      <c r="U1072" t="str">
        <f t="shared" si="505"/>
        <v/>
      </c>
      <c r="V1072" t="str">
        <f t="shared" si="506"/>
        <v/>
      </c>
      <c r="W1072" t="str">
        <f>IF($A1072="Implicit","",COUNTIFS($C$8:C1072,C1072,$A$8:A1072,"Explicit"))</f>
        <v/>
      </c>
      <c r="X1072" t="str">
        <f t="shared" si="507"/>
        <v/>
      </c>
      <c r="Y1072" t="str">
        <f t="shared" si="508"/>
        <v/>
      </c>
      <c r="Z1072" t="str">
        <f t="shared" si="509"/>
        <v/>
      </c>
      <c r="AA1072" t="str">
        <f t="shared" si="510"/>
        <v/>
      </c>
      <c r="AB1072" t="str">
        <f t="shared" si="511"/>
        <v/>
      </c>
      <c r="AC1072" t="str">
        <f t="shared" si="512"/>
        <v/>
      </c>
      <c r="AD1072" t="str">
        <f t="shared" si="513"/>
        <v/>
      </c>
      <c r="AE1072" t="str">
        <f t="shared" si="514"/>
        <v/>
      </c>
      <c r="AF1072" t="str">
        <f t="shared" si="515"/>
        <v/>
      </c>
      <c r="AG1072" t="str">
        <f t="shared" si="516"/>
        <v>"Action.Loading"</v>
      </c>
      <c r="AH1072" t="str">
        <f t="shared" si="517"/>
        <v>"onTransportMeans"</v>
      </c>
      <c r="AI1072" t="str">
        <f t="shared" si="518"/>
        <v>"Core.TransportMeans"</v>
      </c>
      <c r="AJ1072" t="str">
        <f t="shared" si="519"/>
        <v>"involvedInActions"</v>
      </c>
      <c r="AK1072" t="str">
        <f t="shared" si="520"/>
        <v>"hasOne"</v>
      </c>
      <c r="AL1072" t="str">
        <f t="shared" si="521"/>
        <v>"Action.Loading","onTransportMeans","Core.TransportMeans","involvedInActions","hasOne"</v>
      </c>
      <c r="AN1072">
        <f>COUNTIF(View_conceptual!G:G,L1072)</f>
        <v>1</v>
      </c>
      <c r="AO1072">
        <f>COUNTIF(View_conceptual!H:H,L1072)+COUNTIF(View_conceptual!I:I,N1072)</f>
        <v>2</v>
      </c>
      <c r="AQ1072" t="str">
        <f t="shared" si="522"/>
        <v/>
      </c>
      <c r="AR1072" t="str">
        <f t="shared" si="523"/>
        <v>"Action.Loading","onTransportMeans","Core.TransportMeans","involvedInActions","hasOne"</v>
      </c>
      <c r="AT1072">
        <f>COUNTIF(View_full!G:G,L1072)</f>
        <v>1</v>
      </c>
      <c r="AU1072">
        <f>COUNTIF(View_full!H:H,L1072)+COUNTIF(View_full!I:I,N1072)</f>
        <v>2</v>
      </c>
      <c r="AV1072">
        <f>COUNTIFS(Property_Manual!$A$2:$A$1206,Raw!L1072,Property_Manual!$B$2:$B$1206,Raw!M1072,Property_Manual!$C$2:$C$1206,Raw!N1072,Property_Manual!$D$2:$D$1206,Raw!O1072,Property_Manual!$F$2:$F$1206,"x")</f>
        <v>0</v>
      </c>
      <c r="AW1072" t="str">
        <f t="shared" si="524"/>
        <v/>
      </c>
      <c r="AX1072" t="str">
        <f t="shared" si="525"/>
        <v>"Action.Loading","onTransportMeans","Core.TransportMeans","involvedInActions","hasOne"</v>
      </c>
      <c r="AY1072" t="str">
        <f t="shared" si="526"/>
        <v/>
      </c>
    </row>
    <row r="1073" spans="1:51" x14ac:dyDescent="0.2">
      <c r="A1073" s="5" t="s">
        <v>1255</v>
      </c>
      <c r="B1073" s="5" t="s">
        <v>1209</v>
      </c>
      <c r="C1073" s="5" t="s">
        <v>829</v>
      </c>
      <c r="D1073" s="5" t="s">
        <v>424</v>
      </c>
      <c r="E1073" s="5" t="s">
        <v>1198</v>
      </c>
      <c r="F1073" s="5" t="s">
        <v>89</v>
      </c>
      <c r="G1073">
        <v>1</v>
      </c>
      <c r="H1073" t="s">
        <v>192</v>
      </c>
      <c r="I1073" s="5" t="s">
        <v>831</v>
      </c>
      <c r="J1073" s="5" t="s">
        <v>425</v>
      </c>
      <c r="K1073" s="5"/>
      <c r="L1073" t="str">
        <f t="shared" si="496"/>
        <v>Loading</v>
      </c>
      <c r="M1073" t="str">
        <f t="shared" si="497"/>
        <v>performedAt</v>
      </c>
      <c r="N1073" t="str">
        <f t="shared" si="498"/>
        <v>Location</v>
      </c>
      <c r="O1073" t="str">
        <f t="shared" si="499"/>
        <v>onsiteActions</v>
      </c>
      <c r="P1073" t="str">
        <f t="shared" si="500"/>
        <v/>
      </c>
      <c r="Q1073" t="str">
        <f t="shared" si="501"/>
        <v>Object</v>
      </c>
      <c r="R1073" t="str">
        <f t="shared" si="502"/>
        <v/>
      </c>
      <c r="S1073" t="str">
        <f t="shared" si="503"/>
        <v/>
      </c>
      <c r="T1073" t="str">
        <f t="shared" si="504"/>
        <v/>
      </c>
      <c r="U1073" t="str">
        <f t="shared" si="505"/>
        <v/>
      </c>
      <c r="V1073" t="str">
        <f t="shared" si="506"/>
        <v/>
      </c>
      <c r="W1073" t="str">
        <f>IF($A1073="Implicit","",COUNTIFS($C$8:C1073,C1073,$A$8:A1073,"Explicit"))</f>
        <v/>
      </c>
      <c r="X1073" t="str">
        <f t="shared" si="507"/>
        <v/>
      </c>
      <c r="Y1073" t="str">
        <f t="shared" si="508"/>
        <v/>
      </c>
      <c r="Z1073" t="str">
        <f t="shared" si="509"/>
        <v/>
      </c>
      <c r="AA1073" t="str">
        <f t="shared" si="510"/>
        <v/>
      </c>
      <c r="AB1073" t="str">
        <f t="shared" si="511"/>
        <v/>
      </c>
      <c r="AC1073" t="str">
        <f t="shared" si="512"/>
        <v/>
      </c>
      <c r="AD1073" t="str">
        <f t="shared" si="513"/>
        <v/>
      </c>
      <c r="AE1073" t="str">
        <f t="shared" si="514"/>
        <v/>
      </c>
      <c r="AF1073" t="str">
        <f t="shared" si="515"/>
        <v/>
      </c>
      <c r="AG1073" t="str">
        <f t="shared" si="516"/>
        <v>"Action.Loading"</v>
      </c>
      <c r="AH1073" t="str">
        <f t="shared" si="517"/>
        <v>"performedAt"</v>
      </c>
      <c r="AI1073" t="str">
        <f t="shared" si="518"/>
        <v>"Common.Location"</v>
      </c>
      <c r="AJ1073" t="str">
        <f t="shared" si="519"/>
        <v>"onsiteActions"</v>
      </c>
      <c r="AK1073" t="str">
        <f t="shared" si="520"/>
        <v>"hasOne"</v>
      </c>
      <c r="AL1073" t="str">
        <f t="shared" si="521"/>
        <v>"Action.Loading","performedAt","Common.Location","onsiteActions","hasOne"</v>
      </c>
      <c r="AN1073">
        <f>COUNTIF(View_conceptual!G:G,L1073)</f>
        <v>1</v>
      </c>
      <c r="AO1073">
        <f>COUNTIF(View_conceptual!H:H,L1073)+COUNTIF(View_conceptual!I:I,N1073)</f>
        <v>1</v>
      </c>
      <c r="AQ1073" t="str">
        <f t="shared" si="522"/>
        <v/>
      </c>
      <c r="AR1073" t="str">
        <f t="shared" si="523"/>
        <v/>
      </c>
      <c r="AT1073">
        <f>COUNTIF(View_full!G:G,L1073)</f>
        <v>1</v>
      </c>
      <c r="AU1073">
        <f>COUNTIF(View_full!H:H,L1073)+COUNTIF(View_full!I:I,N1073)</f>
        <v>1</v>
      </c>
      <c r="AV1073">
        <f>COUNTIFS(Property_Manual!$A$2:$A$1206,Raw!L1073,Property_Manual!$B$2:$B$1206,Raw!M1073,Property_Manual!$C$2:$C$1206,Raw!N1073,Property_Manual!$D$2:$D$1206,Raw!O1073,Property_Manual!$F$2:$F$1206,"x")</f>
        <v>0</v>
      </c>
      <c r="AW1073" t="str">
        <f t="shared" si="524"/>
        <v/>
      </c>
      <c r="AX1073" t="str">
        <f t="shared" si="525"/>
        <v/>
      </c>
      <c r="AY1073" t="str">
        <f t="shared" si="526"/>
        <v/>
      </c>
    </row>
    <row r="1074" spans="1:51" x14ac:dyDescent="0.2">
      <c r="A1074" s="5" t="s">
        <v>1255</v>
      </c>
      <c r="B1074" s="5" t="s">
        <v>1209</v>
      </c>
      <c r="C1074" s="5" t="s">
        <v>829</v>
      </c>
      <c r="D1074" s="5" t="s">
        <v>426</v>
      </c>
      <c r="E1074" s="5" t="s">
        <v>1210</v>
      </c>
      <c r="F1074" s="5" t="s">
        <v>868</v>
      </c>
      <c r="G1074">
        <v>1</v>
      </c>
      <c r="H1074" t="s">
        <v>894</v>
      </c>
      <c r="I1074" s="5" t="s">
        <v>831</v>
      </c>
      <c r="J1074" s="5" t="s">
        <v>427</v>
      </c>
      <c r="K1074" s="5"/>
      <c r="L1074" t="str">
        <f t="shared" si="496"/>
        <v>Loading</v>
      </c>
      <c r="M1074" t="str">
        <f t="shared" si="497"/>
        <v>servedActivity</v>
      </c>
      <c r="N1074" t="str">
        <f t="shared" si="498"/>
        <v>TransportMovement</v>
      </c>
      <c r="O1074" t="str">
        <f t="shared" si="499"/>
        <v>loadingActions</v>
      </c>
      <c r="P1074" t="str">
        <f t="shared" si="500"/>
        <v/>
      </c>
      <c r="Q1074" t="str">
        <f t="shared" si="501"/>
        <v>Object</v>
      </c>
      <c r="R1074" t="str">
        <f t="shared" si="502"/>
        <v/>
      </c>
      <c r="S1074" t="str">
        <f t="shared" si="503"/>
        <v/>
      </c>
      <c r="T1074" t="str">
        <f t="shared" si="504"/>
        <v/>
      </c>
      <c r="U1074" t="str">
        <f t="shared" si="505"/>
        <v/>
      </c>
      <c r="V1074" t="str">
        <f t="shared" si="506"/>
        <v/>
      </c>
      <c r="W1074" t="str">
        <f>IF($A1074="Implicit","",COUNTIFS($C$8:C1074,C1074,$A$8:A1074,"Explicit"))</f>
        <v/>
      </c>
      <c r="X1074" t="str">
        <f t="shared" si="507"/>
        <v/>
      </c>
      <c r="Y1074" t="str">
        <f t="shared" si="508"/>
        <v/>
      </c>
      <c r="Z1074" t="str">
        <f t="shared" si="509"/>
        <v/>
      </c>
      <c r="AA1074" t="str">
        <f t="shared" si="510"/>
        <v/>
      </c>
      <c r="AB1074" t="str">
        <f t="shared" si="511"/>
        <v/>
      </c>
      <c r="AC1074" t="str">
        <f t="shared" si="512"/>
        <v/>
      </c>
      <c r="AD1074" t="str">
        <f t="shared" si="513"/>
        <v/>
      </c>
      <c r="AE1074" t="str">
        <f t="shared" si="514"/>
        <v/>
      </c>
      <c r="AF1074" t="str">
        <f t="shared" si="515"/>
        <v/>
      </c>
      <c r="AG1074" t="str">
        <f t="shared" si="516"/>
        <v>"Action.Loading"</v>
      </c>
      <c r="AH1074" t="str">
        <f t="shared" si="517"/>
        <v>"servedActivity"</v>
      </c>
      <c r="AI1074" t="str">
        <f t="shared" si="518"/>
        <v>"Activity.TransportMovement"</v>
      </c>
      <c r="AJ1074" t="str">
        <f t="shared" si="519"/>
        <v>"loadingActions"</v>
      </c>
      <c r="AK1074" t="str">
        <f t="shared" si="520"/>
        <v>"hasOne"</v>
      </c>
      <c r="AL1074" t="str">
        <f t="shared" si="521"/>
        <v>"Action.Loading","servedActivity","Activity.TransportMovement","loadingActions","hasOne"</v>
      </c>
      <c r="AN1074">
        <f>COUNTIF(View_conceptual!G:G,L1074)</f>
        <v>1</v>
      </c>
      <c r="AO1074">
        <f>COUNTIF(View_conceptual!H:H,L1074)+COUNTIF(View_conceptual!I:I,N1074)</f>
        <v>2</v>
      </c>
      <c r="AQ1074" t="str">
        <f t="shared" si="522"/>
        <v/>
      </c>
      <c r="AR1074" t="str">
        <f t="shared" si="523"/>
        <v>"Action.Loading","servedActivity","Activity.TransportMovement","loadingActions","hasOne"</v>
      </c>
      <c r="AT1074">
        <f>COUNTIF(View_full!G:G,L1074)</f>
        <v>1</v>
      </c>
      <c r="AU1074">
        <f>COUNTIF(View_full!H:H,L1074)+COUNTIF(View_full!I:I,N1074)</f>
        <v>2</v>
      </c>
      <c r="AV1074">
        <f>COUNTIFS(Property_Manual!$A$2:$A$1206,Raw!L1074,Property_Manual!$B$2:$B$1206,Raw!M1074,Property_Manual!$C$2:$C$1206,Raw!N1074,Property_Manual!$D$2:$D$1206,Raw!O1074,Property_Manual!$F$2:$F$1206,"x")</f>
        <v>1</v>
      </c>
      <c r="AW1074" t="str">
        <f t="shared" si="524"/>
        <v/>
      </c>
      <c r="AX1074" t="str">
        <f t="shared" si="525"/>
        <v>"Action.Loading","servedActivity","Activity.TransportMovement","loadingActions","hasOne"</v>
      </c>
      <c r="AY1074" t="str">
        <f t="shared" si="526"/>
        <v>"Action.Loading","servedActivity","Activity.TransportMovement","loadingActions","hasOne"</v>
      </c>
    </row>
    <row r="1075" spans="1:51" x14ac:dyDescent="0.2">
      <c r="A1075" s="5" t="s">
        <v>1254</v>
      </c>
      <c r="B1075" s="5" t="s">
        <v>1209</v>
      </c>
      <c r="C1075" s="5" t="s">
        <v>829</v>
      </c>
      <c r="D1075" s="5" t="s">
        <v>830</v>
      </c>
      <c r="E1075" s="5" t="s">
        <v>1198</v>
      </c>
      <c r="F1075" s="5" t="s">
        <v>433</v>
      </c>
      <c r="H1075" t="s">
        <v>114</v>
      </c>
      <c r="I1075" s="5" t="s">
        <v>831</v>
      </c>
      <c r="J1075" s="5" t="s">
        <v>832</v>
      </c>
      <c r="K1075" s="5"/>
      <c r="L1075" t="str">
        <f t="shared" si="496"/>
        <v>Loading</v>
      </c>
      <c r="M1075" t="str">
        <f t="shared" si="497"/>
        <v>loadedMaterials</v>
      </c>
      <c r="N1075" t="str">
        <f t="shared" si="498"/>
        <v>LoadingMaterial</v>
      </c>
      <c r="O1075" t="str">
        <f t="shared" si="499"/>
        <v>involvedInActions</v>
      </c>
      <c r="P1075" t="str">
        <f t="shared" si="500"/>
        <v/>
      </c>
      <c r="Q1075" t="str">
        <f t="shared" si="501"/>
        <v>Object</v>
      </c>
      <c r="R1075" t="str">
        <f t="shared" si="502"/>
        <v>"Action"</v>
      </c>
      <c r="S1075" t="str">
        <f t="shared" si="503"/>
        <v>"Loading"</v>
      </c>
      <c r="T1075" t="str">
        <f t="shared" si="504"/>
        <v>"loadedMaterials"</v>
      </c>
      <c r="U1075" t="str">
        <f t="shared" si="505"/>
        <v>"Common"</v>
      </c>
      <c r="V1075" t="str">
        <f t="shared" si="506"/>
        <v>"LoadingMaterial"</v>
      </c>
      <c r="W1075">
        <f>IF($A1075="Implicit","",COUNTIFS($C$8:C1075,C1075,$A$8:A1075,"Explicit"))</f>
        <v>3</v>
      </c>
      <c r="X1075" t="str">
        <f t="shared" si="507"/>
        <v>"Action to describe onloading or offloading TransportMeans"</v>
      </c>
      <c r="Y1075" t="str">
        <f t="shared" si="508"/>
        <v>"References to Materials onloaded or offloaded"</v>
      </c>
      <c r="Z1075" t="str">
        <f t="shared" si="509"/>
        <v>"true"</v>
      </c>
      <c r="AA1075" t="str">
        <f t="shared" si="510"/>
        <v>"false"</v>
      </c>
      <c r="AB1075" t="str">
        <f t="shared" si="511"/>
        <v>""</v>
      </c>
      <c r="AC1075" t="str">
        <f t="shared" si="512"/>
        <v>"https://onerecord.iata.org/ns/cargo#Loading"</v>
      </c>
      <c r="AD1075" t="str">
        <f t="shared" si="513"/>
        <v>"https://onerecord.iata.org/ns/cargo#loadedMaterials"</v>
      </c>
      <c r="AE1075" t="str">
        <f t="shared" si="514"/>
        <v>"https://onerecord.iata.org/ns/cargo#LoadingMaterial"</v>
      </c>
      <c r="AF1075" t="str">
        <f t="shared" si="515"/>
        <v>"Action","Loading","loadedMaterials","Common","LoadingMaterial",3,"Action to describe onloading or offloading TransportMeans","References to Materials onloaded or offloaded","true","false","","https://onerecord.iata.org/ns/cargo#Loading","https://onerecord.iata.org/ns/cargo#loadedMaterials","https://onerecord.iata.org/ns/cargo#LoadingMaterial"</v>
      </c>
      <c r="AG1075" t="str">
        <f t="shared" si="516"/>
        <v>"Action.Loading"</v>
      </c>
      <c r="AH1075" t="str">
        <f t="shared" si="517"/>
        <v>"loadedMaterials"</v>
      </c>
      <c r="AI1075" t="str">
        <f t="shared" si="518"/>
        <v>"Common.LoadingMaterial"</v>
      </c>
      <c r="AJ1075" t="str">
        <f t="shared" si="519"/>
        <v>"involvedInActions"</v>
      </c>
      <c r="AK1075" t="str">
        <f t="shared" si="520"/>
        <v>"hasMany"</v>
      </c>
      <c r="AL1075" t="str">
        <f t="shared" si="521"/>
        <v>"Action.Loading","loadedMaterials","Common.LoadingMaterial","involvedInActions","hasMany"</v>
      </c>
      <c r="AN1075">
        <f>COUNTIF(View_conceptual!G:G,L1075)</f>
        <v>1</v>
      </c>
      <c r="AO1075">
        <f>COUNTIF(View_conceptual!H:H,L1075)+COUNTIF(View_conceptual!I:I,N1075)</f>
        <v>1</v>
      </c>
      <c r="AQ1075" t="str">
        <f t="shared" si="522"/>
        <v>"Action","Loading","loadedMaterials","Common","LoadingMaterial",3,"Action to describe onloading or offloading TransportMeans","References to Materials onloaded or offloaded","true","false","","https://onerecord.iata.org/ns/cargo#Loading","https://onerecord.iata.org/ns/cargo#loadedMaterials","https://onerecord.iata.org/ns/cargo#LoadingMaterial"</v>
      </c>
      <c r="AR1075" t="str">
        <f t="shared" si="523"/>
        <v/>
      </c>
      <c r="AT1075">
        <f>COUNTIF(View_full!G:G,L1075)</f>
        <v>1</v>
      </c>
      <c r="AU1075">
        <f>COUNTIF(View_full!H:H,L1075)+COUNTIF(View_full!I:I,N1075)</f>
        <v>1</v>
      </c>
      <c r="AV1075">
        <f>COUNTIFS(Property_Manual!$A$2:$A$1206,Raw!L1075,Property_Manual!$B$2:$B$1206,Raw!M1075,Property_Manual!$C$2:$C$1206,Raw!N1075,Property_Manual!$D$2:$D$1206,Raw!O1075,Property_Manual!$F$2:$F$1206,"x")</f>
        <v>0</v>
      </c>
      <c r="AW1075" t="str">
        <f t="shared" si="524"/>
        <v>"Action","Loading","loadedMaterials","Common","LoadingMaterial",3,"Action to describe onloading or offloading TransportMeans","References to Materials onloaded or offloaded","true","false","","https://onerecord.iata.org/ns/cargo#Loading","https://onerecord.iata.org/ns/cargo#loadedMaterials","https://onerecord.iata.org/ns/cargo#LoadingMaterial"</v>
      </c>
      <c r="AX1075" t="str">
        <f t="shared" si="525"/>
        <v/>
      </c>
      <c r="AY1075" t="str">
        <f t="shared" si="526"/>
        <v/>
      </c>
    </row>
    <row r="1076" spans="1:51" x14ac:dyDescent="0.2">
      <c r="A1076" s="5" t="s">
        <v>1254</v>
      </c>
      <c r="B1076" s="5" t="s">
        <v>1209</v>
      </c>
      <c r="C1076" s="5" t="s">
        <v>829</v>
      </c>
      <c r="D1076" s="5" t="s">
        <v>833</v>
      </c>
      <c r="E1076" s="5" t="s">
        <v>20</v>
      </c>
      <c r="F1076" s="5" t="s">
        <v>109</v>
      </c>
      <c r="H1076" s="5" t="s">
        <v>114</v>
      </c>
      <c r="I1076" s="5" t="s">
        <v>831</v>
      </c>
      <c r="J1076" s="5" t="s">
        <v>834</v>
      </c>
      <c r="K1076" s="5" t="s">
        <v>1833</v>
      </c>
      <c r="L1076" t="str">
        <f t="shared" si="496"/>
        <v>Loading</v>
      </c>
      <c r="M1076" t="str">
        <f t="shared" si="497"/>
        <v>loadedPieces</v>
      </c>
      <c r="N1076" t="str">
        <f t="shared" si="498"/>
        <v>Piece</v>
      </c>
      <c r="O1076" t="str">
        <f t="shared" si="499"/>
        <v>involvedInActions</v>
      </c>
      <c r="P1076" t="str">
        <f t="shared" si="500"/>
        <v>PieceLiveAnimals|PieceDg</v>
      </c>
      <c r="Q1076" t="str">
        <f t="shared" si="501"/>
        <v>Object</v>
      </c>
      <c r="R1076" t="str">
        <f t="shared" si="502"/>
        <v>"Action"</v>
      </c>
      <c r="S1076" t="str">
        <f t="shared" si="503"/>
        <v>"Loading"</v>
      </c>
      <c r="T1076" t="str">
        <f t="shared" si="504"/>
        <v>"loadedPieces"</v>
      </c>
      <c r="U1076" t="str">
        <f t="shared" si="505"/>
        <v>"Core"</v>
      </c>
      <c r="V1076" t="str">
        <f t="shared" si="506"/>
        <v>"Piece"</v>
      </c>
      <c r="W1076">
        <f>IF($A1076="Implicit","",COUNTIFS($C$8:C1076,C1076,$A$8:A1076,"Explicit"))</f>
        <v>4</v>
      </c>
      <c r="X1076" t="str">
        <f t="shared" si="507"/>
        <v>"Action to describe onloading or offloading TransportMeans"</v>
      </c>
      <c r="Y1076" t="str">
        <f t="shared" si="508"/>
        <v>"References to Pieces onloaded or offloaded"</v>
      </c>
      <c r="Z1076" t="str">
        <f t="shared" si="509"/>
        <v>"true"</v>
      </c>
      <c r="AA1076" t="str">
        <f t="shared" si="510"/>
        <v>"false"</v>
      </c>
      <c r="AB1076" t="str">
        <f t="shared" si="511"/>
        <v>"PieceLiveAnimals|PieceDg"</v>
      </c>
      <c r="AC1076" t="str">
        <f t="shared" si="512"/>
        <v>"https://onerecord.iata.org/ns/cargo#Loading"</v>
      </c>
      <c r="AD1076" t="str">
        <f t="shared" si="513"/>
        <v>"https://onerecord.iata.org/ns/cargo#loadedPieces"</v>
      </c>
      <c r="AE1076" t="str">
        <f t="shared" si="514"/>
        <v>"https://onerecord.iata.org/ns/cargo#Piece"</v>
      </c>
      <c r="AF1076" t="str">
        <f t="shared" si="515"/>
        <v>"Action","Loading","loadedPieces","Core","Piece",4,"Action to describe onloading or offloading TransportMeans","References to Pieces onloaded or offloaded","true","false","PieceLiveAnimals|PieceDg","https://onerecord.iata.org/ns/cargo#Loading","https://onerecord.iata.org/ns/cargo#loadedPieces","https://onerecord.iata.org/ns/cargo#Piece"</v>
      </c>
      <c r="AG1076" t="str">
        <f t="shared" si="516"/>
        <v>"Action.Loading"</v>
      </c>
      <c r="AH1076" t="str">
        <f t="shared" si="517"/>
        <v>"loadedPieces"</v>
      </c>
      <c r="AI1076" t="str">
        <f t="shared" si="518"/>
        <v>"Core.Piece"</v>
      </c>
      <c r="AJ1076" t="str">
        <f t="shared" si="519"/>
        <v>"involvedInActions"</v>
      </c>
      <c r="AK1076" t="str">
        <f t="shared" si="520"/>
        <v>"hasMany"</v>
      </c>
      <c r="AL1076" t="str">
        <f t="shared" si="521"/>
        <v>"Action.Loading","loadedPieces","Core.Piece","involvedInActions","hasMany"</v>
      </c>
      <c r="AN1076">
        <f>COUNTIF(View_conceptual!G:G,L1076)</f>
        <v>1</v>
      </c>
      <c r="AO1076">
        <f>COUNTIF(View_conceptual!H:H,L1076)+COUNTIF(View_conceptual!I:I,N1076)</f>
        <v>2</v>
      </c>
      <c r="AQ1076" t="str">
        <f t="shared" si="522"/>
        <v>"Action","Loading","loadedPieces","Core","Piece",4,"Action to describe onloading or offloading TransportMeans","References to Pieces onloaded or offloaded","true","false","PieceLiveAnimals|PieceDg","https://onerecord.iata.org/ns/cargo#Loading","https://onerecord.iata.org/ns/cargo#loadedPieces","https://onerecord.iata.org/ns/cargo#Piece"</v>
      </c>
      <c r="AR1076" t="str">
        <f t="shared" si="523"/>
        <v>"Action.Loading","loadedPieces","Core.Piece","involvedInActions","hasMany"</v>
      </c>
      <c r="AT1076">
        <f>COUNTIF(View_full!G:G,L1076)</f>
        <v>1</v>
      </c>
      <c r="AU1076">
        <f>COUNTIF(View_full!H:H,L1076)+COUNTIF(View_full!I:I,N1076)</f>
        <v>2</v>
      </c>
      <c r="AV1076">
        <f>COUNTIFS(Property_Manual!$A$2:$A$1206,Raw!L1076,Property_Manual!$B$2:$B$1206,Raw!M1076,Property_Manual!$C$2:$C$1206,Raw!N1076,Property_Manual!$D$2:$D$1206,Raw!O1076,Property_Manual!$F$2:$F$1206,"x")</f>
        <v>1</v>
      </c>
      <c r="AW1076" t="str">
        <f t="shared" si="524"/>
        <v>"Action","Loading","loadedPieces","Core","Piece",4,"Action to describe onloading or offloading TransportMeans","References to Pieces onloaded or offloaded","true","false","PieceLiveAnimals|PieceDg","https://onerecord.iata.org/ns/cargo#Loading","https://onerecord.iata.org/ns/cargo#loadedPieces","https://onerecord.iata.org/ns/cargo#Piece"</v>
      </c>
      <c r="AX1076" t="str">
        <f t="shared" si="525"/>
        <v>"Action.Loading","loadedPieces","Core.Piece","involvedInActions","hasMany"</v>
      </c>
      <c r="AY1076" t="str">
        <f t="shared" si="526"/>
        <v>"Action.Loading","loadedPieces","Core.Piece","involvedInActions","hasMany"</v>
      </c>
    </row>
    <row r="1077" spans="1:51" x14ac:dyDescent="0.2">
      <c r="A1077" s="5" t="s">
        <v>1254</v>
      </c>
      <c r="B1077" s="5" t="s">
        <v>1209</v>
      </c>
      <c r="C1077" s="5" t="s">
        <v>829</v>
      </c>
      <c r="D1077" s="5" t="s">
        <v>835</v>
      </c>
      <c r="E1077" s="5" t="s">
        <v>1198</v>
      </c>
      <c r="F1077" s="5" t="s">
        <v>449</v>
      </c>
      <c r="H1077" t="s">
        <v>114</v>
      </c>
      <c r="I1077" s="5" t="s">
        <v>831</v>
      </c>
      <c r="J1077" s="5" t="s">
        <v>836</v>
      </c>
      <c r="K1077" s="5" t="s">
        <v>1139</v>
      </c>
      <c r="L1077" t="str">
        <f t="shared" si="496"/>
        <v>Loading</v>
      </c>
      <c r="M1077" t="str">
        <f t="shared" si="497"/>
        <v>loadedUnits</v>
      </c>
      <c r="N1077" t="str">
        <f t="shared" si="498"/>
        <v>LoadingUnit</v>
      </c>
      <c r="O1077" t="str">
        <f t="shared" si="499"/>
        <v>involvedInActions</v>
      </c>
      <c r="P1077" t="str">
        <f t="shared" si="500"/>
        <v>ULD</v>
      </c>
      <c r="Q1077" t="str">
        <f t="shared" si="501"/>
        <v>Object</v>
      </c>
      <c r="R1077" t="str">
        <f t="shared" si="502"/>
        <v>"Action"</v>
      </c>
      <c r="S1077" t="str">
        <f t="shared" si="503"/>
        <v>"Loading"</v>
      </c>
      <c r="T1077" t="str">
        <f t="shared" si="504"/>
        <v>"loadedUnits"</v>
      </c>
      <c r="U1077" t="str">
        <f t="shared" si="505"/>
        <v>"Common"</v>
      </c>
      <c r="V1077" t="str">
        <f t="shared" si="506"/>
        <v>"LoadingUnit"</v>
      </c>
      <c r="W1077">
        <f>IF($A1077="Implicit","",COUNTIFS($C$8:C1077,C1077,$A$8:A1077,"Explicit"))</f>
        <v>5</v>
      </c>
      <c r="X1077" t="str">
        <f t="shared" si="507"/>
        <v>"Action to describe onloading or offloading TransportMeans"</v>
      </c>
      <c r="Y1077" t="str">
        <f t="shared" si="508"/>
        <v>"References to LoadingUnits onloaded or offloaded"</v>
      </c>
      <c r="Z1077" t="str">
        <f t="shared" si="509"/>
        <v>"true"</v>
      </c>
      <c r="AA1077" t="str">
        <f t="shared" si="510"/>
        <v>"false"</v>
      </c>
      <c r="AB1077" t="str">
        <f t="shared" si="511"/>
        <v>"ULD"</v>
      </c>
      <c r="AC1077" t="str">
        <f t="shared" si="512"/>
        <v>"https://onerecord.iata.org/ns/cargo#Loading"</v>
      </c>
      <c r="AD1077" t="str">
        <f t="shared" si="513"/>
        <v>"https://onerecord.iata.org/ns/cargo#loadedUnits"</v>
      </c>
      <c r="AE1077" t="str">
        <f t="shared" si="514"/>
        <v>"https://onerecord.iata.org/ns/cargo#LoadingUnit"</v>
      </c>
      <c r="AF1077" t="str">
        <f t="shared" si="515"/>
        <v>"Action","Loading","loadedUnits","Common","LoadingUnit",5,"Action to describe onloading or offloading TransportMeans","References to LoadingUnits onloaded or offloaded","true","false","ULD","https://onerecord.iata.org/ns/cargo#Loading","https://onerecord.iata.org/ns/cargo#loadedUnits","https://onerecord.iata.org/ns/cargo#LoadingUnit"</v>
      </c>
      <c r="AG1077" t="str">
        <f t="shared" si="516"/>
        <v>"Action.Loading"</v>
      </c>
      <c r="AH1077" t="str">
        <f t="shared" si="517"/>
        <v>"loadedUnits"</v>
      </c>
      <c r="AI1077" t="str">
        <f t="shared" si="518"/>
        <v>"Common.LoadingUnit"</v>
      </c>
      <c r="AJ1077" t="str">
        <f t="shared" si="519"/>
        <v>"involvedInActions"</v>
      </c>
      <c r="AK1077" t="str">
        <f t="shared" si="520"/>
        <v>"hasMany"</v>
      </c>
      <c r="AL1077" t="str">
        <f t="shared" si="521"/>
        <v>"Action.Loading","loadedUnits","Common.LoadingUnit","involvedInActions","hasMany"</v>
      </c>
      <c r="AN1077">
        <f>COUNTIF(View_conceptual!G:G,L1077)</f>
        <v>1</v>
      </c>
      <c r="AO1077">
        <f>COUNTIF(View_conceptual!H:H,L1077)+COUNTIF(View_conceptual!I:I,N1077)</f>
        <v>1</v>
      </c>
      <c r="AQ1077" t="str">
        <f t="shared" si="522"/>
        <v>"Action","Loading","loadedUnits","Common","LoadingUnit",5,"Action to describe onloading or offloading TransportMeans","References to LoadingUnits onloaded or offloaded","true","false","ULD","https://onerecord.iata.org/ns/cargo#Loading","https://onerecord.iata.org/ns/cargo#loadedUnits","https://onerecord.iata.org/ns/cargo#LoadingUnit"</v>
      </c>
      <c r="AR1077" t="str">
        <f t="shared" si="523"/>
        <v/>
      </c>
      <c r="AT1077">
        <f>COUNTIF(View_full!G:G,L1077)</f>
        <v>1</v>
      </c>
      <c r="AU1077">
        <f>COUNTIF(View_full!H:H,L1077)+COUNTIF(View_full!I:I,N1077)</f>
        <v>1</v>
      </c>
      <c r="AV1077">
        <f>COUNTIFS(Property_Manual!$A$2:$A$1206,Raw!L1077,Property_Manual!$B$2:$B$1206,Raw!M1077,Property_Manual!$C$2:$C$1206,Raw!N1077,Property_Manual!$D$2:$D$1206,Raw!O1077,Property_Manual!$F$2:$F$1206,"x")</f>
        <v>1</v>
      </c>
      <c r="AW1077" t="str">
        <f t="shared" si="524"/>
        <v>"Action","Loading","loadedUnits","Common","LoadingUnit",5,"Action to describe onloading or offloading TransportMeans","References to LoadingUnits onloaded or offloaded","true","false","ULD","https://onerecord.iata.org/ns/cargo#Loading","https://onerecord.iata.org/ns/cargo#loadedUnits","https://onerecord.iata.org/ns/cargo#LoadingUnit"</v>
      </c>
      <c r="AX1077" t="str">
        <f t="shared" si="525"/>
        <v/>
      </c>
      <c r="AY1077" t="str">
        <f t="shared" si="526"/>
        <v>"Action.Loading","loadedUnits","Common.LoadingUnit","involvedInActions","hasMany"</v>
      </c>
    </row>
    <row r="1078" spans="1:51" x14ac:dyDescent="0.2">
      <c r="A1078" s="5" t="s">
        <v>1254</v>
      </c>
      <c r="B1078" s="5" t="s">
        <v>1209</v>
      </c>
      <c r="C1078" s="5" t="s">
        <v>829</v>
      </c>
      <c r="D1078" s="5" t="s">
        <v>837</v>
      </c>
      <c r="E1078" s="5" t="s">
        <v>3</v>
      </c>
      <c r="F1078" s="5" t="s">
        <v>838</v>
      </c>
      <c r="G1078">
        <v>1</v>
      </c>
      <c r="I1078" s="5" t="s">
        <v>831</v>
      </c>
      <c r="J1078" s="5" t="s">
        <v>839</v>
      </c>
      <c r="K1078" s="5"/>
      <c r="L1078" t="str">
        <f t="shared" si="496"/>
        <v>Loading</v>
      </c>
      <c r="M1078" t="str">
        <f t="shared" si="497"/>
        <v>loadingType</v>
      </c>
      <c r="N1078" t="str">
        <f t="shared" si="498"/>
        <v>LoadingType</v>
      </c>
      <c r="O1078" t="str">
        <f t="shared" si="499"/>
        <v/>
      </c>
      <c r="P1078" t="str">
        <f t="shared" si="500"/>
        <v/>
      </c>
      <c r="Q1078" t="str">
        <f t="shared" si="501"/>
        <v>Object</v>
      </c>
      <c r="R1078" t="str">
        <f t="shared" si="502"/>
        <v>"Action"</v>
      </c>
      <c r="S1078" t="str">
        <f t="shared" si="503"/>
        <v>"Loading"</v>
      </c>
      <c r="T1078" t="str">
        <f t="shared" si="504"/>
        <v>"loadingType"</v>
      </c>
      <c r="U1078" t="str">
        <f t="shared" si="505"/>
        <v>"Enum"</v>
      </c>
      <c r="V1078" t="str">
        <f t="shared" si="506"/>
        <v>"LoadingType"</v>
      </c>
      <c r="W1078">
        <f>IF($A1078="Implicit","",COUNTIFS($C$8:C1078,C1078,$A$8:A1078,"Explicit"))</f>
        <v>6</v>
      </c>
      <c r="X1078" t="str">
        <f t="shared" si="507"/>
        <v>"Action to describe onloading or offloading TransportMeans"</v>
      </c>
      <c r="Y1078" t="str">
        <f t="shared" si="508"/>
        <v>"Enum stating whether the LoadingAction describes onloading or offloading"</v>
      </c>
      <c r="Z1078" t="str">
        <f t="shared" si="509"/>
        <v>"false"</v>
      </c>
      <c r="AA1078" t="str">
        <f t="shared" si="510"/>
        <v>"true"</v>
      </c>
      <c r="AB1078" t="str">
        <f t="shared" si="511"/>
        <v>""</v>
      </c>
      <c r="AC1078" t="str">
        <f t="shared" si="512"/>
        <v>"https://onerecord.iata.org/ns/cargo#Loading"</v>
      </c>
      <c r="AD1078" t="str">
        <f t="shared" si="513"/>
        <v>"https://onerecord.iata.org/ns/cargo#loadingType"</v>
      </c>
      <c r="AE1078" t="str">
        <f t="shared" si="514"/>
        <v>"https://onerecord.iata.org/ns/cargo#LoadingType"</v>
      </c>
      <c r="AF1078" t="str">
        <f t="shared" si="515"/>
        <v>"Action","Loading","loadingType","Enum","LoadingType",6,"Action to describe onloading or offloading TransportMeans","Enum stating whether the LoadingAction describes onloading or offloading","false","true","","https://onerecord.iata.org/ns/cargo#Loading","https://onerecord.iata.org/ns/cargo#loadingType","https://onerecord.iata.org/ns/cargo#LoadingType"</v>
      </c>
      <c r="AG1078" t="str">
        <f t="shared" si="516"/>
        <v>"Action.Loading"</v>
      </c>
      <c r="AH1078" t="str">
        <f t="shared" si="517"/>
        <v>"loadingType"</v>
      </c>
      <c r="AI1078" t="str">
        <f t="shared" si="518"/>
        <v>"Enum.LoadingType"</v>
      </c>
      <c r="AJ1078" t="str">
        <f t="shared" si="519"/>
        <v>""</v>
      </c>
      <c r="AK1078" t="str">
        <f t="shared" si="520"/>
        <v>"hasOne"</v>
      </c>
      <c r="AL1078" t="str">
        <f t="shared" si="521"/>
        <v>"Action.Loading","loadingType","Enum.LoadingType","","hasOne"</v>
      </c>
      <c r="AN1078">
        <f>COUNTIF(View_conceptual!G:G,L1078)</f>
        <v>1</v>
      </c>
      <c r="AO1078">
        <f>COUNTIF(View_conceptual!H:H,L1078)+COUNTIF(View_conceptual!I:I,N1078)</f>
        <v>1</v>
      </c>
      <c r="AQ1078" t="str">
        <f t="shared" si="522"/>
        <v>"Action","Loading","loadingType","Enum","LoadingType",6,"Action to describe onloading or offloading TransportMeans","Enum stating whether the LoadingAction describes onloading or offloading","false","true","","https://onerecord.iata.org/ns/cargo#Loading","https://onerecord.iata.org/ns/cargo#loadingType","https://onerecord.iata.org/ns/cargo#LoadingType"</v>
      </c>
      <c r="AR1078" t="str">
        <f t="shared" si="523"/>
        <v/>
      </c>
      <c r="AT1078">
        <f>COUNTIF(View_full!G:G,L1078)</f>
        <v>1</v>
      </c>
      <c r="AU1078">
        <f>COUNTIF(View_full!H:H,L1078)+COUNTIF(View_full!I:I,N1078)</f>
        <v>1</v>
      </c>
      <c r="AV1078">
        <f>COUNTIFS(Property_Manual!$A$2:$A$1206,Raw!L1078,Property_Manual!$B$2:$B$1206,Raw!M1078,Property_Manual!$C$2:$C$1206,Raw!N1078,Property_Manual!$D$2:$D$1206,Raw!O1078,Property_Manual!$F$2:$F$1206,"x")</f>
        <v>0</v>
      </c>
      <c r="AW1078" t="str">
        <f t="shared" si="524"/>
        <v>"Action","Loading","loadingType","Enum","LoadingType",6,"Action to describe onloading or offloading TransportMeans","Enum stating whether the LoadingAction describes onloading or offloading","false","true","","https://onerecord.iata.org/ns/cargo#Loading","https://onerecord.iata.org/ns/cargo#loadingType","https://onerecord.iata.org/ns/cargo#LoadingType"</v>
      </c>
      <c r="AX1078" t="str">
        <f t="shared" si="525"/>
        <v/>
      </c>
      <c r="AY1078" t="str">
        <f t="shared" si="526"/>
        <v/>
      </c>
    </row>
    <row r="1079" spans="1:51" x14ac:dyDescent="0.2">
      <c r="A1079" s="5" t="s">
        <v>1254</v>
      </c>
      <c r="B1079" s="5" t="s">
        <v>1209</v>
      </c>
      <c r="C1079" s="5" t="s">
        <v>829</v>
      </c>
      <c r="D1079" s="5" t="s">
        <v>422</v>
      </c>
      <c r="E1079" s="5" t="s">
        <v>3</v>
      </c>
      <c r="F1079" s="5" t="s">
        <v>4</v>
      </c>
      <c r="G1079">
        <v>1</v>
      </c>
      <c r="H1079" s="5"/>
      <c r="I1079" s="5" t="s">
        <v>831</v>
      </c>
      <c r="J1079" s="5" t="s">
        <v>423</v>
      </c>
      <c r="K1079" s="5"/>
      <c r="L1079" t="str">
        <f t="shared" si="496"/>
        <v>Loading</v>
      </c>
      <c r="M1079" t="str">
        <f t="shared" si="497"/>
        <v>actionTimeType</v>
      </c>
      <c r="N1079" t="str">
        <f t="shared" si="498"/>
        <v>ActionTimeType</v>
      </c>
      <c r="O1079" t="str">
        <f t="shared" si="499"/>
        <v/>
      </c>
      <c r="P1079" t="str">
        <f t="shared" si="500"/>
        <v/>
      </c>
      <c r="Q1079" t="str">
        <f t="shared" si="501"/>
        <v>Object</v>
      </c>
      <c r="R1079" t="str">
        <f t="shared" si="502"/>
        <v>"Action"</v>
      </c>
      <c r="S1079" t="str">
        <f t="shared" si="503"/>
        <v>"Loading"</v>
      </c>
      <c r="T1079" t="str">
        <f t="shared" si="504"/>
        <v>"actionTimeType"</v>
      </c>
      <c r="U1079" t="str">
        <f t="shared" si="505"/>
        <v>"Enum"</v>
      </c>
      <c r="V1079" t="str">
        <f t="shared" si="506"/>
        <v>"ActionTimeType"</v>
      </c>
      <c r="W1079">
        <f>IF($A1079="Implicit","",COUNTIFS($C$8:C1079,C1079,$A$8:A1079,"Explicit"))</f>
        <v>7</v>
      </c>
      <c r="X1079" t="str">
        <f t="shared" si="507"/>
        <v>"Action to describe onloading or offloading TransportMeans"</v>
      </c>
      <c r="Y1079" t="str">
        <f t="shared" si="508"/>
        <v>"Enum stating the type of the Action"</v>
      </c>
      <c r="Z1079" t="str">
        <f t="shared" si="509"/>
        <v>"false"</v>
      </c>
      <c r="AA1079" t="str">
        <f t="shared" si="510"/>
        <v>"true"</v>
      </c>
      <c r="AB1079" t="str">
        <f t="shared" si="511"/>
        <v>""</v>
      </c>
      <c r="AC1079" t="str">
        <f t="shared" si="512"/>
        <v>"https://onerecord.iata.org/ns/cargo#Loading"</v>
      </c>
      <c r="AD1079" t="str">
        <f t="shared" si="513"/>
        <v>"https://onerecord.iata.org/ns/cargo#actionTimeType"</v>
      </c>
      <c r="AE1079" t="str">
        <f t="shared" si="514"/>
        <v>"https://onerecord.iata.org/ns/cargo#ActionTimeType"</v>
      </c>
      <c r="AF1079" t="str">
        <f t="shared" si="515"/>
        <v>"Action","Loading","actionTimeType","Enum","ActionTimeType",7,"Action to describe onloading or offloading TransportMeans","Enum stating the type of the Action","false","true","","https://onerecord.iata.org/ns/cargo#Loading","https://onerecord.iata.org/ns/cargo#actionTimeType","https://onerecord.iata.org/ns/cargo#ActionTimeType"</v>
      </c>
      <c r="AG1079" t="str">
        <f t="shared" si="516"/>
        <v>"Action.Loading"</v>
      </c>
      <c r="AH1079" t="str">
        <f t="shared" si="517"/>
        <v>"actionTimeType"</v>
      </c>
      <c r="AI1079" t="str">
        <f t="shared" si="518"/>
        <v>"Enum.ActionTimeType"</v>
      </c>
      <c r="AJ1079" t="str">
        <f t="shared" si="519"/>
        <v>""</v>
      </c>
      <c r="AK1079" t="str">
        <f t="shared" si="520"/>
        <v>"hasOne"</v>
      </c>
      <c r="AL1079" t="str">
        <f t="shared" si="521"/>
        <v>"Action.Loading","actionTimeType","Enum.ActionTimeType","","hasOne"</v>
      </c>
      <c r="AN1079">
        <f>COUNTIF(View_conceptual!G:G,L1079)</f>
        <v>1</v>
      </c>
      <c r="AO1079">
        <f>COUNTIF(View_conceptual!H:H,L1079)+COUNTIF(View_conceptual!I:I,N1079)</f>
        <v>1</v>
      </c>
      <c r="AQ1079" t="str">
        <f t="shared" si="522"/>
        <v>"Action","Loading","actionTimeType","Enum","ActionTimeType",7,"Action to describe onloading or offloading TransportMeans","Enum stating the type of the Action","false","true","","https://onerecord.iata.org/ns/cargo#Loading","https://onerecord.iata.org/ns/cargo#actionTimeType","https://onerecord.iata.org/ns/cargo#ActionTimeType"</v>
      </c>
      <c r="AR1079" t="str">
        <f t="shared" si="523"/>
        <v/>
      </c>
      <c r="AT1079">
        <f>COUNTIF(View_full!G:G,L1079)</f>
        <v>1</v>
      </c>
      <c r="AU1079">
        <f>COUNTIF(View_full!H:H,L1079)+COUNTIF(View_full!I:I,N1079)</f>
        <v>1</v>
      </c>
      <c r="AV1079">
        <f>COUNTIFS(Property_Manual!$A$2:$A$1206,Raw!L1079,Property_Manual!$B$2:$B$1206,Raw!M1079,Property_Manual!$C$2:$C$1206,Raw!N1079,Property_Manual!$D$2:$D$1206,Raw!O1079,Property_Manual!$F$2:$F$1206,"x")</f>
        <v>0</v>
      </c>
      <c r="AW1079" t="str">
        <f t="shared" si="524"/>
        <v>"Action","Loading","actionTimeType","Enum","ActionTimeType",7,"Action to describe onloading or offloading TransportMeans","Enum stating the type of the Action","false","true","","https://onerecord.iata.org/ns/cargo#Loading","https://onerecord.iata.org/ns/cargo#actionTimeType","https://onerecord.iata.org/ns/cargo#ActionTimeType"</v>
      </c>
      <c r="AX1079" t="str">
        <f t="shared" si="525"/>
        <v/>
      </c>
      <c r="AY1079" t="str">
        <f t="shared" si="526"/>
        <v/>
      </c>
    </row>
    <row r="1080" spans="1:51" x14ac:dyDescent="0.2">
      <c r="A1080" s="5" t="s">
        <v>1254</v>
      </c>
      <c r="B1080" s="5" t="s">
        <v>1209</v>
      </c>
      <c r="C1080" s="5" t="s">
        <v>829</v>
      </c>
      <c r="D1080" s="5" t="s">
        <v>426</v>
      </c>
      <c r="E1080" s="5" t="s">
        <v>1196</v>
      </c>
      <c r="F1080" s="5" t="s">
        <v>21</v>
      </c>
      <c r="G1080">
        <v>1</v>
      </c>
      <c r="H1080" s="5"/>
      <c r="I1080" s="5" t="s">
        <v>831</v>
      </c>
      <c r="J1080" s="5" t="s">
        <v>427</v>
      </c>
      <c r="K1080" s="5" t="s">
        <v>1829</v>
      </c>
      <c r="L1080" t="str">
        <f t="shared" si="496"/>
        <v>Loading</v>
      </c>
      <c r="M1080" t="str">
        <f t="shared" si="497"/>
        <v>servedActivity</v>
      </c>
      <c r="N1080" t="str">
        <f t="shared" si="498"/>
        <v>LogisticsActivity</v>
      </c>
      <c r="O1080" t="str">
        <f t="shared" si="499"/>
        <v/>
      </c>
      <c r="P1080" t="str">
        <f t="shared" si="500"/>
        <v>UnitComposition|TransportMovement|Storage</v>
      </c>
      <c r="Q1080" t="str">
        <f t="shared" si="501"/>
        <v>Object</v>
      </c>
      <c r="R1080" t="str">
        <f t="shared" si="502"/>
        <v>"Action"</v>
      </c>
      <c r="S1080" t="str">
        <f t="shared" si="503"/>
        <v>"Loading"</v>
      </c>
      <c r="T1080" t="str">
        <f t="shared" si="504"/>
        <v>"servedActivity"</v>
      </c>
      <c r="U1080" t="str">
        <f t="shared" si="505"/>
        <v>"Abstract"</v>
      </c>
      <c r="V1080" t="str">
        <f t="shared" si="506"/>
        <v>"LogisticsActivity"</v>
      </c>
      <c r="W1080">
        <f>IF($A1080="Implicit","",COUNTIFS($C$8:C1080,C1080,$A$8:A1080,"Explicit"))</f>
        <v>8</v>
      </c>
      <c r="X1080" t="str">
        <f t="shared" si="507"/>
        <v>"Action to describe onloading or offloading TransportMeans"</v>
      </c>
      <c r="Y1080" t="str">
        <f t="shared" si="508"/>
        <v>"Reference to the Activity the Action was performed for"</v>
      </c>
      <c r="Z1080" t="str">
        <f t="shared" si="509"/>
        <v>"false"</v>
      </c>
      <c r="AA1080" t="str">
        <f t="shared" si="510"/>
        <v>"false"</v>
      </c>
      <c r="AB1080" t="str">
        <f t="shared" si="511"/>
        <v>"UnitComposition|TransportMovement|Storage"</v>
      </c>
      <c r="AC1080" t="str">
        <f t="shared" si="512"/>
        <v>"https://onerecord.iata.org/ns/cargo#Loading"</v>
      </c>
      <c r="AD1080" t="str">
        <f t="shared" si="513"/>
        <v>"https://onerecord.iata.org/ns/cargo#servedActivity"</v>
      </c>
      <c r="AE1080" t="str">
        <f t="shared" si="514"/>
        <v>"https://onerecord.iata.org/ns/cargo#LogisticsActivity"</v>
      </c>
      <c r="AF1080" t="str">
        <f t="shared" si="515"/>
        <v>"Action","Loading","servedActivity","Abstract","LogisticsActivity",8,"Action to describe onloading or offloading TransportMeans","Reference to the Activity the Action was performed for","false","false","UnitComposition|TransportMovement|Storage","https://onerecord.iata.org/ns/cargo#Loading","https://onerecord.iata.org/ns/cargo#servedActivity","https://onerecord.iata.org/ns/cargo#LogisticsActivity"</v>
      </c>
      <c r="AG1080" t="str">
        <f t="shared" si="516"/>
        <v>"Action.Loading"</v>
      </c>
      <c r="AH1080" t="str">
        <f t="shared" si="517"/>
        <v>"servedActivity"</v>
      </c>
      <c r="AI1080" t="str">
        <f t="shared" si="518"/>
        <v>"Abstract.LogisticsActivity"</v>
      </c>
      <c r="AJ1080" t="str">
        <f t="shared" si="519"/>
        <v>""</v>
      </c>
      <c r="AK1080" t="str">
        <f t="shared" si="520"/>
        <v>"hasOne"</v>
      </c>
      <c r="AL1080" t="str">
        <f t="shared" si="521"/>
        <v>"Action.Loading","servedActivity","Abstract.LogisticsActivity","","hasOne"</v>
      </c>
      <c r="AN1080">
        <f>COUNTIF(View_conceptual!G:G,L1080)</f>
        <v>1</v>
      </c>
      <c r="AO1080">
        <f>COUNTIF(View_conceptual!H:H,L1080)+COUNTIF(View_conceptual!I:I,N1080)</f>
        <v>1</v>
      </c>
      <c r="AQ1080" t="str">
        <f t="shared" si="522"/>
        <v>"Action","Loading","servedActivity","Abstract","LogisticsActivity",8,"Action to describe onloading or offloading TransportMeans","Reference to the Activity the Action was performed for","false","false","UnitComposition|TransportMovement|Storage","https://onerecord.iata.org/ns/cargo#Loading","https://onerecord.iata.org/ns/cargo#servedActivity","https://onerecord.iata.org/ns/cargo#LogisticsActivity"</v>
      </c>
      <c r="AR1080" t="str">
        <f t="shared" si="523"/>
        <v/>
      </c>
      <c r="AT1080">
        <f>COUNTIF(View_full!G:G,L1080)</f>
        <v>1</v>
      </c>
      <c r="AU1080">
        <f>COUNTIF(View_full!H:H,L1080)+COUNTIF(View_full!I:I,N1080)</f>
        <v>1</v>
      </c>
      <c r="AV1080">
        <f>COUNTIFS(Property_Manual!$A$2:$A$1206,Raw!L1080,Property_Manual!$B$2:$B$1206,Raw!M1080,Property_Manual!$C$2:$C$1206,Raw!N1080,Property_Manual!$D$2:$D$1206,Raw!O1080,Property_Manual!$F$2:$F$1206,"x")</f>
        <v>0</v>
      </c>
      <c r="AW1080" t="str">
        <f t="shared" si="524"/>
        <v>"Action","Loading","servedActivity","Abstract","LogisticsActivity",8,"Action to describe onloading or offloading TransportMeans","Reference to the Activity the Action was performed for","false","false","UnitComposition|TransportMovement|Storage","https://onerecord.iata.org/ns/cargo#Loading","https://onerecord.iata.org/ns/cargo#servedActivity","https://onerecord.iata.org/ns/cargo#LogisticsActivity"</v>
      </c>
      <c r="AX1080" t="str">
        <f t="shared" si="525"/>
        <v/>
      </c>
      <c r="AY1080" t="str">
        <f t="shared" si="526"/>
        <v/>
      </c>
    </row>
    <row r="1081" spans="1:51" x14ac:dyDescent="0.2">
      <c r="A1081" s="5" t="s">
        <v>1254</v>
      </c>
      <c r="B1081" s="5" t="s">
        <v>1209</v>
      </c>
      <c r="C1081" s="5" t="s">
        <v>829</v>
      </c>
      <c r="D1081" s="5" t="s">
        <v>38</v>
      </c>
      <c r="E1081" s="5" t="s">
        <v>1209</v>
      </c>
      <c r="F1081" s="5" t="s">
        <v>23</v>
      </c>
      <c r="H1081" s="5" t="s">
        <v>415</v>
      </c>
      <c r="I1081" s="5" t="s">
        <v>831</v>
      </c>
      <c r="J1081" s="5" t="s">
        <v>39</v>
      </c>
      <c r="K1081" s="5"/>
      <c r="L1081" t="str">
        <f t="shared" si="496"/>
        <v>Loading</v>
      </c>
      <c r="M1081" t="str">
        <f t="shared" si="497"/>
        <v>checks</v>
      </c>
      <c r="N1081" t="str">
        <f t="shared" si="498"/>
        <v>Check</v>
      </c>
      <c r="O1081" t="str">
        <f t="shared" si="499"/>
        <v>checkedObject</v>
      </c>
      <c r="P1081" t="str">
        <f t="shared" si="500"/>
        <v/>
      </c>
      <c r="Q1081" t="str">
        <f t="shared" si="501"/>
        <v>Object</v>
      </c>
      <c r="R1081" t="str">
        <f t="shared" si="502"/>
        <v>"Action"</v>
      </c>
      <c r="S1081" t="str">
        <f t="shared" si="503"/>
        <v>"Loading"</v>
      </c>
      <c r="T1081" t="str">
        <f t="shared" si="504"/>
        <v>"checks"</v>
      </c>
      <c r="U1081" t="str">
        <f t="shared" si="505"/>
        <v>"Action"</v>
      </c>
      <c r="V1081" t="str">
        <f t="shared" si="506"/>
        <v>"Check"</v>
      </c>
      <c r="W1081">
        <f>IF($A1081="Implicit","",COUNTIFS($C$8:C1081,C1081,$A$8:A1081,"Explicit"))</f>
        <v>9</v>
      </c>
      <c r="X1081" t="str">
        <f t="shared" si="507"/>
        <v>"Action to describe onloading or offloading TransportMeans"</v>
      </c>
      <c r="Y1081" t="str">
        <f t="shared" si="508"/>
        <v>"References to the CheckActions performed on the object"</v>
      </c>
      <c r="Z1081" t="str">
        <f t="shared" si="509"/>
        <v>"true"</v>
      </c>
      <c r="AA1081" t="str">
        <f t="shared" si="510"/>
        <v>"false"</v>
      </c>
      <c r="AB1081" t="str">
        <f t="shared" si="511"/>
        <v>""</v>
      </c>
      <c r="AC1081" t="str">
        <f t="shared" si="512"/>
        <v>"https://onerecord.iata.org/ns/cargo#Loading"</v>
      </c>
      <c r="AD1081" t="str">
        <f t="shared" si="513"/>
        <v>"https://onerecord.iata.org/ns/cargo#checks"</v>
      </c>
      <c r="AE1081" t="str">
        <f t="shared" si="514"/>
        <v>"https://onerecord.iata.org/ns/cargo#Check"</v>
      </c>
      <c r="AF1081" t="str">
        <f t="shared" si="515"/>
        <v>"Action","Loading","checks","Action","Check",9,"Action to describe onloading or offloading TransportMeans","References to the CheckActions performed on the object","true","false","","https://onerecord.iata.org/ns/cargo#Loading","https://onerecord.iata.org/ns/cargo#checks","https://onerecord.iata.org/ns/cargo#Check"</v>
      </c>
      <c r="AG1081" t="str">
        <f t="shared" si="516"/>
        <v>"Action.Loading"</v>
      </c>
      <c r="AH1081" t="str">
        <f t="shared" si="517"/>
        <v>"checks"</v>
      </c>
      <c r="AI1081" t="str">
        <f t="shared" si="518"/>
        <v>"Action.Check"</v>
      </c>
      <c r="AJ1081" t="str">
        <f t="shared" si="519"/>
        <v>"checkedObject"</v>
      </c>
      <c r="AK1081" t="str">
        <f t="shared" si="520"/>
        <v>"hasMany"</v>
      </c>
      <c r="AL1081" t="str">
        <f t="shared" si="521"/>
        <v>"Action.Loading","checks","Action.Check","checkedObject","hasMany"</v>
      </c>
      <c r="AN1081">
        <f>COUNTIF(View_conceptual!G:G,L1081)</f>
        <v>1</v>
      </c>
      <c r="AO1081">
        <f>COUNTIF(View_conceptual!H:H,L1081)+COUNTIF(View_conceptual!I:I,N1081)</f>
        <v>1</v>
      </c>
      <c r="AQ1081" t="str">
        <f t="shared" si="522"/>
        <v>"Action","Loading","checks","Action","Check",9,"Action to describe onloading or offloading TransportMeans","References to the CheckActions performed on the object","true","false","","https://onerecord.iata.org/ns/cargo#Loading","https://onerecord.iata.org/ns/cargo#checks","https://onerecord.iata.org/ns/cargo#Check"</v>
      </c>
      <c r="AR1081" t="str">
        <f t="shared" si="523"/>
        <v/>
      </c>
      <c r="AT1081">
        <f>COUNTIF(View_full!G:G,L1081)</f>
        <v>1</v>
      </c>
      <c r="AU1081">
        <f>COUNTIF(View_full!H:H,L1081)+COUNTIF(View_full!I:I,N1081)</f>
        <v>1</v>
      </c>
      <c r="AV1081">
        <f>COUNTIFS(Property_Manual!$A$2:$A$1206,Raw!L1081,Property_Manual!$B$2:$B$1206,Raw!M1081,Property_Manual!$C$2:$C$1206,Raw!N1081,Property_Manual!$D$2:$D$1206,Raw!O1081,Property_Manual!$F$2:$F$1206,"x")</f>
        <v>0</v>
      </c>
      <c r="AW1081" t="str">
        <f t="shared" si="524"/>
        <v>"Action","Loading","checks","Action","Check",9,"Action to describe onloading or offloading TransportMeans","References to the CheckActions performed on the object","true","false","","https://onerecord.iata.org/ns/cargo#Loading","https://onerecord.iata.org/ns/cargo#checks","https://onerecord.iata.org/ns/cargo#Check"</v>
      </c>
      <c r="AX1081" t="str">
        <f t="shared" si="525"/>
        <v/>
      </c>
      <c r="AY1081" t="str">
        <f t="shared" si="526"/>
        <v/>
      </c>
    </row>
    <row r="1082" spans="1:51" x14ac:dyDescent="0.2">
      <c r="A1082" s="5" t="s">
        <v>1254</v>
      </c>
      <c r="B1082" s="5" t="s">
        <v>1209</v>
      </c>
      <c r="C1082" s="5" t="s">
        <v>829</v>
      </c>
      <c r="D1082" s="5" t="s">
        <v>43</v>
      </c>
      <c r="E1082" s="5" t="s">
        <v>1198</v>
      </c>
      <c r="F1082" s="5" t="s">
        <v>44</v>
      </c>
      <c r="H1082" s="5" t="s">
        <v>654</v>
      </c>
      <c r="I1082" s="5" t="s">
        <v>831</v>
      </c>
      <c r="J1082" s="5" t="s">
        <v>45</v>
      </c>
      <c r="K1082" s="5"/>
      <c r="L1082" t="str">
        <f t="shared" si="496"/>
        <v>Loading</v>
      </c>
      <c r="M1082" t="str">
        <f t="shared" si="497"/>
        <v>externalReferences</v>
      </c>
      <c r="N1082" t="str">
        <f t="shared" si="498"/>
        <v>ExternalReference</v>
      </c>
      <c r="O1082" t="str">
        <f t="shared" si="499"/>
        <v>referenceForObjects</v>
      </c>
      <c r="P1082" t="str">
        <f t="shared" si="500"/>
        <v/>
      </c>
      <c r="Q1082" t="str">
        <f t="shared" si="501"/>
        <v>Object</v>
      </c>
      <c r="R1082" t="str">
        <f t="shared" si="502"/>
        <v>"Action"</v>
      </c>
      <c r="S1082" t="str">
        <f t="shared" si="503"/>
        <v>"Loading"</v>
      </c>
      <c r="T1082" t="str">
        <f t="shared" si="504"/>
        <v>"externalReferences"</v>
      </c>
      <c r="U1082" t="str">
        <f t="shared" si="505"/>
        <v>"Common"</v>
      </c>
      <c r="V1082" t="str">
        <f t="shared" si="506"/>
        <v>"ExternalReference"</v>
      </c>
      <c r="W1082">
        <f>IF($A1082="Implicit","",COUNTIFS($C$8:C1082,C1082,$A$8:A1082,"Explicit"))</f>
        <v>10</v>
      </c>
      <c r="X1082" t="str">
        <f t="shared" si="507"/>
        <v>"Action to describe onloading or offloading TransportMeans"</v>
      </c>
      <c r="Y1082" t="str">
        <f t="shared" si="508"/>
        <v>"References to all associated ExternalReferences"</v>
      </c>
      <c r="Z1082" t="str">
        <f t="shared" si="509"/>
        <v>"true"</v>
      </c>
      <c r="AA1082" t="str">
        <f t="shared" si="510"/>
        <v>"false"</v>
      </c>
      <c r="AB1082" t="str">
        <f t="shared" si="511"/>
        <v>""</v>
      </c>
      <c r="AC1082" t="str">
        <f t="shared" si="512"/>
        <v>"https://onerecord.iata.org/ns/cargo#Loading"</v>
      </c>
      <c r="AD1082" t="str">
        <f t="shared" si="513"/>
        <v>"https://onerecord.iata.org/ns/cargo#externalReferences"</v>
      </c>
      <c r="AE1082" t="str">
        <f t="shared" si="514"/>
        <v>"https://onerecord.iata.org/ns/cargo#ExternalReference"</v>
      </c>
      <c r="AF1082" t="str">
        <f t="shared" si="515"/>
        <v>"Action","Loading","externalReferences","Common","ExternalReference",10,"Action to describe onloading or offloading TransportMeans","References to all associated ExternalReferences","true","false","","https://onerecord.iata.org/ns/cargo#Loading","https://onerecord.iata.org/ns/cargo#externalReferences","https://onerecord.iata.org/ns/cargo#ExternalReference"</v>
      </c>
      <c r="AG1082" t="str">
        <f t="shared" si="516"/>
        <v>"Action.Loading"</v>
      </c>
      <c r="AH1082" t="str">
        <f t="shared" si="517"/>
        <v>"externalReferences"</v>
      </c>
      <c r="AI1082" t="str">
        <f t="shared" si="518"/>
        <v>"Common.ExternalReference"</v>
      </c>
      <c r="AJ1082" t="str">
        <f t="shared" si="519"/>
        <v>"referenceForObjects"</v>
      </c>
      <c r="AK1082" t="str">
        <f t="shared" si="520"/>
        <v>"hasMany"</v>
      </c>
      <c r="AL1082" t="str">
        <f t="shared" si="521"/>
        <v>"Action.Loading","externalReferences","Common.ExternalReference","referenceForObjects","hasMany"</v>
      </c>
      <c r="AN1082">
        <f>COUNTIF(View_conceptual!G:G,L1082)</f>
        <v>1</v>
      </c>
      <c r="AO1082">
        <f>COUNTIF(View_conceptual!H:H,L1082)+COUNTIF(View_conceptual!I:I,N1082)</f>
        <v>1</v>
      </c>
      <c r="AQ1082" t="str">
        <f t="shared" si="522"/>
        <v>"Action","Loading","externalReferences","Common","ExternalReference",10,"Action to describe onloading or offloading TransportMeans","References to all associated ExternalReferences","true","false","","https://onerecord.iata.org/ns/cargo#Loading","https://onerecord.iata.org/ns/cargo#externalReferences","https://onerecord.iata.org/ns/cargo#ExternalReference"</v>
      </c>
      <c r="AR1082" t="str">
        <f t="shared" si="523"/>
        <v/>
      </c>
      <c r="AT1082">
        <f>COUNTIF(View_full!G:G,L1082)</f>
        <v>1</v>
      </c>
      <c r="AU1082">
        <f>COUNTIF(View_full!H:H,L1082)+COUNTIF(View_full!I:I,N1082)</f>
        <v>1</v>
      </c>
      <c r="AV1082">
        <f>COUNTIFS(Property_Manual!$A$2:$A$1206,Raw!L1082,Property_Manual!$B$2:$B$1206,Raw!M1082,Property_Manual!$C$2:$C$1206,Raw!N1082,Property_Manual!$D$2:$D$1206,Raw!O1082,Property_Manual!$F$2:$F$1206,"x")</f>
        <v>0</v>
      </c>
      <c r="AW1082" t="str">
        <f t="shared" si="524"/>
        <v>"Action","Loading","externalReferences","Common","ExternalReference",10,"Action to describe onloading or offloading TransportMeans","References to all associated ExternalReferences","true","false","","https://onerecord.iata.org/ns/cargo#Loading","https://onerecord.iata.org/ns/cargo#externalReferences","https://onerecord.iata.org/ns/cargo#ExternalReference"</v>
      </c>
      <c r="AX1082" t="str">
        <f t="shared" si="525"/>
        <v/>
      </c>
      <c r="AY1082" t="str">
        <f t="shared" si="526"/>
        <v/>
      </c>
    </row>
    <row r="1083" spans="1:51" x14ac:dyDescent="0.2">
      <c r="A1083" s="5" t="s">
        <v>1255</v>
      </c>
      <c r="B1083" s="5" t="s">
        <v>1209</v>
      </c>
      <c r="C1083" s="5" t="s">
        <v>829</v>
      </c>
      <c r="D1083" s="5" t="s">
        <v>830</v>
      </c>
      <c r="E1083" s="5" t="s">
        <v>1198</v>
      </c>
      <c r="F1083" s="5" t="s">
        <v>433</v>
      </c>
      <c r="H1083" s="5" t="s">
        <v>114</v>
      </c>
      <c r="I1083" s="5" t="s">
        <v>831</v>
      </c>
      <c r="J1083" s="5" t="s">
        <v>832</v>
      </c>
      <c r="K1083" s="5"/>
      <c r="L1083" t="str">
        <f t="shared" si="496"/>
        <v>Loading</v>
      </c>
      <c r="M1083" t="str">
        <f t="shared" si="497"/>
        <v>loadedMaterials</v>
      </c>
      <c r="N1083" t="str">
        <f t="shared" si="498"/>
        <v>LoadingMaterial</v>
      </c>
      <c r="O1083" t="str">
        <f t="shared" si="499"/>
        <v>involvedInActions</v>
      </c>
      <c r="P1083" t="str">
        <f t="shared" si="500"/>
        <v/>
      </c>
      <c r="Q1083" t="str">
        <f t="shared" si="501"/>
        <v>Object</v>
      </c>
      <c r="R1083" t="str">
        <f t="shared" si="502"/>
        <v/>
      </c>
      <c r="S1083" t="str">
        <f t="shared" si="503"/>
        <v/>
      </c>
      <c r="T1083" t="str">
        <f t="shared" si="504"/>
        <v/>
      </c>
      <c r="U1083" t="str">
        <f t="shared" si="505"/>
        <v/>
      </c>
      <c r="V1083" t="str">
        <f t="shared" si="506"/>
        <v/>
      </c>
      <c r="W1083" t="str">
        <f>IF($A1083="Implicit","",COUNTIFS($C$8:C1083,C1083,$A$8:A1083,"Explicit"))</f>
        <v/>
      </c>
      <c r="X1083" t="str">
        <f t="shared" si="507"/>
        <v/>
      </c>
      <c r="Y1083" t="str">
        <f t="shared" si="508"/>
        <v/>
      </c>
      <c r="Z1083" t="str">
        <f t="shared" si="509"/>
        <v/>
      </c>
      <c r="AA1083" t="str">
        <f t="shared" si="510"/>
        <v/>
      </c>
      <c r="AB1083" t="str">
        <f t="shared" si="511"/>
        <v/>
      </c>
      <c r="AC1083" t="str">
        <f t="shared" si="512"/>
        <v/>
      </c>
      <c r="AD1083" t="str">
        <f t="shared" si="513"/>
        <v/>
      </c>
      <c r="AE1083" t="str">
        <f t="shared" si="514"/>
        <v/>
      </c>
      <c r="AF1083" t="str">
        <f t="shared" si="515"/>
        <v/>
      </c>
      <c r="AG1083" t="str">
        <f t="shared" si="516"/>
        <v>"Action.Loading"</v>
      </c>
      <c r="AH1083" t="str">
        <f t="shared" si="517"/>
        <v>"loadedMaterials"</v>
      </c>
      <c r="AI1083" t="str">
        <f t="shared" si="518"/>
        <v>"Common.LoadingMaterial"</v>
      </c>
      <c r="AJ1083" t="str">
        <f t="shared" si="519"/>
        <v>"involvedInActions"</v>
      </c>
      <c r="AK1083" t="str">
        <f t="shared" si="520"/>
        <v>"hasMany"</v>
      </c>
      <c r="AL1083" t="str">
        <f t="shared" si="521"/>
        <v>"Action.Loading","loadedMaterials","Common.LoadingMaterial","involvedInActions","hasMany"</v>
      </c>
      <c r="AN1083">
        <f>COUNTIF(View_conceptual!G:G,L1083)</f>
        <v>1</v>
      </c>
      <c r="AO1083">
        <f>COUNTIF(View_conceptual!H:H,L1083)+COUNTIF(View_conceptual!I:I,N1083)</f>
        <v>1</v>
      </c>
      <c r="AQ1083" t="str">
        <f t="shared" si="522"/>
        <v/>
      </c>
      <c r="AR1083" t="str">
        <f t="shared" si="523"/>
        <v/>
      </c>
      <c r="AT1083">
        <f>COUNTIF(View_full!G:G,L1083)</f>
        <v>1</v>
      </c>
      <c r="AU1083">
        <f>COUNTIF(View_full!H:H,L1083)+COUNTIF(View_full!I:I,N1083)</f>
        <v>1</v>
      </c>
      <c r="AV1083">
        <f>COUNTIFS(Property_Manual!$A$2:$A$1206,Raw!L1083,Property_Manual!$B$2:$B$1206,Raw!M1083,Property_Manual!$C$2:$C$1206,Raw!N1083,Property_Manual!$D$2:$D$1206,Raw!O1083,Property_Manual!$F$2:$F$1206,"x")</f>
        <v>0</v>
      </c>
      <c r="AW1083" t="str">
        <f t="shared" si="524"/>
        <v/>
      </c>
      <c r="AX1083" t="str">
        <f t="shared" si="525"/>
        <v/>
      </c>
      <c r="AY1083" t="str">
        <f t="shared" si="526"/>
        <v/>
      </c>
    </row>
    <row r="1084" spans="1:51" x14ac:dyDescent="0.2">
      <c r="A1084" s="5" t="s">
        <v>1255</v>
      </c>
      <c r="B1084" s="5" t="s">
        <v>1209</v>
      </c>
      <c r="C1084" s="5" t="s">
        <v>829</v>
      </c>
      <c r="D1084" s="5" t="s">
        <v>833</v>
      </c>
      <c r="E1084" s="5" t="s">
        <v>20</v>
      </c>
      <c r="F1084" s="5" t="s">
        <v>109</v>
      </c>
      <c r="H1084" s="5" t="s">
        <v>114</v>
      </c>
      <c r="I1084" s="5" t="s">
        <v>831</v>
      </c>
      <c r="J1084" s="5" t="s">
        <v>834</v>
      </c>
      <c r="K1084" s="5" t="s">
        <v>1833</v>
      </c>
      <c r="L1084" t="str">
        <f t="shared" si="496"/>
        <v>Loading</v>
      </c>
      <c r="M1084" t="str">
        <f t="shared" si="497"/>
        <v>loadedPieces</v>
      </c>
      <c r="N1084" t="str">
        <f t="shared" si="498"/>
        <v>Piece</v>
      </c>
      <c r="O1084" t="str">
        <f t="shared" si="499"/>
        <v>involvedInActions</v>
      </c>
      <c r="P1084" t="str">
        <f t="shared" si="500"/>
        <v>PieceLiveAnimals|PieceDg</v>
      </c>
      <c r="Q1084" t="str">
        <f t="shared" si="501"/>
        <v>Object</v>
      </c>
      <c r="R1084" t="str">
        <f t="shared" si="502"/>
        <v/>
      </c>
      <c r="S1084" t="str">
        <f t="shared" si="503"/>
        <v/>
      </c>
      <c r="T1084" t="str">
        <f t="shared" si="504"/>
        <v/>
      </c>
      <c r="U1084" t="str">
        <f t="shared" si="505"/>
        <v/>
      </c>
      <c r="V1084" t="str">
        <f t="shared" si="506"/>
        <v/>
      </c>
      <c r="W1084" t="str">
        <f>IF($A1084="Implicit","",COUNTIFS($C$8:C1084,C1084,$A$8:A1084,"Explicit"))</f>
        <v/>
      </c>
      <c r="X1084" t="str">
        <f t="shared" si="507"/>
        <v/>
      </c>
      <c r="Y1084" t="str">
        <f t="shared" si="508"/>
        <v/>
      </c>
      <c r="Z1084" t="str">
        <f t="shared" si="509"/>
        <v/>
      </c>
      <c r="AA1084" t="str">
        <f t="shared" si="510"/>
        <v/>
      </c>
      <c r="AB1084" t="str">
        <f t="shared" si="511"/>
        <v/>
      </c>
      <c r="AC1084" t="str">
        <f t="shared" si="512"/>
        <v/>
      </c>
      <c r="AD1084" t="str">
        <f t="shared" si="513"/>
        <v/>
      </c>
      <c r="AE1084" t="str">
        <f t="shared" si="514"/>
        <v/>
      </c>
      <c r="AF1084" t="str">
        <f t="shared" si="515"/>
        <v/>
      </c>
      <c r="AG1084" t="str">
        <f t="shared" si="516"/>
        <v>"Action.Loading"</v>
      </c>
      <c r="AH1084" t="str">
        <f t="shared" si="517"/>
        <v>"loadedPieces"</v>
      </c>
      <c r="AI1084" t="str">
        <f t="shared" si="518"/>
        <v>"Core.Piece"</v>
      </c>
      <c r="AJ1084" t="str">
        <f t="shared" si="519"/>
        <v>"involvedInActions"</v>
      </c>
      <c r="AK1084" t="str">
        <f t="shared" si="520"/>
        <v>"hasMany"</v>
      </c>
      <c r="AL1084" t="str">
        <f t="shared" si="521"/>
        <v>"Action.Loading","loadedPieces","Core.Piece","involvedInActions","hasMany"</v>
      </c>
      <c r="AN1084">
        <f>COUNTIF(View_conceptual!G:G,L1084)</f>
        <v>1</v>
      </c>
      <c r="AO1084">
        <f>COUNTIF(View_conceptual!H:H,L1084)+COUNTIF(View_conceptual!I:I,N1084)</f>
        <v>2</v>
      </c>
      <c r="AQ1084" t="str">
        <f t="shared" si="522"/>
        <v/>
      </c>
      <c r="AR1084" t="str">
        <f t="shared" si="523"/>
        <v>"Action.Loading","loadedPieces","Core.Piece","involvedInActions","hasMany"</v>
      </c>
      <c r="AT1084">
        <f>COUNTIF(View_full!G:G,L1084)</f>
        <v>1</v>
      </c>
      <c r="AU1084">
        <f>COUNTIF(View_full!H:H,L1084)+COUNTIF(View_full!I:I,N1084)</f>
        <v>2</v>
      </c>
      <c r="AV1084">
        <f>COUNTIFS(Property_Manual!$A$2:$A$1206,Raw!L1084,Property_Manual!$B$2:$B$1206,Raw!M1084,Property_Manual!$C$2:$C$1206,Raw!N1084,Property_Manual!$D$2:$D$1206,Raw!O1084,Property_Manual!$F$2:$F$1206,"x")</f>
        <v>1</v>
      </c>
      <c r="AW1084" t="str">
        <f t="shared" si="524"/>
        <v/>
      </c>
      <c r="AX1084" t="str">
        <f t="shared" si="525"/>
        <v>"Action.Loading","loadedPieces","Core.Piece","involvedInActions","hasMany"</v>
      </c>
      <c r="AY1084" t="str">
        <f t="shared" si="526"/>
        <v>"Action.Loading","loadedPieces","Core.Piece","involvedInActions","hasMany"</v>
      </c>
    </row>
    <row r="1085" spans="1:51" x14ac:dyDescent="0.2">
      <c r="A1085" s="5" t="s">
        <v>1255</v>
      </c>
      <c r="B1085" s="5" t="s">
        <v>1209</v>
      </c>
      <c r="C1085" s="5" t="s">
        <v>829</v>
      </c>
      <c r="D1085" s="5" t="s">
        <v>833</v>
      </c>
      <c r="E1085" s="5" t="s">
        <v>1199</v>
      </c>
      <c r="F1085" s="5" t="s">
        <v>204</v>
      </c>
      <c r="H1085" s="5" t="s">
        <v>114</v>
      </c>
      <c r="I1085" s="5" t="s">
        <v>831</v>
      </c>
      <c r="J1085" s="5" t="s">
        <v>834</v>
      </c>
      <c r="K1085" s="5"/>
      <c r="L1085" t="str">
        <f t="shared" si="496"/>
        <v>Loading</v>
      </c>
      <c r="M1085" t="str">
        <f t="shared" si="497"/>
        <v>loadedPieces</v>
      </c>
      <c r="N1085" t="str">
        <f t="shared" si="498"/>
        <v>PieceLiveAnimals</v>
      </c>
      <c r="O1085" t="str">
        <f t="shared" si="499"/>
        <v>involvedInActions</v>
      </c>
      <c r="P1085" t="str">
        <f t="shared" si="500"/>
        <v/>
      </c>
      <c r="Q1085" t="str">
        <f t="shared" si="501"/>
        <v>Object</v>
      </c>
      <c r="R1085" t="str">
        <f t="shared" si="502"/>
        <v/>
      </c>
      <c r="S1085" t="str">
        <f t="shared" si="503"/>
        <v/>
      </c>
      <c r="T1085" t="str">
        <f t="shared" si="504"/>
        <v/>
      </c>
      <c r="U1085" t="str">
        <f t="shared" si="505"/>
        <v/>
      </c>
      <c r="V1085" t="str">
        <f t="shared" si="506"/>
        <v/>
      </c>
      <c r="W1085" t="str">
        <f>IF($A1085="Implicit","",COUNTIFS($C$8:C1085,C1085,$A$8:A1085,"Explicit"))</f>
        <v/>
      </c>
      <c r="X1085" t="str">
        <f t="shared" si="507"/>
        <v/>
      </c>
      <c r="Y1085" t="str">
        <f t="shared" si="508"/>
        <v/>
      </c>
      <c r="Z1085" t="str">
        <f t="shared" si="509"/>
        <v/>
      </c>
      <c r="AA1085" t="str">
        <f t="shared" si="510"/>
        <v/>
      </c>
      <c r="AB1085" t="str">
        <f t="shared" si="511"/>
        <v/>
      </c>
      <c r="AC1085" t="str">
        <f t="shared" si="512"/>
        <v/>
      </c>
      <c r="AD1085" t="str">
        <f t="shared" si="513"/>
        <v/>
      </c>
      <c r="AE1085" t="str">
        <f t="shared" si="514"/>
        <v/>
      </c>
      <c r="AF1085" t="str">
        <f t="shared" si="515"/>
        <v/>
      </c>
      <c r="AG1085" t="str">
        <f t="shared" si="516"/>
        <v>"Action.Loading"</v>
      </c>
      <c r="AH1085" t="str">
        <f t="shared" si="517"/>
        <v>"loadedPieces"</v>
      </c>
      <c r="AI1085" t="str">
        <f t="shared" si="518"/>
        <v>"LiveAnimals.PieceLiveAnimals"</v>
      </c>
      <c r="AJ1085" t="str">
        <f t="shared" si="519"/>
        <v>"involvedInActions"</v>
      </c>
      <c r="AK1085" t="str">
        <f t="shared" si="520"/>
        <v>"hasMany"</v>
      </c>
      <c r="AL1085" t="str">
        <f t="shared" si="521"/>
        <v>"Action.Loading","loadedPieces","LiveAnimals.PieceLiveAnimals","involvedInActions","hasMany"</v>
      </c>
      <c r="AN1085">
        <f>COUNTIF(View_conceptual!G:G,L1085)</f>
        <v>1</v>
      </c>
      <c r="AO1085">
        <f>COUNTIF(View_conceptual!H:H,L1085)+COUNTIF(View_conceptual!I:I,N1085)</f>
        <v>1</v>
      </c>
      <c r="AQ1085" t="str">
        <f t="shared" si="522"/>
        <v/>
      </c>
      <c r="AR1085" t="str">
        <f t="shared" si="523"/>
        <v/>
      </c>
      <c r="AT1085">
        <f>COUNTIF(View_full!G:G,L1085)</f>
        <v>1</v>
      </c>
      <c r="AU1085">
        <f>COUNTIF(View_full!H:H,L1085)+COUNTIF(View_full!I:I,N1085)</f>
        <v>1</v>
      </c>
      <c r="AV1085">
        <f>COUNTIFS(Property_Manual!$A$2:$A$1206,Raw!L1085,Property_Manual!$B$2:$B$1206,Raw!M1085,Property_Manual!$C$2:$C$1206,Raw!N1085,Property_Manual!$D$2:$D$1206,Raw!O1085,Property_Manual!$F$2:$F$1206,"x")</f>
        <v>0</v>
      </c>
      <c r="AW1085" t="str">
        <f t="shared" si="524"/>
        <v/>
      </c>
      <c r="AX1085" t="str">
        <f t="shared" si="525"/>
        <v/>
      </c>
      <c r="AY1085" t="str">
        <f t="shared" si="526"/>
        <v/>
      </c>
    </row>
    <row r="1086" spans="1:51" x14ac:dyDescent="0.2">
      <c r="A1086" s="5" t="s">
        <v>1255</v>
      </c>
      <c r="B1086" s="5" t="s">
        <v>1209</v>
      </c>
      <c r="C1086" s="5" t="s">
        <v>829</v>
      </c>
      <c r="D1086" s="5" t="s">
        <v>833</v>
      </c>
      <c r="E1086" s="5" t="s">
        <v>1207</v>
      </c>
      <c r="F1086" s="5" t="s">
        <v>626</v>
      </c>
      <c r="H1086" t="s">
        <v>114</v>
      </c>
      <c r="I1086" s="5" t="s">
        <v>831</v>
      </c>
      <c r="J1086" s="5" t="s">
        <v>834</v>
      </c>
      <c r="K1086" s="5"/>
      <c r="L1086" t="str">
        <f t="shared" si="496"/>
        <v>Loading</v>
      </c>
      <c r="M1086" t="str">
        <f t="shared" si="497"/>
        <v>loadedPieces</v>
      </c>
      <c r="N1086" t="str">
        <f t="shared" si="498"/>
        <v>PieceDg</v>
      </c>
      <c r="O1086" t="str">
        <f t="shared" si="499"/>
        <v>involvedInActions</v>
      </c>
      <c r="P1086" t="str">
        <f t="shared" si="500"/>
        <v/>
      </c>
      <c r="Q1086" t="str">
        <f t="shared" si="501"/>
        <v>Object</v>
      </c>
      <c r="R1086" t="str">
        <f t="shared" si="502"/>
        <v/>
      </c>
      <c r="S1086" t="str">
        <f t="shared" si="503"/>
        <v/>
      </c>
      <c r="T1086" t="str">
        <f t="shared" si="504"/>
        <v/>
      </c>
      <c r="U1086" t="str">
        <f t="shared" si="505"/>
        <v/>
      </c>
      <c r="V1086" t="str">
        <f t="shared" si="506"/>
        <v/>
      </c>
      <c r="W1086" t="str">
        <f>IF($A1086="Implicit","",COUNTIFS($C$8:C1086,C1086,$A$8:A1086,"Explicit"))</f>
        <v/>
      </c>
      <c r="X1086" t="str">
        <f t="shared" si="507"/>
        <v/>
      </c>
      <c r="Y1086" t="str">
        <f t="shared" si="508"/>
        <v/>
      </c>
      <c r="Z1086" t="str">
        <f t="shared" si="509"/>
        <v/>
      </c>
      <c r="AA1086" t="str">
        <f t="shared" si="510"/>
        <v/>
      </c>
      <c r="AB1086" t="str">
        <f t="shared" si="511"/>
        <v/>
      </c>
      <c r="AC1086" t="str">
        <f t="shared" si="512"/>
        <v/>
      </c>
      <c r="AD1086" t="str">
        <f t="shared" si="513"/>
        <v/>
      </c>
      <c r="AE1086" t="str">
        <f t="shared" si="514"/>
        <v/>
      </c>
      <c r="AF1086" t="str">
        <f t="shared" si="515"/>
        <v/>
      </c>
      <c r="AG1086" t="str">
        <f t="shared" si="516"/>
        <v>"Action.Loading"</v>
      </c>
      <c r="AH1086" t="str">
        <f t="shared" si="517"/>
        <v>"loadedPieces"</v>
      </c>
      <c r="AI1086" t="str">
        <f t="shared" si="518"/>
        <v>"DG.PieceDg"</v>
      </c>
      <c r="AJ1086" t="str">
        <f t="shared" si="519"/>
        <v>"involvedInActions"</v>
      </c>
      <c r="AK1086" t="str">
        <f t="shared" si="520"/>
        <v>"hasMany"</v>
      </c>
      <c r="AL1086" t="str">
        <f t="shared" si="521"/>
        <v>"Action.Loading","loadedPieces","DG.PieceDg","involvedInActions","hasMany"</v>
      </c>
      <c r="AN1086">
        <f>COUNTIF(View_conceptual!G:G,L1086)</f>
        <v>1</v>
      </c>
      <c r="AO1086">
        <f>COUNTIF(View_conceptual!H:H,L1086)+COUNTIF(View_conceptual!I:I,N1086)</f>
        <v>1</v>
      </c>
      <c r="AQ1086" t="str">
        <f t="shared" si="522"/>
        <v/>
      </c>
      <c r="AR1086" t="str">
        <f t="shared" si="523"/>
        <v/>
      </c>
      <c r="AT1086">
        <f>COUNTIF(View_full!G:G,L1086)</f>
        <v>1</v>
      </c>
      <c r="AU1086">
        <f>COUNTIF(View_full!H:H,L1086)+COUNTIF(View_full!I:I,N1086)</f>
        <v>1</v>
      </c>
      <c r="AV1086">
        <f>COUNTIFS(Property_Manual!$A$2:$A$1206,Raw!L1086,Property_Manual!$B$2:$B$1206,Raw!M1086,Property_Manual!$C$2:$C$1206,Raw!N1086,Property_Manual!$D$2:$D$1206,Raw!O1086,Property_Manual!$F$2:$F$1206,"x")</f>
        <v>0</v>
      </c>
      <c r="AW1086" t="str">
        <f t="shared" si="524"/>
        <v/>
      </c>
      <c r="AX1086" t="str">
        <f t="shared" si="525"/>
        <v/>
      </c>
      <c r="AY1086" t="str">
        <f t="shared" si="526"/>
        <v/>
      </c>
    </row>
    <row r="1087" spans="1:51" x14ac:dyDescent="0.2">
      <c r="A1087" s="5" t="s">
        <v>1255</v>
      </c>
      <c r="B1087" s="5" t="s">
        <v>1209</v>
      </c>
      <c r="C1087" s="5" t="s">
        <v>829</v>
      </c>
      <c r="D1087" s="5" t="s">
        <v>835</v>
      </c>
      <c r="E1087" s="5" t="s">
        <v>1198</v>
      </c>
      <c r="F1087" s="5" t="s">
        <v>449</v>
      </c>
      <c r="H1087" t="s">
        <v>114</v>
      </c>
      <c r="I1087" s="5" t="s">
        <v>831</v>
      </c>
      <c r="J1087" s="5" t="s">
        <v>836</v>
      </c>
      <c r="K1087" s="5" t="s">
        <v>1139</v>
      </c>
      <c r="L1087" t="str">
        <f t="shared" si="496"/>
        <v>Loading</v>
      </c>
      <c r="M1087" t="str">
        <f t="shared" si="497"/>
        <v>loadedUnits</v>
      </c>
      <c r="N1087" t="str">
        <f t="shared" si="498"/>
        <v>LoadingUnit</v>
      </c>
      <c r="O1087" t="str">
        <f t="shared" si="499"/>
        <v>involvedInActions</v>
      </c>
      <c r="P1087" t="str">
        <f t="shared" si="500"/>
        <v>ULD</v>
      </c>
      <c r="Q1087" t="str">
        <f t="shared" si="501"/>
        <v>Object</v>
      </c>
      <c r="R1087" t="str">
        <f t="shared" si="502"/>
        <v/>
      </c>
      <c r="S1087" t="str">
        <f t="shared" si="503"/>
        <v/>
      </c>
      <c r="T1087" t="str">
        <f t="shared" si="504"/>
        <v/>
      </c>
      <c r="U1087" t="str">
        <f t="shared" si="505"/>
        <v/>
      </c>
      <c r="V1087" t="str">
        <f t="shared" si="506"/>
        <v/>
      </c>
      <c r="W1087" t="str">
        <f>IF($A1087="Implicit","",COUNTIFS($C$8:C1087,C1087,$A$8:A1087,"Explicit"))</f>
        <v/>
      </c>
      <c r="X1087" t="str">
        <f t="shared" si="507"/>
        <v/>
      </c>
      <c r="Y1087" t="str">
        <f t="shared" si="508"/>
        <v/>
      </c>
      <c r="Z1087" t="str">
        <f t="shared" si="509"/>
        <v/>
      </c>
      <c r="AA1087" t="str">
        <f t="shared" si="510"/>
        <v/>
      </c>
      <c r="AB1087" t="str">
        <f t="shared" si="511"/>
        <v/>
      </c>
      <c r="AC1087" t="str">
        <f t="shared" si="512"/>
        <v/>
      </c>
      <c r="AD1087" t="str">
        <f t="shared" si="513"/>
        <v/>
      </c>
      <c r="AE1087" t="str">
        <f t="shared" si="514"/>
        <v/>
      </c>
      <c r="AF1087" t="str">
        <f t="shared" si="515"/>
        <v/>
      </c>
      <c r="AG1087" t="str">
        <f t="shared" si="516"/>
        <v>"Action.Loading"</v>
      </c>
      <c r="AH1087" t="str">
        <f t="shared" si="517"/>
        <v>"loadedUnits"</v>
      </c>
      <c r="AI1087" t="str">
        <f t="shared" si="518"/>
        <v>"Common.LoadingUnit"</v>
      </c>
      <c r="AJ1087" t="str">
        <f t="shared" si="519"/>
        <v>"involvedInActions"</v>
      </c>
      <c r="AK1087" t="str">
        <f t="shared" si="520"/>
        <v>"hasMany"</v>
      </c>
      <c r="AL1087" t="str">
        <f t="shared" si="521"/>
        <v>"Action.Loading","loadedUnits","Common.LoadingUnit","involvedInActions","hasMany"</v>
      </c>
      <c r="AN1087">
        <f>COUNTIF(View_conceptual!G:G,L1087)</f>
        <v>1</v>
      </c>
      <c r="AO1087">
        <f>COUNTIF(View_conceptual!H:H,L1087)+COUNTIF(View_conceptual!I:I,N1087)</f>
        <v>1</v>
      </c>
      <c r="AQ1087" t="str">
        <f t="shared" si="522"/>
        <v/>
      </c>
      <c r="AR1087" t="str">
        <f t="shared" si="523"/>
        <v/>
      </c>
      <c r="AT1087">
        <f>COUNTIF(View_full!G:G,L1087)</f>
        <v>1</v>
      </c>
      <c r="AU1087">
        <f>COUNTIF(View_full!H:H,L1087)+COUNTIF(View_full!I:I,N1087)</f>
        <v>1</v>
      </c>
      <c r="AV1087">
        <f>COUNTIFS(Property_Manual!$A$2:$A$1206,Raw!L1087,Property_Manual!$B$2:$B$1206,Raw!M1087,Property_Manual!$C$2:$C$1206,Raw!N1087,Property_Manual!$D$2:$D$1206,Raw!O1087,Property_Manual!$F$2:$F$1206,"x")</f>
        <v>1</v>
      </c>
      <c r="AW1087" t="str">
        <f t="shared" si="524"/>
        <v/>
      </c>
      <c r="AX1087" t="str">
        <f t="shared" si="525"/>
        <v/>
      </c>
      <c r="AY1087" t="str">
        <f t="shared" si="526"/>
        <v>"Action.Loading","loadedUnits","Common.LoadingUnit","involvedInActions","hasMany"</v>
      </c>
    </row>
    <row r="1088" spans="1:51" x14ac:dyDescent="0.2">
      <c r="A1088" s="5" t="s">
        <v>1255</v>
      </c>
      <c r="B1088" s="5" t="s">
        <v>1209</v>
      </c>
      <c r="C1088" s="5" t="s">
        <v>829</v>
      </c>
      <c r="D1088" s="5" t="s">
        <v>835</v>
      </c>
      <c r="E1088" t="s">
        <v>20</v>
      </c>
      <c r="F1088" s="5" t="s">
        <v>1139</v>
      </c>
      <c r="H1088" t="s">
        <v>114</v>
      </c>
      <c r="I1088" s="5" t="s">
        <v>831</v>
      </c>
      <c r="J1088" s="5" t="s">
        <v>836</v>
      </c>
      <c r="K1088" s="5"/>
      <c r="L1088" t="str">
        <f t="shared" si="496"/>
        <v>Loading</v>
      </c>
      <c r="M1088" t="str">
        <f t="shared" si="497"/>
        <v>loadedUnits</v>
      </c>
      <c r="N1088" t="str">
        <f t="shared" si="498"/>
        <v>ULD</v>
      </c>
      <c r="O1088" t="str">
        <f t="shared" si="499"/>
        <v>involvedInActions</v>
      </c>
      <c r="P1088" t="str">
        <f t="shared" si="500"/>
        <v/>
      </c>
      <c r="Q1088" t="str">
        <f t="shared" si="501"/>
        <v>Object</v>
      </c>
      <c r="R1088" t="str">
        <f t="shared" si="502"/>
        <v/>
      </c>
      <c r="S1088" t="str">
        <f t="shared" si="503"/>
        <v/>
      </c>
      <c r="T1088" t="str">
        <f t="shared" si="504"/>
        <v/>
      </c>
      <c r="U1088" t="str">
        <f t="shared" si="505"/>
        <v/>
      </c>
      <c r="V1088" t="str">
        <f t="shared" si="506"/>
        <v/>
      </c>
      <c r="W1088" t="str">
        <f>IF($A1088="Implicit","",COUNTIFS($C$8:C1088,C1088,$A$8:A1088,"Explicit"))</f>
        <v/>
      </c>
      <c r="X1088" t="str">
        <f t="shared" si="507"/>
        <v/>
      </c>
      <c r="Y1088" t="str">
        <f t="shared" si="508"/>
        <v/>
      </c>
      <c r="Z1088" t="str">
        <f t="shared" si="509"/>
        <v/>
      </c>
      <c r="AA1088" t="str">
        <f t="shared" si="510"/>
        <v/>
      </c>
      <c r="AB1088" t="str">
        <f t="shared" si="511"/>
        <v/>
      </c>
      <c r="AC1088" t="str">
        <f t="shared" si="512"/>
        <v/>
      </c>
      <c r="AD1088" t="str">
        <f t="shared" si="513"/>
        <v/>
      </c>
      <c r="AE1088" t="str">
        <f t="shared" si="514"/>
        <v/>
      </c>
      <c r="AF1088" t="str">
        <f t="shared" si="515"/>
        <v/>
      </c>
      <c r="AG1088" t="str">
        <f t="shared" si="516"/>
        <v>"Action.Loading"</v>
      </c>
      <c r="AH1088" t="str">
        <f t="shared" si="517"/>
        <v>"loadedUnits"</v>
      </c>
      <c r="AI1088" t="str">
        <f t="shared" si="518"/>
        <v>"Core.ULD"</v>
      </c>
      <c r="AJ1088" t="str">
        <f t="shared" si="519"/>
        <v>"involvedInActions"</v>
      </c>
      <c r="AK1088" t="str">
        <f t="shared" si="520"/>
        <v>"hasMany"</v>
      </c>
      <c r="AL1088" t="str">
        <f t="shared" si="521"/>
        <v>"Action.Loading","loadedUnits","Core.ULD","involvedInActions","hasMany"</v>
      </c>
      <c r="AN1088">
        <f>COUNTIF(View_conceptual!G:G,L1088)</f>
        <v>1</v>
      </c>
      <c r="AO1088">
        <f>COUNTIF(View_conceptual!H:H,L1088)+COUNTIF(View_conceptual!I:I,N1088)</f>
        <v>2</v>
      </c>
      <c r="AQ1088" t="str">
        <f t="shared" si="522"/>
        <v/>
      </c>
      <c r="AR1088" t="str">
        <f t="shared" si="523"/>
        <v>"Action.Loading","loadedUnits","Core.ULD","involvedInActions","hasMany"</v>
      </c>
      <c r="AT1088">
        <f>COUNTIF(View_full!G:G,L1088)</f>
        <v>1</v>
      </c>
      <c r="AU1088">
        <f>COUNTIF(View_full!H:H,L1088)+COUNTIF(View_full!I:I,N1088)</f>
        <v>2</v>
      </c>
      <c r="AV1088">
        <f>COUNTIFS(Property_Manual!$A$2:$A$1206,Raw!L1088,Property_Manual!$B$2:$B$1206,Raw!M1088,Property_Manual!$C$2:$C$1206,Raw!N1088,Property_Manual!$D$2:$D$1206,Raw!O1088,Property_Manual!$F$2:$F$1206,"x")</f>
        <v>0</v>
      </c>
      <c r="AW1088" t="str">
        <f t="shared" si="524"/>
        <v/>
      </c>
      <c r="AX1088" t="str">
        <f t="shared" si="525"/>
        <v>"Action.Loading","loadedUnits","Core.ULD","involvedInActions","hasMany"</v>
      </c>
      <c r="AY1088" t="str">
        <f t="shared" si="526"/>
        <v/>
      </c>
    </row>
    <row r="1089" spans="1:51" x14ac:dyDescent="0.2">
      <c r="A1089" s="5" t="s">
        <v>1255</v>
      </c>
      <c r="B1089" s="5" t="s">
        <v>1209</v>
      </c>
      <c r="C1089" s="5" t="s">
        <v>829</v>
      </c>
      <c r="D1089" s="5" t="s">
        <v>837</v>
      </c>
      <c r="E1089" s="5" t="s">
        <v>3</v>
      </c>
      <c r="F1089" s="5" t="s">
        <v>838</v>
      </c>
      <c r="G1089">
        <v>1</v>
      </c>
      <c r="I1089" s="5" t="s">
        <v>831</v>
      </c>
      <c r="J1089" s="5" t="s">
        <v>839</v>
      </c>
      <c r="K1089" s="5"/>
      <c r="L1089" t="str">
        <f t="shared" si="496"/>
        <v>Loading</v>
      </c>
      <c r="M1089" t="str">
        <f t="shared" si="497"/>
        <v>loadingType</v>
      </c>
      <c r="N1089" t="str">
        <f t="shared" si="498"/>
        <v>LoadingType</v>
      </c>
      <c r="O1089" t="str">
        <f t="shared" si="499"/>
        <v/>
      </c>
      <c r="P1089" t="str">
        <f t="shared" si="500"/>
        <v/>
      </c>
      <c r="Q1089" t="str">
        <f t="shared" si="501"/>
        <v>Object</v>
      </c>
      <c r="R1089" t="str">
        <f t="shared" si="502"/>
        <v/>
      </c>
      <c r="S1089" t="str">
        <f t="shared" si="503"/>
        <v/>
      </c>
      <c r="T1089" t="str">
        <f t="shared" si="504"/>
        <v/>
      </c>
      <c r="U1089" t="str">
        <f t="shared" si="505"/>
        <v/>
      </c>
      <c r="V1089" t="str">
        <f t="shared" si="506"/>
        <v/>
      </c>
      <c r="W1089" t="str">
        <f>IF($A1089="Implicit","",COUNTIFS($C$8:C1089,C1089,$A$8:A1089,"Explicit"))</f>
        <v/>
      </c>
      <c r="X1089" t="str">
        <f t="shared" si="507"/>
        <v/>
      </c>
      <c r="Y1089" t="str">
        <f t="shared" si="508"/>
        <v/>
      </c>
      <c r="Z1089" t="str">
        <f t="shared" si="509"/>
        <v/>
      </c>
      <c r="AA1089" t="str">
        <f t="shared" si="510"/>
        <v/>
      </c>
      <c r="AB1089" t="str">
        <f t="shared" si="511"/>
        <v/>
      </c>
      <c r="AC1089" t="str">
        <f t="shared" si="512"/>
        <v/>
      </c>
      <c r="AD1089" t="str">
        <f t="shared" si="513"/>
        <v/>
      </c>
      <c r="AE1089" t="str">
        <f t="shared" si="514"/>
        <v/>
      </c>
      <c r="AF1089" t="str">
        <f t="shared" si="515"/>
        <v/>
      </c>
      <c r="AG1089" t="str">
        <f t="shared" si="516"/>
        <v>"Action.Loading"</v>
      </c>
      <c r="AH1089" t="str">
        <f t="shared" si="517"/>
        <v>"loadingType"</v>
      </c>
      <c r="AI1089" t="str">
        <f t="shared" si="518"/>
        <v>"Enum.LoadingType"</v>
      </c>
      <c r="AJ1089" t="str">
        <f t="shared" si="519"/>
        <v>""</v>
      </c>
      <c r="AK1089" t="str">
        <f t="shared" si="520"/>
        <v>"hasOne"</v>
      </c>
      <c r="AL1089" t="str">
        <f t="shared" si="521"/>
        <v>"Action.Loading","loadingType","Enum.LoadingType","","hasOne"</v>
      </c>
      <c r="AN1089">
        <f>COUNTIF(View_conceptual!G:G,L1089)</f>
        <v>1</v>
      </c>
      <c r="AO1089">
        <f>COUNTIF(View_conceptual!H:H,L1089)+COUNTIF(View_conceptual!I:I,N1089)</f>
        <v>1</v>
      </c>
      <c r="AQ1089" t="str">
        <f t="shared" si="522"/>
        <v/>
      </c>
      <c r="AR1089" t="str">
        <f t="shared" si="523"/>
        <v/>
      </c>
      <c r="AT1089">
        <f>COUNTIF(View_full!G:G,L1089)</f>
        <v>1</v>
      </c>
      <c r="AU1089">
        <f>COUNTIF(View_full!H:H,L1089)+COUNTIF(View_full!I:I,N1089)</f>
        <v>1</v>
      </c>
      <c r="AV1089">
        <f>COUNTIFS(Property_Manual!$A$2:$A$1206,Raw!L1089,Property_Manual!$B$2:$B$1206,Raw!M1089,Property_Manual!$C$2:$C$1206,Raw!N1089,Property_Manual!$D$2:$D$1206,Raw!O1089,Property_Manual!$F$2:$F$1206,"x")</f>
        <v>0</v>
      </c>
      <c r="AW1089" t="str">
        <f t="shared" si="524"/>
        <v/>
      </c>
      <c r="AX1089" t="str">
        <f t="shared" si="525"/>
        <v/>
      </c>
      <c r="AY1089" t="str">
        <f t="shared" si="526"/>
        <v/>
      </c>
    </row>
    <row r="1090" spans="1:51" x14ac:dyDescent="0.2">
      <c r="A1090" s="5" t="s">
        <v>1255</v>
      </c>
      <c r="B1090" s="5" t="s">
        <v>1209</v>
      </c>
      <c r="C1090" s="5" t="s">
        <v>829</v>
      </c>
      <c r="D1090" s="5" t="s">
        <v>422</v>
      </c>
      <c r="E1090" s="5" t="s">
        <v>3</v>
      </c>
      <c r="F1090" s="5" t="s">
        <v>4</v>
      </c>
      <c r="G1090">
        <v>1</v>
      </c>
      <c r="I1090" s="5" t="s">
        <v>831</v>
      </c>
      <c r="J1090" s="5" t="s">
        <v>423</v>
      </c>
      <c r="K1090" s="5"/>
      <c r="L1090" t="str">
        <f t="shared" si="496"/>
        <v>Loading</v>
      </c>
      <c r="M1090" t="str">
        <f t="shared" si="497"/>
        <v>actionTimeType</v>
      </c>
      <c r="N1090" t="str">
        <f t="shared" si="498"/>
        <v>ActionTimeType</v>
      </c>
      <c r="O1090" t="str">
        <f t="shared" si="499"/>
        <v/>
      </c>
      <c r="P1090" t="str">
        <f t="shared" si="500"/>
        <v/>
      </c>
      <c r="Q1090" t="str">
        <f t="shared" si="501"/>
        <v>Object</v>
      </c>
      <c r="R1090" t="str">
        <f t="shared" si="502"/>
        <v/>
      </c>
      <c r="S1090" t="str">
        <f t="shared" si="503"/>
        <v/>
      </c>
      <c r="T1090" t="str">
        <f t="shared" si="504"/>
        <v/>
      </c>
      <c r="U1090" t="str">
        <f t="shared" si="505"/>
        <v/>
      </c>
      <c r="V1090" t="str">
        <f t="shared" si="506"/>
        <v/>
      </c>
      <c r="W1090" t="str">
        <f>IF($A1090="Implicit","",COUNTIFS($C$8:C1090,C1090,$A$8:A1090,"Explicit"))</f>
        <v/>
      </c>
      <c r="X1090" t="str">
        <f t="shared" si="507"/>
        <v/>
      </c>
      <c r="Y1090" t="str">
        <f t="shared" si="508"/>
        <v/>
      </c>
      <c r="Z1090" t="str">
        <f t="shared" si="509"/>
        <v/>
      </c>
      <c r="AA1090" t="str">
        <f t="shared" si="510"/>
        <v/>
      </c>
      <c r="AB1090" t="str">
        <f t="shared" si="511"/>
        <v/>
      </c>
      <c r="AC1090" t="str">
        <f t="shared" si="512"/>
        <v/>
      </c>
      <c r="AD1090" t="str">
        <f t="shared" si="513"/>
        <v/>
      </c>
      <c r="AE1090" t="str">
        <f t="shared" si="514"/>
        <v/>
      </c>
      <c r="AF1090" t="str">
        <f t="shared" si="515"/>
        <v/>
      </c>
      <c r="AG1090" t="str">
        <f t="shared" si="516"/>
        <v>"Action.Loading"</v>
      </c>
      <c r="AH1090" t="str">
        <f t="shared" si="517"/>
        <v>"actionTimeType"</v>
      </c>
      <c r="AI1090" t="str">
        <f t="shared" si="518"/>
        <v>"Enum.ActionTimeType"</v>
      </c>
      <c r="AJ1090" t="str">
        <f t="shared" si="519"/>
        <v>""</v>
      </c>
      <c r="AK1090" t="str">
        <f t="shared" si="520"/>
        <v>"hasOne"</v>
      </c>
      <c r="AL1090" t="str">
        <f t="shared" si="521"/>
        <v>"Action.Loading","actionTimeType","Enum.ActionTimeType","","hasOne"</v>
      </c>
      <c r="AN1090">
        <f>COUNTIF(View_conceptual!G:G,L1090)</f>
        <v>1</v>
      </c>
      <c r="AO1090">
        <f>COUNTIF(View_conceptual!H:H,L1090)+COUNTIF(View_conceptual!I:I,N1090)</f>
        <v>1</v>
      </c>
      <c r="AQ1090" t="str">
        <f t="shared" si="522"/>
        <v/>
      </c>
      <c r="AR1090" t="str">
        <f t="shared" si="523"/>
        <v/>
      </c>
      <c r="AT1090">
        <f>COUNTIF(View_full!G:G,L1090)</f>
        <v>1</v>
      </c>
      <c r="AU1090">
        <f>COUNTIF(View_full!H:H,L1090)+COUNTIF(View_full!I:I,N1090)</f>
        <v>1</v>
      </c>
      <c r="AV1090">
        <f>COUNTIFS(Property_Manual!$A$2:$A$1206,Raw!L1090,Property_Manual!$B$2:$B$1206,Raw!M1090,Property_Manual!$C$2:$C$1206,Raw!N1090,Property_Manual!$D$2:$D$1206,Raw!O1090,Property_Manual!$F$2:$F$1206,"x")</f>
        <v>0</v>
      </c>
      <c r="AW1090" t="str">
        <f t="shared" si="524"/>
        <v/>
      </c>
      <c r="AX1090" t="str">
        <f t="shared" si="525"/>
        <v/>
      </c>
      <c r="AY1090" t="str">
        <f t="shared" si="526"/>
        <v/>
      </c>
    </row>
    <row r="1091" spans="1:51" x14ac:dyDescent="0.2">
      <c r="A1091" s="5" t="s">
        <v>1255</v>
      </c>
      <c r="B1091" s="5" t="s">
        <v>1209</v>
      </c>
      <c r="C1091" s="5" t="s">
        <v>829</v>
      </c>
      <c r="D1091" s="5" t="s">
        <v>426</v>
      </c>
      <c r="E1091" s="5" t="s">
        <v>1196</v>
      </c>
      <c r="F1091" s="5" t="s">
        <v>21</v>
      </c>
      <c r="G1091">
        <v>1</v>
      </c>
      <c r="I1091" s="5" t="s">
        <v>831</v>
      </c>
      <c r="J1091" s="5" t="s">
        <v>427</v>
      </c>
      <c r="K1091" s="5" t="s">
        <v>1829</v>
      </c>
      <c r="L1091" t="str">
        <f t="shared" si="496"/>
        <v>Loading</v>
      </c>
      <c r="M1091" t="str">
        <f t="shared" si="497"/>
        <v>servedActivity</v>
      </c>
      <c r="N1091" t="str">
        <f t="shared" si="498"/>
        <v>LogisticsActivity</v>
      </c>
      <c r="O1091" t="str">
        <f t="shared" si="499"/>
        <v/>
      </c>
      <c r="P1091" t="str">
        <f t="shared" si="500"/>
        <v>UnitComposition|TransportMovement|Storage</v>
      </c>
      <c r="Q1091" t="str">
        <f t="shared" si="501"/>
        <v>Object</v>
      </c>
      <c r="R1091" t="str">
        <f t="shared" si="502"/>
        <v/>
      </c>
      <c r="S1091" t="str">
        <f t="shared" si="503"/>
        <v/>
      </c>
      <c r="T1091" t="str">
        <f t="shared" si="504"/>
        <v/>
      </c>
      <c r="U1091" t="str">
        <f t="shared" si="505"/>
        <v/>
      </c>
      <c r="V1091" t="str">
        <f t="shared" si="506"/>
        <v/>
      </c>
      <c r="W1091" t="str">
        <f>IF($A1091="Implicit","",COUNTIFS($C$8:C1091,C1091,$A$8:A1091,"Explicit"))</f>
        <v/>
      </c>
      <c r="X1091" t="str">
        <f t="shared" si="507"/>
        <v/>
      </c>
      <c r="Y1091" t="str">
        <f t="shared" si="508"/>
        <v/>
      </c>
      <c r="Z1091" t="str">
        <f t="shared" si="509"/>
        <v/>
      </c>
      <c r="AA1091" t="str">
        <f t="shared" si="510"/>
        <v/>
      </c>
      <c r="AB1091" t="str">
        <f t="shared" si="511"/>
        <v/>
      </c>
      <c r="AC1091" t="str">
        <f t="shared" si="512"/>
        <v/>
      </c>
      <c r="AD1091" t="str">
        <f t="shared" si="513"/>
        <v/>
      </c>
      <c r="AE1091" t="str">
        <f t="shared" si="514"/>
        <v/>
      </c>
      <c r="AF1091" t="str">
        <f t="shared" si="515"/>
        <v/>
      </c>
      <c r="AG1091" t="str">
        <f t="shared" si="516"/>
        <v>"Action.Loading"</v>
      </c>
      <c r="AH1091" t="str">
        <f t="shared" si="517"/>
        <v>"servedActivity"</v>
      </c>
      <c r="AI1091" t="str">
        <f t="shared" si="518"/>
        <v>"Abstract.LogisticsActivity"</v>
      </c>
      <c r="AJ1091" t="str">
        <f t="shared" si="519"/>
        <v>""</v>
      </c>
      <c r="AK1091" t="str">
        <f t="shared" si="520"/>
        <v>"hasOne"</v>
      </c>
      <c r="AL1091" t="str">
        <f t="shared" si="521"/>
        <v>"Action.Loading","servedActivity","Abstract.LogisticsActivity","","hasOne"</v>
      </c>
      <c r="AN1091">
        <f>COUNTIF(View_conceptual!G:G,L1091)</f>
        <v>1</v>
      </c>
      <c r="AO1091">
        <f>COUNTIF(View_conceptual!H:H,L1091)+COUNTIF(View_conceptual!I:I,N1091)</f>
        <v>1</v>
      </c>
      <c r="AQ1091" t="str">
        <f t="shared" si="522"/>
        <v/>
      </c>
      <c r="AR1091" t="str">
        <f t="shared" si="523"/>
        <v/>
      </c>
      <c r="AT1091">
        <f>COUNTIF(View_full!G:G,L1091)</f>
        <v>1</v>
      </c>
      <c r="AU1091">
        <f>COUNTIF(View_full!H:H,L1091)+COUNTIF(View_full!I:I,N1091)</f>
        <v>1</v>
      </c>
      <c r="AV1091">
        <f>COUNTIFS(Property_Manual!$A$2:$A$1206,Raw!L1091,Property_Manual!$B$2:$B$1206,Raw!M1091,Property_Manual!$C$2:$C$1206,Raw!N1091,Property_Manual!$D$2:$D$1206,Raw!O1091,Property_Manual!$F$2:$F$1206,"x")</f>
        <v>0</v>
      </c>
      <c r="AW1091" t="str">
        <f t="shared" si="524"/>
        <v/>
      </c>
      <c r="AX1091" t="str">
        <f t="shared" si="525"/>
        <v/>
      </c>
      <c r="AY1091" t="str">
        <f t="shared" si="526"/>
        <v/>
      </c>
    </row>
    <row r="1092" spans="1:51" x14ac:dyDescent="0.2">
      <c r="A1092" s="5" t="s">
        <v>1255</v>
      </c>
      <c r="B1092" s="5" t="s">
        <v>1209</v>
      </c>
      <c r="C1092" s="5" t="s">
        <v>829</v>
      </c>
      <c r="D1092" s="5" t="s">
        <v>426</v>
      </c>
      <c r="E1092" s="5" t="s">
        <v>1210</v>
      </c>
      <c r="F1092" s="5" t="s">
        <v>772</v>
      </c>
      <c r="G1092">
        <v>1</v>
      </c>
      <c r="I1092" s="5" t="s">
        <v>831</v>
      </c>
      <c r="J1092" s="5" t="s">
        <v>427</v>
      </c>
      <c r="K1092" s="5"/>
      <c r="L1092" t="str">
        <f t="shared" si="496"/>
        <v>Loading</v>
      </c>
      <c r="M1092" t="str">
        <f t="shared" si="497"/>
        <v>servedActivity</v>
      </c>
      <c r="N1092" t="str">
        <f t="shared" si="498"/>
        <v>UnitComposition</v>
      </c>
      <c r="O1092" t="str">
        <f t="shared" si="499"/>
        <v/>
      </c>
      <c r="P1092" t="str">
        <f t="shared" si="500"/>
        <v/>
      </c>
      <c r="Q1092" t="str">
        <f t="shared" si="501"/>
        <v>Object</v>
      </c>
      <c r="R1092" t="str">
        <f t="shared" si="502"/>
        <v/>
      </c>
      <c r="S1092" t="str">
        <f t="shared" si="503"/>
        <v/>
      </c>
      <c r="T1092" t="str">
        <f t="shared" si="504"/>
        <v/>
      </c>
      <c r="U1092" t="str">
        <f t="shared" si="505"/>
        <v/>
      </c>
      <c r="V1092" t="str">
        <f t="shared" si="506"/>
        <v/>
      </c>
      <c r="W1092" t="str">
        <f>IF($A1092="Implicit","",COUNTIFS($C$8:C1092,C1092,$A$8:A1092,"Explicit"))</f>
        <v/>
      </c>
      <c r="X1092" t="str">
        <f t="shared" si="507"/>
        <v/>
      </c>
      <c r="Y1092" t="str">
        <f t="shared" si="508"/>
        <v/>
      </c>
      <c r="Z1092" t="str">
        <f t="shared" si="509"/>
        <v/>
      </c>
      <c r="AA1092" t="str">
        <f t="shared" si="510"/>
        <v/>
      </c>
      <c r="AB1092" t="str">
        <f t="shared" si="511"/>
        <v/>
      </c>
      <c r="AC1092" t="str">
        <f t="shared" si="512"/>
        <v/>
      </c>
      <c r="AD1092" t="str">
        <f t="shared" si="513"/>
        <v/>
      </c>
      <c r="AE1092" t="str">
        <f t="shared" si="514"/>
        <v/>
      </c>
      <c r="AF1092" t="str">
        <f t="shared" si="515"/>
        <v/>
      </c>
      <c r="AG1092" t="str">
        <f t="shared" si="516"/>
        <v>"Action.Loading"</v>
      </c>
      <c r="AH1092" t="str">
        <f t="shared" si="517"/>
        <v>"servedActivity"</v>
      </c>
      <c r="AI1092" t="str">
        <f t="shared" si="518"/>
        <v>"Activity.UnitComposition"</v>
      </c>
      <c r="AJ1092" t="str">
        <f t="shared" si="519"/>
        <v>""</v>
      </c>
      <c r="AK1092" t="str">
        <f t="shared" si="520"/>
        <v>"hasOne"</v>
      </c>
      <c r="AL1092" t="str">
        <f t="shared" si="521"/>
        <v>"Action.Loading","servedActivity","Activity.UnitComposition","","hasOne"</v>
      </c>
      <c r="AN1092">
        <f>COUNTIF(View_conceptual!G:G,L1092)</f>
        <v>1</v>
      </c>
      <c r="AO1092">
        <f>COUNTIF(View_conceptual!H:H,L1092)+COUNTIF(View_conceptual!I:I,N1092)</f>
        <v>2</v>
      </c>
      <c r="AQ1092" t="str">
        <f t="shared" si="522"/>
        <v/>
      </c>
      <c r="AR1092" t="str">
        <f t="shared" si="523"/>
        <v>"Action.Loading","servedActivity","Activity.UnitComposition","","hasOne"</v>
      </c>
      <c r="AT1092">
        <f>COUNTIF(View_full!G:G,L1092)</f>
        <v>1</v>
      </c>
      <c r="AU1092">
        <f>COUNTIF(View_full!H:H,L1092)+COUNTIF(View_full!I:I,N1092)</f>
        <v>2</v>
      </c>
      <c r="AV1092">
        <f>COUNTIFS(Property_Manual!$A$2:$A$1206,Raw!L1092,Property_Manual!$B$2:$B$1206,Raw!M1092,Property_Manual!$C$2:$C$1206,Raw!N1092,Property_Manual!$D$2:$D$1206,Raw!O1092,Property_Manual!$F$2:$F$1206,"x")</f>
        <v>0</v>
      </c>
      <c r="AW1092" t="str">
        <f t="shared" si="524"/>
        <v/>
      </c>
      <c r="AX1092" t="str">
        <f t="shared" si="525"/>
        <v>"Action.Loading","servedActivity","Activity.UnitComposition","","hasOne"</v>
      </c>
      <c r="AY1092" t="str">
        <f t="shared" si="526"/>
        <v/>
      </c>
    </row>
    <row r="1093" spans="1:51" x14ac:dyDescent="0.2">
      <c r="A1093" s="5" t="s">
        <v>1255</v>
      </c>
      <c r="B1093" s="5" t="s">
        <v>1209</v>
      </c>
      <c r="C1093" s="5" t="s">
        <v>829</v>
      </c>
      <c r="D1093" s="5" t="s">
        <v>426</v>
      </c>
      <c r="E1093" t="s">
        <v>1210</v>
      </c>
      <c r="F1093" s="5" t="s">
        <v>1134</v>
      </c>
      <c r="G1093">
        <v>1</v>
      </c>
      <c r="I1093" s="5" t="s">
        <v>831</v>
      </c>
      <c r="J1093" s="5" t="s">
        <v>427</v>
      </c>
      <c r="K1093" s="5"/>
      <c r="L1093" t="str">
        <f t="shared" si="496"/>
        <v>Loading</v>
      </c>
      <c r="M1093" t="str">
        <f t="shared" si="497"/>
        <v>servedActivity</v>
      </c>
      <c r="N1093" t="str">
        <f t="shared" si="498"/>
        <v>Storage</v>
      </c>
      <c r="O1093" t="str">
        <f t="shared" si="499"/>
        <v/>
      </c>
      <c r="P1093" t="str">
        <f t="shared" si="500"/>
        <v/>
      </c>
      <c r="Q1093" t="str">
        <f t="shared" si="501"/>
        <v>Object</v>
      </c>
      <c r="R1093" t="str">
        <f t="shared" si="502"/>
        <v/>
      </c>
      <c r="S1093" t="str">
        <f t="shared" si="503"/>
        <v/>
      </c>
      <c r="T1093" t="str">
        <f t="shared" si="504"/>
        <v/>
      </c>
      <c r="U1093" t="str">
        <f t="shared" si="505"/>
        <v/>
      </c>
      <c r="V1093" t="str">
        <f t="shared" si="506"/>
        <v/>
      </c>
      <c r="W1093" t="str">
        <f>IF($A1093="Implicit","",COUNTIFS($C$8:C1093,C1093,$A$8:A1093,"Explicit"))</f>
        <v/>
      </c>
      <c r="X1093" t="str">
        <f t="shared" si="507"/>
        <v/>
      </c>
      <c r="Y1093" t="str">
        <f t="shared" si="508"/>
        <v/>
      </c>
      <c r="Z1093" t="str">
        <f t="shared" si="509"/>
        <v/>
      </c>
      <c r="AA1093" t="str">
        <f t="shared" si="510"/>
        <v/>
      </c>
      <c r="AB1093" t="str">
        <f t="shared" si="511"/>
        <v/>
      </c>
      <c r="AC1093" t="str">
        <f t="shared" si="512"/>
        <v/>
      </c>
      <c r="AD1093" t="str">
        <f t="shared" si="513"/>
        <v/>
      </c>
      <c r="AE1093" t="str">
        <f t="shared" si="514"/>
        <v/>
      </c>
      <c r="AF1093" t="str">
        <f t="shared" si="515"/>
        <v/>
      </c>
      <c r="AG1093" t="str">
        <f t="shared" si="516"/>
        <v>"Action.Loading"</v>
      </c>
      <c r="AH1093" t="str">
        <f t="shared" si="517"/>
        <v>"servedActivity"</v>
      </c>
      <c r="AI1093" t="str">
        <f t="shared" si="518"/>
        <v>"Activity.Storage"</v>
      </c>
      <c r="AJ1093" t="str">
        <f t="shared" si="519"/>
        <v>""</v>
      </c>
      <c r="AK1093" t="str">
        <f t="shared" si="520"/>
        <v>"hasOne"</v>
      </c>
      <c r="AL1093" t="str">
        <f t="shared" si="521"/>
        <v>"Action.Loading","servedActivity","Activity.Storage","","hasOne"</v>
      </c>
      <c r="AN1093">
        <f>COUNTIF(View_conceptual!G:G,L1093)</f>
        <v>1</v>
      </c>
      <c r="AO1093">
        <f>COUNTIF(View_conceptual!H:H,L1093)+COUNTIF(View_conceptual!I:I,N1093)</f>
        <v>1</v>
      </c>
      <c r="AQ1093" t="str">
        <f t="shared" si="522"/>
        <v/>
      </c>
      <c r="AR1093" t="str">
        <f t="shared" si="523"/>
        <v/>
      </c>
      <c r="AT1093">
        <f>COUNTIF(View_full!G:G,L1093)</f>
        <v>1</v>
      </c>
      <c r="AU1093">
        <f>COUNTIF(View_full!H:H,L1093)+COUNTIF(View_full!I:I,N1093)</f>
        <v>2</v>
      </c>
      <c r="AV1093">
        <f>COUNTIFS(Property_Manual!$A$2:$A$1206,Raw!L1093,Property_Manual!$B$2:$B$1206,Raw!M1093,Property_Manual!$C$2:$C$1206,Raw!N1093,Property_Manual!$D$2:$D$1206,Raw!O1093,Property_Manual!$F$2:$F$1206,"x")</f>
        <v>0</v>
      </c>
      <c r="AW1093" t="str">
        <f t="shared" si="524"/>
        <v/>
      </c>
      <c r="AX1093" t="str">
        <f t="shared" si="525"/>
        <v>"Action.Loading","servedActivity","Activity.Storage","","hasOne"</v>
      </c>
      <c r="AY1093" t="str">
        <f t="shared" si="526"/>
        <v/>
      </c>
    </row>
    <row r="1094" spans="1:51" x14ac:dyDescent="0.2">
      <c r="A1094" s="5" t="s">
        <v>1255</v>
      </c>
      <c r="B1094" s="5" t="s">
        <v>1209</v>
      </c>
      <c r="C1094" s="5" t="s">
        <v>829</v>
      </c>
      <c r="D1094" s="5" t="s">
        <v>38</v>
      </c>
      <c r="E1094" t="s">
        <v>1209</v>
      </c>
      <c r="F1094" s="5" t="s">
        <v>23</v>
      </c>
      <c r="H1094" t="s">
        <v>415</v>
      </c>
      <c r="I1094" s="5" t="s">
        <v>831</v>
      </c>
      <c r="J1094" s="5" t="s">
        <v>39</v>
      </c>
      <c r="K1094" s="5"/>
      <c r="L1094" t="str">
        <f t="shared" si="496"/>
        <v>Loading</v>
      </c>
      <c r="M1094" t="str">
        <f t="shared" si="497"/>
        <v>checks</v>
      </c>
      <c r="N1094" t="str">
        <f t="shared" si="498"/>
        <v>Check</v>
      </c>
      <c r="O1094" t="str">
        <f t="shared" si="499"/>
        <v>checkedObject</v>
      </c>
      <c r="P1094" t="str">
        <f t="shared" si="500"/>
        <v/>
      </c>
      <c r="Q1094" t="str">
        <f t="shared" si="501"/>
        <v>Object</v>
      </c>
      <c r="R1094" t="str">
        <f t="shared" si="502"/>
        <v/>
      </c>
      <c r="S1094" t="str">
        <f t="shared" si="503"/>
        <v/>
      </c>
      <c r="T1094" t="str">
        <f t="shared" si="504"/>
        <v/>
      </c>
      <c r="U1094" t="str">
        <f t="shared" si="505"/>
        <v/>
      </c>
      <c r="V1094" t="str">
        <f t="shared" si="506"/>
        <v/>
      </c>
      <c r="W1094" t="str">
        <f>IF($A1094="Implicit","",COUNTIFS($C$8:C1094,C1094,$A$8:A1094,"Explicit"))</f>
        <v/>
      </c>
      <c r="X1094" t="str">
        <f t="shared" si="507"/>
        <v/>
      </c>
      <c r="Y1094" t="str">
        <f t="shared" si="508"/>
        <v/>
      </c>
      <c r="Z1094" t="str">
        <f t="shared" si="509"/>
        <v/>
      </c>
      <c r="AA1094" t="str">
        <f t="shared" si="510"/>
        <v/>
      </c>
      <c r="AB1094" t="str">
        <f t="shared" si="511"/>
        <v/>
      </c>
      <c r="AC1094" t="str">
        <f t="shared" si="512"/>
        <v/>
      </c>
      <c r="AD1094" t="str">
        <f t="shared" si="513"/>
        <v/>
      </c>
      <c r="AE1094" t="str">
        <f t="shared" si="514"/>
        <v/>
      </c>
      <c r="AF1094" t="str">
        <f t="shared" si="515"/>
        <v/>
      </c>
      <c r="AG1094" t="str">
        <f t="shared" si="516"/>
        <v>"Action.Loading"</v>
      </c>
      <c r="AH1094" t="str">
        <f t="shared" si="517"/>
        <v>"checks"</v>
      </c>
      <c r="AI1094" t="str">
        <f t="shared" si="518"/>
        <v>"Action.Check"</v>
      </c>
      <c r="AJ1094" t="str">
        <f t="shared" si="519"/>
        <v>"checkedObject"</v>
      </c>
      <c r="AK1094" t="str">
        <f t="shared" si="520"/>
        <v>"hasMany"</v>
      </c>
      <c r="AL1094" t="str">
        <f t="shared" si="521"/>
        <v>"Action.Loading","checks","Action.Check","checkedObject","hasMany"</v>
      </c>
      <c r="AN1094">
        <f>COUNTIF(View_conceptual!G:G,L1094)</f>
        <v>1</v>
      </c>
      <c r="AO1094">
        <f>COUNTIF(View_conceptual!H:H,L1094)+COUNTIF(View_conceptual!I:I,N1094)</f>
        <v>1</v>
      </c>
      <c r="AQ1094" t="str">
        <f t="shared" si="522"/>
        <v/>
      </c>
      <c r="AR1094" t="str">
        <f t="shared" si="523"/>
        <v/>
      </c>
      <c r="AT1094">
        <f>COUNTIF(View_full!G:G,L1094)</f>
        <v>1</v>
      </c>
      <c r="AU1094">
        <f>COUNTIF(View_full!H:H,L1094)+COUNTIF(View_full!I:I,N1094)</f>
        <v>1</v>
      </c>
      <c r="AV1094">
        <f>COUNTIFS(Property_Manual!$A$2:$A$1206,Raw!L1094,Property_Manual!$B$2:$B$1206,Raw!M1094,Property_Manual!$C$2:$C$1206,Raw!N1094,Property_Manual!$D$2:$D$1206,Raw!O1094,Property_Manual!$F$2:$F$1206,"x")</f>
        <v>0</v>
      </c>
      <c r="AW1094" t="str">
        <f t="shared" si="524"/>
        <v/>
      </c>
      <c r="AX1094" t="str">
        <f t="shared" si="525"/>
        <v/>
      </c>
      <c r="AY1094" t="str">
        <f t="shared" si="526"/>
        <v/>
      </c>
    </row>
    <row r="1095" spans="1:51" x14ac:dyDescent="0.2">
      <c r="A1095" s="5" t="s">
        <v>1255</v>
      </c>
      <c r="B1095" s="5" t="s">
        <v>1209</v>
      </c>
      <c r="C1095" s="5" t="s">
        <v>829</v>
      </c>
      <c r="D1095" s="5" t="s">
        <v>43</v>
      </c>
      <c r="E1095" t="s">
        <v>1198</v>
      </c>
      <c r="F1095" s="5" t="s">
        <v>44</v>
      </c>
      <c r="H1095" t="s">
        <v>654</v>
      </c>
      <c r="I1095" s="5" t="s">
        <v>831</v>
      </c>
      <c r="J1095" s="5" t="s">
        <v>45</v>
      </c>
      <c r="K1095" s="5"/>
      <c r="L1095" t="str">
        <f t="shared" si="496"/>
        <v>Loading</v>
      </c>
      <c r="M1095" t="str">
        <f t="shared" si="497"/>
        <v>externalReferences</v>
      </c>
      <c r="N1095" t="str">
        <f t="shared" si="498"/>
        <v>ExternalReference</v>
      </c>
      <c r="O1095" t="str">
        <f t="shared" si="499"/>
        <v>referenceForObjects</v>
      </c>
      <c r="P1095" t="str">
        <f t="shared" si="500"/>
        <v/>
      </c>
      <c r="Q1095" t="str">
        <f t="shared" si="501"/>
        <v>Object</v>
      </c>
      <c r="R1095" t="str">
        <f t="shared" si="502"/>
        <v/>
      </c>
      <c r="S1095" t="str">
        <f t="shared" si="503"/>
        <v/>
      </c>
      <c r="T1095" t="str">
        <f t="shared" si="504"/>
        <v/>
      </c>
      <c r="U1095" t="str">
        <f t="shared" si="505"/>
        <v/>
      </c>
      <c r="V1095" t="str">
        <f t="shared" si="506"/>
        <v/>
      </c>
      <c r="W1095" t="str">
        <f>IF($A1095="Implicit","",COUNTIFS($C$8:C1095,C1095,$A$8:A1095,"Explicit"))</f>
        <v/>
      </c>
      <c r="X1095" t="str">
        <f t="shared" si="507"/>
        <v/>
      </c>
      <c r="Y1095" t="str">
        <f t="shared" si="508"/>
        <v/>
      </c>
      <c r="Z1095" t="str">
        <f t="shared" si="509"/>
        <v/>
      </c>
      <c r="AA1095" t="str">
        <f t="shared" si="510"/>
        <v/>
      </c>
      <c r="AB1095" t="str">
        <f t="shared" si="511"/>
        <v/>
      </c>
      <c r="AC1095" t="str">
        <f t="shared" si="512"/>
        <v/>
      </c>
      <c r="AD1095" t="str">
        <f t="shared" si="513"/>
        <v/>
      </c>
      <c r="AE1095" t="str">
        <f t="shared" si="514"/>
        <v/>
      </c>
      <c r="AF1095" t="str">
        <f t="shared" si="515"/>
        <v/>
      </c>
      <c r="AG1095" t="str">
        <f t="shared" si="516"/>
        <v>"Action.Loading"</v>
      </c>
      <c r="AH1095" t="str">
        <f t="shared" si="517"/>
        <v>"externalReferences"</v>
      </c>
      <c r="AI1095" t="str">
        <f t="shared" si="518"/>
        <v>"Common.ExternalReference"</v>
      </c>
      <c r="AJ1095" t="str">
        <f t="shared" si="519"/>
        <v>"referenceForObjects"</v>
      </c>
      <c r="AK1095" t="str">
        <f t="shared" si="520"/>
        <v>"hasMany"</v>
      </c>
      <c r="AL1095" t="str">
        <f t="shared" si="521"/>
        <v>"Action.Loading","externalReferences","Common.ExternalReference","referenceForObjects","hasMany"</v>
      </c>
      <c r="AN1095">
        <f>COUNTIF(View_conceptual!G:G,L1095)</f>
        <v>1</v>
      </c>
      <c r="AO1095">
        <f>COUNTIF(View_conceptual!H:H,L1095)+COUNTIF(View_conceptual!I:I,N1095)</f>
        <v>1</v>
      </c>
      <c r="AQ1095" t="str">
        <f t="shared" si="522"/>
        <v/>
      </c>
      <c r="AR1095" t="str">
        <f t="shared" si="523"/>
        <v/>
      </c>
      <c r="AT1095">
        <f>COUNTIF(View_full!G:G,L1095)</f>
        <v>1</v>
      </c>
      <c r="AU1095">
        <f>COUNTIF(View_full!H:H,L1095)+COUNTIF(View_full!I:I,N1095)</f>
        <v>1</v>
      </c>
      <c r="AV1095">
        <f>COUNTIFS(Property_Manual!$A$2:$A$1206,Raw!L1095,Property_Manual!$B$2:$B$1206,Raw!M1095,Property_Manual!$C$2:$C$1206,Raw!N1095,Property_Manual!$D$2:$D$1206,Raw!O1095,Property_Manual!$F$2:$F$1206,"x")</f>
        <v>0</v>
      </c>
      <c r="AW1095" t="str">
        <f t="shared" si="524"/>
        <v/>
      </c>
      <c r="AX1095" t="str">
        <f t="shared" si="525"/>
        <v/>
      </c>
      <c r="AY1095" t="str">
        <f t="shared" si="526"/>
        <v/>
      </c>
    </row>
    <row r="1096" spans="1:51" x14ac:dyDescent="0.2">
      <c r="A1096" s="5" t="s">
        <v>1254</v>
      </c>
      <c r="B1096" s="5" t="s">
        <v>1209</v>
      </c>
      <c r="C1096" s="5" t="s">
        <v>829</v>
      </c>
      <c r="D1096" s="5" t="s">
        <v>843</v>
      </c>
      <c r="F1096" s="5" t="s">
        <v>6</v>
      </c>
      <c r="G1096">
        <v>1</v>
      </c>
      <c r="I1096" s="5" t="s">
        <v>831</v>
      </c>
      <c r="J1096" s="5" t="s">
        <v>844</v>
      </c>
      <c r="K1096" s="5"/>
      <c r="L1096" t="str">
        <f t="shared" si="496"/>
        <v>Loading</v>
      </c>
      <c r="M1096" t="str">
        <f t="shared" si="497"/>
        <v>loadingPositionIdentifier</v>
      </c>
      <c r="N1096" t="str">
        <f t="shared" si="498"/>
        <v>string</v>
      </c>
      <c r="O1096" t="str">
        <f t="shared" si="499"/>
        <v/>
      </c>
      <c r="P1096" t="str">
        <f t="shared" si="500"/>
        <v/>
      </c>
      <c r="Q1096" t="str">
        <f t="shared" si="501"/>
        <v>Object</v>
      </c>
      <c r="R1096" t="str">
        <f t="shared" si="502"/>
        <v>"Action"</v>
      </c>
      <c r="S1096" t="str">
        <f t="shared" si="503"/>
        <v>"Loading"</v>
      </c>
      <c r="T1096" t="str">
        <f t="shared" si="504"/>
        <v>"loadingPositionIdentifier"</v>
      </c>
      <c r="U1096" t="str">
        <f t="shared" si="505"/>
        <v>""</v>
      </c>
      <c r="V1096" t="str">
        <f t="shared" si="506"/>
        <v>"string"</v>
      </c>
      <c r="W1096">
        <f>IF($A1096="Implicit","",COUNTIFS($C$8:C1096,C1096,$A$8:A1096,"Explicit"))</f>
        <v>11</v>
      </c>
      <c r="X1096" t="str">
        <f t="shared" si="507"/>
        <v>"Action to describe onloading or offloading TransportMeans"</v>
      </c>
      <c r="Y1096" t="str">
        <f t="shared" si="508"/>
        <v>"Short text stating the loading position in the TransportMeans"</v>
      </c>
      <c r="Z1096" t="str">
        <f t="shared" si="509"/>
        <v>"false"</v>
      </c>
      <c r="AA1096" t="str">
        <f t="shared" si="510"/>
        <v>"false"</v>
      </c>
      <c r="AB1096" t="str">
        <f t="shared" si="511"/>
        <v>""</v>
      </c>
      <c r="AC1096" t="str">
        <f t="shared" si="512"/>
        <v>"https://onerecord.iata.org/ns/cargo#Loading"</v>
      </c>
      <c r="AD1096" t="str">
        <f t="shared" si="513"/>
        <v>"https://onerecord.iata.org/ns/cargo#loadingPositionIdentifier"</v>
      </c>
      <c r="AE1096" t="str">
        <f t="shared" si="514"/>
        <v>"http://www.w3.org/2001/XMLSchema#string"</v>
      </c>
      <c r="AF1096" t="str">
        <f t="shared" si="515"/>
        <v>"Action","Loading","loadingPositionIdentifier","","string",11,"Action to describe onloading or offloading TransportMeans","Short text stating the loading position in the TransportMeans","false","false","","https://onerecord.iata.org/ns/cargo#Loading","https://onerecord.iata.org/ns/cargo#loadingPositionIdentifier","http://www.w3.org/2001/XMLSchema#string"</v>
      </c>
      <c r="AG1096" t="str">
        <f t="shared" si="516"/>
        <v>"Action.Loading"</v>
      </c>
      <c r="AH1096" t="str">
        <f t="shared" si="517"/>
        <v>"loadingPositionIdentifier"</v>
      </c>
      <c r="AI1096" t="str">
        <f t="shared" si="518"/>
        <v>".string"</v>
      </c>
      <c r="AJ1096" t="str">
        <f t="shared" si="519"/>
        <v>""</v>
      </c>
      <c r="AK1096" t="str">
        <f t="shared" si="520"/>
        <v>"hasOne"</v>
      </c>
      <c r="AL1096" t="str">
        <f t="shared" si="521"/>
        <v>"Action.Loading","loadingPositionIdentifier",".string","","hasOne"</v>
      </c>
      <c r="AN1096">
        <f>COUNTIF(View_conceptual!G:G,L1096)</f>
        <v>1</v>
      </c>
      <c r="AO1096">
        <f>COUNTIF(View_conceptual!H:H,L1096)+COUNTIF(View_conceptual!I:I,N1096)</f>
        <v>1</v>
      </c>
      <c r="AQ1096" t="str">
        <f t="shared" si="522"/>
        <v>"Action","Loading","loadingPositionIdentifier","","string",11,"Action to describe onloading or offloading TransportMeans","Short text stating the loading position in the TransportMeans","false","false","","https://onerecord.iata.org/ns/cargo#Loading","https://onerecord.iata.org/ns/cargo#loadingPositionIdentifier","http://www.w3.org/2001/XMLSchema#string"</v>
      </c>
      <c r="AR1096" t="str">
        <f t="shared" si="523"/>
        <v/>
      </c>
      <c r="AT1096">
        <f>COUNTIF(View_full!G:G,L1096)</f>
        <v>1</v>
      </c>
      <c r="AU1096">
        <f>COUNTIF(View_full!H:H,L1096)+COUNTIF(View_full!I:I,N1096)</f>
        <v>1</v>
      </c>
      <c r="AV1096">
        <f>COUNTIFS(Property_Manual!$A$2:$A$1206,Raw!L1096,Property_Manual!$B$2:$B$1206,Raw!M1096,Property_Manual!$C$2:$C$1206,Raw!N1096,Property_Manual!$D$2:$D$1206,Raw!O1096,Property_Manual!$F$2:$F$1206,"x")</f>
        <v>0</v>
      </c>
      <c r="AW1096" t="str">
        <f t="shared" si="524"/>
        <v>"Action","Loading","loadingPositionIdentifier","","string",11,"Action to describe onloading or offloading TransportMeans","Short text stating the loading position in the TransportMeans","false","false","","https://onerecord.iata.org/ns/cargo#Loading","https://onerecord.iata.org/ns/cargo#loadingPositionIdentifier","http://www.w3.org/2001/XMLSchema#string"</v>
      </c>
      <c r="AX1096" t="str">
        <f t="shared" si="525"/>
        <v/>
      </c>
      <c r="AY1096" t="str">
        <f t="shared" si="526"/>
        <v/>
      </c>
    </row>
    <row r="1097" spans="1:51" x14ac:dyDescent="0.2">
      <c r="A1097" s="5" t="s">
        <v>1254</v>
      </c>
      <c r="B1097" s="5" t="s">
        <v>1209</v>
      </c>
      <c r="C1097" s="5" t="s">
        <v>829</v>
      </c>
      <c r="D1097" s="5" t="s">
        <v>26</v>
      </c>
      <c r="E1097" t="s">
        <v>49</v>
      </c>
      <c r="F1097" s="5" t="s">
        <v>27</v>
      </c>
      <c r="I1097" s="5" t="s">
        <v>831</v>
      </c>
      <c r="J1097" s="5" t="s">
        <v>28</v>
      </c>
      <c r="K1097" s="5"/>
      <c r="L1097" t="str">
        <f t="shared" ref="L1097:L1160" si="527">SUBSTITUTE(SUBSTITUTE(SUBSTITUTE(C1097,$B$2,$A$2),$B$3,$A$3),$B$4,$A$4)</f>
        <v>Loading</v>
      </c>
      <c r="M1097" t="str">
        <f t="shared" ref="M1097:M1160" si="528">SUBSTITUTE(SUBSTITUTE(SUBSTITUTE(D1097,$B$2,$A$2),$B$3,$A$3),$A$4,$B$4)</f>
        <v>contactDetails</v>
      </c>
      <c r="N1097" t="str">
        <f t="shared" ref="N1097:N1160" si="529">SUBSTITUTE(SUBSTITUTE(SUBSTITUTE(F1097,$B$2,$A$2),$B$3,$A$3),$B$4,$A$4)</f>
        <v>ContactDetail</v>
      </c>
      <c r="O1097" t="str">
        <f t="shared" ref="O1097:O1160" si="530">SUBSTITUTE(SUBSTITUTE(SUBSTITUTE(H1097,$B$2,$A$2),$B$3,$A$3),$B$4,$A$4)</f>
        <v/>
      </c>
      <c r="P1097" t="str">
        <f t="shared" ref="P1097:P1160" si="531">SUBSTITUTE(SUBSTITUTE(SUBSTITUTE(K1097,$B$2,$A$2),$B$3,$A$3),$B$4,$A$4)</f>
        <v/>
      </c>
      <c r="Q1097" t="str">
        <f t="shared" ref="Q1097:Q1160" si="532">IF(LEFT(N1097,3)="xsd","Data","Object")</f>
        <v>Object</v>
      </c>
      <c r="R1097" t="str">
        <f t="shared" ref="R1097:R1160" si="533">IF($A1097="Implicit","",$F$1&amp;B1097&amp;$F$1)</f>
        <v>"Action"</v>
      </c>
      <c r="S1097" t="str">
        <f t="shared" ref="S1097:S1160" si="534">IF($A1097="Implicit","",$F$1&amp;L1097&amp;$F$1)</f>
        <v>"Loading"</v>
      </c>
      <c r="T1097" t="str">
        <f t="shared" ref="T1097:T1160" si="535">IF($A1097="Implicit","",$F$1&amp;M1097&amp;$F$1)</f>
        <v>"contactDetails"</v>
      </c>
      <c r="U1097" t="str">
        <f t="shared" ref="U1097:U1160" si="536">IF($A1097="Implicit","",$F$1&amp;E1097&amp;$F$1)</f>
        <v>"Embedded"</v>
      </c>
      <c r="V1097" t="str">
        <f t="shared" ref="V1097:V1160" si="537">IF($A1097="Implicit","",$F$1&amp;N1097&amp;$F$1)</f>
        <v>"ContactDetail"</v>
      </c>
      <c r="W1097">
        <f>IF($A1097="Implicit","",COUNTIFS($C$8:C1097,C1097,$A$8:A1097,"Explicit"))</f>
        <v>12</v>
      </c>
      <c r="X1097" t="str">
        <f t="shared" ref="X1097:X1160" si="538">IF($A1097="Implicit","",$F$1&amp;SUBSTITUTE(IF(I1097=0,"",I1097),",",";")&amp;$F$1)</f>
        <v>"Action to describe onloading or offloading TransportMeans"</v>
      </c>
      <c r="Y1097" t="str">
        <f t="shared" ref="Y1097:Y1160" si="539">IF($A1097="Implicit","",$F$1&amp;SUBSTITUTE(IF(J1097=0,"",J1097),",",";")&amp;$F$1)</f>
        <v>"Information about contactDetails"</v>
      </c>
      <c r="Z1097" t="str">
        <f t="shared" ref="Z1097:Z1160" si="540">IF($A1097="Implicit","",$F$1&amp;IF(G1097=1,"false","true")&amp;$F$1)</f>
        <v>"true"</v>
      </c>
      <c r="AA1097" t="str">
        <f t="shared" ref="AA1097:AA1160" si="541">IF($A1097="Implicit","",$F$1&amp;IF(OR(E1097="Enum",E1097="CodeList"),"true","false")&amp;$F$1)</f>
        <v>"false"</v>
      </c>
      <c r="AB1097" t="str">
        <f t="shared" ref="AB1097:AB1160" si="542">IF($A1097="Implicit","",$F$1&amp;P1097&amp;$F$1)</f>
        <v>""</v>
      </c>
      <c r="AC1097" t="str">
        <f t="shared" ref="AC1097:AC1160" si="543">IF($A1097="Implicit","",$F$1&amp;C1097&amp;$F$1)</f>
        <v>"https://onerecord.iata.org/ns/cargo#Loading"</v>
      </c>
      <c r="AD1097" t="str">
        <f t="shared" ref="AD1097:AD1160" si="544">IF($A1097="Implicit","",$F$1&amp;D1097&amp;$F$1)</f>
        <v>"https://onerecord.iata.org/ns/cargo#contactDetails"</v>
      </c>
      <c r="AE1097" t="str">
        <f t="shared" ref="AE1097:AE1160" si="545">IF($A1097="Implicit","",$F$1&amp;F1097&amp;$F$1)</f>
        <v>"https://onerecord.iata.org/ns/cargo#ContactDetail"</v>
      </c>
      <c r="AF1097" t="str">
        <f t="shared" ref="AF1097:AF1160" si="546">IF(A1097="Implicit","",R1097&amp;","&amp;S1097&amp;","&amp;T1097&amp;","&amp;U1097&amp;","&amp;V1097&amp;","&amp;W1097&amp;","&amp;X1097&amp;","&amp;Y1097&amp;","&amp;Z1097&amp;","&amp;AA1097&amp;","&amp;AB1097&amp;","&amp;AC1097&amp;","&amp;AD1097&amp;","&amp;AE1097)</f>
        <v>"Action","Loading","contactDetails","Embedded","ContactDetail",12,"Action to describe onloading or offloading TransportMeans","Information about contactDetails","true","false","","https://onerecord.iata.org/ns/cargo#Loading","https://onerecord.iata.org/ns/cargo#contactDetails","https://onerecord.iata.org/ns/cargo#ContactDetail"</v>
      </c>
      <c r="AG1097" t="str">
        <f t="shared" ref="AG1097:AG1160" si="547">IF(Q1097="Data","",$F$1&amp;B1097&amp;"."&amp;L1097&amp;$F$1)</f>
        <v>"Action.Loading"</v>
      </c>
      <c r="AH1097" t="str">
        <f t="shared" ref="AH1097:AH1160" si="548">IF(Q1097="Data","",$F$1&amp;M1097&amp;$F$1)</f>
        <v>"contactDetails"</v>
      </c>
      <c r="AI1097" t="str">
        <f t="shared" ref="AI1097:AI1160" si="549">IF(Q1097="Data","",$F$1&amp;E1097&amp;"."&amp;N1097&amp;$F$1)</f>
        <v>"Embedded.ContactDetail"</v>
      </c>
      <c r="AJ1097" t="str">
        <f t="shared" ref="AJ1097:AJ1160" si="550">IF(Q1097="Data","",$F$1&amp;O1097&amp;$F$1)</f>
        <v>""</v>
      </c>
      <c r="AK1097" t="str">
        <f t="shared" ref="AK1097:AK1160" si="551">IF(Q1097="Data","",$F$1&amp;IF(G1097=1,"hasOne","hasMany")&amp;$F$1)</f>
        <v>"hasMany"</v>
      </c>
      <c r="AL1097" t="str">
        <f t="shared" ref="AL1097:AL1160" si="552">IF(Q1097="Data","",AG1097&amp;","&amp;AH1097&amp;","&amp;AI1097&amp;","&amp;AJ1097&amp;","&amp;AK1097)</f>
        <v>"Action.Loading","contactDetails","Embedded.ContactDetail","","hasMany"</v>
      </c>
      <c r="AN1097">
        <f>COUNTIF(View_conceptual!G:G,L1097)</f>
        <v>1</v>
      </c>
      <c r="AO1097">
        <f>COUNTIF(View_conceptual!H:H,L1097)+COUNTIF(View_conceptual!I:I,N1097)</f>
        <v>1</v>
      </c>
      <c r="AQ1097" t="str">
        <f t="shared" ref="AQ1097:AQ1160" si="553">IF(AN1097=1,AF1097,"")</f>
        <v>"Action","Loading","contactDetails","Embedded","ContactDetail",12,"Action to describe onloading or offloading TransportMeans","Information about contactDetails","true","false","","https://onerecord.iata.org/ns/cargo#Loading","https://onerecord.iata.org/ns/cargo#contactDetails","https://onerecord.iata.org/ns/cargo#ContactDetail"</v>
      </c>
      <c r="AR1097" t="str">
        <f t="shared" ref="AR1097:AR1160" si="554">IF(AO1097=2,AL1097,"")</f>
        <v/>
      </c>
      <c r="AT1097">
        <f>COUNTIF(View_full!G:G,L1097)</f>
        <v>1</v>
      </c>
      <c r="AU1097">
        <f>COUNTIF(View_full!H:H,L1097)+COUNTIF(View_full!I:I,N1097)</f>
        <v>1</v>
      </c>
      <c r="AV1097">
        <f>COUNTIFS(Property_Manual!$A$2:$A$1206,Raw!L1097,Property_Manual!$B$2:$B$1206,Raw!M1097,Property_Manual!$C$2:$C$1206,Raw!N1097,Property_Manual!$D$2:$D$1206,Raw!O1097,Property_Manual!$F$2:$F$1206,"x")</f>
        <v>0</v>
      </c>
      <c r="AW1097" t="str">
        <f t="shared" ref="AW1097:AW1160" si="555">IF(AT1097=1,AF1097,"")</f>
        <v>"Action","Loading","contactDetails","Embedded","ContactDetail",12,"Action to describe onloading or offloading TransportMeans","Information about contactDetails","true","false","","https://onerecord.iata.org/ns/cargo#Loading","https://onerecord.iata.org/ns/cargo#contactDetails","https://onerecord.iata.org/ns/cargo#ContactDetail"</v>
      </c>
      <c r="AX1097" t="str">
        <f t="shared" ref="AX1097:AX1160" si="556">IF(AU1097=2,AL1097,"")</f>
        <v/>
      </c>
      <c r="AY1097" t="str">
        <f t="shared" ref="AY1097:AY1160" si="557">IF(AV1097=1,AL1097,"")</f>
        <v/>
      </c>
    </row>
    <row r="1098" spans="1:51" x14ac:dyDescent="0.2">
      <c r="A1098" s="5" t="s">
        <v>1254</v>
      </c>
      <c r="B1098" s="5" t="s">
        <v>1209</v>
      </c>
      <c r="C1098" s="5" t="s">
        <v>829</v>
      </c>
      <c r="D1098" s="5" t="s">
        <v>29</v>
      </c>
      <c r="E1098" t="s">
        <v>1836</v>
      </c>
      <c r="F1098" s="5" t="s">
        <v>30</v>
      </c>
      <c r="I1098" s="5" t="s">
        <v>831</v>
      </c>
      <c r="J1098" s="5" t="s">
        <v>31</v>
      </c>
      <c r="K1098" s="5" t="s">
        <v>1831</v>
      </c>
      <c r="L1098" t="str">
        <f t="shared" si="527"/>
        <v>Loading</v>
      </c>
      <c r="M1098" t="str">
        <f t="shared" si="528"/>
        <v>contactPersons</v>
      </c>
      <c r="N1098" t="str">
        <f t="shared" si="529"/>
        <v>Actor</v>
      </c>
      <c r="O1098" t="str">
        <f t="shared" si="530"/>
        <v/>
      </c>
      <c r="P1098" t="str">
        <f t="shared" si="531"/>
        <v>Person|NonHumanActor</v>
      </c>
      <c r="Q1098" t="str">
        <f t="shared" si="532"/>
        <v>Object</v>
      </c>
      <c r="R1098" t="str">
        <f t="shared" si="533"/>
        <v>"Action"</v>
      </c>
      <c r="S1098" t="str">
        <f t="shared" si="534"/>
        <v>"Loading"</v>
      </c>
      <c r="T1098" t="str">
        <f t="shared" si="535"/>
        <v>"contactPersons"</v>
      </c>
      <c r="U1098" t="str">
        <f t="shared" si="536"/>
        <v>"Agent"</v>
      </c>
      <c r="V1098" t="str">
        <f t="shared" si="537"/>
        <v>"Actor"</v>
      </c>
      <c r="W1098">
        <f>IF($A1098="Implicit","",COUNTIFS($C$8:C1098,C1098,$A$8:A1098,"Explicit"))</f>
        <v>13</v>
      </c>
      <c r="X1098" t="str">
        <f t="shared" si="538"/>
        <v>"Action to describe onloading or offloading TransportMeans"</v>
      </c>
      <c r="Y1098" t="str">
        <f t="shared" si="539"/>
        <v>"References to Actors (Person; NonHumanActor) acting as contacts"</v>
      </c>
      <c r="Z1098" t="str">
        <f t="shared" si="540"/>
        <v>"true"</v>
      </c>
      <c r="AA1098" t="str">
        <f t="shared" si="541"/>
        <v>"false"</v>
      </c>
      <c r="AB1098" t="str">
        <f t="shared" si="542"/>
        <v>"Person|NonHumanActor"</v>
      </c>
      <c r="AC1098" t="str">
        <f t="shared" si="543"/>
        <v>"https://onerecord.iata.org/ns/cargo#Loading"</v>
      </c>
      <c r="AD1098" t="str">
        <f t="shared" si="544"/>
        <v>"https://onerecord.iata.org/ns/cargo#contactPersons"</v>
      </c>
      <c r="AE1098" t="str">
        <f t="shared" si="545"/>
        <v>"https://onerecord.iata.org/ns/cargo#Actor"</v>
      </c>
      <c r="AF1098" t="str">
        <f t="shared" si="546"/>
        <v>"Action","Loading","contactPersons","Agent","Actor",13,"Action to describe onloading or offloading TransportMeans","References to Actors (Person; NonHumanActor) acting as contacts","true","false","Person|NonHumanActor","https://onerecord.iata.org/ns/cargo#Loading","https://onerecord.iata.org/ns/cargo#contactPersons","https://onerecord.iata.org/ns/cargo#Actor"</v>
      </c>
      <c r="AG1098" t="str">
        <f t="shared" si="547"/>
        <v>"Action.Loading"</v>
      </c>
      <c r="AH1098" t="str">
        <f t="shared" si="548"/>
        <v>"contactPersons"</v>
      </c>
      <c r="AI1098" t="str">
        <f t="shared" si="549"/>
        <v>"Agent.Actor"</v>
      </c>
      <c r="AJ1098" t="str">
        <f t="shared" si="550"/>
        <v>""</v>
      </c>
      <c r="AK1098" t="str">
        <f t="shared" si="551"/>
        <v>"hasMany"</v>
      </c>
      <c r="AL1098" t="str">
        <f t="shared" si="552"/>
        <v>"Action.Loading","contactPersons","Agent.Actor","","hasMany"</v>
      </c>
      <c r="AN1098">
        <f>COUNTIF(View_conceptual!G:G,L1098)</f>
        <v>1</v>
      </c>
      <c r="AO1098">
        <f>COUNTIF(View_conceptual!H:H,L1098)+COUNTIF(View_conceptual!I:I,N1098)</f>
        <v>1</v>
      </c>
      <c r="AQ1098" t="str">
        <f t="shared" si="553"/>
        <v>"Action","Loading","contactPersons","Agent","Actor",13,"Action to describe onloading or offloading TransportMeans","References to Actors (Person; NonHumanActor) acting as contacts","true","false","Person|NonHumanActor","https://onerecord.iata.org/ns/cargo#Loading","https://onerecord.iata.org/ns/cargo#contactPersons","https://onerecord.iata.org/ns/cargo#Actor"</v>
      </c>
      <c r="AR1098" t="str">
        <f t="shared" si="554"/>
        <v/>
      </c>
      <c r="AT1098">
        <f>COUNTIF(View_full!G:G,L1098)</f>
        <v>1</v>
      </c>
      <c r="AU1098">
        <f>COUNTIF(View_full!H:H,L1098)+COUNTIF(View_full!I:I,N1098)</f>
        <v>1</v>
      </c>
      <c r="AV1098">
        <f>COUNTIFS(Property_Manual!$A$2:$A$1206,Raw!L1098,Property_Manual!$B$2:$B$1206,Raw!M1098,Property_Manual!$C$2:$C$1206,Raw!N1098,Property_Manual!$D$2:$D$1206,Raw!O1098,Property_Manual!$F$2:$F$1206,"x")</f>
        <v>0</v>
      </c>
      <c r="AW1098" t="str">
        <f t="shared" si="555"/>
        <v>"Action","Loading","contactPersons","Agent","Actor",13,"Action to describe onloading or offloading TransportMeans","References to Actors (Person; NonHumanActor) acting as contacts","true","false","Person|NonHumanActor","https://onerecord.iata.org/ns/cargo#Loading","https://onerecord.iata.org/ns/cargo#contactPersons","https://onerecord.iata.org/ns/cargo#Actor"</v>
      </c>
      <c r="AX1098" t="str">
        <f t="shared" si="556"/>
        <v/>
      </c>
      <c r="AY1098" t="str">
        <f t="shared" si="557"/>
        <v/>
      </c>
    </row>
    <row r="1099" spans="1:51" x14ac:dyDescent="0.2">
      <c r="A1099" s="5" t="s">
        <v>1254</v>
      </c>
      <c r="B1099" s="5" t="s">
        <v>1209</v>
      </c>
      <c r="C1099" s="5" t="s">
        <v>829</v>
      </c>
      <c r="D1099" s="5" t="s">
        <v>145</v>
      </c>
      <c r="E1099" t="s">
        <v>49</v>
      </c>
      <c r="F1099" s="5" t="s">
        <v>146</v>
      </c>
      <c r="I1099" s="5" t="s">
        <v>831</v>
      </c>
      <c r="J1099" s="5" t="s">
        <v>147</v>
      </c>
      <c r="K1099" s="5"/>
      <c r="L1099" t="str">
        <f t="shared" si="527"/>
        <v>Loading</v>
      </c>
      <c r="M1099" t="str">
        <f t="shared" si="528"/>
        <v>otherIdentifiers</v>
      </c>
      <c r="N1099" t="str">
        <f t="shared" si="529"/>
        <v>OtherIdentifier</v>
      </c>
      <c r="O1099" t="str">
        <f t="shared" si="530"/>
        <v/>
      </c>
      <c r="P1099" t="str">
        <f t="shared" si="531"/>
        <v/>
      </c>
      <c r="Q1099" t="str">
        <f t="shared" si="532"/>
        <v>Object</v>
      </c>
      <c r="R1099" t="str">
        <f t="shared" si="533"/>
        <v>"Action"</v>
      </c>
      <c r="S1099" t="str">
        <f t="shared" si="534"/>
        <v>"Loading"</v>
      </c>
      <c r="T1099" t="str">
        <f t="shared" si="535"/>
        <v>"otherIdentifiers"</v>
      </c>
      <c r="U1099" t="str">
        <f t="shared" si="536"/>
        <v>"Embedded"</v>
      </c>
      <c r="V1099" t="str">
        <f t="shared" si="537"/>
        <v>"OtherIdentifier"</v>
      </c>
      <c r="W1099">
        <f>IF($A1099="Implicit","",COUNTIFS($C$8:C1099,C1099,$A$8:A1099,"Explicit"))</f>
        <v>14</v>
      </c>
      <c r="X1099" t="str">
        <f t="shared" si="538"/>
        <v>"Action to describe onloading or offloading TransportMeans"</v>
      </c>
      <c r="Y1099" t="str">
        <f t="shared" si="539"/>
        <v>"Details about any other identifier; depending on the context of use"</v>
      </c>
      <c r="Z1099" t="str">
        <f t="shared" si="540"/>
        <v>"true"</v>
      </c>
      <c r="AA1099" t="str">
        <f t="shared" si="541"/>
        <v>"false"</v>
      </c>
      <c r="AB1099" t="str">
        <f t="shared" si="542"/>
        <v>""</v>
      </c>
      <c r="AC1099" t="str">
        <f t="shared" si="543"/>
        <v>"https://onerecord.iata.org/ns/cargo#Loading"</v>
      </c>
      <c r="AD1099" t="str">
        <f t="shared" si="544"/>
        <v>"https://onerecord.iata.org/ns/cargo#otherIdentifiers"</v>
      </c>
      <c r="AE1099" t="str">
        <f t="shared" si="545"/>
        <v>"https://onerecord.iata.org/ns/cargo#OtherIdentifier"</v>
      </c>
      <c r="AF1099" t="str">
        <f t="shared" si="546"/>
        <v>"Action","Loading","otherIdentifiers","Embedded","OtherIdentifier",14,"Action to describe onloading or offloading TransportMeans","Details about any other identifier; depending on the context of use","true","false","","https://onerecord.iata.org/ns/cargo#Loading","https://onerecord.iata.org/ns/cargo#otherIdentifiers","https://onerecord.iata.org/ns/cargo#OtherIdentifier"</v>
      </c>
      <c r="AG1099" t="str">
        <f t="shared" si="547"/>
        <v>"Action.Loading"</v>
      </c>
      <c r="AH1099" t="str">
        <f t="shared" si="548"/>
        <v>"otherIdentifiers"</v>
      </c>
      <c r="AI1099" t="str">
        <f t="shared" si="549"/>
        <v>"Embedded.OtherIdentifier"</v>
      </c>
      <c r="AJ1099" t="str">
        <f t="shared" si="550"/>
        <v>""</v>
      </c>
      <c r="AK1099" t="str">
        <f t="shared" si="551"/>
        <v>"hasMany"</v>
      </c>
      <c r="AL1099" t="str">
        <f t="shared" si="552"/>
        <v>"Action.Loading","otherIdentifiers","Embedded.OtherIdentifier","","hasMany"</v>
      </c>
      <c r="AN1099">
        <f>COUNTIF(View_conceptual!G:G,L1099)</f>
        <v>1</v>
      </c>
      <c r="AO1099">
        <f>COUNTIF(View_conceptual!H:H,L1099)+COUNTIF(View_conceptual!I:I,N1099)</f>
        <v>1</v>
      </c>
      <c r="AQ1099" t="str">
        <f t="shared" si="553"/>
        <v>"Action","Loading","otherIdentifiers","Embedded","OtherIdentifier",14,"Action to describe onloading or offloading TransportMeans","Details about any other identifier; depending on the context of use","true","false","","https://onerecord.iata.org/ns/cargo#Loading","https://onerecord.iata.org/ns/cargo#otherIdentifiers","https://onerecord.iata.org/ns/cargo#OtherIdentifier"</v>
      </c>
      <c r="AR1099" t="str">
        <f t="shared" si="554"/>
        <v/>
      </c>
      <c r="AT1099">
        <f>COUNTIF(View_full!G:G,L1099)</f>
        <v>1</v>
      </c>
      <c r="AU1099">
        <f>COUNTIF(View_full!H:H,L1099)+COUNTIF(View_full!I:I,N1099)</f>
        <v>1</v>
      </c>
      <c r="AV1099">
        <f>COUNTIFS(Property_Manual!$A$2:$A$1206,Raw!L1099,Property_Manual!$B$2:$B$1206,Raw!M1099,Property_Manual!$C$2:$C$1206,Raw!N1099,Property_Manual!$D$2:$D$1206,Raw!O1099,Property_Manual!$F$2:$F$1206,"x")</f>
        <v>0</v>
      </c>
      <c r="AW1099" t="str">
        <f t="shared" si="555"/>
        <v>"Action","Loading","otherIdentifiers","Embedded","OtherIdentifier",14,"Action to describe onloading or offloading TransportMeans","Details about any other identifier; depending on the context of use","true","false","","https://onerecord.iata.org/ns/cargo#Loading","https://onerecord.iata.org/ns/cargo#otherIdentifiers","https://onerecord.iata.org/ns/cargo#OtherIdentifier"</v>
      </c>
      <c r="AX1099" t="str">
        <f t="shared" si="556"/>
        <v/>
      </c>
      <c r="AY1099" t="str">
        <f t="shared" si="557"/>
        <v/>
      </c>
    </row>
    <row r="1100" spans="1:51" x14ac:dyDescent="0.2">
      <c r="A1100" s="5" t="s">
        <v>1254</v>
      </c>
      <c r="B1100" s="5" t="s">
        <v>1209</v>
      </c>
      <c r="C1100" s="5" t="s">
        <v>829</v>
      </c>
      <c r="D1100" s="5" t="s">
        <v>428</v>
      </c>
      <c r="F1100" s="5" t="s">
        <v>253</v>
      </c>
      <c r="G1100">
        <v>1</v>
      </c>
      <c r="I1100" s="5" t="s">
        <v>831</v>
      </c>
      <c r="J1100" s="5" t="s">
        <v>429</v>
      </c>
      <c r="K1100" s="5"/>
      <c r="L1100" t="str">
        <f t="shared" si="527"/>
        <v>Loading</v>
      </c>
      <c r="M1100" t="str">
        <f t="shared" si="528"/>
        <v>actionEndTime</v>
      </c>
      <c r="N1100" t="str">
        <f t="shared" si="529"/>
        <v>dateTime</v>
      </c>
      <c r="O1100" t="str">
        <f t="shared" si="530"/>
        <v/>
      </c>
      <c r="P1100" t="str">
        <f t="shared" si="531"/>
        <v/>
      </c>
      <c r="Q1100" t="str">
        <f t="shared" si="532"/>
        <v>Object</v>
      </c>
      <c r="R1100" t="str">
        <f t="shared" si="533"/>
        <v>"Action"</v>
      </c>
      <c r="S1100" t="str">
        <f t="shared" si="534"/>
        <v>"Loading"</v>
      </c>
      <c r="T1100" t="str">
        <f t="shared" si="535"/>
        <v>"actionEndTime"</v>
      </c>
      <c r="U1100" t="str">
        <f t="shared" si="536"/>
        <v>""</v>
      </c>
      <c r="V1100" t="str">
        <f t="shared" si="537"/>
        <v>"dateTime"</v>
      </c>
      <c r="W1100">
        <f>IF($A1100="Implicit","",COUNTIFS($C$8:C1100,C1100,$A$8:A1100,"Explicit"))</f>
        <v>15</v>
      </c>
      <c r="X1100" t="str">
        <f t="shared" si="538"/>
        <v>"Action to describe onloading or offloading TransportMeans"</v>
      </c>
      <c r="Y1100" t="str">
        <f t="shared" si="539"/>
        <v>"DateTime holding the end time of the Action"</v>
      </c>
      <c r="Z1100" t="str">
        <f t="shared" si="540"/>
        <v>"false"</v>
      </c>
      <c r="AA1100" t="str">
        <f t="shared" si="541"/>
        <v>"false"</v>
      </c>
      <c r="AB1100" t="str">
        <f t="shared" si="542"/>
        <v>""</v>
      </c>
      <c r="AC1100" t="str">
        <f t="shared" si="543"/>
        <v>"https://onerecord.iata.org/ns/cargo#Loading"</v>
      </c>
      <c r="AD1100" t="str">
        <f t="shared" si="544"/>
        <v>"https://onerecord.iata.org/ns/cargo#actionEndTime"</v>
      </c>
      <c r="AE1100" t="str">
        <f t="shared" si="545"/>
        <v>"http://www.w3.org/2001/XMLSchema#dateTime"</v>
      </c>
      <c r="AF1100" t="str">
        <f t="shared" si="546"/>
        <v>"Action","Loading","actionEndTime","","dateTime",15,"Action to describe onloading or offloading TransportMeans","DateTime holding the end time of the Action","false","false","","https://onerecord.iata.org/ns/cargo#Loading","https://onerecord.iata.org/ns/cargo#actionEndTime","http://www.w3.org/2001/XMLSchema#dateTime"</v>
      </c>
      <c r="AG1100" t="str">
        <f t="shared" si="547"/>
        <v>"Action.Loading"</v>
      </c>
      <c r="AH1100" t="str">
        <f t="shared" si="548"/>
        <v>"actionEndTime"</v>
      </c>
      <c r="AI1100" t="str">
        <f t="shared" si="549"/>
        <v>".dateTime"</v>
      </c>
      <c r="AJ1100" t="str">
        <f t="shared" si="550"/>
        <v>""</v>
      </c>
      <c r="AK1100" t="str">
        <f t="shared" si="551"/>
        <v>"hasOne"</v>
      </c>
      <c r="AL1100" t="str">
        <f t="shared" si="552"/>
        <v>"Action.Loading","actionEndTime",".dateTime","","hasOne"</v>
      </c>
      <c r="AN1100">
        <f>COUNTIF(View_conceptual!G:G,L1100)</f>
        <v>1</v>
      </c>
      <c r="AO1100">
        <f>COUNTIF(View_conceptual!H:H,L1100)+COUNTIF(View_conceptual!I:I,N1100)</f>
        <v>1</v>
      </c>
      <c r="AQ1100" t="str">
        <f t="shared" si="553"/>
        <v>"Action","Loading","actionEndTime","","dateTime",15,"Action to describe onloading or offloading TransportMeans","DateTime holding the end time of the Action","false","false","","https://onerecord.iata.org/ns/cargo#Loading","https://onerecord.iata.org/ns/cargo#actionEndTime","http://www.w3.org/2001/XMLSchema#dateTime"</v>
      </c>
      <c r="AR1100" t="str">
        <f t="shared" si="554"/>
        <v/>
      </c>
      <c r="AT1100">
        <f>COUNTIF(View_full!G:G,L1100)</f>
        <v>1</v>
      </c>
      <c r="AU1100">
        <f>COUNTIF(View_full!H:H,L1100)+COUNTIF(View_full!I:I,N1100)</f>
        <v>1</v>
      </c>
      <c r="AV1100">
        <f>COUNTIFS(Property_Manual!$A$2:$A$1206,Raw!L1100,Property_Manual!$B$2:$B$1206,Raw!M1100,Property_Manual!$C$2:$C$1206,Raw!N1100,Property_Manual!$D$2:$D$1206,Raw!O1100,Property_Manual!$F$2:$F$1206,"x")</f>
        <v>0</v>
      </c>
      <c r="AW1100" t="str">
        <f t="shared" si="555"/>
        <v>"Action","Loading","actionEndTime","","dateTime",15,"Action to describe onloading or offloading TransportMeans","DateTime holding the end time of the Action","false","false","","https://onerecord.iata.org/ns/cargo#Loading","https://onerecord.iata.org/ns/cargo#actionEndTime","http://www.w3.org/2001/XMLSchema#dateTime"</v>
      </c>
      <c r="AX1100" t="str">
        <f t="shared" si="556"/>
        <v/>
      </c>
      <c r="AY1100" t="str">
        <f t="shared" si="557"/>
        <v/>
      </c>
    </row>
    <row r="1101" spans="1:51" x14ac:dyDescent="0.2">
      <c r="A1101" s="5" t="s">
        <v>1254</v>
      </c>
      <c r="B1101" s="5" t="s">
        <v>1209</v>
      </c>
      <c r="C1101" s="5" t="s">
        <v>829</v>
      </c>
      <c r="D1101" s="5" t="s">
        <v>430</v>
      </c>
      <c r="F1101" s="5" t="s">
        <v>253</v>
      </c>
      <c r="G1101">
        <v>1</v>
      </c>
      <c r="I1101" s="5" t="s">
        <v>831</v>
      </c>
      <c r="J1101" s="5" t="s">
        <v>431</v>
      </c>
      <c r="K1101" s="5"/>
      <c r="L1101" t="str">
        <f t="shared" si="527"/>
        <v>Loading</v>
      </c>
      <c r="M1101" t="str">
        <f t="shared" si="528"/>
        <v>actionStartTime</v>
      </c>
      <c r="N1101" t="str">
        <f t="shared" si="529"/>
        <v>dateTime</v>
      </c>
      <c r="O1101" t="str">
        <f t="shared" si="530"/>
        <v/>
      </c>
      <c r="P1101" t="str">
        <f t="shared" si="531"/>
        <v/>
      </c>
      <c r="Q1101" t="str">
        <f t="shared" si="532"/>
        <v>Object</v>
      </c>
      <c r="R1101" t="str">
        <f t="shared" si="533"/>
        <v>"Action"</v>
      </c>
      <c r="S1101" t="str">
        <f t="shared" si="534"/>
        <v>"Loading"</v>
      </c>
      <c r="T1101" t="str">
        <f t="shared" si="535"/>
        <v>"actionStartTime"</v>
      </c>
      <c r="U1101" t="str">
        <f t="shared" si="536"/>
        <v>""</v>
      </c>
      <c r="V1101" t="str">
        <f t="shared" si="537"/>
        <v>"dateTime"</v>
      </c>
      <c r="W1101">
        <f>IF($A1101="Implicit","",COUNTIFS($C$8:C1101,C1101,$A$8:A1101,"Explicit"))</f>
        <v>16</v>
      </c>
      <c r="X1101" t="str">
        <f t="shared" si="538"/>
        <v>"Action to describe onloading or offloading TransportMeans"</v>
      </c>
      <c r="Y1101" t="str">
        <f t="shared" si="539"/>
        <v>"DateTime holding the start time of the Action"</v>
      </c>
      <c r="Z1101" t="str">
        <f t="shared" si="540"/>
        <v>"false"</v>
      </c>
      <c r="AA1101" t="str">
        <f t="shared" si="541"/>
        <v>"false"</v>
      </c>
      <c r="AB1101" t="str">
        <f t="shared" si="542"/>
        <v>""</v>
      </c>
      <c r="AC1101" t="str">
        <f t="shared" si="543"/>
        <v>"https://onerecord.iata.org/ns/cargo#Loading"</v>
      </c>
      <c r="AD1101" t="str">
        <f t="shared" si="544"/>
        <v>"https://onerecord.iata.org/ns/cargo#actionStartTime"</v>
      </c>
      <c r="AE1101" t="str">
        <f t="shared" si="545"/>
        <v>"http://www.w3.org/2001/XMLSchema#dateTime"</v>
      </c>
      <c r="AF1101" t="str">
        <f t="shared" si="546"/>
        <v>"Action","Loading","actionStartTime","","dateTime",16,"Action to describe onloading or offloading TransportMeans","DateTime holding the start time of the Action","false","false","","https://onerecord.iata.org/ns/cargo#Loading","https://onerecord.iata.org/ns/cargo#actionStartTime","http://www.w3.org/2001/XMLSchema#dateTime"</v>
      </c>
      <c r="AG1101" t="str">
        <f t="shared" si="547"/>
        <v>"Action.Loading"</v>
      </c>
      <c r="AH1101" t="str">
        <f t="shared" si="548"/>
        <v>"actionStartTime"</v>
      </c>
      <c r="AI1101" t="str">
        <f t="shared" si="549"/>
        <v>".dateTime"</v>
      </c>
      <c r="AJ1101" t="str">
        <f t="shared" si="550"/>
        <v>""</v>
      </c>
      <c r="AK1101" t="str">
        <f t="shared" si="551"/>
        <v>"hasOne"</v>
      </c>
      <c r="AL1101" t="str">
        <f t="shared" si="552"/>
        <v>"Action.Loading","actionStartTime",".dateTime","","hasOne"</v>
      </c>
      <c r="AN1101">
        <f>COUNTIF(View_conceptual!G:G,L1101)</f>
        <v>1</v>
      </c>
      <c r="AO1101">
        <f>COUNTIF(View_conceptual!H:H,L1101)+COUNTIF(View_conceptual!I:I,N1101)</f>
        <v>1</v>
      </c>
      <c r="AQ1101" t="str">
        <f t="shared" si="553"/>
        <v>"Action","Loading","actionStartTime","","dateTime",16,"Action to describe onloading or offloading TransportMeans","DateTime holding the start time of the Action","false","false","","https://onerecord.iata.org/ns/cargo#Loading","https://onerecord.iata.org/ns/cargo#actionStartTime","http://www.w3.org/2001/XMLSchema#dateTime"</v>
      </c>
      <c r="AR1101" t="str">
        <f t="shared" si="554"/>
        <v/>
      </c>
      <c r="AT1101">
        <f>COUNTIF(View_full!G:G,L1101)</f>
        <v>1</v>
      </c>
      <c r="AU1101">
        <f>COUNTIF(View_full!H:H,L1101)+COUNTIF(View_full!I:I,N1101)</f>
        <v>1</v>
      </c>
      <c r="AV1101">
        <f>COUNTIFS(Property_Manual!$A$2:$A$1206,Raw!L1101,Property_Manual!$B$2:$B$1206,Raw!M1101,Property_Manual!$C$2:$C$1206,Raw!N1101,Property_Manual!$D$2:$D$1206,Raw!O1101,Property_Manual!$F$2:$F$1206,"x")</f>
        <v>0</v>
      </c>
      <c r="AW1101" t="str">
        <f t="shared" si="555"/>
        <v>"Action","Loading","actionStartTime","","dateTime",16,"Action to describe onloading or offloading TransportMeans","DateTime holding the start time of the Action","false","false","","https://onerecord.iata.org/ns/cargo#Loading","https://onerecord.iata.org/ns/cargo#actionStartTime","http://www.w3.org/2001/XMLSchema#dateTime"</v>
      </c>
      <c r="AX1101" t="str">
        <f t="shared" si="556"/>
        <v/>
      </c>
      <c r="AY1101" t="str">
        <f t="shared" si="557"/>
        <v/>
      </c>
    </row>
    <row r="1102" spans="1:51" x14ac:dyDescent="0.2">
      <c r="A1102" s="5" t="s">
        <v>1254</v>
      </c>
      <c r="B1102" s="5" t="s">
        <v>1209</v>
      </c>
      <c r="C1102" s="5" t="s">
        <v>829</v>
      </c>
      <c r="D1102" s="5" t="s">
        <v>40</v>
      </c>
      <c r="E1102" s="5" t="s">
        <v>1212</v>
      </c>
      <c r="F1102" s="5" t="s">
        <v>41</v>
      </c>
      <c r="I1102" s="5" t="s">
        <v>831</v>
      </c>
      <c r="J1102" s="5" t="s">
        <v>42</v>
      </c>
      <c r="K1102" s="5"/>
      <c r="L1102" t="str">
        <f t="shared" si="527"/>
        <v>Loading</v>
      </c>
      <c r="M1102" t="str">
        <f t="shared" si="528"/>
        <v>events</v>
      </c>
      <c r="N1102" t="str">
        <f t="shared" si="529"/>
        <v>LogisticsEvent</v>
      </c>
      <c r="O1102" t="str">
        <f t="shared" si="530"/>
        <v/>
      </c>
      <c r="P1102" t="str">
        <f t="shared" si="531"/>
        <v/>
      </c>
      <c r="Q1102" t="str">
        <f t="shared" si="532"/>
        <v>Object</v>
      </c>
      <c r="R1102" t="str">
        <f t="shared" si="533"/>
        <v>"Action"</v>
      </c>
      <c r="S1102" t="str">
        <f t="shared" si="534"/>
        <v>"Loading"</v>
      </c>
      <c r="T1102" t="str">
        <f t="shared" si="535"/>
        <v>"events"</v>
      </c>
      <c r="U1102" t="str">
        <f t="shared" si="536"/>
        <v>"Event"</v>
      </c>
      <c r="V1102" t="str">
        <f t="shared" si="537"/>
        <v>"LogisticsEvent"</v>
      </c>
      <c r="W1102">
        <f>IF($A1102="Implicit","",COUNTIFS($C$8:C1102,C1102,$A$8:A1102,"Explicit"))</f>
        <v>17</v>
      </c>
      <c r="X1102" t="str">
        <f t="shared" si="538"/>
        <v>"Action to describe onloading or offloading TransportMeans"</v>
      </c>
      <c r="Y1102" t="str">
        <f t="shared" si="539"/>
        <v>"Events object"</v>
      </c>
      <c r="Z1102" t="str">
        <f t="shared" si="540"/>
        <v>"true"</v>
      </c>
      <c r="AA1102" t="str">
        <f t="shared" si="541"/>
        <v>"false"</v>
      </c>
      <c r="AB1102" t="str">
        <f t="shared" si="542"/>
        <v>""</v>
      </c>
      <c r="AC1102" t="str">
        <f t="shared" si="543"/>
        <v>"https://onerecord.iata.org/ns/cargo#Loading"</v>
      </c>
      <c r="AD1102" t="str">
        <f t="shared" si="544"/>
        <v>"https://onerecord.iata.org/ns/cargo#events"</v>
      </c>
      <c r="AE1102" t="str">
        <f t="shared" si="545"/>
        <v>"https://onerecord.iata.org/ns/cargo#LogisticsEvent"</v>
      </c>
      <c r="AF1102" t="str">
        <f t="shared" si="546"/>
        <v>"Action","Loading","events","Event","LogisticsEvent",17,"Action to describe onloading or offloading TransportMeans","Events object","true","false","","https://onerecord.iata.org/ns/cargo#Loading","https://onerecord.iata.org/ns/cargo#events","https://onerecord.iata.org/ns/cargo#LogisticsEvent"</v>
      </c>
      <c r="AG1102" t="str">
        <f t="shared" si="547"/>
        <v>"Action.Loading"</v>
      </c>
      <c r="AH1102" t="str">
        <f t="shared" si="548"/>
        <v>"events"</v>
      </c>
      <c r="AI1102" t="str">
        <f t="shared" si="549"/>
        <v>"Event.LogisticsEvent"</v>
      </c>
      <c r="AJ1102" t="str">
        <f t="shared" si="550"/>
        <v>""</v>
      </c>
      <c r="AK1102" t="str">
        <f t="shared" si="551"/>
        <v>"hasMany"</v>
      </c>
      <c r="AL1102" t="str">
        <f t="shared" si="552"/>
        <v>"Action.Loading","events","Event.LogisticsEvent","","hasMany"</v>
      </c>
      <c r="AN1102">
        <f>COUNTIF(View_conceptual!G:G,L1102)</f>
        <v>1</v>
      </c>
      <c r="AO1102">
        <f>COUNTIF(View_conceptual!H:H,L1102)+COUNTIF(View_conceptual!I:I,N1102)</f>
        <v>1</v>
      </c>
      <c r="AQ1102" t="str">
        <f t="shared" si="553"/>
        <v>"Action","Loading","events","Event","LogisticsEvent",17,"Action to describe onloading or offloading TransportMeans","Events object","true","false","","https://onerecord.iata.org/ns/cargo#Loading","https://onerecord.iata.org/ns/cargo#events","https://onerecord.iata.org/ns/cargo#LogisticsEvent"</v>
      </c>
      <c r="AR1102" t="str">
        <f t="shared" si="554"/>
        <v/>
      </c>
      <c r="AT1102">
        <f>COUNTIF(View_full!G:G,L1102)</f>
        <v>1</v>
      </c>
      <c r="AU1102">
        <f>COUNTIF(View_full!H:H,L1102)+COUNTIF(View_full!I:I,N1102)</f>
        <v>1</v>
      </c>
      <c r="AV1102">
        <f>COUNTIFS(Property_Manual!$A$2:$A$1206,Raw!L1102,Property_Manual!$B$2:$B$1206,Raw!M1102,Property_Manual!$C$2:$C$1206,Raw!N1102,Property_Manual!$D$2:$D$1206,Raw!O1102,Property_Manual!$F$2:$F$1206,"x")</f>
        <v>0</v>
      </c>
      <c r="AW1102" t="str">
        <f t="shared" si="555"/>
        <v>"Action","Loading","events","Event","LogisticsEvent",17,"Action to describe onloading or offloading TransportMeans","Events object","true","false","","https://onerecord.iata.org/ns/cargo#Loading","https://onerecord.iata.org/ns/cargo#events","https://onerecord.iata.org/ns/cargo#LogisticsEvent"</v>
      </c>
      <c r="AX1102" t="str">
        <f t="shared" si="556"/>
        <v/>
      </c>
      <c r="AY1102" t="str">
        <f t="shared" si="557"/>
        <v/>
      </c>
    </row>
    <row r="1103" spans="1:51" x14ac:dyDescent="0.2">
      <c r="A1103" s="5" t="s">
        <v>1254</v>
      </c>
      <c r="B1103" s="5" t="s">
        <v>1209</v>
      </c>
      <c r="C1103" s="5" t="s">
        <v>829</v>
      </c>
      <c r="D1103" s="5" t="s">
        <v>46</v>
      </c>
      <c r="F1103" s="5" t="s">
        <v>47</v>
      </c>
      <c r="G1103">
        <v>1</v>
      </c>
      <c r="I1103" s="5" t="s">
        <v>831</v>
      </c>
      <c r="J1103" s="5" t="s">
        <v>48</v>
      </c>
      <c r="K1103" s="5"/>
      <c r="L1103" t="str">
        <f t="shared" si="527"/>
        <v>Loading</v>
      </c>
      <c r="M1103" t="str">
        <f t="shared" si="528"/>
        <v>skeletonIndicator</v>
      </c>
      <c r="N1103" t="str">
        <f t="shared" si="529"/>
        <v>boolean</v>
      </c>
      <c r="O1103" t="str">
        <f t="shared" si="530"/>
        <v/>
      </c>
      <c r="P1103" t="str">
        <f t="shared" si="531"/>
        <v/>
      </c>
      <c r="Q1103" t="str">
        <f t="shared" si="532"/>
        <v>Object</v>
      </c>
      <c r="R1103" t="str">
        <f t="shared" si="533"/>
        <v>"Action"</v>
      </c>
      <c r="S1103" t="str">
        <f t="shared" si="534"/>
        <v>"Loading"</v>
      </c>
      <c r="T1103" t="str">
        <f t="shared" si="535"/>
        <v>"skeletonIndicator"</v>
      </c>
      <c r="U1103" t="str">
        <f t="shared" si="536"/>
        <v>""</v>
      </c>
      <c r="V1103" t="str">
        <f t="shared" si="537"/>
        <v>"boolean"</v>
      </c>
      <c r="W1103">
        <f>IF($A1103="Implicit","",COUNTIFS($C$8:C1103,C1103,$A$8:A1103,"Explicit"))</f>
        <v>18</v>
      </c>
      <c r="X1103" t="str">
        <f t="shared" si="538"/>
        <v>"Action to describe onloading or offloading TransportMeans"</v>
      </c>
      <c r="Y1103" t="str">
        <f t="shared" si="539"/>
        <v>"Indicator whether a logistics object is a skeleton object"</v>
      </c>
      <c r="Z1103" t="str">
        <f t="shared" si="540"/>
        <v>"false"</v>
      </c>
      <c r="AA1103" t="str">
        <f t="shared" si="541"/>
        <v>"false"</v>
      </c>
      <c r="AB1103" t="str">
        <f t="shared" si="542"/>
        <v>""</v>
      </c>
      <c r="AC1103" t="str">
        <f t="shared" si="543"/>
        <v>"https://onerecord.iata.org/ns/cargo#Loading"</v>
      </c>
      <c r="AD1103" t="str">
        <f t="shared" si="544"/>
        <v>"https://onerecord.iata.org/ns/cargo#skeletonIndicator"</v>
      </c>
      <c r="AE1103" t="str">
        <f t="shared" si="545"/>
        <v>"http://www.w3.org/2001/XMLSchema#boolean"</v>
      </c>
      <c r="AF1103" t="str">
        <f t="shared" si="546"/>
        <v>"Action","Loading","skeletonIndicator","","boolean",18,"Action to describe onloading or offloading TransportMeans","Indicator whether a logistics object is a skeleton object","false","false","","https://onerecord.iata.org/ns/cargo#Loading","https://onerecord.iata.org/ns/cargo#skeletonIndicator","http://www.w3.org/2001/XMLSchema#boolean"</v>
      </c>
      <c r="AG1103" t="str">
        <f t="shared" si="547"/>
        <v>"Action.Loading"</v>
      </c>
      <c r="AH1103" t="str">
        <f t="shared" si="548"/>
        <v>"skeletonIndicator"</v>
      </c>
      <c r="AI1103" t="str">
        <f t="shared" si="549"/>
        <v>".boolean"</v>
      </c>
      <c r="AJ1103" t="str">
        <f t="shared" si="550"/>
        <v>""</v>
      </c>
      <c r="AK1103" t="str">
        <f t="shared" si="551"/>
        <v>"hasOne"</v>
      </c>
      <c r="AL1103" t="str">
        <f t="shared" si="552"/>
        <v>"Action.Loading","skeletonIndicator",".boolean","","hasOne"</v>
      </c>
      <c r="AN1103">
        <f>COUNTIF(View_conceptual!G:G,L1103)</f>
        <v>1</v>
      </c>
      <c r="AO1103">
        <f>COUNTIF(View_conceptual!H:H,L1103)+COUNTIF(View_conceptual!I:I,N1103)</f>
        <v>1</v>
      </c>
      <c r="AQ1103" t="str">
        <f t="shared" si="553"/>
        <v>"Action","Loading","skeletonIndicator","","boolean",18,"Action to describe onloading or offloading TransportMeans","Indicator whether a logistics object is a skeleton object","false","false","","https://onerecord.iata.org/ns/cargo#Loading","https://onerecord.iata.org/ns/cargo#skeletonIndicator","http://www.w3.org/2001/XMLSchema#boolean"</v>
      </c>
      <c r="AR1103" t="str">
        <f t="shared" si="554"/>
        <v/>
      </c>
      <c r="AT1103">
        <f>COUNTIF(View_full!G:G,L1103)</f>
        <v>1</v>
      </c>
      <c r="AU1103">
        <f>COUNTIF(View_full!H:H,L1103)+COUNTIF(View_full!I:I,N1103)</f>
        <v>1</v>
      </c>
      <c r="AV1103">
        <f>COUNTIFS(Property_Manual!$A$2:$A$1206,Raw!L1103,Property_Manual!$B$2:$B$1206,Raw!M1103,Property_Manual!$C$2:$C$1206,Raw!N1103,Property_Manual!$D$2:$D$1206,Raw!O1103,Property_Manual!$F$2:$F$1206,"x")</f>
        <v>0</v>
      </c>
      <c r="AW1103" t="str">
        <f t="shared" si="555"/>
        <v>"Action","Loading","skeletonIndicator","","boolean",18,"Action to describe onloading or offloading TransportMeans","Indicator whether a logistics object is a skeleton object","false","false","","https://onerecord.iata.org/ns/cargo#Loading","https://onerecord.iata.org/ns/cargo#skeletonIndicator","http://www.w3.org/2001/XMLSchema#boolean"</v>
      </c>
      <c r="AX1103" t="str">
        <f t="shared" si="556"/>
        <v/>
      </c>
      <c r="AY1103" t="str">
        <f t="shared" si="557"/>
        <v/>
      </c>
    </row>
    <row r="1104" spans="1:51" x14ac:dyDescent="0.2">
      <c r="A1104" s="5" t="s">
        <v>1255</v>
      </c>
      <c r="B1104" s="5" t="s">
        <v>1209</v>
      </c>
      <c r="C1104" s="5" t="s">
        <v>829</v>
      </c>
      <c r="D1104" s="5" t="s">
        <v>26</v>
      </c>
      <c r="E1104" t="s">
        <v>49</v>
      </c>
      <c r="F1104" s="5" t="s">
        <v>27</v>
      </c>
      <c r="I1104" s="5" t="s">
        <v>831</v>
      </c>
      <c r="J1104" s="5" t="s">
        <v>28</v>
      </c>
      <c r="K1104" s="5"/>
      <c r="L1104" t="str">
        <f t="shared" si="527"/>
        <v>Loading</v>
      </c>
      <c r="M1104" t="str">
        <f t="shared" si="528"/>
        <v>contactDetails</v>
      </c>
      <c r="N1104" t="str">
        <f t="shared" si="529"/>
        <v>ContactDetail</v>
      </c>
      <c r="O1104" t="str">
        <f t="shared" si="530"/>
        <v/>
      </c>
      <c r="P1104" t="str">
        <f t="shared" si="531"/>
        <v/>
      </c>
      <c r="Q1104" t="str">
        <f t="shared" si="532"/>
        <v>Object</v>
      </c>
      <c r="R1104" t="str">
        <f t="shared" si="533"/>
        <v/>
      </c>
      <c r="S1104" t="str">
        <f t="shared" si="534"/>
        <v/>
      </c>
      <c r="T1104" t="str">
        <f t="shared" si="535"/>
        <v/>
      </c>
      <c r="U1104" t="str">
        <f t="shared" si="536"/>
        <v/>
      </c>
      <c r="V1104" t="str">
        <f t="shared" si="537"/>
        <v/>
      </c>
      <c r="W1104" t="str">
        <f>IF($A1104="Implicit","",COUNTIFS($C$8:C1104,C1104,$A$8:A1104,"Explicit"))</f>
        <v/>
      </c>
      <c r="X1104" t="str">
        <f t="shared" si="538"/>
        <v/>
      </c>
      <c r="Y1104" t="str">
        <f t="shared" si="539"/>
        <v/>
      </c>
      <c r="Z1104" t="str">
        <f t="shared" si="540"/>
        <v/>
      </c>
      <c r="AA1104" t="str">
        <f t="shared" si="541"/>
        <v/>
      </c>
      <c r="AB1104" t="str">
        <f t="shared" si="542"/>
        <v/>
      </c>
      <c r="AC1104" t="str">
        <f t="shared" si="543"/>
        <v/>
      </c>
      <c r="AD1104" t="str">
        <f t="shared" si="544"/>
        <v/>
      </c>
      <c r="AE1104" t="str">
        <f t="shared" si="545"/>
        <v/>
      </c>
      <c r="AF1104" t="str">
        <f t="shared" si="546"/>
        <v/>
      </c>
      <c r="AG1104" t="str">
        <f t="shared" si="547"/>
        <v>"Action.Loading"</v>
      </c>
      <c r="AH1104" t="str">
        <f t="shared" si="548"/>
        <v>"contactDetails"</v>
      </c>
      <c r="AI1104" t="str">
        <f t="shared" si="549"/>
        <v>"Embedded.ContactDetail"</v>
      </c>
      <c r="AJ1104" t="str">
        <f t="shared" si="550"/>
        <v>""</v>
      </c>
      <c r="AK1104" t="str">
        <f t="shared" si="551"/>
        <v>"hasMany"</v>
      </c>
      <c r="AL1104" t="str">
        <f t="shared" si="552"/>
        <v>"Action.Loading","contactDetails","Embedded.ContactDetail","","hasMany"</v>
      </c>
      <c r="AN1104">
        <f>COUNTIF(View_conceptual!G:G,L1104)</f>
        <v>1</v>
      </c>
      <c r="AO1104">
        <f>COUNTIF(View_conceptual!H:H,L1104)+COUNTIF(View_conceptual!I:I,N1104)</f>
        <v>1</v>
      </c>
      <c r="AQ1104" t="str">
        <f t="shared" si="553"/>
        <v/>
      </c>
      <c r="AR1104" t="str">
        <f t="shared" si="554"/>
        <v/>
      </c>
      <c r="AT1104">
        <f>COUNTIF(View_full!G:G,L1104)</f>
        <v>1</v>
      </c>
      <c r="AU1104">
        <f>COUNTIF(View_full!H:H,L1104)+COUNTIF(View_full!I:I,N1104)</f>
        <v>1</v>
      </c>
      <c r="AV1104">
        <f>COUNTIFS(Property_Manual!$A$2:$A$1206,Raw!L1104,Property_Manual!$B$2:$B$1206,Raw!M1104,Property_Manual!$C$2:$C$1206,Raw!N1104,Property_Manual!$D$2:$D$1206,Raw!O1104,Property_Manual!$F$2:$F$1206,"x")</f>
        <v>0</v>
      </c>
      <c r="AW1104" t="str">
        <f t="shared" si="555"/>
        <v/>
      </c>
      <c r="AX1104" t="str">
        <f t="shared" si="556"/>
        <v/>
      </c>
      <c r="AY1104" t="str">
        <f t="shared" si="557"/>
        <v/>
      </c>
    </row>
    <row r="1105" spans="1:51" x14ac:dyDescent="0.2">
      <c r="A1105" s="5" t="s">
        <v>1255</v>
      </c>
      <c r="B1105" s="5" t="s">
        <v>1209</v>
      </c>
      <c r="C1105" s="5" t="s">
        <v>829</v>
      </c>
      <c r="D1105" s="5" t="s">
        <v>29</v>
      </c>
      <c r="E1105" s="5" t="s">
        <v>1836</v>
      </c>
      <c r="F1105" s="5" t="s">
        <v>30</v>
      </c>
      <c r="H1105" s="5"/>
      <c r="I1105" s="5" t="s">
        <v>831</v>
      </c>
      <c r="J1105" s="5" t="s">
        <v>31</v>
      </c>
      <c r="K1105" s="5" t="s">
        <v>1831</v>
      </c>
      <c r="L1105" t="str">
        <f t="shared" si="527"/>
        <v>Loading</v>
      </c>
      <c r="M1105" t="str">
        <f t="shared" si="528"/>
        <v>contactPersons</v>
      </c>
      <c r="N1105" t="str">
        <f t="shared" si="529"/>
        <v>Actor</v>
      </c>
      <c r="O1105" t="str">
        <f t="shared" si="530"/>
        <v/>
      </c>
      <c r="P1105" t="str">
        <f t="shared" si="531"/>
        <v>Person|NonHumanActor</v>
      </c>
      <c r="Q1105" t="str">
        <f t="shared" si="532"/>
        <v>Object</v>
      </c>
      <c r="R1105" t="str">
        <f t="shared" si="533"/>
        <v/>
      </c>
      <c r="S1105" t="str">
        <f t="shared" si="534"/>
        <v/>
      </c>
      <c r="T1105" t="str">
        <f t="shared" si="535"/>
        <v/>
      </c>
      <c r="U1105" t="str">
        <f t="shared" si="536"/>
        <v/>
      </c>
      <c r="V1105" t="str">
        <f t="shared" si="537"/>
        <v/>
      </c>
      <c r="W1105" t="str">
        <f>IF($A1105="Implicit","",COUNTIFS($C$8:C1105,C1105,$A$8:A1105,"Explicit"))</f>
        <v/>
      </c>
      <c r="X1105" t="str">
        <f t="shared" si="538"/>
        <v/>
      </c>
      <c r="Y1105" t="str">
        <f t="shared" si="539"/>
        <v/>
      </c>
      <c r="Z1105" t="str">
        <f t="shared" si="540"/>
        <v/>
      </c>
      <c r="AA1105" t="str">
        <f t="shared" si="541"/>
        <v/>
      </c>
      <c r="AB1105" t="str">
        <f t="shared" si="542"/>
        <v/>
      </c>
      <c r="AC1105" t="str">
        <f t="shared" si="543"/>
        <v/>
      </c>
      <c r="AD1105" t="str">
        <f t="shared" si="544"/>
        <v/>
      </c>
      <c r="AE1105" t="str">
        <f t="shared" si="545"/>
        <v/>
      </c>
      <c r="AF1105" t="str">
        <f t="shared" si="546"/>
        <v/>
      </c>
      <c r="AG1105" t="str">
        <f t="shared" si="547"/>
        <v>"Action.Loading"</v>
      </c>
      <c r="AH1105" t="str">
        <f t="shared" si="548"/>
        <v>"contactPersons"</v>
      </c>
      <c r="AI1105" t="str">
        <f t="shared" si="549"/>
        <v>"Agent.Actor"</v>
      </c>
      <c r="AJ1105" t="str">
        <f t="shared" si="550"/>
        <v>""</v>
      </c>
      <c r="AK1105" t="str">
        <f t="shared" si="551"/>
        <v>"hasMany"</v>
      </c>
      <c r="AL1105" t="str">
        <f t="shared" si="552"/>
        <v>"Action.Loading","contactPersons","Agent.Actor","","hasMany"</v>
      </c>
      <c r="AN1105">
        <f>COUNTIF(View_conceptual!G:G,L1105)</f>
        <v>1</v>
      </c>
      <c r="AO1105">
        <f>COUNTIF(View_conceptual!H:H,L1105)+COUNTIF(View_conceptual!I:I,N1105)</f>
        <v>1</v>
      </c>
      <c r="AQ1105" t="str">
        <f t="shared" si="553"/>
        <v/>
      </c>
      <c r="AR1105" t="str">
        <f t="shared" si="554"/>
        <v/>
      </c>
      <c r="AT1105">
        <f>COUNTIF(View_full!G:G,L1105)</f>
        <v>1</v>
      </c>
      <c r="AU1105">
        <f>COUNTIF(View_full!H:H,L1105)+COUNTIF(View_full!I:I,N1105)</f>
        <v>1</v>
      </c>
      <c r="AV1105">
        <f>COUNTIFS(Property_Manual!$A$2:$A$1206,Raw!L1105,Property_Manual!$B$2:$B$1206,Raw!M1105,Property_Manual!$C$2:$C$1206,Raw!N1105,Property_Manual!$D$2:$D$1206,Raw!O1105,Property_Manual!$F$2:$F$1206,"x")</f>
        <v>0</v>
      </c>
      <c r="AW1105" t="str">
        <f t="shared" si="555"/>
        <v/>
      </c>
      <c r="AX1105" t="str">
        <f t="shared" si="556"/>
        <v/>
      </c>
      <c r="AY1105" t="str">
        <f t="shared" si="557"/>
        <v/>
      </c>
    </row>
    <row r="1106" spans="1:51" x14ac:dyDescent="0.2">
      <c r="A1106" s="5" t="s">
        <v>1255</v>
      </c>
      <c r="B1106" s="5" t="s">
        <v>1209</v>
      </c>
      <c r="C1106" s="5" t="s">
        <v>829</v>
      </c>
      <c r="D1106" s="5" t="s">
        <v>29</v>
      </c>
      <c r="E1106" s="5" t="s">
        <v>1836</v>
      </c>
      <c r="F1106" s="5" t="s">
        <v>390</v>
      </c>
      <c r="H1106" s="5"/>
      <c r="I1106" s="5" t="s">
        <v>831</v>
      </c>
      <c r="J1106" s="5" t="s">
        <v>31</v>
      </c>
      <c r="K1106" s="5"/>
      <c r="L1106" t="str">
        <f t="shared" si="527"/>
        <v>Loading</v>
      </c>
      <c r="M1106" t="str">
        <f t="shared" si="528"/>
        <v>contactPersons</v>
      </c>
      <c r="N1106" t="str">
        <f t="shared" si="529"/>
        <v>Person</v>
      </c>
      <c r="O1106" t="str">
        <f t="shared" si="530"/>
        <v/>
      </c>
      <c r="P1106" t="str">
        <f t="shared" si="531"/>
        <v/>
      </c>
      <c r="Q1106" t="str">
        <f t="shared" si="532"/>
        <v>Object</v>
      </c>
      <c r="R1106" t="str">
        <f t="shared" si="533"/>
        <v/>
      </c>
      <c r="S1106" t="str">
        <f t="shared" si="534"/>
        <v/>
      </c>
      <c r="T1106" t="str">
        <f t="shared" si="535"/>
        <v/>
      </c>
      <c r="U1106" t="str">
        <f t="shared" si="536"/>
        <v/>
      </c>
      <c r="V1106" t="str">
        <f t="shared" si="537"/>
        <v/>
      </c>
      <c r="W1106" t="str">
        <f>IF($A1106="Implicit","",COUNTIFS($C$8:C1106,C1106,$A$8:A1106,"Explicit"))</f>
        <v/>
      </c>
      <c r="X1106" t="str">
        <f t="shared" si="538"/>
        <v/>
      </c>
      <c r="Y1106" t="str">
        <f t="shared" si="539"/>
        <v/>
      </c>
      <c r="Z1106" t="str">
        <f t="shared" si="540"/>
        <v/>
      </c>
      <c r="AA1106" t="str">
        <f t="shared" si="541"/>
        <v/>
      </c>
      <c r="AB1106" t="str">
        <f t="shared" si="542"/>
        <v/>
      </c>
      <c r="AC1106" t="str">
        <f t="shared" si="543"/>
        <v/>
      </c>
      <c r="AD1106" t="str">
        <f t="shared" si="544"/>
        <v/>
      </c>
      <c r="AE1106" t="str">
        <f t="shared" si="545"/>
        <v/>
      </c>
      <c r="AF1106" t="str">
        <f t="shared" si="546"/>
        <v/>
      </c>
      <c r="AG1106" t="str">
        <f t="shared" si="547"/>
        <v>"Action.Loading"</v>
      </c>
      <c r="AH1106" t="str">
        <f t="shared" si="548"/>
        <v>"contactPersons"</v>
      </c>
      <c r="AI1106" t="str">
        <f t="shared" si="549"/>
        <v>"Agent.Person"</v>
      </c>
      <c r="AJ1106" t="str">
        <f t="shared" si="550"/>
        <v>""</v>
      </c>
      <c r="AK1106" t="str">
        <f t="shared" si="551"/>
        <v>"hasMany"</v>
      </c>
      <c r="AL1106" t="str">
        <f t="shared" si="552"/>
        <v>"Action.Loading","contactPersons","Agent.Person","","hasMany"</v>
      </c>
      <c r="AN1106">
        <f>COUNTIF(View_conceptual!G:G,L1106)</f>
        <v>1</v>
      </c>
      <c r="AO1106">
        <f>COUNTIF(View_conceptual!H:H,L1106)+COUNTIF(View_conceptual!I:I,N1106)</f>
        <v>1</v>
      </c>
      <c r="AQ1106" t="str">
        <f t="shared" si="553"/>
        <v/>
      </c>
      <c r="AR1106" t="str">
        <f t="shared" si="554"/>
        <v/>
      </c>
      <c r="AT1106">
        <f>COUNTIF(View_full!G:G,L1106)</f>
        <v>1</v>
      </c>
      <c r="AU1106">
        <f>COUNTIF(View_full!H:H,L1106)+COUNTIF(View_full!I:I,N1106)</f>
        <v>1</v>
      </c>
      <c r="AV1106">
        <f>COUNTIFS(Property_Manual!$A$2:$A$1206,Raw!L1106,Property_Manual!$B$2:$B$1206,Raw!M1106,Property_Manual!$C$2:$C$1206,Raw!N1106,Property_Manual!$D$2:$D$1206,Raw!O1106,Property_Manual!$F$2:$F$1206,"x")</f>
        <v>0</v>
      </c>
      <c r="AW1106" t="str">
        <f t="shared" si="555"/>
        <v/>
      </c>
      <c r="AX1106" t="str">
        <f t="shared" si="556"/>
        <v/>
      </c>
      <c r="AY1106" t="str">
        <f t="shared" si="557"/>
        <v/>
      </c>
    </row>
    <row r="1107" spans="1:51" x14ac:dyDescent="0.2">
      <c r="A1107" s="5" t="s">
        <v>1255</v>
      </c>
      <c r="B1107" s="5" t="s">
        <v>1209</v>
      </c>
      <c r="C1107" s="5" t="s">
        <v>829</v>
      </c>
      <c r="D1107" s="5" t="s">
        <v>29</v>
      </c>
      <c r="E1107" s="5" t="s">
        <v>1836</v>
      </c>
      <c r="F1107" s="5" t="s">
        <v>1130</v>
      </c>
      <c r="H1107" s="5"/>
      <c r="I1107" s="5" t="s">
        <v>831</v>
      </c>
      <c r="J1107" s="5" t="s">
        <v>31</v>
      </c>
      <c r="K1107" s="5"/>
      <c r="L1107" t="str">
        <f t="shared" si="527"/>
        <v>Loading</v>
      </c>
      <c r="M1107" t="str">
        <f t="shared" si="528"/>
        <v>contactPersons</v>
      </c>
      <c r="N1107" t="str">
        <f t="shared" si="529"/>
        <v>NonHumanActor</v>
      </c>
      <c r="O1107" t="str">
        <f t="shared" si="530"/>
        <v/>
      </c>
      <c r="P1107" t="str">
        <f t="shared" si="531"/>
        <v/>
      </c>
      <c r="Q1107" t="str">
        <f t="shared" si="532"/>
        <v>Object</v>
      </c>
      <c r="R1107" t="str">
        <f t="shared" si="533"/>
        <v/>
      </c>
      <c r="S1107" t="str">
        <f t="shared" si="534"/>
        <v/>
      </c>
      <c r="T1107" t="str">
        <f t="shared" si="535"/>
        <v/>
      </c>
      <c r="U1107" t="str">
        <f t="shared" si="536"/>
        <v/>
      </c>
      <c r="V1107" t="str">
        <f t="shared" si="537"/>
        <v/>
      </c>
      <c r="W1107" t="str">
        <f>IF($A1107="Implicit","",COUNTIFS($C$8:C1107,C1107,$A$8:A1107,"Explicit"))</f>
        <v/>
      </c>
      <c r="X1107" t="str">
        <f t="shared" si="538"/>
        <v/>
      </c>
      <c r="Y1107" t="str">
        <f t="shared" si="539"/>
        <v/>
      </c>
      <c r="Z1107" t="str">
        <f t="shared" si="540"/>
        <v/>
      </c>
      <c r="AA1107" t="str">
        <f t="shared" si="541"/>
        <v/>
      </c>
      <c r="AB1107" t="str">
        <f t="shared" si="542"/>
        <v/>
      </c>
      <c r="AC1107" t="str">
        <f t="shared" si="543"/>
        <v/>
      </c>
      <c r="AD1107" t="str">
        <f t="shared" si="544"/>
        <v/>
      </c>
      <c r="AE1107" t="str">
        <f t="shared" si="545"/>
        <v/>
      </c>
      <c r="AF1107" t="str">
        <f t="shared" si="546"/>
        <v/>
      </c>
      <c r="AG1107" t="str">
        <f t="shared" si="547"/>
        <v>"Action.Loading"</v>
      </c>
      <c r="AH1107" t="str">
        <f t="shared" si="548"/>
        <v>"contactPersons"</v>
      </c>
      <c r="AI1107" t="str">
        <f t="shared" si="549"/>
        <v>"Agent.NonHumanActor"</v>
      </c>
      <c r="AJ1107" t="str">
        <f t="shared" si="550"/>
        <v>""</v>
      </c>
      <c r="AK1107" t="str">
        <f t="shared" si="551"/>
        <v>"hasMany"</v>
      </c>
      <c r="AL1107" t="str">
        <f t="shared" si="552"/>
        <v>"Action.Loading","contactPersons","Agent.NonHumanActor","","hasMany"</v>
      </c>
      <c r="AN1107">
        <f>COUNTIF(View_conceptual!G:G,L1107)</f>
        <v>1</v>
      </c>
      <c r="AO1107">
        <f>COUNTIF(View_conceptual!H:H,L1107)+COUNTIF(View_conceptual!I:I,N1107)</f>
        <v>1</v>
      </c>
      <c r="AQ1107" t="str">
        <f t="shared" si="553"/>
        <v/>
      </c>
      <c r="AR1107" t="str">
        <f t="shared" si="554"/>
        <v/>
      </c>
      <c r="AT1107">
        <f>COUNTIF(View_full!G:G,L1107)</f>
        <v>1</v>
      </c>
      <c r="AU1107">
        <f>COUNTIF(View_full!H:H,L1107)+COUNTIF(View_full!I:I,N1107)</f>
        <v>1</v>
      </c>
      <c r="AV1107">
        <f>COUNTIFS(Property_Manual!$A$2:$A$1206,Raw!L1107,Property_Manual!$B$2:$B$1206,Raw!M1107,Property_Manual!$C$2:$C$1206,Raw!N1107,Property_Manual!$D$2:$D$1206,Raw!O1107,Property_Manual!$F$2:$F$1206,"x")</f>
        <v>0</v>
      </c>
      <c r="AW1107" t="str">
        <f t="shared" si="555"/>
        <v/>
      </c>
      <c r="AX1107" t="str">
        <f t="shared" si="556"/>
        <v/>
      </c>
      <c r="AY1107" t="str">
        <f t="shared" si="557"/>
        <v/>
      </c>
    </row>
    <row r="1108" spans="1:51" x14ac:dyDescent="0.2">
      <c r="A1108" s="5" t="s">
        <v>1255</v>
      </c>
      <c r="B1108" s="5" t="s">
        <v>1209</v>
      </c>
      <c r="C1108" s="5" t="s">
        <v>829</v>
      </c>
      <c r="D1108" s="5" t="s">
        <v>145</v>
      </c>
      <c r="E1108" s="5" t="s">
        <v>49</v>
      </c>
      <c r="F1108" s="5" t="s">
        <v>146</v>
      </c>
      <c r="H1108" s="5"/>
      <c r="I1108" s="5" t="s">
        <v>831</v>
      </c>
      <c r="J1108" s="5" t="s">
        <v>147</v>
      </c>
      <c r="K1108" s="5"/>
      <c r="L1108" t="str">
        <f t="shared" si="527"/>
        <v>Loading</v>
      </c>
      <c r="M1108" t="str">
        <f t="shared" si="528"/>
        <v>otherIdentifiers</v>
      </c>
      <c r="N1108" t="str">
        <f t="shared" si="529"/>
        <v>OtherIdentifier</v>
      </c>
      <c r="O1108" t="str">
        <f t="shared" si="530"/>
        <v/>
      </c>
      <c r="P1108" t="str">
        <f t="shared" si="531"/>
        <v/>
      </c>
      <c r="Q1108" t="str">
        <f t="shared" si="532"/>
        <v>Object</v>
      </c>
      <c r="R1108" t="str">
        <f t="shared" si="533"/>
        <v/>
      </c>
      <c r="S1108" t="str">
        <f t="shared" si="534"/>
        <v/>
      </c>
      <c r="T1108" t="str">
        <f t="shared" si="535"/>
        <v/>
      </c>
      <c r="U1108" t="str">
        <f t="shared" si="536"/>
        <v/>
      </c>
      <c r="V1108" t="str">
        <f t="shared" si="537"/>
        <v/>
      </c>
      <c r="W1108" t="str">
        <f>IF($A1108="Implicit","",COUNTIFS($C$8:C1108,C1108,$A$8:A1108,"Explicit"))</f>
        <v/>
      </c>
      <c r="X1108" t="str">
        <f t="shared" si="538"/>
        <v/>
      </c>
      <c r="Y1108" t="str">
        <f t="shared" si="539"/>
        <v/>
      </c>
      <c r="Z1108" t="str">
        <f t="shared" si="540"/>
        <v/>
      </c>
      <c r="AA1108" t="str">
        <f t="shared" si="541"/>
        <v/>
      </c>
      <c r="AB1108" t="str">
        <f t="shared" si="542"/>
        <v/>
      </c>
      <c r="AC1108" t="str">
        <f t="shared" si="543"/>
        <v/>
      </c>
      <c r="AD1108" t="str">
        <f t="shared" si="544"/>
        <v/>
      </c>
      <c r="AE1108" t="str">
        <f t="shared" si="545"/>
        <v/>
      </c>
      <c r="AF1108" t="str">
        <f t="shared" si="546"/>
        <v/>
      </c>
      <c r="AG1108" t="str">
        <f t="shared" si="547"/>
        <v>"Action.Loading"</v>
      </c>
      <c r="AH1108" t="str">
        <f t="shared" si="548"/>
        <v>"otherIdentifiers"</v>
      </c>
      <c r="AI1108" t="str">
        <f t="shared" si="549"/>
        <v>"Embedded.OtherIdentifier"</v>
      </c>
      <c r="AJ1108" t="str">
        <f t="shared" si="550"/>
        <v>""</v>
      </c>
      <c r="AK1108" t="str">
        <f t="shared" si="551"/>
        <v>"hasMany"</v>
      </c>
      <c r="AL1108" t="str">
        <f t="shared" si="552"/>
        <v>"Action.Loading","otherIdentifiers","Embedded.OtherIdentifier","","hasMany"</v>
      </c>
      <c r="AN1108">
        <f>COUNTIF(View_conceptual!G:G,L1108)</f>
        <v>1</v>
      </c>
      <c r="AO1108">
        <f>COUNTIF(View_conceptual!H:H,L1108)+COUNTIF(View_conceptual!I:I,N1108)</f>
        <v>1</v>
      </c>
      <c r="AQ1108" t="str">
        <f t="shared" si="553"/>
        <v/>
      </c>
      <c r="AR1108" t="str">
        <f t="shared" si="554"/>
        <v/>
      </c>
      <c r="AT1108">
        <f>COUNTIF(View_full!G:G,L1108)</f>
        <v>1</v>
      </c>
      <c r="AU1108">
        <f>COUNTIF(View_full!H:H,L1108)+COUNTIF(View_full!I:I,N1108)</f>
        <v>1</v>
      </c>
      <c r="AV1108">
        <f>COUNTIFS(Property_Manual!$A$2:$A$1206,Raw!L1108,Property_Manual!$B$2:$B$1206,Raw!M1108,Property_Manual!$C$2:$C$1206,Raw!N1108,Property_Manual!$D$2:$D$1206,Raw!O1108,Property_Manual!$F$2:$F$1206,"x")</f>
        <v>0</v>
      </c>
      <c r="AW1108" t="str">
        <f t="shared" si="555"/>
        <v/>
      </c>
      <c r="AX1108" t="str">
        <f t="shared" si="556"/>
        <v/>
      </c>
      <c r="AY1108" t="str">
        <f t="shared" si="557"/>
        <v/>
      </c>
    </row>
    <row r="1109" spans="1:51" x14ac:dyDescent="0.2">
      <c r="A1109" s="5" t="s">
        <v>1255</v>
      </c>
      <c r="B1109" s="5" t="s">
        <v>1209</v>
      </c>
      <c r="C1109" s="5" t="s">
        <v>829</v>
      </c>
      <c r="D1109" s="5" t="s">
        <v>40</v>
      </c>
      <c r="E1109" s="5" t="s">
        <v>1212</v>
      </c>
      <c r="F1109" s="5" t="s">
        <v>41</v>
      </c>
      <c r="H1109" s="5"/>
      <c r="I1109" s="5" t="s">
        <v>831</v>
      </c>
      <c r="J1109" s="5" t="s">
        <v>42</v>
      </c>
      <c r="K1109" s="5"/>
      <c r="L1109" t="str">
        <f t="shared" si="527"/>
        <v>Loading</v>
      </c>
      <c r="M1109" t="str">
        <f t="shared" si="528"/>
        <v>events</v>
      </c>
      <c r="N1109" t="str">
        <f t="shared" si="529"/>
        <v>LogisticsEvent</v>
      </c>
      <c r="O1109" t="str">
        <f t="shared" si="530"/>
        <v/>
      </c>
      <c r="P1109" t="str">
        <f t="shared" si="531"/>
        <v/>
      </c>
      <c r="Q1109" t="str">
        <f t="shared" si="532"/>
        <v>Object</v>
      </c>
      <c r="R1109" t="str">
        <f t="shared" si="533"/>
        <v/>
      </c>
      <c r="S1109" t="str">
        <f t="shared" si="534"/>
        <v/>
      </c>
      <c r="T1109" t="str">
        <f t="shared" si="535"/>
        <v/>
      </c>
      <c r="U1109" t="str">
        <f t="shared" si="536"/>
        <v/>
      </c>
      <c r="V1109" t="str">
        <f t="shared" si="537"/>
        <v/>
      </c>
      <c r="W1109" t="str">
        <f>IF($A1109="Implicit","",COUNTIFS($C$8:C1109,C1109,$A$8:A1109,"Explicit"))</f>
        <v/>
      </c>
      <c r="X1109" t="str">
        <f t="shared" si="538"/>
        <v/>
      </c>
      <c r="Y1109" t="str">
        <f t="shared" si="539"/>
        <v/>
      </c>
      <c r="Z1109" t="str">
        <f t="shared" si="540"/>
        <v/>
      </c>
      <c r="AA1109" t="str">
        <f t="shared" si="541"/>
        <v/>
      </c>
      <c r="AB1109" t="str">
        <f t="shared" si="542"/>
        <v/>
      </c>
      <c r="AC1109" t="str">
        <f t="shared" si="543"/>
        <v/>
      </c>
      <c r="AD1109" t="str">
        <f t="shared" si="544"/>
        <v/>
      </c>
      <c r="AE1109" t="str">
        <f t="shared" si="545"/>
        <v/>
      </c>
      <c r="AF1109" t="str">
        <f t="shared" si="546"/>
        <v/>
      </c>
      <c r="AG1109" t="str">
        <f t="shared" si="547"/>
        <v>"Action.Loading"</v>
      </c>
      <c r="AH1109" t="str">
        <f t="shared" si="548"/>
        <v>"events"</v>
      </c>
      <c r="AI1109" t="str">
        <f t="shared" si="549"/>
        <v>"Event.LogisticsEvent"</v>
      </c>
      <c r="AJ1109" t="str">
        <f t="shared" si="550"/>
        <v>""</v>
      </c>
      <c r="AK1109" t="str">
        <f t="shared" si="551"/>
        <v>"hasMany"</v>
      </c>
      <c r="AL1109" t="str">
        <f t="shared" si="552"/>
        <v>"Action.Loading","events","Event.LogisticsEvent","","hasMany"</v>
      </c>
      <c r="AN1109">
        <f>COUNTIF(View_conceptual!G:G,L1109)</f>
        <v>1</v>
      </c>
      <c r="AO1109">
        <f>COUNTIF(View_conceptual!H:H,L1109)+COUNTIF(View_conceptual!I:I,N1109)</f>
        <v>1</v>
      </c>
      <c r="AQ1109" t="str">
        <f t="shared" si="553"/>
        <v/>
      </c>
      <c r="AR1109" t="str">
        <f t="shared" si="554"/>
        <v/>
      </c>
      <c r="AT1109">
        <f>COUNTIF(View_full!G:G,L1109)</f>
        <v>1</v>
      </c>
      <c r="AU1109">
        <f>COUNTIF(View_full!H:H,L1109)+COUNTIF(View_full!I:I,N1109)</f>
        <v>1</v>
      </c>
      <c r="AV1109">
        <f>COUNTIFS(Property_Manual!$A$2:$A$1206,Raw!L1109,Property_Manual!$B$2:$B$1206,Raw!M1109,Property_Manual!$C$2:$C$1206,Raw!N1109,Property_Manual!$D$2:$D$1206,Raw!O1109,Property_Manual!$F$2:$F$1206,"x")</f>
        <v>0</v>
      </c>
      <c r="AW1109" t="str">
        <f t="shared" si="555"/>
        <v/>
      </c>
      <c r="AX1109" t="str">
        <f t="shared" si="556"/>
        <v/>
      </c>
      <c r="AY1109" t="str">
        <f t="shared" si="557"/>
        <v/>
      </c>
    </row>
    <row r="1110" spans="1:51" x14ac:dyDescent="0.2">
      <c r="A1110" s="5" t="s">
        <v>1254</v>
      </c>
      <c r="B1110" s="5" t="s">
        <v>1198</v>
      </c>
      <c r="C1110" s="5" t="s">
        <v>433</v>
      </c>
      <c r="D1110" s="5" t="s">
        <v>229</v>
      </c>
      <c r="E1110" s="5" t="s">
        <v>1836</v>
      </c>
      <c r="F1110" s="5" t="s">
        <v>100</v>
      </c>
      <c r="G1110">
        <v>1</v>
      </c>
      <c r="H1110" s="5"/>
      <c r="I1110" s="5" t="s">
        <v>434</v>
      </c>
      <c r="J1110" s="5" t="s">
        <v>231</v>
      </c>
      <c r="K1110" s="5" t="s">
        <v>1830</v>
      </c>
      <c r="L1110" t="str">
        <f t="shared" si="527"/>
        <v>LoadingMaterial</v>
      </c>
      <c r="M1110" t="str">
        <f t="shared" si="528"/>
        <v>manufacturer</v>
      </c>
      <c r="N1110" t="str">
        <f t="shared" si="529"/>
        <v>Organization</v>
      </c>
      <c r="O1110" t="str">
        <f t="shared" si="530"/>
        <v/>
      </c>
      <c r="P1110" t="str">
        <f t="shared" si="531"/>
        <v>Carrier|Company|PublicAuthority</v>
      </c>
      <c r="Q1110" t="str">
        <f t="shared" si="532"/>
        <v>Object</v>
      </c>
      <c r="R1110" t="str">
        <f t="shared" si="533"/>
        <v>"Common"</v>
      </c>
      <c r="S1110" t="str">
        <f t="shared" si="534"/>
        <v>"LoadingMaterial"</v>
      </c>
      <c r="T1110" t="str">
        <f t="shared" si="535"/>
        <v>"manufacturer"</v>
      </c>
      <c r="U1110" t="str">
        <f t="shared" si="536"/>
        <v>"Agent"</v>
      </c>
      <c r="V1110" t="str">
        <f t="shared" si="537"/>
        <v>"Organization"</v>
      </c>
      <c r="W1110">
        <f>IF($A1110="Implicit","",COUNTIFS($C$8:C1110,C1110,$A$8:A1110,"Explicit"))</f>
        <v>1</v>
      </c>
      <c r="X1110" t="str">
        <f t="shared" si="538"/>
        <v>"LoadingMaterial describes transportable; complementary non-Piece objects such as dry ice or nets"</v>
      </c>
      <c r="Y1110" t="str">
        <f t="shared" si="539"/>
        <v>"Manufacturing company details and contacts"</v>
      </c>
      <c r="Z1110" t="str">
        <f t="shared" si="540"/>
        <v>"false"</v>
      </c>
      <c r="AA1110" t="str">
        <f t="shared" si="541"/>
        <v>"false"</v>
      </c>
      <c r="AB1110" t="str">
        <f t="shared" si="542"/>
        <v>"Carrier|Company|PublicAuthority"</v>
      </c>
      <c r="AC1110" t="str">
        <f t="shared" si="543"/>
        <v>"https://onerecord.iata.org/ns/cargo#LoadingMaterial"</v>
      </c>
      <c r="AD1110" t="str">
        <f t="shared" si="544"/>
        <v>"https://onerecord.iata.org/ns/cargo#manufacturer"</v>
      </c>
      <c r="AE1110" t="str">
        <f t="shared" si="545"/>
        <v>"https://onerecord.iata.org/ns/cargo#Organization"</v>
      </c>
      <c r="AF1110" t="str">
        <f t="shared" si="546"/>
        <v>"Common","LoadingMaterial","manufacturer","Agent","Organization",1,"LoadingMaterial describes transportable; complementary non-Piece objects such as dry ice or nets","Manufacturing company details and contacts","false","false","Carrier|Company|PublicAuthority","https://onerecord.iata.org/ns/cargo#LoadingMaterial","https://onerecord.iata.org/ns/cargo#manufacturer","https://onerecord.iata.org/ns/cargo#Organization"</v>
      </c>
      <c r="AG1110" t="str">
        <f t="shared" si="547"/>
        <v>"Common.LoadingMaterial"</v>
      </c>
      <c r="AH1110" t="str">
        <f t="shared" si="548"/>
        <v>"manufacturer"</v>
      </c>
      <c r="AI1110" t="str">
        <f t="shared" si="549"/>
        <v>"Agent.Organization"</v>
      </c>
      <c r="AJ1110" t="str">
        <f t="shared" si="550"/>
        <v>""</v>
      </c>
      <c r="AK1110" t="str">
        <f t="shared" si="551"/>
        <v>"hasOne"</v>
      </c>
      <c r="AL1110" t="str">
        <f t="shared" si="552"/>
        <v>"Common.LoadingMaterial","manufacturer","Agent.Organization","","hasOne"</v>
      </c>
      <c r="AN1110">
        <f>COUNTIF(View_conceptual!G:G,L1110)</f>
        <v>0</v>
      </c>
      <c r="AO1110">
        <f>COUNTIF(View_conceptual!H:H,L1110)+COUNTIF(View_conceptual!I:I,N1110)</f>
        <v>0</v>
      </c>
      <c r="AQ1110" t="str">
        <f t="shared" si="553"/>
        <v/>
      </c>
      <c r="AR1110" t="str">
        <f t="shared" si="554"/>
        <v/>
      </c>
      <c r="AT1110">
        <f>COUNTIF(View_full!G:G,L1110)</f>
        <v>1</v>
      </c>
      <c r="AU1110">
        <f>COUNTIF(View_full!H:H,L1110)+COUNTIF(View_full!I:I,N1110)</f>
        <v>0</v>
      </c>
      <c r="AV1110">
        <f>COUNTIFS(Property_Manual!$A$2:$A$1206,Raw!L1110,Property_Manual!$B$2:$B$1206,Raw!M1110,Property_Manual!$C$2:$C$1206,Raw!N1110,Property_Manual!$D$2:$D$1206,Raw!O1110,Property_Manual!$F$2:$F$1206,"x")</f>
        <v>0</v>
      </c>
      <c r="AW1110" t="str">
        <f t="shared" si="555"/>
        <v>"Common","LoadingMaterial","manufacturer","Agent","Organization",1,"LoadingMaterial describes transportable; complementary non-Piece objects such as dry ice or nets","Manufacturing company details and contacts","false","false","Carrier|Company|PublicAuthority","https://onerecord.iata.org/ns/cargo#LoadingMaterial","https://onerecord.iata.org/ns/cargo#manufacturer","https://onerecord.iata.org/ns/cargo#Organization"</v>
      </c>
      <c r="AX1110" t="str">
        <f t="shared" si="556"/>
        <v/>
      </c>
      <c r="AY1110" t="str">
        <f t="shared" si="557"/>
        <v/>
      </c>
    </row>
    <row r="1111" spans="1:51" x14ac:dyDescent="0.2">
      <c r="A1111" s="5" t="s">
        <v>1254</v>
      </c>
      <c r="B1111" s="5" t="s">
        <v>1198</v>
      </c>
      <c r="C1111" s="5" t="s">
        <v>433</v>
      </c>
      <c r="D1111" s="5" t="s">
        <v>38</v>
      </c>
      <c r="E1111" s="5" t="s">
        <v>1209</v>
      </c>
      <c r="F1111" s="5" t="s">
        <v>23</v>
      </c>
      <c r="H1111" s="5" t="s">
        <v>415</v>
      </c>
      <c r="I1111" s="5" t="s">
        <v>434</v>
      </c>
      <c r="J1111" s="5" t="s">
        <v>39</v>
      </c>
      <c r="K1111" s="5"/>
      <c r="L1111" t="str">
        <f t="shared" si="527"/>
        <v>LoadingMaterial</v>
      </c>
      <c r="M1111" t="str">
        <f t="shared" si="528"/>
        <v>checks</v>
      </c>
      <c r="N1111" t="str">
        <f t="shared" si="529"/>
        <v>Check</v>
      </c>
      <c r="O1111" t="str">
        <f t="shared" si="530"/>
        <v>checkedObject</v>
      </c>
      <c r="P1111" t="str">
        <f t="shared" si="531"/>
        <v/>
      </c>
      <c r="Q1111" t="str">
        <f t="shared" si="532"/>
        <v>Object</v>
      </c>
      <c r="R1111" t="str">
        <f t="shared" si="533"/>
        <v>"Common"</v>
      </c>
      <c r="S1111" t="str">
        <f t="shared" si="534"/>
        <v>"LoadingMaterial"</v>
      </c>
      <c r="T1111" t="str">
        <f t="shared" si="535"/>
        <v>"checks"</v>
      </c>
      <c r="U1111" t="str">
        <f t="shared" si="536"/>
        <v>"Action"</v>
      </c>
      <c r="V1111" t="str">
        <f t="shared" si="537"/>
        <v>"Check"</v>
      </c>
      <c r="W1111">
        <f>IF($A1111="Implicit","",COUNTIFS($C$8:C1111,C1111,$A$8:A1111,"Explicit"))</f>
        <v>2</v>
      </c>
      <c r="X1111" t="str">
        <f t="shared" si="538"/>
        <v>"LoadingMaterial describes transportable; complementary non-Piece objects such as dry ice or nets"</v>
      </c>
      <c r="Y1111" t="str">
        <f t="shared" si="539"/>
        <v>"References to the CheckActions performed on the object"</v>
      </c>
      <c r="Z1111" t="str">
        <f t="shared" si="540"/>
        <v>"true"</v>
      </c>
      <c r="AA1111" t="str">
        <f t="shared" si="541"/>
        <v>"false"</v>
      </c>
      <c r="AB1111" t="str">
        <f t="shared" si="542"/>
        <v>""</v>
      </c>
      <c r="AC1111" t="str">
        <f t="shared" si="543"/>
        <v>"https://onerecord.iata.org/ns/cargo#LoadingMaterial"</v>
      </c>
      <c r="AD1111" t="str">
        <f t="shared" si="544"/>
        <v>"https://onerecord.iata.org/ns/cargo#checks"</v>
      </c>
      <c r="AE1111" t="str">
        <f t="shared" si="545"/>
        <v>"https://onerecord.iata.org/ns/cargo#Check"</v>
      </c>
      <c r="AF1111" t="str">
        <f t="shared" si="546"/>
        <v>"Common","LoadingMaterial","checks","Action","Check",2,"LoadingMaterial describes transportable; complementary non-Piece objects such as dry ice or nets","References to the CheckActions performed on the object","true","false","","https://onerecord.iata.org/ns/cargo#LoadingMaterial","https://onerecord.iata.org/ns/cargo#checks","https://onerecord.iata.org/ns/cargo#Check"</v>
      </c>
      <c r="AG1111" t="str">
        <f t="shared" si="547"/>
        <v>"Common.LoadingMaterial"</v>
      </c>
      <c r="AH1111" t="str">
        <f t="shared" si="548"/>
        <v>"checks"</v>
      </c>
      <c r="AI1111" t="str">
        <f t="shared" si="549"/>
        <v>"Action.Check"</v>
      </c>
      <c r="AJ1111" t="str">
        <f t="shared" si="550"/>
        <v>"checkedObject"</v>
      </c>
      <c r="AK1111" t="str">
        <f t="shared" si="551"/>
        <v>"hasMany"</v>
      </c>
      <c r="AL1111" t="str">
        <f t="shared" si="552"/>
        <v>"Common.LoadingMaterial","checks","Action.Check","checkedObject","hasMany"</v>
      </c>
      <c r="AN1111">
        <f>COUNTIF(View_conceptual!G:G,L1111)</f>
        <v>0</v>
      </c>
      <c r="AO1111">
        <f>COUNTIF(View_conceptual!H:H,L1111)+COUNTIF(View_conceptual!I:I,N1111)</f>
        <v>0</v>
      </c>
      <c r="AQ1111" t="str">
        <f t="shared" si="553"/>
        <v/>
      </c>
      <c r="AR1111" t="str">
        <f t="shared" si="554"/>
        <v/>
      </c>
      <c r="AT1111">
        <f>COUNTIF(View_full!G:G,L1111)</f>
        <v>1</v>
      </c>
      <c r="AU1111">
        <f>COUNTIF(View_full!H:H,L1111)+COUNTIF(View_full!I:I,N1111)</f>
        <v>0</v>
      </c>
      <c r="AV1111">
        <f>COUNTIFS(Property_Manual!$A$2:$A$1206,Raw!L1111,Property_Manual!$B$2:$B$1206,Raw!M1111,Property_Manual!$C$2:$C$1206,Raw!N1111,Property_Manual!$D$2:$D$1206,Raw!O1111,Property_Manual!$F$2:$F$1206,"x")</f>
        <v>0</v>
      </c>
      <c r="AW1111" t="str">
        <f t="shared" si="555"/>
        <v>"Common","LoadingMaterial","checks","Action","Check",2,"LoadingMaterial describes transportable; complementary non-Piece objects such as dry ice or nets","References to the CheckActions performed on the object","true","false","","https://onerecord.iata.org/ns/cargo#LoadingMaterial","https://onerecord.iata.org/ns/cargo#checks","https://onerecord.iata.org/ns/cargo#Check"</v>
      </c>
      <c r="AX1111" t="str">
        <f t="shared" si="556"/>
        <v/>
      </c>
      <c r="AY1111" t="str">
        <f t="shared" si="557"/>
        <v/>
      </c>
    </row>
    <row r="1112" spans="1:51" x14ac:dyDescent="0.2">
      <c r="A1112" s="5" t="s">
        <v>1254</v>
      </c>
      <c r="B1112" s="5" t="s">
        <v>1198</v>
      </c>
      <c r="C1112" s="5" t="s">
        <v>433</v>
      </c>
      <c r="D1112" s="5" t="s">
        <v>43</v>
      </c>
      <c r="E1112" s="5" t="s">
        <v>1198</v>
      </c>
      <c r="F1112" s="5" t="s">
        <v>44</v>
      </c>
      <c r="H1112" s="5" t="s">
        <v>654</v>
      </c>
      <c r="I1112" s="5" t="s">
        <v>434</v>
      </c>
      <c r="J1112" s="5" t="s">
        <v>45</v>
      </c>
      <c r="K1112" s="5"/>
      <c r="L1112" t="str">
        <f t="shared" si="527"/>
        <v>LoadingMaterial</v>
      </c>
      <c r="M1112" t="str">
        <f t="shared" si="528"/>
        <v>externalReferences</v>
      </c>
      <c r="N1112" t="str">
        <f t="shared" si="529"/>
        <v>ExternalReference</v>
      </c>
      <c r="O1112" t="str">
        <f t="shared" si="530"/>
        <v>referenceForObjects</v>
      </c>
      <c r="P1112" t="str">
        <f t="shared" si="531"/>
        <v/>
      </c>
      <c r="Q1112" t="str">
        <f t="shared" si="532"/>
        <v>Object</v>
      </c>
      <c r="R1112" t="str">
        <f t="shared" si="533"/>
        <v>"Common"</v>
      </c>
      <c r="S1112" t="str">
        <f t="shared" si="534"/>
        <v>"LoadingMaterial"</v>
      </c>
      <c r="T1112" t="str">
        <f t="shared" si="535"/>
        <v>"externalReferences"</v>
      </c>
      <c r="U1112" t="str">
        <f t="shared" si="536"/>
        <v>"Common"</v>
      </c>
      <c r="V1112" t="str">
        <f t="shared" si="537"/>
        <v>"ExternalReference"</v>
      </c>
      <c r="W1112">
        <f>IF($A1112="Implicit","",COUNTIFS($C$8:C1112,C1112,$A$8:A1112,"Explicit"))</f>
        <v>3</v>
      </c>
      <c r="X1112" t="str">
        <f t="shared" si="538"/>
        <v>"LoadingMaterial describes transportable; complementary non-Piece objects such as dry ice or nets"</v>
      </c>
      <c r="Y1112" t="str">
        <f t="shared" si="539"/>
        <v>"References to all associated ExternalReferences"</v>
      </c>
      <c r="Z1112" t="str">
        <f t="shared" si="540"/>
        <v>"true"</v>
      </c>
      <c r="AA1112" t="str">
        <f t="shared" si="541"/>
        <v>"false"</v>
      </c>
      <c r="AB1112" t="str">
        <f t="shared" si="542"/>
        <v>""</v>
      </c>
      <c r="AC1112" t="str">
        <f t="shared" si="543"/>
        <v>"https://onerecord.iata.org/ns/cargo#LoadingMaterial"</v>
      </c>
      <c r="AD1112" t="str">
        <f t="shared" si="544"/>
        <v>"https://onerecord.iata.org/ns/cargo#externalReferences"</v>
      </c>
      <c r="AE1112" t="str">
        <f t="shared" si="545"/>
        <v>"https://onerecord.iata.org/ns/cargo#ExternalReference"</v>
      </c>
      <c r="AF1112" t="str">
        <f t="shared" si="546"/>
        <v>"Common","LoadingMaterial","externalReferences","Common","ExternalReference",3,"LoadingMaterial describes transportable; complementary non-Piece objects such as dry ice or nets","References to all associated ExternalReferences","true","false","","https://onerecord.iata.org/ns/cargo#LoadingMaterial","https://onerecord.iata.org/ns/cargo#externalReferences","https://onerecord.iata.org/ns/cargo#ExternalReference"</v>
      </c>
      <c r="AG1112" t="str">
        <f t="shared" si="547"/>
        <v>"Common.LoadingMaterial"</v>
      </c>
      <c r="AH1112" t="str">
        <f t="shared" si="548"/>
        <v>"externalReferences"</v>
      </c>
      <c r="AI1112" t="str">
        <f t="shared" si="549"/>
        <v>"Common.ExternalReference"</v>
      </c>
      <c r="AJ1112" t="str">
        <f t="shared" si="550"/>
        <v>"referenceForObjects"</v>
      </c>
      <c r="AK1112" t="str">
        <f t="shared" si="551"/>
        <v>"hasMany"</v>
      </c>
      <c r="AL1112" t="str">
        <f t="shared" si="552"/>
        <v>"Common.LoadingMaterial","externalReferences","Common.ExternalReference","referenceForObjects","hasMany"</v>
      </c>
      <c r="AN1112">
        <f>COUNTIF(View_conceptual!G:G,L1112)</f>
        <v>0</v>
      </c>
      <c r="AO1112">
        <f>COUNTIF(View_conceptual!H:H,L1112)+COUNTIF(View_conceptual!I:I,N1112)</f>
        <v>0</v>
      </c>
      <c r="AQ1112" t="str">
        <f t="shared" si="553"/>
        <v/>
      </c>
      <c r="AR1112" t="str">
        <f t="shared" si="554"/>
        <v/>
      </c>
      <c r="AT1112">
        <f>COUNTIF(View_full!G:G,L1112)</f>
        <v>1</v>
      </c>
      <c r="AU1112">
        <f>COUNTIF(View_full!H:H,L1112)+COUNTIF(View_full!I:I,N1112)</f>
        <v>0</v>
      </c>
      <c r="AV1112">
        <f>COUNTIFS(Property_Manual!$A$2:$A$1206,Raw!L1112,Property_Manual!$B$2:$B$1206,Raw!M1112,Property_Manual!$C$2:$C$1206,Raw!N1112,Property_Manual!$D$2:$D$1206,Raw!O1112,Property_Manual!$F$2:$F$1206,"x")</f>
        <v>0</v>
      </c>
      <c r="AW1112" t="str">
        <f t="shared" si="555"/>
        <v>"Common","LoadingMaterial","externalReferences","Common","ExternalReference",3,"LoadingMaterial describes transportable; complementary non-Piece objects such as dry ice or nets","References to all associated ExternalReferences","true","false","","https://onerecord.iata.org/ns/cargo#LoadingMaterial","https://onerecord.iata.org/ns/cargo#externalReferences","https://onerecord.iata.org/ns/cargo#ExternalReference"</v>
      </c>
      <c r="AX1112" t="str">
        <f t="shared" si="556"/>
        <v/>
      </c>
      <c r="AY1112" t="str">
        <f t="shared" si="557"/>
        <v/>
      </c>
    </row>
    <row r="1113" spans="1:51" x14ac:dyDescent="0.2">
      <c r="A1113" s="5" t="s">
        <v>1254</v>
      </c>
      <c r="B1113" s="5" t="s">
        <v>1198</v>
      </c>
      <c r="C1113" s="5" t="s">
        <v>433</v>
      </c>
      <c r="D1113" s="5" t="s">
        <v>111</v>
      </c>
      <c r="E1113" s="5" t="s">
        <v>1198</v>
      </c>
      <c r="F1113" s="5" t="s">
        <v>112</v>
      </c>
      <c r="H1113" s="5" t="s">
        <v>222</v>
      </c>
      <c r="I1113" s="5" t="s">
        <v>434</v>
      </c>
      <c r="J1113" s="5" t="s">
        <v>113</v>
      </c>
      <c r="K1113" s="5"/>
      <c r="L1113" t="str">
        <f t="shared" si="527"/>
        <v>LoadingMaterial</v>
      </c>
      <c r="M1113" t="str">
        <f t="shared" si="528"/>
        <v>attachedIotDevices</v>
      </c>
      <c r="N1113" t="str">
        <f t="shared" si="529"/>
        <v>IotDevice</v>
      </c>
      <c r="O1113" t="str">
        <f t="shared" si="530"/>
        <v>attachedToObject</v>
      </c>
      <c r="P1113" t="str">
        <f t="shared" si="531"/>
        <v/>
      </c>
      <c r="Q1113" t="str">
        <f t="shared" si="532"/>
        <v>Object</v>
      </c>
      <c r="R1113" t="str">
        <f t="shared" si="533"/>
        <v>"Common"</v>
      </c>
      <c r="S1113" t="str">
        <f t="shared" si="534"/>
        <v>"LoadingMaterial"</v>
      </c>
      <c r="T1113" t="str">
        <f t="shared" si="535"/>
        <v>"attachedIotDevices"</v>
      </c>
      <c r="U1113" t="str">
        <f t="shared" si="536"/>
        <v>"Common"</v>
      </c>
      <c r="V1113" t="str">
        <f t="shared" si="537"/>
        <v>"IotDevice"</v>
      </c>
      <c r="W1113">
        <f>IF($A1113="Implicit","",COUNTIFS($C$8:C1113,C1113,$A$8:A1113,"Explicit"))</f>
        <v>4</v>
      </c>
      <c r="X1113" t="str">
        <f t="shared" si="538"/>
        <v>"LoadingMaterial describes transportable; complementary non-Piece objects such as dry ice or nets"</v>
      </c>
      <c r="Y1113" t="str">
        <f t="shared" si="539"/>
        <v>"References to all connected IotDevices"</v>
      </c>
      <c r="Z1113" t="str">
        <f t="shared" si="540"/>
        <v>"true"</v>
      </c>
      <c r="AA1113" t="str">
        <f t="shared" si="541"/>
        <v>"false"</v>
      </c>
      <c r="AB1113" t="str">
        <f t="shared" si="542"/>
        <v>""</v>
      </c>
      <c r="AC1113" t="str">
        <f t="shared" si="543"/>
        <v>"https://onerecord.iata.org/ns/cargo#LoadingMaterial"</v>
      </c>
      <c r="AD1113" t="str">
        <f t="shared" si="544"/>
        <v>"https://onerecord.iata.org/ns/cargo#attachedIotDevices"</v>
      </c>
      <c r="AE1113" t="str">
        <f t="shared" si="545"/>
        <v>"https://onerecord.iata.org/ns/cargo#IotDevice"</v>
      </c>
      <c r="AF1113" t="str">
        <f t="shared" si="546"/>
        <v>"Common","LoadingMaterial","attachedIotDevices","Common","IotDevice",4,"LoadingMaterial describes transportable; complementary non-Piece objects such as dry ice or nets","References to all connected IotDevices","true","false","","https://onerecord.iata.org/ns/cargo#LoadingMaterial","https://onerecord.iata.org/ns/cargo#attachedIotDevices","https://onerecord.iata.org/ns/cargo#IotDevice"</v>
      </c>
      <c r="AG1113" t="str">
        <f t="shared" si="547"/>
        <v>"Common.LoadingMaterial"</v>
      </c>
      <c r="AH1113" t="str">
        <f t="shared" si="548"/>
        <v>"attachedIotDevices"</v>
      </c>
      <c r="AI1113" t="str">
        <f t="shared" si="549"/>
        <v>"Common.IotDevice"</v>
      </c>
      <c r="AJ1113" t="str">
        <f t="shared" si="550"/>
        <v>"attachedToObject"</v>
      </c>
      <c r="AK1113" t="str">
        <f t="shared" si="551"/>
        <v>"hasMany"</v>
      </c>
      <c r="AL1113" t="str">
        <f t="shared" si="552"/>
        <v>"Common.LoadingMaterial","attachedIotDevices","Common.IotDevice","attachedToObject","hasMany"</v>
      </c>
      <c r="AN1113">
        <f>COUNTIF(View_conceptual!G:G,L1113)</f>
        <v>0</v>
      </c>
      <c r="AO1113">
        <f>COUNTIF(View_conceptual!H:H,L1113)+COUNTIF(View_conceptual!I:I,N1113)</f>
        <v>0</v>
      </c>
      <c r="AQ1113" t="str">
        <f t="shared" si="553"/>
        <v/>
      </c>
      <c r="AR1113" t="str">
        <f t="shared" si="554"/>
        <v/>
      </c>
      <c r="AT1113">
        <f>COUNTIF(View_full!G:G,L1113)</f>
        <v>1</v>
      </c>
      <c r="AU1113">
        <f>COUNTIF(View_full!H:H,L1113)+COUNTIF(View_full!I:I,N1113)</f>
        <v>0</v>
      </c>
      <c r="AV1113">
        <f>COUNTIFS(Property_Manual!$A$2:$A$1206,Raw!L1113,Property_Manual!$B$2:$B$1206,Raw!M1113,Property_Manual!$C$2:$C$1206,Raw!N1113,Property_Manual!$D$2:$D$1206,Raw!O1113,Property_Manual!$F$2:$F$1206,"x")</f>
        <v>0</v>
      </c>
      <c r="AW1113" t="str">
        <f t="shared" si="555"/>
        <v>"Common","LoadingMaterial","attachedIotDevices","Common","IotDevice",4,"LoadingMaterial describes transportable; complementary non-Piece objects such as dry ice or nets","References to all connected IotDevices","true","false","","https://onerecord.iata.org/ns/cargo#LoadingMaterial","https://onerecord.iata.org/ns/cargo#attachedIotDevices","https://onerecord.iata.org/ns/cargo#IotDevice"</v>
      </c>
      <c r="AX1113" t="str">
        <f t="shared" si="556"/>
        <v/>
      </c>
      <c r="AY1113" t="str">
        <f t="shared" si="557"/>
        <v/>
      </c>
    </row>
    <row r="1114" spans="1:51" x14ac:dyDescent="0.2">
      <c r="A1114" s="5" t="s">
        <v>1255</v>
      </c>
      <c r="B1114" s="5" t="s">
        <v>1198</v>
      </c>
      <c r="C1114" s="5" t="s">
        <v>433</v>
      </c>
      <c r="D1114" s="5" t="s">
        <v>229</v>
      </c>
      <c r="E1114" s="5" t="s">
        <v>1836</v>
      </c>
      <c r="F1114" s="5" t="s">
        <v>100</v>
      </c>
      <c r="G1114">
        <v>1</v>
      </c>
      <c r="H1114" s="5"/>
      <c r="I1114" s="5" t="s">
        <v>434</v>
      </c>
      <c r="J1114" s="5" t="s">
        <v>231</v>
      </c>
      <c r="K1114" s="5" t="s">
        <v>1830</v>
      </c>
      <c r="L1114" t="str">
        <f t="shared" si="527"/>
        <v>LoadingMaterial</v>
      </c>
      <c r="M1114" t="str">
        <f t="shared" si="528"/>
        <v>manufacturer</v>
      </c>
      <c r="N1114" t="str">
        <f t="shared" si="529"/>
        <v>Organization</v>
      </c>
      <c r="O1114" t="str">
        <f t="shared" si="530"/>
        <v/>
      </c>
      <c r="P1114" t="str">
        <f t="shared" si="531"/>
        <v>Carrier|Company|PublicAuthority</v>
      </c>
      <c r="Q1114" t="str">
        <f t="shared" si="532"/>
        <v>Object</v>
      </c>
      <c r="R1114" t="str">
        <f t="shared" si="533"/>
        <v/>
      </c>
      <c r="S1114" t="str">
        <f t="shared" si="534"/>
        <v/>
      </c>
      <c r="T1114" t="str">
        <f t="shared" si="535"/>
        <v/>
      </c>
      <c r="U1114" t="str">
        <f t="shared" si="536"/>
        <v/>
      </c>
      <c r="V1114" t="str">
        <f t="shared" si="537"/>
        <v/>
      </c>
      <c r="W1114" t="str">
        <f>IF($A1114="Implicit","",COUNTIFS($C$8:C1114,C1114,$A$8:A1114,"Explicit"))</f>
        <v/>
      </c>
      <c r="X1114" t="str">
        <f t="shared" si="538"/>
        <v/>
      </c>
      <c r="Y1114" t="str">
        <f t="shared" si="539"/>
        <v/>
      </c>
      <c r="Z1114" t="str">
        <f t="shared" si="540"/>
        <v/>
      </c>
      <c r="AA1114" t="str">
        <f t="shared" si="541"/>
        <v/>
      </c>
      <c r="AB1114" t="str">
        <f t="shared" si="542"/>
        <v/>
      </c>
      <c r="AC1114" t="str">
        <f t="shared" si="543"/>
        <v/>
      </c>
      <c r="AD1114" t="str">
        <f t="shared" si="544"/>
        <v/>
      </c>
      <c r="AE1114" t="str">
        <f t="shared" si="545"/>
        <v/>
      </c>
      <c r="AF1114" t="str">
        <f t="shared" si="546"/>
        <v/>
      </c>
      <c r="AG1114" t="str">
        <f t="shared" si="547"/>
        <v>"Common.LoadingMaterial"</v>
      </c>
      <c r="AH1114" t="str">
        <f t="shared" si="548"/>
        <v>"manufacturer"</v>
      </c>
      <c r="AI1114" t="str">
        <f t="shared" si="549"/>
        <v>"Agent.Organization"</v>
      </c>
      <c r="AJ1114" t="str">
        <f t="shared" si="550"/>
        <v>""</v>
      </c>
      <c r="AK1114" t="str">
        <f t="shared" si="551"/>
        <v>"hasOne"</v>
      </c>
      <c r="AL1114" t="str">
        <f t="shared" si="552"/>
        <v>"Common.LoadingMaterial","manufacturer","Agent.Organization","","hasOne"</v>
      </c>
      <c r="AN1114">
        <f>COUNTIF(View_conceptual!G:G,L1114)</f>
        <v>0</v>
      </c>
      <c r="AO1114">
        <f>COUNTIF(View_conceptual!H:H,L1114)+COUNTIF(View_conceptual!I:I,N1114)</f>
        <v>0</v>
      </c>
      <c r="AQ1114" t="str">
        <f t="shared" si="553"/>
        <v/>
      </c>
      <c r="AR1114" t="str">
        <f t="shared" si="554"/>
        <v/>
      </c>
      <c r="AT1114">
        <f>COUNTIF(View_full!G:G,L1114)</f>
        <v>1</v>
      </c>
      <c r="AU1114">
        <f>COUNTIF(View_full!H:H,L1114)+COUNTIF(View_full!I:I,N1114)</f>
        <v>0</v>
      </c>
      <c r="AV1114">
        <f>COUNTIFS(Property_Manual!$A$2:$A$1206,Raw!L1114,Property_Manual!$B$2:$B$1206,Raw!M1114,Property_Manual!$C$2:$C$1206,Raw!N1114,Property_Manual!$D$2:$D$1206,Raw!O1114,Property_Manual!$F$2:$F$1206,"x")</f>
        <v>0</v>
      </c>
      <c r="AW1114" t="str">
        <f t="shared" si="555"/>
        <v/>
      </c>
      <c r="AX1114" t="str">
        <f t="shared" si="556"/>
        <v/>
      </c>
      <c r="AY1114" t="str">
        <f t="shared" si="557"/>
        <v/>
      </c>
    </row>
    <row r="1115" spans="1:51" x14ac:dyDescent="0.2">
      <c r="A1115" s="5" t="s">
        <v>1255</v>
      </c>
      <c r="B1115" s="5" t="s">
        <v>1198</v>
      </c>
      <c r="C1115" s="5" t="s">
        <v>433</v>
      </c>
      <c r="D1115" s="5" t="s">
        <v>229</v>
      </c>
      <c r="E1115" s="5" t="s">
        <v>1836</v>
      </c>
      <c r="F1115" s="5" t="s">
        <v>297</v>
      </c>
      <c r="G1115">
        <v>1</v>
      </c>
      <c r="H1115" s="5"/>
      <c r="I1115" s="5" t="s">
        <v>434</v>
      </c>
      <c r="J1115" s="5" t="s">
        <v>231</v>
      </c>
      <c r="K1115" s="5"/>
      <c r="L1115" t="str">
        <f t="shared" si="527"/>
        <v>LoadingMaterial</v>
      </c>
      <c r="M1115" t="str">
        <f t="shared" si="528"/>
        <v>manufacturer</v>
      </c>
      <c r="N1115" t="str">
        <f t="shared" si="529"/>
        <v>Carrier</v>
      </c>
      <c r="O1115" t="str">
        <f t="shared" si="530"/>
        <v/>
      </c>
      <c r="P1115" t="str">
        <f t="shared" si="531"/>
        <v/>
      </c>
      <c r="Q1115" t="str">
        <f t="shared" si="532"/>
        <v>Object</v>
      </c>
      <c r="R1115" t="str">
        <f t="shared" si="533"/>
        <v/>
      </c>
      <c r="S1115" t="str">
        <f t="shared" si="534"/>
        <v/>
      </c>
      <c r="T1115" t="str">
        <f t="shared" si="535"/>
        <v/>
      </c>
      <c r="U1115" t="str">
        <f t="shared" si="536"/>
        <v/>
      </c>
      <c r="V1115" t="str">
        <f t="shared" si="537"/>
        <v/>
      </c>
      <c r="W1115" t="str">
        <f>IF($A1115="Implicit","",COUNTIFS($C$8:C1115,C1115,$A$8:A1115,"Explicit"))</f>
        <v/>
      </c>
      <c r="X1115" t="str">
        <f t="shared" si="538"/>
        <v/>
      </c>
      <c r="Y1115" t="str">
        <f t="shared" si="539"/>
        <v/>
      </c>
      <c r="Z1115" t="str">
        <f t="shared" si="540"/>
        <v/>
      </c>
      <c r="AA1115" t="str">
        <f t="shared" si="541"/>
        <v/>
      </c>
      <c r="AB1115" t="str">
        <f t="shared" si="542"/>
        <v/>
      </c>
      <c r="AC1115" t="str">
        <f t="shared" si="543"/>
        <v/>
      </c>
      <c r="AD1115" t="str">
        <f t="shared" si="544"/>
        <v/>
      </c>
      <c r="AE1115" t="str">
        <f t="shared" si="545"/>
        <v/>
      </c>
      <c r="AF1115" t="str">
        <f t="shared" si="546"/>
        <v/>
      </c>
      <c r="AG1115" t="str">
        <f t="shared" si="547"/>
        <v>"Common.LoadingMaterial"</v>
      </c>
      <c r="AH1115" t="str">
        <f t="shared" si="548"/>
        <v>"manufacturer"</v>
      </c>
      <c r="AI1115" t="str">
        <f t="shared" si="549"/>
        <v>"Agent.Carrier"</v>
      </c>
      <c r="AJ1115" t="str">
        <f t="shared" si="550"/>
        <v>""</v>
      </c>
      <c r="AK1115" t="str">
        <f t="shared" si="551"/>
        <v>"hasOne"</v>
      </c>
      <c r="AL1115" t="str">
        <f t="shared" si="552"/>
        <v>"Common.LoadingMaterial","manufacturer","Agent.Carrier","","hasOne"</v>
      </c>
      <c r="AN1115">
        <f>COUNTIF(View_conceptual!G:G,L1115)</f>
        <v>0</v>
      </c>
      <c r="AO1115">
        <f>COUNTIF(View_conceptual!H:H,L1115)+COUNTIF(View_conceptual!I:I,N1115)</f>
        <v>0</v>
      </c>
      <c r="AQ1115" t="str">
        <f t="shared" si="553"/>
        <v/>
      </c>
      <c r="AR1115" t="str">
        <f t="shared" si="554"/>
        <v/>
      </c>
      <c r="AT1115">
        <f>COUNTIF(View_full!G:G,L1115)</f>
        <v>1</v>
      </c>
      <c r="AU1115">
        <f>COUNTIF(View_full!H:H,L1115)+COUNTIF(View_full!I:I,N1115)</f>
        <v>0</v>
      </c>
      <c r="AV1115">
        <f>COUNTIFS(Property_Manual!$A$2:$A$1206,Raw!L1115,Property_Manual!$B$2:$B$1206,Raw!M1115,Property_Manual!$C$2:$C$1206,Raw!N1115,Property_Manual!$D$2:$D$1206,Raw!O1115,Property_Manual!$F$2:$F$1206,"x")</f>
        <v>0</v>
      </c>
      <c r="AW1115" t="str">
        <f t="shared" si="555"/>
        <v/>
      </c>
      <c r="AX1115" t="str">
        <f t="shared" si="556"/>
        <v/>
      </c>
      <c r="AY1115" t="str">
        <f t="shared" si="557"/>
        <v/>
      </c>
    </row>
    <row r="1116" spans="1:51" x14ac:dyDescent="0.2">
      <c r="A1116" s="5" t="s">
        <v>1255</v>
      </c>
      <c r="B1116" s="5" t="s">
        <v>1198</v>
      </c>
      <c r="C1116" s="5" t="s">
        <v>433</v>
      </c>
      <c r="D1116" s="5" t="s">
        <v>229</v>
      </c>
      <c r="E1116" s="5" t="s">
        <v>1836</v>
      </c>
      <c r="F1116" s="5" t="s">
        <v>230</v>
      </c>
      <c r="G1116">
        <v>1</v>
      </c>
      <c r="I1116" s="5" t="s">
        <v>434</v>
      </c>
      <c r="J1116" s="5" t="s">
        <v>231</v>
      </c>
      <c r="K1116" s="5" t="s">
        <v>297</v>
      </c>
      <c r="L1116" t="str">
        <f t="shared" si="527"/>
        <v>LoadingMaterial</v>
      </c>
      <c r="M1116" t="str">
        <f t="shared" si="528"/>
        <v>manufacturer</v>
      </c>
      <c r="N1116" t="str">
        <f t="shared" si="529"/>
        <v>Company</v>
      </c>
      <c r="O1116" t="str">
        <f t="shared" si="530"/>
        <v/>
      </c>
      <c r="P1116" t="str">
        <f t="shared" si="531"/>
        <v>Carrier</v>
      </c>
      <c r="Q1116" t="str">
        <f t="shared" si="532"/>
        <v>Object</v>
      </c>
      <c r="R1116" t="str">
        <f t="shared" si="533"/>
        <v/>
      </c>
      <c r="S1116" t="str">
        <f t="shared" si="534"/>
        <v/>
      </c>
      <c r="T1116" t="str">
        <f t="shared" si="535"/>
        <v/>
      </c>
      <c r="U1116" t="str">
        <f t="shared" si="536"/>
        <v/>
      </c>
      <c r="V1116" t="str">
        <f t="shared" si="537"/>
        <v/>
      </c>
      <c r="W1116" t="str">
        <f>IF($A1116="Implicit","",COUNTIFS($C$8:C1116,C1116,$A$8:A1116,"Explicit"))</f>
        <v/>
      </c>
      <c r="X1116" t="str">
        <f t="shared" si="538"/>
        <v/>
      </c>
      <c r="Y1116" t="str">
        <f t="shared" si="539"/>
        <v/>
      </c>
      <c r="Z1116" t="str">
        <f t="shared" si="540"/>
        <v/>
      </c>
      <c r="AA1116" t="str">
        <f t="shared" si="541"/>
        <v/>
      </c>
      <c r="AB1116" t="str">
        <f t="shared" si="542"/>
        <v/>
      </c>
      <c r="AC1116" t="str">
        <f t="shared" si="543"/>
        <v/>
      </c>
      <c r="AD1116" t="str">
        <f t="shared" si="544"/>
        <v/>
      </c>
      <c r="AE1116" t="str">
        <f t="shared" si="545"/>
        <v/>
      </c>
      <c r="AF1116" t="str">
        <f t="shared" si="546"/>
        <v/>
      </c>
      <c r="AG1116" t="str">
        <f t="shared" si="547"/>
        <v>"Common.LoadingMaterial"</v>
      </c>
      <c r="AH1116" t="str">
        <f t="shared" si="548"/>
        <v>"manufacturer"</v>
      </c>
      <c r="AI1116" t="str">
        <f t="shared" si="549"/>
        <v>"Agent.Company"</v>
      </c>
      <c r="AJ1116" t="str">
        <f t="shared" si="550"/>
        <v>""</v>
      </c>
      <c r="AK1116" t="str">
        <f t="shared" si="551"/>
        <v>"hasOne"</v>
      </c>
      <c r="AL1116" t="str">
        <f t="shared" si="552"/>
        <v>"Common.LoadingMaterial","manufacturer","Agent.Company","","hasOne"</v>
      </c>
      <c r="AN1116">
        <f>COUNTIF(View_conceptual!G:G,L1116)</f>
        <v>0</v>
      </c>
      <c r="AO1116">
        <f>COUNTIF(View_conceptual!H:H,L1116)+COUNTIF(View_conceptual!I:I,N1116)</f>
        <v>0</v>
      </c>
      <c r="AQ1116" t="str">
        <f t="shared" si="553"/>
        <v/>
      </c>
      <c r="AR1116" t="str">
        <f t="shared" si="554"/>
        <v/>
      </c>
      <c r="AT1116">
        <f>COUNTIF(View_full!G:G,L1116)</f>
        <v>1</v>
      </c>
      <c r="AU1116">
        <f>COUNTIF(View_full!H:H,L1116)+COUNTIF(View_full!I:I,N1116)</f>
        <v>0</v>
      </c>
      <c r="AV1116">
        <f>COUNTIFS(Property_Manual!$A$2:$A$1206,Raw!L1116,Property_Manual!$B$2:$B$1206,Raw!M1116,Property_Manual!$C$2:$C$1206,Raw!N1116,Property_Manual!$D$2:$D$1206,Raw!O1116,Property_Manual!$F$2:$F$1206,"x")</f>
        <v>0</v>
      </c>
      <c r="AW1116" t="str">
        <f t="shared" si="555"/>
        <v/>
      </c>
      <c r="AX1116" t="str">
        <f t="shared" si="556"/>
        <v/>
      </c>
      <c r="AY1116" t="str">
        <f t="shared" si="557"/>
        <v/>
      </c>
    </row>
    <row r="1117" spans="1:51" x14ac:dyDescent="0.2">
      <c r="A1117" s="5" t="s">
        <v>1255</v>
      </c>
      <c r="B1117" s="5" t="s">
        <v>1198</v>
      </c>
      <c r="C1117" s="5" t="s">
        <v>433</v>
      </c>
      <c r="D1117" s="5" t="s">
        <v>229</v>
      </c>
      <c r="E1117" s="5" t="s">
        <v>1836</v>
      </c>
      <c r="F1117" s="5" t="s">
        <v>1132</v>
      </c>
      <c r="G1117">
        <v>1</v>
      </c>
      <c r="H1117" s="5"/>
      <c r="I1117" s="5" t="s">
        <v>434</v>
      </c>
      <c r="J1117" s="5" t="s">
        <v>231</v>
      </c>
      <c r="K1117" s="5"/>
      <c r="L1117" t="str">
        <f t="shared" si="527"/>
        <v>LoadingMaterial</v>
      </c>
      <c r="M1117" t="str">
        <f t="shared" si="528"/>
        <v>manufacturer</v>
      </c>
      <c r="N1117" t="str">
        <f t="shared" si="529"/>
        <v>PublicAuthority</v>
      </c>
      <c r="O1117" t="str">
        <f t="shared" si="530"/>
        <v/>
      </c>
      <c r="P1117" t="str">
        <f t="shared" si="531"/>
        <v/>
      </c>
      <c r="Q1117" t="str">
        <f t="shared" si="532"/>
        <v>Object</v>
      </c>
      <c r="R1117" t="str">
        <f t="shared" si="533"/>
        <v/>
      </c>
      <c r="S1117" t="str">
        <f t="shared" si="534"/>
        <v/>
      </c>
      <c r="T1117" t="str">
        <f t="shared" si="535"/>
        <v/>
      </c>
      <c r="U1117" t="str">
        <f t="shared" si="536"/>
        <v/>
      </c>
      <c r="V1117" t="str">
        <f t="shared" si="537"/>
        <v/>
      </c>
      <c r="W1117" t="str">
        <f>IF($A1117="Implicit","",COUNTIFS($C$8:C1117,C1117,$A$8:A1117,"Explicit"))</f>
        <v/>
      </c>
      <c r="X1117" t="str">
        <f t="shared" si="538"/>
        <v/>
      </c>
      <c r="Y1117" t="str">
        <f t="shared" si="539"/>
        <v/>
      </c>
      <c r="Z1117" t="str">
        <f t="shared" si="540"/>
        <v/>
      </c>
      <c r="AA1117" t="str">
        <f t="shared" si="541"/>
        <v/>
      </c>
      <c r="AB1117" t="str">
        <f t="shared" si="542"/>
        <v/>
      </c>
      <c r="AC1117" t="str">
        <f t="shared" si="543"/>
        <v/>
      </c>
      <c r="AD1117" t="str">
        <f t="shared" si="544"/>
        <v/>
      </c>
      <c r="AE1117" t="str">
        <f t="shared" si="545"/>
        <v/>
      </c>
      <c r="AF1117" t="str">
        <f t="shared" si="546"/>
        <v/>
      </c>
      <c r="AG1117" t="str">
        <f t="shared" si="547"/>
        <v>"Common.LoadingMaterial"</v>
      </c>
      <c r="AH1117" t="str">
        <f t="shared" si="548"/>
        <v>"manufacturer"</v>
      </c>
      <c r="AI1117" t="str">
        <f t="shared" si="549"/>
        <v>"Agent.PublicAuthority"</v>
      </c>
      <c r="AJ1117" t="str">
        <f t="shared" si="550"/>
        <v>""</v>
      </c>
      <c r="AK1117" t="str">
        <f t="shared" si="551"/>
        <v>"hasOne"</v>
      </c>
      <c r="AL1117" t="str">
        <f t="shared" si="552"/>
        <v>"Common.LoadingMaterial","manufacturer","Agent.PublicAuthority","","hasOne"</v>
      </c>
      <c r="AN1117">
        <f>COUNTIF(View_conceptual!G:G,L1117)</f>
        <v>0</v>
      </c>
      <c r="AO1117">
        <f>COUNTIF(View_conceptual!H:H,L1117)+COUNTIF(View_conceptual!I:I,N1117)</f>
        <v>0</v>
      </c>
      <c r="AQ1117" t="str">
        <f t="shared" si="553"/>
        <v/>
      </c>
      <c r="AR1117" t="str">
        <f t="shared" si="554"/>
        <v/>
      </c>
      <c r="AT1117">
        <f>COUNTIF(View_full!G:G,L1117)</f>
        <v>1</v>
      </c>
      <c r="AU1117">
        <f>COUNTIF(View_full!H:H,L1117)+COUNTIF(View_full!I:I,N1117)</f>
        <v>0</v>
      </c>
      <c r="AV1117">
        <f>COUNTIFS(Property_Manual!$A$2:$A$1206,Raw!L1117,Property_Manual!$B$2:$B$1206,Raw!M1117,Property_Manual!$C$2:$C$1206,Raw!N1117,Property_Manual!$D$2:$D$1206,Raw!O1117,Property_Manual!$F$2:$F$1206,"x")</f>
        <v>0</v>
      </c>
      <c r="AW1117" t="str">
        <f t="shared" si="555"/>
        <v/>
      </c>
      <c r="AX1117" t="str">
        <f t="shared" si="556"/>
        <v/>
      </c>
      <c r="AY1117" t="str">
        <f t="shared" si="557"/>
        <v/>
      </c>
    </row>
    <row r="1118" spans="1:51" x14ac:dyDescent="0.2">
      <c r="A1118" s="5" t="s">
        <v>1255</v>
      </c>
      <c r="B1118" s="5" t="s">
        <v>1198</v>
      </c>
      <c r="C1118" s="5" t="s">
        <v>433</v>
      </c>
      <c r="D1118" s="5" t="s">
        <v>38</v>
      </c>
      <c r="E1118" s="5" t="s">
        <v>1209</v>
      </c>
      <c r="F1118" s="5" t="s">
        <v>23</v>
      </c>
      <c r="H1118" s="5" t="s">
        <v>415</v>
      </c>
      <c r="I1118" s="5" t="s">
        <v>434</v>
      </c>
      <c r="J1118" s="5" t="s">
        <v>39</v>
      </c>
      <c r="K1118" s="5"/>
      <c r="L1118" t="str">
        <f t="shared" si="527"/>
        <v>LoadingMaterial</v>
      </c>
      <c r="M1118" t="str">
        <f t="shared" si="528"/>
        <v>checks</v>
      </c>
      <c r="N1118" t="str">
        <f t="shared" si="529"/>
        <v>Check</v>
      </c>
      <c r="O1118" t="str">
        <f t="shared" si="530"/>
        <v>checkedObject</v>
      </c>
      <c r="P1118" t="str">
        <f t="shared" si="531"/>
        <v/>
      </c>
      <c r="Q1118" t="str">
        <f t="shared" si="532"/>
        <v>Object</v>
      </c>
      <c r="R1118" t="str">
        <f t="shared" si="533"/>
        <v/>
      </c>
      <c r="S1118" t="str">
        <f t="shared" si="534"/>
        <v/>
      </c>
      <c r="T1118" t="str">
        <f t="shared" si="535"/>
        <v/>
      </c>
      <c r="U1118" t="str">
        <f t="shared" si="536"/>
        <v/>
      </c>
      <c r="V1118" t="str">
        <f t="shared" si="537"/>
        <v/>
      </c>
      <c r="W1118" t="str">
        <f>IF($A1118="Implicit","",COUNTIFS($C$8:C1118,C1118,$A$8:A1118,"Explicit"))</f>
        <v/>
      </c>
      <c r="X1118" t="str">
        <f t="shared" si="538"/>
        <v/>
      </c>
      <c r="Y1118" t="str">
        <f t="shared" si="539"/>
        <v/>
      </c>
      <c r="Z1118" t="str">
        <f t="shared" si="540"/>
        <v/>
      </c>
      <c r="AA1118" t="str">
        <f t="shared" si="541"/>
        <v/>
      </c>
      <c r="AB1118" t="str">
        <f t="shared" si="542"/>
        <v/>
      </c>
      <c r="AC1118" t="str">
        <f t="shared" si="543"/>
        <v/>
      </c>
      <c r="AD1118" t="str">
        <f t="shared" si="544"/>
        <v/>
      </c>
      <c r="AE1118" t="str">
        <f t="shared" si="545"/>
        <v/>
      </c>
      <c r="AF1118" t="str">
        <f t="shared" si="546"/>
        <v/>
      </c>
      <c r="AG1118" t="str">
        <f t="shared" si="547"/>
        <v>"Common.LoadingMaterial"</v>
      </c>
      <c r="AH1118" t="str">
        <f t="shared" si="548"/>
        <v>"checks"</v>
      </c>
      <c r="AI1118" t="str">
        <f t="shared" si="549"/>
        <v>"Action.Check"</v>
      </c>
      <c r="AJ1118" t="str">
        <f t="shared" si="550"/>
        <v>"checkedObject"</v>
      </c>
      <c r="AK1118" t="str">
        <f t="shared" si="551"/>
        <v>"hasMany"</v>
      </c>
      <c r="AL1118" t="str">
        <f t="shared" si="552"/>
        <v>"Common.LoadingMaterial","checks","Action.Check","checkedObject","hasMany"</v>
      </c>
      <c r="AN1118">
        <f>COUNTIF(View_conceptual!G:G,L1118)</f>
        <v>0</v>
      </c>
      <c r="AO1118">
        <f>COUNTIF(View_conceptual!H:H,L1118)+COUNTIF(View_conceptual!I:I,N1118)</f>
        <v>0</v>
      </c>
      <c r="AQ1118" t="str">
        <f t="shared" si="553"/>
        <v/>
      </c>
      <c r="AR1118" t="str">
        <f t="shared" si="554"/>
        <v/>
      </c>
      <c r="AT1118">
        <f>COUNTIF(View_full!G:G,L1118)</f>
        <v>1</v>
      </c>
      <c r="AU1118">
        <f>COUNTIF(View_full!H:H,L1118)+COUNTIF(View_full!I:I,N1118)</f>
        <v>0</v>
      </c>
      <c r="AV1118">
        <f>COUNTIFS(Property_Manual!$A$2:$A$1206,Raw!L1118,Property_Manual!$B$2:$B$1206,Raw!M1118,Property_Manual!$C$2:$C$1206,Raw!N1118,Property_Manual!$D$2:$D$1206,Raw!O1118,Property_Manual!$F$2:$F$1206,"x")</f>
        <v>0</v>
      </c>
      <c r="AW1118" t="str">
        <f t="shared" si="555"/>
        <v/>
      </c>
      <c r="AX1118" t="str">
        <f t="shared" si="556"/>
        <v/>
      </c>
      <c r="AY1118" t="str">
        <f t="shared" si="557"/>
        <v/>
      </c>
    </row>
    <row r="1119" spans="1:51" x14ac:dyDescent="0.2">
      <c r="A1119" s="5" t="s">
        <v>1255</v>
      </c>
      <c r="B1119" s="5" t="s">
        <v>1198</v>
      </c>
      <c r="C1119" s="5" t="s">
        <v>433</v>
      </c>
      <c r="D1119" s="5" t="s">
        <v>43</v>
      </c>
      <c r="E1119" s="5" t="s">
        <v>1198</v>
      </c>
      <c r="F1119" s="5" t="s">
        <v>44</v>
      </c>
      <c r="H1119" t="s">
        <v>654</v>
      </c>
      <c r="I1119" s="5" t="s">
        <v>434</v>
      </c>
      <c r="J1119" s="5" t="s">
        <v>45</v>
      </c>
      <c r="K1119" s="5"/>
      <c r="L1119" t="str">
        <f t="shared" si="527"/>
        <v>LoadingMaterial</v>
      </c>
      <c r="M1119" t="str">
        <f t="shared" si="528"/>
        <v>externalReferences</v>
      </c>
      <c r="N1119" t="str">
        <f t="shared" si="529"/>
        <v>ExternalReference</v>
      </c>
      <c r="O1119" t="str">
        <f t="shared" si="530"/>
        <v>referenceForObjects</v>
      </c>
      <c r="P1119" t="str">
        <f t="shared" si="531"/>
        <v/>
      </c>
      <c r="Q1119" t="str">
        <f t="shared" si="532"/>
        <v>Object</v>
      </c>
      <c r="R1119" t="str">
        <f t="shared" si="533"/>
        <v/>
      </c>
      <c r="S1119" t="str">
        <f t="shared" si="534"/>
        <v/>
      </c>
      <c r="T1119" t="str">
        <f t="shared" si="535"/>
        <v/>
      </c>
      <c r="U1119" t="str">
        <f t="shared" si="536"/>
        <v/>
      </c>
      <c r="V1119" t="str">
        <f t="shared" si="537"/>
        <v/>
      </c>
      <c r="W1119" t="str">
        <f>IF($A1119="Implicit","",COUNTIFS($C$8:C1119,C1119,$A$8:A1119,"Explicit"))</f>
        <v/>
      </c>
      <c r="X1119" t="str">
        <f t="shared" si="538"/>
        <v/>
      </c>
      <c r="Y1119" t="str">
        <f t="shared" si="539"/>
        <v/>
      </c>
      <c r="Z1119" t="str">
        <f t="shared" si="540"/>
        <v/>
      </c>
      <c r="AA1119" t="str">
        <f t="shared" si="541"/>
        <v/>
      </c>
      <c r="AB1119" t="str">
        <f t="shared" si="542"/>
        <v/>
      </c>
      <c r="AC1119" t="str">
        <f t="shared" si="543"/>
        <v/>
      </c>
      <c r="AD1119" t="str">
        <f t="shared" si="544"/>
        <v/>
      </c>
      <c r="AE1119" t="str">
        <f t="shared" si="545"/>
        <v/>
      </c>
      <c r="AF1119" t="str">
        <f t="shared" si="546"/>
        <v/>
      </c>
      <c r="AG1119" t="str">
        <f t="shared" si="547"/>
        <v>"Common.LoadingMaterial"</v>
      </c>
      <c r="AH1119" t="str">
        <f t="shared" si="548"/>
        <v>"externalReferences"</v>
      </c>
      <c r="AI1119" t="str">
        <f t="shared" si="549"/>
        <v>"Common.ExternalReference"</v>
      </c>
      <c r="AJ1119" t="str">
        <f t="shared" si="550"/>
        <v>"referenceForObjects"</v>
      </c>
      <c r="AK1119" t="str">
        <f t="shared" si="551"/>
        <v>"hasMany"</v>
      </c>
      <c r="AL1119" t="str">
        <f t="shared" si="552"/>
        <v>"Common.LoadingMaterial","externalReferences","Common.ExternalReference","referenceForObjects","hasMany"</v>
      </c>
      <c r="AN1119">
        <f>COUNTIF(View_conceptual!G:G,L1119)</f>
        <v>0</v>
      </c>
      <c r="AO1119">
        <f>COUNTIF(View_conceptual!H:H,L1119)+COUNTIF(View_conceptual!I:I,N1119)</f>
        <v>0</v>
      </c>
      <c r="AQ1119" t="str">
        <f t="shared" si="553"/>
        <v/>
      </c>
      <c r="AR1119" t="str">
        <f t="shared" si="554"/>
        <v/>
      </c>
      <c r="AT1119">
        <f>COUNTIF(View_full!G:G,L1119)</f>
        <v>1</v>
      </c>
      <c r="AU1119">
        <f>COUNTIF(View_full!H:H,L1119)+COUNTIF(View_full!I:I,N1119)</f>
        <v>0</v>
      </c>
      <c r="AV1119">
        <f>COUNTIFS(Property_Manual!$A$2:$A$1206,Raw!L1119,Property_Manual!$B$2:$B$1206,Raw!M1119,Property_Manual!$C$2:$C$1206,Raw!N1119,Property_Manual!$D$2:$D$1206,Raw!O1119,Property_Manual!$F$2:$F$1206,"x")</f>
        <v>0</v>
      </c>
      <c r="AW1119" t="str">
        <f t="shared" si="555"/>
        <v/>
      </c>
      <c r="AX1119" t="str">
        <f t="shared" si="556"/>
        <v/>
      </c>
      <c r="AY1119" t="str">
        <f t="shared" si="557"/>
        <v/>
      </c>
    </row>
    <row r="1120" spans="1:51" x14ac:dyDescent="0.2">
      <c r="A1120" s="5" t="s">
        <v>1255</v>
      </c>
      <c r="B1120" s="5" t="s">
        <v>1198</v>
      </c>
      <c r="C1120" s="5" t="s">
        <v>433</v>
      </c>
      <c r="D1120" s="5" t="s">
        <v>111</v>
      </c>
      <c r="E1120" s="5" t="s">
        <v>1198</v>
      </c>
      <c r="F1120" s="5" t="s">
        <v>112</v>
      </c>
      <c r="H1120" t="s">
        <v>222</v>
      </c>
      <c r="I1120" s="5" t="s">
        <v>434</v>
      </c>
      <c r="J1120" s="5" t="s">
        <v>113</v>
      </c>
      <c r="K1120" s="5"/>
      <c r="L1120" t="str">
        <f t="shared" si="527"/>
        <v>LoadingMaterial</v>
      </c>
      <c r="M1120" t="str">
        <f t="shared" si="528"/>
        <v>attachedIotDevices</v>
      </c>
      <c r="N1120" t="str">
        <f t="shared" si="529"/>
        <v>IotDevice</v>
      </c>
      <c r="O1120" t="str">
        <f t="shared" si="530"/>
        <v>attachedToObject</v>
      </c>
      <c r="P1120" t="str">
        <f t="shared" si="531"/>
        <v/>
      </c>
      <c r="Q1120" t="str">
        <f t="shared" si="532"/>
        <v>Object</v>
      </c>
      <c r="R1120" t="str">
        <f t="shared" si="533"/>
        <v/>
      </c>
      <c r="S1120" t="str">
        <f t="shared" si="534"/>
        <v/>
      </c>
      <c r="T1120" t="str">
        <f t="shared" si="535"/>
        <v/>
      </c>
      <c r="U1120" t="str">
        <f t="shared" si="536"/>
        <v/>
      </c>
      <c r="V1120" t="str">
        <f t="shared" si="537"/>
        <v/>
      </c>
      <c r="W1120" t="str">
        <f>IF($A1120="Implicit","",COUNTIFS($C$8:C1120,C1120,$A$8:A1120,"Explicit"))</f>
        <v/>
      </c>
      <c r="X1120" t="str">
        <f t="shared" si="538"/>
        <v/>
      </c>
      <c r="Y1120" t="str">
        <f t="shared" si="539"/>
        <v/>
      </c>
      <c r="Z1120" t="str">
        <f t="shared" si="540"/>
        <v/>
      </c>
      <c r="AA1120" t="str">
        <f t="shared" si="541"/>
        <v/>
      </c>
      <c r="AB1120" t="str">
        <f t="shared" si="542"/>
        <v/>
      </c>
      <c r="AC1120" t="str">
        <f t="shared" si="543"/>
        <v/>
      </c>
      <c r="AD1120" t="str">
        <f t="shared" si="544"/>
        <v/>
      </c>
      <c r="AE1120" t="str">
        <f t="shared" si="545"/>
        <v/>
      </c>
      <c r="AF1120" t="str">
        <f t="shared" si="546"/>
        <v/>
      </c>
      <c r="AG1120" t="str">
        <f t="shared" si="547"/>
        <v>"Common.LoadingMaterial"</v>
      </c>
      <c r="AH1120" t="str">
        <f t="shared" si="548"/>
        <v>"attachedIotDevices"</v>
      </c>
      <c r="AI1120" t="str">
        <f t="shared" si="549"/>
        <v>"Common.IotDevice"</v>
      </c>
      <c r="AJ1120" t="str">
        <f t="shared" si="550"/>
        <v>"attachedToObject"</v>
      </c>
      <c r="AK1120" t="str">
        <f t="shared" si="551"/>
        <v>"hasMany"</v>
      </c>
      <c r="AL1120" t="str">
        <f t="shared" si="552"/>
        <v>"Common.LoadingMaterial","attachedIotDevices","Common.IotDevice","attachedToObject","hasMany"</v>
      </c>
      <c r="AN1120">
        <f>COUNTIF(View_conceptual!G:G,L1120)</f>
        <v>0</v>
      </c>
      <c r="AO1120">
        <f>COUNTIF(View_conceptual!H:H,L1120)+COUNTIF(View_conceptual!I:I,N1120)</f>
        <v>0</v>
      </c>
      <c r="AQ1120" t="str">
        <f t="shared" si="553"/>
        <v/>
      </c>
      <c r="AR1120" t="str">
        <f t="shared" si="554"/>
        <v/>
      </c>
      <c r="AT1120">
        <f>COUNTIF(View_full!G:G,L1120)</f>
        <v>1</v>
      </c>
      <c r="AU1120">
        <f>COUNTIF(View_full!H:H,L1120)+COUNTIF(View_full!I:I,N1120)</f>
        <v>0</v>
      </c>
      <c r="AV1120">
        <f>COUNTIFS(Property_Manual!$A$2:$A$1206,Raw!L1120,Property_Manual!$B$2:$B$1206,Raw!M1120,Property_Manual!$C$2:$C$1206,Raw!N1120,Property_Manual!$D$2:$D$1206,Raw!O1120,Property_Manual!$F$2:$F$1206,"x")</f>
        <v>0</v>
      </c>
      <c r="AW1120" t="str">
        <f t="shared" si="555"/>
        <v/>
      </c>
      <c r="AX1120" t="str">
        <f t="shared" si="556"/>
        <v/>
      </c>
      <c r="AY1120" t="str">
        <f t="shared" si="557"/>
        <v/>
      </c>
    </row>
    <row r="1121" spans="1:51" x14ac:dyDescent="0.2">
      <c r="A1121" s="5" t="s">
        <v>1255</v>
      </c>
      <c r="B1121" s="5" t="s">
        <v>1198</v>
      </c>
      <c r="C1121" s="5" t="s">
        <v>433</v>
      </c>
      <c r="D1121" s="5" t="s">
        <v>114</v>
      </c>
      <c r="E1121" s="5" t="s">
        <v>1209</v>
      </c>
      <c r="F1121" s="5" t="s">
        <v>439</v>
      </c>
      <c r="H1121" t="s">
        <v>440</v>
      </c>
      <c r="I1121" s="5" t="s">
        <v>434</v>
      </c>
      <c r="J1121" s="5" t="s">
        <v>116</v>
      </c>
      <c r="K1121" s="5"/>
      <c r="L1121" t="str">
        <f t="shared" si="527"/>
        <v>LoadingMaterial</v>
      </c>
      <c r="M1121" t="str">
        <f t="shared" si="528"/>
        <v>involvedInActions</v>
      </c>
      <c r="N1121" t="str">
        <f t="shared" si="529"/>
        <v>Composing</v>
      </c>
      <c r="O1121" t="str">
        <f t="shared" si="530"/>
        <v>composedMaterials</v>
      </c>
      <c r="P1121" t="str">
        <f t="shared" si="531"/>
        <v/>
      </c>
      <c r="Q1121" t="str">
        <f t="shared" si="532"/>
        <v>Object</v>
      </c>
      <c r="R1121" t="str">
        <f t="shared" si="533"/>
        <v/>
      </c>
      <c r="S1121" t="str">
        <f t="shared" si="534"/>
        <v/>
      </c>
      <c r="T1121" t="str">
        <f t="shared" si="535"/>
        <v/>
      </c>
      <c r="U1121" t="str">
        <f t="shared" si="536"/>
        <v/>
      </c>
      <c r="V1121" t="str">
        <f t="shared" si="537"/>
        <v/>
      </c>
      <c r="W1121" t="str">
        <f>IF($A1121="Implicit","",COUNTIFS($C$8:C1121,C1121,$A$8:A1121,"Explicit"))</f>
        <v/>
      </c>
      <c r="X1121" t="str">
        <f t="shared" si="538"/>
        <v/>
      </c>
      <c r="Y1121" t="str">
        <f t="shared" si="539"/>
        <v/>
      </c>
      <c r="Z1121" t="str">
        <f t="shared" si="540"/>
        <v/>
      </c>
      <c r="AA1121" t="str">
        <f t="shared" si="541"/>
        <v/>
      </c>
      <c r="AB1121" t="str">
        <f t="shared" si="542"/>
        <v/>
      </c>
      <c r="AC1121" t="str">
        <f t="shared" si="543"/>
        <v/>
      </c>
      <c r="AD1121" t="str">
        <f t="shared" si="544"/>
        <v/>
      </c>
      <c r="AE1121" t="str">
        <f t="shared" si="545"/>
        <v/>
      </c>
      <c r="AF1121" t="str">
        <f t="shared" si="546"/>
        <v/>
      </c>
      <c r="AG1121" t="str">
        <f t="shared" si="547"/>
        <v>"Common.LoadingMaterial"</v>
      </c>
      <c r="AH1121" t="str">
        <f t="shared" si="548"/>
        <v>"involvedInActions"</v>
      </c>
      <c r="AI1121" t="str">
        <f t="shared" si="549"/>
        <v>"Action.Composing"</v>
      </c>
      <c r="AJ1121" t="str">
        <f t="shared" si="550"/>
        <v>"composedMaterials"</v>
      </c>
      <c r="AK1121" t="str">
        <f t="shared" si="551"/>
        <v>"hasMany"</v>
      </c>
      <c r="AL1121" t="str">
        <f t="shared" si="552"/>
        <v>"Common.LoadingMaterial","involvedInActions","Action.Composing","composedMaterials","hasMany"</v>
      </c>
      <c r="AN1121">
        <f>COUNTIF(View_conceptual!G:G,L1121)</f>
        <v>0</v>
      </c>
      <c r="AO1121">
        <f>COUNTIF(View_conceptual!H:H,L1121)+COUNTIF(View_conceptual!I:I,N1121)</f>
        <v>1</v>
      </c>
      <c r="AQ1121" t="str">
        <f t="shared" si="553"/>
        <v/>
      </c>
      <c r="AR1121" t="str">
        <f t="shared" si="554"/>
        <v/>
      </c>
      <c r="AT1121">
        <f>COUNTIF(View_full!G:G,L1121)</f>
        <v>1</v>
      </c>
      <c r="AU1121">
        <f>COUNTIF(View_full!H:H,L1121)+COUNTIF(View_full!I:I,N1121)</f>
        <v>1</v>
      </c>
      <c r="AV1121">
        <f>COUNTIFS(Property_Manual!$A$2:$A$1206,Raw!L1121,Property_Manual!$B$2:$B$1206,Raw!M1121,Property_Manual!$C$2:$C$1206,Raw!N1121,Property_Manual!$D$2:$D$1206,Raw!O1121,Property_Manual!$F$2:$F$1206,"x")</f>
        <v>0</v>
      </c>
      <c r="AW1121" t="str">
        <f t="shared" si="555"/>
        <v/>
      </c>
      <c r="AX1121" t="str">
        <f t="shared" si="556"/>
        <v/>
      </c>
      <c r="AY1121" t="str">
        <f t="shared" si="557"/>
        <v/>
      </c>
    </row>
    <row r="1122" spans="1:51" x14ac:dyDescent="0.2">
      <c r="A1122" s="5" t="s">
        <v>1255</v>
      </c>
      <c r="B1122" s="5" t="s">
        <v>1198</v>
      </c>
      <c r="C1122" s="5" t="s">
        <v>433</v>
      </c>
      <c r="D1122" s="5" t="s">
        <v>114</v>
      </c>
      <c r="E1122" s="5" t="s">
        <v>1209</v>
      </c>
      <c r="F1122" s="5" t="s">
        <v>829</v>
      </c>
      <c r="H1122" t="s">
        <v>830</v>
      </c>
      <c r="I1122" s="5" t="s">
        <v>434</v>
      </c>
      <c r="J1122" s="5" t="s">
        <v>116</v>
      </c>
      <c r="K1122" s="5"/>
      <c r="L1122" t="str">
        <f t="shared" si="527"/>
        <v>LoadingMaterial</v>
      </c>
      <c r="M1122" t="str">
        <f t="shared" si="528"/>
        <v>involvedInActions</v>
      </c>
      <c r="N1122" t="str">
        <f t="shared" si="529"/>
        <v>Loading</v>
      </c>
      <c r="O1122" t="str">
        <f t="shared" si="530"/>
        <v>loadedMaterials</v>
      </c>
      <c r="P1122" t="str">
        <f t="shared" si="531"/>
        <v/>
      </c>
      <c r="Q1122" t="str">
        <f t="shared" si="532"/>
        <v>Object</v>
      </c>
      <c r="R1122" t="str">
        <f t="shared" si="533"/>
        <v/>
      </c>
      <c r="S1122" t="str">
        <f t="shared" si="534"/>
        <v/>
      </c>
      <c r="T1122" t="str">
        <f t="shared" si="535"/>
        <v/>
      </c>
      <c r="U1122" t="str">
        <f t="shared" si="536"/>
        <v/>
      </c>
      <c r="V1122" t="str">
        <f t="shared" si="537"/>
        <v/>
      </c>
      <c r="W1122" t="str">
        <f>IF($A1122="Implicit","",COUNTIFS($C$8:C1122,C1122,$A$8:A1122,"Explicit"))</f>
        <v/>
      </c>
      <c r="X1122" t="str">
        <f t="shared" si="538"/>
        <v/>
      </c>
      <c r="Y1122" t="str">
        <f t="shared" si="539"/>
        <v/>
      </c>
      <c r="Z1122" t="str">
        <f t="shared" si="540"/>
        <v/>
      </c>
      <c r="AA1122" t="str">
        <f t="shared" si="541"/>
        <v/>
      </c>
      <c r="AB1122" t="str">
        <f t="shared" si="542"/>
        <v/>
      </c>
      <c r="AC1122" t="str">
        <f t="shared" si="543"/>
        <v/>
      </c>
      <c r="AD1122" t="str">
        <f t="shared" si="544"/>
        <v/>
      </c>
      <c r="AE1122" t="str">
        <f t="shared" si="545"/>
        <v/>
      </c>
      <c r="AF1122" t="str">
        <f t="shared" si="546"/>
        <v/>
      </c>
      <c r="AG1122" t="str">
        <f t="shared" si="547"/>
        <v>"Common.LoadingMaterial"</v>
      </c>
      <c r="AH1122" t="str">
        <f t="shared" si="548"/>
        <v>"involvedInActions"</v>
      </c>
      <c r="AI1122" t="str">
        <f t="shared" si="549"/>
        <v>"Action.Loading"</v>
      </c>
      <c r="AJ1122" t="str">
        <f t="shared" si="550"/>
        <v>"loadedMaterials"</v>
      </c>
      <c r="AK1122" t="str">
        <f t="shared" si="551"/>
        <v>"hasMany"</v>
      </c>
      <c r="AL1122" t="str">
        <f t="shared" si="552"/>
        <v>"Common.LoadingMaterial","involvedInActions","Action.Loading","loadedMaterials","hasMany"</v>
      </c>
      <c r="AN1122">
        <f>COUNTIF(View_conceptual!G:G,L1122)</f>
        <v>0</v>
      </c>
      <c r="AO1122">
        <f>COUNTIF(View_conceptual!H:H,L1122)+COUNTIF(View_conceptual!I:I,N1122)</f>
        <v>1</v>
      </c>
      <c r="AQ1122" t="str">
        <f t="shared" si="553"/>
        <v/>
      </c>
      <c r="AR1122" t="str">
        <f t="shared" si="554"/>
        <v/>
      </c>
      <c r="AT1122">
        <f>COUNTIF(View_full!G:G,L1122)</f>
        <v>1</v>
      </c>
      <c r="AU1122">
        <f>COUNTIF(View_full!H:H,L1122)+COUNTIF(View_full!I:I,N1122)</f>
        <v>1</v>
      </c>
      <c r="AV1122">
        <f>COUNTIFS(Property_Manual!$A$2:$A$1206,Raw!L1122,Property_Manual!$B$2:$B$1206,Raw!M1122,Property_Manual!$C$2:$C$1206,Raw!N1122,Property_Manual!$D$2:$D$1206,Raw!O1122,Property_Manual!$F$2:$F$1206,"x")</f>
        <v>0</v>
      </c>
      <c r="AW1122" t="str">
        <f t="shared" si="555"/>
        <v/>
      </c>
      <c r="AX1122" t="str">
        <f t="shared" si="556"/>
        <v/>
      </c>
      <c r="AY1122" t="str">
        <f t="shared" si="557"/>
        <v/>
      </c>
    </row>
    <row r="1123" spans="1:51" x14ac:dyDescent="0.2">
      <c r="A1123" s="5" t="s">
        <v>1255</v>
      </c>
      <c r="B1123" s="5" t="s">
        <v>1198</v>
      </c>
      <c r="C1123" s="5" t="s">
        <v>433</v>
      </c>
      <c r="D1123" s="5" t="s">
        <v>114</v>
      </c>
      <c r="E1123" s="5" t="s">
        <v>1209</v>
      </c>
      <c r="F1123" s="5" t="s">
        <v>1043</v>
      </c>
      <c r="H1123" t="s">
        <v>1045</v>
      </c>
      <c r="I1123" s="5" t="s">
        <v>434</v>
      </c>
      <c r="J1123" s="5" t="s">
        <v>116</v>
      </c>
      <c r="K1123" s="5"/>
      <c r="L1123" t="str">
        <f t="shared" si="527"/>
        <v>LoadingMaterial</v>
      </c>
      <c r="M1123" t="str">
        <f t="shared" si="528"/>
        <v>involvedInActions</v>
      </c>
      <c r="N1123" t="str">
        <f t="shared" si="529"/>
        <v>Storing</v>
      </c>
      <c r="O1123" t="str">
        <f t="shared" si="530"/>
        <v>storedObjects</v>
      </c>
      <c r="P1123" t="str">
        <f t="shared" si="531"/>
        <v/>
      </c>
      <c r="Q1123" t="str">
        <f t="shared" si="532"/>
        <v>Object</v>
      </c>
      <c r="R1123" t="str">
        <f t="shared" si="533"/>
        <v/>
      </c>
      <c r="S1123" t="str">
        <f t="shared" si="534"/>
        <v/>
      </c>
      <c r="T1123" t="str">
        <f t="shared" si="535"/>
        <v/>
      </c>
      <c r="U1123" t="str">
        <f t="shared" si="536"/>
        <v/>
      </c>
      <c r="V1123" t="str">
        <f t="shared" si="537"/>
        <v/>
      </c>
      <c r="W1123" t="str">
        <f>IF($A1123="Implicit","",COUNTIFS($C$8:C1123,C1123,$A$8:A1123,"Explicit"))</f>
        <v/>
      </c>
      <c r="X1123" t="str">
        <f t="shared" si="538"/>
        <v/>
      </c>
      <c r="Y1123" t="str">
        <f t="shared" si="539"/>
        <v/>
      </c>
      <c r="Z1123" t="str">
        <f t="shared" si="540"/>
        <v/>
      </c>
      <c r="AA1123" t="str">
        <f t="shared" si="541"/>
        <v/>
      </c>
      <c r="AB1123" t="str">
        <f t="shared" si="542"/>
        <v/>
      </c>
      <c r="AC1123" t="str">
        <f t="shared" si="543"/>
        <v/>
      </c>
      <c r="AD1123" t="str">
        <f t="shared" si="544"/>
        <v/>
      </c>
      <c r="AE1123" t="str">
        <f t="shared" si="545"/>
        <v/>
      </c>
      <c r="AF1123" t="str">
        <f t="shared" si="546"/>
        <v/>
      </c>
      <c r="AG1123" t="str">
        <f t="shared" si="547"/>
        <v>"Common.LoadingMaterial"</v>
      </c>
      <c r="AH1123" t="str">
        <f t="shared" si="548"/>
        <v>"involvedInActions"</v>
      </c>
      <c r="AI1123" t="str">
        <f t="shared" si="549"/>
        <v>"Action.Storing"</v>
      </c>
      <c r="AJ1123" t="str">
        <f t="shared" si="550"/>
        <v>"storedObjects"</v>
      </c>
      <c r="AK1123" t="str">
        <f t="shared" si="551"/>
        <v>"hasMany"</v>
      </c>
      <c r="AL1123" t="str">
        <f t="shared" si="552"/>
        <v>"Common.LoadingMaterial","involvedInActions","Action.Storing","storedObjects","hasMany"</v>
      </c>
      <c r="AN1123">
        <f>COUNTIF(View_conceptual!G:G,L1123)</f>
        <v>0</v>
      </c>
      <c r="AO1123">
        <f>COUNTIF(View_conceptual!H:H,L1123)+COUNTIF(View_conceptual!I:I,N1123)</f>
        <v>0</v>
      </c>
      <c r="AQ1123" t="str">
        <f t="shared" si="553"/>
        <v/>
      </c>
      <c r="AR1123" t="str">
        <f t="shared" si="554"/>
        <v/>
      </c>
      <c r="AT1123">
        <f>COUNTIF(View_full!G:G,L1123)</f>
        <v>1</v>
      </c>
      <c r="AU1123">
        <f>COUNTIF(View_full!H:H,L1123)+COUNTIF(View_full!I:I,N1123)</f>
        <v>1</v>
      </c>
      <c r="AV1123">
        <f>COUNTIFS(Property_Manual!$A$2:$A$1206,Raw!L1123,Property_Manual!$B$2:$B$1206,Raw!M1123,Property_Manual!$C$2:$C$1206,Raw!N1123,Property_Manual!$D$2:$D$1206,Raw!O1123,Property_Manual!$F$2:$F$1206,"x")</f>
        <v>0</v>
      </c>
      <c r="AW1123" t="str">
        <f t="shared" si="555"/>
        <v/>
      </c>
      <c r="AX1123" t="str">
        <f t="shared" si="556"/>
        <v/>
      </c>
      <c r="AY1123" t="str">
        <f t="shared" si="557"/>
        <v/>
      </c>
    </row>
    <row r="1124" spans="1:51" x14ac:dyDescent="0.2">
      <c r="A1124" s="5" t="s">
        <v>1254</v>
      </c>
      <c r="B1124" s="5" t="s">
        <v>1198</v>
      </c>
      <c r="C1124" s="5" t="s">
        <v>433</v>
      </c>
      <c r="D1124" s="5" t="s">
        <v>145</v>
      </c>
      <c r="E1124" s="5" t="s">
        <v>49</v>
      </c>
      <c r="F1124" s="5" t="s">
        <v>146</v>
      </c>
      <c r="H1124" s="5"/>
      <c r="I1124" s="5" t="s">
        <v>434</v>
      </c>
      <c r="J1124" s="5" t="s">
        <v>147</v>
      </c>
      <c r="K1124" s="5"/>
      <c r="L1124" t="str">
        <f t="shared" si="527"/>
        <v>LoadingMaterial</v>
      </c>
      <c r="M1124" t="str">
        <f t="shared" si="528"/>
        <v>otherIdentifiers</v>
      </c>
      <c r="N1124" t="str">
        <f t="shared" si="529"/>
        <v>OtherIdentifier</v>
      </c>
      <c r="O1124" t="str">
        <f t="shared" si="530"/>
        <v/>
      </c>
      <c r="P1124" t="str">
        <f t="shared" si="531"/>
        <v/>
      </c>
      <c r="Q1124" t="str">
        <f t="shared" si="532"/>
        <v>Object</v>
      </c>
      <c r="R1124" t="str">
        <f t="shared" si="533"/>
        <v>"Common"</v>
      </c>
      <c r="S1124" t="str">
        <f t="shared" si="534"/>
        <v>"LoadingMaterial"</v>
      </c>
      <c r="T1124" t="str">
        <f t="shared" si="535"/>
        <v>"otherIdentifiers"</v>
      </c>
      <c r="U1124" t="str">
        <f t="shared" si="536"/>
        <v>"Embedded"</v>
      </c>
      <c r="V1124" t="str">
        <f t="shared" si="537"/>
        <v>"OtherIdentifier"</v>
      </c>
      <c r="W1124">
        <f>IF($A1124="Implicit","",COUNTIFS($C$8:C1124,C1124,$A$8:A1124,"Explicit"))</f>
        <v>5</v>
      </c>
      <c r="X1124" t="str">
        <f t="shared" si="538"/>
        <v>"LoadingMaterial describes transportable; complementary non-Piece objects such as dry ice or nets"</v>
      </c>
      <c r="Y1124" t="str">
        <f t="shared" si="539"/>
        <v>"Details about any other identifier; depending on the context of use"</v>
      </c>
      <c r="Z1124" t="str">
        <f t="shared" si="540"/>
        <v>"true"</v>
      </c>
      <c r="AA1124" t="str">
        <f t="shared" si="541"/>
        <v>"false"</v>
      </c>
      <c r="AB1124" t="str">
        <f t="shared" si="542"/>
        <v>""</v>
      </c>
      <c r="AC1124" t="str">
        <f t="shared" si="543"/>
        <v>"https://onerecord.iata.org/ns/cargo#LoadingMaterial"</v>
      </c>
      <c r="AD1124" t="str">
        <f t="shared" si="544"/>
        <v>"https://onerecord.iata.org/ns/cargo#otherIdentifiers"</v>
      </c>
      <c r="AE1124" t="str">
        <f t="shared" si="545"/>
        <v>"https://onerecord.iata.org/ns/cargo#OtherIdentifier"</v>
      </c>
      <c r="AF1124" t="str">
        <f t="shared" si="546"/>
        <v>"Common","LoadingMaterial","otherIdentifiers","Embedded","OtherIdentifier",5,"LoadingMaterial describes transportable; complementary non-Piece objects such as dry ice or nets","Details about any other identifier; depending on the context of use","true","false","","https://onerecord.iata.org/ns/cargo#LoadingMaterial","https://onerecord.iata.org/ns/cargo#otherIdentifiers","https://onerecord.iata.org/ns/cargo#OtherIdentifier"</v>
      </c>
      <c r="AG1124" t="str">
        <f t="shared" si="547"/>
        <v>"Common.LoadingMaterial"</v>
      </c>
      <c r="AH1124" t="str">
        <f t="shared" si="548"/>
        <v>"otherIdentifiers"</v>
      </c>
      <c r="AI1124" t="str">
        <f t="shared" si="549"/>
        <v>"Embedded.OtherIdentifier"</v>
      </c>
      <c r="AJ1124" t="str">
        <f t="shared" si="550"/>
        <v>""</v>
      </c>
      <c r="AK1124" t="str">
        <f t="shared" si="551"/>
        <v>"hasMany"</v>
      </c>
      <c r="AL1124" t="str">
        <f t="shared" si="552"/>
        <v>"Common.LoadingMaterial","otherIdentifiers","Embedded.OtherIdentifier","","hasMany"</v>
      </c>
      <c r="AN1124">
        <f>COUNTIF(View_conceptual!G:G,L1124)</f>
        <v>0</v>
      </c>
      <c r="AO1124">
        <f>COUNTIF(View_conceptual!H:H,L1124)+COUNTIF(View_conceptual!I:I,N1124)</f>
        <v>0</v>
      </c>
      <c r="AQ1124" t="str">
        <f t="shared" si="553"/>
        <v/>
      </c>
      <c r="AR1124" t="str">
        <f t="shared" si="554"/>
        <v/>
      </c>
      <c r="AT1124">
        <f>COUNTIF(View_full!G:G,L1124)</f>
        <v>1</v>
      </c>
      <c r="AU1124">
        <f>COUNTIF(View_full!H:H,L1124)+COUNTIF(View_full!I:I,N1124)</f>
        <v>0</v>
      </c>
      <c r="AV1124">
        <f>COUNTIFS(Property_Manual!$A$2:$A$1206,Raw!L1124,Property_Manual!$B$2:$B$1206,Raw!M1124,Property_Manual!$C$2:$C$1206,Raw!N1124,Property_Manual!$D$2:$D$1206,Raw!O1124,Property_Manual!$F$2:$F$1206,"x")</f>
        <v>0</v>
      </c>
      <c r="AW1124" t="str">
        <f t="shared" si="555"/>
        <v>"Common","LoadingMaterial","otherIdentifiers","Embedded","OtherIdentifier",5,"LoadingMaterial describes transportable; complementary non-Piece objects such as dry ice or nets","Details about any other identifier; depending on the context of use","true","false","","https://onerecord.iata.org/ns/cargo#LoadingMaterial","https://onerecord.iata.org/ns/cargo#otherIdentifiers","https://onerecord.iata.org/ns/cargo#OtherIdentifier"</v>
      </c>
      <c r="AX1124" t="str">
        <f t="shared" si="556"/>
        <v/>
      </c>
      <c r="AY1124" t="str">
        <f t="shared" si="557"/>
        <v/>
      </c>
    </row>
    <row r="1125" spans="1:51" x14ac:dyDescent="0.2">
      <c r="A1125" s="5" t="s">
        <v>1254</v>
      </c>
      <c r="B1125" s="5" t="s">
        <v>1198</v>
      </c>
      <c r="C1125" s="5" t="s">
        <v>433</v>
      </c>
      <c r="D1125" s="5" t="s">
        <v>232</v>
      </c>
      <c r="E1125" s="5"/>
      <c r="F1125" s="5" t="s">
        <v>6</v>
      </c>
      <c r="G1125">
        <v>1</v>
      </c>
      <c r="I1125" s="5" t="s">
        <v>434</v>
      </c>
      <c r="J1125" s="5" t="s">
        <v>233</v>
      </c>
      <c r="K1125" s="5"/>
      <c r="L1125" t="str">
        <f t="shared" si="527"/>
        <v>LoadingMaterial</v>
      </c>
      <c r="M1125" t="str">
        <f t="shared" si="528"/>
        <v>description</v>
      </c>
      <c r="N1125" t="str">
        <f t="shared" si="529"/>
        <v>string</v>
      </c>
      <c r="O1125" t="str">
        <f t="shared" si="530"/>
        <v/>
      </c>
      <c r="P1125" t="str">
        <f t="shared" si="531"/>
        <v/>
      </c>
      <c r="Q1125" t="str">
        <f t="shared" si="532"/>
        <v>Object</v>
      </c>
      <c r="R1125" t="str">
        <f t="shared" si="533"/>
        <v>"Common"</v>
      </c>
      <c r="S1125" t="str">
        <f t="shared" si="534"/>
        <v>"LoadingMaterial"</v>
      </c>
      <c r="T1125" t="str">
        <f t="shared" si="535"/>
        <v>"description"</v>
      </c>
      <c r="U1125" t="str">
        <f t="shared" si="536"/>
        <v>""</v>
      </c>
      <c r="V1125" t="str">
        <f t="shared" si="537"/>
        <v>"string"</v>
      </c>
      <c r="W1125">
        <f>IF($A1125="Implicit","",COUNTIFS($C$8:C1125,C1125,$A$8:A1125,"Explicit"))</f>
        <v>6</v>
      </c>
      <c r="X1125" t="str">
        <f t="shared" si="538"/>
        <v>"LoadingMaterial describes transportable; complementary non-Piece objects such as dry ice or nets"</v>
      </c>
      <c r="Y1125" t="str">
        <f t="shared" si="539"/>
        <v>"Natural language description if required"</v>
      </c>
      <c r="Z1125" t="str">
        <f t="shared" si="540"/>
        <v>"false"</v>
      </c>
      <c r="AA1125" t="str">
        <f t="shared" si="541"/>
        <v>"false"</v>
      </c>
      <c r="AB1125" t="str">
        <f t="shared" si="542"/>
        <v>""</v>
      </c>
      <c r="AC1125" t="str">
        <f t="shared" si="543"/>
        <v>"https://onerecord.iata.org/ns/cargo#LoadingMaterial"</v>
      </c>
      <c r="AD1125" t="str">
        <f t="shared" si="544"/>
        <v>"https://onerecord.iata.org/ns/cargo#description"</v>
      </c>
      <c r="AE1125" t="str">
        <f t="shared" si="545"/>
        <v>"http://www.w3.org/2001/XMLSchema#string"</v>
      </c>
      <c r="AF1125" t="str">
        <f t="shared" si="546"/>
        <v>"Common","LoadingMaterial","description","","string",6,"LoadingMaterial describes transportable; complementary non-Piece objects such as dry ice or nets","Natural language description if required","false","false","","https://onerecord.iata.org/ns/cargo#LoadingMaterial","https://onerecord.iata.org/ns/cargo#description","http://www.w3.org/2001/XMLSchema#string"</v>
      </c>
      <c r="AG1125" t="str">
        <f t="shared" si="547"/>
        <v>"Common.LoadingMaterial"</v>
      </c>
      <c r="AH1125" t="str">
        <f t="shared" si="548"/>
        <v>"description"</v>
      </c>
      <c r="AI1125" t="str">
        <f t="shared" si="549"/>
        <v>".string"</v>
      </c>
      <c r="AJ1125" t="str">
        <f t="shared" si="550"/>
        <v>""</v>
      </c>
      <c r="AK1125" t="str">
        <f t="shared" si="551"/>
        <v>"hasOne"</v>
      </c>
      <c r="AL1125" t="str">
        <f t="shared" si="552"/>
        <v>"Common.LoadingMaterial","description",".string","","hasOne"</v>
      </c>
      <c r="AN1125">
        <f>COUNTIF(View_conceptual!G:G,L1125)</f>
        <v>0</v>
      </c>
      <c r="AO1125">
        <f>COUNTIF(View_conceptual!H:H,L1125)+COUNTIF(View_conceptual!I:I,N1125)</f>
        <v>0</v>
      </c>
      <c r="AQ1125" t="str">
        <f t="shared" si="553"/>
        <v/>
      </c>
      <c r="AR1125" t="str">
        <f t="shared" si="554"/>
        <v/>
      </c>
      <c r="AT1125">
        <f>COUNTIF(View_full!G:G,L1125)</f>
        <v>1</v>
      </c>
      <c r="AU1125">
        <f>COUNTIF(View_full!H:H,L1125)+COUNTIF(View_full!I:I,N1125)</f>
        <v>0</v>
      </c>
      <c r="AV1125">
        <f>COUNTIFS(Property_Manual!$A$2:$A$1206,Raw!L1125,Property_Manual!$B$2:$B$1206,Raw!M1125,Property_Manual!$C$2:$C$1206,Raw!N1125,Property_Manual!$D$2:$D$1206,Raw!O1125,Property_Manual!$F$2:$F$1206,"x")</f>
        <v>0</v>
      </c>
      <c r="AW1125" t="str">
        <f t="shared" si="555"/>
        <v>"Common","LoadingMaterial","description","","string",6,"LoadingMaterial describes transportable; complementary non-Piece objects such as dry ice or nets","Natural language description if required","false","false","","https://onerecord.iata.org/ns/cargo#LoadingMaterial","https://onerecord.iata.org/ns/cargo#description","http://www.w3.org/2001/XMLSchema#string"</v>
      </c>
      <c r="AX1125" t="str">
        <f t="shared" si="556"/>
        <v/>
      </c>
      <c r="AY1125" t="str">
        <f t="shared" si="557"/>
        <v/>
      </c>
    </row>
    <row r="1126" spans="1:51" x14ac:dyDescent="0.2">
      <c r="A1126" s="5" t="s">
        <v>1254</v>
      </c>
      <c r="B1126" s="5" t="s">
        <v>1198</v>
      </c>
      <c r="C1126" s="5" t="s">
        <v>433</v>
      </c>
      <c r="D1126" s="5" t="s">
        <v>435</v>
      </c>
      <c r="E1126" s="5"/>
      <c r="F1126" s="5" t="s">
        <v>6</v>
      </c>
      <c r="G1126">
        <v>1</v>
      </c>
      <c r="I1126" s="5" t="s">
        <v>434</v>
      </c>
      <c r="J1126" s="5" t="s">
        <v>436</v>
      </c>
      <c r="K1126" s="5"/>
      <c r="L1126" t="str">
        <f t="shared" si="527"/>
        <v>LoadingMaterial</v>
      </c>
      <c r="M1126" t="str">
        <f t="shared" si="528"/>
        <v>materialModel</v>
      </c>
      <c r="N1126" t="str">
        <f t="shared" si="529"/>
        <v>string</v>
      </c>
      <c r="O1126" t="str">
        <f t="shared" si="530"/>
        <v/>
      </c>
      <c r="P1126" t="str">
        <f t="shared" si="531"/>
        <v/>
      </c>
      <c r="Q1126" t="str">
        <f t="shared" si="532"/>
        <v>Object</v>
      </c>
      <c r="R1126" t="str">
        <f t="shared" si="533"/>
        <v>"Common"</v>
      </c>
      <c r="S1126" t="str">
        <f t="shared" si="534"/>
        <v>"LoadingMaterial"</v>
      </c>
      <c r="T1126" t="str">
        <f t="shared" si="535"/>
        <v>"materialModel"</v>
      </c>
      <c r="U1126" t="str">
        <f t="shared" si="536"/>
        <v>""</v>
      </c>
      <c r="V1126" t="str">
        <f t="shared" si="537"/>
        <v>"string"</v>
      </c>
      <c r="W1126">
        <f>IF($A1126="Implicit","",COUNTIFS($C$8:C1126,C1126,$A$8:A1126,"Explicit"))</f>
        <v>7</v>
      </c>
      <c r="X1126" t="str">
        <f t="shared" si="538"/>
        <v>"LoadingMaterial describes transportable; complementary non-Piece objects such as dry ice or nets"</v>
      </c>
      <c r="Y1126" t="str">
        <f t="shared" si="539"/>
        <v>"Model of the LoadingMaterial if any"</v>
      </c>
      <c r="Z1126" t="str">
        <f t="shared" si="540"/>
        <v>"false"</v>
      </c>
      <c r="AA1126" t="str">
        <f t="shared" si="541"/>
        <v>"false"</v>
      </c>
      <c r="AB1126" t="str">
        <f t="shared" si="542"/>
        <v>""</v>
      </c>
      <c r="AC1126" t="str">
        <f t="shared" si="543"/>
        <v>"https://onerecord.iata.org/ns/cargo#LoadingMaterial"</v>
      </c>
      <c r="AD1126" t="str">
        <f t="shared" si="544"/>
        <v>"https://onerecord.iata.org/ns/cargo#materialModel"</v>
      </c>
      <c r="AE1126" t="str">
        <f t="shared" si="545"/>
        <v>"http://www.w3.org/2001/XMLSchema#string"</v>
      </c>
      <c r="AF1126" t="str">
        <f t="shared" si="546"/>
        <v>"Common","LoadingMaterial","materialModel","","string",7,"LoadingMaterial describes transportable; complementary non-Piece objects such as dry ice or nets","Model of the LoadingMaterial if any","false","false","","https://onerecord.iata.org/ns/cargo#LoadingMaterial","https://onerecord.iata.org/ns/cargo#materialModel","http://www.w3.org/2001/XMLSchema#string"</v>
      </c>
      <c r="AG1126" t="str">
        <f t="shared" si="547"/>
        <v>"Common.LoadingMaterial"</v>
      </c>
      <c r="AH1126" t="str">
        <f t="shared" si="548"/>
        <v>"materialModel"</v>
      </c>
      <c r="AI1126" t="str">
        <f t="shared" si="549"/>
        <v>".string"</v>
      </c>
      <c r="AJ1126" t="str">
        <f t="shared" si="550"/>
        <v>""</v>
      </c>
      <c r="AK1126" t="str">
        <f t="shared" si="551"/>
        <v>"hasOne"</v>
      </c>
      <c r="AL1126" t="str">
        <f t="shared" si="552"/>
        <v>"Common.LoadingMaterial","materialModel",".string","","hasOne"</v>
      </c>
      <c r="AN1126">
        <f>COUNTIF(View_conceptual!G:G,L1126)</f>
        <v>0</v>
      </c>
      <c r="AO1126">
        <f>COUNTIF(View_conceptual!H:H,L1126)+COUNTIF(View_conceptual!I:I,N1126)</f>
        <v>0</v>
      </c>
      <c r="AQ1126" t="str">
        <f t="shared" si="553"/>
        <v/>
      </c>
      <c r="AR1126" t="str">
        <f t="shared" si="554"/>
        <v/>
      </c>
      <c r="AT1126">
        <f>COUNTIF(View_full!G:G,L1126)</f>
        <v>1</v>
      </c>
      <c r="AU1126">
        <f>COUNTIF(View_full!H:H,L1126)+COUNTIF(View_full!I:I,N1126)</f>
        <v>0</v>
      </c>
      <c r="AV1126">
        <f>COUNTIFS(Property_Manual!$A$2:$A$1206,Raw!L1126,Property_Manual!$B$2:$B$1206,Raw!M1126,Property_Manual!$C$2:$C$1206,Raw!N1126,Property_Manual!$D$2:$D$1206,Raw!O1126,Property_Manual!$F$2:$F$1206,"x")</f>
        <v>0</v>
      </c>
      <c r="AW1126" t="str">
        <f t="shared" si="555"/>
        <v>"Common","LoadingMaterial","materialModel","","string",7,"LoadingMaterial describes transportable; complementary non-Piece objects such as dry ice or nets","Model of the LoadingMaterial if any","false","false","","https://onerecord.iata.org/ns/cargo#LoadingMaterial","https://onerecord.iata.org/ns/cargo#materialModel","http://www.w3.org/2001/XMLSchema#string"</v>
      </c>
      <c r="AX1126" t="str">
        <f t="shared" si="556"/>
        <v/>
      </c>
      <c r="AY1126" t="str">
        <f t="shared" si="557"/>
        <v/>
      </c>
    </row>
    <row r="1127" spans="1:51" x14ac:dyDescent="0.2">
      <c r="A1127" s="5" t="s">
        <v>1254</v>
      </c>
      <c r="B1127" s="5" t="s">
        <v>1198</v>
      </c>
      <c r="C1127" s="5" t="s">
        <v>433</v>
      </c>
      <c r="D1127" s="5" t="s">
        <v>437</v>
      </c>
      <c r="E1127" s="5"/>
      <c r="F1127" s="5" t="s">
        <v>6</v>
      </c>
      <c r="G1127">
        <v>1</v>
      </c>
      <c r="I1127" s="5" t="s">
        <v>434</v>
      </c>
      <c r="J1127" s="5" t="s">
        <v>438</v>
      </c>
      <c r="K1127" s="5"/>
      <c r="L1127" t="str">
        <f t="shared" si="527"/>
        <v>LoadingMaterial</v>
      </c>
      <c r="M1127" t="str">
        <f t="shared" si="528"/>
        <v>materialType</v>
      </c>
      <c r="N1127" t="str">
        <f t="shared" si="529"/>
        <v>string</v>
      </c>
      <c r="O1127" t="str">
        <f t="shared" si="530"/>
        <v/>
      </c>
      <c r="P1127" t="str">
        <f t="shared" si="531"/>
        <v/>
      </c>
      <c r="Q1127" t="str">
        <f t="shared" si="532"/>
        <v>Object</v>
      </c>
      <c r="R1127" t="str">
        <f t="shared" si="533"/>
        <v>"Common"</v>
      </c>
      <c r="S1127" t="str">
        <f t="shared" si="534"/>
        <v>"LoadingMaterial"</v>
      </c>
      <c r="T1127" t="str">
        <f t="shared" si="535"/>
        <v>"materialType"</v>
      </c>
      <c r="U1127" t="str">
        <f t="shared" si="536"/>
        <v>""</v>
      </c>
      <c r="V1127" t="str">
        <f t="shared" si="537"/>
        <v>"string"</v>
      </c>
      <c r="W1127">
        <f>IF($A1127="Implicit","",COUNTIFS($C$8:C1127,C1127,$A$8:A1127,"Explicit"))</f>
        <v>8</v>
      </c>
      <c r="X1127" t="str">
        <f t="shared" si="538"/>
        <v>"LoadingMaterial describes transportable; complementary non-Piece objects such as dry ice or nets"</v>
      </c>
      <c r="Y1127" t="str">
        <f t="shared" si="539"/>
        <v>"Type of the LoadingMaterial"</v>
      </c>
      <c r="Z1127" t="str">
        <f t="shared" si="540"/>
        <v>"false"</v>
      </c>
      <c r="AA1127" t="str">
        <f t="shared" si="541"/>
        <v>"false"</v>
      </c>
      <c r="AB1127" t="str">
        <f t="shared" si="542"/>
        <v>""</v>
      </c>
      <c r="AC1127" t="str">
        <f t="shared" si="543"/>
        <v>"https://onerecord.iata.org/ns/cargo#LoadingMaterial"</v>
      </c>
      <c r="AD1127" t="str">
        <f t="shared" si="544"/>
        <v>"https://onerecord.iata.org/ns/cargo#materialType"</v>
      </c>
      <c r="AE1127" t="str">
        <f t="shared" si="545"/>
        <v>"http://www.w3.org/2001/XMLSchema#string"</v>
      </c>
      <c r="AF1127" t="str">
        <f t="shared" si="546"/>
        <v>"Common","LoadingMaterial","materialType","","string",8,"LoadingMaterial describes transportable; complementary non-Piece objects such as dry ice or nets","Type of the LoadingMaterial","false","false","","https://onerecord.iata.org/ns/cargo#LoadingMaterial","https://onerecord.iata.org/ns/cargo#materialType","http://www.w3.org/2001/XMLSchema#string"</v>
      </c>
      <c r="AG1127" t="str">
        <f t="shared" si="547"/>
        <v>"Common.LoadingMaterial"</v>
      </c>
      <c r="AH1127" t="str">
        <f t="shared" si="548"/>
        <v>"materialType"</v>
      </c>
      <c r="AI1127" t="str">
        <f t="shared" si="549"/>
        <v>".string"</v>
      </c>
      <c r="AJ1127" t="str">
        <f t="shared" si="550"/>
        <v>""</v>
      </c>
      <c r="AK1127" t="str">
        <f t="shared" si="551"/>
        <v>"hasOne"</v>
      </c>
      <c r="AL1127" t="str">
        <f t="shared" si="552"/>
        <v>"Common.LoadingMaterial","materialType",".string","","hasOne"</v>
      </c>
      <c r="AN1127">
        <f>COUNTIF(View_conceptual!G:G,L1127)</f>
        <v>0</v>
      </c>
      <c r="AO1127">
        <f>COUNTIF(View_conceptual!H:H,L1127)+COUNTIF(View_conceptual!I:I,N1127)</f>
        <v>0</v>
      </c>
      <c r="AQ1127" t="str">
        <f t="shared" si="553"/>
        <v/>
      </c>
      <c r="AR1127" t="str">
        <f t="shared" si="554"/>
        <v/>
      </c>
      <c r="AT1127">
        <f>COUNTIF(View_full!G:G,L1127)</f>
        <v>1</v>
      </c>
      <c r="AU1127">
        <f>COUNTIF(View_full!H:H,L1127)+COUNTIF(View_full!I:I,N1127)</f>
        <v>0</v>
      </c>
      <c r="AV1127">
        <f>COUNTIFS(Property_Manual!$A$2:$A$1206,Raw!L1127,Property_Manual!$B$2:$B$1206,Raw!M1127,Property_Manual!$C$2:$C$1206,Raw!N1127,Property_Manual!$D$2:$D$1206,Raw!O1127,Property_Manual!$F$2:$F$1206,"x")</f>
        <v>0</v>
      </c>
      <c r="AW1127" t="str">
        <f t="shared" si="555"/>
        <v>"Common","LoadingMaterial","materialType","","string",8,"LoadingMaterial describes transportable; complementary non-Piece objects such as dry ice or nets","Type of the LoadingMaterial","false","false","","https://onerecord.iata.org/ns/cargo#LoadingMaterial","https://onerecord.iata.org/ns/cargo#materialType","http://www.w3.org/2001/XMLSchema#string"</v>
      </c>
      <c r="AX1127" t="str">
        <f t="shared" si="556"/>
        <v/>
      </c>
      <c r="AY1127" t="str">
        <f t="shared" si="557"/>
        <v/>
      </c>
    </row>
    <row r="1128" spans="1:51" x14ac:dyDescent="0.2">
      <c r="A1128" s="5" t="s">
        <v>1254</v>
      </c>
      <c r="B1128" s="5" t="s">
        <v>1198</v>
      </c>
      <c r="C1128" s="5" t="s">
        <v>433</v>
      </c>
      <c r="D1128" s="5" t="s">
        <v>236</v>
      </c>
      <c r="E1128" s="5"/>
      <c r="F1128" s="5" t="s">
        <v>6</v>
      </c>
      <c r="G1128">
        <v>1</v>
      </c>
      <c r="H1128" s="5"/>
      <c r="I1128" s="5" t="s">
        <v>434</v>
      </c>
      <c r="J1128" s="5" t="s">
        <v>237</v>
      </c>
      <c r="K1128" s="5"/>
      <c r="L1128" t="str">
        <f t="shared" si="527"/>
        <v>LoadingMaterial</v>
      </c>
      <c r="M1128" t="str">
        <f t="shared" si="528"/>
        <v>serialNumber</v>
      </c>
      <c r="N1128" t="str">
        <f t="shared" si="529"/>
        <v>string</v>
      </c>
      <c r="O1128" t="str">
        <f t="shared" si="530"/>
        <v/>
      </c>
      <c r="P1128" t="str">
        <f t="shared" si="531"/>
        <v/>
      </c>
      <c r="Q1128" t="str">
        <f t="shared" si="532"/>
        <v>Object</v>
      </c>
      <c r="R1128" t="str">
        <f t="shared" si="533"/>
        <v>"Common"</v>
      </c>
      <c r="S1128" t="str">
        <f t="shared" si="534"/>
        <v>"LoadingMaterial"</v>
      </c>
      <c r="T1128" t="str">
        <f t="shared" si="535"/>
        <v>"serialNumber"</v>
      </c>
      <c r="U1128" t="str">
        <f t="shared" si="536"/>
        <v>""</v>
      </c>
      <c r="V1128" t="str">
        <f t="shared" si="537"/>
        <v>"string"</v>
      </c>
      <c r="W1128">
        <f>IF($A1128="Implicit","",COUNTIFS($C$8:C1128,C1128,$A$8:A1128,"Explicit"))</f>
        <v>9</v>
      </c>
      <c r="X1128" t="str">
        <f t="shared" si="538"/>
        <v>"LoadingMaterial describes transportable; complementary non-Piece objects such as dry ice or nets"</v>
      </c>
      <c r="Y1128" t="str">
        <f t="shared" si="539"/>
        <v>"Serial number that allows to uniquely identify the object"</v>
      </c>
      <c r="Z1128" t="str">
        <f t="shared" si="540"/>
        <v>"false"</v>
      </c>
      <c r="AA1128" t="str">
        <f t="shared" si="541"/>
        <v>"false"</v>
      </c>
      <c r="AB1128" t="str">
        <f t="shared" si="542"/>
        <v>""</v>
      </c>
      <c r="AC1128" t="str">
        <f t="shared" si="543"/>
        <v>"https://onerecord.iata.org/ns/cargo#LoadingMaterial"</v>
      </c>
      <c r="AD1128" t="str">
        <f t="shared" si="544"/>
        <v>"https://onerecord.iata.org/ns/cargo#serialNumber"</v>
      </c>
      <c r="AE1128" t="str">
        <f t="shared" si="545"/>
        <v>"http://www.w3.org/2001/XMLSchema#string"</v>
      </c>
      <c r="AF1128" t="str">
        <f t="shared" si="546"/>
        <v>"Common","LoadingMaterial","serialNumber","","string",9,"LoadingMaterial describes transportable; complementary non-Piece objects such as dry ice or nets","Serial number that allows to uniquely identify the object","false","false","","https://onerecord.iata.org/ns/cargo#LoadingMaterial","https://onerecord.iata.org/ns/cargo#serialNumber","http://www.w3.org/2001/XMLSchema#string"</v>
      </c>
      <c r="AG1128" t="str">
        <f t="shared" si="547"/>
        <v>"Common.LoadingMaterial"</v>
      </c>
      <c r="AH1128" t="str">
        <f t="shared" si="548"/>
        <v>"serialNumber"</v>
      </c>
      <c r="AI1128" t="str">
        <f t="shared" si="549"/>
        <v>".string"</v>
      </c>
      <c r="AJ1128" t="str">
        <f t="shared" si="550"/>
        <v>""</v>
      </c>
      <c r="AK1128" t="str">
        <f t="shared" si="551"/>
        <v>"hasOne"</v>
      </c>
      <c r="AL1128" t="str">
        <f t="shared" si="552"/>
        <v>"Common.LoadingMaterial","serialNumber",".string","","hasOne"</v>
      </c>
      <c r="AN1128">
        <f>COUNTIF(View_conceptual!G:G,L1128)</f>
        <v>0</v>
      </c>
      <c r="AO1128">
        <f>COUNTIF(View_conceptual!H:H,L1128)+COUNTIF(View_conceptual!I:I,N1128)</f>
        <v>0</v>
      </c>
      <c r="AQ1128" t="str">
        <f t="shared" si="553"/>
        <v/>
      </c>
      <c r="AR1128" t="str">
        <f t="shared" si="554"/>
        <v/>
      </c>
      <c r="AT1128">
        <f>COUNTIF(View_full!G:G,L1128)</f>
        <v>1</v>
      </c>
      <c r="AU1128">
        <f>COUNTIF(View_full!H:H,L1128)+COUNTIF(View_full!I:I,N1128)</f>
        <v>0</v>
      </c>
      <c r="AV1128">
        <f>COUNTIFS(Property_Manual!$A$2:$A$1206,Raw!L1128,Property_Manual!$B$2:$B$1206,Raw!M1128,Property_Manual!$C$2:$C$1206,Raw!N1128,Property_Manual!$D$2:$D$1206,Raw!O1128,Property_Manual!$F$2:$F$1206,"x")</f>
        <v>0</v>
      </c>
      <c r="AW1128" t="str">
        <f t="shared" si="555"/>
        <v>"Common","LoadingMaterial","serialNumber","","string",9,"LoadingMaterial describes transportable; complementary non-Piece objects such as dry ice or nets","Serial number that allows to uniquely identify the object","false","false","","https://onerecord.iata.org/ns/cargo#LoadingMaterial","https://onerecord.iata.org/ns/cargo#serialNumber","http://www.w3.org/2001/XMLSchema#string"</v>
      </c>
      <c r="AX1128" t="str">
        <f t="shared" si="556"/>
        <v/>
      </c>
      <c r="AY1128" t="str">
        <f t="shared" si="557"/>
        <v/>
      </c>
    </row>
    <row r="1129" spans="1:51" x14ac:dyDescent="0.2">
      <c r="A1129" s="5" t="s">
        <v>1254</v>
      </c>
      <c r="B1129" s="5" t="s">
        <v>1198</v>
      </c>
      <c r="C1129" s="5" t="s">
        <v>433</v>
      </c>
      <c r="D1129" s="5" t="s">
        <v>40</v>
      </c>
      <c r="E1129" s="5" t="s">
        <v>1212</v>
      </c>
      <c r="F1129" s="5" t="s">
        <v>41</v>
      </c>
      <c r="H1129" s="5"/>
      <c r="I1129" s="5" t="s">
        <v>434</v>
      </c>
      <c r="J1129" s="5" t="s">
        <v>42</v>
      </c>
      <c r="K1129" s="5"/>
      <c r="L1129" t="str">
        <f t="shared" si="527"/>
        <v>LoadingMaterial</v>
      </c>
      <c r="M1129" t="str">
        <f t="shared" si="528"/>
        <v>events</v>
      </c>
      <c r="N1129" t="str">
        <f t="shared" si="529"/>
        <v>LogisticsEvent</v>
      </c>
      <c r="O1129" t="str">
        <f t="shared" si="530"/>
        <v/>
      </c>
      <c r="P1129" t="str">
        <f t="shared" si="531"/>
        <v/>
      </c>
      <c r="Q1129" t="str">
        <f t="shared" si="532"/>
        <v>Object</v>
      </c>
      <c r="R1129" t="str">
        <f t="shared" si="533"/>
        <v>"Common"</v>
      </c>
      <c r="S1129" t="str">
        <f t="shared" si="534"/>
        <v>"LoadingMaterial"</v>
      </c>
      <c r="T1129" t="str">
        <f t="shared" si="535"/>
        <v>"events"</v>
      </c>
      <c r="U1129" t="str">
        <f t="shared" si="536"/>
        <v>"Event"</v>
      </c>
      <c r="V1129" t="str">
        <f t="shared" si="537"/>
        <v>"LogisticsEvent"</v>
      </c>
      <c r="W1129">
        <f>IF($A1129="Implicit","",COUNTIFS($C$8:C1129,C1129,$A$8:A1129,"Explicit"))</f>
        <v>10</v>
      </c>
      <c r="X1129" t="str">
        <f t="shared" si="538"/>
        <v>"LoadingMaterial describes transportable; complementary non-Piece objects such as dry ice or nets"</v>
      </c>
      <c r="Y1129" t="str">
        <f t="shared" si="539"/>
        <v>"Events object"</v>
      </c>
      <c r="Z1129" t="str">
        <f t="shared" si="540"/>
        <v>"true"</v>
      </c>
      <c r="AA1129" t="str">
        <f t="shared" si="541"/>
        <v>"false"</v>
      </c>
      <c r="AB1129" t="str">
        <f t="shared" si="542"/>
        <v>""</v>
      </c>
      <c r="AC1129" t="str">
        <f t="shared" si="543"/>
        <v>"https://onerecord.iata.org/ns/cargo#LoadingMaterial"</v>
      </c>
      <c r="AD1129" t="str">
        <f t="shared" si="544"/>
        <v>"https://onerecord.iata.org/ns/cargo#events"</v>
      </c>
      <c r="AE1129" t="str">
        <f t="shared" si="545"/>
        <v>"https://onerecord.iata.org/ns/cargo#LogisticsEvent"</v>
      </c>
      <c r="AF1129" t="str">
        <f t="shared" si="546"/>
        <v>"Common","LoadingMaterial","events","Event","LogisticsEvent",10,"LoadingMaterial describes transportable; complementary non-Piece objects such as dry ice or nets","Events object","true","false","","https://onerecord.iata.org/ns/cargo#LoadingMaterial","https://onerecord.iata.org/ns/cargo#events","https://onerecord.iata.org/ns/cargo#LogisticsEvent"</v>
      </c>
      <c r="AG1129" t="str">
        <f t="shared" si="547"/>
        <v>"Common.LoadingMaterial"</v>
      </c>
      <c r="AH1129" t="str">
        <f t="shared" si="548"/>
        <v>"events"</v>
      </c>
      <c r="AI1129" t="str">
        <f t="shared" si="549"/>
        <v>"Event.LogisticsEvent"</v>
      </c>
      <c r="AJ1129" t="str">
        <f t="shared" si="550"/>
        <v>""</v>
      </c>
      <c r="AK1129" t="str">
        <f t="shared" si="551"/>
        <v>"hasMany"</v>
      </c>
      <c r="AL1129" t="str">
        <f t="shared" si="552"/>
        <v>"Common.LoadingMaterial","events","Event.LogisticsEvent","","hasMany"</v>
      </c>
      <c r="AN1129">
        <f>COUNTIF(View_conceptual!G:G,L1129)</f>
        <v>0</v>
      </c>
      <c r="AO1129">
        <f>COUNTIF(View_conceptual!H:H,L1129)+COUNTIF(View_conceptual!I:I,N1129)</f>
        <v>0</v>
      </c>
      <c r="AQ1129" t="str">
        <f t="shared" si="553"/>
        <v/>
      </c>
      <c r="AR1129" t="str">
        <f t="shared" si="554"/>
        <v/>
      </c>
      <c r="AT1129">
        <f>COUNTIF(View_full!G:G,L1129)</f>
        <v>1</v>
      </c>
      <c r="AU1129">
        <f>COUNTIF(View_full!H:H,L1129)+COUNTIF(View_full!I:I,N1129)</f>
        <v>0</v>
      </c>
      <c r="AV1129">
        <f>COUNTIFS(Property_Manual!$A$2:$A$1206,Raw!L1129,Property_Manual!$B$2:$B$1206,Raw!M1129,Property_Manual!$C$2:$C$1206,Raw!N1129,Property_Manual!$D$2:$D$1206,Raw!O1129,Property_Manual!$F$2:$F$1206,"x")</f>
        <v>0</v>
      </c>
      <c r="AW1129" t="str">
        <f t="shared" si="555"/>
        <v>"Common","LoadingMaterial","events","Event","LogisticsEvent",10,"LoadingMaterial describes transportable; complementary non-Piece objects such as dry ice or nets","Events object","true","false","","https://onerecord.iata.org/ns/cargo#LoadingMaterial","https://onerecord.iata.org/ns/cargo#events","https://onerecord.iata.org/ns/cargo#LogisticsEvent"</v>
      </c>
      <c r="AX1129" t="str">
        <f t="shared" si="556"/>
        <v/>
      </c>
      <c r="AY1129" t="str">
        <f t="shared" si="557"/>
        <v/>
      </c>
    </row>
    <row r="1130" spans="1:51" x14ac:dyDescent="0.2">
      <c r="A1130" s="5" t="s">
        <v>1254</v>
      </c>
      <c r="B1130" s="5" t="s">
        <v>1198</v>
      </c>
      <c r="C1130" s="5" t="s">
        <v>433</v>
      </c>
      <c r="D1130" s="5" t="s">
        <v>46</v>
      </c>
      <c r="E1130" s="5"/>
      <c r="F1130" s="5" t="s">
        <v>47</v>
      </c>
      <c r="G1130">
        <v>1</v>
      </c>
      <c r="H1130" s="5"/>
      <c r="I1130" s="5" t="s">
        <v>434</v>
      </c>
      <c r="J1130" s="5" t="s">
        <v>48</v>
      </c>
      <c r="K1130" s="5"/>
      <c r="L1130" t="str">
        <f t="shared" si="527"/>
        <v>LoadingMaterial</v>
      </c>
      <c r="M1130" t="str">
        <f t="shared" si="528"/>
        <v>skeletonIndicator</v>
      </c>
      <c r="N1130" t="str">
        <f t="shared" si="529"/>
        <v>boolean</v>
      </c>
      <c r="O1130" t="str">
        <f t="shared" si="530"/>
        <v/>
      </c>
      <c r="P1130" t="str">
        <f t="shared" si="531"/>
        <v/>
      </c>
      <c r="Q1130" t="str">
        <f t="shared" si="532"/>
        <v>Object</v>
      </c>
      <c r="R1130" t="str">
        <f t="shared" si="533"/>
        <v>"Common"</v>
      </c>
      <c r="S1130" t="str">
        <f t="shared" si="534"/>
        <v>"LoadingMaterial"</v>
      </c>
      <c r="T1130" t="str">
        <f t="shared" si="535"/>
        <v>"skeletonIndicator"</v>
      </c>
      <c r="U1130" t="str">
        <f t="shared" si="536"/>
        <v>""</v>
      </c>
      <c r="V1130" t="str">
        <f t="shared" si="537"/>
        <v>"boolean"</v>
      </c>
      <c r="W1130">
        <f>IF($A1130="Implicit","",COUNTIFS($C$8:C1130,C1130,$A$8:A1130,"Explicit"))</f>
        <v>11</v>
      </c>
      <c r="X1130" t="str">
        <f t="shared" si="538"/>
        <v>"LoadingMaterial describes transportable; complementary non-Piece objects such as dry ice or nets"</v>
      </c>
      <c r="Y1130" t="str">
        <f t="shared" si="539"/>
        <v>"Indicator whether a logistics object is a skeleton object"</v>
      </c>
      <c r="Z1130" t="str">
        <f t="shared" si="540"/>
        <v>"false"</v>
      </c>
      <c r="AA1130" t="str">
        <f t="shared" si="541"/>
        <v>"false"</v>
      </c>
      <c r="AB1130" t="str">
        <f t="shared" si="542"/>
        <v>""</v>
      </c>
      <c r="AC1130" t="str">
        <f t="shared" si="543"/>
        <v>"https://onerecord.iata.org/ns/cargo#LoadingMaterial"</v>
      </c>
      <c r="AD1130" t="str">
        <f t="shared" si="544"/>
        <v>"https://onerecord.iata.org/ns/cargo#skeletonIndicator"</v>
      </c>
      <c r="AE1130" t="str">
        <f t="shared" si="545"/>
        <v>"http://www.w3.org/2001/XMLSchema#boolean"</v>
      </c>
      <c r="AF1130" t="str">
        <f t="shared" si="546"/>
        <v>"Common","LoadingMaterial","skeletonIndicator","","boolean",11,"LoadingMaterial describes transportable; complementary non-Piece objects such as dry ice or nets","Indicator whether a logistics object is a skeleton object","false","false","","https://onerecord.iata.org/ns/cargo#LoadingMaterial","https://onerecord.iata.org/ns/cargo#skeletonIndicator","http://www.w3.org/2001/XMLSchema#boolean"</v>
      </c>
      <c r="AG1130" t="str">
        <f t="shared" si="547"/>
        <v>"Common.LoadingMaterial"</v>
      </c>
      <c r="AH1130" t="str">
        <f t="shared" si="548"/>
        <v>"skeletonIndicator"</v>
      </c>
      <c r="AI1130" t="str">
        <f t="shared" si="549"/>
        <v>".boolean"</v>
      </c>
      <c r="AJ1130" t="str">
        <f t="shared" si="550"/>
        <v>""</v>
      </c>
      <c r="AK1130" t="str">
        <f t="shared" si="551"/>
        <v>"hasOne"</v>
      </c>
      <c r="AL1130" t="str">
        <f t="shared" si="552"/>
        <v>"Common.LoadingMaterial","skeletonIndicator",".boolean","","hasOne"</v>
      </c>
      <c r="AN1130">
        <f>COUNTIF(View_conceptual!G:G,L1130)</f>
        <v>0</v>
      </c>
      <c r="AO1130">
        <f>COUNTIF(View_conceptual!H:H,L1130)+COUNTIF(View_conceptual!I:I,N1130)</f>
        <v>0</v>
      </c>
      <c r="AQ1130" t="str">
        <f t="shared" si="553"/>
        <v/>
      </c>
      <c r="AR1130" t="str">
        <f t="shared" si="554"/>
        <v/>
      </c>
      <c r="AT1130">
        <f>COUNTIF(View_full!G:G,L1130)</f>
        <v>1</v>
      </c>
      <c r="AU1130">
        <f>COUNTIF(View_full!H:H,L1130)+COUNTIF(View_full!I:I,N1130)</f>
        <v>0</v>
      </c>
      <c r="AV1130">
        <f>COUNTIFS(Property_Manual!$A$2:$A$1206,Raw!L1130,Property_Manual!$B$2:$B$1206,Raw!M1130,Property_Manual!$C$2:$C$1206,Raw!N1130,Property_Manual!$D$2:$D$1206,Raw!O1130,Property_Manual!$F$2:$F$1206,"x")</f>
        <v>0</v>
      </c>
      <c r="AW1130" t="str">
        <f t="shared" si="555"/>
        <v>"Common","LoadingMaterial","skeletonIndicator","","boolean",11,"LoadingMaterial describes transportable; complementary non-Piece objects such as dry ice or nets","Indicator whether a logistics object is a skeleton object","false","false","","https://onerecord.iata.org/ns/cargo#LoadingMaterial","https://onerecord.iata.org/ns/cargo#skeletonIndicator","http://www.w3.org/2001/XMLSchema#boolean"</v>
      </c>
      <c r="AX1130" t="str">
        <f t="shared" si="556"/>
        <v/>
      </c>
      <c r="AY1130" t="str">
        <f t="shared" si="557"/>
        <v/>
      </c>
    </row>
    <row r="1131" spans="1:51" x14ac:dyDescent="0.2">
      <c r="A1131" s="5" t="s">
        <v>1254</v>
      </c>
      <c r="B1131" s="5" t="s">
        <v>1198</v>
      </c>
      <c r="C1131" s="5" t="s">
        <v>433</v>
      </c>
      <c r="D1131" s="5" t="s">
        <v>114</v>
      </c>
      <c r="E1131" s="5" t="s">
        <v>1196</v>
      </c>
      <c r="F1131" s="5" t="s">
        <v>115</v>
      </c>
      <c r="H1131" s="5"/>
      <c r="I1131" s="5" t="s">
        <v>434</v>
      </c>
      <c r="J1131" s="5" t="s">
        <v>116</v>
      </c>
      <c r="K1131" s="5" t="s">
        <v>1834</v>
      </c>
      <c r="L1131" t="str">
        <f t="shared" si="527"/>
        <v>LoadingMaterial</v>
      </c>
      <c r="M1131" t="str">
        <f t="shared" si="528"/>
        <v>involvedInActions</v>
      </c>
      <c r="N1131" t="str">
        <f t="shared" si="529"/>
        <v>LogisticsAction</v>
      </c>
      <c r="O1131" t="str">
        <f t="shared" si="530"/>
        <v/>
      </c>
      <c r="P1131" t="str">
        <f t="shared" si="531"/>
        <v>Check|Composing|Loading|Storing</v>
      </c>
      <c r="Q1131" t="str">
        <f t="shared" si="532"/>
        <v>Object</v>
      </c>
      <c r="R1131" t="str">
        <f t="shared" si="533"/>
        <v>"Common"</v>
      </c>
      <c r="S1131" t="str">
        <f t="shared" si="534"/>
        <v>"LoadingMaterial"</v>
      </c>
      <c r="T1131" t="str">
        <f t="shared" si="535"/>
        <v>"involvedInActions"</v>
      </c>
      <c r="U1131" t="str">
        <f t="shared" si="536"/>
        <v>"Abstract"</v>
      </c>
      <c r="V1131" t="str">
        <f t="shared" si="537"/>
        <v>"LogisticsAction"</v>
      </c>
      <c r="W1131">
        <f>IF($A1131="Implicit","",COUNTIFS($C$8:C1131,C1131,$A$8:A1131,"Explicit"))</f>
        <v>12</v>
      </c>
      <c r="X1131" t="str">
        <f t="shared" si="538"/>
        <v>"LoadingMaterial describes transportable; complementary non-Piece objects such as dry ice or nets"</v>
      </c>
      <c r="Y1131" t="str">
        <f t="shared" si="539"/>
        <v>"References to the Actions the object is involved in"</v>
      </c>
      <c r="Z1131" t="str">
        <f t="shared" si="540"/>
        <v>"true"</v>
      </c>
      <c r="AA1131" t="str">
        <f t="shared" si="541"/>
        <v>"false"</v>
      </c>
      <c r="AB1131" t="str">
        <f t="shared" si="542"/>
        <v>"Check|Composing|Loading|Storing"</v>
      </c>
      <c r="AC1131" t="str">
        <f t="shared" si="543"/>
        <v>"https://onerecord.iata.org/ns/cargo#LoadingMaterial"</v>
      </c>
      <c r="AD1131" t="str">
        <f t="shared" si="544"/>
        <v>"https://onerecord.iata.org/ns/cargo#involvedInActions"</v>
      </c>
      <c r="AE1131" t="str">
        <f t="shared" si="545"/>
        <v>"https://onerecord.iata.org/ns/cargo#LogisticsAction"</v>
      </c>
      <c r="AF1131" t="str">
        <f t="shared" si="546"/>
        <v>"Common","LoadingMaterial","involvedInActions","Abstract","LogisticsAction",12,"LoadingMaterial describes transportable; complementary non-Piece objects such as dry ice or nets","References to the Actions the object is involved in","true","false","Check|Composing|Loading|Storing","https://onerecord.iata.org/ns/cargo#LoadingMaterial","https://onerecord.iata.org/ns/cargo#involvedInActions","https://onerecord.iata.org/ns/cargo#LogisticsAction"</v>
      </c>
      <c r="AG1131" t="str">
        <f t="shared" si="547"/>
        <v>"Common.LoadingMaterial"</v>
      </c>
      <c r="AH1131" t="str">
        <f t="shared" si="548"/>
        <v>"involvedInActions"</v>
      </c>
      <c r="AI1131" t="str">
        <f t="shared" si="549"/>
        <v>"Abstract.LogisticsAction"</v>
      </c>
      <c r="AJ1131" t="str">
        <f t="shared" si="550"/>
        <v>""</v>
      </c>
      <c r="AK1131" t="str">
        <f t="shared" si="551"/>
        <v>"hasMany"</v>
      </c>
      <c r="AL1131" t="str">
        <f t="shared" si="552"/>
        <v>"Common.LoadingMaterial","involvedInActions","Abstract.LogisticsAction","","hasMany"</v>
      </c>
      <c r="AN1131">
        <f>COUNTIF(View_conceptual!G:G,L1131)</f>
        <v>0</v>
      </c>
      <c r="AO1131">
        <f>COUNTIF(View_conceptual!H:H,L1131)+COUNTIF(View_conceptual!I:I,N1131)</f>
        <v>0</v>
      </c>
      <c r="AQ1131" t="str">
        <f t="shared" si="553"/>
        <v/>
      </c>
      <c r="AR1131" t="str">
        <f t="shared" si="554"/>
        <v/>
      </c>
      <c r="AT1131">
        <f>COUNTIF(View_full!G:G,L1131)</f>
        <v>1</v>
      </c>
      <c r="AU1131">
        <f>COUNTIF(View_full!H:H,L1131)+COUNTIF(View_full!I:I,N1131)</f>
        <v>0</v>
      </c>
      <c r="AV1131">
        <f>COUNTIFS(Property_Manual!$A$2:$A$1206,Raw!L1131,Property_Manual!$B$2:$B$1206,Raw!M1131,Property_Manual!$C$2:$C$1206,Raw!N1131,Property_Manual!$D$2:$D$1206,Raw!O1131,Property_Manual!$F$2:$F$1206,"x")</f>
        <v>0</v>
      </c>
      <c r="AW1131" t="str">
        <f t="shared" si="555"/>
        <v>"Common","LoadingMaterial","involvedInActions","Abstract","LogisticsAction",12,"LoadingMaterial describes transportable; complementary non-Piece objects such as dry ice or nets","References to the Actions the object is involved in","true","false","Check|Composing|Loading|Storing","https://onerecord.iata.org/ns/cargo#LoadingMaterial","https://onerecord.iata.org/ns/cargo#involvedInActions","https://onerecord.iata.org/ns/cargo#LogisticsAction"</v>
      </c>
      <c r="AX1131" t="str">
        <f t="shared" si="556"/>
        <v/>
      </c>
      <c r="AY1131" t="str">
        <f t="shared" si="557"/>
        <v/>
      </c>
    </row>
    <row r="1132" spans="1:51" x14ac:dyDescent="0.2">
      <c r="A1132" s="5" t="s">
        <v>1255</v>
      </c>
      <c r="B1132" s="5" t="s">
        <v>1198</v>
      </c>
      <c r="C1132" s="5" t="s">
        <v>433</v>
      </c>
      <c r="D1132" s="5" t="s">
        <v>145</v>
      </c>
      <c r="E1132" s="5" t="s">
        <v>49</v>
      </c>
      <c r="F1132" s="5" t="s">
        <v>146</v>
      </c>
      <c r="H1132" s="5"/>
      <c r="I1132" s="5" t="s">
        <v>434</v>
      </c>
      <c r="J1132" s="5" t="s">
        <v>147</v>
      </c>
      <c r="K1132" s="5"/>
      <c r="L1132" t="str">
        <f t="shared" si="527"/>
        <v>LoadingMaterial</v>
      </c>
      <c r="M1132" t="str">
        <f t="shared" si="528"/>
        <v>otherIdentifiers</v>
      </c>
      <c r="N1132" t="str">
        <f t="shared" si="529"/>
        <v>OtherIdentifier</v>
      </c>
      <c r="O1132" t="str">
        <f t="shared" si="530"/>
        <v/>
      </c>
      <c r="P1132" t="str">
        <f t="shared" si="531"/>
        <v/>
      </c>
      <c r="Q1132" t="str">
        <f t="shared" si="532"/>
        <v>Object</v>
      </c>
      <c r="R1132" t="str">
        <f t="shared" si="533"/>
        <v/>
      </c>
      <c r="S1132" t="str">
        <f t="shared" si="534"/>
        <v/>
      </c>
      <c r="T1132" t="str">
        <f t="shared" si="535"/>
        <v/>
      </c>
      <c r="U1132" t="str">
        <f t="shared" si="536"/>
        <v/>
      </c>
      <c r="V1132" t="str">
        <f t="shared" si="537"/>
        <v/>
      </c>
      <c r="W1132" t="str">
        <f>IF($A1132="Implicit","",COUNTIFS($C$8:C1132,C1132,$A$8:A1132,"Explicit"))</f>
        <v/>
      </c>
      <c r="X1132" t="str">
        <f t="shared" si="538"/>
        <v/>
      </c>
      <c r="Y1132" t="str">
        <f t="shared" si="539"/>
        <v/>
      </c>
      <c r="Z1132" t="str">
        <f t="shared" si="540"/>
        <v/>
      </c>
      <c r="AA1132" t="str">
        <f t="shared" si="541"/>
        <v/>
      </c>
      <c r="AB1132" t="str">
        <f t="shared" si="542"/>
        <v/>
      </c>
      <c r="AC1132" t="str">
        <f t="shared" si="543"/>
        <v/>
      </c>
      <c r="AD1132" t="str">
        <f t="shared" si="544"/>
        <v/>
      </c>
      <c r="AE1132" t="str">
        <f t="shared" si="545"/>
        <v/>
      </c>
      <c r="AF1132" t="str">
        <f t="shared" si="546"/>
        <v/>
      </c>
      <c r="AG1132" t="str">
        <f t="shared" si="547"/>
        <v>"Common.LoadingMaterial"</v>
      </c>
      <c r="AH1132" t="str">
        <f t="shared" si="548"/>
        <v>"otherIdentifiers"</v>
      </c>
      <c r="AI1132" t="str">
        <f t="shared" si="549"/>
        <v>"Embedded.OtherIdentifier"</v>
      </c>
      <c r="AJ1132" t="str">
        <f t="shared" si="550"/>
        <v>""</v>
      </c>
      <c r="AK1132" t="str">
        <f t="shared" si="551"/>
        <v>"hasMany"</v>
      </c>
      <c r="AL1132" t="str">
        <f t="shared" si="552"/>
        <v>"Common.LoadingMaterial","otherIdentifiers","Embedded.OtherIdentifier","","hasMany"</v>
      </c>
      <c r="AN1132">
        <f>COUNTIF(View_conceptual!G:G,L1132)</f>
        <v>0</v>
      </c>
      <c r="AO1132">
        <f>COUNTIF(View_conceptual!H:H,L1132)+COUNTIF(View_conceptual!I:I,N1132)</f>
        <v>0</v>
      </c>
      <c r="AQ1132" t="str">
        <f t="shared" si="553"/>
        <v/>
      </c>
      <c r="AR1132" t="str">
        <f t="shared" si="554"/>
        <v/>
      </c>
      <c r="AT1132">
        <f>COUNTIF(View_full!G:G,L1132)</f>
        <v>1</v>
      </c>
      <c r="AU1132">
        <f>COUNTIF(View_full!H:H,L1132)+COUNTIF(View_full!I:I,N1132)</f>
        <v>0</v>
      </c>
      <c r="AV1132">
        <f>COUNTIFS(Property_Manual!$A$2:$A$1206,Raw!L1132,Property_Manual!$B$2:$B$1206,Raw!M1132,Property_Manual!$C$2:$C$1206,Raw!N1132,Property_Manual!$D$2:$D$1206,Raw!O1132,Property_Manual!$F$2:$F$1206,"x")</f>
        <v>0</v>
      </c>
      <c r="AW1132" t="str">
        <f t="shared" si="555"/>
        <v/>
      </c>
      <c r="AX1132" t="str">
        <f t="shared" si="556"/>
        <v/>
      </c>
      <c r="AY1132" t="str">
        <f t="shared" si="557"/>
        <v/>
      </c>
    </row>
    <row r="1133" spans="1:51" x14ac:dyDescent="0.2">
      <c r="A1133" s="5" t="s">
        <v>1255</v>
      </c>
      <c r="B1133" s="5" t="s">
        <v>1198</v>
      </c>
      <c r="C1133" s="5" t="s">
        <v>433</v>
      </c>
      <c r="D1133" s="5" t="s">
        <v>40</v>
      </c>
      <c r="E1133" s="5" t="s">
        <v>1212</v>
      </c>
      <c r="F1133" s="5" t="s">
        <v>41</v>
      </c>
      <c r="H1133" s="5"/>
      <c r="I1133" s="5" t="s">
        <v>434</v>
      </c>
      <c r="J1133" s="5" t="s">
        <v>42</v>
      </c>
      <c r="K1133" s="5"/>
      <c r="L1133" t="str">
        <f t="shared" si="527"/>
        <v>LoadingMaterial</v>
      </c>
      <c r="M1133" t="str">
        <f t="shared" si="528"/>
        <v>events</v>
      </c>
      <c r="N1133" t="str">
        <f t="shared" si="529"/>
        <v>LogisticsEvent</v>
      </c>
      <c r="O1133" t="str">
        <f t="shared" si="530"/>
        <v/>
      </c>
      <c r="P1133" t="str">
        <f t="shared" si="531"/>
        <v/>
      </c>
      <c r="Q1133" t="str">
        <f t="shared" si="532"/>
        <v>Object</v>
      </c>
      <c r="R1133" t="str">
        <f t="shared" si="533"/>
        <v/>
      </c>
      <c r="S1133" t="str">
        <f t="shared" si="534"/>
        <v/>
      </c>
      <c r="T1133" t="str">
        <f t="shared" si="535"/>
        <v/>
      </c>
      <c r="U1133" t="str">
        <f t="shared" si="536"/>
        <v/>
      </c>
      <c r="V1133" t="str">
        <f t="shared" si="537"/>
        <v/>
      </c>
      <c r="W1133" t="str">
        <f>IF($A1133="Implicit","",COUNTIFS($C$8:C1133,C1133,$A$8:A1133,"Explicit"))</f>
        <v/>
      </c>
      <c r="X1133" t="str">
        <f t="shared" si="538"/>
        <v/>
      </c>
      <c r="Y1133" t="str">
        <f t="shared" si="539"/>
        <v/>
      </c>
      <c r="Z1133" t="str">
        <f t="shared" si="540"/>
        <v/>
      </c>
      <c r="AA1133" t="str">
        <f t="shared" si="541"/>
        <v/>
      </c>
      <c r="AB1133" t="str">
        <f t="shared" si="542"/>
        <v/>
      </c>
      <c r="AC1133" t="str">
        <f t="shared" si="543"/>
        <v/>
      </c>
      <c r="AD1133" t="str">
        <f t="shared" si="544"/>
        <v/>
      </c>
      <c r="AE1133" t="str">
        <f t="shared" si="545"/>
        <v/>
      </c>
      <c r="AF1133" t="str">
        <f t="shared" si="546"/>
        <v/>
      </c>
      <c r="AG1133" t="str">
        <f t="shared" si="547"/>
        <v>"Common.LoadingMaterial"</v>
      </c>
      <c r="AH1133" t="str">
        <f t="shared" si="548"/>
        <v>"events"</v>
      </c>
      <c r="AI1133" t="str">
        <f t="shared" si="549"/>
        <v>"Event.LogisticsEvent"</v>
      </c>
      <c r="AJ1133" t="str">
        <f t="shared" si="550"/>
        <v>""</v>
      </c>
      <c r="AK1133" t="str">
        <f t="shared" si="551"/>
        <v>"hasMany"</v>
      </c>
      <c r="AL1133" t="str">
        <f t="shared" si="552"/>
        <v>"Common.LoadingMaterial","events","Event.LogisticsEvent","","hasMany"</v>
      </c>
      <c r="AN1133">
        <f>COUNTIF(View_conceptual!G:G,L1133)</f>
        <v>0</v>
      </c>
      <c r="AO1133">
        <f>COUNTIF(View_conceptual!H:H,L1133)+COUNTIF(View_conceptual!I:I,N1133)</f>
        <v>0</v>
      </c>
      <c r="AQ1133" t="str">
        <f t="shared" si="553"/>
        <v/>
      </c>
      <c r="AR1133" t="str">
        <f t="shared" si="554"/>
        <v/>
      </c>
      <c r="AT1133">
        <f>COUNTIF(View_full!G:G,L1133)</f>
        <v>1</v>
      </c>
      <c r="AU1133">
        <f>COUNTIF(View_full!H:H,L1133)+COUNTIF(View_full!I:I,N1133)</f>
        <v>0</v>
      </c>
      <c r="AV1133">
        <f>COUNTIFS(Property_Manual!$A$2:$A$1206,Raw!L1133,Property_Manual!$B$2:$B$1206,Raw!M1133,Property_Manual!$C$2:$C$1206,Raw!N1133,Property_Manual!$D$2:$D$1206,Raw!O1133,Property_Manual!$F$2:$F$1206,"x")</f>
        <v>0</v>
      </c>
      <c r="AW1133" t="str">
        <f t="shared" si="555"/>
        <v/>
      </c>
      <c r="AX1133" t="str">
        <f t="shared" si="556"/>
        <v/>
      </c>
      <c r="AY1133" t="str">
        <f t="shared" si="557"/>
        <v/>
      </c>
    </row>
    <row r="1134" spans="1:51" x14ac:dyDescent="0.2">
      <c r="A1134" s="5" t="s">
        <v>1255</v>
      </c>
      <c r="B1134" s="5" t="s">
        <v>1198</v>
      </c>
      <c r="C1134" s="5" t="s">
        <v>433</v>
      </c>
      <c r="D1134" s="5" t="s">
        <v>114</v>
      </c>
      <c r="E1134" s="5" t="s">
        <v>1209</v>
      </c>
      <c r="F1134" s="5" t="s">
        <v>23</v>
      </c>
      <c r="H1134" s="5"/>
      <c r="I1134" s="5" t="s">
        <v>434</v>
      </c>
      <c r="J1134" s="5" t="s">
        <v>116</v>
      </c>
      <c r="K1134" s="5"/>
      <c r="L1134" t="str">
        <f t="shared" si="527"/>
        <v>LoadingMaterial</v>
      </c>
      <c r="M1134" t="str">
        <f t="shared" si="528"/>
        <v>involvedInActions</v>
      </c>
      <c r="N1134" t="str">
        <f t="shared" si="529"/>
        <v>Check</v>
      </c>
      <c r="O1134" t="str">
        <f t="shared" si="530"/>
        <v/>
      </c>
      <c r="P1134" t="str">
        <f t="shared" si="531"/>
        <v/>
      </c>
      <c r="Q1134" t="str">
        <f t="shared" si="532"/>
        <v>Object</v>
      </c>
      <c r="R1134" t="str">
        <f t="shared" si="533"/>
        <v/>
      </c>
      <c r="S1134" t="str">
        <f t="shared" si="534"/>
        <v/>
      </c>
      <c r="T1134" t="str">
        <f t="shared" si="535"/>
        <v/>
      </c>
      <c r="U1134" t="str">
        <f t="shared" si="536"/>
        <v/>
      </c>
      <c r="V1134" t="str">
        <f t="shared" si="537"/>
        <v/>
      </c>
      <c r="W1134" t="str">
        <f>IF($A1134="Implicit","",COUNTIFS($C$8:C1134,C1134,$A$8:A1134,"Explicit"))</f>
        <v/>
      </c>
      <c r="X1134" t="str">
        <f t="shared" si="538"/>
        <v/>
      </c>
      <c r="Y1134" t="str">
        <f t="shared" si="539"/>
        <v/>
      </c>
      <c r="Z1134" t="str">
        <f t="shared" si="540"/>
        <v/>
      </c>
      <c r="AA1134" t="str">
        <f t="shared" si="541"/>
        <v/>
      </c>
      <c r="AB1134" t="str">
        <f t="shared" si="542"/>
        <v/>
      </c>
      <c r="AC1134" t="str">
        <f t="shared" si="543"/>
        <v/>
      </c>
      <c r="AD1134" t="str">
        <f t="shared" si="544"/>
        <v/>
      </c>
      <c r="AE1134" t="str">
        <f t="shared" si="545"/>
        <v/>
      </c>
      <c r="AF1134" t="str">
        <f t="shared" si="546"/>
        <v/>
      </c>
      <c r="AG1134" t="str">
        <f t="shared" si="547"/>
        <v>"Common.LoadingMaterial"</v>
      </c>
      <c r="AH1134" t="str">
        <f t="shared" si="548"/>
        <v>"involvedInActions"</v>
      </c>
      <c r="AI1134" t="str">
        <f t="shared" si="549"/>
        <v>"Action.Check"</v>
      </c>
      <c r="AJ1134" t="str">
        <f t="shared" si="550"/>
        <v>""</v>
      </c>
      <c r="AK1134" t="str">
        <f t="shared" si="551"/>
        <v>"hasMany"</v>
      </c>
      <c r="AL1134" t="str">
        <f t="shared" si="552"/>
        <v>"Common.LoadingMaterial","involvedInActions","Action.Check","","hasMany"</v>
      </c>
      <c r="AN1134">
        <f>COUNTIF(View_conceptual!G:G,L1134)</f>
        <v>0</v>
      </c>
      <c r="AO1134">
        <f>COUNTIF(View_conceptual!H:H,L1134)+COUNTIF(View_conceptual!I:I,N1134)</f>
        <v>0</v>
      </c>
      <c r="AQ1134" t="str">
        <f t="shared" si="553"/>
        <v/>
      </c>
      <c r="AR1134" t="str">
        <f t="shared" si="554"/>
        <v/>
      </c>
      <c r="AT1134">
        <f>COUNTIF(View_full!G:G,L1134)</f>
        <v>1</v>
      </c>
      <c r="AU1134">
        <f>COUNTIF(View_full!H:H,L1134)+COUNTIF(View_full!I:I,N1134)</f>
        <v>0</v>
      </c>
      <c r="AV1134">
        <f>COUNTIFS(Property_Manual!$A$2:$A$1206,Raw!L1134,Property_Manual!$B$2:$B$1206,Raw!M1134,Property_Manual!$C$2:$C$1206,Raw!N1134,Property_Manual!$D$2:$D$1206,Raw!O1134,Property_Manual!$F$2:$F$1206,"x")</f>
        <v>0</v>
      </c>
      <c r="AW1134" t="str">
        <f t="shared" si="555"/>
        <v/>
      </c>
      <c r="AX1134" t="str">
        <f t="shared" si="556"/>
        <v/>
      </c>
      <c r="AY1134" t="str">
        <f t="shared" si="557"/>
        <v/>
      </c>
    </row>
    <row r="1135" spans="1:51" x14ac:dyDescent="0.2">
      <c r="A1135" s="5" t="s">
        <v>1255</v>
      </c>
      <c r="B1135" s="5" t="s">
        <v>1198</v>
      </c>
      <c r="C1135" s="5" t="s">
        <v>433</v>
      </c>
      <c r="D1135" s="5" t="s">
        <v>114</v>
      </c>
      <c r="E1135" s="5" t="s">
        <v>1196</v>
      </c>
      <c r="F1135" s="5" t="s">
        <v>115</v>
      </c>
      <c r="I1135" s="5" t="s">
        <v>434</v>
      </c>
      <c r="J1135" s="5" t="s">
        <v>116</v>
      </c>
      <c r="K1135" s="5" t="s">
        <v>1834</v>
      </c>
      <c r="L1135" t="str">
        <f t="shared" si="527"/>
        <v>LoadingMaterial</v>
      </c>
      <c r="M1135" t="str">
        <f t="shared" si="528"/>
        <v>involvedInActions</v>
      </c>
      <c r="N1135" t="str">
        <f t="shared" si="529"/>
        <v>LogisticsAction</v>
      </c>
      <c r="O1135" t="str">
        <f t="shared" si="530"/>
        <v/>
      </c>
      <c r="P1135" t="str">
        <f t="shared" si="531"/>
        <v>Check|Composing|Loading|Storing</v>
      </c>
      <c r="Q1135" t="str">
        <f t="shared" si="532"/>
        <v>Object</v>
      </c>
      <c r="R1135" t="str">
        <f t="shared" si="533"/>
        <v/>
      </c>
      <c r="S1135" t="str">
        <f t="shared" si="534"/>
        <v/>
      </c>
      <c r="T1135" t="str">
        <f t="shared" si="535"/>
        <v/>
      </c>
      <c r="U1135" t="str">
        <f t="shared" si="536"/>
        <v/>
      </c>
      <c r="V1135" t="str">
        <f t="shared" si="537"/>
        <v/>
      </c>
      <c r="W1135" t="str">
        <f>IF($A1135="Implicit","",COUNTIFS($C$8:C1135,C1135,$A$8:A1135,"Explicit"))</f>
        <v/>
      </c>
      <c r="X1135" t="str">
        <f t="shared" si="538"/>
        <v/>
      </c>
      <c r="Y1135" t="str">
        <f t="shared" si="539"/>
        <v/>
      </c>
      <c r="Z1135" t="str">
        <f t="shared" si="540"/>
        <v/>
      </c>
      <c r="AA1135" t="str">
        <f t="shared" si="541"/>
        <v/>
      </c>
      <c r="AB1135" t="str">
        <f t="shared" si="542"/>
        <v/>
      </c>
      <c r="AC1135" t="str">
        <f t="shared" si="543"/>
        <v/>
      </c>
      <c r="AD1135" t="str">
        <f t="shared" si="544"/>
        <v/>
      </c>
      <c r="AE1135" t="str">
        <f t="shared" si="545"/>
        <v/>
      </c>
      <c r="AF1135" t="str">
        <f t="shared" si="546"/>
        <v/>
      </c>
      <c r="AG1135" t="str">
        <f t="shared" si="547"/>
        <v>"Common.LoadingMaterial"</v>
      </c>
      <c r="AH1135" t="str">
        <f t="shared" si="548"/>
        <v>"involvedInActions"</v>
      </c>
      <c r="AI1135" t="str">
        <f t="shared" si="549"/>
        <v>"Abstract.LogisticsAction"</v>
      </c>
      <c r="AJ1135" t="str">
        <f t="shared" si="550"/>
        <v>""</v>
      </c>
      <c r="AK1135" t="str">
        <f t="shared" si="551"/>
        <v>"hasMany"</v>
      </c>
      <c r="AL1135" t="str">
        <f t="shared" si="552"/>
        <v>"Common.LoadingMaterial","involvedInActions","Abstract.LogisticsAction","","hasMany"</v>
      </c>
      <c r="AN1135">
        <f>COUNTIF(View_conceptual!G:G,L1135)</f>
        <v>0</v>
      </c>
      <c r="AO1135">
        <f>COUNTIF(View_conceptual!H:H,L1135)+COUNTIF(View_conceptual!I:I,N1135)</f>
        <v>0</v>
      </c>
      <c r="AQ1135" t="str">
        <f t="shared" si="553"/>
        <v/>
      </c>
      <c r="AR1135" t="str">
        <f t="shared" si="554"/>
        <v/>
      </c>
      <c r="AT1135">
        <f>COUNTIF(View_full!G:G,L1135)</f>
        <v>1</v>
      </c>
      <c r="AU1135">
        <f>COUNTIF(View_full!H:H,L1135)+COUNTIF(View_full!I:I,N1135)</f>
        <v>0</v>
      </c>
      <c r="AV1135">
        <f>COUNTIFS(Property_Manual!$A$2:$A$1206,Raw!L1135,Property_Manual!$B$2:$B$1206,Raw!M1135,Property_Manual!$C$2:$C$1206,Raw!N1135,Property_Manual!$D$2:$D$1206,Raw!O1135,Property_Manual!$F$2:$F$1206,"x")</f>
        <v>0</v>
      </c>
      <c r="AW1135" t="str">
        <f t="shared" si="555"/>
        <v/>
      </c>
      <c r="AX1135" t="str">
        <f t="shared" si="556"/>
        <v/>
      </c>
      <c r="AY1135" t="str">
        <f t="shared" si="557"/>
        <v/>
      </c>
    </row>
    <row r="1136" spans="1:51" x14ac:dyDescent="0.2">
      <c r="A1136" s="5" t="s">
        <v>1254</v>
      </c>
      <c r="B1136" s="5" t="s">
        <v>3</v>
      </c>
      <c r="C1136" s="5" t="s">
        <v>838</v>
      </c>
      <c r="D1136" s="5" t="s">
        <v>5</v>
      </c>
      <c r="E1136" s="5"/>
      <c r="F1136" s="5" t="s">
        <v>6</v>
      </c>
      <c r="G1136">
        <v>1</v>
      </c>
      <c r="I1136" s="5" t="s">
        <v>845</v>
      </c>
      <c r="J1136" s="5" t="s">
        <v>8</v>
      </c>
      <c r="K1136" s="5"/>
      <c r="L1136" t="str">
        <f t="shared" si="527"/>
        <v>LoadingType</v>
      </c>
      <c r="M1136" t="str">
        <f t="shared" si="528"/>
        <v>code</v>
      </c>
      <c r="N1136" t="str">
        <f t="shared" si="529"/>
        <v>string</v>
      </c>
      <c r="O1136" t="str">
        <f t="shared" si="530"/>
        <v/>
      </c>
      <c r="P1136" t="str">
        <f t="shared" si="531"/>
        <v/>
      </c>
      <c r="Q1136" t="str">
        <f t="shared" si="532"/>
        <v>Object</v>
      </c>
      <c r="R1136" t="str">
        <f t="shared" si="533"/>
        <v>"Enum"</v>
      </c>
      <c r="S1136" t="str">
        <f t="shared" si="534"/>
        <v>"LoadingType"</v>
      </c>
      <c r="T1136" t="str">
        <f t="shared" si="535"/>
        <v>"code"</v>
      </c>
      <c r="U1136" t="str">
        <f t="shared" si="536"/>
        <v>""</v>
      </c>
      <c r="V1136" t="str">
        <f t="shared" si="537"/>
        <v>"string"</v>
      </c>
      <c r="W1136">
        <f>IF($A1136="Implicit","",COUNTIFS($C$8:C1136,C1136,$A$8:A1136,"Explicit"))</f>
        <v>1</v>
      </c>
      <c r="X1136" t="str">
        <f t="shared" si="538"/>
        <v>"Restricted code list for Loading subtypes"</v>
      </c>
      <c r="Y1136" t="str">
        <f t="shared" si="539"/>
        <v>"Code or short version of a code; for example "CH" for Switzerland when referring to the UN/LOCODE code list"</v>
      </c>
      <c r="Z1136" t="str">
        <f t="shared" si="540"/>
        <v>"false"</v>
      </c>
      <c r="AA1136" t="str">
        <f t="shared" si="541"/>
        <v>"false"</v>
      </c>
      <c r="AB1136" t="str">
        <f t="shared" si="542"/>
        <v>""</v>
      </c>
      <c r="AC1136" t="str">
        <f t="shared" si="543"/>
        <v>"https://onerecord.iata.org/ns/cargo#LoadingType"</v>
      </c>
      <c r="AD1136" t="str">
        <f t="shared" si="544"/>
        <v>"https://onerecord.iata.org/ns/cargo#code"</v>
      </c>
      <c r="AE1136" t="str">
        <f t="shared" si="545"/>
        <v>"http://www.w3.org/2001/XMLSchema#string"</v>
      </c>
      <c r="AF1136" t="str">
        <f t="shared" si="546"/>
        <v>"Enum","LoadingType","code","","string",1,"Restricted code list for Loading subtypes","Code or short version of a code; for example "CH" for Switzerland when referring to the UN/LOCODE code list","false","false","","https://onerecord.iata.org/ns/cargo#LoadingType","https://onerecord.iata.org/ns/cargo#code","http://www.w3.org/2001/XMLSchema#string"</v>
      </c>
      <c r="AG1136" t="str">
        <f t="shared" si="547"/>
        <v>"Enum.LoadingType"</v>
      </c>
      <c r="AH1136" t="str">
        <f t="shared" si="548"/>
        <v>"code"</v>
      </c>
      <c r="AI1136" t="str">
        <f t="shared" si="549"/>
        <v>".string"</v>
      </c>
      <c r="AJ1136" t="str">
        <f t="shared" si="550"/>
        <v>""</v>
      </c>
      <c r="AK1136" t="str">
        <f t="shared" si="551"/>
        <v>"hasOne"</v>
      </c>
      <c r="AL1136" t="str">
        <f t="shared" si="552"/>
        <v>"Enum.LoadingType","code",".string","","hasOne"</v>
      </c>
      <c r="AN1136">
        <f>COUNTIF(View_conceptual!G:G,L1136)</f>
        <v>0</v>
      </c>
      <c r="AO1136">
        <f>COUNTIF(View_conceptual!H:H,L1136)+COUNTIF(View_conceptual!I:I,N1136)</f>
        <v>0</v>
      </c>
      <c r="AQ1136" t="str">
        <f t="shared" si="553"/>
        <v/>
      </c>
      <c r="AR1136" t="str">
        <f t="shared" si="554"/>
        <v/>
      </c>
      <c r="AT1136">
        <f>COUNTIF(View_full!G:G,L1136)</f>
        <v>0</v>
      </c>
      <c r="AU1136">
        <f>COUNTIF(View_full!H:H,L1136)+COUNTIF(View_full!I:I,N1136)</f>
        <v>0</v>
      </c>
      <c r="AV1136">
        <f>COUNTIFS(Property_Manual!$A$2:$A$1206,Raw!L1136,Property_Manual!$B$2:$B$1206,Raw!M1136,Property_Manual!$C$2:$C$1206,Raw!N1136,Property_Manual!$D$2:$D$1206,Raw!O1136,Property_Manual!$F$2:$F$1206,"x")</f>
        <v>0</v>
      </c>
      <c r="AW1136" t="str">
        <f t="shared" si="555"/>
        <v/>
      </c>
      <c r="AX1136" t="str">
        <f t="shared" si="556"/>
        <v/>
      </c>
      <c r="AY1136" t="str">
        <f t="shared" si="557"/>
        <v/>
      </c>
    </row>
    <row r="1137" spans="1:51" x14ac:dyDescent="0.2">
      <c r="A1137" s="5" t="s">
        <v>1254</v>
      </c>
      <c r="B1137" s="5" t="s">
        <v>3</v>
      </c>
      <c r="C1137" s="5" t="s">
        <v>838</v>
      </c>
      <c r="D1137" s="5" t="s">
        <v>9</v>
      </c>
      <c r="F1137" s="5" t="s">
        <v>6</v>
      </c>
      <c r="G1137">
        <v>1</v>
      </c>
      <c r="I1137" s="5" t="s">
        <v>845</v>
      </c>
      <c r="J1137" s="5" t="s">
        <v>10</v>
      </c>
      <c r="K1137" s="5"/>
      <c r="L1137" t="str">
        <f t="shared" si="527"/>
        <v>LoadingType</v>
      </c>
      <c r="M1137" t="str">
        <f t="shared" si="528"/>
        <v>codeDescription</v>
      </c>
      <c r="N1137" t="str">
        <f t="shared" si="529"/>
        <v>string</v>
      </c>
      <c r="O1137" t="str">
        <f t="shared" si="530"/>
        <v/>
      </c>
      <c r="P1137" t="str">
        <f t="shared" si="531"/>
        <v/>
      </c>
      <c r="Q1137" t="str">
        <f t="shared" si="532"/>
        <v>Object</v>
      </c>
      <c r="R1137" t="str">
        <f t="shared" si="533"/>
        <v>"Enum"</v>
      </c>
      <c r="S1137" t="str">
        <f t="shared" si="534"/>
        <v>"LoadingType"</v>
      </c>
      <c r="T1137" t="str">
        <f t="shared" si="535"/>
        <v>"codeDescription"</v>
      </c>
      <c r="U1137" t="str">
        <f t="shared" si="536"/>
        <v>""</v>
      </c>
      <c r="V1137" t="str">
        <f t="shared" si="537"/>
        <v>"string"</v>
      </c>
      <c r="W1137">
        <f>IF($A1137="Implicit","",COUNTIFS($C$8:C1137,C1137,$A$8:A1137,"Explicit"))</f>
        <v>2</v>
      </c>
      <c r="X1137" t="str">
        <f t="shared" si="538"/>
        <v>"Restricted code list for Loading subtypes"</v>
      </c>
      <c r="Y1137" t="str">
        <f t="shared" si="539"/>
        <v>"Description or long version of the code; for example "Switzerland" for Switzerland when referring to the UN/LOCODE code list"</v>
      </c>
      <c r="Z1137" t="str">
        <f t="shared" si="540"/>
        <v>"false"</v>
      </c>
      <c r="AA1137" t="str">
        <f t="shared" si="541"/>
        <v>"false"</v>
      </c>
      <c r="AB1137" t="str">
        <f t="shared" si="542"/>
        <v>""</v>
      </c>
      <c r="AC1137" t="str">
        <f t="shared" si="543"/>
        <v>"https://onerecord.iata.org/ns/cargo#LoadingType"</v>
      </c>
      <c r="AD1137" t="str">
        <f t="shared" si="544"/>
        <v>"https://onerecord.iata.org/ns/cargo#codeDescription"</v>
      </c>
      <c r="AE1137" t="str">
        <f t="shared" si="545"/>
        <v>"http://www.w3.org/2001/XMLSchema#string"</v>
      </c>
      <c r="AF1137" t="str">
        <f t="shared" si="546"/>
        <v>"Enum","LoadingType","codeDescription","","string",2,"Restricted code list for Loading subtypes","Description or long version of the code; for example "Switzerland" for Switzerland when referring to the UN/LOCODE code list","false","false","","https://onerecord.iata.org/ns/cargo#LoadingType","https://onerecord.iata.org/ns/cargo#codeDescription","http://www.w3.org/2001/XMLSchema#string"</v>
      </c>
      <c r="AG1137" t="str">
        <f t="shared" si="547"/>
        <v>"Enum.LoadingType"</v>
      </c>
      <c r="AH1137" t="str">
        <f t="shared" si="548"/>
        <v>"codeDescription"</v>
      </c>
      <c r="AI1137" t="str">
        <f t="shared" si="549"/>
        <v>".string"</v>
      </c>
      <c r="AJ1137" t="str">
        <f t="shared" si="550"/>
        <v>""</v>
      </c>
      <c r="AK1137" t="str">
        <f t="shared" si="551"/>
        <v>"hasOne"</v>
      </c>
      <c r="AL1137" t="str">
        <f t="shared" si="552"/>
        <v>"Enum.LoadingType","codeDescription",".string","","hasOne"</v>
      </c>
      <c r="AN1137">
        <f>COUNTIF(View_conceptual!G:G,L1137)</f>
        <v>0</v>
      </c>
      <c r="AO1137">
        <f>COUNTIF(View_conceptual!H:H,L1137)+COUNTIF(View_conceptual!I:I,N1137)</f>
        <v>0</v>
      </c>
      <c r="AQ1137" t="str">
        <f t="shared" si="553"/>
        <v/>
      </c>
      <c r="AR1137" t="str">
        <f t="shared" si="554"/>
        <v/>
      </c>
      <c r="AT1137">
        <f>COUNTIF(View_full!G:G,L1137)</f>
        <v>0</v>
      </c>
      <c r="AU1137">
        <f>COUNTIF(View_full!H:H,L1137)+COUNTIF(View_full!I:I,N1137)</f>
        <v>0</v>
      </c>
      <c r="AV1137">
        <f>COUNTIFS(Property_Manual!$A$2:$A$1206,Raw!L1137,Property_Manual!$B$2:$B$1206,Raw!M1137,Property_Manual!$C$2:$C$1206,Raw!N1137,Property_Manual!$D$2:$D$1206,Raw!O1137,Property_Manual!$F$2:$F$1206,"x")</f>
        <v>0</v>
      </c>
      <c r="AW1137" t="str">
        <f t="shared" si="555"/>
        <v/>
      </c>
      <c r="AX1137" t="str">
        <f t="shared" si="556"/>
        <v/>
      </c>
      <c r="AY1137" t="str">
        <f t="shared" si="557"/>
        <v/>
      </c>
    </row>
    <row r="1138" spans="1:51" x14ac:dyDescent="0.2">
      <c r="A1138" s="5" t="s">
        <v>1254</v>
      </c>
      <c r="B1138" s="5" t="s">
        <v>3</v>
      </c>
      <c r="C1138" s="5" t="s">
        <v>838</v>
      </c>
      <c r="D1138" s="5" t="s">
        <v>11</v>
      </c>
      <c r="E1138" s="5"/>
      <c r="F1138" s="5" t="s">
        <v>12</v>
      </c>
      <c r="G1138">
        <v>1</v>
      </c>
      <c r="I1138" s="5" t="s">
        <v>845</v>
      </c>
      <c r="J1138" s="5" t="s">
        <v>13</v>
      </c>
      <c r="K1138" s="5"/>
      <c r="L1138" t="str">
        <f t="shared" si="527"/>
        <v>LoadingType</v>
      </c>
      <c r="M1138" t="str">
        <f t="shared" si="528"/>
        <v>codeLevel</v>
      </c>
      <c r="N1138" t="str">
        <f t="shared" si="529"/>
        <v>integer</v>
      </c>
      <c r="O1138" t="str">
        <f t="shared" si="530"/>
        <v/>
      </c>
      <c r="P1138" t="str">
        <f t="shared" si="531"/>
        <v/>
      </c>
      <c r="Q1138" t="str">
        <f t="shared" si="532"/>
        <v>Object</v>
      </c>
      <c r="R1138" t="str">
        <f t="shared" si="533"/>
        <v>"Enum"</v>
      </c>
      <c r="S1138" t="str">
        <f t="shared" si="534"/>
        <v>"LoadingType"</v>
      </c>
      <c r="T1138" t="str">
        <f t="shared" si="535"/>
        <v>"codeLevel"</v>
      </c>
      <c r="U1138" t="str">
        <f t="shared" si="536"/>
        <v>""</v>
      </c>
      <c r="V1138" t="str">
        <f t="shared" si="537"/>
        <v>"integer"</v>
      </c>
      <c r="W1138">
        <f>IF($A1138="Implicit","",COUNTIFS($C$8:C1138,C1138,$A$8:A1138,"Explicit"))</f>
        <v>3</v>
      </c>
      <c r="X1138" t="str">
        <f t="shared" si="538"/>
        <v>"Restricted code list for Loading subtypes"</v>
      </c>
      <c r="Y1138" t="str">
        <f t="shared" si="539"/>
        <v>"Integer indicating the level of a code if a codelists is hierarchical; for example HS-Codes"</v>
      </c>
      <c r="Z1138" t="str">
        <f t="shared" si="540"/>
        <v>"false"</v>
      </c>
      <c r="AA1138" t="str">
        <f t="shared" si="541"/>
        <v>"false"</v>
      </c>
      <c r="AB1138" t="str">
        <f t="shared" si="542"/>
        <v>""</v>
      </c>
      <c r="AC1138" t="str">
        <f t="shared" si="543"/>
        <v>"https://onerecord.iata.org/ns/cargo#LoadingType"</v>
      </c>
      <c r="AD1138" t="str">
        <f t="shared" si="544"/>
        <v>"https://onerecord.iata.org/ns/cargo#codeLevel"</v>
      </c>
      <c r="AE1138" t="str">
        <f t="shared" si="545"/>
        <v>"http://www.w3.org/2001/XMLSchema#integer"</v>
      </c>
      <c r="AF1138" t="str">
        <f t="shared" si="546"/>
        <v>"Enum","LoadingType","codeLevel","","integer",3,"Restricted code list for Loading subtypes","Integer indicating the level of a code if a codelists is hierarchical; for example HS-Codes","false","false","","https://onerecord.iata.org/ns/cargo#LoadingType","https://onerecord.iata.org/ns/cargo#codeLevel","http://www.w3.org/2001/XMLSchema#integer"</v>
      </c>
      <c r="AG1138" t="str">
        <f t="shared" si="547"/>
        <v>"Enum.LoadingType"</v>
      </c>
      <c r="AH1138" t="str">
        <f t="shared" si="548"/>
        <v>"codeLevel"</v>
      </c>
      <c r="AI1138" t="str">
        <f t="shared" si="549"/>
        <v>".integer"</v>
      </c>
      <c r="AJ1138" t="str">
        <f t="shared" si="550"/>
        <v>""</v>
      </c>
      <c r="AK1138" t="str">
        <f t="shared" si="551"/>
        <v>"hasOne"</v>
      </c>
      <c r="AL1138" t="str">
        <f t="shared" si="552"/>
        <v>"Enum.LoadingType","codeLevel",".integer","","hasOne"</v>
      </c>
      <c r="AN1138">
        <f>COUNTIF(View_conceptual!G:G,L1138)</f>
        <v>0</v>
      </c>
      <c r="AO1138">
        <f>COUNTIF(View_conceptual!H:H,L1138)+COUNTIF(View_conceptual!I:I,N1138)</f>
        <v>0</v>
      </c>
      <c r="AQ1138" t="str">
        <f t="shared" si="553"/>
        <v/>
      </c>
      <c r="AR1138" t="str">
        <f t="shared" si="554"/>
        <v/>
      </c>
      <c r="AT1138">
        <f>COUNTIF(View_full!G:G,L1138)</f>
        <v>0</v>
      </c>
      <c r="AU1138">
        <f>COUNTIF(View_full!H:H,L1138)+COUNTIF(View_full!I:I,N1138)</f>
        <v>0</v>
      </c>
      <c r="AV1138">
        <f>COUNTIFS(Property_Manual!$A$2:$A$1206,Raw!L1138,Property_Manual!$B$2:$B$1206,Raw!M1138,Property_Manual!$C$2:$C$1206,Raw!N1138,Property_Manual!$D$2:$D$1206,Raw!O1138,Property_Manual!$F$2:$F$1206,"x")</f>
        <v>0</v>
      </c>
      <c r="AW1138" t="str">
        <f t="shared" si="555"/>
        <v/>
      </c>
      <c r="AX1138" t="str">
        <f t="shared" si="556"/>
        <v/>
      </c>
      <c r="AY1138" t="str">
        <f t="shared" si="557"/>
        <v/>
      </c>
    </row>
    <row r="1139" spans="1:51" x14ac:dyDescent="0.2">
      <c r="A1139" s="5" t="s">
        <v>1254</v>
      </c>
      <c r="B1139" s="5" t="s">
        <v>3</v>
      </c>
      <c r="C1139" s="5" t="s">
        <v>838</v>
      </c>
      <c r="D1139" s="5" t="s">
        <v>14</v>
      </c>
      <c r="E1139" s="5"/>
      <c r="F1139" s="5" t="s">
        <v>6</v>
      </c>
      <c r="G1139">
        <v>1</v>
      </c>
      <c r="I1139" s="5" t="s">
        <v>845</v>
      </c>
      <c r="J1139" s="5" t="s">
        <v>15</v>
      </c>
      <c r="K1139" s="5"/>
      <c r="L1139" t="str">
        <f t="shared" si="527"/>
        <v>LoadingType</v>
      </c>
      <c r="M1139" t="str">
        <f t="shared" si="528"/>
        <v>codeListName</v>
      </c>
      <c r="N1139" t="str">
        <f t="shared" si="529"/>
        <v>string</v>
      </c>
      <c r="O1139" t="str">
        <f t="shared" si="530"/>
        <v/>
      </c>
      <c r="P1139" t="str">
        <f t="shared" si="531"/>
        <v/>
      </c>
      <c r="Q1139" t="str">
        <f t="shared" si="532"/>
        <v>Object</v>
      </c>
      <c r="R1139" t="str">
        <f t="shared" si="533"/>
        <v>"Enum"</v>
      </c>
      <c r="S1139" t="str">
        <f t="shared" si="534"/>
        <v>"LoadingType"</v>
      </c>
      <c r="T1139" t="str">
        <f t="shared" si="535"/>
        <v>"codeListName"</v>
      </c>
      <c r="U1139" t="str">
        <f t="shared" si="536"/>
        <v>""</v>
      </c>
      <c r="V1139" t="str">
        <f t="shared" si="537"/>
        <v>"string"</v>
      </c>
      <c r="W1139">
        <f>IF($A1139="Implicit","",COUNTIFS($C$8:C1139,C1139,$A$8:A1139,"Explicit"))</f>
        <v>4</v>
      </c>
      <c r="X1139" t="str">
        <f t="shared" si="538"/>
        <v>"Restricted code list for Loading subtypes"</v>
      </c>
      <c r="Y1139" t="str">
        <f t="shared" si="539"/>
        <v>"Official name of the code list without version number when direct reference is not possible; for example "UN/LOCODE" when referring to the UN/LOCODE code list"</v>
      </c>
      <c r="Z1139" t="str">
        <f t="shared" si="540"/>
        <v>"false"</v>
      </c>
      <c r="AA1139" t="str">
        <f t="shared" si="541"/>
        <v>"false"</v>
      </c>
      <c r="AB1139" t="str">
        <f t="shared" si="542"/>
        <v>""</v>
      </c>
      <c r="AC1139" t="str">
        <f t="shared" si="543"/>
        <v>"https://onerecord.iata.org/ns/cargo#LoadingType"</v>
      </c>
      <c r="AD1139" t="str">
        <f t="shared" si="544"/>
        <v>"https://onerecord.iata.org/ns/cargo#codeListName"</v>
      </c>
      <c r="AE1139" t="str">
        <f t="shared" si="545"/>
        <v>"http://www.w3.org/2001/XMLSchema#string"</v>
      </c>
      <c r="AF1139" t="str">
        <f t="shared" si="546"/>
        <v>"Enum","LoadingType","codeListName","","string",4,"Restricted code list for Loading subtypes","Official name of the code list without version number when direct reference is not possible; for example "UN/LOCODE" when referring to the UN/LOCODE code list","false","false","","https://onerecord.iata.org/ns/cargo#LoadingType","https://onerecord.iata.org/ns/cargo#codeListName","http://www.w3.org/2001/XMLSchema#string"</v>
      </c>
      <c r="AG1139" t="str">
        <f t="shared" si="547"/>
        <v>"Enum.LoadingType"</v>
      </c>
      <c r="AH1139" t="str">
        <f t="shared" si="548"/>
        <v>"codeListName"</v>
      </c>
      <c r="AI1139" t="str">
        <f t="shared" si="549"/>
        <v>".string"</v>
      </c>
      <c r="AJ1139" t="str">
        <f t="shared" si="550"/>
        <v>""</v>
      </c>
      <c r="AK1139" t="str">
        <f t="shared" si="551"/>
        <v>"hasOne"</v>
      </c>
      <c r="AL1139" t="str">
        <f t="shared" si="552"/>
        <v>"Enum.LoadingType","codeListName",".string","","hasOne"</v>
      </c>
      <c r="AN1139">
        <f>COUNTIF(View_conceptual!G:G,L1139)</f>
        <v>0</v>
      </c>
      <c r="AO1139">
        <f>COUNTIF(View_conceptual!H:H,L1139)+COUNTIF(View_conceptual!I:I,N1139)</f>
        <v>0</v>
      </c>
      <c r="AQ1139" t="str">
        <f t="shared" si="553"/>
        <v/>
      </c>
      <c r="AR1139" t="str">
        <f t="shared" si="554"/>
        <v/>
      </c>
      <c r="AT1139">
        <f>COUNTIF(View_full!G:G,L1139)</f>
        <v>0</v>
      </c>
      <c r="AU1139">
        <f>COUNTIF(View_full!H:H,L1139)+COUNTIF(View_full!I:I,N1139)</f>
        <v>0</v>
      </c>
      <c r="AV1139">
        <f>COUNTIFS(Property_Manual!$A$2:$A$1206,Raw!L1139,Property_Manual!$B$2:$B$1206,Raw!M1139,Property_Manual!$C$2:$C$1206,Raw!N1139,Property_Manual!$D$2:$D$1206,Raw!O1139,Property_Manual!$F$2:$F$1206,"x")</f>
        <v>0</v>
      </c>
      <c r="AW1139" t="str">
        <f t="shared" si="555"/>
        <v/>
      </c>
      <c r="AX1139" t="str">
        <f t="shared" si="556"/>
        <v/>
      </c>
      <c r="AY1139" t="str">
        <f t="shared" si="557"/>
        <v/>
      </c>
    </row>
    <row r="1140" spans="1:51" x14ac:dyDescent="0.2">
      <c r="A1140" s="5" t="s">
        <v>1254</v>
      </c>
      <c r="B1140" s="5" t="s">
        <v>3</v>
      </c>
      <c r="C1140" s="5" t="s">
        <v>838</v>
      </c>
      <c r="D1140" s="5" t="s">
        <v>16</v>
      </c>
      <c r="E1140" s="5"/>
      <c r="F1140" s="5" t="s">
        <v>6</v>
      </c>
      <c r="G1140">
        <v>1</v>
      </c>
      <c r="I1140" s="5" t="s">
        <v>845</v>
      </c>
      <c r="J1140" s="5" t="s">
        <v>17</v>
      </c>
      <c r="K1140" s="5"/>
      <c r="L1140" t="str">
        <f t="shared" si="527"/>
        <v>LoadingType</v>
      </c>
      <c r="M1140" t="str">
        <f t="shared" si="528"/>
        <v>codeListReference</v>
      </c>
      <c r="N1140" t="str">
        <f t="shared" si="529"/>
        <v>string</v>
      </c>
      <c r="O1140" t="str">
        <f t="shared" si="530"/>
        <v/>
      </c>
      <c r="P1140" t="str">
        <f t="shared" si="531"/>
        <v/>
      </c>
      <c r="Q1140" t="str">
        <f t="shared" si="532"/>
        <v>Object</v>
      </c>
      <c r="R1140" t="str">
        <f t="shared" si="533"/>
        <v>"Enum"</v>
      </c>
      <c r="S1140" t="str">
        <f t="shared" si="534"/>
        <v>"LoadingType"</v>
      </c>
      <c r="T1140" t="str">
        <f t="shared" si="535"/>
        <v>"codeListReference"</v>
      </c>
      <c r="U1140" t="str">
        <f t="shared" si="536"/>
        <v>""</v>
      </c>
      <c r="V1140" t="str">
        <f t="shared" si="537"/>
        <v>"string"</v>
      </c>
      <c r="W1140">
        <f>IF($A1140="Implicit","",COUNTIFS($C$8:C1140,C1140,$A$8:A1140,"Explicit"))</f>
        <v>5</v>
      </c>
      <c r="X1140" t="str">
        <f t="shared" si="538"/>
        <v>"Restricted code list for Loading subtypes"</v>
      </c>
      <c r="Y1140" t="str">
        <f t="shared" si="539"/>
        <v>"URL to access the code list the code is taken from; for example "https://unece.org/trade/cefact/unlocode-code-list-country-and-territory" for UN/LOCODE."</v>
      </c>
      <c r="Z1140" t="str">
        <f t="shared" si="540"/>
        <v>"false"</v>
      </c>
      <c r="AA1140" t="str">
        <f t="shared" si="541"/>
        <v>"false"</v>
      </c>
      <c r="AB1140" t="str">
        <f t="shared" si="542"/>
        <v>""</v>
      </c>
      <c r="AC1140" t="str">
        <f t="shared" si="543"/>
        <v>"https://onerecord.iata.org/ns/cargo#LoadingType"</v>
      </c>
      <c r="AD1140" t="str">
        <f t="shared" si="544"/>
        <v>"https://onerecord.iata.org/ns/cargo#codeListReference"</v>
      </c>
      <c r="AE1140" t="str">
        <f t="shared" si="545"/>
        <v>"http://www.w3.org/2001/XMLSchema#string"</v>
      </c>
      <c r="AF1140" t="str">
        <f t="shared" si="546"/>
        <v>"Enum","LoadingType","codeListReference","","string",5,"Restricted code list for Loading subtypes","URL to access the code list the code is taken from; for example "https://unece.org/trade/cefact/unlocode-code-list-country-and-territory" for UN/LOCODE.","false","false","","https://onerecord.iata.org/ns/cargo#LoadingType","https://onerecord.iata.org/ns/cargo#codeListReference","http://www.w3.org/2001/XMLSchema#string"</v>
      </c>
      <c r="AG1140" t="str">
        <f t="shared" si="547"/>
        <v>"Enum.LoadingType"</v>
      </c>
      <c r="AH1140" t="str">
        <f t="shared" si="548"/>
        <v>"codeListReference"</v>
      </c>
      <c r="AI1140" t="str">
        <f t="shared" si="549"/>
        <v>".string"</v>
      </c>
      <c r="AJ1140" t="str">
        <f t="shared" si="550"/>
        <v>""</v>
      </c>
      <c r="AK1140" t="str">
        <f t="shared" si="551"/>
        <v>"hasOne"</v>
      </c>
      <c r="AL1140" t="str">
        <f t="shared" si="552"/>
        <v>"Enum.LoadingType","codeListReference",".string","","hasOne"</v>
      </c>
      <c r="AN1140">
        <f>COUNTIF(View_conceptual!G:G,L1140)</f>
        <v>0</v>
      </c>
      <c r="AO1140">
        <f>COUNTIF(View_conceptual!H:H,L1140)+COUNTIF(View_conceptual!I:I,N1140)</f>
        <v>0</v>
      </c>
      <c r="AQ1140" t="str">
        <f t="shared" si="553"/>
        <v/>
      </c>
      <c r="AR1140" t="str">
        <f t="shared" si="554"/>
        <v/>
      </c>
      <c r="AT1140">
        <f>COUNTIF(View_full!G:G,L1140)</f>
        <v>0</v>
      </c>
      <c r="AU1140">
        <f>COUNTIF(View_full!H:H,L1140)+COUNTIF(View_full!I:I,N1140)</f>
        <v>0</v>
      </c>
      <c r="AV1140">
        <f>COUNTIFS(Property_Manual!$A$2:$A$1206,Raw!L1140,Property_Manual!$B$2:$B$1206,Raw!M1140,Property_Manual!$C$2:$C$1206,Raw!N1140,Property_Manual!$D$2:$D$1206,Raw!O1140,Property_Manual!$F$2:$F$1206,"x")</f>
        <v>0</v>
      </c>
      <c r="AW1140" t="str">
        <f t="shared" si="555"/>
        <v/>
      </c>
      <c r="AX1140" t="str">
        <f t="shared" si="556"/>
        <v/>
      </c>
      <c r="AY1140" t="str">
        <f t="shared" si="557"/>
        <v/>
      </c>
    </row>
    <row r="1141" spans="1:51" x14ac:dyDescent="0.2">
      <c r="A1141" s="5" t="s">
        <v>1254</v>
      </c>
      <c r="B1141" s="5" t="s">
        <v>3</v>
      </c>
      <c r="C1141" s="5" t="s">
        <v>838</v>
      </c>
      <c r="D1141" s="5" t="s">
        <v>18</v>
      </c>
      <c r="E1141" s="5"/>
      <c r="F1141" s="5" t="s">
        <v>6</v>
      </c>
      <c r="G1141">
        <v>1</v>
      </c>
      <c r="I1141" s="5" t="s">
        <v>845</v>
      </c>
      <c r="J1141" s="5" t="s">
        <v>19</v>
      </c>
      <c r="K1141" s="5"/>
      <c r="L1141" t="str">
        <f t="shared" si="527"/>
        <v>LoadingType</v>
      </c>
      <c r="M1141" t="str">
        <f t="shared" si="528"/>
        <v>codeListVersion</v>
      </c>
      <c r="N1141" t="str">
        <f t="shared" si="529"/>
        <v>string</v>
      </c>
      <c r="O1141" t="str">
        <f t="shared" si="530"/>
        <v/>
      </c>
      <c r="P1141" t="str">
        <f t="shared" si="531"/>
        <v/>
      </c>
      <c r="Q1141" t="str">
        <f t="shared" si="532"/>
        <v>Object</v>
      </c>
      <c r="R1141" t="str">
        <f t="shared" si="533"/>
        <v>"Enum"</v>
      </c>
      <c r="S1141" t="str">
        <f t="shared" si="534"/>
        <v>"LoadingType"</v>
      </c>
      <c r="T1141" t="str">
        <f t="shared" si="535"/>
        <v>"codeListVersion"</v>
      </c>
      <c r="U1141" t="str">
        <f t="shared" si="536"/>
        <v>""</v>
      </c>
      <c r="V1141" t="str">
        <f t="shared" si="537"/>
        <v>"string"</v>
      </c>
      <c r="W1141">
        <f>IF($A1141="Implicit","",COUNTIFS($C$8:C1141,C1141,$A$8:A1141,"Explicit"))</f>
        <v>6</v>
      </c>
      <c r="X1141" t="str">
        <f t="shared" si="538"/>
        <v>"Restricted code list for Loading subtypes"</v>
      </c>
      <c r="Y1141" t="str">
        <f t="shared" si="539"/>
        <v>"Version of the code list; for example "223-1" for UN/LOCODE. Used if the property codeListName is used or the version is not apparent from the resource referred to in property codeListReference."</v>
      </c>
      <c r="Z1141" t="str">
        <f t="shared" si="540"/>
        <v>"false"</v>
      </c>
      <c r="AA1141" t="str">
        <f t="shared" si="541"/>
        <v>"false"</v>
      </c>
      <c r="AB1141" t="str">
        <f t="shared" si="542"/>
        <v>""</v>
      </c>
      <c r="AC1141" t="str">
        <f t="shared" si="543"/>
        <v>"https://onerecord.iata.org/ns/cargo#LoadingType"</v>
      </c>
      <c r="AD1141" t="str">
        <f t="shared" si="544"/>
        <v>"https://onerecord.iata.org/ns/cargo#codeListVersion"</v>
      </c>
      <c r="AE1141" t="str">
        <f t="shared" si="545"/>
        <v>"http://www.w3.org/2001/XMLSchema#string"</v>
      </c>
      <c r="AF1141" t="str">
        <f t="shared" si="546"/>
        <v>"Enum","LoadingType","codeListVersion","","string",6,"Restricted code list for Loading subtypes","Version of the code list; for example "223-1" for UN/LOCODE. Used if the property codeListName is used or the version is not apparent from the resource referred to in property codeListReference.","false","false","","https://onerecord.iata.org/ns/cargo#LoadingType","https://onerecord.iata.org/ns/cargo#codeListVersion","http://www.w3.org/2001/XMLSchema#string"</v>
      </c>
      <c r="AG1141" t="str">
        <f t="shared" si="547"/>
        <v>"Enum.LoadingType"</v>
      </c>
      <c r="AH1141" t="str">
        <f t="shared" si="548"/>
        <v>"codeListVersion"</v>
      </c>
      <c r="AI1141" t="str">
        <f t="shared" si="549"/>
        <v>".string"</v>
      </c>
      <c r="AJ1141" t="str">
        <f t="shared" si="550"/>
        <v>""</v>
      </c>
      <c r="AK1141" t="str">
        <f t="shared" si="551"/>
        <v>"hasOne"</v>
      </c>
      <c r="AL1141" t="str">
        <f t="shared" si="552"/>
        <v>"Enum.LoadingType","codeListVersion",".string","","hasOne"</v>
      </c>
      <c r="AN1141">
        <f>COUNTIF(View_conceptual!G:G,L1141)</f>
        <v>0</v>
      </c>
      <c r="AO1141">
        <f>COUNTIF(View_conceptual!H:H,L1141)+COUNTIF(View_conceptual!I:I,N1141)</f>
        <v>0</v>
      </c>
      <c r="AQ1141" t="str">
        <f t="shared" si="553"/>
        <v/>
      </c>
      <c r="AR1141" t="str">
        <f t="shared" si="554"/>
        <v/>
      </c>
      <c r="AT1141">
        <f>COUNTIF(View_full!G:G,L1141)</f>
        <v>0</v>
      </c>
      <c r="AU1141">
        <f>COUNTIF(View_full!H:H,L1141)+COUNTIF(View_full!I:I,N1141)</f>
        <v>0</v>
      </c>
      <c r="AV1141">
        <f>COUNTIFS(Property_Manual!$A$2:$A$1206,Raw!L1141,Property_Manual!$B$2:$B$1206,Raw!M1141,Property_Manual!$C$2:$C$1206,Raw!N1141,Property_Manual!$D$2:$D$1206,Raw!O1141,Property_Manual!$F$2:$F$1206,"x")</f>
        <v>0</v>
      </c>
      <c r="AW1141" t="str">
        <f t="shared" si="555"/>
        <v/>
      </c>
      <c r="AX1141" t="str">
        <f t="shared" si="556"/>
        <v/>
      </c>
      <c r="AY1141" t="str">
        <f t="shared" si="557"/>
        <v/>
      </c>
    </row>
    <row r="1142" spans="1:51" x14ac:dyDescent="0.2">
      <c r="A1142" s="5" t="s">
        <v>1254</v>
      </c>
      <c r="B1142" s="5" t="s">
        <v>1198</v>
      </c>
      <c r="C1142" s="5" t="s">
        <v>449</v>
      </c>
      <c r="D1142" s="5" t="s">
        <v>823</v>
      </c>
      <c r="E1142" t="s">
        <v>1210</v>
      </c>
      <c r="F1142" s="5" t="s">
        <v>772</v>
      </c>
      <c r="G1142">
        <v>1</v>
      </c>
      <c r="H1142" t="s">
        <v>448</v>
      </c>
      <c r="I1142" s="5" t="s">
        <v>824</v>
      </c>
      <c r="J1142" s="5"/>
      <c r="K1142" s="5"/>
      <c r="L1142" t="str">
        <f t="shared" si="527"/>
        <v>LoadingUnit</v>
      </c>
      <c r="M1142" t="str">
        <f t="shared" si="528"/>
        <v>inUnitComposition</v>
      </c>
      <c r="N1142" t="str">
        <f t="shared" si="529"/>
        <v>UnitComposition</v>
      </c>
      <c r="O1142" t="str">
        <f t="shared" si="530"/>
        <v>loadingUnit</v>
      </c>
      <c r="P1142" t="str">
        <f t="shared" si="531"/>
        <v/>
      </c>
      <c r="Q1142" t="str">
        <f t="shared" si="532"/>
        <v>Object</v>
      </c>
      <c r="R1142" t="str">
        <f t="shared" si="533"/>
        <v>"Common"</v>
      </c>
      <c r="S1142" t="str">
        <f t="shared" si="534"/>
        <v>"LoadingUnit"</v>
      </c>
      <c r="T1142" t="str">
        <f t="shared" si="535"/>
        <v>"inUnitComposition"</v>
      </c>
      <c r="U1142" t="str">
        <f t="shared" si="536"/>
        <v>"Activity"</v>
      </c>
      <c r="V1142" t="str">
        <f t="shared" si="537"/>
        <v>"UnitComposition"</v>
      </c>
      <c r="W1142">
        <f>IF($A1142="Implicit","",COUNTIFS($C$8:C1142,C1142,$A$8:A1142,"Explicit"))</f>
        <v>1</v>
      </c>
      <c r="X1142" t="str">
        <f t="shared" si="538"/>
        <v>"Common loading unit/container details"</v>
      </c>
      <c r="Y1142" t="str">
        <f t="shared" si="539"/>
        <v>""</v>
      </c>
      <c r="Z1142" t="str">
        <f t="shared" si="540"/>
        <v>"false"</v>
      </c>
      <c r="AA1142" t="str">
        <f t="shared" si="541"/>
        <v>"false"</v>
      </c>
      <c r="AB1142" t="str">
        <f t="shared" si="542"/>
        <v>""</v>
      </c>
      <c r="AC1142" t="str">
        <f t="shared" si="543"/>
        <v>"https://onerecord.iata.org/ns/cargo#LoadingUnit"</v>
      </c>
      <c r="AD1142" t="str">
        <f t="shared" si="544"/>
        <v>"https://onerecord.iata.org/ns/cargo#inUnitComposition"</v>
      </c>
      <c r="AE1142" t="str">
        <f t="shared" si="545"/>
        <v>"https://onerecord.iata.org/ns/cargo#UnitComposition"</v>
      </c>
      <c r="AF1142" t="str">
        <f t="shared" si="546"/>
        <v>"Common","LoadingUnit","inUnitComposition","Activity","UnitComposition",1,"Common loading unit/container details","","false","false","","https://onerecord.iata.org/ns/cargo#LoadingUnit","https://onerecord.iata.org/ns/cargo#inUnitComposition","https://onerecord.iata.org/ns/cargo#UnitComposition"</v>
      </c>
      <c r="AG1142" t="str">
        <f t="shared" si="547"/>
        <v>"Common.LoadingUnit"</v>
      </c>
      <c r="AH1142" t="str">
        <f t="shared" si="548"/>
        <v>"inUnitComposition"</v>
      </c>
      <c r="AI1142" t="str">
        <f t="shared" si="549"/>
        <v>"Activity.UnitComposition"</v>
      </c>
      <c r="AJ1142" t="str">
        <f t="shared" si="550"/>
        <v>"loadingUnit"</v>
      </c>
      <c r="AK1142" t="str">
        <f t="shared" si="551"/>
        <v>"hasOne"</v>
      </c>
      <c r="AL1142" t="str">
        <f t="shared" si="552"/>
        <v>"Common.LoadingUnit","inUnitComposition","Activity.UnitComposition","loadingUnit","hasOne"</v>
      </c>
      <c r="AN1142">
        <f>COUNTIF(View_conceptual!G:G,L1142)</f>
        <v>0</v>
      </c>
      <c r="AO1142">
        <f>COUNTIF(View_conceptual!H:H,L1142)+COUNTIF(View_conceptual!I:I,N1142)</f>
        <v>1</v>
      </c>
      <c r="AQ1142" t="str">
        <f t="shared" si="553"/>
        <v/>
      </c>
      <c r="AR1142" t="str">
        <f t="shared" si="554"/>
        <v/>
      </c>
      <c r="AT1142">
        <f>COUNTIF(View_full!G:G,L1142)</f>
        <v>1</v>
      </c>
      <c r="AU1142">
        <f>COUNTIF(View_full!H:H,L1142)+COUNTIF(View_full!I:I,N1142)</f>
        <v>1</v>
      </c>
      <c r="AV1142">
        <f>COUNTIFS(Property_Manual!$A$2:$A$1206,Raw!L1142,Property_Manual!$B$2:$B$1206,Raw!M1142,Property_Manual!$C$2:$C$1206,Raw!N1142,Property_Manual!$D$2:$D$1206,Raw!O1142,Property_Manual!$F$2:$F$1206,"x")</f>
        <v>0</v>
      </c>
      <c r="AW1142" t="str">
        <f t="shared" si="555"/>
        <v>"Common","LoadingUnit","inUnitComposition","Activity","UnitComposition",1,"Common loading unit/container details","","false","false","","https://onerecord.iata.org/ns/cargo#LoadingUnit","https://onerecord.iata.org/ns/cargo#inUnitComposition","https://onerecord.iata.org/ns/cargo#UnitComposition"</v>
      </c>
      <c r="AX1142" t="str">
        <f t="shared" si="556"/>
        <v/>
      </c>
      <c r="AY1142" t="str">
        <f t="shared" si="557"/>
        <v/>
      </c>
    </row>
    <row r="1143" spans="1:51" x14ac:dyDescent="0.2">
      <c r="A1143" s="5" t="s">
        <v>1255</v>
      </c>
      <c r="B1143" s="5" t="s">
        <v>1198</v>
      </c>
      <c r="C1143" s="5" t="s">
        <v>449</v>
      </c>
      <c r="D1143" s="5" t="s">
        <v>823</v>
      </c>
      <c r="E1143" t="s">
        <v>1210</v>
      </c>
      <c r="F1143" s="5" t="s">
        <v>772</v>
      </c>
      <c r="G1143">
        <v>1</v>
      </c>
      <c r="H1143" t="s">
        <v>448</v>
      </c>
      <c r="I1143" s="5" t="s">
        <v>824</v>
      </c>
      <c r="J1143" s="5"/>
      <c r="K1143" s="5"/>
      <c r="L1143" t="str">
        <f t="shared" si="527"/>
        <v>LoadingUnit</v>
      </c>
      <c r="M1143" t="str">
        <f t="shared" si="528"/>
        <v>inUnitComposition</v>
      </c>
      <c r="N1143" t="str">
        <f t="shared" si="529"/>
        <v>UnitComposition</v>
      </c>
      <c r="O1143" t="str">
        <f t="shared" si="530"/>
        <v>loadingUnit</v>
      </c>
      <c r="P1143" t="str">
        <f t="shared" si="531"/>
        <v/>
      </c>
      <c r="Q1143" t="str">
        <f t="shared" si="532"/>
        <v>Object</v>
      </c>
      <c r="R1143" t="str">
        <f t="shared" si="533"/>
        <v/>
      </c>
      <c r="S1143" t="str">
        <f t="shared" si="534"/>
        <v/>
      </c>
      <c r="T1143" t="str">
        <f t="shared" si="535"/>
        <v/>
      </c>
      <c r="U1143" t="str">
        <f t="shared" si="536"/>
        <v/>
      </c>
      <c r="V1143" t="str">
        <f t="shared" si="537"/>
        <v/>
      </c>
      <c r="W1143" t="str">
        <f>IF($A1143="Implicit","",COUNTIFS($C$8:C1143,C1143,$A$8:A1143,"Explicit"))</f>
        <v/>
      </c>
      <c r="X1143" t="str">
        <f t="shared" si="538"/>
        <v/>
      </c>
      <c r="Y1143" t="str">
        <f t="shared" si="539"/>
        <v/>
      </c>
      <c r="Z1143" t="str">
        <f t="shared" si="540"/>
        <v/>
      </c>
      <c r="AA1143" t="str">
        <f t="shared" si="541"/>
        <v/>
      </c>
      <c r="AB1143" t="str">
        <f t="shared" si="542"/>
        <v/>
      </c>
      <c r="AC1143" t="str">
        <f t="shared" si="543"/>
        <v/>
      </c>
      <c r="AD1143" t="str">
        <f t="shared" si="544"/>
        <v/>
      </c>
      <c r="AE1143" t="str">
        <f t="shared" si="545"/>
        <v/>
      </c>
      <c r="AF1143" t="str">
        <f t="shared" si="546"/>
        <v/>
      </c>
      <c r="AG1143" t="str">
        <f t="shared" si="547"/>
        <v>"Common.LoadingUnit"</v>
      </c>
      <c r="AH1143" t="str">
        <f t="shared" si="548"/>
        <v>"inUnitComposition"</v>
      </c>
      <c r="AI1143" t="str">
        <f t="shared" si="549"/>
        <v>"Activity.UnitComposition"</v>
      </c>
      <c r="AJ1143" t="str">
        <f t="shared" si="550"/>
        <v>"loadingUnit"</v>
      </c>
      <c r="AK1143" t="str">
        <f t="shared" si="551"/>
        <v>"hasOne"</v>
      </c>
      <c r="AL1143" t="str">
        <f t="shared" si="552"/>
        <v>"Common.LoadingUnit","inUnitComposition","Activity.UnitComposition","loadingUnit","hasOne"</v>
      </c>
      <c r="AN1143">
        <f>COUNTIF(View_conceptual!G:G,L1143)</f>
        <v>0</v>
      </c>
      <c r="AO1143">
        <f>COUNTIF(View_conceptual!H:H,L1143)+COUNTIF(View_conceptual!I:I,N1143)</f>
        <v>1</v>
      </c>
      <c r="AQ1143" t="str">
        <f t="shared" si="553"/>
        <v/>
      </c>
      <c r="AR1143" t="str">
        <f t="shared" si="554"/>
        <v/>
      </c>
      <c r="AT1143">
        <f>COUNTIF(View_full!G:G,L1143)</f>
        <v>1</v>
      </c>
      <c r="AU1143">
        <f>COUNTIF(View_full!H:H,L1143)+COUNTIF(View_full!I:I,N1143)</f>
        <v>1</v>
      </c>
      <c r="AV1143">
        <f>COUNTIFS(Property_Manual!$A$2:$A$1206,Raw!L1143,Property_Manual!$B$2:$B$1206,Raw!M1143,Property_Manual!$C$2:$C$1206,Raw!N1143,Property_Manual!$D$2:$D$1206,Raw!O1143,Property_Manual!$F$2:$F$1206,"x")</f>
        <v>0</v>
      </c>
      <c r="AW1143" t="str">
        <f t="shared" si="555"/>
        <v/>
      </c>
      <c r="AX1143" t="str">
        <f t="shared" si="556"/>
        <v/>
      </c>
      <c r="AY1143" t="str">
        <f t="shared" si="557"/>
        <v/>
      </c>
    </row>
    <row r="1144" spans="1:51" x14ac:dyDescent="0.2">
      <c r="A1144" s="5" t="s">
        <v>1254</v>
      </c>
      <c r="B1144" s="5" t="s">
        <v>1198</v>
      </c>
      <c r="C1144" s="5" t="s">
        <v>449</v>
      </c>
      <c r="D1144" s="5" t="s">
        <v>825</v>
      </c>
      <c r="E1144" t="s">
        <v>49</v>
      </c>
      <c r="F1144" s="5" t="s">
        <v>86</v>
      </c>
      <c r="G1144">
        <v>1</v>
      </c>
      <c r="I1144" s="5" t="s">
        <v>824</v>
      </c>
      <c r="J1144" s="5" t="s">
        <v>826</v>
      </c>
      <c r="K1144" s="5"/>
      <c r="L1144" t="str">
        <f t="shared" si="527"/>
        <v>LoadingUnit</v>
      </c>
      <c r="M1144" t="str">
        <f t="shared" si="528"/>
        <v>tareWeight</v>
      </c>
      <c r="N1144" t="str">
        <f t="shared" si="529"/>
        <v>Value</v>
      </c>
      <c r="O1144" t="str">
        <f t="shared" si="530"/>
        <v/>
      </c>
      <c r="P1144" t="str">
        <f t="shared" si="531"/>
        <v/>
      </c>
      <c r="Q1144" t="str">
        <f t="shared" si="532"/>
        <v>Object</v>
      </c>
      <c r="R1144" t="str">
        <f t="shared" si="533"/>
        <v>"Common"</v>
      </c>
      <c r="S1144" t="str">
        <f t="shared" si="534"/>
        <v>"LoadingUnit"</v>
      </c>
      <c r="T1144" t="str">
        <f t="shared" si="535"/>
        <v>"tareWeight"</v>
      </c>
      <c r="U1144" t="str">
        <f t="shared" si="536"/>
        <v>"Embedded"</v>
      </c>
      <c r="V1144" t="str">
        <f t="shared" si="537"/>
        <v>"Value"</v>
      </c>
      <c r="W1144">
        <f>IF($A1144="Implicit","",COUNTIFS($C$8:C1144,C1144,$A$8:A1144,"Explicit"))</f>
        <v>2</v>
      </c>
      <c r="X1144" t="str">
        <f t="shared" si="538"/>
        <v>"Common loading unit/container details"</v>
      </c>
      <c r="Y1144" t="str">
        <f t="shared" si="539"/>
        <v>"Tare weight of the empty ULD"</v>
      </c>
      <c r="Z1144" t="str">
        <f t="shared" si="540"/>
        <v>"false"</v>
      </c>
      <c r="AA1144" t="str">
        <f t="shared" si="541"/>
        <v>"false"</v>
      </c>
      <c r="AB1144" t="str">
        <f t="shared" si="542"/>
        <v>""</v>
      </c>
      <c r="AC1144" t="str">
        <f t="shared" si="543"/>
        <v>"https://onerecord.iata.org/ns/cargo#LoadingUnit"</v>
      </c>
      <c r="AD1144" t="str">
        <f t="shared" si="544"/>
        <v>"https://onerecord.iata.org/ns/cargo#tareWeight"</v>
      </c>
      <c r="AE1144" t="str">
        <f t="shared" si="545"/>
        <v>"https://onerecord.iata.org/ns/cargo#Value"</v>
      </c>
      <c r="AF1144" t="str">
        <f t="shared" si="546"/>
        <v>"Common","LoadingUnit","tareWeight","Embedded","Value",2,"Common loading unit/container details","Tare weight of the empty ULD","false","false","","https://onerecord.iata.org/ns/cargo#LoadingUnit","https://onerecord.iata.org/ns/cargo#tareWeight","https://onerecord.iata.org/ns/cargo#Value"</v>
      </c>
      <c r="AG1144" t="str">
        <f t="shared" si="547"/>
        <v>"Common.LoadingUnit"</v>
      </c>
      <c r="AH1144" t="str">
        <f t="shared" si="548"/>
        <v>"tareWeight"</v>
      </c>
      <c r="AI1144" t="str">
        <f t="shared" si="549"/>
        <v>"Embedded.Value"</v>
      </c>
      <c r="AJ1144" t="str">
        <f t="shared" si="550"/>
        <v>""</v>
      </c>
      <c r="AK1144" t="str">
        <f t="shared" si="551"/>
        <v>"hasOne"</v>
      </c>
      <c r="AL1144" t="str">
        <f t="shared" si="552"/>
        <v>"Common.LoadingUnit","tareWeight","Embedded.Value","","hasOne"</v>
      </c>
      <c r="AN1144">
        <f>COUNTIF(View_conceptual!G:G,L1144)</f>
        <v>0</v>
      </c>
      <c r="AO1144">
        <f>COUNTIF(View_conceptual!H:H,L1144)+COUNTIF(View_conceptual!I:I,N1144)</f>
        <v>0</v>
      </c>
      <c r="AQ1144" t="str">
        <f t="shared" si="553"/>
        <v/>
      </c>
      <c r="AR1144" t="str">
        <f t="shared" si="554"/>
        <v/>
      </c>
      <c r="AT1144">
        <f>COUNTIF(View_full!G:G,L1144)</f>
        <v>1</v>
      </c>
      <c r="AU1144">
        <f>COUNTIF(View_full!H:H,L1144)+COUNTIF(View_full!I:I,N1144)</f>
        <v>0</v>
      </c>
      <c r="AV1144">
        <f>COUNTIFS(Property_Manual!$A$2:$A$1206,Raw!L1144,Property_Manual!$B$2:$B$1206,Raw!M1144,Property_Manual!$C$2:$C$1206,Raw!N1144,Property_Manual!$D$2:$D$1206,Raw!O1144,Property_Manual!$F$2:$F$1206,"x")</f>
        <v>0</v>
      </c>
      <c r="AW1144" t="str">
        <f t="shared" si="555"/>
        <v>"Common","LoadingUnit","tareWeight","Embedded","Value",2,"Common loading unit/container details","Tare weight of the empty ULD","false","false","","https://onerecord.iata.org/ns/cargo#LoadingUnit","https://onerecord.iata.org/ns/cargo#tareWeight","https://onerecord.iata.org/ns/cargo#Value"</v>
      </c>
      <c r="AX1144" t="str">
        <f t="shared" si="556"/>
        <v/>
      </c>
      <c r="AY1144" t="str">
        <f t="shared" si="557"/>
        <v/>
      </c>
    </row>
    <row r="1145" spans="1:51" x14ac:dyDescent="0.2">
      <c r="A1145" s="5" t="s">
        <v>1254</v>
      </c>
      <c r="B1145" s="5" t="s">
        <v>1198</v>
      </c>
      <c r="C1145" s="5" t="s">
        <v>449</v>
      </c>
      <c r="D1145" s="5" t="s">
        <v>38</v>
      </c>
      <c r="E1145" t="s">
        <v>1209</v>
      </c>
      <c r="F1145" s="5" t="s">
        <v>23</v>
      </c>
      <c r="H1145" t="s">
        <v>415</v>
      </c>
      <c r="I1145" s="5" t="s">
        <v>824</v>
      </c>
      <c r="J1145" s="5" t="s">
        <v>39</v>
      </c>
      <c r="K1145" s="5"/>
      <c r="L1145" t="str">
        <f t="shared" si="527"/>
        <v>LoadingUnit</v>
      </c>
      <c r="M1145" t="str">
        <f t="shared" si="528"/>
        <v>checks</v>
      </c>
      <c r="N1145" t="str">
        <f t="shared" si="529"/>
        <v>Check</v>
      </c>
      <c r="O1145" t="str">
        <f t="shared" si="530"/>
        <v>checkedObject</v>
      </c>
      <c r="P1145" t="str">
        <f t="shared" si="531"/>
        <v/>
      </c>
      <c r="Q1145" t="str">
        <f t="shared" si="532"/>
        <v>Object</v>
      </c>
      <c r="R1145" t="str">
        <f t="shared" si="533"/>
        <v>"Common"</v>
      </c>
      <c r="S1145" t="str">
        <f t="shared" si="534"/>
        <v>"LoadingUnit"</v>
      </c>
      <c r="T1145" t="str">
        <f t="shared" si="535"/>
        <v>"checks"</v>
      </c>
      <c r="U1145" t="str">
        <f t="shared" si="536"/>
        <v>"Action"</v>
      </c>
      <c r="V1145" t="str">
        <f t="shared" si="537"/>
        <v>"Check"</v>
      </c>
      <c r="W1145">
        <f>IF($A1145="Implicit","",COUNTIFS($C$8:C1145,C1145,$A$8:A1145,"Explicit"))</f>
        <v>3</v>
      </c>
      <c r="X1145" t="str">
        <f t="shared" si="538"/>
        <v>"Common loading unit/container details"</v>
      </c>
      <c r="Y1145" t="str">
        <f t="shared" si="539"/>
        <v>"References to the CheckActions performed on the object"</v>
      </c>
      <c r="Z1145" t="str">
        <f t="shared" si="540"/>
        <v>"true"</v>
      </c>
      <c r="AA1145" t="str">
        <f t="shared" si="541"/>
        <v>"false"</v>
      </c>
      <c r="AB1145" t="str">
        <f t="shared" si="542"/>
        <v>""</v>
      </c>
      <c r="AC1145" t="str">
        <f t="shared" si="543"/>
        <v>"https://onerecord.iata.org/ns/cargo#LoadingUnit"</v>
      </c>
      <c r="AD1145" t="str">
        <f t="shared" si="544"/>
        <v>"https://onerecord.iata.org/ns/cargo#checks"</v>
      </c>
      <c r="AE1145" t="str">
        <f t="shared" si="545"/>
        <v>"https://onerecord.iata.org/ns/cargo#Check"</v>
      </c>
      <c r="AF1145" t="str">
        <f t="shared" si="546"/>
        <v>"Common","LoadingUnit","checks","Action","Check",3,"Common loading unit/container details","References to the CheckActions performed on the object","true","false","","https://onerecord.iata.org/ns/cargo#LoadingUnit","https://onerecord.iata.org/ns/cargo#checks","https://onerecord.iata.org/ns/cargo#Check"</v>
      </c>
      <c r="AG1145" t="str">
        <f t="shared" si="547"/>
        <v>"Common.LoadingUnit"</v>
      </c>
      <c r="AH1145" t="str">
        <f t="shared" si="548"/>
        <v>"checks"</v>
      </c>
      <c r="AI1145" t="str">
        <f t="shared" si="549"/>
        <v>"Action.Check"</v>
      </c>
      <c r="AJ1145" t="str">
        <f t="shared" si="550"/>
        <v>"checkedObject"</v>
      </c>
      <c r="AK1145" t="str">
        <f t="shared" si="551"/>
        <v>"hasMany"</v>
      </c>
      <c r="AL1145" t="str">
        <f t="shared" si="552"/>
        <v>"Common.LoadingUnit","checks","Action.Check","checkedObject","hasMany"</v>
      </c>
      <c r="AN1145">
        <f>COUNTIF(View_conceptual!G:G,L1145)</f>
        <v>0</v>
      </c>
      <c r="AO1145">
        <f>COUNTIF(View_conceptual!H:H,L1145)+COUNTIF(View_conceptual!I:I,N1145)</f>
        <v>0</v>
      </c>
      <c r="AQ1145" t="str">
        <f t="shared" si="553"/>
        <v/>
      </c>
      <c r="AR1145" t="str">
        <f t="shared" si="554"/>
        <v/>
      </c>
      <c r="AT1145">
        <f>COUNTIF(View_full!G:G,L1145)</f>
        <v>1</v>
      </c>
      <c r="AU1145">
        <f>COUNTIF(View_full!H:H,L1145)+COUNTIF(View_full!I:I,N1145)</f>
        <v>0</v>
      </c>
      <c r="AV1145">
        <f>COUNTIFS(Property_Manual!$A$2:$A$1206,Raw!L1145,Property_Manual!$B$2:$B$1206,Raw!M1145,Property_Manual!$C$2:$C$1206,Raw!N1145,Property_Manual!$D$2:$D$1206,Raw!O1145,Property_Manual!$F$2:$F$1206,"x")</f>
        <v>0</v>
      </c>
      <c r="AW1145" t="str">
        <f t="shared" si="555"/>
        <v>"Common","LoadingUnit","checks","Action","Check",3,"Common loading unit/container details","References to the CheckActions performed on the object","true","false","","https://onerecord.iata.org/ns/cargo#LoadingUnit","https://onerecord.iata.org/ns/cargo#checks","https://onerecord.iata.org/ns/cargo#Check"</v>
      </c>
      <c r="AX1145" t="str">
        <f t="shared" si="556"/>
        <v/>
      </c>
      <c r="AY1145" t="str">
        <f t="shared" si="557"/>
        <v/>
      </c>
    </row>
    <row r="1146" spans="1:51" x14ac:dyDescent="0.2">
      <c r="A1146" s="5" t="s">
        <v>1254</v>
      </c>
      <c r="B1146" s="5" t="s">
        <v>1198</v>
      </c>
      <c r="C1146" s="5" t="s">
        <v>449</v>
      </c>
      <c r="D1146" s="5" t="s">
        <v>43</v>
      </c>
      <c r="E1146" t="s">
        <v>1198</v>
      </c>
      <c r="F1146" s="5" t="s">
        <v>44</v>
      </c>
      <c r="H1146" t="s">
        <v>654</v>
      </c>
      <c r="I1146" s="5" t="s">
        <v>824</v>
      </c>
      <c r="J1146" s="5" t="s">
        <v>45</v>
      </c>
      <c r="K1146" s="5"/>
      <c r="L1146" t="str">
        <f t="shared" si="527"/>
        <v>LoadingUnit</v>
      </c>
      <c r="M1146" t="str">
        <f t="shared" si="528"/>
        <v>externalReferences</v>
      </c>
      <c r="N1146" t="str">
        <f t="shared" si="529"/>
        <v>ExternalReference</v>
      </c>
      <c r="O1146" t="str">
        <f t="shared" si="530"/>
        <v>referenceForObjects</v>
      </c>
      <c r="P1146" t="str">
        <f t="shared" si="531"/>
        <v/>
      </c>
      <c r="Q1146" t="str">
        <f t="shared" si="532"/>
        <v>Object</v>
      </c>
      <c r="R1146" t="str">
        <f t="shared" si="533"/>
        <v>"Common"</v>
      </c>
      <c r="S1146" t="str">
        <f t="shared" si="534"/>
        <v>"LoadingUnit"</v>
      </c>
      <c r="T1146" t="str">
        <f t="shared" si="535"/>
        <v>"externalReferences"</v>
      </c>
      <c r="U1146" t="str">
        <f t="shared" si="536"/>
        <v>"Common"</v>
      </c>
      <c r="V1146" t="str">
        <f t="shared" si="537"/>
        <v>"ExternalReference"</v>
      </c>
      <c r="W1146">
        <f>IF($A1146="Implicit","",COUNTIFS($C$8:C1146,C1146,$A$8:A1146,"Explicit"))</f>
        <v>4</v>
      </c>
      <c r="X1146" t="str">
        <f t="shared" si="538"/>
        <v>"Common loading unit/container details"</v>
      </c>
      <c r="Y1146" t="str">
        <f t="shared" si="539"/>
        <v>"References to all associated ExternalReferences"</v>
      </c>
      <c r="Z1146" t="str">
        <f t="shared" si="540"/>
        <v>"true"</v>
      </c>
      <c r="AA1146" t="str">
        <f t="shared" si="541"/>
        <v>"false"</v>
      </c>
      <c r="AB1146" t="str">
        <f t="shared" si="542"/>
        <v>""</v>
      </c>
      <c r="AC1146" t="str">
        <f t="shared" si="543"/>
        <v>"https://onerecord.iata.org/ns/cargo#LoadingUnit"</v>
      </c>
      <c r="AD1146" t="str">
        <f t="shared" si="544"/>
        <v>"https://onerecord.iata.org/ns/cargo#externalReferences"</v>
      </c>
      <c r="AE1146" t="str">
        <f t="shared" si="545"/>
        <v>"https://onerecord.iata.org/ns/cargo#ExternalReference"</v>
      </c>
      <c r="AF1146" t="str">
        <f t="shared" si="546"/>
        <v>"Common","LoadingUnit","externalReferences","Common","ExternalReference",4,"Common loading unit/container details","References to all associated ExternalReferences","true","false","","https://onerecord.iata.org/ns/cargo#LoadingUnit","https://onerecord.iata.org/ns/cargo#externalReferences","https://onerecord.iata.org/ns/cargo#ExternalReference"</v>
      </c>
      <c r="AG1146" t="str">
        <f t="shared" si="547"/>
        <v>"Common.LoadingUnit"</v>
      </c>
      <c r="AH1146" t="str">
        <f t="shared" si="548"/>
        <v>"externalReferences"</v>
      </c>
      <c r="AI1146" t="str">
        <f t="shared" si="549"/>
        <v>"Common.ExternalReference"</v>
      </c>
      <c r="AJ1146" t="str">
        <f t="shared" si="550"/>
        <v>"referenceForObjects"</v>
      </c>
      <c r="AK1146" t="str">
        <f t="shared" si="551"/>
        <v>"hasMany"</v>
      </c>
      <c r="AL1146" t="str">
        <f t="shared" si="552"/>
        <v>"Common.LoadingUnit","externalReferences","Common.ExternalReference","referenceForObjects","hasMany"</v>
      </c>
      <c r="AN1146">
        <f>COUNTIF(View_conceptual!G:G,L1146)</f>
        <v>0</v>
      </c>
      <c r="AO1146">
        <f>COUNTIF(View_conceptual!H:H,L1146)+COUNTIF(View_conceptual!I:I,N1146)</f>
        <v>0</v>
      </c>
      <c r="AQ1146" t="str">
        <f t="shared" si="553"/>
        <v/>
      </c>
      <c r="AR1146" t="str">
        <f t="shared" si="554"/>
        <v/>
      </c>
      <c r="AT1146">
        <f>COUNTIF(View_full!G:G,L1146)</f>
        <v>1</v>
      </c>
      <c r="AU1146">
        <f>COUNTIF(View_full!H:H,L1146)+COUNTIF(View_full!I:I,N1146)</f>
        <v>0</v>
      </c>
      <c r="AV1146">
        <f>COUNTIFS(Property_Manual!$A$2:$A$1206,Raw!L1146,Property_Manual!$B$2:$B$1206,Raw!M1146,Property_Manual!$C$2:$C$1206,Raw!N1146,Property_Manual!$D$2:$D$1206,Raw!O1146,Property_Manual!$F$2:$F$1206,"x")</f>
        <v>0</v>
      </c>
      <c r="AW1146" t="str">
        <f t="shared" si="555"/>
        <v>"Common","LoadingUnit","externalReferences","Common","ExternalReference",4,"Common loading unit/container details","References to all associated ExternalReferences","true","false","","https://onerecord.iata.org/ns/cargo#LoadingUnit","https://onerecord.iata.org/ns/cargo#externalReferences","https://onerecord.iata.org/ns/cargo#ExternalReference"</v>
      </c>
      <c r="AX1146" t="str">
        <f t="shared" si="556"/>
        <v/>
      </c>
      <c r="AY1146" t="str">
        <f t="shared" si="557"/>
        <v/>
      </c>
    </row>
    <row r="1147" spans="1:51" x14ac:dyDescent="0.2">
      <c r="A1147" s="5" t="s">
        <v>1254</v>
      </c>
      <c r="B1147" s="5" t="s">
        <v>1198</v>
      </c>
      <c r="C1147" s="5" t="s">
        <v>449</v>
      </c>
      <c r="D1147" s="5" t="s">
        <v>111</v>
      </c>
      <c r="E1147" t="s">
        <v>1198</v>
      </c>
      <c r="F1147" s="5" t="s">
        <v>112</v>
      </c>
      <c r="H1147" t="s">
        <v>222</v>
      </c>
      <c r="I1147" s="5" t="s">
        <v>824</v>
      </c>
      <c r="J1147" s="5" t="s">
        <v>113</v>
      </c>
      <c r="K1147" s="5"/>
      <c r="L1147" t="str">
        <f t="shared" si="527"/>
        <v>LoadingUnit</v>
      </c>
      <c r="M1147" t="str">
        <f t="shared" si="528"/>
        <v>attachedIotDevices</v>
      </c>
      <c r="N1147" t="str">
        <f t="shared" si="529"/>
        <v>IotDevice</v>
      </c>
      <c r="O1147" t="str">
        <f t="shared" si="530"/>
        <v>attachedToObject</v>
      </c>
      <c r="P1147" t="str">
        <f t="shared" si="531"/>
        <v/>
      </c>
      <c r="Q1147" t="str">
        <f t="shared" si="532"/>
        <v>Object</v>
      </c>
      <c r="R1147" t="str">
        <f t="shared" si="533"/>
        <v>"Common"</v>
      </c>
      <c r="S1147" t="str">
        <f t="shared" si="534"/>
        <v>"LoadingUnit"</v>
      </c>
      <c r="T1147" t="str">
        <f t="shared" si="535"/>
        <v>"attachedIotDevices"</v>
      </c>
      <c r="U1147" t="str">
        <f t="shared" si="536"/>
        <v>"Common"</v>
      </c>
      <c r="V1147" t="str">
        <f t="shared" si="537"/>
        <v>"IotDevice"</v>
      </c>
      <c r="W1147">
        <f>IF($A1147="Implicit","",COUNTIFS($C$8:C1147,C1147,$A$8:A1147,"Explicit"))</f>
        <v>5</v>
      </c>
      <c r="X1147" t="str">
        <f t="shared" si="538"/>
        <v>"Common loading unit/container details"</v>
      </c>
      <c r="Y1147" t="str">
        <f t="shared" si="539"/>
        <v>"References to all connected IotDevices"</v>
      </c>
      <c r="Z1147" t="str">
        <f t="shared" si="540"/>
        <v>"true"</v>
      </c>
      <c r="AA1147" t="str">
        <f t="shared" si="541"/>
        <v>"false"</v>
      </c>
      <c r="AB1147" t="str">
        <f t="shared" si="542"/>
        <v>""</v>
      </c>
      <c r="AC1147" t="str">
        <f t="shared" si="543"/>
        <v>"https://onerecord.iata.org/ns/cargo#LoadingUnit"</v>
      </c>
      <c r="AD1147" t="str">
        <f t="shared" si="544"/>
        <v>"https://onerecord.iata.org/ns/cargo#attachedIotDevices"</v>
      </c>
      <c r="AE1147" t="str">
        <f t="shared" si="545"/>
        <v>"https://onerecord.iata.org/ns/cargo#IotDevice"</v>
      </c>
      <c r="AF1147" t="str">
        <f t="shared" si="546"/>
        <v>"Common","LoadingUnit","attachedIotDevices","Common","IotDevice",5,"Common loading unit/container details","References to all connected IotDevices","true","false","","https://onerecord.iata.org/ns/cargo#LoadingUnit","https://onerecord.iata.org/ns/cargo#attachedIotDevices","https://onerecord.iata.org/ns/cargo#IotDevice"</v>
      </c>
      <c r="AG1147" t="str">
        <f t="shared" si="547"/>
        <v>"Common.LoadingUnit"</v>
      </c>
      <c r="AH1147" t="str">
        <f t="shared" si="548"/>
        <v>"attachedIotDevices"</v>
      </c>
      <c r="AI1147" t="str">
        <f t="shared" si="549"/>
        <v>"Common.IotDevice"</v>
      </c>
      <c r="AJ1147" t="str">
        <f t="shared" si="550"/>
        <v>"attachedToObject"</v>
      </c>
      <c r="AK1147" t="str">
        <f t="shared" si="551"/>
        <v>"hasMany"</v>
      </c>
      <c r="AL1147" t="str">
        <f t="shared" si="552"/>
        <v>"Common.LoadingUnit","attachedIotDevices","Common.IotDevice","attachedToObject","hasMany"</v>
      </c>
      <c r="AN1147">
        <f>COUNTIF(View_conceptual!G:G,L1147)</f>
        <v>0</v>
      </c>
      <c r="AO1147">
        <f>COUNTIF(View_conceptual!H:H,L1147)+COUNTIF(View_conceptual!I:I,N1147)</f>
        <v>0</v>
      </c>
      <c r="AQ1147" t="str">
        <f t="shared" si="553"/>
        <v/>
      </c>
      <c r="AR1147" t="str">
        <f t="shared" si="554"/>
        <v/>
      </c>
      <c r="AT1147">
        <f>COUNTIF(View_full!G:G,L1147)</f>
        <v>1</v>
      </c>
      <c r="AU1147">
        <f>COUNTIF(View_full!H:H,L1147)+COUNTIF(View_full!I:I,N1147)</f>
        <v>0</v>
      </c>
      <c r="AV1147">
        <f>COUNTIFS(Property_Manual!$A$2:$A$1206,Raw!L1147,Property_Manual!$B$2:$B$1206,Raw!M1147,Property_Manual!$C$2:$C$1206,Raw!N1147,Property_Manual!$D$2:$D$1206,Raw!O1147,Property_Manual!$F$2:$F$1206,"x")</f>
        <v>0</v>
      </c>
      <c r="AW1147" t="str">
        <f t="shared" si="555"/>
        <v>"Common","LoadingUnit","attachedIotDevices","Common","IotDevice",5,"Common loading unit/container details","References to all connected IotDevices","true","false","","https://onerecord.iata.org/ns/cargo#LoadingUnit","https://onerecord.iata.org/ns/cargo#attachedIotDevices","https://onerecord.iata.org/ns/cargo#IotDevice"</v>
      </c>
      <c r="AX1147" t="str">
        <f t="shared" si="556"/>
        <v/>
      </c>
      <c r="AY1147" t="str">
        <f t="shared" si="557"/>
        <v/>
      </c>
    </row>
    <row r="1148" spans="1:51" x14ac:dyDescent="0.2">
      <c r="A1148" s="5" t="s">
        <v>1255</v>
      </c>
      <c r="B1148" s="5" t="s">
        <v>1198</v>
      </c>
      <c r="C1148" s="5" t="s">
        <v>449</v>
      </c>
      <c r="D1148" s="5" t="s">
        <v>825</v>
      </c>
      <c r="E1148" t="s">
        <v>49</v>
      </c>
      <c r="F1148" s="5" t="s">
        <v>86</v>
      </c>
      <c r="G1148">
        <v>1</v>
      </c>
      <c r="I1148" s="5" t="s">
        <v>824</v>
      </c>
      <c r="J1148" s="5" t="s">
        <v>826</v>
      </c>
      <c r="K1148" s="5"/>
      <c r="L1148" t="str">
        <f t="shared" si="527"/>
        <v>LoadingUnit</v>
      </c>
      <c r="M1148" t="str">
        <f t="shared" si="528"/>
        <v>tareWeight</v>
      </c>
      <c r="N1148" t="str">
        <f t="shared" si="529"/>
        <v>Value</v>
      </c>
      <c r="O1148" t="str">
        <f t="shared" si="530"/>
        <v/>
      </c>
      <c r="P1148" t="str">
        <f t="shared" si="531"/>
        <v/>
      </c>
      <c r="Q1148" t="str">
        <f t="shared" si="532"/>
        <v>Object</v>
      </c>
      <c r="R1148" t="str">
        <f t="shared" si="533"/>
        <v/>
      </c>
      <c r="S1148" t="str">
        <f t="shared" si="534"/>
        <v/>
      </c>
      <c r="T1148" t="str">
        <f t="shared" si="535"/>
        <v/>
      </c>
      <c r="U1148" t="str">
        <f t="shared" si="536"/>
        <v/>
      </c>
      <c r="V1148" t="str">
        <f t="shared" si="537"/>
        <v/>
      </c>
      <c r="W1148" t="str">
        <f>IF($A1148="Implicit","",COUNTIFS($C$8:C1148,C1148,$A$8:A1148,"Explicit"))</f>
        <v/>
      </c>
      <c r="X1148" t="str">
        <f t="shared" si="538"/>
        <v/>
      </c>
      <c r="Y1148" t="str">
        <f t="shared" si="539"/>
        <v/>
      </c>
      <c r="Z1148" t="str">
        <f t="shared" si="540"/>
        <v/>
      </c>
      <c r="AA1148" t="str">
        <f t="shared" si="541"/>
        <v/>
      </c>
      <c r="AB1148" t="str">
        <f t="shared" si="542"/>
        <v/>
      </c>
      <c r="AC1148" t="str">
        <f t="shared" si="543"/>
        <v/>
      </c>
      <c r="AD1148" t="str">
        <f t="shared" si="544"/>
        <v/>
      </c>
      <c r="AE1148" t="str">
        <f t="shared" si="545"/>
        <v/>
      </c>
      <c r="AF1148" t="str">
        <f t="shared" si="546"/>
        <v/>
      </c>
      <c r="AG1148" t="str">
        <f t="shared" si="547"/>
        <v>"Common.LoadingUnit"</v>
      </c>
      <c r="AH1148" t="str">
        <f t="shared" si="548"/>
        <v>"tareWeight"</v>
      </c>
      <c r="AI1148" t="str">
        <f t="shared" si="549"/>
        <v>"Embedded.Value"</v>
      </c>
      <c r="AJ1148" t="str">
        <f t="shared" si="550"/>
        <v>""</v>
      </c>
      <c r="AK1148" t="str">
        <f t="shared" si="551"/>
        <v>"hasOne"</v>
      </c>
      <c r="AL1148" t="str">
        <f t="shared" si="552"/>
        <v>"Common.LoadingUnit","tareWeight","Embedded.Value","","hasOne"</v>
      </c>
      <c r="AN1148">
        <f>COUNTIF(View_conceptual!G:G,L1148)</f>
        <v>0</v>
      </c>
      <c r="AO1148">
        <f>COUNTIF(View_conceptual!H:H,L1148)+COUNTIF(View_conceptual!I:I,N1148)</f>
        <v>0</v>
      </c>
      <c r="AQ1148" t="str">
        <f t="shared" si="553"/>
        <v/>
      </c>
      <c r="AR1148" t="str">
        <f t="shared" si="554"/>
        <v/>
      </c>
      <c r="AT1148">
        <f>COUNTIF(View_full!G:G,L1148)</f>
        <v>1</v>
      </c>
      <c r="AU1148">
        <f>COUNTIF(View_full!H:H,L1148)+COUNTIF(View_full!I:I,N1148)</f>
        <v>0</v>
      </c>
      <c r="AV1148">
        <f>COUNTIFS(Property_Manual!$A$2:$A$1206,Raw!L1148,Property_Manual!$B$2:$B$1206,Raw!M1148,Property_Manual!$C$2:$C$1206,Raw!N1148,Property_Manual!$D$2:$D$1206,Raw!O1148,Property_Manual!$F$2:$F$1206,"x")</f>
        <v>0</v>
      </c>
      <c r="AW1148" t="str">
        <f t="shared" si="555"/>
        <v/>
      </c>
      <c r="AX1148" t="str">
        <f t="shared" si="556"/>
        <v/>
      </c>
      <c r="AY1148" t="str">
        <f t="shared" si="557"/>
        <v/>
      </c>
    </row>
    <row r="1149" spans="1:51" x14ac:dyDescent="0.2">
      <c r="A1149" s="5" t="s">
        <v>1255</v>
      </c>
      <c r="B1149" s="5" t="s">
        <v>1198</v>
      </c>
      <c r="C1149" s="5" t="s">
        <v>449</v>
      </c>
      <c r="D1149" s="5" t="s">
        <v>38</v>
      </c>
      <c r="E1149" t="s">
        <v>1209</v>
      </c>
      <c r="F1149" s="5" t="s">
        <v>23</v>
      </c>
      <c r="H1149" t="s">
        <v>415</v>
      </c>
      <c r="I1149" s="5" t="s">
        <v>824</v>
      </c>
      <c r="J1149" s="5" t="s">
        <v>39</v>
      </c>
      <c r="K1149" s="5"/>
      <c r="L1149" t="str">
        <f t="shared" si="527"/>
        <v>LoadingUnit</v>
      </c>
      <c r="M1149" t="str">
        <f t="shared" si="528"/>
        <v>checks</v>
      </c>
      <c r="N1149" t="str">
        <f t="shared" si="529"/>
        <v>Check</v>
      </c>
      <c r="O1149" t="str">
        <f t="shared" si="530"/>
        <v>checkedObject</v>
      </c>
      <c r="P1149" t="str">
        <f t="shared" si="531"/>
        <v/>
      </c>
      <c r="Q1149" t="str">
        <f t="shared" si="532"/>
        <v>Object</v>
      </c>
      <c r="R1149" t="str">
        <f t="shared" si="533"/>
        <v/>
      </c>
      <c r="S1149" t="str">
        <f t="shared" si="534"/>
        <v/>
      </c>
      <c r="T1149" t="str">
        <f t="shared" si="535"/>
        <v/>
      </c>
      <c r="U1149" t="str">
        <f t="shared" si="536"/>
        <v/>
      </c>
      <c r="V1149" t="str">
        <f t="shared" si="537"/>
        <v/>
      </c>
      <c r="W1149" t="str">
        <f>IF($A1149="Implicit","",COUNTIFS($C$8:C1149,C1149,$A$8:A1149,"Explicit"))</f>
        <v/>
      </c>
      <c r="X1149" t="str">
        <f t="shared" si="538"/>
        <v/>
      </c>
      <c r="Y1149" t="str">
        <f t="shared" si="539"/>
        <v/>
      </c>
      <c r="Z1149" t="str">
        <f t="shared" si="540"/>
        <v/>
      </c>
      <c r="AA1149" t="str">
        <f t="shared" si="541"/>
        <v/>
      </c>
      <c r="AB1149" t="str">
        <f t="shared" si="542"/>
        <v/>
      </c>
      <c r="AC1149" t="str">
        <f t="shared" si="543"/>
        <v/>
      </c>
      <c r="AD1149" t="str">
        <f t="shared" si="544"/>
        <v/>
      </c>
      <c r="AE1149" t="str">
        <f t="shared" si="545"/>
        <v/>
      </c>
      <c r="AF1149" t="str">
        <f t="shared" si="546"/>
        <v/>
      </c>
      <c r="AG1149" t="str">
        <f t="shared" si="547"/>
        <v>"Common.LoadingUnit"</v>
      </c>
      <c r="AH1149" t="str">
        <f t="shared" si="548"/>
        <v>"checks"</v>
      </c>
      <c r="AI1149" t="str">
        <f t="shared" si="549"/>
        <v>"Action.Check"</v>
      </c>
      <c r="AJ1149" t="str">
        <f t="shared" si="550"/>
        <v>"checkedObject"</v>
      </c>
      <c r="AK1149" t="str">
        <f t="shared" si="551"/>
        <v>"hasMany"</v>
      </c>
      <c r="AL1149" t="str">
        <f t="shared" si="552"/>
        <v>"Common.LoadingUnit","checks","Action.Check","checkedObject","hasMany"</v>
      </c>
      <c r="AN1149">
        <f>COUNTIF(View_conceptual!G:G,L1149)</f>
        <v>0</v>
      </c>
      <c r="AO1149">
        <f>COUNTIF(View_conceptual!H:H,L1149)+COUNTIF(View_conceptual!I:I,N1149)</f>
        <v>0</v>
      </c>
      <c r="AQ1149" t="str">
        <f t="shared" si="553"/>
        <v/>
      </c>
      <c r="AR1149" t="str">
        <f t="shared" si="554"/>
        <v/>
      </c>
      <c r="AT1149">
        <f>COUNTIF(View_full!G:G,L1149)</f>
        <v>1</v>
      </c>
      <c r="AU1149">
        <f>COUNTIF(View_full!H:H,L1149)+COUNTIF(View_full!I:I,N1149)</f>
        <v>0</v>
      </c>
      <c r="AV1149">
        <f>COUNTIFS(Property_Manual!$A$2:$A$1206,Raw!L1149,Property_Manual!$B$2:$B$1206,Raw!M1149,Property_Manual!$C$2:$C$1206,Raw!N1149,Property_Manual!$D$2:$D$1206,Raw!O1149,Property_Manual!$F$2:$F$1206,"x")</f>
        <v>0</v>
      </c>
      <c r="AW1149" t="str">
        <f t="shared" si="555"/>
        <v/>
      </c>
      <c r="AX1149" t="str">
        <f t="shared" si="556"/>
        <v/>
      </c>
      <c r="AY1149" t="str">
        <f t="shared" si="557"/>
        <v/>
      </c>
    </row>
    <row r="1150" spans="1:51" x14ac:dyDescent="0.2">
      <c r="A1150" s="5" t="s">
        <v>1255</v>
      </c>
      <c r="B1150" s="5" t="s">
        <v>1198</v>
      </c>
      <c r="C1150" s="5" t="s">
        <v>449</v>
      </c>
      <c r="D1150" s="5" t="s">
        <v>43</v>
      </c>
      <c r="E1150" t="s">
        <v>1198</v>
      </c>
      <c r="F1150" s="5" t="s">
        <v>44</v>
      </c>
      <c r="H1150" t="s">
        <v>654</v>
      </c>
      <c r="I1150" s="5" t="s">
        <v>824</v>
      </c>
      <c r="J1150" s="5" t="s">
        <v>45</v>
      </c>
      <c r="K1150" s="5"/>
      <c r="L1150" t="str">
        <f t="shared" si="527"/>
        <v>LoadingUnit</v>
      </c>
      <c r="M1150" t="str">
        <f t="shared" si="528"/>
        <v>externalReferences</v>
      </c>
      <c r="N1150" t="str">
        <f t="shared" si="529"/>
        <v>ExternalReference</v>
      </c>
      <c r="O1150" t="str">
        <f t="shared" si="530"/>
        <v>referenceForObjects</v>
      </c>
      <c r="P1150" t="str">
        <f t="shared" si="531"/>
        <v/>
      </c>
      <c r="Q1150" t="str">
        <f t="shared" si="532"/>
        <v>Object</v>
      </c>
      <c r="R1150" t="str">
        <f t="shared" si="533"/>
        <v/>
      </c>
      <c r="S1150" t="str">
        <f t="shared" si="534"/>
        <v/>
      </c>
      <c r="T1150" t="str">
        <f t="shared" si="535"/>
        <v/>
      </c>
      <c r="U1150" t="str">
        <f t="shared" si="536"/>
        <v/>
      </c>
      <c r="V1150" t="str">
        <f t="shared" si="537"/>
        <v/>
      </c>
      <c r="W1150" t="str">
        <f>IF($A1150="Implicit","",COUNTIFS($C$8:C1150,C1150,$A$8:A1150,"Explicit"))</f>
        <v/>
      </c>
      <c r="X1150" t="str">
        <f t="shared" si="538"/>
        <v/>
      </c>
      <c r="Y1150" t="str">
        <f t="shared" si="539"/>
        <v/>
      </c>
      <c r="Z1150" t="str">
        <f t="shared" si="540"/>
        <v/>
      </c>
      <c r="AA1150" t="str">
        <f t="shared" si="541"/>
        <v/>
      </c>
      <c r="AB1150" t="str">
        <f t="shared" si="542"/>
        <v/>
      </c>
      <c r="AC1150" t="str">
        <f t="shared" si="543"/>
        <v/>
      </c>
      <c r="AD1150" t="str">
        <f t="shared" si="544"/>
        <v/>
      </c>
      <c r="AE1150" t="str">
        <f t="shared" si="545"/>
        <v/>
      </c>
      <c r="AF1150" t="str">
        <f t="shared" si="546"/>
        <v/>
      </c>
      <c r="AG1150" t="str">
        <f t="shared" si="547"/>
        <v>"Common.LoadingUnit"</v>
      </c>
      <c r="AH1150" t="str">
        <f t="shared" si="548"/>
        <v>"externalReferences"</v>
      </c>
      <c r="AI1150" t="str">
        <f t="shared" si="549"/>
        <v>"Common.ExternalReference"</v>
      </c>
      <c r="AJ1150" t="str">
        <f t="shared" si="550"/>
        <v>"referenceForObjects"</v>
      </c>
      <c r="AK1150" t="str">
        <f t="shared" si="551"/>
        <v>"hasMany"</v>
      </c>
      <c r="AL1150" t="str">
        <f t="shared" si="552"/>
        <v>"Common.LoadingUnit","externalReferences","Common.ExternalReference","referenceForObjects","hasMany"</v>
      </c>
      <c r="AN1150">
        <f>COUNTIF(View_conceptual!G:G,L1150)</f>
        <v>0</v>
      </c>
      <c r="AO1150">
        <f>COUNTIF(View_conceptual!H:H,L1150)+COUNTIF(View_conceptual!I:I,N1150)</f>
        <v>0</v>
      </c>
      <c r="AQ1150" t="str">
        <f t="shared" si="553"/>
        <v/>
      </c>
      <c r="AR1150" t="str">
        <f t="shared" si="554"/>
        <v/>
      </c>
      <c r="AT1150">
        <f>COUNTIF(View_full!G:G,L1150)</f>
        <v>1</v>
      </c>
      <c r="AU1150">
        <f>COUNTIF(View_full!H:H,L1150)+COUNTIF(View_full!I:I,N1150)</f>
        <v>0</v>
      </c>
      <c r="AV1150">
        <f>COUNTIFS(Property_Manual!$A$2:$A$1206,Raw!L1150,Property_Manual!$B$2:$B$1206,Raw!M1150,Property_Manual!$C$2:$C$1206,Raw!N1150,Property_Manual!$D$2:$D$1206,Raw!O1150,Property_Manual!$F$2:$F$1206,"x")</f>
        <v>0</v>
      </c>
      <c r="AW1150" t="str">
        <f t="shared" si="555"/>
        <v/>
      </c>
      <c r="AX1150" t="str">
        <f t="shared" si="556"/>
        <v/>
      </c>
      <c r="AY1150" t="str">
        <f t="shared" si="557"/>
        <v/>
      </c>
    </row>
    <row r="1151" spans="1:51" x14ac:dyDescent="0.2">
      <c r="A1151" s="5" t="s">
        <v>1255</v>
      </c>
      <c r="B1151" s="5" t="s">
        <v>1198</v>
      </c>
      <c r="C1151" s="5" t="s">
        <v>449</v>
      </c>
      <c r="D1151" s="5" t="s">
        <v>111</v>
      </c>
      <c r="E1151" t="s">
        <v>1198</v>
      </c>
      <c r="F1151" s="5" t="s">
        <v>112</v>
      </c>
      <c r="H1151" t="s">
        <v>222</v>
      </c>
      <c r="I1151" s="5" t="s">
        <v>824</v>
      </c>
      <c r="J1151" s="5" t="s">
        <v>113</v>
      </c>
      <c r="K1151" s="5"/>
      <c r="L1151" t="str">
        <f t="shared" si="527"/>
        <v>LoadingUnit</v>
      </c>
      <c r="M1151" t="str">
        <f t="shared" si="528"/>
        <v>attachedIotDevices</v>
      </c>
      <c r="N1151" t="str">
        <f t="shared" si="529"/>
        <v>IotDevice</v>
      </c>
      <c r="O1151" t="str">
        <f t="shared" si="530"/>
        <v>attachedToObject</v>
      </c>
      <c r="P1151" t="str">
        <f t="shared" si="531"/>
        <v/>
      </c>
      <c r="Q1151" t="str">
        <f t="shared" si="532"/>
        <v>Object</v>
      </c>
      <c r="R1151" t="str">
        <f t="shared" si="533"/>
        <v/>
      </c>
      <c r="S1151" t="str">
        <f t="shared" si="534"/>
        <v/>
      </c>
      <c r="T1151" t="str">
        <f t="shared" si="535"/>
        <v/>
      </c>
      <c r="U1151" t="str">
        <f t="shared" si="536"/>
        <v/>
      </c>
      <c r="V1151" t="str">
        <f t="shared" si="537"/>
        <v/>
      </c>
      <c r="W1151" t="str">
        <f>IF($A1151="Implicit","",COUNTIFS($C$8:C1151,C1151,$A$8:A1151,"Explicit"))</f>
        <v/>
      </c>
      <c r="X1151" t="str">
        <f t="shared" si="538"/>
        <v/>
      </c>
      <c r="Y1151" t="str">
        <f t="shared" si="539"/>
        <v/>
      </c>
      <c r="Z1151" t="str">
        <f t="shared" si="540"/>
        <v/>
      </c>
      <c r="AA1151" t="str">
        <f t="shared" si="541"/>
        <v/>
      </c>
      <c r="AB1151" t="str">
        <f t="shared" si="542"/>
        <v/>
      </c>
      <c r="AC1151" t="str">
        <f t="shared" si="543"/>
        <v/>
      </c>
      <c r="AD1151" t="str">
        <f t="shared" si="544"/>
        <v/>
      </c>
      <c r="AE1151" t="str">
        <f t="shared" si="545"/>
        <v/>
      </c>
      <c r="AF1151" t="str">
        <f t="shared" si="546"/>
        <v/>
      </c>
      <c r="AG1151" t="str">
        <f t="shared" si="547"/>
        <v>"Common.LoadingUnit"</v>
      </c>
      <c r="AH1151" t="str">
        <f t="shared" si="548"/>
        <v>"attachedIotDevices"</v>
      </c>
      <c r="AI1151" t="str">
        <f t="shared" si="549"/>
        <v>"Common.IotDevice"</v>
      </c>
      <c r="AJ1151" t="str">
        <f t="shared" si="550"/>
        <v>"attachedToObject"</v>
      </c>
      <c r="AK1151" t="str">
        <f t="shared" si="551"/>
        <v>"hasMany"</v>
      </c>
      <c r="AL1151" t="str">
        <f t="shared" si="552"/>
        <v>"Common.LoadingUnit","attachedIotDevices","Common.IotDevice","attachedToObject","hasMany"</v>
      </c>
      <c r="AN1151">
        <f>COUNTIF(View_conceptual!G:G,L1151)</f>
        <v>0</v>
      </c>
      <c r="AO1151">
        <f>COUNTIF(View_conceptual!H:H,L1151)+COUNTIF(View_conceptual!I:I,N1151)</f>
        <v>0</v>
      </c>
      <c r="AQ1151" t="str">
        <f t="shared" si="553"/>
        <v/>
      </c>
      <c r="AR1151" t="str">
        <f t="shared" si="554"/>
        <v/>
      </c>
      <c r="AT1151">
        <f>COUNTIF(View_full!G:G,L1151)</f>
        <v>1</v>
      </c>
      <c r="AU1151">
        <f>COUNTIF(View_full!H:H,L1151)+COUNTIF(View_full!I:I,N1151)</f>
        <v>0</v>
      </c>
      <c r="AV1151">
        <f>COUNTIFS(Property_Manual!$A$2:$A$1206,Raw!L1151,Property_Manual!$B$2:$B$1206,Raw!M1151,Property_Manual!$C$2:$C$1206,Raw!N1151,Property_Manual!$D$2:$D$1206,Raw!O1151,Property_Manual!$F$2:$F$1206,"x")</f>
        <v>0</v>
      </c>
      <c r="AW1151" t="str">
        <f t="shared" si="555"/>
        <v/>
      </c>
      <c r="AX1151" t="str">
        <f t="shared" si="556"/>
        <v/>
      </c>
      <c r="AY1151" t="str">
        <f t="shared" si="557"/>
        <v/>
      </c>
    </row>
    <row r="1152" spans="1:51" x14ac:dyDescent="0.2">
      <c r="A1152" s="5" t="s">
        <v>1255</v>
      </c>
      <c r="B1152" s="5" t="s">
        <v>1198</v>
      </c>
      <c r="C1152" s="5" t="s">
        <v>449</v>
      </c>
      <c r="D1152" s="5" t="s">
        <v>114</v>
      </c>
      <c r="E1152" t="s">
        <v>1209</v>
      </c>
      <c r="F1152" s="5" t="s">
        <v>439</v>
      </c>
      <c r="H1152" t="s">
        <v>448</v>
      </c>
      <c r="I1152" s="5" t="s">
        <v>824</v>
      </c>
      <c r="J1152" s="5" t="s">
        <v>116</v>
      </c>
      <c r="K1152" s="5"/>
      <c r="L1152" t="str">
        <f t="shared" si="527"/>
        <v>LoadingUnit</v>
      </c>
      <c r="M1152" t="str">
        <f t="shared" si="528"/>
        <v>involvedInActions</v>
      </c>
      <c r="N1152" t="str">
        <f t="shared" si="529"/>
        <v>Composing</v>
      </c>
      <c r="O1152" t="str">
        <f t="shared" si="530"/>
        <v>loadingUnit</v>
      </c>
      <c r="P1152" t="str">
        <f t="shared" si="531"/>
        <v/>
      </c>
      <c r="Q1152" t="str">
        <f t="shared" si="532"/>
        <v>Object</v>
      </c>
      <c r="R1152" t="str">
        <f t="shared" si="533"/>
        <v/>
      </c>
      <c r="S1152" t="str">
        <f t="shared" si="534"/>
        <v/>
      </c>
      <c r="T1152" t="str">
        <f t="shared" si="535"/>
        <v/>
      </c>
      <c r="U1152" t="str">
        <f t="shared" si="536"/>
        <v/>
      </c>
      <c r="V1152" t="str">
        <f t="shared" si="537"/>
        <v/>
      </c>
      <c r="W1152" t="str">
        <f>IF($A1152="Implicit","",COUNTIFS($C$8:C1152,C1152,$A$8:A1152,"Explicit"))</f>
        <v/>
      </c>
      <c r="X1152" t="str">
        <f t="shared" si="538"/>
        <v/>
      </c>
      <c r="Y1152" t="str">
        <f t="shared" si="539"/>
        <v/>
      </c>
      <c r="Z1152" t="str">
        <f t="shared" si="540"/>
        <v/>
      </c>
      <c r="AA1152" t="str">
        <f t="shared" si="541"/>
        <v/>
      </c>
      <c r="AB1152" t="str">
        <f t="shared" si="542"/>
        <v/>
      </c>
      <c r="AC1152" t="str">
        <f t="shared" si="543"/>
        <v/>
      </c>
      <c r="AD1152" t="str">
        <f t="shared" si="544"/>
        <v/>
      </c>
      <c r="AE1152" t="str">
        <f t="shared" si="545"/>
        <v/>
      </c>
      <c r="AF1152" t="str">
        <f t="shared" si="546"/>
        <v/>
      </c>
      <c r="AG1152" t="str">
        <f t="shared" si="547"/>
        <v>"Common.LoadingUnit"</v>
      </c>
      <c r="AH1152" t="str">
        <f t="shared" si="548"/>
        <v>"involvedInActions"</v>
      </c>
      <c r="AI1152" t="str">
        <f t="shared" si="549"/>
        <v>"Action.Composing"</v>
      </c>
      <c r="AJ1152" t="str">
        <f t="shared" si="550"/>
        <v>"loadingUnit"</v>
      </c>
      <c r="AK1152" t="str">
        <f t="shared" si="551"/>
        <v>"hasMany"</v>
      </c>
      <c r="AL1152" t="str">
        <f t="shared" si="552"/>
        <v>"Common.LoadingUnit","involvedInActions","Action.Composing","loadingUnit","hasMany"</v>
      </c>
      <c r="AN1152">
        <f>COUNTIF(View_conceptual!G:G,L1152)</f>
        <v>0</v>
      </c>
      <c r="AO1152">
        <f>COUNTIF(View_conceptual!H:H,L1152)+COUNTIF(View_conceptual!I:I,N1152)</f>
        <v>1</v>
      </c>
      <c r="AQ1152" t="str">
        <f t="shared" si="553"/>
        <v/>
      </c>
      <c r="AR1152" t="str">
        <f t="shared" si="554"/>
        <v/>
      </c>
      <c r="AT1152">
        <f>COUNTIF(View_full!G:G,L1152)</f>
        <v>1</v>
      </c>
      <c r="AU1152">
        <f>COUNTIF(View_full!H:H,L1152)+COUNTIF(View_full!I:I,N1152)</f>
        <v>1</v>
      </c>
      <c r="AV1152">
        <f>COUNTIFS(Property_Manual!$A$2:$A$1206,Raw!L1152,Property_Manual!$B$2:$B$1206,Raw!M1152,Property_Manual!$C$2:$C$1206,Raw!N1152,Property_Manual!$D$2:$D$1206,Raw!O1152,Property_Manual!$F$2:$F$1206,"x")</f>
        <v>0</v>
      </c>
      <c r="AW1152" t="str">
        <f t="shared" si="555"/>
        <v/>
      </c>
      <c r="AX1152" t="str">
        <f t="shared" si="556"/>
        <v/>
      </c>
      <c r="AY1152" t="str">
        <f t="shared" si="557"/>
        <v/>
      </c>
    </row>
    <row r="1153" spans="1:51" x14ac:dyDescent="0.2">
      <c r="A1153" s="5" t="s">
        <v>1255</v>
      </c>
      <c r="B1153" s="5" t="s">
        <v>1198</v>
      </c>
      <c r="C1153" s="5" t="s">
        <v>449</v>
      </c>
      <c r="D1153" s="5" t="s">
        <v>114</v>
      </c>
      <c r="E1153" t="s">
        <v>1209</v>
      </c>
      <c r="F1153" s="5" t="s">
        <v>829</v>
      </c>
      <c r="H1153" t="s">
        <v>835</v>
      </c>
      <c r="I1153" s="5" t="s">
        <v>824</v>
      </c>
      <c r="J1153" s="5" t="s">
        <v>116</v>
      </c>
      <c r="K1153" s="5"/>
      <c r="L1153" t="str">
        <f t="shared" si="527"/>
        <v>LoadingUnit</v>
      </c>
      <c r="M1153" t="str">
        <f t="shared" si="528"/>
        <v>involvedInActions</v>
      </c>
      <c r="N1153" t="str">
        <f t="shared" si="529"/>
        <v>Loading</v>
      </c>
      <c r="O1153" t="str">
        <f t="shared" si="530"/>
        <v>loadedUnits</v>
      </c>
      <c r="P1153" t="str">
        <f t="shared" si="531"/>
        <v/>
      </c>
      <c r="Q1153" t="str">
        <f t="shared" si="532"/>
        <v>Object</v>
      </c>
      <c r="R1153" t="str">
        <f t="shared" si="533"/>
        <v/>
      </c>
      <c r="S1153" t="str">
        <f t="shared" si="534"/>
        <v/>
      </c>
      <c r="T1153" t="str">
        <f t="shared" si="535"/>
        <v/>
      </c>
      <c r="U1153" t="str">
        <f t="shared" si="536"/>
        <v/>
      </c>
      <c r="V1153" t="str">
        <f t="shared" si="537"/>
        <v/>
      </c>
      <c r="W1153" t="str">
        <f>IF($A1153="Implicit","",COUNTIFS($C$8:C1153,C1153,$A$8:A1153,"Explicit"))</f>
        <v/>
      </c>
      <c r="X1153" t="str">
        <f t="shared" si="538"/>
        <v/>
      </c>
      <c r="Y1153" t="str">
        <f t="shared" si="539"/>
        <v/>
      </c>
      <c r="Z1153" t="str">
        <f t="shared" si="540"/>
        <v/>
      </c>
      <c r="AA1153" t="str">
        <f t="shared" si="541"/>
        <v/>
      </c>
      <c r="AB1153" t="str">
        <f t="shared" si="542"/>
        <v/>
      </c>
      <c r="AC1153" t="str">
        <f t="shared" si="543"/>
        <v/>
      </c>
      <c r="AD1153" t="str">
        <f t="shared" si="544"/>
        <v/>
      </c>
      <c r="AE1153" t="str">
        <f t="shared" si="545"/>
        <v/>
      </c>
      <c r="AF1153" t="str">
        <f t="shared" si="546"/>
        <v/>
      </c>
      <c r="AG1153" t="str">
        <f t="shared" si="547"/>
        <v>"Common.LoadingUnit"</v>
      </c>
      <c r="AH1153" t="str">
        <f t="shared" si="548"/>
        <v>"involvedInActions"</v>
      </c>
      <c r="AI1153" t="str">
        <f t="shared" si="549"/>
        <v>"Action.Loading"</v>
      </c>
      <c r="AJ1153" t="str">
        <f t="shared" si="550"/>
        <v>"loadedUnits"</v>
      </c>
      <c r="AK1153" t="str">
        <f t="shared" si="551"/>
        <v>"hasMany"</v>
      </c>
      <c r="AL1153" t="str">
        <f t="shared" si="552"/>
        <v>"Common.LoadingUnit","involvedInActions","Action.Loading","loadedUnits","hasMany"</v>
      </c>
      <c r="AN1153">
        <f>COUNTIF(View_conceptual!G:G,L1153)</f>
        <v>0</v>
      </c>
      <c r="AO1153">
        <f>COUNTIF(View_conceptual!H:H,L1153)+COUNTIF(View_conceptual!I:I,N1153)</f>
        <v>1</v>
      </c>
      <c r="AQ1153" t="str">
        <f t="shared" si="553"/>
        <v/>
      </c>
      <c r="AR1153" t="str">
        <f t="shared" si="554"/>
        <v/>
      </c>
      <c r="AT1153">
        <f>COUNTIF(View_full!G:G,L1153)</f>
        <v>1</v>
      </c>
      <c r="AU1153">
        <f>COUNTIF(View_full!H:H,L1153)+COUNTIF(View_full!I:I,N1153)</f>
        <v>1</v>
      </c>
      <c r="AV1153">
        <f>COUNTIFS(Property_Manual!$A$2:$A$1206,Raw!L1153,Property_Manual!$B$2:$B$1206,Raw!M1153,Property_Manual!$C$2:$C$1206,Raw!N1153,Property_Manual!$D$2:$D$1206,Raw!O1153,Property_Manual!$F$2:$F$1206,"x")</f>
        <v>0</v>
      </c>
      <c r="AW1153" t="str">
        <f t="shared" si="555"/>
        <v/>
      </c>
      <c r="AX1153" t="str">
        <f t="shared" si="556"/>
        <v/>
      </c>
      <c r="AY1153" t="str">
        <f t="shared" si="557"/>
        <v/>
      </c>
    </row>
    <row r="1154" spans="1:51" x14ac:dyDescent="0.2">
      <c r="A1154" s="5" t="s">
        <v>1255</v>
      </c>
      <c r="B1154" s="5" t="s">
        <v>1198</v>
      </c>
      <c r="C1154" s="5" t="s">
        <v>449</v>
      </c>
      <c r="D1154" s="5" t="s">
        <v>114</v>
      </c>
      <c r="E1154" t="s">
        <v>1209</v>
      </c>
      <c r="F1154" s="5" t="s">
        <v>1043</v>
      </c>
      <c r="H1154" t="s">
        <v>1045</v>
      </c>
      <c r="I1154" s="5" t="s">
        <v>824</v>
      </c>
      <c r="J1154" s="5" t="s">
        <v>116</v>
      </c>
      <c r="K1154" s="5"/>
      <c r="L1154" t="str">
        <f t="shared" si="527"/>
        <v>LoadingUnit</v>
      </c>
      <c r="M1154" t="str">
        <f t="shared" si="528"/>
        <v>involvedInActions</v>
      </c>
      <c r="N1154" t="str">
        <f t="shared" si="529"/>
        <v>Storing</v>
      </c>
      <c r="O1154" t="str">
        <f t="shared" si="530"/>
        <v>storedObjects</v>
      </c>
      <c r="P1154" t="str">
        <f t="shared" si="531"/>
        <v/>
      </c>
      <c r="Q1154" t="str">
        <f t="shared" si="532"/>
        <v>Object</v>
      </c>
      <c r="R1154" t="str">
        <f t="shared" si="533"/>
        <v/>
      </c>
      <c r="S1154" t="str">
        <f t="shared" si="534"/>
        <v/>
      </c>
      <c r="T1154" t="str">
        <f t="shared" si="535"/>
        <v/>
      </c>
      <c r="U1154" t="str">
        <f t="shared" si="536"/>
        <v/>
      </c>
      <c r="V1154" t="str">
        <f t="shared" si="537"/>
        <v/>
      </c>
      <c r="W1154" t="str">
        <f>IF($A1154="Implicit","",COUNTIFS($C$8:C1154,C1154,$A$8:A1154,"Explicit"))</f>
        <v/>
      </c>
      <c r="X1154" t="str">
        <f t="shared" si="538"/>
        <v/>
      </c>
      <c r="Y1154" t="str">
        <f t="shared" si="539"/>
        <v/>
      </c>
      <c r="Z1154" t="str">
        <f t="shared" si="540"/>
        <v/>
      </c>
      <c r="AA1154" t="str">
        <f t="shared" si="541"/>
        <v/>
      </c>
      <c r="AB1154" t="str">
        <f t="shared" si="542"/>
        <v/>
      </c>
      <c r="AC1154" t="str">
        <f t="shared" si="543"/>
        <v/>
      </c>
      <c r="AD1154" t="str">
        <f t="shared" si="544"/>
        <v/>
      </c>
      <c r="AE1154" t="str">
        <f t="shared" si="545"/>
        <v/>
      </c>
      <c r="AF1154" t="str">
        <f t="shared" si="546"/>
        <v/>
      </c>
      <c r="AG1154" t="str">
        <f t="shared" si="547"/>
        <v>"Common.LoadingUnit"</v>
      </c>
      <c r="AH1154" t="str">
        <f t="shared" si="548"/>
        <v>"involvedInActions"</v>
      </c>
      <c r="AI1154" t="str">
        <f t="shared" si="549"/>
        <v>"Action.Storing"</v>
      </c>
      <c r="AJ1154" t="str">
        <f t="shared" si="550"/>
        <v>"storedObjects"</v>
      </c>
      <c r="AK1154" t="str">
        <f t="shared" si="551"/>
        <v>"hasMany"</v>
      </c>
      <c r="AL1154" t="str">
        <f t="shared" si="552"/>
        <v>"Common.LoadingUnit","involvedInActions","Action.Storing","storedObjects","hasMany"</v>
      </c>
      <c r="AN1154">
        <f>COUNTIF(View_conceptual!G:G,L1154)</f>
        <v>0</v>
      </c>
      <c r="AO1154">
        <f>COUNTIF(View_conceptual!H:H,L1154)+COUNTIF(View_conceptual!I:I,N1154)</f>
        <v>0</v>
      </c>
      <c r="AQ1154" t="str">
        <f t="shared" si="553"/>
        <v/>
      </c>
      <c r="AR1154" t="str">
        <f t="shared" si="554"/>
        <v/>
      </c>
      <c r="AT1154">
        <f>COUNTIF(View_full!G:G,L1154)</f>
        <v>1</v>
      </c>
      <c r="AU1154">
        <f>COUNTIF(View_full!H:H,L1154)+COUNTIF(View_full!I:I,N1154)</f>
        <v>1</v>
      </c>
      <c r="AV1154">
        <f>COUNTIFS(Property_Manual!$A$2:$A$1206,Raw!L1154,Property_Manual!$B$2:$B$1206,Raw!M1154,Property_Manual!$C$2:$C$1206,Raw!N1154,Property_Manual!$D$2:$D$1206,Raw!O1154,Property_Manual!$F$2:$F$1206,"x")</f>
        <v>0</v>
      </c>
      <c r="AW1154" t="str">
        <f t="shared" si="555"/>
        <v/>
      </c>
      <c r="AX1154" t="str">
        <f t="shared" si="556"/>
        <v/>
      </c>
      <c r="AY1154" t="str">
        <f t="shared" si="557"/>
        <v/>
      </c>
    </row>
    <row r="1155" spans="1:51" x14ac:dyDescent="0.2">
      <c r="A1155" s="5" t="s">
        <v>1254</v>
      </c>
      <c r="B1155" s="5" t="s">
        <v>1198</v>
      </c>
      <c r="C1155" s="5" t="s">
        <v>449</v>
      </c>
      <c r="D1155" s="5" t="s">
        <v>827</v>
      </c>
      <c r="F1155" s="5" t="s">
        <v>6</v>
      </c>
      <c r="G1155">
        <v>1</v>
      </c>
      <c r="I1155" s="5" t="s">
        <v>824</v>
      </c>
      <c r="J1155" s="5" t="s">
        <v>828</v>
      </c>
      <c r="K1155" s="5"/>
      <c r="L1155" t="str">
        <f t="shared" si="527"/>
        <v>LoadingUnit</v>
      </c>
      <c r="M1155" t="str">
        <f t="shared" si="528"/>
        <v>remarks</v>
      </c>
      <c r="N1155" t="str">
        <f t="shared" si="529"/>
        <v>string</v>
      </c>
      <c r="O1155" t="str">
        <f t="shared" si="530"/>
        <v/>
      </c>
      <c r="P1155" t="str">
        <f t="shared" si="531"/>
        <v/>
      </c>
      <c r="Q1155" t="str">
        <f t="shared" si="532"/>
        <v>Object</v>
      </c>
      <c r="R1155" t="str">
        <f t="shared" si="533"/>
        <v>"Common"</v>
      </c>
      <c r="S1155" t="str">
        <f t="shared" si="534"/>
        <v>"LoadingUnit"</v>
      </c>
      <c r="T1155" t="str">
        <f t="shared" si="535"/>
        <v>"remarks"</v>
      </c>
      <c r="U1155" t="str">
        <f t="shared" si="536"/>
        <v>""</v>
      </c>
      <c r="V1155" t="str">
        <f t="shared" si="537"/>
        <v>"string"</v>
      </c>
      <c r="W1155">
        <f>IF($A1155="Implicit","",COUNTIFS($C$8:C1155,C1155,$A$8:A1155,"Explicit"))</f>
        <v>6</v>
      </c>
      <c r="X1155" t="str">
        <f t="shared" si="538"/>
        <v>"Common loading unit/container details"</v>
      </c>
      <c r="Y1155" t="str">
        <f t="shared" si="539"/>
        <v>"Remarks or Supplement Information"</v>
      </c>
      <c r="Z1155" t="str">
        <f t="shared" si="540"/>
        <v>"false"</v>
      </c>
      <c r="AA1155" t="str">
        <f t="shared" si="541"/>
        <v>"false"</v>
      </c>
      <c r="AB1155" t="str">
        <f t="shared" si="542"/>
        <v>""</v>
      </c>
      <c r="AC1155" t="str">
        <f t="shared" si="543"/>
        <v>"https://onerecord.iata.org/ns/cargo#LoadingUnit"</v>
      </c>
      <c r="AD1155" t="str">
        <f t="shared" si="544"/>
        <v>"https://onerecord.iata.org/ns/cargo#remarks"</v>
      </c>
      <c r="AE1155" t="str">
        <f t="shared" si="545"/>
        <v>"http://www.w3.org/2001/XMLSchema#string"</v>
      </c>
      <c r="AF1155" t="str">
        <f t="shared" si="546"/>
        <v>"Common","LoadingUnit","remarks","","string",6,"Common loading unit/container details","Remarks or Supplement Information","false","false","","https://onerecord.iata.org/ns/cargo#LoadingUnit","https://onerecord.iata.org/ns/cargo#remarks","http://www.w3.org/2001/XMLSchema#string"</v>
      </c>
      <c r="AG1155" t="str">
        <f t="shared" si="547"/>
        <v>"Common.LoadingUnit"</v>
      </c>
      <c r="AH1155" t="str">
        <f t="shared" si="548"/>
        <v>"remarks"</v>
      </c>
      <c r="AI1155" t="str">
        <f t="shared" si="549"/>
        <v>".string"</v>
      </c>
      <c r="AJ1155" t="str">
        <f t="shared" si="550"/>
        <v>""</v>
      </c>
      <c r="AK1155" t="str">
        <f t="shared" si="551"/>
        <v>"hasOne"</v>
      </c>
      <c r="AL1155" t="str">
        <f t="shared" si="552"/>
        <v>"Common.LoadingUnit","remarks",".string","","hasOne"</v>
      </c>
      <c r="AN1155">
        <f>COUNTIF(View_conceptual!G:G,L1155)</f>
        <v>0</v>
      </c>
      <c r="AO1155">
        <f>COUNTIF(View_conceptual!H:H,L1155)+COUNTIF(View_conceptual!I:I,N1155)</f>
        <v>0</v>
      </c>
      <c r="AQ1155" t="str">
        <f t="shared" si="553"/>
        <v/>
      </c>
      <c r="AR1155" t="str">
        <f t="shared" si="554"/>
        <v/>
      </c>
      <c r="AT1155">
        <f>COUNTIF(View_full!G:G,L1155)</f>
        <v>1</v>
      </c>
      <c r="AU1155">
        <f>COUNTIF(View_full!H:H,L1155)+COUNTIF(View_full!I:I,N1155)</f>
        <v>0</v>
      </c>
      <c r="AV1155">
        <f>COUNTIFS(Property_Manual!$A$2:$A$1206,Raw!L1155,Property_Manual!$B$2:$B$1206,Raw!M1155,Property_Manual!$C$2:$C$1206,Raw!N1155,Property_Manual!$D$2:$D$1206,Raw!O1155,Property_Manual!$F$2:$F$1206,"x")</f>
        <v>0</v>
      </c>
      <c r="AW1155" t="str">
        <f t="shared" si="555"/>
        <v>"Common","LoadingUnit","remarks","","string",6,"Common loading unit/container details","Remarks or Supplement Information","false","false","","https://onerecord.iata.org/ns/cargo#LoadingUnit","https://onerecord.iata.org/ns/cargo#remarks","http://www.w3.org/2001/XMLSchema#string"</v>
      </c>
      <c r="AX1155" t="str">
        <f t="shared" si="556"/>
        <v/>
      </c>
      <c r="AY1155" t="str">
        <f t="shared" si="557"/>
        <v/>
      </c>
    </row>
    <row r="1156" spans="1:51" x14ac:dyDescent="0.2">
      <c r="A1156" s="5" t="s">
        <v>1254</v>
      </c>
      <c r="B1156" s="5" t="s">
        <v>1198</v>
      </c>
      <c r="C1156" s="5" t="s">
        <v>449</v>
      </c>
      <c r="D1156" s="5" t="s">
        <v>40</v>
      </c>
      <c r="E1156" s="5" t="s">
        <v>1212</v>
      </c>
      <c r="F1156" s="5" t="s">
        <v>41</v>
      </c>
      <c r="I1156" s="5" t="s">
        <v>824</v>
      </c>
      <c r="J1156" s="5" t="s">
        <v>42</v>
      </c>
      <c r="K1156" s="5"/>
      <c r="L1156" t="str">
        <f t="shared" si="527"/>
        <v>LoadingUnit</v>
      </c>
      <c r="M1156" t="str">
        <f t="shared" si="528"/>
        <v>events</v>
      </c>
      <c r="N1156" t="str">
        <f t="shared" si="529"/>
        <v>LogisticsEvent</v>
      </c>
      <c r="O1156" t="str">
        <f t="shared" si="530"/>
        <v/>
      </c>
      <c r="P1156" t="str">
        <f t="shared" si="531"/>
        <v/>
      </c>
      <c r="Q1156" t="str">
        <f t="shared" si="532"/>
        <v>Object</v>
      </c>
      <c r="R1156" t="str">
        <f t="shared" si="533"/>
        <v>"Common"</v>
      </c>
      <c r="S1156" t="str">
        <f t="shared" si="534"/>
        <v>"LoadingUnit"</v>
      </c>
      <c r="T1156" t="str">
        <f t="shared" si="535"/>
        <v>"events"</v>
      </c>
      <c r="U1156" t="str">
        <f t="shared" si="536"/>
        <v>"Event"</v>
      </c>
      <c r="V1156" t="str">
        <f t="shared" si="537"/>
        <v>"LogisticsEvent"</v>
      </c>
      <c r="W1156">
        <f>IF($A1156="Implicit","",COUNTIFS($C$8:C1156,C1156,$A$8:A1156,"Explicit"))</f>
        <v>7</v>
      </c>
      <c r="X1156" t="str">
        <f t="shared" si="538"/>
        <v>"Common loading unit/container details"</v>
      </c>
      <c r="Y1156" t="str">
        <f t="shared" si="539"/>
        <v>"Events object"</v>
      </c>
      <c r="Z1156" t="str">
        <f t="shared" si="540"/>
        <v>"true"</v>
      </c>
      <c r="AA1156" t="str">
        <f t="shared" si="541"/>
        <v>"false"</v>
      </c>
      <c r="AB1156" t="str">
        <f t="shared" si="542"/>
        <v>""</v>
      </c>
      <c r="AC1156" t="str">
        <f t="shared" si="543"/>
        <v>"https://onerecord.iata.org/ns/cargo#LoadingUnit"</v>
      </c>
      <c r="AD1156" t="str">
        <f t="shared" si="544"/>
        <v>"https://onerecord.iata.org/ns/cargo#events"</v>
      </c>
      <c r="AE1156" t="str">
        <f t="shared" si="545"/>
        <v>"https://onerecord.iata.org/ns/cargo#LogisticsEvent"</v>
      </c>
      <c r="AF1156" t="str">
        <f t="shared" si="546"/>
        <v>"Common","LoadingUnit","events","Event","LogisticsEvent",7,"Common loading unit/container details","Events object","true","false","","https://onerecord.iata.org/ns/cargo#LoadingUnit","https://onerecord.iata.org/ns/cargo#events","https://onerecord.iata.org/ns/cargo#LogisticsEvent"</v>
      </c>
      <c r="AG1156" t="str">
        <f t="shared" si="547"/>
        <v>"Common.LoadingUnit"</v>
      </c>
      <c r="AH1156" t="str">
        <f t="shared" si="548"/>
        <v>"events"</v>
      </c>
      <c r="AI1156" t="str">
        <f t="shared" si="549"/>
        <v>"Event.LogisticsEvent"</v>
      </c>
      <c r="AJ1156" t="str">
        <f t="shared" si="550"/>
        <v>""</v>
      </c>
      <c r="AK1156" t="str">
        <f t="shared" si="551"/>
        <v>"hasMany"</v>
      </c>
      <c r="AL1156" t="str">
        <f t="shared" si="552"/>
        <v>"Common.LoadingUnit","events","Event.LogisticsEvent","","hasMany"</v>
      </c>
      <c r="AN1156">
        <f>COUNTIF(View_conceptual!G:G,L1156)</f>
        <v>0</v>
      </c>
      <c r="AO1156">
        <f>COUNTIF(View_conceptual!H:H,L1156)+COUNTIF(View_conceptual!I:I,N1156)</f>
        <v>0</v>
      </c>
      <c r="AQ1156" t="str">
        <f t="shared" si="553"/>
        <v/>
      </c>
      <c r="AR1156" t="str">
        <f t="shared" si="554"/>
        <v/>
      </c>
      <c r="AT1156">
        <f>COUNTIF(View_full!G:G,L1156)</f>
        <v>1</v>
      </c>
      <c r="AU1156">
        <f>COUNTIF(View_full!H:H,L1156)+COUNTIF(View_full!I:I,N1156)</f>
        <v>0</v>
      </c>
      <c r="AV1156">
        <f>COUNTIFS(Property_Manual!$A$2:$A$1206,Raw!L1156,Property_Manual!$B$2:$B$1206,Raw!M1156,Property_Manual!$C$2:$C$1206,Raw!N1156,Property_Manual!$D$2:$D$1206,Raw!O1156,Property_Manual!$F$2:$F$1206,"x")</f>
        <v>0</v>
      </c>
      <c r="AW1156" t="str">
        <f t="shared" si="555"/>
        <v>"Common","LoadingUnit","events","Event","LogisticsEvent",7,"Common loading unit/container details","Events object","true","false","","https://onerecord.iata.org/ns/cargo#LoadingUnit","https://onerecord.iata.org/ns/cargo#events","https://onerecord.iata.org/ns/cargo#LogisticsEvent"</v>
      </c>
      <c r="AX1156" t="str">
        <f t="shared" si="556"/>
        <v/>
      </c>
      <c r="AY1156" t="str">
        <f t="shared" si="557"/>
        <v/>
      </c>
    </row>
    <row r="1157" spans="1:51" x14ac:dyDescent="0.2">
      <c r="A1157" s="5" t="s">
        <v>1254</v>
      </c>
      <c r="B1157" s="5" t="s">
        <v>1198</v>
      </c>
      <c r="C1157" s="5" t="s">
        <v>449</v>
      </c>
      <c r="D1157" s="5" t="s">
        <v>46</v>
      </c>
      <c r="F1157" s="5" t="s">
        <v>47</v>
      </c>
      <c r="G1157">
        <v>1</v>
      </c>
      <c r="I1157" s="5" t="s">
        <v>824</v>
      </c>
      <c r="J1157" s="5" t="s">
        <v>48</v>
      </c>
      <c r="K1157" s="5"/>
      <c r="L1157" t="str">
        <f t="shared" si="527"/>
        <v>LoadingUnit</v>
      </c>
      <c r="M1157" t="str">
        <f t="shared" si="528"/>
        <v>skeletonIndicator</v>
      </c>
      <c r="N1157" t="str">
        <f t="shared" si="529"/>
        <v>boolean</v>
      </c>
      <c r="O1157" t="str">
        <f t="shared" si="530"/>
        <v/>
      </c>
      <c r="P1157" t="str">
        <f t="shared" si="531"/>
        <v/>
      </c>
      <c r="Q1157" t="str">
        <f t="shared" si="532"/>
        <v>Object</v>
      </c>
      <c r="R1157" t="str">
        <f t="shared" si="533"/>
        <v>"Common"</v>
      </c>
      <c r="S1157" t="str">
        <f t="shared" si="534"/>
        <v>"LoadingUnit"</v>
      </c>
      <c r="T1157" t="str">
        <f t="shared" si="535"/>
        <v>"skeletonIndicator"</v>
      </c>
      <c r="U1157" t="str">
        <f t="shared" si="536"/>
        <v>""</v>
      </c>
      <c r="V1157" t="str">
        <f t="shared" si="537"/>
        <v>"boolean"</v>
      </c>
      <c r="W1157">
        <f>IF($A1157="Implicit","",COUNTIFS($C$8:C1157,C1157,$A$8:A1157,"Explicit"))</f>
        <v>8</v>
      </c>
      <c r="X1157" t="str">
        <f t="shared" si="538"/>
        <v>"Common loading unit/container details"</v>
      </c>
      <c r="Y1157" t="str">
        <f t="shared" si="539"/>
        <v>"Indicator whether a logistics object is a skeleton object"</v>
      </c>
      <c r="Z1157" t="str">
        <f t="shared" si="540"/>
        <v>"false"</v>
      </c>
      <c r="AA1157" t="str">
        <f t="shared" si="541"/>
        <v>"false"</v>
      </c>
      <c r="AB1157" t="str">
        <f t="shared" si="542"/>
        <v>""</v>
      </c>
      <c r="AC1157" t="str">
        <f t="shared" si="543"/>
        <v>"https://onerecord.iata.org/ns/cargo#LoadingUnit"</v>
      </c>
      <c r="AD1157" t="str">
        <f t="shared" si="544"/>
        <v>"https://onerecord.iata.org/ns/cargo#skeletonIndicator"</v>
      </c>
      <c r="AE1157" t="str">
        <f t="shared" si="545"/>
        <v>"http://www.w3.org/2001/XMLSchema#boolean"</v>
      </c>
      <c r="AF1157" t="str">
        <f t="shared" si="546"/>
        <v>"Common","LoadingUnit","skeletonIndicator","","boolean",8,"Common loading unit/container details","Indicator whether a logistics object is a skeleton object","false","false","","https://onerecord.iata.org/ns/cargo#LoadingUnit","https://onerecord.iata.org/ns/cargo#skeletonIndicator","http://www.w3.org/2001/XMLSchema#boolean"</v>
      </c>
      <c r="AG1157" t="str">
        <f t="shared" si="547"/>
        <v>"Common.LoadingUnit"</v>
      </c>
      <c r="AH1157" t="str">
        <f t="shared" si="548"/>
        <v>"skeletonIndicator"</v>
      </c>
      <c r="AI1157" t="str">
        <f t="shared" si="549"/>
        <v>".boolean"</v>
      </c>
      <c r="AJ1157" t="str">
        <f t="shared" si="550"/>
        <v>""</v>
      </c>
      <c r="AK1157" t="str">
        <f t="shared" si="551"/>
        <v>"hasOne"</v>
      </c>
      <c r="AL1157" t="str">
        <f t="shared" si="552"/>
        <v>"Common.LoadingUnit","skeletonIndicator",".boolean","","hasOne"</v>
      </c>
      <c r="AN1157">
        <f>COUNTIF(View_conceptual!G:G,L1157)</f>
        <v>0</v>
      </c>
      <c r="AO1157">
        <f>COUNTIF(View_conceptual!H:H,L1157)+COUNTIF(View_conceptual!I:I,N1157)</f>
        <v>0</v>
      </c>
      <c r="AQ1157" t="str">
        <f t="shared" si="553"/>
        <v/>
      </c>
      <c r="AR1157" t="str">
        <f t="shared" si="554"/>
        <v/>
      </c>
      <c r="AT1157">
        <f>COUNTIF(View_full!G:G,L1157)</f>
        <v>1</v>
      </c>
      <c r="AU1157">
        <f>COUNTIF(View_full!H:H,L1157)+COUNTIF(View_full!I:I,N1157)</f>
        <v>0</v>
      </c>
      <c r="AV1157">
        <f>COUNTIFS(Property_Manual!$A$2:$A$1206,Raw!L1157,Property_Manual!$B$2:$B$1206,Raw!M1157,Property_Manual!$C$2:$C$1206,Raw!N1157,Property_Manual!$D$2:$D$1206,Raw!O1157,Property_Manual!$F$2:$F$1206,"x")</f>
        <v>0</v>
      </c>
      <c r="AW1157" t="str">
        <f t="shared" si="555"/>
        <v>"Common","LoadingUnit","skeletonIndicator","","boolean",8,"Common loading unit/container details","Indicator whether a logistics object is a skeleton object","false","false","","https://onerecord.iata.org/ns/cargo#LoadingUnit","https://onerecord.iata.org/ns/cargo#skeletonIndicator","http://www.w3.org/2001/XMLSchema#boolean"</v>
      </c>
      <c r="AX1157" t="str">
        <f t="shared" si="556"/>
        <v/>
      </c>
      <c r="AY1157" t="str">
        <f t="shared" si="557"/>
        <v/>
      </c>
    </row>
    <row r="1158" spans="1:51" x14ac:dyDescent="0.2">
      <c r="A1158" s="5" t="s">
        <v>1254</v>
      </c>
      <c r="B1158" s="5" t="s">
        <v>1198</v>
      </c>
      <c r="C1158" s="5" t="s">
        <v>449</v>
      </c>
      <c r="D1158" s="5" t="s">
        <v>114</v>
      </c>
      <c r="E1158" t="s">
        <v>1196</v>
      </c>
      <c r="F1158" s="5" t="s">
        <v>115</v>
      </c>
      <c r="I1158" s="5" t="s">
        <v>824</v>
      </c>
      <c r="J1158" s="5" t="s">
        <v>116</v>
      </c>
      <c r="K1158" s="5" t="s">
        <v>1834</v>
      </c>
      <c r="L1158" t="str">
        <f t="shared" si="527"/>
        <v>LoadingUnit</v>
      </c>
      <c r="M1158" t="str">
        <f t="shared" si="528"/>
        <v>involvedInActions</v>
      </c>
      <c r="N1158" t="str">
        <f t="shared" si="529"/>
        <v>LogisticsAction</v>
      </c>
      <c r="O1158" t="str">
        <f t="shared" si="530"/>
        <v/>
      </c>
      <c r="P1158" t="str">
        <f t="shared" si="531"/>
        <v>Check|Composing|Loading|Storing</v>
      </c>
      <c r="Q1158" t="str">
        <f t="shared" si="532"/>
        <v>Object</v>
      </c>
      <c r="R1158" t="str">
        <f t="shared" si="533"/>
        <v>"Common"</v>
      </c>
      <c r="S1158" t="str">
        <f t="shared" si="534"/>
        <v>"LoadingUnit"</v>
      </c>
      <c r="T1158" t="str">
        <f t="shared" si="535"/>
        <v>"involvedInActions"</v>
      </c>
      <c r="U1158" t="str">
        <f t="shared" si="536"/>
        <v>"Abstract"</v>
      </c>
      <c r="V1158" t="str">
        <f t="shared" si="537"/>
        <v>"LogisticsAction"</v>
      </c>
      <c r="W1158">
        <f>IF($A1158="Implicit","",COUNTIFS($C$8:C1158,C1158,$A$8:A1158,"Explicit"))</f>
        <v>9</v>
      </c>
      <c r="X1158" t="str">
        <f t="shared" si="538"/>
        <v>"Common loading unit/container details"</v>
      </c>
      <c r="Y1158" t="str">
        <f t="shared" si="539"/>
        <v>"References to the Actions the object is involved in"</v>
      </c>
      <c r="Z1158" t="str">
        <f t="shared" si="540"/>
        <v>"true"</v>
      </c>
      <c r="AA1158" t="str">
        <f t="shared" si="541"/>
        <v>"false"</v>
      </c>
      <c r="AB1158" t="str">
        <f t="shared" si="542"/>
        <v>"Check|Composing|Loading|Storing"</v>
      </c>
      <c r="AC1158" t="str">
        <f t="shared" si="543"/>
        <v>"https://onerecord.iata.org/ns/cargo#LoadingUnit"</v>
      </c>
      <c r="AD1158" t="str">
        <f t="shared" si="544"/>
        <v>"https://onerecord.iata.org/ns/cargo#involvedInActions"</v>
      </c>
      <c r="AE1158" t="str">
        <f t="shared" si="545"/>
        <v>"https://onerecord.iata.org/ns/cargo#LogisticsAction"</v>
      </c>
      <c r="AF1158" t="str">
        <f t="shared" si="546"/>
        <v>"Common","LoadingUnit","involvedInActions","Abstract","LogisticsAction",9,"Common loading unit/container details","References to the Actions the object is involved in","true","false","Check|Composing|Loading|Storing","https://onerecord.iata.org/ns/cargo#LoadingUnit","https://onerecord.iata.org/ns/cargo#involvedInActions","https://onerecord.iata.org/ns/cargo#LogisticsAction"</v>
      </c>
      <c r="AG1158" t="str">
        <f t="shared" si="547"/>
        <v>"Common.LoadingUnit"</v>
      </c>
      <c r="AH1158" t="str">
        <f t="shared" si="548"/>
        <v>"involvedInActions"</v>
      </c>
      <c r="AI1158" t="str">
        <f t="shared" si="549"/>
        <v>"Abstract.LogisticsAction"</v>
      </c>
      <c r="AJ1158" t="str">
        <f t="shared" si="550"/>
        <v>""</v>
      </c>
      <c r="AK1158" t="str">
        <f t="shared" si="551"/>
        <v>"hasMany"</v>
      </c>
      <c r="AL1158" t="str">
        <f t="shared" si="552"/>
        <v>"Common.LoadingUnit","involvedInActions","Abstract.LogisticsAction","","hasMany"</v>
      </c>
      <c r="AN1158">
        <f>COUNTIF(View_conceptual!G:G,L1158)</f>
        <v>0</v>
      </c>
      <c r="AO1158">
        <f>COUNTIF(View_conceptual!H:H,L1158)+COUNTIF(View_conceptual!I:I,N1158)</f>
        <v>0</v>
      </c>
      <c r="AQ1158" t="str">
        <f t="shared" si="553"/>
        <v/>
      </c>
      <c r="AR1158" t="str">
        <f t="shared" si="554"/>
        <v/>
      </c>
      <c r="AT1158">
        <f>COUNTIF(View_full!G:G,L1158)</f>
        <v>1</v>
      </c>
      <c r="AU1158">
        <f>COUNTIF(View_full!H:H,L1158)+COUNTIF(View_full!I:I,N1158)</f>
        <v>0</v>
      </c>
      <c r="AV1158">
        <f>COUNTIFS(Property_Manual!$A$2:$A$1206,Raw!L1158,Property_Manual!$B$2:$B$1206,Raw!M1158,Property_Manual!$C$2:$C$1206,Raw!N1158,Property_Manual!$D$2:$D$1206,Raw!O1158,Property_Manual!$F$2:$F$1206,"x")</f>
        <v>0</v>
      </c>
      <c r="AW1158" t="str">
        <f t="shared" si="555"/>
        <v>"Common","LoadingUnit","involvedInActions","Abstract","LogisticsAction",9,"Common loading unit/container details","References to the Actions the object is involved in","true","false","Check|Composing|Loading|Storing","https://onerecord.iata.org/ns/cargo#LoadingUnit","https://onerecord.iata.org/ns/cargo#involvedInActions","https://onerecord.iata.org/ns/cargo#LogisticsAction"</v>
      </c>
      <c r="AX1158" t="str">
        <f t="shared" si="556"/>
        <v/>
      </c>
      <c r="AY1158" t="str">
        <f t="shared" si="557"/>
        <v/>
      </c>
    </row>
    <row r="1159" spans="1:51" x14ac:dyDescent="0.2">
      <c r="A1159" s="5" t="s">
        <v>1255</v>
      </c>
      <c r="B1159" s="5" t="s">
        <v>1198</v>
      </c>
      <c r="C1159" s="5" t="s">
        <v>449</v>
      </c>
      <c r="D1159" s="5" t="s">
        <v>40</v>
      </c>
      <c r="E1159" s="5" t="s">
        <v>1212</v>
      </c>
      <c r="F1159" s="5" t="s">
        <v>41</v>
      </c>
      <c r="I1159" s="5" t="s">
        <v>824</v>
      </c>
      <c r="J1159" s="5" t="s">
        <v>42</v>
      </c>
      <c r="K1159" s="5"/>
      <c r="L1159" t="str">
        <f t="shared" si="527"/>
        <v>LoadingUnit</v>
      </c>
      <c r="M1159" t="str">
        <f t="shared" si="528"/>
        <v>events</v>
      </c>
      <c r="N1159" t="str">
        <f t="shared" si="529"/>
        <v>LogisticsEvent</v>
      </c>
      <c r="O1159" t="str">
        <f t="shared" si="530"/>
        <v/>
      </c>
      <c r="P1159" t="str">
        <f t="shared" si="531"/>
        <v/>
      </c>
      <c r="Q1159" t="str">
        <f t="shared" si="532"/>
        <v>Object</v>
      </c>
      <c r="R1159" t="str">
        <f t="shared" si="533"/>
        <v/>
      </c>
      <c r="S1159" t="str">
        <f t="shared" si="534"/>
        <v/>
      </c>
      <c r="T1159" t="str">
        <f t="shared" si="535"/>
        <v/>
      </c>
      <c r="U1159" t="str">
        <f t="shared" si="536"/>
        <v/>
      </c>
      <c r="V1159" t="str">
        <f t="shared" si="537"/>
        <v/>
      </c>
      <c r="W1159" t="str">
        <f>IF($A1159="Implicit","",COUNTIFS($C$8:C1159,C1159,$A$8:A1159,"Explicit"))</f>
        <v/>
      </c>
      <c r="X1159" t="str">
        <f t="shared" si="538"/>
        <v/>
      </c>
      <c r="Y1159" t="str">
        <f t="shared" si="539"/>
        <v/>
      </c>
      <c r="Z1159" t="str">
        <f t="shared" si="540"/>
        <v/>
      </c>
      <c r="AA1159" t="str">
        <f t="shared" si="541"/>
        <v/>
      </c>
      <c r="AB1159" t="str">
        <f t="shared" si="542"/>
        <v/>
      </c>
      <c r="AC1159" t="str">
        <f t="shared" si="543"/>
        <v/>
      </c>
      <c r="AD1159" t="str">
        <f t="shared" si="544"/>
        <v/>
      </c>
      <c r="AE1159" t="str">
        <f t="shared" si="545"/>
        <v/>
      </c>
      <c r="AF1159" t="str">
        <f t="shared" si="546"/>
        <v/>
      </c>
      <c r="AG1159" t="str">
        <f t="shared" si="547"/>
        <v>"Common.LoadingUnit"</v>
      </c>
      <c r="AH1159" t="str">
        <f t="shared" si="548"/>
        <v>"events"</v>
      </c>
      <c r="AI1159" t="str">
        <f t="shared" si="549"/>
        <v>"Event.LogisticsEvent"</v>
      </c>
      <c r="AJ1159" t="str">
        <f t="shared" si="550"/>
        <v>""</v>
      </c>
      <c r="AK1159" t="str">
        <f t="shared" si="551"/>
        <v>"hasMany"</v>
      </c>
      <c r="AL1159" t="str">
        <f t="shared" si="552"/>
        <v>"Common.LoadingUnit","events","Event.LogisticsEvent","","hasMany"</v>
      </c>
      <c r="AN1159">
        <f>COUNTIF(View_conceptual!G:G,L1159)</f>
        <v>0</v>
      </c>
      <c r="AO1159">
        <f>COUNTIF(View_conceptual!H:H,L1159)+COUNTIF(View_conceptual!I:I,N1159)</f>
        <v>0</v>
      </c>
      <c r="AQ1159" t="str">
        <f t="shared" si="553"/>
        <v/>
      </c>
      <c r="AR1159" t="str">
        <f t="shared" si="554"/>
        <v/>
      </c>
      <c r="AT1159">
        <f>COUNTIF(View_full!G:G,L1159)</f>
        <v>1</v>
      </c>
      <c r="AU1159">
        <f>COUNTIF(View_full!H:H,L1159)+COUNTIF(View_full!I:I,N1159)</f>
        <v>0</v>
      </c>
      <c r="AV1159">
        <f>COUNTIFS(Property_Manual!$A$2:$A$1206,Raw!L1159,Property_Manual!$B$2:$B$1206,Raw!M1159,Property_Manual!$C$2:$C$1206,Raw!N1159,Property_Manual!$D$2:$D$1206,Raw!O1159,Property_Manual!$F$2:$F$1206,"x")</f>
        <v>0</v>
      </c>
      <c r="AW1159" t="str">
        <f t="shared" si="555"/>
        <v/>
      </c>
      <c r="AX1159" t="str">
        <f t="shared" si="556"/>
        <v/>
      </c>
      <c r="AY1159" t="str">
        <f t="shared" si="557"/>
        <v/>
      </c>
    </row>
    <row r="1160" spans="1:51" x14ac:dyDescent="0.2">
      <c r="A1160" s="5" t="s">
        <v>1255</v>
      </c>
      <c r="B1160" s="5" t="s">
        <v>1198</v>
      </c>
      <c r="C1160" s="5" t="s">
        <v>449</v>
      </c>
      <c r="D1160" s="5" t="s">
        <v>114</v>
      </c>
      <c r="E1160" s="5" t="s">
        <v>1209</v>
      </c>
      <c r="F1160" s="5" t="s">
        <v>23</v>
      </c>
      <c r="I1160" s="5" t="s">
        <v>824</v>
      </c>
      <c r="J1160" s="5" t="s">
        <v>116</v>
      </c>
      <c r="K1160" s="5"/>
      <c r="L1160" t="str">
        <f t="shared" si="527"/>
        <v>LoadingUnit</v>
      </c>
      <c r="M1160" t="str">
        <f t="shared" si="528"/>
        <v>involvedInActions</v>
      </c>
      <c r="N1160" t="str">
        <f t="shared" si="529"/>
        <v>Check</v>
      </c>
      <c r="O1160" t="str">
        <f t="shared" si="530"/>
        <v/>
      </c>
      <c r="P1160" t="str">
        <f t="shared" si="531"/>
        <v/>
      </c>
      <c r="Q1160" t="str">
        <f t="shared" si="532"/>
        <v>Object</v>
      </c>
      <c r="R1160" t="str">
        <f t="shared" si="533"/>
        <v/>
      </c>
      <c r="S1160" t="str">
        <f t="shared" si="534"/>
        <v/>
      </c>
      <c r="T1160" t="str">
        <f t="shared" si="535"/>
        <v/>
      </c>
      <c r="U1160" t="str">
        <f t="shared" si="536"/>
        <v/>
      </c>
      <c r="V1160" t="str">
        <f t="shared" si="537"/>
        <v/>
      </c>
      <c r="W1160" t="str">
        <f>IF($A1160="Implicit","",COUNTIFS($C$8:C1160,C1160,$A$8:A1160,"Explicit"))</f>
        <v/>
      </c>
      <c r="X1160" t="str">
        <f t="shared" si="538"/>
        <v/>
      </c>
      <c r="Y1160" t="str">
        <f t="shared" si="539"/>
        <v/>
      </c>
      <c r="Z1160" t="str">
        <f t="shared" si="540"/>
        <v/>
      </c>
      <c r="AA1160" t="str">
        <f t="shared" si="541"/>
        <v/>
      </c>
      <c r="AB1160" t="str">
        <f t="shared" si="542"/>
        <v/>
      </c>
      <c r="AC1160" t="str">
        <f t="shared" si="543"/>
        <v/>
      </c>
      <c r="AD1160" t="str">
        <f t="shared" si="544"/>
        <v/>
      </c>
      <c r="AE1160" t="str">
        <f t="shared" si="545"/>
        <v/>
      </c>
      <c r="AF1160" t="str">
        <f t="shared" si="546"/>
        <v/>
      </c>
      <c r="AG1160" t="str">
        <f t="shared" si="547"/>
        <v>"Common.LoadingUnit"</v>
      </c>
      <c r="AH1160" t="str">
        <f t="shared" si="548"/>
        <v>"involvedInActions"</v>
      </c>
      <c r="AI1160" t="str">
        <f t="shared" si="549"/>
        <v>"Action.Check"</v>
      </c>
      <c r="AJ1160" t="str">
        <f t="shared" si="550"/>
        <v>""</v>
      </c>
      <c r="AK1160" t="str">
        <f t="shared" si="551"/>
        <v>"hasMany"</v>
      </c>
      <c r="AL1160" t="str">
        <f t="shared" si="552"/>
        <v>"Common.LoadingUnit","involvedInActions","Action.Check","","hasMany"</v>
      </c>
      <c r="AN1160">
        <f>COUNTIF(View_conceptual!G:G,L1160)</f>
        <v>0</v>
      </c>
      <c r="AO1160">
        <f>COUNTIF(View_conceptual!H:H,L1160)+COUNTIF(View_conceptual!I:I,N1160)</f>
        <v>0</v>
      </c>
      <c r="AQ1160" t="str">
        <f t="shared" si="553"/>
        <v/>
      </c>
      <c r="AR1160" t="str">
        <f t="shared" si="554"/>
        <v/>
      </c>
      <c r="AT1160">
        <f>COUNTIF(View_full!G:G,L1160)</f>
        <v>1</v>
      </c>
      <c r="AU1160">
        <f>COUNTIF(View_full!H:H,L1160)+COUNTIF(View_full!I:I,N1160)</f>
        <v>0</v>
      </c>
      <c r="AV1160">
        <f>COUNTIFS(Property_Manual!$A$2:$A$1206,Raw!L1160,Property_Manual!$B$2:$B$1206,Raw!M1160,Property_Manual!$C$2:$C$1206,Raw!N1160,Property_Manual!$D$2:$D$1206,Raw!O1160,Property_Manual!$F$2:$F$1206,"x")</f>
        <v>0</v>
      </c>
      <c r="AW1160" t="str">
        <f t="shared" si="555"/>
        <v/>
      </c>
      <c r="AX1160" t="str">
        <f t="shared" si="556"/>
        <v/>
      </c>
      <c r="AY1160" t="str">
        <f t="shared" si="557"/>
        <v/>
      </c>
    </row>
    <row r="1161" spans="1:51" x14ac:dyDescent="0.2">
      <c r="A1161" s="5" t="s">
        <v>1255</v>
      </c>
      <c r="B1161" s="5" t="s">
        <v>1198</v>
      </c>
      <c r="C1161" s="5" t="s">
        <v>449</v>
      </c>
      <c r="D1161" s="5" t="s">
        <v>114</v>
      </c>
      <c r="E1161" t="s">
        <v>1196</v>
      </c>
      <c r="F1161" s="5" t="s">
        <v>115</v>
      </c>
      <c r="I1161" s="5" t="s">
        <v>824</v>
      </c>
      <c r="J1161" s="5" t="s">
        <v>116</v>
      </c>
      <c r="K1161" s="5" t="s">
        <v>1834</v>
      </c>
      <c r="L1161" t="str">
        <f t="shared" ref="L1161:L1224" si="558">SUBSTITUTE(SUBSTITUTE(SUBSTITUTE(C1161,$B$2,$A$2),$B$3,$A$3),$B$4,$A$4)</f>
        <v>LoadingUnit</v>
      </c>
      <c r="M1161" t="str">
        <f t="shared" ref="M1161:M1224" si="559">SUBSTITUTE(SUBSTITUTE(SUBSTITUTE(D1161,$B$2,$A$2),$B$3,$A$3),$A$4,$B$4)</f>
        <v>involvedInActions</v>
      </c>
      <c r="N1161" t="str">
        <f t="shared" ref="N1161:N1224" si="560">SUBSTITUTE(SUBSTITUTE(SUBSTITUTE(F1161,$B$2,$A$2),$B$3,$A$3),$B$4,$A$4)</f>
        <v>LogisticsAction</v>
      </c>
      <c r="O1161" t="str">
        <f t="shared" ref="O1161:O1224" si="561">SUBSTITUTE(SUBSTITUTE(SUBSTITUTE(H1161,$B$2,$A$2),$B$3,$A$3),$B$4,$A$4)</f>
        <v/>
      </c>
      <c r="P1161" t="str">
        <f t="shared" ref="P1161:P1224" si="562">SUBSTITUTE(SUBSTITUTE(SUBSTITUTE(K1161,$B$2,$A$2),$B$3,$A$3),$B$4,$A$4)</f>
        <v>Check|Composing|Loading|Storing</v>
      </c>
      <c r="Q1161" t="str">
        <f t="shared" ref="Q1161:Q1224" si="563">IF(LEFT(N1161,3)="xsd","Data","Object")</f>
        <v>Object</v>
      </c>
      <c r="R1161" t="str">
        <f t="shared" ref="R1161:R1224" si="564">IF($A1161="Implicit","",$F$1&amp;B1161&amp;$F$1)</f>
        <v/>
      </c>
      <c r="S1161" t="str">
        <f t="shared" ref="S1161:S1224" si="565">IF($A1161="Implicit","",$F$1&amp;L1161&amp;$F$1)</f>
        <v/>
      </c>
      <c r="T1161" t="str">
        <f t="shared" ref="T1161:T1224" si="566">IF($A1161="Implicit","",$F$1&amp;M1161&amp;$F$1)</f>
        <v/>
      </c>
      <c r="U1161" t="str">
        <f t="shared" ref="U1161:U1224" si="567">IF($A1161="Implicit","",$F$1&amp;E1161&amp;$F$1)</f>
        <v/>
      </c>
      <c r="V1161" t="str">
        <f t="shared" ref="V1161:V1224" si="568">IF($A1161="Implicit","",$F$1&amp;N1161&amp;$F$1)</f>
        <v/>
      </c>
      <c r="W1161" t="str">
        <f>IF($A1161="Implicit","",COUNTIFS($C$8:C1161,C1161,$A$8:A1161,"Explicit"))</f>
        <v/>
      </c>
      <c r="X1161" t="str">
        <f t="shared" ref="X1161:X1224" si="569">IF($A1161="Implicit","",$F$1&amp;SUBSTITUTE(IF(I1161=0,"",I1161),",",";")&amp;$F$1)</f>
        <v/>
      </c>
      <c r="Y1161" t="str">
        <f t="shared" ref="Y1161:Y1224" si="570">IF($A1161="Implicit","",$F$1&amp;SUBSTITUTE(IF(J1161=0,"",J1161),",",";")&amp;$F$1)</f>
        <v/>
      </c>
      <c r="Z1161" t="str">
        <f t="shared" ref="Z1161:Z1224" si="571">IF($A1161="Implicit","",$F$1&amp;IF(G1161=1,"false","true")&amp;$F$1)</f>
        <v/>
      </c>
      <c r="AA1161" t="str">
        <f t="shared" ref="AA1161:AA1224" si="572">IF($A1161="Implicit","",$F$1&amp;IF(OR(E1161="Enum",E1161="CodeList"),"true","false")&amp;$F$1)</f>
        <v/>
      </c>
      <c r="AB1161" t="str">
        <f t="shared" ref="AB1161:AB1224" si="573">IF($A1161="Implicit","",$F$1&amp;P1161&amp;$F$1)</f>
        <v/>
      </c>
      <c r="AC1161" t="str">
        <f t="shared" ref="AC1161:AC1224" si="574">IF($A1161="Implicit","",$F$1&amp;C1161&amp;$F$1)</f>
        <v/>
      </c>
      <c r="AD1161" t="str">
        <f t="shared" ref="AD1161:AD1224" si="575">IF($A1161="Implicit","",$F$1&amp;D1161&amp;$F$1)</f>
        <v/>
      </c>
      <c r="AE1161" t="str">
        <f t="shared" ref="AE1161:AE1224" si="576">IF($A1161="Implicit","",$F$1&amp;F1161&amp;$F$1)</f>
        <v/>
      </c>
      <c r="AF1161" t="str">
        <f t="shared" ref="AF1161:AF1224" si="577">IF(A1161="Implicit","",R1161&amp;","&amp;S1161&amp;","&amp;T1161&amp;","&amp;U1161&amp;","&amp;V1161&amp;","&amp;W1161&amp;","&amp;X1161&amp;","&amp;Y1161&amp;","&amp;Z1161&amp;","&amp;AA1161&amp;","&amp;AB1161&amp;","&amp;AC1161&amp;","&amp;AD1161&amp;","&amp;AE1161)</f>
        <v/>
      </c>
      <c r="AG1161" t="str">
        <f t="shared" ref="AG1161:AG1224" si="578">IF(Q1161="Data","",$F$1&amp;B1161&amp;"."&amp;L1161&amp;$F$1)</f>
        <v>"Common.LoadingUnit"</v>
      </c>
      <c r="AH1161" t="str">
        <f t="shared" ref="AH1161:AH1224" si="579">IF(Q1161="Data","",$F$1&amp;M1161&amp;$F$1)</f>
        <v>"involvedInActions"</v>
      </c>
      <c r="AI1161" t="str">
        <f t="shared" ref="AI1161:AI1224" si="580">IF(Q1161="Data","",$F$1&amp;E1161&amp;"."&amp;N1161&amp;$F$1)</f>
        <v>"Abstract.LogisticsAction"</v>
      </c>
      <c r="AJ1161" t="str">
        <f t="shared" ref="AJ1161:AJ1224" si="581">IF(Q1161="Data","",$F$1&amp;O1161&amp;$F$1)</f>
        <v>""</v>
      </c>
      <c r="AK1161" t="str">
        <f t="shared" ref="AK1161:AK1224" si="582">IF(Q1161="Data","",$F$1&amp;IF(G1161=1,"hasOne","hasMany")&amp;$F$1)</f>
        <v>"hasMany"</v>
      </c>
      <c r="AL1161" t="str">
        <f t="shared" ref="AL1161:AL1224" si="583">IF(Q1161="Data","",AG1161&amp;","&amp;AH1161&amp;","&amp;AI1161&amp;","&amp;AJ1161&amp;","&amp;AK1161)</f>
        <v>"Common.LoadingUnit","involvedInActions","Abstract.LogisticsAction","","hasMany"</v>
      </c>
      <c r="AN1161">
        <f>COUNTIF(View_conceptual!G:G,L1161)</f>
        <v>0</v>
      </c>
      <c r="AO1161">
        <f>COUNTIF(View_conceptual!H:H,L1161)+COUNTIF(View_conceptual!I:I,N1161)</f>
        <v>0</v>
      </c>
      <c r="AQ1161" t="str">
        <f t="shared" ref="AQ1161:AQ1224" si="584">IF(AN1161=1,AF1161,"")</f>
        <v/>
      </c>
      <c r="AR1161" t="str">
        <f t="shared" ref="AR1161:AR1224" si="585">IF(AO1161=2,AL1161,"")</f>
        <v/>
      </c>
      <c r="AT1161">
        <f>COUNTIF(View_full!G:G,L1161)</f>
        <v>1</v>
      </c>
      <c r="AU1161">
        <f>COUNTIF(View_full!H:H,L1161)+COUNTIF(View_full!I:I,N1161)</f>
        <v>0</v>
      </c>
      <c r="AV1161">
        <f>COUNTIFS(Property_Manual!$A$2:$A$1206,Raw!L1161,Property_Manual!$B$2:$B$1206,Raw!M1161,Property_Manual!$C$2:$C$1206,Raw!N1161,Property_Manual!$D$2:$D$1206,Raw!O1161,Property_Manual!$F$2:$F$1206,"x")</f>
        <v>0</v>
      </c>
      <c r="AW1161" t="str">
        <f t="shared" ref="AW1161:AW1224" si="586">IF(AT1161=1,AF1161,"")</f>
        <v/>
      </c>
      <c r="AX1161" t="str">
        <f t="shared" ref="AX1161:AX1224" si="587">IF(AU1161=2,AL1161,"")</f>
        <v/>
      </c>
      <c r="AY1161" t="str">
        <f t="shared" ref="AY1161:AY1224" si="588">IF(AV1161=1,AL1161,"")</f>
        <v/>
      </c>
    </row>
    <row r="1162" spans="1:51" x14ac:dyDescent="0.2">
      <c r="A1162" s="5" t="s">
        <v>1254</v>
      </c>
      <c r="B1162" s="5" t="s">
        <v>1198</v>
      </c>
      <c r="C1162" s="5" t="s">
        <v>89</v>
      </c>
      <c r="D1162" s="5" t="s">
        <v>194</v>
      </c>
      <c r="E1162" t="s">
        <v>1198</v>
      </c>
      <c r="F1162" s="5" t="s">
        <v>89</v>
      </c>
      <c r="G1162">
        <v>1</v>
      </c>
      <c r="H1162" t="s">
        <v>196</v>
      </c>
      <c r="I1162" s="5" t="s">
        <v>186</v>
      </c>
      <c r="J1162" s="5" t="s">
        <v>195</v>
      </c>
      <c r="K1162" s="5"/>
      <c r="L1162" t="str">
        <f t="shared" si="558"/>
        <v>Location</v>
      </c>
      <c r="M1162" t="str">
        <f t="shared" si="559"/>
        <v>subLocationOf</v>
      </c>
      <c r="N1162" t="str">
        <f t="shared" si="560"/>
        <v>Location</v>
      </c>
      <c r="O1162" t="str">
        <f t="shared" si="561"/>
        <v>subLocations</v>
      </c>
      <c r="P1162" t="str">
        <f t="shared" si="562"/>
        <v/>
      </c>
      <c r="Q1162" t="str">
        <f t="shared" si="563"/>
        <v>Object</v>
      </c>
      <c r="R1162" t="str">
        <f t="shared" si="564"/>
        <v>"Common"</v>
      </c>
      <c r="S1162" t="str">
        <f t="shared" si="565"/>
        <v>"Location"</v>
      </c>
      <c r="T1162" t="str">
        <f t="shared" si="566"/>
        <v>"subLocationOf"</v>
      </c>
      <c r="U1162" t="str">
        <f t="shared" si="567"/>
        <v>"Common"</v>
      </c>
      <c r="V1162" t="str">
        <f t="shared" si="568"/>
        <v>"Location"</v>
      </c>
      <c r="W1162">
        <f>IF($A1162="Implicit","",COUNTIFS($C$8:C1162,C1162,$A$8:A1162,"Explicit"))</f>
        <v>1</v>
      </c>
      <c r="X1162" t="str">
        <f t="shared" si="569"/>
        <v>"Location describes a physical location; e.g. an airport; a warehouse or a truck deck"</v>
      </c>
      <c r="Y1162" t="str">
        <f t="shared" si="570"/>
        <v>"Reference to the Location this is a Sublocation of"</v>
      </c>
      <c r="Z1162" t="str">
        <f t="shared" si="571"/>
        <v>"false"</v>
      </c>
      <c r="AA1162" t="str">
        <f t="shared" si="572"/>
        <v>"false"</v>
      </c>
      <c r="AB1162" t="str">
        <f t="shared" si="573"/>
        <v>""</v>
      </c>
      <c r="AC1162" t="str">
        <f t="shared" si="574"/>
        <v>"https://onerecord.iata.org/ns/cargo#Location"</v>
      </c>
      <c r="AD1162" t="str">
        <f t="shared" si="575"/>
        <v>"https://onerecord.iata.org/ns/cargo#subLocationOf"</v>
      </c>
      <c r="AE1162" t="str">
        <f t="shared" si="576"/>
        <v>"https://onerecord.iata.org/ns/cargo#Location"</v>
      </c>
      <c r="AF1162" t="str">
        <f t="shared" si="577"/>
        <v>"Common","Location","subLocationOf","Common","Location",1,"Location describes a physical location; e.g. an airport; a warehouse or a truck deck","Reference to the Location this is a Sublocation of","false","false","","https://onerecord.iata.org/ns/cargo#Location","https://onerecord.iata.org/ns/cargo#subLocationOf","https://onerecord.iata.org/ns/cargo#Location"</v>
      </c>
      <c r="AG1162" t="str">
        <f t="shared" si="578"/>
        <v>"Common.Location"</v>
      </c>
      <c r="AH1162" t="str">
        <f t="shared" si="579"/>
        <v>"subLocationOf"</v>
      </c>
      <c r="AI1162" t="str">
        <f t="shared" si="580"/>
        <v>"Common.Location"</v>
      </c>
      <c r="AJ1162" t="str">
        <f t="shared" si="581"/>
        <v>"subLocations"</v>
      </c>
      <c r="AK1162" t="str">
        <f t="shared" si="582"/>
        <v>"hasOne"</v>
      </c>
      <c r="AL1162" t="str">
        <f t="shared" si="583"/>
        <v>"Common.Location","subLocationOf","Common.Location","subLocations","hasOne"</v>
      </c>
      <c r="AN1162">
        <f>COUNTIF(View_conceptual!G:G,L1162)</f>
        <v>0</v>
      </c>
      <c r="AO1162">
        <f>COUNTIF(View_conceptual!H:H,L1162)+COUNTIF(View_conceptual!I:I,N1162)</f>
        <v>0</v>
      </c>
      <c r="AQ1162" t="str">
        <f t="shared" si="584"/>
        <v/>
      </c>
      <c r="AR1162" t="str">
        <f t="shared" si="585"/>
        <v/>
      </c>
      <c r="AT1162">
        <f>COUNTIF(View_full!G:G,L1162)</f>
        <v>1</v>
      </c>
      <c r="AU1162">
        <f>COUNTIF(View_full!H:H,L1162)+COUNTIF(View_full!I:I,N1162)</f>
        <v>0</v>
      </c>
      <c r="AV1162">
        <f>COUNTIFS(Property_Manual!$A$2:$A$1206,Raw!L1162,Property_Manual!$B$2:$B$1206,Raw!M1162,Property_Manual!$C$2:$C$1206,Raw!N1162,Property_Manual!$D$2:$D$1206,Raw!O1162,Property_Manual!$F$2:$F$1206,"x")</f>
        <v>0</v>
      </c>
      <c r="AW1162" t="str">
        <f t="shared" si="586"/>
        <v>"Common","Location","subLocationOf","Common","Location",1,"Location describes a physical location; e.g. an airport; a warehouse or a truck deck","Reference to the Location this is a Sublocation of","false","false","","https://onerecord.iata.org/ns/cargo#Location","https://onerecord.iata.org/ns/cargo#subLocationOf","https://onerecord.iata.org/ns/cargo#Location"</v>
      </c>
      <c r="AX1162" t="str">
        <f t="shared" si="587"/>
        <v/>
      </c>
      <c r="AY1162" t="str">
        <f t="shared" si="588"/>
        <v/>
      </c>
    </row>
    <row r="1163" spans="1:51" x14ac:dyDescent="0.2">
      <c r="A1163" s="5" t="s">
        <v>1255</v>
      </c>
      <c r="B1163" s="5" t="s">
        <v>1198</v>
      </c>
      <c r="C1163" s="5" t="s">
        <v>89</v>
      </c>
      <c r="D1163" s="5" t="s">
        <v>194</v>
      </c>
      <c r="E1163" s="5" t="s">
        <v>1198</v>
      </c>
      <c r="F1163" s="5" t="s">
        <v>89</v>
      </c>
      <c r="G1163">
        <v>1</v>
      </c>
      <c r="H1163" s="5" t="s">
        <v>196</v>
      </c>
      <c r="I1163" s="5" t="s">
        <v>186</v>
      </c>
      <c r="J1163" s="5" t="s">
        <v>195</v>
      </c>
      <c r="K1163" s="5"/>
      <c r="L1163" t="str">
        <f t="shared" si="558"/>
        <v>Location</v>
      </c>
      <c r="M1163" t="str">
        <f t="shared" si="559"/>
        <v>subLocationOf</v>
      </c>
      <c r="N1163" t="str">
        <f t="shared" si="560"/>
        <v>Location</v>
      </c>
      <c r="O1163" t="str">
        <f t="shared" si="561"/>
        <v>subLocations</v>
      </c>
      <c r="P1163" t="str">
        <f t="shared" si="562"/>
        <v/>
      </c>
      <c r="Q1163" t="str">
        <f t="shared" si="563"/>
        <v>Object</v>
      </c>
      <c r="R1163" t="str">
        <f t="shared" si="564"/>
        <v/>
      </c>
      <c r="S1163" t="str">
        <f t="shared" si="565"/>
        <v/>
      </c>
      <c r="T1163" t="str">
        <f t="shared" si="566"/>
        <v/>
      </c>
      <c r="U1163" t="str">
        <f t="shared" si="567"/>
        <v/>
      </c>
      <c r="V1163" t="str">
        <f t="shared" si="568"/>
        <v/>
      </c>
      <c r="W1163" t="str">
        <f>IF($A1163="Implicit","",COUNTIFS($C$8:C1163,C1163,$A$8:A1163,"Explicit"))</f>
        <v/>
      </c>
      <c r="X1163" t="str">
        <f t="shared" si="569"/>
        <v/>
      </c>
      <c r="Y1163" t="str">
        <f t="shared" si="570"/>
        <v/>
      </c>
      <c r="Z1163" t="str">
        <f t="shared" si="571"/>
        <v/>
      </c>
      <c r="AA1163" t="str">
        <f t="shared" si="572"/>
        <v/>
      </c>
      <c r="AB1163" t="str">
        <f t="shared" si="573"/>
        <v/>
      </c>
      <c r="AC1163" t="str">
        <f t="shared" si="574"/>
        <v/>
      </c>
      <c r="AD1163" t="str">
        <f t="shared" si="575"/>
        <v/>
      </c>
      <c r="AE1163" t="str">
        <f t="shared" si="576"/>
        <v/>
      </c>
      <c r="AF1163" t="str">
        <f t="shared" si="577"/>
        <v/>
      </c>
      <c r="AG1163" t="str">
        <f t="shared" si="578"/>
        <v>"Common.Location"</v>
      </c>
      <c r="AH1163" t="str">
        <f t="shared" si="579"/>
        <v>"subLocationOf"</v>
      </c>
      <c r="AI1163" t="str">
        <f t="shared" si="580"/>
        <v>"Common.Location"</v>
      </c>
      <c r="AJ1163" t="str">
        <f t="shared" si="581"/>
        <v>"subLocations"</v>
      </c>
      <c r="AK1163" t="str">
        <f t="shared" si="582"/>
        <v>"hasOne"</v>
      </c>
      <c r="AL1163" t="str">
        <f t="shared" si="583"/>
        <v>"Common.Location","subLocationOf","Common.Location","subLocations","hasOne"</v>
      </c>
      <c r="AN1163">
        <f>COUNTIF(View_conceptual!G:G,L1163)</f>
        <v>0</v>
      </c>
      <c r="AO1163">
        <f>COUNTIF(View_conceptual!H:H,L1163)+COUNTIF(View_conceptual!I:I,N1163)</f>
        <v>0</v>
      </c>
      <c r="AQ1163" t="str">
        <f t="shared" si="584"/>
        <v/>
      </c>
      <c r="AR1163" t="str">
        <f t="shared" si="585"/>
        <v/>
      </c>
      <c r="AT1163">
        <f>COUNTIF(View_full!G:G,L1163)</f>
        <v>1</v>
      </c>
      <c r="AU1163">
        <f>COUNTIF(View_full!H:H,L1163)+COUNTIF(View_full!I:I,N1163)</f>
        <v>0</v>
      </c>
      <c r="AV1163">
        <f>COUNTIFS(Property_Manual!$A$2:$A$1206,Raw!L1163,Property_Manual!$B$2:$B$1206,Raw!M1163,Property_Manual!$C$2:$C$1206,Raw!N1163,Property_Manual!$D$2:$D$1206,Raw!O1163,Property_Manual!$F$2:$F$1206,"x")</f>
        <v>0</v>
      </c>
      <c r="AW1163" t="str">
        <f t="shared" si="586"/>
        <v/>
      </c>
      <c r="AX1163" t="str">
        <f t="shared" si="587"/>
        <v/>
      </c>
      <c r="AY1163" t="str">
        <f t="shared" si="588"/>
        <v/>
      </c>
    </row>
    <row r="1164" spans="1:51" x14ac:dyDescent="0.2">
      <c r="A1164" s="5" t="s">
        <v>1254</v>
      </c>
      <c r="B1164" s="5" t="s">
        <v>1198</v>
      </c>
      <c r="C1164" s="5" t="s">
        <v>89</v>
      </c>
      <c r="D1164" s="5" t="s">
        <v>185</v>
      </c>
      <c r="E1164" s="5" t="s">
        <v>49</v>
      </c>
      <c r="F1164" s="5" t="s">
        <v>56</v>
      </c>
      <c r="G1164">
        <v>1</v>
      </c>
      <c r="H1164" s="5"/>
      <c r="I1164" s="5" t="s">
        <v>186</v>
      </c>
      <c r="J1164" s="5" t="s">
        <v>59</v>
      </c>
      <c r="K1164" s="5"/>
      <c r="L1164" t="str">
        <f t="shared" si="558"/>
        <v>Location</v>
      </c>
      <c r="M1164" t="str">
        <f t="shared" si="559"/>
        <v>address</v>
      </c>
      <c r="N1164" t="str">
        <f t="shared" si="560"/>
        <v>Address</v>
      </c>
      <c r="O1164" t="str">
        <f t="shared" si="561"/>
        <v/>
      </c>
      <c r="P1164" t="str">
        <f t="shared" si="562"/>
        <v/>
      </c>
      <c r="Q1164" t="str">
        <f t="shared" si="563"/>
        <v>Object</v>
      </c>
      <c r="R1164" t="str">
        <f t="shared" si="564"/>
        <v>"Common"</v>
      </c>
      <c r="S1164" t="str">
        <f t="shared" si="565"/>
        <v>"Location"</v>
      </c>
      <c r="T1164" t="str">
        <f t="shared" si="566"/>
        <v>"address"</v>
      </c>
      <c r="U1164" t="str">
        <f t="shared" si="567"/>
        <v>"Embedded"</v>
      </c>
      <c r="V1164" t="str">
        <f t="shared" si="568"/>
        <v>"Address"</v>
      </c>
      <c r="W1164">
        <f>IF($A1164="Implicit","",COUNTIFS($C$8:C1164,C1164,$A$8:A1164,"Explicit"))</f>
        <v>2</v>
      </c>
      <c r="X1164" t="str">
        <f t="shared" si="569"/>
        <v>"Location describes a physical location; e.g. an airport; a warehouse or a truck deck"</v>
      </c>
      <c r="Y1164" t="str">
        <f t="shared" si="570"/>
        <v>"Address details"</v>
      </c>
      <c r="Z1164" t="str">
        <f t="shared" si="571"/>
        <v>"false"</v>
      </c>
      <c r="AA1164" t="str">
        <f t="shared" si="572"/>
        <v>"false"</v>
      </c>
      <c r="AB1164" t="str">
        <f t="shared" si="573"/>
        <v>""</v>
      </c>
      <c r="AC1164" t="str">
        <f t="shared" si="574"/>
        <v>"https://onerecord.iata.org/ns/cargo#Location"</v>
      </c>
      <c r="AD1164" t="str">
        <f t="shared" si="575"/>
        <v>"https://onerecord.iata.org/ns/cargo#address"</v>
      </c>
      <c r="AE1164" t="str">
        <f t="shared" si="576"/>
        <v>"https://onerecord.iata.org/ns/cargo#Address"</v>
      </c>
      <c r="AF1164" t="str">
        <f t="shared" si="577"/>
        <v>"Common","Location","address","Embedded","Address",2,"Location describes a physical location; e.g. an airport; a warehouse or a truck deck","Address details","false","false","","https://onerecord.iata.org/ns/cargo#Location","https://onerecord.iata.org/ns/cargo#address","https://onerecord.iata.org/ns/cargo#Address"</v>
      </c>
      <c r="AG1164" t="str">
        <f t="shared" si="578"/>
        <v>"Common.Location"</v>
      </c>
      <c r="AH1164" t="str">
        <f t="shared" si="579"/>
        <v>"address"</v>
      </c>
      <c r="AI1164" t="str">
        <f t="shared" si="580"/>
        <v>"Embedded.Address"</v>
      </c>
      <c r="AJ1164" t="str">
        <f t="shared" si="581"/>
        <v>""</v>
      </c>
      <c r="AK1164" t="str">
        <f t="shared" si="582"/>
        <v>"hasOne"</v>
      </c>
      <c r="AL1164" t="str">
        <f t="shared" si="583"/>
        <v>"Common.Location","address","Embedded.Address","","hasOne"</v>
      </c>
      <c r="AN1164">
        <f>COUNTIF(View_conceptual!G:G,L1164)</f>
        <v>0</v>
      </c>
      <c r="AO1164">
        <f>COUNTIF(View_conceptual!H:H,L1164)+COUNTIF(View_conceptual!I:I,N1164)</f>
        <v>0</v>
      </c>
      <c r="AQ1164" t="str">
        <f t="shared" si="584"/>
        <v/>
      </c>
      <c r="AR1164" t="str">
        <f t="shared" si="585"/>
        <v/>
      </c>
      <c r="AT1164">
        <f>COUNTIF(View_full!G:G,L1164)</f>
        <v>1</v>
      </c>
      <c r="AU1164">
        <f>COUNTIF(View_full!H:H,L1164)+COUNTIF(View_full!I:I,N1164)</f>
        <v>0</v>
      </c>
      <c r="AV1164">
        <f>COUNTIFS(Property_Manual!$A$2:$A$1206,Raw!L1164,Property_Manual!$B$2:$B$1206,Raw!M1164,Property_Manual!$C$2:$C$1206,Raw!N1164,Property_Manual!$D$2:$D$1206,Raw!O1164,Property_Manual!$F$2:$F$1206,"x")</f>
        <v>0</v>
      </c>
      <c r="AW1164" t="str">
        <f t="shared" si="586"/>
        <v>"Common","Location","address","Embedded","Address",2,"Location describes a physical location; e.g. an airport; a warehouse or a truck deck","Address details","false","false","","https://onerecord.iata.org/ns/cargo#Location","https://onerecord.iata.org/ns/cargo#address","https://onerecord.iata.org/ns/cargo#Address"</v>
      </c>
      <c r="AX1164" t="str">
        <f t="shared" si="587"/>
        <v/>
      </c>
      <c r="AY1164" t="str">
        <f t="shared" si="588"/>
        <v/>
      </c>
    </row>
    <row r="1165" spans="1:51" x14ac:dyDescent="0.2">
      <c r="A1165" s="5" t="s">
        <v>1254</v>
      </c>
      <c r="B1165" s="5" t="s">
        <v>1198</v>
      </c>
      <c r="C1165" s="5" t="s">
        <v>89</v>
      </c>
      <c r="D1165" s="5" t="s">
        <v>187</v>
      </c>
      <c r="E1165" s="5" t="s">
        <v>49</v>
      </c>
      <c r="F1165" s="5" t="s">
        <v>188</v>
      </c>
      <c r="G1165">
        <v>1</v>
      </c>
      <c r="H1165" s="5"/>
      <c r="I1165" s="5" t="s">
        <v>186</v>
      </c>
      <c r="J1165" s="5" t="s">
        <v>189</v>
      </c>
      <c r="K1165" s="5"/>
      <c r="L1165" t="str">
        <f t="shared" si="558"/>
        <v>Location</v>
      </c>
      <c r="M1165" t="str">
        <f t="shared" si="559"/>
        <v>geolocation</v>
      </c>
      <c r="N1165" t="str">
        <f t="shared" si="560"/>
        <v>Geolocation</v>
      </c>
      <c r="O1165" t="str">
        <f t="shared" si="561"/>
        <v/>
      </c>
      <c r="P1165" t="str">
        <f t="shared" si="562"/>
        <v/>
      </c>
      <c r="Q1165" t="str">
        <f t="shared" si="563"/>
        <v>Object</v>
      </c>
      <c r="R1165" t="str">
        <f t="shared" si="564"/>
        <v>"Common"</v>
      </c>
      <c r="S1165" t="str">
        <f t="shared" si="565"/>
        <v>"Location"</v>
      </c>
      <c r="T1165" t="str">
        <f t="shared" si="566"/>
        <v>"geolocation"</v>
      </c>
      <c r="U1165" t="str">
        <f t="shared" si="567"/>
        <v>"Embedded"</v>
      </c>
      <c r="V1165" t="str">
        <f t="shared" si="568"/>
        <v>"Geolocation"</v>
      </c>
      <c r="W1165">
        <f>IF($A1165="Implicit","",COUNTIFS($C$8:C1165,C1165,$A$8:A1165,"Explicit"))</f>
        <v>3</v>
      </c>
      <c r="X1165" t="str">
        <f t="shared" si="569"/>
        <v>"Location describes a physical location; e.g. an airport; a warehouse or a truck deck"</v>
      </c>
      <c r="Y1165" t="str">
        <f t="shared" si="570"/>
        <v>"Geolocation details"</v>
      </c>
      <c r="Z1165" t="str">
        <f t="shared" si="571"/>
        <v>"false"</v>
      </c>
      <c r="AA1165" t="str">
        <f t="shared" si="572"/>
        <v>"false"</v>
      </c>
      <c r="AB1165" t="str">
        <f t="shared" si="573"/>
        <v>""</v>
      </c>
      <c r="AC1165" t="str">
        <f t="shared" si="574"/>
        <v>"https://onerecord.iata.org/ns/cargo#Location"</v>
      </c>
      <c r="AD1165" t="str">
        <f t="shared" si="575"/>
        <v>"https://onerecord.iata.org/ns/cargo#geolocation"</v>
      </c>
      <c r="AE1165" t="str">
        <f t="shared" si="576"/>
        <v>"https://onerecord.iata.org/ns/cargo#Geolocation"</v>
      </c>
      <c r="AF1165" t="str">
        <f t="shared" si="577"/>
        <v>"Common","Location","geolocation","Embedded","Geolocation",3,"Location describes a physical location; e.g. an airport; a warehouse or a truck deck","Geolocation details","false","false","","https://onerecord.iata.org/ns/cargo#Location","https://onerecord.iata.org/ns/cargo#geolocation","https://onerecord.iata.org/ns/cargo#Geolocation"</v>
      </c>
      <c r="AG1165" t="str">
        <f t="shared" si="578"/>
        <v>"Common.Location"</v>
      </c>
      <c r="AH1165" t="str">
        <f t="shared" si="579"/>
        <v>"geolocation"</v>
      </c>
      <c r="AI1165" t="str">
        <f t="shared" si="580"/>
        <v>"Embedded.Geolocation"</v>
      </c>
      <c r="AJ1165" t="str">
        <f t="shared" si="581"/>
        <v>""</v>
      </c>
      <c r="AK1165" t="str">
        <f t="shared" si="582"/>
        <v>"hasOne"</v>
      </c>
      <c r="AL1165" t="str">
        <f t="shared" si="583"/>
        <v>"Common.Location","geolocation","Embedded.Geolocation","","hasOne"</v>
      </c>
      <c r="AN1165">
        <f>COUNTIF(View_conceptual!G:G,L1165)</f>
        <v>0</v>
      </c>
      <c r="AO1165">
        <f>COUNTIF(View_conceptual!H:H,L1165)+COUNTIF(View_conceptual!I:I,N1165)</f>
        <v>0</v>
      </c>
      <c r="AQ1165" t="str">
        <f t="shared" si="584"/>
        <v/>
      </c>
      <c r="AR1165" t="str">
        <f t="shared" si="585"/>
        <v/>
      </c>
      <c r="AT1165">
        <f>COUNTIF(View_full!G:G,L1165)</f>
        <v>1</v>
      </c>
      <c r="AU1165">
        <f>COUNTIF(View_full!H:H,L1165)+COUNTIF(View_full!I:I,N1165)</f>
        <v>0</v>
      </c>
      <c r="AV1165">
        <f>COUNTIFS(Property_Manual!$A$2:$A$1206,Raw!L1165,Property_Manual!$B$2:$B$1206,Raw!M1165,Property_Manual!$C$2:$C$1206,Raw!N1165,Property_Manual!$D$2:$D$1206,Raw!O1165,Property_Manual!$F$2:$F$1206,"x")</f>
        <v>0</v>
      </c>
      <c r="AW1165" t="str">
        <f t="shared" si="586"/>
        <v>"Common","Location","geolocation","Embedded","Geolocation",3,"Location describes a physical location; e.g. an airport; a warehouse or a truck deck","Geolocation details","false","false","","https://onerecord.iata.org/ns/cargo#Location","https://onerecord.iata.org/ns/cargo#geolocation","https://onerecord.iata.org/ns/cargo#Geolocation"</v>
      </c>
      <c r="AX1165" t="str">
        <f t="shared" si="587"/>
        <v/>
      </c>
      <c r="AY1165" t="str">
        <f t="shared" si="588"/>
        <v/>
      </c>
    </row>
    <row r="1166" spans="1:51" x14ac:dyDescent="0.2">
      <c r="A1166" s="5" t="s">
        <v>1254</v>
      </c>
      <c r="B1166" s="5" t="s">
        <v>1198</v>
      </c>
      <c r="C1166" s="5" t="s">
        <v>89</v>
      </c>
      <c r="D1166" s="5" t="s">
        <v>192</v>
      </c>
      <c r="E1166" s="5" t="s">
        <v>1196</v>
      </c>
      <c r="F1166" s="5" t="s">
        <v>115</v>
      </c>
      <c r="H1166" s="5" t="s">
        <v>424</v>
      </c>
      <c r="I1166" s="5" t="s">
        <v>186</v>
      </c>
      <c r="J1166" s="5" t="s">
        <v>193</v>
      </c>
      <c r="K1166" s="5" t="s">
        <v>1834</v>
      </c>
      <c r="L1166" t="str">
        <f t="shared" si="558"/>
        <v>Location</v>
      </c>
      <c r="M1166" t="str">
        <f t="shared" si="559"/>
        <v>onsiteActions</v>
      </c>
      <c r="N1166" t="str">
        <f t="shared" si="560"/>
        <v>LogisticsAction</v>
      </c>
      <c r="O1166" t="str">
        <f t="shared" si="561"/>
        <v>performedAt</v>
      </c>
      <c r="P1166" t="str">
        <f t="shared" si="562"/>
        <v>Check|Composing|Loading|Storing</v>
      </c>
      <c r="Q1166" t="str">
        <f t="shared" si="563"/>
        <v>Object</v>
      </c>
      <c r="R1166" t="str">
        <f t="shared" si="564"/>
        <v>"Common"</v>
      </c>
      <c r="S1166" t="str">
        <f t="shared" si="565"/>
        <v>"Location"</v>
      </c>
      <c r="T1166" t="str">
        <f t="shared" si="566"/>
        <v>"onsiteActions"</v>
      </c>
      <c r="U1166" t="str">
        <f t="shared" si="567"/>
        <v>"Abstract"</v>
      </c>
      <c r="V1166" t="str">
        <f t="shared" si="568"/>
        <v>"LogisticsAction"</v>
      </c>
      <c r="W1166">
        <f>IF($A1166="Implicit","",COUNTIFS($C$8:C1166,C1166,$A$8:A1166,"Explicit"))</f>
        <v>4</v>
      </c>
      <c r="X1166" t="str">
        <f t="shared" si="569"/>
        <v>"Location describes a physical location; e.g. an airport; a warehouse or a truck deck"</v>
      </c>
      <c r="Y1166" t="str">
        <f t="shared" si="570"/>
        <v>"References to the Actions happening at the Location"</v>
      </c>
      <c r="Z1166" t="str">
        <f t="shared" si="571"/>
        <v>"true"</v>
      </c>
      <c r="AA1166" t="str">
        <f t="shared" si="572"/>
        <v>"false"</v>
      </c>
      <c r="AB1166" t="str">
        <f t="shared" si="573"/>
        <v>"Check|Composing|Loading|Storing"</v>
      </c>
      <c r="AC1166" t="str">
        <f t="shared" si="574"/>
        <v>"https://onerecord.iata.org/ns/cargo#Location"</v>
      </c>
      <c r="AD1166" t="str">
        <f t="shared" si="575"/>
        <v>"https://onerecord.iata.org/ns/cargo#onsiteActions"</v>
      </c>
      <c r="AE1166" t="str">
        <f t="shared" si="576"/>
        <v>"https://onerecord.iata.org/ns/cargo#LogisticsAction"</v>
      </c>
      <c r="AF1166" t="str">
        <f t="shared" si="577"/>
        <v>"Common","Location","onsiteActions","Abstract","LogisticsAction",4,"Location describes a physical location; e.g. an airport; a warehouse or a truck deck","References to the Actions happening at the Location","true","false","Check|Composing|Loading|Storing","https://onerecord.iata.org/ns/cargo#Location","https://onerecord.iata.org/ns/cargo#onsiteActions","https://onerecord.iata.org/ns/cargo#LogisticsAction"</v>
      </c>
      <c r="AG1166" t="str">
        <f t="shared" si="578"/>
        <v>"Common.Location"</v>
      </c>
      <c r="AH1166" t="str">
        <f t="shared" si="579"/>
        <v>"onsiteActions"</v>
      </c>
      <c r="AI1166" t="str">
        <f t="shared" si="580"/>
        <v>"Abstract.LogisticsAction"</v>
      </c>
      <c r="AJ1166" t="str">
        <f t="shared" si="581"/>
        <v>"performedAt"</v>
      </c>
      <c r="AK1166" t="str">
        <f t="shared" si="582"/>
        <v>"hasMany"</v>
      </c>
      <c r="AL1166" t="str">
        <f t="shared" si="583"/>
        <v>"Common.Location","onsiteActions","Abstract.LogisticsAction","performedAt","hasMany"</v>
      </c>
      <c r="AN1166">
        <f>COUNTIF(View_conceptual!G:G,L1166)</f>
        <v>0</v>
      </c>
      <c r="AO1166">
        <f>COUNTIF(View_conceptual!H:H,L1166)+COUNTIF(View_conceptual!I:I,N1166)</f>
        <v>0</v>
      </c>
      <c r="AQ1166" t="str">
        <f t="shared" si="584"/>
        <v/>
      </c>
      <c r="AR1166" t="str">
        <f t="shared" si="585"/>
        <v/>
      </c>
      <c r="AT1166">
        <f>COUNTIF(View_full!G:G,L1166)</f>
        <v>1</v>
      </c>
      <c r="AU1166">
        <f>COUNTIF(View_full!H:H,L1166)+COUNTIF(View_full!I:I,N1166)</f>
        <v>0</v>
      </c>
      <c r="AV1166">
        <f>COUNTIFS(Property_Manual!$A$2:$A$1206,Raw!L1166,Property_Manual!$B$2:$B$1206,Raw!M1166,Property_Manual!$C$2:$C$1206,Raw!N1166,Property_Manual!$D$2:$D$1206,Raw!O1166,Property_Manual!$F$2:$F$1206,"x")</f>
        <v>0</v>
      </c>
      <c r="AW1166" t="str">
        <f t="shared" si="586"/>
        <v>"Common","Location","onsiteActions","Abstract","LogisticsAction",4,"Location describes a physical location; e.g. an airport; a warehouse or a truck deck","References to the Actions happening at the Location","true","false","Check|Composing|Loading|Storing","https://onerecord.iata.org/ns/cargo#Location","https://onerecord.iata.org/ns/cargo#onsiteActions","https://onerecord.iata.org/ns/cargo#LogisticsAction"</v>
      </c>
      <c r="AX1166" t="str">
        <f t="shared" si="587"/>
        <v/>
      </c>
      <c r="AY1166" t="str">
        <f t="shared" si="588"/>
        <v/>
      </c>
    </row>
    <row r="1167" spans="1:51" x14ac:dyDescent="0.2">
      <c r="A1167" s="5" t="s">
        <v>1254</v>
      </c>
      <c r="B1167" s="5" t="s">
        <v>1198</v>
      </c>
      <c r="C1167" s="5" t="s">
        <v>89</v>
      </c>
      <c r="D1167" s="5" t="s">
        <v>196</v>
      </c>
      <c r="E1167" s="5" t="s">
        <v>1198</v>
      </c>
      <c r="F1167" s="5" t="s">
        <v>89</v>
      </c>
      <c r="H1167" s="5" t="s">
        <v>194</v>
      </c>
      <c r="I1167" s="5" t="s">
        <v>186</v>
      </c>
      <c r="J1167" s="5" t="s">
        <v>197</v>
      </c>
      <c r="K1167" s="5"/>
      <c r="L1167" t="str">
        <f t="shared" si="558"/>
        <v>Location</v>
      </c>
      <c r="M1167" t="str">
        <f t="shared" si="559"/>
        <v>subLocations</v>
      </c>
      <c r="N1167" t="str">
        <f t="shared" si="560"/>
        <v>Location</v>
      </c>
      <c r="O1167" t="str">
        <f t="shared" si="561"/>
        <v>subLocationOf</v>
      </c>
      <c r="P1167" t="str">
        <f t="shared" si="562"/>
        <v/>
      </c>
      <c r="Q1167" t="str">
        <f t="shared" si="563"/>
        <v>Object</v>
      </c>
      <c r="R1167" t="str">
        <f t="shared" si="564"/>
        <v>"Common"</v>
      </c>
      <c r="S1167" t="str">
        <f t="shared" si="565"/>
        <v>"Location"</v>
      </c>
      <c r="T1167" t="str">
        <f t="shared" si="566"/>
        <v>"subLocations"</v>
      </c>
      <c r="U1167" t="str">
        <f t="shared" si="567"/>
        <v>"Common"</v>
      </c>
      <c r="V1167" t="str">
        <f t="shared" si="568"/>
        <v>"Location"</v>
      </c>
      <c r="W1167">
        <f>IF($A1167="Implicit","",COUNTIFS($C$8:C1167,C1167,$A$8:A1167,"Explicit"))</f>
        <v>5</v>
      </c>
      <c r="X1167" t="str">
        <f t="shared" si="569"/>
        <v>"Location describes a physical location; e.g. an airport; a warehouse or a truck deck"</v>
      </c>
      <c r="Y1167" t="str">
        <f t="shared" si="570"/>
        <v>"References to Sublocations that describe the Location in more detail"</v>
      </c>
      <c r="Z1167" t="str">
        <f t="shared" si="571"/>
        <v>"true"</v>
      </c>
      <c r="AA1167" t="str">
        <f t="shared" si="572"/>
        <v>"false"</v>
      </c>
      <c r="AB1167" t="str">
        <f t="shared" si="573"/>
        <v>""</v>
      </c>
      <c r="AC1167" t="str">
        <f t="shared" si="574"/>
        <v>"https://onerecord.iata.org/ns/cargo#Location"</v>
      </c>
      <c r="AD1167" t="str">
        <f t="shared" si="575"/>
        <v>"https://onerecord.iata.org/ns/cargo#subLocations"</v>
      </c>
      <c r="AE1167" t="str">
        <f t="shared" si="576"/>
        <v>"https://onerecord.iata.org/ns/cargo#Location"</v>
      </c>
      <c r="AF1167" t="str">
        <f t="shared" si="577"/>
        <v>"Common","Location","subLocations","Common","Location",5,"Location describes a physical location; e.g. an airport; a warehouse or a truck deck","References to Sublocations that describe the Location in more detail","true","false","","https://onerecord.iata.org/ns/cargo#Location","https://onerecord.iata.org/ns/cargo#subLocations","https://onerecord.iata.org/ns/cargo#Location"</v>
      </c>
      <c r="AG1167" t="str">
        <f t="shared" si="578"/>
        <v>"Common.Location"</v>
      </c>
      <c r="AH1167" t="str">
        <f t="shared" si="579"/>
        <v>"subLocations"</v>
      </c>
      <c r="AI1167" t="str">
        <f t="shared" si="580"/>
        <v>"Common.Location"</v>
      </c>
      <c r="AJ1167" t="str">
        <f t="shared" si="581"/>
        <v>"subLocationOf"</v>
      </c>
      <c r="AK1167" t="str">
        <f t="shared" si="582"/>
        <v>"hasMany"</v>
      </c>
      <c r="AL1167" t="str">
        <f t="shared" si="583"/>
        <v>"Common.Location","subLocations","Common.Location","subLocationOf","hasMany"</v>
      </c>
      <c r="AN1167">
        <f>COUNTIF(View_conceptual!G:G,L1167)</f>
        <v>0</v>
      </c>
      <c r="AO1167">
        <f>COUNTIF(View_conceptual!H:H,L1167)+COUNTIF(View_conceptual!I:I,N1167)</f>
        <v>0</v>
      </c>
      <c r="AQ1167" t="str">
        <f t="shared" si="584"/>
        <v/>
      </c>
      <c r="AR1167" t="str">
        <f t="shared" si="585"/>
        <v/>
      </c>
      <c r="AT1167">
        <f>COUNTIF(View_full!G:G,L1167)</f>
        <v>1</v>
      </c>
      <c r="AU1167">
        <f>COUNTIF(View_full!H:H,L1167)+COUNTIF(View_full!I:I,N1167)</f>
        <v>0</v>
      </c>
      <c r="AV1167">
        <f>COUNTIFS(Property_Manual!$A$2:$A$1206,Raw!L1167,Property_Manual!$B$2:$B$1206,Raw!M1167,Property_Manual!$C$2:$C$1206,Raw!N1167,Property_Manual!$D$2:$D$1206,Raw!O1167,Property_Manual!$F$2:$F$1206,"x")</f>
        <v>0</v>
      </c>
      <c r="AW1167" t="str">
        <f t="shared" si="586"/>
        <v>"Common","Location","subLocations","Common","Location",5,"Location describes a physical location; e.g. an airport; a warehouse or a truck deck","References to Sublocations that describe the Location in more detail","true","false","","https://onerecord.iata.org/ns/cargo#Location","https://onerecord.iata.org/ns/cargo#subLocations","https://onerecord.iata.org/ns/cargo#Location"</v>
      </c>
      <c r="AX1167" t="str">
        <f t="shared" si="587"/>
        <v/>
      </c>
      <c r="AY1167" t="str">
        <f t="shared" si="588"/>
        <v/>
      </c>
    </row>
    <row r="1168" spans="1:51" x14ac:dyDescent="0.2">
      <c r="A1168" s="5" t="s">
        <v>1254</v>
      </c>
      <c r="B1168" s="5" t="s">
        <v>1198</v>
      </c>
      <c r="C1168" s="5" t="s">
        <v>89</v>
      </c>
      <c r="D1168" s="5" t="s">
        <v>38</v>
      </c>
      <c r="E1168" s="5" t="s">
        <v>1209</v>
      </c>
      <c r="F1168" s="5" t="s">
        <v>23</v>
      </c>
      <c r="H1168" s="5" t="s">
        <v>415</v>
      </c>
      <c r="I1168" s="5" t="s">
        <v>186</v>
      </c>
      <c r="J1168" s="5" t="s">
        <v>39</v>
      </c>
      <c r="K1168" s="5"/>
      <c r="L1168" t="str">
        <f t="shared" si="558"/>
        <v>Location</v>
      </c>
      <c r="M1168" t="str">
        <f t="shared" si="559"/>
        <v>checks</v>
      </c>
      <c r="N1168" t="str">
        <f t="shared" si="560"/>
        <v>Check</v>
      </c>
      <c r="O1168" t="str">
        <f t="shared" si="561"/>
        <v>checkedObject</v>
      </c>
      <c r="P1168" t="str">
        <f t="shared" si="562"/>
        <v/>
      </c>
      <c r="Q1168" t="str">
        <f t="shared" si="563"/>
        <v>Object</v>
      </c>
      <c r="R1168" t="str">
        <f t="shared" si="564"/>
        <v>"Common"</v>
      </c>
      <c r="S1168" t="str">
        <f t="shared" si="565"/>
        <v>"Location"</v>
      </c>
      <c r="T1168" t="str">
        <f t="shared" si="566"/>
        <v>"checks"</v>
      </c>
      <c r="U1168" t="str">
        <f t="shared" si="567"/>
        <v>"Action"</v>
      </c>
      <c r="V1168" t="str">
        <f t="shared" si="568"/>
        <v>"Check"</v>
      </c>
      <c r="W1168">
        <f>IF($A1168="Implicit","",COUNTIFS($C$8:C1168,C1168,$A$8:A1168,"Explicit"))</f>
        <v>6</v>
      </c>
      <c r="X1168" t="str">
        <f t="shared" si="569"/>
        <v>"Location describes a physical location; e.g. an airport; a warehouse or a truck deck"</v>
      </c>
      <c r="Y1168" t="str">
        <f t="shared" si="570"/>
        <v>"References to the CheckActions performed on the object"</v>
      </c>
      <c r="Z1168" t="str">
        <f t="shared" si="571"/>
        <v>"true"</v>
      </c>
      <c r="AA1168" t="str">
        <f t="shared" si="572"/>
        <v>"false"</v>
      </c>
      <c r="AB1168" t="str">
        <f t="shared" si="573"/>
        <v>""</v>
      </c>
      <c r="AC1168" t="str">
        <f t="shared" si="574"/>
        <v>"https://onerecord.iata.org/ns/cargo#Location"</v>
      </c>
      <c r="AD1168" t="str">
        <f t="shared" si="575"/>
        <v>"https://onerecord.iata.org/ns/cargo#checks"</v>
      </c>
      <c r="AE1168" t="str">
        <f t="shared" si="576"/>
        <v>"https://onerecord.iata.org/ns/cargo#Check"</v>
      </c>
      <c r="AF1168" t="str">
        <f t="shared" si="577"/>
        <v>"Common","Location","checks","Action","Check",6,"Location describes a physical location; e.g. an airport; a warehouse or a truck deck","References to the CheckActions performed on the object","true","false","","https://onerecord.iata.org/ns/cargo#Location","https://onerecord.iata.org/ns/cargo#checks","https://onerecord.iata.org/ns/cargo#Check"</v>
      </c>
      <c r="AG1168" t="str">
        <f t="shared" si="578"/>
        <v>"Common.Location"</v>
      </c>
      <c r="AH1168" t="str">
        <f t="shared" si="579"/>
        <v>"checks"</v>
      </c>
      <c r="AI1168" t="str">
        <f t="shared" si="580"/>
        <v>"Action.Check"</v>
      </c>
      <c r="AJ1168" t="str">
        <f t="shared" si="581"/>
        <v>"checkedObject"</v>
      </c>
      <c r="AK1168" t="str">
        <f t="shared" si="582"/>
        <v>"hasMany"</v>
      </c>
      <c r="AL1168" t="str">
        <f t="shared" si="583"/>
        <v>"Common.Location","checks","Action.Check","checkedObject","hasMany"</v>
      </c>
      <c r="AN1168">
        <f>COUNTIF(View_conceptual!G:G,L1168)</f>
        <v>0</v>
      </c>
      <c r="AO1168">
        <f>COUNTIF(View_conceptual!H:H,L1168)+COUNTIF(View_conceptual!I:I,N1168)</f>
        <v>0</v>
      </c>
      <c r="AQ1168" t="str">
        <f t="shared" si="584"/>
        <v/>
      </c>
      <c r="AR1168" t="str">
        <f t="shared" si="585"/>
        <v/>
      </c>
      <c r="AT1168">
        <f>COUNTIF(View_full!G:G,L1168)</f>
        <v>1</v>
      </c>
      <c r="AU1168">
        <f>COUNTIF(View_full!H:H,L1168)+COUNTIF(View_full!I:I,N1168)</f>
        <v>0</v>
      </c>
      <c r="AV1168">
        <f>COUNTIFS(Property_Manual!$A$2:$A$1206,Raw!L1168,Property_Manual!$B$2:$B$1206,Raw!M1168,Property_Manual!$C$2:$C$1206,Raw!N1168,Property_Manual!$D$2:$D$1206,Raw!O1168,Property_Manual!$F$2:$F$1206,"x")</f>
        <v>0</v>
      </c>
      <c r="AW1168" t="str">
        <f t="shared" si="586"/>
        <v>"Common","Location","checks","Action","Check",6,"Location describes a physical location; e.g. an airport; a warehouse or a truck deck","References to the CheckActions performed on the object","true","false","","https://onerecord.iata.org/ns/cargo#Location","https://onerecord.iata.org/ns/cargo#checks","https://onerecord.iata.org/ns/cargo#Check"</v>
      </c>
      <c r="AX1168" t="str">
        <f t="shared" si="587"/>
        <v/>
      </c>
      <c r="AY1168" t="str">
        <f t="shared" si="588"/>
        <v/>
      </c>
    </row>
    <row r="1169" spans="1:51" x14ac:dyDescent="0.2">
      <c r="A1169" s="5" t="s">
        <v>1254</v>
      </c>
      <c r="B1169" s="5" t="s">
        <v>1198</v>
      </c>
      <c r="C1169" s="5" t="s">
        <v>89</v>
      </c>
      <c r="D1169" s="5" t="s">
        <v>43</v>
      </c>
      <c r="E1169" s="5" t="s">
        <v>1198</v>
      </c>
      <c r="F1169" s="5" t="s">
        <v>44</v>
      </c>
      <c r="H1169" s="5" t="s">
        <v>654</v>
      </c>
      <c r="I1169" s="5" t="s">
        <v>186</v>
      </c>
      <c r="J1169" s="5" t="s">
        <v>45</v>
      </c>
      <c r="K1169" s="5"/>
      <c r="L1169" t="str">
        <f t="shared" si="558"/>
        <v>Location</v>
      </c>
      <c r="M1169" t="str">
        <f t="shared" si="559"/>
        <v>externalReferences</v>
      </c>
      <c r="N1169" t="str">
        <f t="shared" si="560"/>
        <v>ExternalReference</v>
      </c>
      <c r="O1169" t="str">
        <f t="shared" si="561"/>
        <v>referenceForObjects</v>
      </c>
      <c r="P1169" t="str">
        <f t="shared" si="562"/>
        <v/>
      </c>
      <c r="Q1169" t="str">
        <f t="shared" si="563"/>
        <v>Object</v>
      </c>
      <c r="R1169" t="str">
        <f t="shared" si="564"/>
        <v>"Common"</v>
      </c>
      <c r="S1169" t="str">
        <f t="shared" si="565"/>
        <v>"Location"</v>
      </c>
      <c r="T1169" t="str">
        <f t="shared" si="566"/>
        <v>"externalReferences"</v>
      </c>
      <c r="U1169" t="str">
        <f t="shared" si="567"/>
        <v>"Common"</v>
      </c>
      <c r="V1169" t="str">
        <f t="shared" si="568"/>
        <v>"ExternalReference"</v>
      </c>
      <c r="W1169">
        <f>IF($A1169="Implicit","",COUNTIFS($C$8:C1169,C1169,$A$8:A1169,"Explicit"))</f>
        <v>7</v>
      </c>
      <c r="X1169" t="str">
        <f t="shared" si="569"/>
        <v>"Location describes a physical location; e.g. an airport; a warehouse or a truck deck"</v>
      </c>
      <c r="Y1169" t="str">
        <f t="shared" si="570"/>
        <v>"References to all associated ExternalReferences"</v>
      </c>
      <c r="Z1169" t="str">
        <f t="shared" si="571"/>
        <v>"true"</v>
      </c>
      <c r="AA1169" t="str">
        <f t="shared" si="572"/>
        <v>"false"</v>
      </c>
      <c r="AB1169" t="str">
        <f t="shared" si="573"/>
        <v>""</v>
      </c>
      <c r="AC1169" t="str">
        <f t="shared" si="574"/>
        <v>"https://onerecord.iata.org/ns/cargo#Location"</v>
      </c>
      <c r="AD1169" t="str">
        <f t="shared" si="575"/>
        <v>"https://onerecord.iata.org/ns/cargo#externalReferences"</v>
      </c>
      <c r="AE1169" t="str">
        <f t="shared" si="576"/>
        <v>"https://onerecord.iata.org/ns/cargo#ExternalReference"</v>
      </c>
      <c r="AF1169" t="str">
        <f t="shared" si="577"/>
        <v>"Common","Location","externalReferences","Common","ExternalReference",7,"Location describes a physical location; e.g. an airport; a warehouse or a truck deck","References to all associated ExternalReferences","true","false","","https://onerecord.iata.org/ns/cargo#Location","https://onerecord.iata.org/ns/cargo#externalReferences","https://onerecord.iata.org/ns/cargo#ExternalReference"</v>
      </c>
      <c r="AG1169" t="str">
        <f t="shared" si="578"/>
        <v>"Common.Location"</v>
      </c>
      <c r="AH1169" t="str">
        <f t="shared" si="579"/>
        <v>"externalReferences"</v>
      </c>
      <c r="AI1169" t="str">
        <f t="shared" si="580"/>
        <v>"Common.ExternalReference"</v>
      </c>
      <c r="AJ1169" t="str">
        <f t="shared" si="581"/>
        <v>"referenceForObjects"</v>
      </c>
      <c r="AK1169" t="str">
        <f t="shared" si="582"/>
        <v>"hasMany"</v>
      </c>
      <c r="AL1169" t="str">
        <f t="shared" si="583"/>
        <v>"Common.Location","externalReferences","Common.ExternalReference","referenceForObjects","hasMany"</v>
      </c>
      <c r="AN1169">
        <f>COUNTIF(View_conceptual!G:G,L1169)</f>
        <v>0</v>
      </c>
      <c r="AO1169">
        <f>COUNTIF(View_conceptual!H:H,L1169)+COUNTIF(View_conceptual!I:I,N1169)</f>
        <v>0</v>
      </c>
      <c r="AQ1169" t="str">
        <f t="shared" si="584"/>
        <v/>
      </c>
      <c r="AR1169" t="str">
        <f t="shared" si="585"/>
        <v/>
      </c>
      <c r="AT1169">
        <f>COUNTIF(View_full!G:G,L1169)</f>
        <v>1</v>
      </c>
      <c r="AU1169">
        <f>COUNTIF(View_full!H:H,L1169)+COUNTIF(View_full!I:I,N1169)</f>
        <v>0</v>
      </c>
      <c r="AV1169">
        <f>COUNTIFS(Property_Manual!$A$2:$A$1206,Raw!L1169,Property_Manual!$B$2:$B$1206,Raw!M1169,Property_Manual!$C$2:$C$1206,Raw!N1169,Property_Manual!$D$2:$D$1206,Raw!O1169,Property_Manual!$F$2:$F$1206,"x")</f>
        <v>0</v>
      </c>
      <c r="AW1169" t="str">
        <f t="shared" si="586"/>
        <v>"Common","Location","externalReferences","Common","ExternalReference",7,"Location describes a physical location; e.g. an airport; a warehouse or a truck deck","References to all associated ExternalReferences","true","false","","https://onerecord.iata.org/ns/cargo#Location","https://onerecord.iata.org/ns/cargo#externalReferences","https://onerecord.iata.org/ns/cargo#ExternalReference"</v>
      </c>
      <c r="AX1169" t="str">
        <f t="shared" si="587"/>
        <v/>
      </c>
      <c r="AY1169" t="str">
        <f t="shared" si="588"/>
        <v/>
      </c>
    </row>
    <row r="1170" spans="1:51" x14ac:dyDescent="0.2">
      <c r="A1170" s="5" t="s">
        <v>1254</v>
      </c>
      <c r="B1170" s="5" t="s">
        <v>1198</v>
      </c>
      <c r="C1170" s="5" t="s">
        <v>89</v>
      </c>
      <c r="D1170" s="5" t="s">
        <v>111</v>
      </c>
      <c r="E1170" s="5" t="s">
        <v>1198</v>
      </c>
      <c r="F1170" s="5" t="s">
        <v>112</v>
      </c>
      <c r="H1170" s="5" t="s">
        <v>222</v>
      </c>
      <c r="I1170" s="5" t="s">
        <v>186</v>
      </c>
      <c r="J1170" s="5" t="s">
        <v>113</v>
      </c>
      <c r="K1170" s="5"/>
      <c r="L1170" t="str">
        <f t="shared" si="558"/>
        <v>Location</v>
      </c>
      <c r="M1170" t="str">
        <f t="shared" si="559"/>
        <v>attachedIotDevices</v>
      </c>
      <c r="N1170" t="str">
        <f t="shared" si="560"/>
        <v>IotDevice</v>
      </c>
      <c r="O1170" t="str">
        <f t="shared" si="561"/>
        <v>attachedToObject</v>
      </c>
      <c r="P1170" t="str">
        <f t="shared" si="562"/>
        <v/>
      </c>
      <c r="Q1170" t="str">
        <f t="shared" si="563"/>
        <v>Object</v>
      </c>
      <c r="R1170" t="str">
        <f t="shared" si="564"/>
        <v>"Common"</v>
      </c>
      <c r="S1170" t="str">
        <f t="shared" si="565"/>
        <v>"Location"</v>
      </c>
      <c r="T1170" t="str">
        <f t="shared" si="566"/>
        <v>"attachedIotDevices"</v>
      </c>
      <c r="U1170" t="str">
        <f t="shared" si="567"/>
        <v>"Common"</v>
      </c>
      <c r="V1170" t="str">
        <f t="shared" si="568"/>
        <v>"IotDevice"</v>
      </c>
      <c r="W1170">
        <f>IF($A1170="Implicit","",COUNTIFS($C$8:C1170,C1170,$A$8:A1170,"Explicit"))</f>
        <v>8</v>
      </c>
      <c r="X1170" t="str">
        <f t="shared" si="569"/>
        <v>"Location describes a physical location; e.g. an airport; a warehouse or a truck deck"</v>
      </c>
      <c r="Y1170" t="str">
        <f t="shared" si="570"/>
        <v>"References to all connected IotDevices"</v>
      </c>
      <c r="Z1170" t="str">
        <f t="shared" si="571"/>
        <v>"true"</v>
      </c>
      <c r="AA1170" t="str">
        <f t="shared" si="572"/>
        <v>"false"</v>
      </c>
      <c r="AB1170" t="str">
        <f t="shared" si="573"/>
        <v>""</v>
      </c>
      <c r="AC1170" t="str">
        <f t="shared" si="574"/>
        <v>"https://onerecord.iata.org/ns/cargo#Location"</v>
      </c>
      <c r="AD1170" t="str">
        <f t="shared" si="575"/>
        <v>"https://onerecord.iata.org/ns/cargo#attachedIotDevices"</v>
      </c>
      <c r="AE1170" t="str">
        <f t="shared" si="576"/>
        <v>"https://onerecord.iata.org/ns/cargo#IotDevice"</v>
      </c>
      <c r="AF1170" t="str">
        <f t="shared" si="577"/>
        <v>"Common","Location","attachedIotDevices","Common","IotDevice",8,"Location describes a physical location; e.g. an airport; a warehouse or a truck deck","References to all connected IotDevices","true","false","","https://onerecord.iata.org/ns/cargo#Location","https://onerecord.iata.org/ns/cargo#attachedIotDevices","https://onerecord.iata.org/ns/cargo#IotDevice"</v>
      </c>
      <c r="AG1170" t="str">
        <f t="shared" si="578"/>
        <v>"Common.Location"</v>
      </c>
      <c r="AH1170" t="str">
        <f t="shared" si="579"/>
        <v>"attachedIotDevices"</v>
      </c>
      <c r="AI1170" t="str">
        <f t="shared" si="580"/>
        <v>"Common.IotDevice"</v>
      </c>
      <c r="AJ1170" t="str">
        <f t="shared" si="581"/>
        <v>"attachedToObject"</v>
      </c>
      <c r="AK1170" t="str">
        <f t="shared" si="582"/>
        <v>"hasMany"</v>
      </c>
      <c r="AL1170" t="str">
        <f t="shared" si="583"/>
        <v>"Common.Location","attachedIotDevices","Common.IotDevice","attachedToObject","hasMany"</v>
      </c>
      <c r="AN1170">
        <f>COUNTIF(View_conceptual!G:G,L1170)</f>
        <v>0</v>
      </c>
      <c r="AO1170">
        <f>COUNTIF(View_conceptual!H:H,L1170)+COUNTIF(View_conceptual!I:I,N1170)</f>
        <v>0</v>
      </c>
      <c r="AQ1170" t="str">
        <f t="shared" si="584"/>
        <v/>
      </c>
      <c r="AR1170" t="str">
        <f t="shared" si="585"/>
        <v/>
      </c>
      <c r="AT1170">
        <f>COUNTIF(View_full!G:G,L1170)</f>
        <v>1</v>
      </c>
      <c r="AU1170">
        <f>COUNTIF(View_full!H:H,L1170)+COUNTIF(View_full!I:I,N1170)</f>
        <v>0</v>
      </c>
      <c r="AV1170">
        <f>COUNTIFS(Property_Manual!$A$2:$A$1206,Raw!L1170,Property_Manual!$B$2:$B$1206,Raw!M1170,Property_Manual!$C$2:$C$1206,Raw!N1170,Property_Manual!$D$2:$D$1206,Raw!O1170,Property_Manual!$F$2:$F$1206,"x")</f>
        <v>0</v>
      </c>
      <c r="AW1170" t="str">
        <f t="shared" si="586"/>
        <v>"Common","Location","attachedIotDevices","Common","IotDevice",8,"Location describes a physical location; e.g. an airport; a warehouse or a truck deck","References to all connected IotDevices","true","false","","https://onerecord.iata.org/ns/cargo#Location","https://onerecord.iata.org/ns/cargo#attachedIotDevices","https://onerecord.iata.org/ns/cargo#IotDevice"</v>
      </c>
      <c r="AX1170" t="str">
        <f t="shared" si="587"/>
        <v/>
      </c>
      <c r="AY1170" t="str">
        <f t="shared" si="588"/>
        <v/>
      </c>
    </row>
    <row r="1171" spans="1:51" x14ac:dyDescent="0.2">
      <c r="A1171" s="5" t="s">
        <v>1255</v>
      </c>
      <c r="B1171" s="5" t="s">
        <v>1198</v>
      </c>
      <c r="C1171" s="5" t="s">
        <v>89</v>
      </c>
      <c r="D1171" s="5" t="s">
        <v>185</v>
      </c>
      <c r="E1171" s="5" t="s">
        <v>49</v>
      </c>
      <c r="F1171" s="5" t="s">
        <v>56</v>
      </c>
      <c r="G1171">
        <v>1</v>
      </c>
      <c r="H1171" s="5"/>
      <c r="I1171" s="5" t="s">
        <v>186</v>
      </c>
      <c r="J1171" s="5" t="s">
        <v>59</v>
      </c>
      <c r="K1171" s="5"/>
      <c r="L1171" t="str">
        <f t="shared" si="558"/>
        <v>Location</v>
      </c>
      <c r="M1171" t="str">
        <f t="shared" si="559"/>
        <v>address</v>
      </c>
      <c r="N1171" t="str">
        <f t="shared" si="560"/>
        <v>Address</v>
      </c>
      <c r="O1171" t="str">
        <f t="shared" si="561"/>
        <v/>
      </c>
      <c r="P1171" t="str">
        <f t="shared" si="562"/>
        <v/>
      </c>
      <c r="Q1171" t="str">
        <f t="shared" si="563"/>
        <v>Object</v>
      </c>
      <c r="R1171" t="str">
        <f t="shared" si="564"/>
        <v/>
      </c>
      <c r="S1171" t="str">
        <f t="shared" si="565"/>
        <v/>
      </c>
      <c r="T1171" t="str">
        <f t="shared" si="566"/>
        <v/>
      </c>
      <c r="U1171" t="str">
        <f t="shared" si="567"/>
        <v/>
      </c>
      <c r="V1171" t="str">
        <f t="shared" si="568"/>
        <v/>
      </c>
      <c r="W1171" t="str">
        <f>IF($A1171="Implicit","",COUNTIFS($C$8:C1171,C1171,$A$8:A1171,"Explicit"))</f>
        <v/>
      </c>
      <c r="X1171" t="str">
        <f t="shared" si="569"/>
        <v/>
      </c>
      <c r="Y1171" t="str">
        <f t="shared" si="570"/>
        <v/>
      </c>
      <c r="Z1171" t="str">
        <f t="shared" si="571"/>
        <v/>
      </c>
      <c r="AA1171" t="str">
        <f t="shared" si="572"/>
        <v/>
      </c>
      <c r="AB1171" t="str">
        <f t="shared" si="573"/>
        <v/>
      </c>
      <c r="AC1171" t="str">
        <f t="shared" si="574"/>
        <v/>
      </c>
      <c r="AD1171" t="str">
        <f t="shared" si="575"/>
        <v/>
      </c>
      <c r="AE1171" t="str">
        <f t="shared" si="576"/>
        <v/>
      </c>
      <c r="AF1171" t="str">
        <f t="shared" si="577"/>
        <v/>
      </c>
      <c r="AG1171" t="str">
        <f t="shared" si="578"/>
        <v>"Common.Location"</v>
      </c>
      <c r="AH1171" t="str">
        <f t="shared" si="579"/>
        <v>"address"</v>
      </c>
      <c r="AI1171" t="str">
        <f t="shared" si="580"/>
        <v>"Embedded.Address"</v>
      </c>
      <c r="AJ1171" t="str">
        <f t="shared" si="581"/>
        <v>""</v>
      </c>
      <c r="AK1171" t="str">
        <f t="shared" si="582"/>
        <v>"hasOne"</v>
      </c>
      <c r="AL1171" t="str">
        <f t="shared" si="583"/>
        <v>"Common.Location","address","Embedded.Address","","hasOne"</v>
      </c>
      <c r="AN1171">
        <f>COUNTIF(View_conceptual!G:G,L1171)</f>
        <v>0</v>
      </c>
      <c r="AO1171">
        <f>COUNTIF(View_conceptual!H:H,L1171)+COUNTIF(View_conceptual!I:I,N1171)</f>
        <v>0</v>
      </c>
      <c r="AQ1171" t="str">
        <f t="shared" si="584"/>
        <v/>
      </c>
      <c r="AR1171" t="str">
        <f t="shared" si="585"/>
        <v/>
      </c>
      <c r="AT1171">
        <f>COUNTIF(View_full!G:G,L1171)</f>
        <v>1</v>
      </c>
      <c r="AU1171">
        <f>COUNTIF(View_full!H:H,L1171)+COUNTIF(View_full!I:I,N1171)</f>
        <v>0</v>
      </c>
      <c r="AV1171">
        <f>COUNTIFS(Property_Manual!$A$2:$A$1206,Raw!L1171,Property_Manual!$B$2:$B$1206,Raw!M1171,Property_Manual!$C$2:$C$1206,Raw!N1171,Property_Manual!$D$2:$D$1206,Raw!O1171,Property_Manual!$F$2:$F$1206,"x")</f>
        <v>0</v>
      </c>
      <c r="AW1171" t="str">
        <f t="shared" si="586"/>
        <v/>
      </c>
      <c r="AX1171" t="str">
        <f t="shared" si="587"/>
        <v/>
      </c>
      <c r="AY1171" t="str">
        <f t="shared" si="588"/>
        <v/>
      </c>
    </row>
    <row r="1172" spans="1:51" x14ac:dyDescent="0.2">
      <c r="A1172" s="5" t="s">
        <v>1255</v>
      </c>
      <c r="B1172" s="5" t="s">
        <v>1198</v>
      </c>
      <c r="C1172" s="5" t="s">
        <v>89</v>
      </c>
      <c r="D1172" s="5" t="s">
        <v>187</v>
      </c>
      <c r="E1172" s="5" t="s">
        <v>49</v>
      </c>
      <c r="F1172" s="5" t="s">
        <v>188</v>
      </c>
      <c r="G1172">
        <v>1</v>
      </c>
      <c r="H1172" s="5"/>
      <c r="I1172" s="5" t="s">
        <v>186</v>
      </c>
      <c r="J1172" s="5" t="s">
        <v>189</v>
      </c>
      <c r="K1172" s="5"/>
      <c r="L1172" t="str">
        <f t="shared" si="558"/>
        <v>Location</v>
      </c>
      <c r="M1172" t="str">
        <f t="shared" si="559"/>
        <v>geolocation</v>
      </c>
      <c r="N1172" t="str">
        <f t="shared" si="560"/>
        <v>Geolocation</v>
      </c>
      <c r="O1172" t="str">
        <f t="shared" si="561"/>
        <v/>
      </c>
      <c r="P1172" t="str">
        <f t="shared" si="562"/>
        <v/>
      </c>
      <c r="Q1172" t="str">
        <f t="shared" si="563"/>
        <v>Object</v>
      </c>
      <c r="R1172" t="str">
        <f t="shared" si="564"/>
        <v/>
      </c>
      <c r="S1172" t="str">
        <f t="shared" si="565"/>
        <v/>
      </c>
      <c r="T1172" t="str">
        <f t="shared" si="566"/>
        <v/>
      </c>
      <c r="U1172" t="str">
        <f t="shared" si="567"/>
        <v/>
      </c>
      <c r="V1172" t="str">
        <f t="shared" si="568"/>
        <v/>
      </c>
      <c r="W1172" t="str">
        <f>IF($A1172="Implicit","",COUNTIFS($C$8:C1172,C1172,$A$8:A1172,"Explicit"))</f>
        <v/>
      </c>
      <c r="X1172" t="str">
        <f t="shared" si="569"/>
        <v/>
      </c>
      <c r="Y1172" t="str">
        <f t="shared" si="570"/>
        <v/>
      </c>
      <c r="Z1172" t="str">
        <f t="shared" si="571"/>
        <v/>
      </c>
      <c r="AA1172" t="str">
        <f t="shared" si="572"/>
        <v/>
      </c>
      <c r="AB1172" t="str">
        <f t="shared" si="573"/>
        <v/>
      </c>
      <c r="AC1172" t="str">
        <f t="shared" si="574"/>
        <v/>
      </c>
      <c r="AD1172" t="str">
        <f t="shared" si="575"/>
        <v/>
      </c>
      <c r="AE1172" t="str">
        <f t="shared" si="576"/>
        <v/>
      </c>
      <c r="AF1172" t="str">
        <f t="shared" si="577"/>
        <v/>
      </c>
      <c r="AG1172" t="str">
        <f t="shared" si="578"/>
        <v>"Common.Location"</v>
      </c>
      <c r="AH1172" t="str">
        <f t="shared" si="579"/>
        <v>"geolocation"</v>
      </c>
      <c r="AI1172" t="str">
        <f t="shared" si="580"/>
        <v>"Embedded.Geolocation"</v>
      </c>
      <c r="AJ1172" t="str">
        <f t="shared" si="581"/>
        <v>""</v>
      </c>
      <c r="AK1172" t="str">
        <f t="shared" si="582"/>
        <v>"hasOne"</v>
      </c>
      <c r="AL1172" t="str">
        <f t="shared" si="583"/>
        <v>"Common.Location","geolocation","Embedded.Geolocation","","hasOne"</v>
      </c>
      <c r="AN1172">
        <f>COUNTIF(View_conceptual!G:G,L1172)</f>
        <v>0</v>
      </c>
      <c r="AO1172">
        <f>COUNTIF(View_conceptual!H:H,L1172)+COUNTIF(View_conceptual!I:I,N1172)</f>
        <v>0</v>
      </c>
      <c r="AQ1172" t="str">
        <f t="shared" si="584"/>
        <v/>
      </c>
      <c r="AR1172" t="str">
        <f t="shared" si="585"/>
        <v/>
      </c>
      <c r="AT1172">
        <f>COUNTIF(View_full!G:G,L1172)</f>
        <v>1</v>
      </c>
      <c r="AU1172">
        <f>COUNTIF(View_full!H:H,L1172)+COUNTIF(View_full!I:I,N1172)</f>
        <v>0</v>
      </c>
      <c r="AV1172">
        <f>COUNTIFS(Property_Manual!$A$2:$A$1206,Raw!L1172,Property_Manual!$B$2:$B$1206,Raw!M1172,Property_Manual!$C$2:$C$1206,Raw!N1172,Property_Manual!$D$2:$D$1206,Raw!O1172,Property_Manual!$F$2:$F$1206,"x")</f>
        <v>0</v>
      </c>
      <c r="AW1172" t="str">
        <f t="shared" si="586"/>
        <v/>
      </c>
      <c r="AX1172" t="str">
        <f t="shared" si="587"/>
        <v/>
      </c>
      <c r="AY1172" t="str">
        <f t="shared" si="588"/>
        <v/>
      </c>
    </row>
    <row r="1173" spans="1:51" x14ac:dyDescent="0.2">
      <c r="A1173" s="5" t="s">
        <v>1255</v>
      </c>
      <c r="B1173" s="5" t="s">
        <v>1198</v>
      </c>
      <c r="C1173" s="5" t="s">
        <v>89</v>
      </c>
      <c r="D1173" s="5" t="s">
        <v>192</v>
      </c>
      <c r="E1173" s="5" t="s">
        <v>1209</v>
      </c>
      <c r="F1173" s="5" t="s">
        <v>23</v>
      </c>
      <c r="H1173" s="5" t="s">
        <v>424</v>
      </c>
      <c r="I1173" s="5" t="s">
        <v>186</v>
      </c>
      <c r="J1173" s="5" t="s">
        <v>193</v>
      </c>
      <c r="K1173" s="5"/>
      <c r="L1173" t="str">
        <f t="shared" si="558"/>
        <v>Location</v>
      </c>
      <c r="M1173" t="str">
        <f t="shared" si="559"/>
        <v>onsiteActions</v>
      </c>
      <c r="N1173" t="str">
        <f t="shared" si="560"/>
        <v>Check</v>
      </c>
      <c r="O1173" t="str">
        <f t="shared" si="561"/>
        <v>performedAt</v>
      </c>
      <c r="P1173" t="str">
        <f t="shared" si="562"/>
        <v/>
      </c>
      <c r="Q1173" t="str">
        <f t="shared" si="563"/>
        <v>Object</v>
      </c>
      <c r="R1173" t="str">
        <f t="shared" si="564"/>
        <v/>
      </c>
      <c r="S1173" t="str">
        <f t="shared" si="565"/>
        <v/>
      </c>
      <c r="T1173" t="str">
        <f t="shared" si="566"/>
        <v/>
      </c>
      <c r="U1173" t="str">
        <f t="shared" si="567"/>
        <v/>
      </c>
      <c r="V1173" t="str">
        <f t="shared" si="568"/>
        <v/>
      </c>
      <c r="W1173" t="str">
        <f>IF($A1173="Implicit","",COUNTIFS($C$8:C1173,C1173,$A$8:A1173,"Explicit"))</f>
        <v/>
      </c>
      <c r="X1173" t="str">
        <f t="shared" si="569"/>
        <v/>
      </c>
      <c r="Y1173" t="str">
        <f t="shared" si="570"/>
        <v/>
      </c>
      <c r="Z1173" t="str">
        <f t="shared" si="571"/>
        <v/>
      </c>
      <c r="AA1173" t="str">
        <f t="shared" si="572"/>
        <v/>
      </c>
      <c r="AB1173" t="str">
        <f t="shared" si="573"/>
        <v/>
      </c>
      <c r="AC1173" t="str">
        <f t="shared" si="574"/>
        <v/>
      </c>
      <c r="AD1173" t="str">
        <f t="shared" si="575"/>
        <v/>
      </c>
      <c r="AE1173" t="str">
        <f t="shared" si="576"/>
        <v/>
      </c>
      <c r="AF1173" t="str">
        <f t="shared" si="577"/>
        <v/>
      </c>
      <c r="AG1173" t="str">
        <f t="shared" si="578"/>
        <v>"Common.Location"</v>
      </c>
      <c r="AH1173" t="str">
        <f t="shared" si="579"/>
        <v>"onsiteActions"</v>
      </c>
      <c r="AI1173" t="str">
        <f t="shared" si="580"/>
        <v>"Action.Check"</v>
      </c>
      <c r="AJ1173" t="str">
        <f t="shared" si="581"/>
        <v>"performedAt"</v>
      </c>
      <c r="AK1173" t="str">
        <f t="shared" si="582"/>
        <v>"hasMany"</v>
      </c>
      <c r="AL1173" t="str">
        <f t="shared" si="583"/>
        <v>"Common.Location","onsiteActions","Action.Check","performedAt","hasMany"</v>
      </c>
      <c r="AN1173">
        <f>COUNTIF(View_conceptual!G:G,L1173)</f>
        <v>0</v>
      </c>
      <c r="AO1173">
        <f>COUNTIF(View_conceptual!H:H,L1173)+COUNTIF(View_conceptual!I:I,N1173)</f>
        <v>0</v>
      </c>
      <c r="AQ1173" t="str">
        <f t="shared" si="584"/>
        <v/>
      </c>
      <c r="AR1173" t="str">
        <f t="shared" si="585"/>
        <v/>
      </c>
      <c r="AT1173">
        <f>COUNTIF(View_full!G:G,L1173)</f>
        <v>1</v>
      </c>
      <c r="AU1173">
        <f>COUNTIF(View_full!H:H,L1173)+COUNTIF(View_full!I:I,N1173)</f>
        <v>0</v>
      </c>
      <c r="AV1173">
        <f>COUNTIFS(Property_Manual!$A$2:$A$1206,Raw!L1173,Property_Manual!$B$2:$B$1206,Raw!M1173,Property_Manual!$C$2:$C$1206,Raw!N1173,Property_Manual!$D$2:$D$1206,Raw!O1173,Property_Manual!$F$2:$F$1206,"x")</f>
        <v>0</v>
      </c>
      <c r="AW1173" t="str">
        <f t="shared" si="586"/>
        <v/>
      </c>
      <c r="AX1173" t="str">
        <f t="shared" si="587"/>
        <v/>
      </c>
      <c r="AY1173" t="str">
        <f t="shared" si="588"/>
        <v/>
      </c>
    </row>
    <row r="1174" spans="1:51" x14ac:dyDescent="0.2">
      <c r="A1174" s="5" t="s">
        <v>1255</v>
      </c>
      <c r="B1174" s="5" t="s">
        <v>1198</v>
      </c>
      <c r="C1174" s="5" t="s">
        <v>89</v>
      </c>
      <c r="D1174" s="5" t="s">
        <v>192</v>
      </c>
      <c r="E1174" s="5" t="s">
        <v>1209</v>
      </c>
      <c r="F1174" s="5" t="s">
        <v>439</v>
      </c>
      <c r="H1174" t="s">
        <v>424</v>
      </c>
      <c r="I1174" s="5" t="s">
        <v>186</v>
      </c>
      <c r="J1174" s="5" t="s">
        <v>193</v>
      </c>
      <c r="K1174" s="5"/>
      <c r="L1174" t="str">
        <f t="shared" si="558"/>
        <v>Location</v>
      </c>
      <c r="M1174" t="str">
        <f t="shared" si="559"/>
        <v>onsiteActions</v>
      </c>
      <c r="N1174" t="str">
        <f t="shared" si="560"/>
        <v>Composing</v>
      </c>
      <c r="O1174" t="str">
        <f t="shared" si="561"/>
        <v>performedAt</v>
      </c>
      <c r="P1174" t="str">
        <f t="shared" si="562"/>
        <v/>
      </c>
      <c r="Q1174" t="str">
        <f t="shared" si="563"/>
        <v>Object</v>
      </c>
      <c r="R1174" t="str">
        <f t="shared" si="564"/>
        <v/>
      </c>
      <c r="S1174" t="str">
        <f t="shared" si="565"/>
        <v/>
      </c>
      <c r="T1174" t="str">
        <f t="shared" si="566"/>
        <v/>
      </c>
      <c r="U1174" t="str">
        <f t="shared" si="567"/>
        <v/>
      </c>
      <c r="V1174" t="str">
        <f t="shared" si="568"/>
        <v/>
      </c>
      <c r="W1174" t="str">
        <f>IF($A1174="Implicit","",COUNTIFS($C$8:C1174,C1174,$A$8:A1174,"Explicit"))</f>
        <v/>
      </c>
      <c r="X1174" t="str">
        <f t="shared" si="569"/>
        <v/>
      </c>
      <c r="Y1174" t="str">
        <f t="shared" si="570"/>
        <v/>
      </c>
      <c r="Z1174" t="str">
        <f t="shared" si="571"/>
        <v/>
      </c>
      <c r="AA1174" t="str">
        <f t="shared" si="572"/>
        <v/>
      </c>
      <c r="AB1174" t="str">
        <f t="shared" si="573"/>
        <v/>
      </c>
      <c r="AC1174" t="str">
        <f t="shared" si="574"/>
        <v/>
      </c>
      <c r="AD1174" t="str">
        <f t="shared" si="575"/>
        <v/>
      </c>
      <c r="AE1174" t="str">
        <f t="shared" si="576"/>
        <v/>
      </c>
      <c r="AF1174" t="str">
        <f t="shared" si="577"/>
        <v/>
      </c>
      <c r="AG1174" t="str">
        <f t="shared" si="578"/>
        <v>"Common.Location"</v>
      </c>
      <c r="AH1174" t="str">
        <f t="shared" si="579"/>
        <v>"onsiteActions"</v>
      </c>
      <c r="AI1174" t="str">
        <f t="shared" si="580"/>
        <v>"Action.Composing"</v>
      </c>
      <c r="AJ1174" t="str">
        <f t="shared" si="581"/>
        <v>"performedAt"</v>
      </c>
      <c r="AK1174" t="str">
        <f t="shared" si="582"/>
        <v>"hasMany"</v>
      </c>
      <c r="AL1174" t="str">
        <f t="shared" si="583"/>
        <v>"Common.Location","onsiteActions","Action.Composing","performedAt","hasMany"</v>
      </c>
      <c r="AN1174">
        <f>COUNTIF(View_conceptual!G:G,L1174)</f>
        <v>0</v>
      </c>
      <c r="AO1174">
        <f>COUNTIF(View_conceptual!H:H,L1174)+COUNTIF(View_conceptual!I:I,N1174)</f>
        <v>1</v>
      </c>
      <c r="AQ1174" t="str">
        <f t="shared" si="584"/>
        <v/>
      </c>
      <c r="AR1174" t="str">
        <f t="shared" si="585"/>
        <v/>
      </c>
      <c r="AT1174">
        <f>COUNTIF(View_full!G:G,L1174)</f>
        <v>1</v>
      </c>
      <c r="AU1174">
        <f>COUNTIF(View_full!H:H,L1174)+COUNTIF(View_full!I:I,N1174)</f>
        <v>1</v>
      </c>
      <c r="AV1174">
        <f>COUNTIFS(Property_Manual!$A$2:$A$1206,Raw!L1174,Property_Manual!$B$2:$B$1206,Raw!M1174,Property_Manual!$C$2:$C$1206,Raw!N1174,Property_Manual!$D$2:$D$1206,Raw!O1174,Property_Manual!$F$2:$F$1206,"x")</f>
        <v>0</v>
      </c>
      <c r="AW1174" t="str">
        <f t="shared" si="586"/>
        <v/>
      </c>
      <c r="AX1174" t="str">
        <f t="shared" si="587"/>
        <v/>
      </c>
      <c r="AY1174" t="str">
        <f t="shared" si="588"/>
        <v/>
      </c>
    </row>
    <row r="1175" spans="1:51" x14ac:dyDescent="0.2">
      <c r="A1175" s="5" t="s">
        <v>1255</v>
      </c>
      <c r="B1175" s="5" t="s">
        <v>1198</v>
      </c>
      <c r="C1175" s="5" t="s">
        <v>89</v>
      </c>
      <c r="D1175" s="5" t="s">
        <v>192</v>
      </c>
      <c r="E1175" s="5" t="s">
        <v>1196</v>
      </c>
      <c r="F1175" s="5" t="s">
        <v>115</v>
      </c>
      <c r="H1175" s="5" t="s">
        <v>424</v>
      </c>
      <c r="I1175" s="5" t="s">
        <v>186</v>
      </c>
      <c r="J1175" s="5" t="s">
        <v>193</v>
      </c>
      <c r="K1175" s="5" t="s">
        <v>1834</v>
      </c>
      <c r="L1175" t="str">
        <f t="shared" si="558"/>
        <v>Location</v>
      </c>
      <c r="M1175" t="str">
        <f t="shared" si="559"/>
        <v>onsiteActions</v>
      </c>
      <c r="N1175" t="str">
        <f t="shared" si="560"/>
        <v>LogisticsAction</v>
      </c>
      <c r="O1175" t="str">
        <f t="shared" si="561"/>
        <v>performedAt</v>
      </c>
      <c r="P1175" t="str">
        <f t="shared" si="562"/>
        <v>Check|Composing|Loading|Storing</v>
      </c>
      <c r="Q1175" t="str">
        <f t="shared" si="563"/>
        <v>Object</v>
      </c>
      <c r="R1175" t="str">
        <f t="shared" si="564"/>
        <v/>
      </c>
      <c r="S1175" t="str">
        <f t="shared" si="565"/>
        <v/>
      </c>
      <c r="T1175" t="str">
        <f t="shared" si="566"/>
        <v/>
      </c>
      <c r="U1175" t="str">
        <f t="shared" si="567"/>
        <v/>
      </c>
      <c r="V1175" t="str">
        <f t="shared" si="568"/>
        <v/>
      </c>
      <c r="W1175" t="str">
        <f>IF($A1175="Implicit","",COUNTIFS($C$8:C1175,C1175,$A$8:A1175,"Explicit"))</f>
        <v/>
      </c>
      <c r="X1175" t="str">
        <f t="shared" si="569"/>
        <v/>
      </c>
      <c r="Y1175" t="str">
        <f t="shared" si="570"/>
        <v/>
      </c>
      <c r="Z1175" t="str">
        <f t="shared" si="571"/>
        <v/>
      </c>
      <c r="AA1175" t="str">
        <f t="shared" si="572"/>
        <v/>
      </c>
      <c r="AB1175" t="str">
        <f t="shared" si="573"/>
        <v/>
      </c>
      <c r="AC1175" t="str">
        <f t="shared" si="574"/>
        <v/>
      </c>
      <c r="AD1175" t="str">
        <f t="shared" si="575"/>
        <v/>
      </c>
      <c r="AE1175" t="str">
        <f t="shared" si="576"/>
        <v/>
      </c>
      <c r="AF1175" t="str">
        <f t="shared" si="577"/>
        <v/>
      </c>
      <c r="AG1175" t="str">
        <f t="shared" si="578"/>
        <v>"Common.Location"</v>
      </c>
      <c r="AH1175" t="str">
        <f t="shared" si="579"/>
        <v>"onsiteActions"</v>
      </c>
      <c r="AI1175" t="str">
        <f t="shared" si="580"/>
        <v>"Abstract.LogisticsAction"</v>
      </c>
      <c r="AJ1175" t="str">
        <f t="shared" si="581"/>
        <v>"performedAt"</v>
      </c>
      <c r="AK1175" t="str">
        <f t="shared" si="582"/>
        <v>"hasMany"</v>
      </c>
      <c r="AL1175" t="str">
        <f t="shared" si="583"/>
        <v>"Common.Location","onsiteActions","Abstract.LogisticsAction","performedAt","hasMany"</v>
      </c>
      <c r="AN1175">
        <f>COUNTIF(View_conceptual!G:G,L1175)</f>
        <v>0</v>
      </c>
      <c r="AO1175">
        <f>COUNTIF(View_conceptual!H:H,L1175)+COUNTIF(View_conceptual!I:I,N1175)</f>
        <v>0</v>
      </c>
      <c r="AQ1175" t="str">
        <f t="shared" si="584"/>
        <v/>
      </c>
      <c r="AR1175" t="str">
        <f t="shared" si="585"/>
        <v/>
      </c>
      <c r="AT1175">
        <f>COUNTIF(View_full!G:G,L1175)</f>
        <v>1</v>
      </c>
      <c r="AU1175">
        <f>COUNTIF(View_full!H:H,L1175)+COUNTIF(View_full!I:I,N1175)</f>
        <v>0</v>
      </c>
      <c r="AV1175">
        <f>COUNTIFS(Property_Manual!$A$2:$A$1206,Raw!L1175,Property_Manual!$B$2:$B$1206,Raw!M1175,Property_Manual!$C$2:$C$1206,Raw!N1175,Property_Manual!$D$2:$D$1206,Raw!O1175,Property_Manual!$F$2:$F$1206,"x")</f>
        <v>0</v>
      </c>
      <c r="AW1175" t="str">
        <f t="shared" si="586"/>
        <v/>
      </c>
      <c r="AX1175" t="str">
        <f t="shared" si="587"/>
        <v/>
      </c>
      <c r="AY1175" t="str">
        <f t="shared" si="588"/>
        <v/>
      </c>
    </row>
    <row r="1176" spans="1:51" x14ac:dyDescent="0.2">
      <c r="A1176" s="5" t="s">
        <v>1255</v>
      </c>
      <c r="B1176" s="5" t="s">
        <v>1198</v>
      </c>
      <c r="C1176" s="5" t="s">
        <v>89</v>
      </c>
      <c r="D1176" s="5" t="s">
        <v>192</v>
      </c>
      <c r="E1176" s="5" t="s">
        <v>1209</v>
      </c>
      <c r="F1176" s="5" t="s">
        <v>829</v>
      </c>
      <c r="H1176" s="5" t="s">
        <v>424</v>
      </c>
      <c r="I1176" s="5" t="s">
        <v>186</v>
      </c>
      <c r="J1176" s="5" t="s">
        <v>193</v>
      </c>
      <c r="K1176" s="5"/>
      <c r="L1176" t="str">
        <f t="shared" si="558"/>
        <v>Location</v>
      </c>
      <c r="M1176" t="str">
        <f t="shared" si="559"/>
        <v>onsiteActions</v>
      </c>
      <c r="N1176" t="str">
        <f t="shared" si="560"/>
        <v>Loading</v>
      </c>
      <c r="O1176" t="str">
        <f t="shared" si="561"/>
        <v>performedAt</v>
      </c>
      <c r="P1176" t="str">
        <f t="shared" si="562"/>
        <v/>
      </c>
      <c r="Q1176" t="str">
        <f t="shared" si="563"/>
        <v>Object</v>
      </c>
      <c r="R1176" t="str">
        <f t="shared" si="564"/>
        <v/>
      </c>
      <c r="S1176" t="str">
        <f t="shared" si="565"/>
        <v/>
      </c>
      <c r="T1176" t="str">
        <f t="shared" si="566"/>
        <v/>
      </c>
      <c r="U1176" t="str">
        <f t="shared" si="567"/>
        <v/>
      </c>
      <c r="V1176" t="str">
        <f t="shared" si="568"/>
        <v/>
      </c>
      <c r="W1176" t="str">
        <f>IF($A1176="Implicit","",COUNTIFS($C$8:C1176,C1176,$A$8:A1176,"Explicit"))</f>
        <v/>
      </c>
      <c r="X1176" t="str">
        <f t="shared" si="569"/>
        <v/>
      </c>
      <c r="Y1176" t="str">
        <f t="shared" si="570"/>
        <v/>
      </c>
      <c r="Z1176" t="str">
        <f t="shared" si="571"/>
        <v/>
      </c>
      <c r="AA1176" t="str">
        <f t="shared" si="572"/>
        <v/>
      </c>
      <c r="AB1176" t="str">
        <f t="shared" si="573"/>
        <v/>
      </c>
      <c r="AC1176" t="str">
        <f t="shared" si="574"/>
        <v/>
      </c>
      <c r="AD1176" t="str">
        <f t="shared" si="575"/>
        <v/>
      </c>
      <c r="AE1176" t="str">
        <f t="shared" si="576"/>
        <v/>
      </c>
      <c r="AF1176" t="str">
        <f t="shared" si="577"/>
        <v/>
      </c>
      <c r="AG1176" t="str">
        <f t="shared" si="578"/>
        <v>"Common.Location"</v>
      </c>
      <c r="AH1176" t="str">
        <f t="shared" si="579"/>
        <v>"onsiteActions"</v>
      </c>
      <c r="AI1176" t="str">
        <f t="shared" si="580"/>
        <v>"Action.Loading"</v>
      </c>
      <c r="AJ1176" t="str">
        <f t="shared" si="581"/>
        <v>"performedAt"</v>
      </c>
      <c r="AK1176" t="str">
        <f t="shared" si="582"/>
        <v>"hasMany"</v>
      </c>
      <c r="AL1176" t="str">
        <f t="shared" si="583"/>
        <v>"Common.Location","onsiteActions","Action.Loading","performedAt","hasMany"</v>
      </c>
      <c r="AN1176">
        <f>COUNTIF(View_conceptual!G:G,L1176)</f>
        <v>0</v>
      </c>
      <c r="AO1176">
        <f>COUNTIF(View_conceptual!H:H,L1176)+COUNTIF(View_conceptual!I:I,N1176)</f>
        <v>1</v>
      </c>
      <c r="AQ1176" t="str">
        <f t="shared" si="584"/>
        <v/>
      </c>
      <c r="AR1176" t="str">
        <f t="shared" si="585"/>
        <v/>
      </c>
      <c r="AT1176">
        <f>COUNTIF(View_full!G:G,L1176)</f>
        <v>1</v>
      </c>
      <c r="AU1176">
        <f>COUNTIF(View_full!H:H,L1176)+COUNTIF(View_full!I:I,N1176)</f>
        <v>1</v>
      </c>
      <c r="AV1176">
        <f>COUNTIFS(Property_Manual!$A$2:$A$1206,Raw!L1176,Property_Manual!$B$2:$B$1206,Raw!M1176,Property_Manual!$C$2:$C$1206,Raw!N1176,Property_Manual!$D$2:$D$1206,Raw!O1176,Property_Manual!$F$2:$F$1206,"x")</f>
        <v>0</v>
      </c>
      <c r="AW1176" t="str">
        <f t="shared" si="586"/>
        <v/>
      </c>
      <c r="AX1176" t="str">
        <f t="shared" si="587"/>
        <v/>
      </c>
      <c r="AY1176" t="str">
        <f t="shared" si="588"/>
        <v/>
      </c>
    </row>
    <row r="1177" spans="1:51" x14ac:dyDescent="0.2">
      <c r="A1177" s="5" t="s">
        <v>1255</v>
      </c>
      <c r="B1177" s="5" t="s">
        <v>1198</v>
      </c>
      <c r="C1177" s="5" t="s">
        <v>89</v>
      </c>
      <c r="D1177" s="5" t="s">
        <v>192</v>
      </c>
      <c r="E1177" s="5" t="s">
        <v>1209</v>
      </c>
      <c r="F1177" s="5" t="s">
        <v>1043</v>
      </c>
      <c r="H1177" t="s">
        <v>424</v>
      </c>
      <c r="I1177" s="5" t="s">
        <v>186</v>
      </c>
      <c r="J1177" s="5" t="s">
        <v>193</v>
      </c>
      <c r="K1177" s="5"/>
      <c r="L1177" t="str">
        <f t="shared" si="558"/>
        <v>Location</v>
      </c>
      <c r="M1177" t="str">
        <f t="shared" si="559"/>
        <v>onsiteActions</v>
      </c>
      <c r="N1177" t="str">
        <f t="shared" si="560"/>
        <v>Storing</v>
      </c>
      <c r="O1177" t="str">
        <f t="shared" si="561"/>
        <v>performedAt</v>
      </c>
      <c r="P1177" t="str">
        <f t="shared" si="562"/>
        <v/>
      </c>
      <c r="Q1177" t="str">
        <f t="shared" si="563"/>
        <v>Object</v>
      </c>
      <c r="R1177" t="str">
        <f t="shared" si="564"/>
        <v/>
      </c>
      <c r="S1177" t="str">
        <f t="shared" si="565"/>
        <v/>
      </c>
      <c r="T1177" t="str">
        <f t="shared" si="566"/>
        <v/>
      </c>
      <c r="U1177" t="str">
        <f t="shared" si="567"/>
        <v/>
      </c>
      <c r="V1177" t="str">
        <f t="shared" si="568"/>
        <v/>
      </c>
      <c r="W1177" t="str">
        <f>IF($A1177="Implicit","",COUNTIFS($C$8:C1177,C1177,$A$8:A1177,"Explicit"))</f>
        <v/>
      </c>
      <c r="X1177" t="str">
        <f t="shared" si="569"/>
        <v/>
      </c>
      <c r="Y1177" t="str">
        <f t="shared" si="570"/>
        <v/>
      </c>
      <c r="Z1177" t="str">
        <f t="shared" si="571"/>
        <v/>
      </c>
      <c r="AA1177" t="str">
        <f t="shared" si="572"/>
        <v/>
      </c>
      <c r="AB1177" t="str">
        <f t="shared" si="573"/>
        <v/>
      </c>
      <c r="AC1177" t="str">
        <f t="shared" si="574"/>
        <v/>
      </c>
      <c r="AD1177" t="str">
        <f t="shared" si="575"/>
        <v/>
      </c>
      <c r="AE1177" t="str">
        <f t="shared" si="576"/>
        <v/>
      </c>
      <c r="AF1177" t="str">
        <f t="shared" si="577"/>
        <v/>
      </c>
      <c r="AG1177" t="str">
        <f t="shared" si="578"/>
        <v>"Common.Location"</v>
      </c>
      <c r="AH1177" t="str">
        <f t="shared" si="579"/>
        <v>"onsiteActions"</v>
      </c>
      <c r="AI1177" t="str">
        <f t="shared" si="580"/>
        <v>"Action.Storing"</v>
      </c>
      <c r="AJ1177" t="str">
        <f t="shared" si="581"/>
        <v>"performedAt"</v>
      </c>
      <c r="AK1177" t="str">
        <f t="shared" si="582"/>
        <v>"hasMany"</v>
      </c>
      <c r="AL1177" t="str">
        <f t="shared" si="583"/>
        <v>"Common.Location","onsiteActions","Action.Storing","performedAt","hasMany"</v>
      </c>
      <c r="AN1177">
        <f>COUNTIF(View_conceptual!G:G,L1177)</f>
        <v>0</v>
      </c>
      <c r="AO1177">
        <f>COUNTIF(View_conceptual!H:H,L1177)+COUNTIF(View_conceptual!I:I,N1177)</f>
        <v>0</v>
      </c>
      <c r="AQ1177" t="str">
        <f t="shared" si="584"/>
        <v/>
      </c>
      <c r="AR1177" t="str">
        <f t="shared" si="585"/>
        <v/>
      </c>
      <c r="AT1177">
        <f>COUNTIF(View_full!G:G,L1177)</f>
        <v>1</v>
      </c>
      <c r="AU1177">
        <f>COUNTIF(View_full!H:H,L1177)+COUNTIF(View_full!I:I,N1177)</f>
        <v>1</v>
      </c>
      <c r="AV1177">
        <f>COUNTIFS(Property_Manual!$A$2:$A$1206,Raw!L1177,Property_Manual!$B$2:$B$1206,Raw!M1177,Property_Manual!$C$2:$C$1206,Raw!N1177,Property_Manual!$D$2:$D$1206,Raw!O1177,Property_Manual!$F$2:$F$1206,"x")</f>
        <v>0</v>
      </c>
      <c r="AW1177" t="str">
        <f t="shared" si="586"/>
        <v/>
      </c>
      <c r="AX1177" t="str">
        <f t="shared" si="587"/>
        <v/>
      </c>
      <c r="AY1177" t="str">
        <f t="shared" si="588"/>
        <v/>
      </c>
    </row>
    <row r="1178" spans="1:51" x14ac:dyDescent="0.2">
      <c r="A1178" s="5" t="s">
        <v>1255</v>
      </c>
      <c r="B1178" s="5" t="s">
        <v>1198</v>
      </c>
      <c r="C1178" s="5" t="s">
        <v>89</v>
      </c>
      <c r="D1178" s="5" t="s">
        <v>196</v>
      </c>
      <c r="E1178" s="5" t="s">
        <v>1198</v>
      </c>
      <c r="F1178" s="5" t="s">
        <v>89</v>
      </c>
      <c r="H1178" t="s">
        <v>194</v>
      </c>
      <c r="I1178" s="5" t="s">
        <v>186</v>
      </c>
      <c r="J1178" s="5" t="s">
        <v>197</v>
      </c>
      <c r="K1178" s="5"/>
      <c r="L1178" t="str">
        <f t="shared" si="558"/>
        <v>Location</v>
      </c>
      <c r="M1178" t="str">
        <f t="shared" si="559"/>
        <v>subLocations</v>
      </c>
      <c r="N1178" t="str">
        <f t="shared" si="560"/>
        <v>Location</v>
      </c>
      <c r="O1178" t="str">
        <f t="shared" si="561"/>
        <v>subLocationOf</v>
      </c>
      <c r="P1178" t="str">
        <f t="shared" si="562"/>
        <v/>
      </c>
      <c r="Q1178" t="str">
        <f t="shared" si="563"/>
        <v>Object</v>
      </c>
      <c r="R1178" t="str">
        <f t="shared" si="564"/>
        <v/>
      </c>
      <c r="S1178" t="str">
        <f t="shared" si="565"/>
        <v/>
      </c>
      <c r="T1178" t="str">
        <f t="shared" si="566"/>
        <v/>
      </c>
      <c r="U1178" t="str">
        <f t="shared" si="567"/>
        <v/>
      </c>
      <c r="V1178" t="str">
        <f t="shared" si="568"/>
        <v/>
      </c>
      <c r="W1178" t="str">
        <f>IF($A1178="Implicit","",COUNTIFS($C$8:C1178,C1178,$A$8:A1178,"Explicit"))</f>
        <v/>
      </c>
      <c r="X1178" t="str">
        <f t="shared" si="569"/>
        <v/>
      </c>
      <c r="Y1178" t="str">
        <f t="shared" si="570"/>
        <v/>
      </c>
      <c r="Z1178" t="str">
        <f t="shared" si="571"/>
        <v/>
      </c>
      <c r="AA1178" t="str">
        <f t="shared" si="572"/>
        <v/>
      </c>
      <c r="AB1178" t="str">
        <f t="shared" si="573"/>
        <v/>
      </c>
      <c r="AC1178" t="str">
        <f t="shared" si="574"/>
        <v/>
      </c>
      <c r="AD1178" t="str">
        <f t="shared" si="575"/>
        <v/>
      </c>
      <c r="AE1178" t="str">
        <f t="shared" si="576"/>
        <v/>
      </c>
      <c r="AF1178" t="str">
        <f t="shared" si="577"/>
        <v/>
      </c>
      <c r="AG1178" t="str">
        <f t="shared" si="578"/>
        <v>"Common.Location"</v>
      </c>
      <c r="AH1178" t="str">
        <f t="shared" si="579"/>
        <v>"subLocations"</v>
      </c>
      <c r="AI1178" t="str">
        <f t="shared" si="580"/>
        <v>"Common.Location"</v>
      </c>
      <c r="AJ1178" t="str">
        <f t="shared" si="581"/>
        <v>"subLocationOf"</v>
      </c>
      <c r="AK1178" t="str">
        <f t="shared" si="582"/>
        <v>"hasMany"</v>
      </c>
      <c r="AL1178" t="str">
        <f t="shared" si="583"/>
        <v>"Common.Location","subLocations","Common.Location","subLocationOf","hasMany"</v>
      </c>
      <c r="AN1178">
        <f>COUNTIF(View_conceptual!G:G,L1178)</f>
        <v>0</v>
      </c>
      <c r="AO1178">
        <f>COUNTIF(View_conceptual!H:H,L1178)+COUNTIF(View_conceptual!I:I,N1178)</f>
        <v>0</v>
      </c>
      <c r="AQ1178" t="str">
        <f t="shared" si="584"/>
        <v/>
      </c>
      <c r="AR1178" t="str">
        <f t="shared" si="585"/>
        <v/>
      </c>
      <c r="AT1178">
        <f>COUNTIF(View_full!G:G,L1178)</f>
        <v>1</v>
      </c>
      <c r="AU1178">
        <f>COUNTIF(View_full!H:H,L1178)+COUNTIF(View_full!I:I,N1178)</f>
        <v>0</v>
      </c>
      <c r="AV1178">
        <f>COUNTIFS(Property_Manual!$A$2:$A$1206,Raw!L1178,Property_Manual!$B$2:$B$1206,Raw!M1178,Property_Manual!$C$2:$C$1206,Raw!N1178,Property_Manual!$D$2:$D$1206,Raw!O1178,Property_Manual!$F$2:$F$1206,"x")</f>
        <v>0</v>
      </c>
      <c r="AW1178" t="str">
        <f t="shared" si="586"/>
        <v/>
      </c>
      <c r="AX1178" t="str">
        <f t="shared" si="587"/>
        <v/>
      </c>
      <c r="AY1178" t="str">
        <f t="shared" si="588"/>
        <v/>
      </c>
    </row>
    <row r="1179" spans="1:51" x14ac:dyDescent="0.2">
      <c r="A1179" s="5" t="s">
        <v>1255</v>
      </c>
      <c r="B1179" s="5" t="s">
        <v>1198</v>
      </c>
      <c r="C1179" s="5" t="s">
        <v>89</v>
      </c>
      <c r="D1179" s="5" t="s">
        <v>38</v>
      </c>
      <c r="E1179" s="5" t="s">
        <v>1209</v>
      </c>
      <c r="F1179" s="5" t="s">
        <v>23</v>
      </c>
      <c r="H1179" t="s">
        <v>415</v>
      </c>
      <c r="I1179" s="5" t="s">
        <v>186</v>
      </c>
      <c r="J1179" s="5" t="s">
        <v>39</v>
      </c>
      <c r="K1179" s="5"/>
      <c r="L1179" t="str">
        <f t="shared" si="558"/>
        <v>Location</v>
      </c>
      <c r="M1179" t="str">
        <f t="shared" si="559"/>
        <v>checks</v>
      </c>
      <c r="N1179" t="str">
        <f t="shared" si="560"/>
        <v>Check</v>
      </c>
      <c r="O1179" t="str">
        <f t="shared" si="561"/>
        <v>checkedObject</v>
      </c>
      <c r="P1179" t="str">
        <f t="shared" si="562"/>
        <v/>
      </c>
      <c r="Q1179" t="str">
        <f t="shared" si="563"/>
        <v>Object</v>
      </c>
      <c r="R1179" t="str">
        <f t="shared" si="564"/>
        <v/>
      </c>
      <c r="S1179" t="str">
        <f t="shared" si="565"/>
        <v/>
      </c>
      <c r="T1179" t="str">
        <f t="shared" si="566"/>
        <v/>
      </c>
      <c r="U1179" t="str">
        <f t="shared" si="567"/>
        <v/>
      </c>
      <c r="V1179" t="str">
        <f t="shared" si="568"/>
        <v/>
      </c>
      <c r="W1179" t="str">
        <f>IF($A1179="Implicit","",COUNTIFS($C$8:C1179,C1179,$A$8:A1179,"Explicit"))</f>
        <v/>
      </c>
      <c r="X1179" t="str">
        <f t="shared" si="569"/>
        <v/>
      </c>
      <c r="Y1179" t="str">
        <f t="shared" si="570"/>
        <v/>
      </c>
      <c r="Z1179" t="str">
        <f t="shared" si="571"/>
        <v/>
      </c>
      <c r="AA1179" t="str">
        <f t="shared" si="572"/>
        <v/>
      </c>
      <c r="AB1179" t="str">
        <f t="shared" si="573"/>
        <v/>
      </c>
      <c r="AC1179" t="str">
        <f t="shared" si="574"/>
        <v/>
      </c>
      <c r="AD1179" t="str">
        <f t="shared" si="575"/>
        <v/>
      </c>
      <c r="AE1179" t="str">
        <f t="shared" si="576"/>
        <v/>
      </c>
      <c r="AF1179" t="str">
        <f t="shared" si="577"/>
        <v/>
      </c>
      <c r="AG1179" t="str">
        <f t="shared" si="578"/>
        <v>"Common.Location"</v>
      </c>
      <c r="AH1179" t="str">
        <f t="shared" si="579"/>
        <v>"checks"</v>
      </c>
      <c r="AI1179" t="str">
        <f t="shared" si="580"/>
        <v>"Action.Check"</v>
      </c>
      <c r="AJ1179" t="str">
        <f t="shared" si="581"/>
        <v>"checkedObject"</v>
      </c>
      <c r="AK1179" t="str">
        <f t="shared" si="582"/>
        <v>"hasMany"</v>
      </c>
      <c r="AL1179" t="str">
        <f t="shared" si="583"/>
        <v>"Common.Location","checks","Action.Check","checkedObject","hasMany"</v>
      </c>
      <c r="AN1179">
        <f>COUNTIF(View_conceptual!G:G,L1179)</f>
        <v>0</v>
      </c>
      <c r="AO1179">
        <f>COUNTIF(View_conceptual!H:H,L1179)+COUNTIF(View_conceptual!I:I,N1179)</f>
        <v>0</v>
      </c>
      <c r="AQ1179" t="str">
        <f t="shared" si="584"/>
        <v/>
      </c>
      <c r="AR1179" t="str">
        <f t="shared" si="585"/>
        <v/>
      </c>
      <c r="AT1179">
        <f>COUNTIF(View_full!G:G,L1179)</f>
        <v>1</v>
      </c>
      <c r="AU1179">
        <f>COUNTIF(View_full!H:H,L1179)+COUNTIF(View_full!I:I,N1179)</f>
        <v>0</v>
      </c>
      <c r="AV1179">
        <f>COUNTIFS(Property_Manual!$A$2:$A$1206,Raw!L1179,Property_Manual!$B$2:$B$1206,Raw!M1179,Property_Manual!$C$2:$C$1206,Raw!N1179,Property_Manual!$D$2:$D$1206,Raw!O1179,Property_Manual!$F$2:$F$1206,"x")</f>
        <v>0</v>
      </c>
      <c r="AW1179" t="str">
        <f t="shared" si="586"/>
        <v/>
      </c>
      <c r="AX1179" t="str">
        <f t="shared" si="587"/>
        <v/>
      </c>
      <c r="AY1179" t="str">
        <f t="shared" si="588"/>
        <v/>
      </c>
    </row>
    <row r="1180" spans="1:51" x14ac:dyDescent="0.2">
      <c r="A1180" s="5" t="s">
        <v>1255</v>
      </c>
      <c r="B1180" s="5" t="s">
        <v>1198</v>
      </c>
      <c r="C1180" s="5" t="s">
        <v>89</v>
      </c>
      <c r="D1180" s="5" t="s">
        <v>43</v>
      </c>
      <c r="E1180" s="5" t="s">
        <v>1198</v>
      </c>
      <c r="F1180" s="5" t="s">
        <v>44</v>
      </c>
      <c r="H1180" t="s">
        <v>654</v>
      </c>
      <c r="I1180" s="5" t="s">
        <v>186</v>
      </c>
      <c r="J1180" s="5" t="s">
        <v>45</v>
      </c>
      <c r="K1180" s="5"/>
      <c r="L1180" t="str">
        <f t="shared" si="558"/>
        <v>Location</v>
      </c>
      <c r="M1180" t="str">
        <f t="shared" si="559"/>
        <v>externalReferences</v>
      </c>
      <c r="N1180" t="str">
        <f t="shared" si="560"/>
        <v>ExternalReference</v>
      </c>
      <c r="O1180" t="str">
        <f t="shared" si="561"/>
        <v>referenceForObjects</v>
      </c>
      <c r="P1180" t="str">
        <f t="shared" si="562"/>
        <v/>
      </c>
      <c r="Q1180" t="str">
        <f t="shared" si="563"/>
        <v>Object</v>
      </c>
      <c r="R1180" t="str">
        <f t="shared" si="564"/>
        <v/>
      </c>
      <c r="S1180" t="str">
        <f t="shared" si="565"/>
        <v/>
      </c>
      <c r="T1180" t="str">
        <f t="shared" si="566"/>
        <v/>
      </c>
      <c r="U1180" t="str">
        <f t="shared" si="567"/>
        <v/>
      </c>
      <c r="V1180" t="str">
        <f t="shared" si="568"/>
        <v/>
      </c>
      <c r="W1180" t="str">
        <f>IF($A1180="Implicit","",COUNTIFS($C$8:C1180,C1180,$A$8:A1180,"Explicit"))</f>
        <v/>
      </c>
      <c r="X1180" t="str">
        <f t="shared" si="569"/>
        <v/>
      </c>
      <c r="Y1180" t="str">
        <f t="shared" si="570"/>
        <v/>
      </c>
      <c r="Z1180" t="str">
        <f t="shared" si="571"/>
        <v/>
      </c>
      <c r="AA1180" t="str">
        <f t="shared" si="572"/>
        <v/>
      </c>
      <c r="AB1180" t="str">
        <f t="shared" si="573"/>
        <v/>
      </c>
      <c r="AC1180" t="str">
        <f t="shared" si="574"/>
        <v/>
      </c>
      <c r="AD1180" t="str">
        <f t="shared" si="575"/>
        <v/>
      </c>
      <c r="AE1180" t="str">
        <f t="shared" si="576"/>
        <v/>
      </c>
      <c r="AF1180" t="str">
        <f t="shared" si="577"/>
        <v/>
      </c>
      <c r="AG1180" t="str">
        <f t="shared" si="578"/>
        <v>"Common.Location"</v>
      </c>
      <c r="AH1180" t="str">
        <f t="shared" si="579"/>
        <v>"externalReferences"</v>
      </c>
      <c r="AI1180" t="str">
        <f t="shared" si="580"/>
        <v>"Common.ExternalReference"</v>
      </c>
      <c r="AJ1180" t="str">
        <f t="shared" si="581"/>
        <v>"referenceForObjects"</v>
      </c>
      <c r="AK1180" t="str">
        <f t="shared" si="582"/>
        <v>"hasMany"</v>
      </c>
      <c r="AL1180" t="str">
        <f t="shared" si="583"/>
        <v>"Common.Location","externalReferences","Common.ExternalReference","referenceForObjects","hasMany"</v>
      </c>
      <c r="AN1180">
        <f>COUNTIF(View_conceptual!G:G,L1180)</f>
        <v>0</v>
      </c>
      <c r="AO1180">
        <f>COUNTIF(View_conceptual!H:H,L1180)+COUNTIF(View_conceptual!I:I,N1180)</f>
        <v>0</v>
      </c>
      <c r="AQ1180" t="str">
        <f t="shared" si="584"/>
        <v/>
      </c>
      <c r="AR1180" t="str">
        <f t="shared" si="585"/>
        <v/>
      </c>
      <c r="AT1180">
        <f>COUNTIF(View_full!G:G,L1180)</f>
        <v>1</v>
      </c>
      <c r="AU1180">
        <f>COUNTIF(View_full!H:H,L1180)+COUNTIF(View_full!I:I,N1180)</f>
        <v>0</v>
      </c>
      <c r="AV1180">
        <f>COUNTIFS(Property_Manual!$A$2:$A$1206,Raw!L1180,Property_Manual!$B$2:$B$1206,Raw!M1180,Property_Manual!$C$2:$C$1206,Raw!N1180,Property_Manual!$D$2:$D$1206,Raw!O1180,Property_Manual!$F$2:$F$1206,"x")</f>
        <v>0</v>
      </c>
      <c r="AW1180" t="str">
        <f t="shared" si="586"/>
        <v/>
      </c>
      <c r="AX1180" t="str">
        <f t="shared" si="587"/>
        <v/>
      </c>
      <c r="AY1180" t="str">
        <f t="shared" si="588"/>
        <v/>
      </c>
    </row>
    <row r="1181" spans="1:51" x14ac:dyDescent="0.2">
      <c r="A1181" s="5" t="s">
        <v>1255</v>
      </c>
      <c r="B1181" s="5" t="s">
        <v>1198</v>
      </c>
      <c r="C1181" s="5" t="s">
        <v>89</v>
      </c>
      <c r="D1181" s="5" t="s">
        <v>111</v>
      </c>
      <c r="E1181" s="5" t="s">
        <v>1198</v>
      </c>
      <c r="F1181" s="5" t="s">
        <v>112</v>
      </c>
      <c r="H1181" t="s">
        <v>222</v>
      </c>
      <c r="I1181" s="5" t="s">
        <v>186</v>
      </c>
      <c r="J1181" s="5" t="s">
        <v>113</v>
      </c>
      <c r="K1181" s="5"/>
      <c r="L1181" t="str">
        <f t="shared" si="558"/>
        <v>Location</v>
      </c>
      <c r="M1181" t="str">
        <f t="shared" si="559"/>
        <v>attachedIotDevices</v>
      </c>
      <c r="N1181" t="str">
        <f t="shared" si="560"/>
        <v>IotDevice</v>
      </c>
      <c r="O1181" t="str">
        <f t="shared" si="561"/>
        <v>attachedToObject</v>
      </c>
      <c r="P1181" t="str">
        <f t="shared" si="562"/>
        <v/>
      </c>
      <c r="Q1181" t="str">
        <f t="shared" si="563"/>
        <v>Object</v>
      </c>
      <c r="R1181" t="str">
        <f t="shared" si="564"/>
        <v/>
      </c>
      <c r="S1181" t="str">
        <f t="shared" si="565"/>
        <v/>
      </c>
      <c r="T1181" t="str">
        <f t="shared" si="566"/>
        <v/>
      </c>
      <c r="U1181" t="str">
        <f t="shared" si="567"/>
        <v/>
      </c>
      <c r="V1181" t="str">
        <f t="shared" si="568"/>
        <v/>
      </c>
      <c r="W1181" t="str">
        <f>IF($A1181="Implicit","",COUNTIFS($C$8:C1181,C1181,$A$8:A1181,"Explicit"))</f>
        <v/>
      </c>
      <c r="X1181" t="str">
        <f t="shared" si="569"/>
        <v/>
      </c>
      <c r="Y1181" t="str">
        <f t="shared" si="570"/>
        <v/>
      </c>
      <c r="Z1181" t="str">
        <f t="shared" si="571"/>
        <v/>
      </c>
      <c r="AA1181" t="str">
        <f t="shared" si="572"/>
        <v/>
      </c>
      <c r="AB1181" t="str">
        <f t="shared" si="573"/>
        <v/>
      </c>
      <c r="AC1181" t="str">
        <f t="shared" si="574"/>
        <v/>
      </c>
      <c r="AD1181" t="str">
        <f t="shared" si="575"/>
        <v/>
      </c>
      <c r="AE1181" t="str">
        <f t="shared" si="576"/>
        <v/>
      </c>
      <c r="AF1181" t="str">
        <f t="shared" si="577"/>
        <v/>
      </c>
      <c r="AG1181" t="str">
        <f t="shared" si="578"/>
        <v>"Common.Location"</v>
      </c>
      <c r="AH1181" t="str">
        <f t="shared" si="579"/>
        <v>"attachedIotDevices"</v>
      </c>
      <c r="AI1181" t="str">
        <f t="shared" si="580"/>
        <v>"Common.IotDevice"</v>
      </c>
      <c r="AJ1181" t="str">
        <f t="shared" si="581"/>
        <v>"attachedToObject"</v>
      </c>
      <c r="AK1181" t="str">
        <f t="shared" si="582"/>
        <v>"hasMany"</v>
      </c>
      <c r="AL1181" t="str">
        <f t="shared" si="583"/>
        <v>"Common.Location","attachedIotDevices","Common.IotDevice","attachedToObject","hasMany"</v>
      </c>
      <c r="AN1181">
        <f>COUNTIF(View_conceptual!G:G,L1181)</f>
        <v>0</v>
      </c>
      <c r="AO1181">
        <f>COUNTIF(View_conceptual!H:H,L1181)+COUNTIF(View_conceptual!I:I,N1181)</f>
        <v>0</v>
      </c>
      <c r="AQ1181" t="str">
        <f t="shared" si="584"/>
        <v/>
      </c>
      <c r="AR1181" t="str">
        <f t="shared" si="585"/>
        <v/>
      </c>
      <c r="AT1181">
        <f>COUNTIF(View_full!G:G,L1181)</f>
        <v>1</v>
      </c>
      <c r="AU1181">
        <f>COUNTIF(View_full!H:H,L1181)+COUNTIF(View_full!I:I,N1181)</f>
        <v>0</v>
      </c>
      <c r="AV1181">
        <f>COUNTIFS(Property_Manual!$A$2:$A$1206,Raw!L1181,Property_Manual!$B$2:$B$1206,Raw!M1181,Property_Manual!$C$2:$C$1206,Raw!N1181,Property_Manual!$D$2:$D$1206,Raw!O1181,Property_Manual!$F$2:$F$1206,"x")</f>
        <v>0</v>
      </c>
      <c r="AW1181" t="str">
        <f t="shared" si="586"/>
        <v/>
      </c>
      <c r="AX1181" t="str">
        <f t="shared" si="587"/>
        <v/>
      </c>
      <c r="AY1181" t="str">
        <f t="shared" si="588"/>
        <v/>
      </c>
    </row>
    <row r="1182" spans="1:51" x14ac:dyDescent="0.2">
      <c r="A1182" s="5" t="s">
        <v>1255</v>
      </c>
      <c r="B1182" s="5" t="s">
        <v>1198</v>
      </c>
      <c r="C1182" s="5" t="s">
        <v>89</v>
      </c>
      <c r="D1182" s="5" t="s">
        <v>114</v>
      </c>
      <c r="E1182" s="5" t="s">
        <v>1209</v>
      </c>
      <c r="F1182" s="5" t="s">
        <v>1043</v>
      </c>
      <c r="H1182" s="5" t="s">
        <v>1045</v>
      </c>
      <c r="I1182" s="5" t="s">
        <v>186</v>
      </c>
      <c r="J1182" s="5" t="s">
        <v>116</v>
      </c>
      <c r="K1182" s="5"/>
      <c r="L1182" t="str">
        <f t="shared" si="558"/>
        <v>Location</v>
      </c>
      <c r="M1182" t="str">
        <f t="shared" si="559"/>
        <v>involvedInActions</v>
      </c>
      <c r="N1182" t="str">
        <f t="shared" si="560"/>
        <v>Storing</v>
      </c>
      <c r="O1182" t="str">
        <f t="shared" si="561"/>
        <v>storedObjects</v>
      </c>
      <c r="P1182" t="str">
        <f t="shared" si="562"/>
        <v/>
      </c>
      <c r="Q1182" t="str">
        <f t="shared" si="563"/>
        <v>Object</v>
      </c>
      <c r="R1182" t="str">
        <f t="shared" si="564"/>
        <v/>
      </c>
      <c r="S1182" t="str">
        <f t="shared" si="565"/>
        <v/>
      </c>
      <c r="T1182" t="str">
        <f t="shared" si="566"/>
        <v/>
      </c>
      <c r="U1182" t="str">
        <f t="shared" si="567"/>
        <v/>
      </c>
      <c r="V1182" t="str">
        <f t="shared" si="568"/>
        <v/>
      </c>
      <c r="W1182" t="str">
        <f>IF($A1182="Implicit","",COUNTIFS($C$8:C1182,C1182,$A$8:A1182,"Explicit"))</f>
        <v/>
      </c>
      <c r="X1182" t="str">
        <f t="shared" si="569"/>
        <v/>
      </c>
      <c r="Y1182" t="str">
        <f t="shared" si="570"/>
        <v/>
      </c>
      <c r="Z1182" t="str">
        <f t="shared" si="571"/>
        <v/>
      </c>
      <c r="AA1182" t="str">
        <f t="shared" si="572"/>
        <v/>
      </c>
      <c r="AB1182" t="str">
        <f t="shared" si="573"/>
        <v/>
      </c>
      <c r="AC1182" t="str">
        <f t="shared" si="574"/>
        <v/>
      </c>
      <c r="AD1182" t="str">
        <f t="shared" si="575"/>
        <v/>
      </c>
      <c r="AE1182" t="str">
        <f t="shared" si="576"/>
        <v/>
      </c>
      <c r="AF1182" t="str">
        <f t="shared" si="577"/>
        <v/>
      </c>
      <c r="AG1182" t="str">
        <f t="shared" si="578"/>
        <v>"Common.Location"</v>
      </c>
      <c r="AH1182" t="str">
        <f t="shared" si="579"/>
        <v>"involvedInActions"</v>
      </c>
      <c r="AI1182" t="str">
        <f t="shared" si="580"/>
        <v>"Action.Storing"</v>
      </c>
      <c r="AJ1182" t="str">
        <f t="shared" si="581"/>
        <v>"storedObjects"</v>
      </c>
      <c r="AK1182" t="str">
        <f t="shared" si="582"/>
        <v>"hasMany"</v>
      </c>
      <c r="AL1182" t="str">
        <f t="shared" si="583"/>
        <v>"Common.Location","involvedInActions","Action.Storing","storedObjects","hasMany"</v>
      </c>
      <c r="AN1182">
        <f>COUNTIF(View_conceptual!G:G,L1182)</f>
        <v>0</v>
      </c>
      <c r="AO1182">
        <f>COUNTIF(View_conceptual!H:H,L1182)+COUNTIF(View_conceptual!I:I,N1182)</f>
        <v>0</v>
      </c>
      <c r="AQ1182" t="str">
        <f t="shared" si="584"/>
        <v/>
      </c>
      <c r="AR1182" t="str">
        <f t="shared" si="585"/>
        <v/>
      </c>
      <c r="AT1182">
        <f>COUNTIF(View_full!G:G,L1182)</f>
        <v>1</v>
      </c>
      <c r="AU1182">
        <f>COUNTIF(View_full!H:H,L1182)+COUNTIF(View_full!I:I,N1182)</f>
        <v>1</v>
      </c>
      <c r="AV1182">
        <f>COUNTIFS(Property_Manual!$A$2:$A$1206,Raw!L1182,Property_Manual!$B$2:$B$1206,Raw!M1182,Property_Manual!$C$2:$C$1206,Raw!N1182,Property_Manual!$D$2:$D$1206,Raw!O1182,Property_Manual!$F$2:$F$1206,"x")</f>
        <v>0</v>
      </c>
      <c r="AW1182" t="str">
        <f t="shared" si="586"/>
        <v/>
      </c>
      <c r="AX1182" t="str">
        <f t="shared" si="587"/>
        <v/>
      </c>
      <c r="AY1182" t="str">
        <f t="shared" si="588"/>
        <v/>
      </c>
    </row>
    <row r="1183" spans="1:51" x14ac:dyDescent="0.2">
      <c r="A1183" s="5" t="s">
        <v>1254</v>
      </c>
      <c r="B1183" s="5" t="s">
        <v>1198</v>
      </c>
      <c r="C1183" s="5" t="s">
        <v>89</v>
      </c>
      <c r="D1183" s="5" t="s">
        <v>190</v>
      </c>
      <c r="E1183" s="5" t="s">
        <v>49</v>
      </c>
      <c r="F1183" s="5" t="s">
        <v>58</v>
      </c>
      <c r="I1183" s="5" t="s">
        <v>186</v>
      </c>
      <c r="J1183" s="5" t="s">
        <v>191</v>
      </c>
      <c r="K1183" s="5"/>
      <c r="L1183" t="str">
        <f t="shared" si="558"/>
        <v>Location</v>
      </c>
      <c r="M1183" t="str">
        <f t="shared" si="559"/>
        <v>locationCodes</v>
      </c>
      <c r="N1183" t="str">
        <f t="shared" si="560"/>
        <v>CodeListElement</v>
      </c>
      <c r="O1183" t="str">
        <f t="shared" si="561"/>
        <v/>
      </c>
      <c r="P1183" t="str">
        <f t="shared" si="562"/>
        <v/>
      </c>
      <c r="Q1183" t="str">
        <f t="shared" si="563"/>
        <v>Object</v>
      </c>
      <c r="R1183" t="str">
        <f t="shared" si="564"/>
        <v>"Common"</v>
      </c>
      <c r="S1183" t="str">
        <f t="shared" si="565"/>
        <v>"Location"</v>
      </c>
      <c r="T1183" t="str">
        <f t="shared" si="566"/>
        <v>"locationCodes"</v>
      </c>
      <c r="U1183" t="str">
        <f t="shared" si="567"/>
        <v>"Embedded"</v>
      </c>
      <c r="V1183" t="str">
        <f t="shared" si="568"/>
        <v>"CodeListElement"</v>
      </c>
      <c r="W1183">
        <f>IF($A1183="Implicit","",COUNTIFS($C$8:C1183,C1183,$A$8:A1183,"Explicit"))</f>
        <v>9</v>
      </c>
      <c r="X1183" t="str">
        <f t="shared" si="569"/>
        <v>"Location describes a physical location; e.g. an airport; a warehouse or a truck deck"</v>
      </c>
      <c r="Y1183" t="str">
        <f t="shared" si="570"/>
        <v>"Location code of airport; freight terminal; seaport; rail station. UN/LOCODE city code (5 letter) or IATA airport code (3 letter)"</v>
      </c>
      <c r="Z1183" t="str">
        <f t="shared" si="571"/>
        <v>"true"</v>
      </c>
      <c r="AA1183" t="str">
        <f t="shared" si="572"/>
        <v>"false"</v>
      </c>
      <c r="AB1183" t="str">
        <f t="shared" si="573"/>
        <v>""</v>
      </c>
      <c r="AC1183" t="str">
        <f t="shared" si="574"/>
        <v>"https://onerecord.iata.org/ns/cargo#Location"</v>
      </c>
      <c r="AD1183" t="str">
        <f t="shared" si="575"/>
        <v>"https://onerecord.iata.org/ns/cargo#locationCodes"</v>
      </c>
      <c r="AE1183" t="str">
        <f t="shared" si="576"/>
        <v>"https://onerecord.iata.org/ns/cargo#CodeListElement"</v>
      </c>
      <c r="AF1183" t="str">
        <f t="shared" si="577"/>
        <v>"Common","Location","locationCodes","Embedded","CodeListElement",9,"Location describes a physical location; e.g. an airport; a warehouse or a truck deck","Location code of airport; freight terminal; seaport; rail station. UN/LOCODE city code (5 letter) or IATA airport code (3 letter)","true","false","","https://onerecord.iata.org/ns/cargo#Location","https://onerecord.iata.org/ns/cargo#locationCodes","https://onerecord.iata.org/ns/cargo#CodeListElement"</v>
      </c>
      <c r="AG1183" t="str">
        <f t="shared" si="578"/>
        <v>"Common.Location"</v>
      </c>
      <c r="AH1183" t="str">
        <f t="shared" si="579"/>
        <v>"locationCodes"</v>
      </c>
      <c r="AI1183" t="str">
        <f t="shared" si="580"/>
        <v>"Embedded.CodeListElement"</v>
      </c>
      <c r="AJ1183" t="str">
        <f t="shared" si="581"/>
        <v>""</v>
      </c>
      <c r="AK1183" t="str">
        <f t="shared" si="582"/>
        <v>"hasMany"</v>
      </c>
      <c r="AL1183" t="str">
        <f t="shared" si="583"/>
        <v>"Common.Location","locationCodes","Embedded.CodeListElement","","hasMany"</v>
      </c>
      <c r="AN1183">
        <f>COUNTIF(View_conceptual!G:G,L1183)</f>
        <v>0</v>
      </c>
      <c r="AO1183">
        <f>COUNTIF(View_conceptual!H:H,L1183)+COUNTIF(View_conceptual!I:I,N1183)</f>
        <v>0</v>
      </c>
      <c r="AQ1183" t="str">
        <f t="shared" si="584"/>
        <v/>
      </c>
      <c r="AR1183" t="str">
        <f t="shared" si="585"/>
        <v/>
      </c>
      <c r="AT1183">
        <f>COUNTIF(View_full!G:G,L1183)</f>
        <v>1</v>
      </c>
      <c r="AU1183">
        <f>COUNTIF(View_full!H:H,L1183)+COUNTIF(View_full!I:I,N1183)</f>
        <v>0</v>
      </c>
      <c r="AV1183">
        <f>COUNTIFS(Property_Manual!$A$2:$A$1206,Raw!L1183,Property_Manual!$B$2:$B$1206,Raw!M1183,Property_Manual!$C$2:$C$1206,Raw!N1183,Property_Manual!$D$2:$D$1206,Raw!O1183,Property_Manual!$F$2:$F$1206,"x")</f>
        <v>0</v>
      </c>
      <c r="AW1183" t="str">
        <f t="shared" si="586"/>
        <v>"Common","Location","locationCodes","Embedded","CodeListElement",9,"Location describes a physical location; e.g. an airport; a warehouse or a truck deck","Location code of airport; freight terminal; seaport; rail station. UN/LOCODE city code (5 letter) or IATA airport code (3 letter)","true","false","","https://onerecord.iata.org/ns/cargo#Location","https://onerecord.iata.org/ns/cargo#locationCodes","https://onerecord.iata.org/ns/cargo#CodeListElement"</v>
      </c>
      <c r="AX1183" t="str">
        <f t="shared" si="587"/>
        <v/>
      </c>
      <c r="AY1183" t="str">
        <f t="shared" si="588"/>
        <v/>
      </c>
    </row>
    <row r="1184" spans="1:51" x14ac:dyDescent="0.2">
      <c r="A1184" s="5" t="s">
        <v>1254</v>
      </c>
      <c r="B1184" s="5" t="s">
        <v>1198</v>
      </c>
      <c r="C1184" s="5" t="s">
        <v>89</v>
      </c>
      <c r="D1184" s="5" t="s">
        <v>198</v>
      </c>
      <c r="E1184" s="5"/>
      <c r="F1184" s="5" t="s">
        <v>6</v>
      </c>
      <c r="G1184">
        <v>1</v>
      </c>
      <c r="I1184" s="5" t="s">
        <v>186</v>
      </c>
      <c r="J1184" s="5" t="s">
        <v>199</v>
      </c>
      <c r="K1184" s="5"/>
      <c r="L1184" t="str">
        <f t="shared" si="558"/>
        <v>Location</v>
      </c>
      <c r="M1184" t="str">
        <f t="shared" si="559"/>
        <v>locationName</v>
      </c>
      <c r="N1184" t="str">
        <f t="shared" si="560"/>
        <v>string</v>
      </c>
      <c r="O1184" t="str">
        <f t="shared" si="561"/>
        <v/>
      </c>
      <c r="P1184" t="str">
        <f t="shared" si="562"/>
        <v/>
      </c>
      <c r="Q1184" t="str">
        <f t="shared" si="563"/>
        <v>Object</v>
      </c>
      <c r="R1184" t="str">
        <f t="shared" si="564"/>
        <v>"Common"</v>
      </c>
      <c r="S1184" t="str">
        <f t="shared" si="565"/>
        <v>"Location"</v>
      </c>
      <c r="T1184" t="str">
        <f t="shared" si="566"/>
        <v>"locationName"</v>
      </c>
      <c r="U1184" t="str">
        <f t="shared" si="567"/>
        <v>""</v>
      </c>
      <c r="V1184" t="str">
        <f t="shared" si="568"/>
        <v>"string"</v>
      </c>
      <c r="W1184">
        <f>IF($A1184="Implicit","",COUNTIFS($C$8:C1184,C1184,$A$8:A1184,"Explicit"))</f>
        <v>10</v>
      </c>
      <c r="X1184" t="str">
        <f t="shared" si="569"/>
        <v>"Location describes a physical location; e.g. an airport; a warehouse or a truck deck"</v>
      </c>
      <c r="Y1184" t="str">
        <f t="shared" si="570"/>
        <v>"Full name of the location"</v>
      </c>
      <c r="Z1184" t="str">
        <f t="shared" si="571"/>
        <v>"false"</v>
      </c>
      <c r="AA1184" t="str">
        <f t="shared" si="572"/>
        <v>"false"</v>
      </c>
      <c r="AB1184" t="str">
        <f t="shared" si="573"/>
        <v>""</v>
      </c>
      <c r="AC1184" t="str">
        <f t="shared" si="574"/>
        <v>"https://onerecord.iata.org/ns/cargo#Location"</v>
      </c>
      <c r="AD1184" t="str">
        <f t="shared" si="575"/>
        <v>"https://onerecord.iata.org/ns/cargo#locationName"</v>
      </c>
      <c r="AE1184" t="str">
        <f t="shared" si="576"/>
        <v>"http://www.w3.org/2001/XMLSchema#string"</v>
      </c>
      <c r="AF1184" t="str">
        <f t="shared" si="577"/>
        <v>"Common","Location","locationName","","string",10,"Location describes a physical location; e.g. an airport; a warehouse or a truck deck","Full name of the location","false","false","","https://onerecord.iata.org/ns/cargo#Location","https://onerecord.iata.org/ns/cargo#locationName","http://www.w3.org/2001/XMLSchema#string"</v>
      </c>
      <c r="AG1184" t="str">
        <f t="shared" si="578"/>
        <v>"Common.Location"</v>
      </c>
      <c r="AH1184" t="str">
        <f t="shared" si="579"/>
        <v>"locationName"</v>
      </c>
      <c r="AI1184" t="str">
        <f t="shared" si="580"/>
        <v>".string"</v>
      </c>
      <c r="AJ1184" t="str">
        <f t="shared" si="581"/>
        <v>""</v>
      </c>
      <c r="AK1184" t="str">
        <f t="shared" si="582"/>
        <v>"hasOne"</v>
      </c>
      <c r="AL1184" t="str">
        <f t="shared" si="583"/>
        <v>"Common.Location","locationName",".string","","hasOne"</v>
      </c>
      <c r="AN1184">
        <f>COUNTIF(View_conceptual!G:G,L1184)</f>
        <v>0</v>
      </c>
      <c r="AO1184">
        <f>COUNTIF(View_conceptual!H:H,L1184)+COUNTIF(View_conceptual!I:I,N1184)</f>
        <v>0</v>
      </c>
      <c r="AQ1184" t="str">
        <f t="shared" si="584"/>
        <v/>
      </c>
      <c r="AR1184" t="str">
        <f t="shared" si="585"/>
        <v/>
      </c>
      <c r="AT1184">
        <f>COUNTIF(View_full!G:G,L1184)</f>
        <v>1</v>
      </c>
      <c r="AU1184">
        <f>COUNTIF(View_full!H:H,L1184)+COUNTIF(View_full!I:I,N1184)</f>
        <v>0</v>
      </c>
      <c r="AV1184">
        <f>COUNTIFS(Property_Manual!$A$2:$A$1206,Raw!L1184,Property_Manual!$B$2:$B$1206,Raw!M1184,Property_Manual!$C$2:$C$1206,Raw!N1184,Property_Manual!$D$2:$D$1206,Raw!O1184,Property_Manual!$F$2:$F$1206,"x")</f>
        <v>0</v>
      </c>
      <c r="AW1184" t="str">
        <f t="shared" si="586"/>
        <v>"Common","Location","locationName","","string",10,"Location describes a physical location; e.g. an airport; a warehouse or a truck deck","Full name of the location","false","false","","https://onerecord.iata.org/ns/cargo#Location","https://onerecord.iata.org/ns/cargo#locationName","http://www.w3.org/2001/XMLSchema#string"</v>
      </c>
      <c r="AX1184" t="str">
        <f t="shared" si="587"/>
        <v/>
      </c>
      <c r="AY1184" t="str">
        <f t="shared" si="588"/>
        <v/>
      </c>
    </row>
    <row r="1185" spans="1:51" x14ac:dyDescent="0.2">
      <c r="A1185" s="5" t="s">
        <v>1254</v>
      </c>
      <c r="B1185" s="5" t="s">
        <v>1198</v>
      </c>
      <c r="C1185" s="5" t="s">
        <v>89</v>
      </c>
      <c r="D1185" s="5" t="s">
        <v>200</v>
      </c>
      <c r="E1185" s="5"/>
      <c r="F1185" s="5" t="s">
        <v>6</v>
      </c>
      <c r="G1185">
        <v>1</v>
      </c>
      <c r="I1185" s="5" t="s">
        <v>186</v>
      </c>
      <c r="J1185" s="5" t="s">
        <v>201</v>
      </c>
      <c r="K1185" s="5"/>
      <c r="L1185" t="str">
        <f t="shared" si="558"/>
        <v>Location</v>
      </c>
      <c r="M1185" t="str">
        <f t="shared" si="559"/>
        <v>locationType</v>
      </c>
      <c r="N1185" t="str">
        <f t="shared" si="560"/>
        <v>string</v>
      </c>
      <c r="O1185" t="str">
        <f t="shared" si="561"/>
        <v/>
      </c>
      <c r="P1185" t="str">
        <f t="shared" si="562"/>
        <v/>
      </c>
      <c r="Q1185" t="str">
        <f t="shared" si="563"/>
        <v>Object</v>
      </c>
      <c r="R1185" t="str">
        <f t="shared" si="564"/>
        <v>"Common"</v>
      </c>
      <c r="S1185" t="str">
        <f t="shared" si="565"/>
        <v>"Location"</v>
      </c>
      <c r="T1185" t="str">
        <f t="shared" si="566"/>
        <v>"locationType"</v>
      </c>
      <c r="U1185" t="str">
        <f t="shared" si="567"/>
        <v>""</v>
      </c>
      <c r="V1185" t="str">
        <f t="shared" si="568"/>
        <v>"string"</v>
      </c>
      <c r="W1185">
        <f>IF($A1185="Implicit","",COUNTIFS($C$8:C1185,C1185,$A$8:A1185,"Explicit"))</f>
        <v>11</v>
      </c>
      <c r="X1185" t="str">
        <f t="shared" si="569"/>
        <v>"Location describes a physical location; e.g. an airport; a warehouse or a truck deck"</v>
      </c>
      <c r="Y1185" t="str">
        <f t="shared" si="570"/>
        <v>"Location type - e.g. Airport; Freight terminal; Rail station; Seaport; etc"</v>
      </c>
      <c r="Z1185" t="str">
        <f t="shared" si="571"/>
        <v>"false"</v>
      </c>
      <c r="AA1185" t="str">
        <f t="shared" si="572"/>
        <v>"false"</v>
      </c>
      <c r="AB1185" t="str">
        <f t="shared" si="573"/>
        <v>""</v>
      </c>
      <c r="AC1185" t="str">
        <f t="shared" si="574"/>
        <v>"https://onerecord.iata.org/ns/cargo#Location"</v>
      </c>
      <c r="AD1185" t="str">
        <f t="shared" si="575"/>
        <v>"https://onerecord.iata.org/ns/cargo#locationType"</v>
      </c>
      <c r="AE1185" t="str">
        <f t="shared" si="576"/>
        <v>"http://www.w3.org/2001/XMLSchema#string"</v>
      </c>
      <c r="AF1185" t="str">
        <f t="shared" si="577"/>
        <v>"Common","Location","locationType","","string",11,"Location describes a physical location; e.g. an airport; a warehouse or a truck deck","Location type - e.g. Airport; Freight terminal; Rail station; Seaport; etc","false","false","","https://onerecord.iata.org/ns/cargo#Location","https://onerecord.iata.org/ns/cargo#locationType","http://www.w3.org/2001/XMLSchema#string"</v>
      </c>
      <c r="AG1185" t="str">
        <f t="shared" si="578"/>
        <v>"Common.Location"</v>
      </c>
      <c r="AH1185" t="str">
        <f t="shared" si="579"/>
        <v>"locationType"</v>
      </c>
      <c r="AI1185" t="str">
        <f t="shared" si="580"/>
        <v>".string"</v>
      </c>
      <c r="AJ1185" t="str">
        <f t="shared" si="581"/>
        <v>""</v>
      </c>
      <c r="AK1185" t="str">
        <f t="shared" si="582"/>
        <v>"hasOne"</v>
      </c>
      <c r="AL1185" t="str">
        <f t="shared" si="583"/>
        <v>"Common.Location","locationType",".string","","hasOne"</v>
      </c>
      <c r="AN1185">
        <f>COUNTIF(View_conceptual!G:G,L1185)</f>
        <v>0</v>
      </c>
      <c r="AO1185">
        <f>COUNTIF(View_conceptual!H:H,L1185)+COUNTIF(View_conceptual!I:I,N1185)</f>
        <v>0</v>
      </c>
      <c r="AQ1185" t="str">
        <f t="shared" si="584"/>
        <v/>
      </c>
      <c r="AR1185" t="str">
        <f t="shared" si="585"/>
        <v/>
      </c>
      <c r="AT1185">
        <f>COUNTIF(View_full!G:G,L1185)</f>
        <v>1</v>
      </c>
      <c r="AU1185">
        <f>COUNTIF(View_full!H:H,L1185)+COUNTIF(View_full!I:I,N1185)</f>
        <v>0</v>
      </c>
      <c r="AV1185">
        <f>COUNTIFS(Property_Manual!$A$2:$A$1206,Raw!L1185,Property_Manual!$B$2:$B$1206,Raw!M1185,Property_Manual!$C$2:$C$1206,Raw!N1185,Property_Manual!$D$2:$D$1206,Raw!O1185,Property_Manual!$F$2:$F$1206,"x")</f>
        <v>0</v>
      </c>
      <c r="AW1185" t="str">
        <f t="shared" si="586"/>
        <v>"Common","Location","locationType","","string",11,"Location describes a physical location; e.g. an airport; a warehouse or a truck deck","Location type - e.g. Airport; Freight terminal; Rail station; Seaport; etc","false","false","","https://onerecord.iata.org/ns/cargo#Location","https://onerecord.iata.org/ns/cargo#locationType","http://www.w3.org/2001/XMLSchema#string"</v>
      </c>
      <c r="AX1185" t="str">
        <f t="shared" si="587"/>
        <v/>
      </c>
      <c r="AY1185" t="str">
        <f t="shared" si="588"/>
        <v/>
      </c>
    </row>
    <row r="1186" spans="1:51" x14ac:dyDescent="0.2">
      <c r="A1186" s="5" t="s">
        <v>1254</v>
      </c>
      <c r="B1186" s="5" t="s">
        <v>1198</v>
      </c>
      <c r="C1186" s="5" t="s">
        <v>89</v>
      </c>
      <c r="D1186" s="5" t="s">
        <v>40</v>
      </c>
      <c r="E1186" s="5" t="s">
        <v>1212</v>
      </c>
      <c r="F1186" s="5" t="s">
        <v>41</v>
      </c>
      <c r="I1186" s="5" t="s">
        <v>186</v>
      </c>
      <c r="J1186" s="5" t="s">
        <v>42</v>
      </c>
      <c r="K1186" s="5"/>
      <c r="L1186" t="str">
        <f t="shared" si="558"/>
        <v>Location</v>
      </c>
      <c r="M1186" t="str">
        <f t="shared" si="559"/>
        <v>events</v>
      </c>
      <c r="N1186" t="str">
        <f t="shared" si="560"/>
        <v>LogisticsEvent</v>
      </c>
      <c r="O1186" t="str">
        <f t="shared" si="561"/>
        <v/>
      </c>
      <c r="P1186" t="str">
        <f t="shared" si="562"/>
        <v/>
      </c>
      <c r="Q1186" t="str">
        <f t="shared" si="563"/>
        <v>Object</v>
      </c>
      <c r="R1186" t="str">
        <f t="shared" si="564"/>
        <v>"Common"</v>
      </c>
      <c r="S1186" t="str">
        <f t="shared" si="565"/>
        <v>"Location"</v>
      </c>
      <c r="T1186" t="str">
        <f t="shared" si="566"/>
        <v>"events"</v>
      </c>
      <c r="U1186" t="str">
        <f t="shared" si="567"/>
        <v>"Event"</v>
      </c>
      <c r="V1186" t="str">
        <f t="shared" si="568"/>
        <v>"LogisticsEvent"</v>
      </c>
      <c r="W1186">
        <f>IF($A1186="Implicit","",COUNTIFS($C$8:C1186,C1186,$A$8:A1186,"Explicit"))</f>
        <v>12</v>
      </c>
      <c r="X1186" t="str">
        <f t="shared" si="569"/>
        <v>"Location describes a physical location; e.g. an airport; a warehouse or a truck deck"</v>
      </c>
      <c r="Y1186" t="str">
        <f t="shared" si="570"/>
        <v>"Events object"</v>
      </c>
      <c r="Z1186" t="str">
        <f t="shared" si="571"/>
        <v>"true"</v>
      </c>
      <c r="AA1186" t="str">
        <f t="shared" si="572"/>
        <v>"false"</v>
      </c>
      <c r="AB1186" t="str">
        <f t="shared" si="573"/>
        <v>""</v>
      </c>
      <c r="AC1186" t="str">
        <f t="shared" si="574"/>
        <v>"https://onerecord.iata.org/ns/cargo#Location"</v>
      </c>
      <c r="AD1186" t="str">
        <f t="shared" si="575"/>
        <v>"https://onerecord.iata.org/ns/cargo#events"</v>
      </c>
      <c r="AE1186" t="str">
        <f t="shared" si="576"/>
        <v>"https://onerecord.iata.org/ns/cargo#LogisticsEvent"</v>
      </c>
      <c r="AF1186" t="str">
        <f t="shared" si="577"/>
        <v>"Common","Location","events","Event","LogisticsEvent",12,"Location describes a physical location; e.g. an airport; a warehouse or a truck deck","Events object","true","false","","https://onerecord.iata.org/ns/cargo#Location","https://onerecord.iata.org/ns/cargo#events","https://onerecord.iata.org/ns/cargo#LogisticsEvent"</v>
      </c>
      <c r="AG1186" t="str">
        <f t="shared" si="578"/>
        <v>"Common.Location"</v>
      </c>
      <c r="AH1186" t="str">
        <f t="shared" si="579"/>
        <v>"events"</v>
      </c>
      <c r="AI1186" t="str">
        <f t="shared" si="580"/>
        <v>"Event.LogisticsEvent"</v>
      </c>
      <c r="AJ1186" t="str">
        <f t="shared" si="581"/>
        <v>""</v>
      </c>
      <c r="AK1186" t="str">
        <f t="shared" si="582"/>
        <v>"hasMany"</v>
      </c>
      <c r="AL1186" t="str">
        <f t="shared" si="583"/>
        <v>"Common.Location","events","Event.LogisticsEvent","","hasMany"</v>
      </c>
      <c r="AN1186">
        <f>COUNTIF(View_conceptual!G:G,L1186)</f>
        <v>0</v>
      </c>
      <c r="AO1186">
        <f>COUNTIF(View_conceptual!H:H,L1186)+COUNTIF(View_conceptual!I:I,N1186)</f>
        <v>0</v>
      </c>
      <c r="AQ1186" t="str">
        <f t="shared" si="584"/>
        <v/>
      </c>
      <c r="AR1186" t="str">
        <f t="shared" si="585"/>
        <v/>
      </c>
      <c r="AT1186">
        <f>COUNTIF(View_full!G:G,L1186)</f>
        <v>1</v>
      </c>
      <c r="AU1186">
        <f>COUNTIF(View_full!H:H,L1186)+COUNTIF(View_full!I:I,N1186)</f>
        <v>0</v>
      </c>
      <c r="AV1186">
        <f>COUNTIFS(Property_Manual!$A$2:$A$1206,Raw!L1186,Property_Manual!$B$2:$B$1206,Raw!M1186,Property_Manual!$C$2:$C$1206,Raw!N1186,Property_Manual!$D$2:$D$1206,Raw!O1186,Property_Manual!$F$2:$F$1206,"x")</f>
        <v>0</v>
      </c>
      <c r="AW1186" t="str">
        <f t="shared" si="586"/>
        <v>"Common","Location","events","Event","LogisticsEvent",12,"Location describes a physical location; e.g. an airport; a warehouse or a truck deck","Events object","true","false","","https://onerecord.iata.org/ns/cargo#Location","https://onerecord.iata.org/ns/cargo#events","https://onerecord.iata.org/ns/cargo#LogisticsEvent"</v>
      </c>
      <c r="AX1186" t="str">
        <f t="shared" si="587"/>
        <v/>
      </c>
      <c r="AY1186" t="str">
        <f t="shared" si="588"/>
        <v/>
      </c>
    </row>
    <row r="1187" spans="1:51" x14ac:dyDescent="0.2">
      <c r="A1187" s="5" t="s">
        <v>1254</v>
      </c>
      <c r="B1187" s="5" t="s">
        <v>1198</v>
      </c>
      <c r="C1187" s="5" t="s">
        <v>89</v>
      </c>
      <c r="D1187" s="5" t="s">
        <v>46</v>
      </c>
      <c r="E1187" s="5"/>
      <c r="F1187" s="5" t="s">
        <v>47</v>
      </c>
      <c r="G1187">
        <v>1</v>
      </c>
      <c r="I1187" s="5" t="s">
        <v>186</v>
      </c>
      <c r="J1187" s="5" t="s">
        <v>48</v>
      </c>
      <c r="K1187" s="5"/>
      <c r="L1187" t="str">
        <f t="shared" si="558"/>
        <v>Location</v>
      </c>
      <c r="M1187" t="str">
        <f t="shared" si="559"/>
        <v>skeletonIndicator</v>
      </c>
      <c r="N1187" t="str">
        <f t="shared" si="560"/>
        <v>boolean</v>
      </c>
      <c r="O1187" t="str">
        <f t="shared" si="561"/>
        <v/>
      </c>
      <c r="P1187" t="str">
        <f t="shared" si="562"/>
        <v/>
      </c>
      <c r="Q1187" t="str">
        <f t="shared" si="563"/>
        <v>Object</v>
      </c>
      <c r="R1187" t="str">
        <f t="shared" si="564"/>
        <v>"Common"</v>
      </c>
      <c r="S1187" t="str">
        <f t="shared" si="565"/>
        <v>"Location"</v>
      </c>
      <c r="T1187" t="str">
        <f t="shared" si="566"/>
        <v>"skeletonIndicator"</v>
      </c>
      <c r="U1187" t="str">
        <f t="shared" si="567"/>
        <v>""</v>
      </c>
      <c r="V1187" t="str">
        <f t="shared" si="568"/>
        <v>"boolean"</v>
      </c>
      <c r="W1187">
        <f>IF($A1187="Implicit","",COUNTIFS($C$8:C1187,C1187,$A$8:A1187,"Explicit"))</f>
        <v>13</v>
      </c>
      <c r="X1187" t="str">
        <f t="shared" si="569"/>
        <v>"Location describes a physical location; e.g. an airport; a warehouse or a truck deck"</v>
      </c>
      <c r="Y1187" t="str">
        <f t="shared" si="570"/>
        <v>"Indicator whether a logistics object is a skeleton object"</v>
      </c>
      <c r="Z1187" t="str">
        <f t="shared" si="571"/>
        <v>"false"</v>
      </c>
      <c r="AA1187" t="str">
        <f t="shared" si="572"/>
        <v>"false"</v>
      </c>
      <c r="AB1187" t="str">
        <f t="shared" si="573"/>
        <v>""</v>
      </c>
      <c r="AC1187" t="str">
        <f t="shared" si="574"/>
        <v>"https://onerecord.iata.org/ns/cargo#Location"</v>
      </c>
      <c r="AD1187" t="str">
        <f t="shared" si="575"/>
        <v>"https://onerecord.iata.org/ns/cargo#skeletonIndicator"</v>
      </c>
      <c r="AE1187" t="str">
        <f t="shared" si="576"/>
        <v>"http://www.w3.org/2001/XMLSchema#boolean"</v>
      </c>
      <c r="AF1187" t="str">
        <f t="shared" si="577"/>
        <v>"Common","Location","skeletonIndicator","","boolean",13,"Location describes a physical location; e.g. an airport; a warehouse or a truck deck","Indicator whether a logistics object is a skeleton object","false","false","","https://onerecord.iata.org/ns/cargo#Location","https://onerecord.iata.org/ns/cargo#skeletonIndicator","http://www.w3.org/2001/XMLSchema#boolean"</v>
      </c>
      <c r="AG1187" t="str">
        <f t="shared" si="578"/>
        <v>"Common.Location"</v>
      </c>
      <c r="AH1187" t="str">
        <f t="shared" si="579"/>
        <v>"skeletonIndicator"</v>
      </c>
      <c r="AI1187" t="str">
        <f t="shared" si="580"/>
        <v>".boolean"</v>
      </c>
      <c r="AJ1187" t="str">
        <f t="shared" si="581"/>
        <v>""</v>
      </c>
      <c r="AK1187" t="str">
        <f t="shared" si="582"/>
        <v>"hasOne"</v>
      </c>
      <c r="AL1187" t="str">
        <f t="shared" si="583"/>
        <v>"Common.Location","skeletonIndicator",".boolean","","hasOne"</v>
      </c>
      <c r="AN1187">
        <f>COUNTIF(View_conceptual!G:G,L1187)</f>
        <v>0</v>
      </c>
      <c r="AO1187">
        <f>COUNTIF(View_conceptual!H:H,L1187)+COUNTIF(View_conceptual!I:I,N1187)</f>
        <v>0</v>
      </c>
      <c r="AQ1187" t="str">
        <f t="shared" si="584"/>
        <v/>
      </c>
      <c r="AR1187" t="str">
        <f t="shared" si="585"/>
        <v/>
      </c>
      <c r="AT1187">
        <f>COUNTIF(View_full!G:G,L1187)</f>
        <v>1</v>
      </c>
      <c r="AU1187">
        <f>COUNTIF(View_full!H:H,L1187)+COUNTIF(View_full!I:I,N1187)</f>
        <v>0</v>
      </c>
      <c r="AV1187">
        <f>COUNTIFS(Property_Manual!$A$2:$A$1206,Raw!L1187,Property_Manual!$B$2:$B$1206,Raw!M1187,Property_Manual!$C$2:$C$1206,Raw!N1187,Property_Manual!$D$2:$D$1206,Raw!O1187,Property_Manual!$F$2:$F$1206,"x")</f>
        <v>0</v>
      </c>
      <c r="AW1187" t="str">
        <f t="shared" si="586"/>
        <v>"Common","Location","skeletonIndicator","","boolean",13,"Location describes a physical location; e.g. an airport; a warehouse or a truck deck","Indicator whether a logistics object is a skeleton object","false","false","","https://onerecord.iata.org/ns/cargo#Location","https://onerecord.iata.org/ns/cargo#skeletonIndicator","http://www.w3.org/2001/XMLSchema#boolean"</v>
      </c>
      <c r="AX1187" t="str">
        <f t="shared" si="587"/>
        <v/>
      </c>
      <c r="AY1187" t="str">
        <f t="shared" si="588"/>
        <v/>
      </c>
    </row>
    <row r="1188" spans="1:51" x14ac:dyDescent="0.2">
      <c r="A1188" s="5" t="s">
        <v>1254</v>
      </c>
      <c r="B1188" s="5" t="s">
        <v>1198</v>
      </c>
      <c r="C1188" s="5" t="s">
        <v>89</v>
      </c>
      <c r="D1188" s="5" t="s">
        <v>114</v>
      </c>
      <c r="E1188" s="5" t="s">
        <v>1196</v>
      </c>
      <c r="F1188" s="5" t="s">
        <v>115</v>
      </c>
      <c r="I1188" s="5" t="s">
        <v>186</v>
      </c>
      <c r="J1188" s="5" t="s">
        <v>116</v>
      </c>
      <c r="K1188" s="5" t="s">
        <v>1834</v>
      </c>
      <c r="L1188" t="str">
        <f t="shared" si="558"/>
        <v>Location</v>
      </c>
      <c r="M1188" t="str">
        <f t="shared" si="559"/>
        <v>involvedInActions</v>
      </c>
      <c r="N1188" t="str">
        <f t="shared" si="560"/>
        <v>LogisticsAction</v>
      </c>
      <c r="O1188" t="str">
        <f t="shared" si="561"/>
        <v/>
      </c>
      <c r="P1188" t="str">
        <f t="shared" si="562"/>
        <v>Check|Composing|Loading|Storing</v>
      </c>
      <c r="Q1188" t="str">
        <f t="shared" si="563"/>
        <v>Object</v>
      </c>
      <c r="R1188" t="str">
        <f t="shared" si="564"/>
        <v>"Common"</v>
      </c>
      <c r="S1188" t="str">
        <f t="shared" si="565"/>
        <v>"Location"</v>
      </c>
      <c r="T1188" t="str">
        <f t="shared" si="566"/>
        <v>"involvedInActions"</v>
      </c>
      <c r="U1188" t="str">
        <f t="shared" si="567"/>
        <v>"Abstract"</v>
      </c>
      <c r="V1188" t="str">
        <f t="shared" si="568"/>
        <v>"LogisticsAction"</v>
      </c>
      <c r="W1188">
        <f>IF($A1188="Implicit","",COUNTIFS($C$8:C1188,C1188,$A$8:A1188,"Explicit"))</f>
        <v>14</v>
      </c>
      <c r="X1188" t="str">
        <f t="shared" si="569"/>
        <v>"Location describes a physical location; e.g. an airport; a warehouse or a truck deck"</v>
      </c>
      <c r="Y1188" t="str">
        <f t="shared" si="570"/>
        <v>"References to the Actions the object is involved in"</v>
      </c>
      <c r="Z1188" t="str">
        <f t="shared" si="571"/>
        <v>"true"</v>
      </c>
      <c r="AA1188" t="str">
        <f t="shared" si="572"/>
        <v>"false"</v>
      </c>
      <c r="AB1188" t="str">
        <f t="shared" si="573"/>
        <v>"Check|Composing|Loading|Storing"</v>
      </c>
      <c r="AC1188" t="str">
        <f t="shared" si="574"/>
        <v>"https://onerecord.iata.org/ns/cargo#Location"</v>
      </c>
      <c r="AD1188" t="str">
        <f t="shared" si="575"/>
        <v>"https://onerecord.iata.org/ns/cargo#involvedInActions"</v>
      </c>
      <c r="AE1188" t="str">
        <f t="shared" si="576"/>
        <v>"https://onerecord.iata.org/ns/cargo#LogisticsAction"</v>
      </c>
      <c r="AF1188" t="str">
        <f t="shared" si="577"/>
        <v>"Common","Location","involvedInActions","Abstract","LogisticsAction",14,"Location describes a physical location; e.g. an airport; a warehouse or a truck deck","References to the Actions the object is involved in","true","false","Check|Composing|Loading|Storing","https://onerecord.iata.org/ns/cargo#Location","https://onerecord.iata.org/ns/cargo#involvedInActions","https://onerecord.iata.org/ns/cargo#LogisticsAction"</v>
      </c>
      <c r="AG1188" t="str">
        <f t="shared" si="578"/>
        <v>"Common.Location"</v>
      </c>
      <c r="AH1188" t="str">
        <f t="shared" si="579"/>
        <v>"involvedInActions"</v>
      </c>
      <c r="AI1188" t="str">
        <f t="shared" si="580"/>
        <v>"Abstract.LogisticsAction"</v>
      </c>
      <c r="AJ1188" t="str">
        <f t="shared" si="581"/>
        <v>""</v>
      </c>
      <c r="AK1188" t="str">
        <f t="shared" si="582"/>
        <v>"hasMany"</v>
      </c>
      <c r="AL1188" t="str">
        <f t="shared" si="583"/>
        <v>"Common.Location","involvedInActions","Abstract.LogisticsAction","","hasMany"</v>
      </c>
      <c r="AN1188">
        <f>COUNTIF(View_conceptual!G:G,L1188)</f>
        <v>0</v>
      </c>
      <c r="AO1188">
        <f>COUNTIF(View_conceptual!H:H,L1188)+COUNTIF(View_conceptual!I:I,N1188)</f>
        <v>0</v>
      </c>
      <c r="AQ1188" t="str">
        <f t="shared" si="584"/>
        <v/>
      </c>
      <c r="AR1188" t="str">
        <f t="shared" si="585"/>
        <v/>
      </c>
      <c r="AT1188">
        <f>COUNTIF(View_full!G:G,L1188)</f>
        <v>1</v>
      </c>
      <c r="AU1188">
        <f>COUNTIF(View_full!H:H,L1188)+COUNTIF(View_full!I:I,N1188)</f>
        <v>0</v>
      </c>
      <c r="AV1188">
        <f>COUNTIFS(Property_Manual!$A$2:$A$1206,Raw!L1188,Property_Manual!$B$2:$B$1206,Raw!M1188,Property_Manual!$C$2:$C$1206,Raw!N1188,Property_Manual!$D$2:$D$1206,Raw!O1188,Property_Manual!$F$2:$F$1206,"x")</f>
        <v>0</v>
      </c>
      <c r="AW1188" t="str">
        <f t="shared" si="586"/>
        <v>"Common","Location","involvedInActions","Abstract","LogisticsAction",14,"Location describes a physical location; e.g. an airport; a warehouse or a truck deck","References to the Actions the object is involved in","true","false","Check|Composing|Loading|Storing","https://onerecord.iata.org/ns/cargo#Location","https://onerecord.iata.org/ns/cargo#involvedInActions","https://onerecord.iata.org/ns/cargo#LogisticsAction"</v>
      </c>
      <c r="AX1188" t="str">
        <f t="shared" si="587"/>
        <v/>
      </c>
      <c r="AY1188" t="str">
        <f t="shared" si="588"/>
        <v/>
      </c>
    </row>
    <row r="1189" spans="1:51" x14ac:dyDescent="0.2">
      <c r="A1189" s="5" t="s">
        <v>1255</v>
      </c>
      <c r="B1189" s="5" t="s">
        <v>1198</v>
      </c>
      <c r="C1189" s="5" t="s">
        <v>89</v>
      </c>
      <c r="D1189" s="5" t="s">
        <v>40</v>
      </c>
      <c r="E1189" s="5" t="s">
        <v>1212</v>
      </c>
      <c r="F1189" s="5" t="s">
        <v>41</v>
      </c>
      <c r="I1189" s="5" t="s">
        <v>186</v>
      </c>
      <c r="J1189" s="5" t="s">
        <v>42</v>
      </c>
      <c r="K1189" s="5"/>
      <c r="L1189" t="str">
        <f t="shared" si="558"/>
        <v>Location</v>
      </c>
      <c r="M1189" t="str">
        <f t="shared" si="559"/>
        <v>events</v>
      </c>
      <c r="N1189" t="str">
        <f t="shared" si="560"/>
        <v>LogisticsEvent</v>
      </c>
      <c r="O1189" t="str">
        <f t="shared" si="561"/>
        <v/>
      </c>
      <c r="P1189" t="str">
        <f t="shared" si="562"/>
        <v/>
      </c>
      <c r="Q1189" t="str">
        <f t="shared" si="563"/>
        <v>Object</v>
      </c>
      <c r="R1189" t="str">
        <f t="shared" si="564"/>
        <v/>
      </c>
      <c r="S1189" t="str">
        <f t="shared" si="565"/>
        <v/>
      </c>
      <c r="T1189" t="str">
        <f t="shared" si="566"/>
        <v/>
      </c>
      <c r="U1189" t="str">
        <f t="shared" si="567"/>
        <v/>
      </c>
      <c r="V1189" t="str">
        <f t="shared" si="568"/>
        <v/>
      </c>
      <c r="W1189" t="str">
        <f>IF($A1189="Implicit","",COUNTIFS($C$8:C1189,C1189,$A$8:A1189,"Explicit"))</f>
        <v/>
      </c>
      <c r="X1189" t="str">
        <f t="shared" si="569"/>
        <v/>
      </c>
      <c r="Y1189" t="str">
        <f t="shared" si="570"/>
        <v/>
      </c>
      <c r="Z1189" t="str">
        <f t="shared" si="571"/>
        <v/>
      </c>
      <c r="AA1189" t="str">
        <f t="shared" si="572"/>
        <v/>
      </c>
      <c r="AB1189" t="str">
        <f t="shared" si="573"/>
        <v/>
      </c>
      <c r="AC1189" t="str">
        <f t="shared" si="574"/>
        <v/>
      </c>
      <c r="AD1189" t="str">
        <f t="shared" si="575"/>
        <v/>
      </c>
      <c r="AE1189" t="str">
        <f t="shared" si="576"/>
        <v/>
      </c>
      <c r="AF1189" t="str">
        <f t="shared" si="577"/>
        <v/>
      </c>
      <c r="AG1189" t="str">
        <f t="shared" si="578"/>
        <v>"Common.Location"</v>
      </c>
      <c r="AH1189" t="str">
        <f t="shared" si="579"/>
        <v>"events"</v>
      </c>
      <c r="AI1189" t="str">
        <f t="shared" si="580"/>
        <v>"Event.LogisticsEvent"</v>
      </c>
      <c r="AJ1189" t="str">
        <f t="shared" si="581"/>
        <v>""</v>
      </c>
      <c r="AK1189" t="str">
        <f t="shared" si="582"/>
        <v>"hasMany"</v>
      </c>
      <c r="AL1189" t="str">
        <f t="shared" si="583"/>
        <v>"Common.Location","events","Event.LogisticsEvent","","hasMany"</v>
      </c>
      <c r="AN1189">
        <f>COUNTIF(View_conceptual!G:G,L1189)</f>
        <v>0</v>
      </c>
      <c r="AO1189">
        <f>COUNTIF(View_conceptual!H:H,L1189)+COUNTIF(View_conceptual!I:I,N1189)</f>
        <v>0</v>
      </c>
      <c r="AQ1189" t="str">
        <f t="shared" si="584"/>
        <v/>
      </c>
      <c r="AR1189" t="str">
        <f t="shared" si="585"/>
        <v/>
      </c>
      <c r="AT1189">
        <f>COUNTIF(View_full!G:G,L1189)</f>
        <v>1</v>
      </c>
      <c r="AU1189">
        <f>COUNTIF(View_full!H:H,L1189)+COUNTIF(View_full!I:I,N1189)</f>
        <v>0</v>
      </c>
      <c r="AV1189">
        <f>COUNTIFS(Property_Manual!$A$2:$A$1206,Raw!L1189,Property_Manual!$B$2:$B$1206,Raw!M1189,Property_Manual!$C$2:$C$1206,Raw!N1189,Property_Manual!$D$2:$D$1206,Raw!O1189,Property_Manual!$F$2:$F$1206,"x")</f>
        <v>0</v>
      </c>
      <c r="AW1189" t="str">
        <f t="shared" si="586"/>
        <v/>
      </c>
      <c r="AX1189" t="str">
        <f t="shared" si="587"/>
        <v/>
      </c>
      <c r="AY1189" t="str">
        <f t="shared" si="588"/>
        <v/>
      </c>
    </row>
    <row r="1190" spans="1:51" x14ac:dyDescent="0.2">
      <c r="A1190" s="5" t="s">
        <v>1255</v>
      </c>
      <c r="B1190" s="5" t="s">
        <v>1198</v>
      </c>
      <c r="C1190" s="5" t="s">
        <v>89</v>
      </c>
      <c r="D1190" s="5" t="s">
        <v>114</v>
      </c>
      <c r="E1190" s="5" t="s">
        <v>1209</v>
      </c>
      <c r="F1190" s="5" t="s">
        <v>23</v>
      </c>
      <c r="I1190" s="5" t="s">
        <v>186</v>
      </c>
      <c r="J1190" s="5" t="s">
        <v>116</v>
      </c>
      <c r="K1190" s="5"/>
      <c r="L1190" t="str">
        <f t="shared" si="558"/>
        <v>Location</v>
      </c>
      <c r="M1190" t="str">
        <f t="shared" si="559"/>
        <v>involvedInActions</v>
      </c>
      <c r="N1190" t="str">
        <f t="shared" si="560"/>
        <v>Check</v>
      </c>
      <c r="O1190" t="str">
        <f t="shared" si="561"/>
        <v/>
      </c>
      <c r="P1190" t="str">
        <f t="shared" si="562"/>
        <v/>
      </c>
      <c r="Q1190" t="str">
        <f t="shared" si="563"/>
        <v>Object</v>
      </c>
      <c r="R1190" t="str">
        <f t="shared" si="564"/>
        <v/>
      </c>
      <c r="S1190" t="str">
        <f t="shared" si="565"/>
        <v/>
      </c>
      <c r="T1190" t="str">
        <f t="shared" si="566"/>
        <v/>
      </c>
      <c r="U1190" t="str">
        <f t="shared" si="567"/>
        <v/>
      </c>
      <c r="V1190" t="str">
        <f t="shared" si="568"/>
        <v/>
      </c>
      <c r="W1190" t="str">
        <f>IF($A1190="Implicit","",COUNTIFS($C$8:C1190,C1190,$A$8:A1190,"Explicit"))</f>
        <v/>
      </c>
      <c r="X1190" t="str">
        <f t="shared" si="569"/>
        <v/>
      </c>
      <c r="Y1190" t="str">
        <f t="shared" si="570"/>
        <v/>
      </c>
      <c r="Z1190" t="str">
        <f t="shared" si="571"/>
        <v/>
      </c>
      <c r="AA1190" t="str">
        <f t="shared" si="572"/>
        <v/>
      </c>
      <c r="AB1190" t="str">
        <f t="shared" si="573"/>
        <v/>
      </c>
      <c r="AC1190" t="str">
        <f t="shared" si="574"/>
        <v/>
      </c>
      <c r="AD1190" t="str">
        <f t="shared" si="575"/>
        <v/>
      </c>
      <c r="AE1190" t="str">
        <f t="shared" si="576"/>
        <v/>
      </c>
      <c r="AF1190" t="str">
        <f t="shared" si="577"/>
        <v/>
      </c>
      <c r="AG1190" t="str">
        <f t="shared" si="578"/>
        <v>"Common.Location"</v>
      </c>
      <c r="AH1190" t="str">
        <f t="shared" si="579"/>
        <v>"involvedInActions"</v>
      </c>
      <c r="AI1190" t="str">
        <f t="shared" si="580"/>
        <v>"Action.Check"</v>
      </c>
      <c r="AJ1190" t="str">
        <f t="shared" si="581"/>
        <v>""</v>
      </c>
      <c r="AK1190" t="str">
        <f t="shared" si="582"/>
        <v>"hasMany"</v>
      </c>
      <c r="AL1190" t="str">
        <f t="shared" si="583"/>
        <v>"Common.Location","involvedInActions","Action.Check","","hasMany"</v>
      </c>
      <c r="AN1190">
        <f>COUNTIF(View_conceptual!G:G,L1190)</f>
        <v>0</v>
      </c>
      <c r="AO1190">
        <f>COUNTIF(View_conceptual!H:H,L1190)+COUNTIF(View_conceptual!I:I,N1190)</f>
        <v>0</v>
      </c>
      <c r="AQ1190" t="str">
        <f t="shared" si="584"/>
        <v/>
      </c>
      <c r="AR1190" t="str">
        <f t="shared" si="585"/>
        <v/>
      </c>
      <c r="AT1190">
        <f>COUNTIF(View_full!G:G,L1190)</f>
        <v>1</v>
      </c>
      <c r="AU1190">
        <f>COUNTIF(View_full!H:H,L1190)+COUNTIF(View_full!I:I,N1190)</f>
        <v>0</v>
      </c>
      <c r="AV1190">
        <f>COUNTIFS(Property_Manual!$A$2:$A$1206,Raw!L1190,Property_Manual!$B$2:$B$1206,Raw!M1190,Property_Manual!$C$2:$C$1206,Raw!N1190,Property_Manual!$D$2:$D$1206,Raw!O1190,Property_Manual!$F$2:$F$1206,"x")</f>
        <v>0</v>
      </c>
      <c r="AW1190" t="str">
        <f t="shared" si="586"/>
        <v/>
      </c>
      <c r="AX1190" t="str">
        <f t="shared" si="587"/>
        <v/>
      </c>
      <c r="AY1190" t="str">
        <f t="shared" si="588"/>
        <v/>
      </c>
    </row>
    <row r="1191" spans="1:51" x14ac:dyDescent="0.2">
      <c r="A1191" s="5" t="s">
        <v>1255</v>
      </c>
      <c r="B1191" s="5" t="s">
        <v>1198</v>
      </c>
      <c r="C1191" s="5" t="s">
        <v>89</v>
      </c>
      <c r="D1191" s="5" t="s">
        <v>114</v>
      </c>
      <c r="E1191" s="5" t="s">
        <v>1209</v>
      </c>
      <c r="F1191" s="5" t="s">
        <v>439</v>
      </c>
      <c r="H1191" s="5"/>
      <c r="I1191" s="5" t="s">
        <v>186</v>
      </c>
      <c r="J1191" s="5" t="s">
        <v>116</v>
      </c>
      <c r="K1191" s="5"/>
      <c r="L1191" t="str">
        <f t="shared" si="558"/>
        <v>Location</v>
      </c>
      <c r="M1191" t="str">
        <f t="shared" si="559"/>
        <v>involvedInActions</v>
      </c>
      <c r="N1191" t="str">
        <f t="shared" si="560"/>
        <v>Composing</v>
      </c>
      <c r="O1191" t="str">
        <f t="shared" si="561"/>
        <v/>
      </c>
      <c r="P1191" t="str">
        <f t="shared" si="562"/>
        <v/>
      </c>
      <c r="Q1191" t="str">
        <f t="shared" si="563"/>
        <v>Object</v>
      </c>
      <c r="R1191" t="str">
        <f t="shared" si="564"/>
        <v/>
      </c>
      <c r="S1191" t="str">
        <f t="shared" si="565"/>
        <v/>
      </c>
      <c r="T1191" t="str">
        <f t="shared" si="566"/>
        <v/>
      </c>
      <c r="U1191" t="str">
        <f t="shared" si="567"/>
        <v/>
      </c>
      <c r="V1191" t="str">
        <f t="shared" si="568"/>
        <v/>
      </c>
      <c r="W1191" t="str">
        <f>IF($A1191="Implicit","",COUNTIFS($C$8:C1191,C1191,$A$8:A1191,"Explicit"))</f>
        <v/>
      </c>
      <c r="X1191" t="str">
        <f t="shared" si="569"/>
        <v/>
      </c>
      <c r="Y1191" t="str">
        <f t="shared" si="570"/>
        <v/>
      </c>
      <c r="Z1191" t="str">
        <f t="shared" si="571"/>
        <v/>
      </c>
      <c r="AA1191" t="str">
        <f t="shared" si="572"/>
        <v/>
      </c>
      <c r="AB1191" t="str">
        <f t="shared" si="573"/>
        <v/>
      </c>
      <c r="AC1191" t="str">
        <f t="shared" si="574"/>
        <v/>
      </c>
      <c r="AD1191" t="str">
        <f t="shared" si="575"/>
        <v/>
      </c>
      <c r="AE1191" t="str">
        <f t="shared" si="576"/>
        <v/>
      </c>
      <c r="AF1191" t="str">
        <f t="shared" si="577"/>
        <v/>
      </c>
      <c r="AG1191" t="str">
        <f t="shared" si="578"/>
        <v>"Common.Location"</v>
      </c>
      <c r="AH1191" t="str">
        <f t="shared" si="579"/>
        <v>"involvedInActions"</v>
      </c>
      <c r="AI1191" t="str">
        <f t="shared" si="580"/>
        <v>"Action.Composing"</v>
      </c>
      <c r="AJ1191" t="str">
        <f t="shared" si="581"/>
        <v>""</v>
      </c>
      <c r="AK1191" t="str">
        <f t="shared" si="582"/>
        <v>"hasMany"</v>
      </c>
      <c r="AL1191" t="str">
        <f t="shared" si="583"/>
        <v>"Common.Location","involvedInActions","Action.Composing","","hasMany"</v>
      </c>
      <c r="AN1191">
        <f>COUNTIF(View_conceptual!G:G,L1191)</f>
        <v>0</v>
      </c>
      <c r="AO1191">
        <f>COUNTIF(View_conceptual!H:H,L1191)+COUNTIF(View_conceptual!I:I,N1191)</f>
        <v>1</v>
      </c>
      <c r="AQ1191" t="str">
        <f t="shared" si="584"/>
        <v/>
      </c>
      <c r="AR1191" t="str">
        <f t="shared" si="585"/>
        <v/>
      </c>
      <c r="AT1191">
        <f>COUNTIF(View_full!G:G,L1191)</f>
        <v>1</v>
      </c>
      <c r="AU1191">
        <f>COUNTIF(View_full!H:H,L1191)+COUNTIF(View_full!I:I,N1191)</f>
        <v>1</v>
      </c>
      <c r="AV1191">
        <f>COUNTIFS(Property_Manual!$A$2:$A$1206,Raw!L1191,Property_Manual!$B$2:$B$1206,Raw!M1191,Property_Manual!$C$2:$C$1206,Raw!N1191,Property_Manual!$D$2:$D$1206,Raw!O1191,Property_Manual!$F$2:$F$1206,"x")</f>
        <v>0</v>
      </c>
      <c r="AW1191" t="str">
        <f t="shared" si="586"/>
        <v/>
      </c>
      <c r="AX1191" t="str">
        <f t="shared" si="587"/>
        <v/>
      </c>
      <c r="AY1191" t="str">
        <f t="shared" si="588"/>
        <v/>
      </c>
    </row>
    <row r="1192" spans="1:51" x14ac:dyDescent="0.2">
      <c r="A1192" s="5" t="s">
        <v>1255</v>
      </c>
      <c r="B1192" s="5" t="s">
        <v>1198</v>
      </c>
      <c r="C1192" s="5" t="s">
        <v>89</v>
      </c>
      <c r="D1192" s="5" t="s">
        <v>114</v>
      </c>
      <c r="E1192" s="5" t="s">
        <v>1196</v>
      </c>
      <c r="F1192" s="5" t="s">
        <v>115</v>
      </c>
      <c r="H1192" s="5"/>
      <c r="I1192" s="5" t="s">
        <v>186</v>
      </c>
      <c r="J1192" s="5" t="s">
        <v>116</v>
      </c>
      <c r="K1192" s="5" t="s">
        <v>1834</v>
      </c>
      <c r="L1192" t="str">
        <f t="shared" si="558"/>
        <v>Location</v>
      </c>
      <c r="M1192" t="str">
        <f t="shared" si="559"/>
        <v>involvedInActions</v>
      </c>
      <c r="N1192" t="str">
        <f t="shared" si="560"/>
        <v>LogisticsAction</v>
      </c>
      <c r="O1192" t="str">
        <f t="shared" si="561"/>
        <v/>
      </c>
      <c r="P1192" t="str">
        <f t="shared" si="562"/>
        <v>Check|Composing|Loading|Storing</v>
      </c>
      <c r="Q1192" t="str">
        <f t="shared" si="563"/>
        <v>Object</v>
      </c>
      <c r="R1192" t="str">
        <f t="shared" si="564"/>
        <v/>
      </c>
      <c r="S1192" t="str">
        <f t="shared" si="565"/>
        <v/>
      </c>
      <c r="T1192" t="str">
        <f t="shared" si="566"/>
        <v/>
      </c>
      <c r="U1192" t="str">
        <f t="shared" si="567"/>
        <v/>
      </c>
      <c r="V1192" t="str">
        <f t="shared" si="568"/>
        <v/>
      </c>
      <c r="W1192" t="str">
        <f>IF($A1192="Implicit","",COUNTIFS($C$8:C1192,C1192,$A$8:A1192,"Explicit"))</f>
        <v/>
      </c>
      <c r="X1192" t="str">
        <f t="shared" si="569"/>
        <v/>
      </c>
      <c r="Y1192" t="str">
        <f t="shared" si="570"/>
        <v/>
      </c>
      <c r="Z1192" t="str">
        <f t="shared" si="571"/>
        <v/>
      </c>
      <c r="AA1192" t="str">
        <f t="shared" si="572"/>
        <v/>
      </c>
      <c r="AB1192" t="str">
        <f t="shared" si="573"/>
        <v/>
      </c>
      <c r="AC1192" t="str">
        <f t="shared" si="574"/>
        <v/>
      </c>
      <c r="AD1192" t="str">
        <f t="shared" si="575"/>
        <v/>
      </c>
      <c r="AE1192" t="str">
        <f t="shared" si="576"/>
        <v/>
      </c>
      <c r="AF1192" t="str">
        <f t="shared" si="577"/>
        <v/>
      </c>
      <c r="AG1192" t="str">
        <f t="shared" si="578"/>
        <v>"Common.Location"</v>
      </c>
      <c r="AH1192" t="str">
        <f t="shared" si="579"/>
        <v>"involvedInActions"</v>
      </c>
      <c r="AI1192" t="str">
        <f t="shared" si="580"/>
        <v>"Abstract.LogisticsAction"</v>
      </c>
      <c r="AJ1192" t="str">
        <f t="shared" si="581"/>
        <v>""</v>
      </c>
      <c r="AK1192" t="str">
        <f t="shared" si="582"/>
        <v>"hasMany"</v>
      </c>
      <c r="AL1192" t="str">
        <f t="shared" si="583"/>
        <v>"Common.Location","involvedInActions","Abstract.LogisticsAction","","hasMany"</v>
      </c>
      <c r="AN1192">
        <f>COUNTIF(View_conceptual!G:G,L1192)</f>
        <v>0</v>
      </c>
      <c r="AO1192">
        <f>COUNTIF(View_conceptual!H:H,L1192)+COUNTIF(View_conceptual!I:I,N1192)</f>
        <v>0</v>
      </c>
      <c r="AQ1192" t="str">
        <f t="shared" si="584"/>
        <v/>
      </c>
      <c r="AR1192" t="str">
        <f t="shared" si="585"/>
        <v/>
      </c>
      <c r="AT1192">
        <f>COUNTIF(View_full!G:G,L1192)</f>
        <v>1</v>
      </c>
      <c r="AU1192">
        <f>COUNTIF(View_full!H:H,L1192)+COUNTIF(View_full!I:I,N1192)</f>
        <v>0</v>
      </c>
      <c r="AV1192">
        <f>COUNTIFS(Property_Manual!$A$2:$A$1206,Raw!L1192,Property_Manual!$B$2:$B$1206,Raw!M1192,Property_Manual!$C$2:$C$1206,Raw!N1192,Property_Manual!$D$2:$D$1206,Raw!O1192,Property_Manual!$F$2:$F$1206,"x")</f>
        <v>0</v>
      </c>
      <c r="AW1192" t="str">
        <f t="shared" si="586"/>
        <v/>
      </c>
      <c r="AX1192" t="str">
        <f t="shared" si="587"/>
        <v/>
      </c>
      <c r="AY1192" t="str">
        <f t="shared" si="588"/>
        <v/>
      </c>
    </row>
    <row r="1193" spans="1:51" x14ac:dyDescent="0.2">
      <c r="A1193" s="5" t="s">
        <v>1255</v>
      </c>
      <c r="B1193" s="5" t="s">
        <v>1198</v>
      </c>
      <c r="C1193" s="5" t="s">
        <v>89</v>
      </c>
      <c r="D1193" s="5" t="s">
        <v>114</v>
      </c>
      <c r="E1193" s="5" t="s">
        <v>1209</v>
      </c>
      <c r="F1193" s="5" t="s">
        <v>829</v>
      </c>
      <c r="H1193" s="5"/>
      <c r="I1193" s="5" t="s">
        <v>186</v>
      </c>
      <c r="J1193" s="5" t="s">
        <v>116</v>
      </c>
      <c r="K1193" s="5"/>
      <c r="L1193" t="str">
        <f t="shared" si="558"/>
        <v>Location</v>
      </c>
      <c r="M1193" t="str">
        <f t="shared" si="559"/>
        <v>involvedInActions</v>
      </c>
      <c r="N1193" t="str">
        <f t="shared" si="560"/>
        <v>Loading</v>
      </c>
      <c r="O1193" t="str">
        <f t="shared" si="561"/>
        <v/>
      </c>
      <c r="P1193" t="str">
        <f t="shared" si="562"/>
        <v/>
      </c>
      <c r="Q1193" t="str">
        <f t="shared" si="563"/>
        <v>Object</v>
      </c>
      <c r="R1193" t="str">
        <f t="shared" si="564"/>
        <v/>
      </c>
      <c r="S1193" t="str">
        <f t="shared" si="565"/>
        <v/>
      </c>
      <c r="T1193" t="str">
        <f t="shared" si="566"/>
        <v/>
      </c>
      <c r="U1193" t="str">
        <f t="shared" si="567"/>
        <v/>
      </c>
      <c r="V1193" t="str">
        <f t="shared" si="568"/>
        <v/>
      </c>
      <c r="W1193" t="str">
        <f>IF($A1193="Implicit","",COUNTIFS($C$8:C1193,C1193,$A$8:A1193,"Explicit"))</f>
        <v/>
      </c>
      <c r="X1193" t="str">
        <f t="shared" si="569"/>
        <v/>
      </c>
      <c r="Y1193" t="str">
        <f t="shared" si="570"/>
        <v/>
      </c>
      <c r="Z1193" t="str">
        <f t="shared" si="571"/>
        <v/>
      </c>
      <c r="AA1193" t="str">
        <f t="shared" si="572"/>
        <v/>
      </c>
      <c r="AB1193" t="str">
        <f t="shared" si="573"/>
        <v/>
      </c>
      <c r="AC1193" t="str">
        <f t="shared" si="574"/>
        <v/>
      </c>
      <c r="AD1193" t="str">
        <f t="shared" si="575"/>
        <v/>
      </c>
      <c r="AE1193" t="str">
        <f t="shared" si="576"/>
        <v/>
      </c>
      <c r="AF1193" t="str">
        <f t="shared" si="577"/>
        <v/>
      </c>
      <c r="AG1193" t="str">
        <f t="shared" si="578"/>
        <v>"Common.Location"</v>
      </c>
      <c r="AH1193" t="str">
        <f t="shared" si="579"/>
        <v>"involvedInActions"</v>
      </c>
      <c r="AI1193" t="str">
        <f t="shared" si="580"/>
        <v>"Action.Loading"</v>
      </c>
      <c r="AJ1193" t="str">
        <f t="shared" si="581"/>
        <v>""</v>
      </c>
      <c r="AK1193" t="str">
        <f t="shared" si="582"/>
        <v>"hasMany"</v>
      </c>
      <c r="AL1193" t="str">
        <f t="shared" si="583"/>
        <v>"Common.Location","involvedInActions","Action.Loading","","hasMany"</v>
      </c>
      <c r="AN1193">
        <f>COUNTIF(View_conceptual!G:G,L1193)</f>
        <v>0</v>
      </c>
      <c r="AO1193">
        <f>COUNTIF(View_conceptual!H:H,L1193)+COUNTIF(View_conceptual!I:I,N1193)</f>
        <v>1</v>
      </c>
      <c r="AQ1193" t="str">
        <f t="shared" si="584"/>
        <v/>
      </c>
      <c r="AR1193" t="str">
        <f t="shared" si="585"/>
        <v/>
      </c>
      <c r="AT1193">
        <f>COUNTIF(View_full!G:G,L1193)</f>
        <v>1</v>
      </c>
      <c r="AU1193">
        <f>COUNTIF(View_full!H:H,L1193)+COUNTIF(View_full!I:I,N1193)</f>
        <v>1</v>
      </c>
      <c r="AV1193">
        <f>COUNTIFS(Property_Manual!$A$2:$A$1206,Raw!L1193,Property_Manual!$B$2:$B$1206,Raw!M1193,Property_Manual!$C$2:$C$1206,Raw!N1193,Property_Manual!$D$2:$D$1206,Raw!O1193,Property_Manual!$F$2:$F$1206,"x")</f>
        <v>0</v>
      </c>
      <c r="AW1193" t="str">
        <f t="shared" si="586"/>
        <v/>
      </c>
      <c r="AX1193" t="str">
        <f t="shared" si="587"/>
        <v/>
      </c>
      <c r="AY1193" t="str">
        <f t="shared" si="588"/>
        <v/>
      </c>
    </row>
    <row r="1194" spans="1:51" x14ac:dyDescent="0.2">
      <c r="A1194" s="5" t="s">
        <v>1254</v>
      </c>
      <c r="B1194" s="5" t="s">
        <v>1196</v>
      </c>
      <c r="C1194" s="5" t="s">
        <v>115</v>
      </c>
      <c r="D1194" s="5" t="s">
        <v>424</v>
      </c>
      <c r="E1194" s="5" t="s">
        <v>1198</v>
      </c>
      <c r="F1194" s="5" t="s">
        <v>89</v>
      </c>
      <c r="G1194">
        <v>1</v>
      </c>
      <c r="H1194" s="5" t="s">
        <v>192</v>
      </c>
      <c r="I1194" s="5" t="s">
        <v>798</v>
      </c>
      <c r="J1194" s="5" t="s">
        <v>425</v>
      </c>
      <c r="K1194" s="5"/>
      <c r="L1194" t="str">
        <f t="shared" si="558"/>
        <v>LogisticsAction</v>
      </c>
      <c r="M1194" t="str">
        <f t="shared" si="559"/>
        <v>performedAt</v>
      </c>
      <c r="N1194" t="str">
        <f t="shared" si="560"/>
        <v>Location</v>
      </c>
      <c r="O1194" t="str">
        <f t="shared" si="561"/>
        <v>onsiteActions</v>
      </c>
      <c r="P1194" t="str">
        <f t="shared" si="562"/>
        <v/>
      </c>
      <c r="Q1194" t="str">
        <f t="shared" si="563"/>
        <v>Object</v>
      </c>
      <c r="R1194" t="str">
        <f t="shared" si="564"/>
        <v>"Abstract"</v>
      </c>
      <c r="S1194" t="str">
        <f t="shared" si="565"/>
        <v>"LogisticsAction"</v>
      </c>
      <c r="T1194" t="str">
        <f t="shared" si="566"/>
        <v>"performedAt"</v>
      </c>
      <c r="U1194" t="str">
        <f t="shared" si="567"/>
        <v>"Common"</v>
      </c>
      <c r="V1194" t="str">
        <f t="shared" si="568"/>
        <v>"Location"</v>
      </c>
      <c r="W1194">
        <f>IF($A1194="Implicit","",COUNTIFS($C$8:C1194,C1194,$A$8:A1194,"Explicit"))</f>
        <v>1</v>
      </c>
      <c r="X1194" t="str">
        <f t="shared" si="569"/>
        <v>"Superclass: LogisticsAction is a specific task with a specific result performed on one or more physical LOs by one party in the context of an Activity"</v>
      </c>
      <c r="Y1194" t="str">
        <f t="shared" si="570"/>
        <v>"Reference to the Location the Action was performed at"</v>
      </c>
      <c r="Z1194" t="str">
        <f t="shared" si="571"/>
        <v>"false"</v>
      </c>
      <c r="AA1194" t="str">
        <f t="shared" si="572"/>
        <v>"false"</v>
      </c>
      <c r="AB1194" t="str">
        <f t="shared" si="573"/>
        <v>""</v>
      </c>
      <c r="AC1194" t="str">
        <f t="shared" si="574"/>
        <v>"https://onerecord.iata.org/ns/cargo#LogisticsAction"</v>
      </c>
      <c r="AD1194" t="str">
        <f t="shared" si="575"/>
        <v>"https://onerecord.iata.org/ns/cargo#performedAt"</v>
      </c>
      <c r="AE1194" t="str">
        <f t="shared" si="576"/>
        <v>"https://onerecord.iata.org/ns/cargo#Location"</v>
      </c>
      <c r="AF1194" t="str">
        <f t="shared" si="577"/>
        <v>"Abstract","LogisticsAction","performedAt","Common","Location",1,"Superclass: LogisticsAction is a specific task with a specific result performed on one or more physical LOs by one party in the context of an Activity","Reference to the Location the Action was performed at","false","false","","https://onerecord.iata.org/ns/cargo#LogisticsAction","https://onerecord.iata.org/ns/cargo#performedAt","https://onerecord.iata.org/ns/cargo#Location"</v>
      </c>
      <c r="AG1194" t="str">
        <f t="shared" si="578"/>
        <v>"Abstract.LogisticsAction"</v>
      </c>
      <c r="AH1194" t="str">
        <f t="shared" si="579"/>
        <v>"performedAt"</v>
      </c>
      <c r="AI1194" t="str">
        <f t="shared" si="580"/>
        <v>"Common.Location"</v>
      </c>
      <c r="AJ1194" t="str">
        <f t="shared" si="581"/>
        <v>"onsiteActions"</v>
      </c>
      <c r="AK1194" t="str">
        <f t="shared" si="582"/>
        <v>"hasOne"</v>
      </c>
      <c r="AL1194" t="str">
        <f t="shared" si="583"/>
        <v>"Abstract.LogisticsAction","performedAt","Common.Location","onsiteActions","hasOne"</v>
      </c>
      <c r="AN1194">
        <f>COUNTIF(View_conceptual!G:G,L1194)</f>
        <v>0</v>
      </c>
      <c r="AO1194">
        <f>COUNTIF(View_conceptual!H:H,L1194)+COUNTIF(View_conceptual!I:I,N1194)</f>
        <v>0</v>
      </c>
      <c r="AQ1194" t="str">
        <f t="shared" si="584"/>
        <v/>
      </c>
      <c r="AR1194" t="str">
        <f t="shared" si="585"/>
        <v/>
      </c>
      <c r="AT1194">
        <f>COUNTIF(View_full!G:G,L1194)</f>
        <v>1</v>
      </c>
      <c r="AU1194">
        <f>COUNTIF(View_full!H:H,L1194)+COUNTIF(View_full!I:I,N1194)</f>
        <v>0</v>
      </c>
      <c r="AV1194">
        <f>COUNTIFS(Property_Manual!$A$2:$A$1206,Raw!L1194,Property_Manual!$B$2:$B$1206,Raw!M1194,Property_Manual!$C$2:$C$1206,Raw!N1194,Property_Manual!$D$2:$D$1206,Raw!O1194,Property_Manual!$F$2:$F$1206,"x")</f>
        <v>0</v>
      </c>
      <c r="AW1194" t="str">
        <f t="shared" si="586"/>
        <v>"Abstract","LogisticsAction","performedAt","Common","Location",1,"Superclass: LogisticsAction is a specific task with a specific result performed on one or more physical LOs by one party in the context of an Activity","Reference to the Location the Action was performed at","false","false","","https://onerecord.iata.org/ns/cargo#LogisticsAction","https://onerecord.iata.org/ns/cargo#performedAt","https://onerecord.iata.org/ns/cargo#Location"</v>
      </c>
      <c r="AX1194" t="str">
        <f t="shared" si="587"/>
        <v/>
      </c>
      <c r="AY1194" t="str">
        <f t="shared" si="588"/>
        <v/>
      </c>
    </row>
    <row r="1195" spans="1:51" x14ac:dyDescent="0.2">
      <c r="A1195" s="5" t="s">
        <v>1255</v>
      </c>
      <c r="B1195" s="5" t="s">
        <v>1196</v>
      </c>
      <c r="C1195" s="5" t="s">
        <v>115</v>
      </c>
      <c r="D1195" s="5" t="s">
        <v>424</v>
      </c>
      <c r="E1195" s="5" t="s">
        <v>1198</v>
      </c>
      <c r="F1195" s="5" t="s">
        <v>89</v>
      </c>
      <c r="G1195">
        <v>1</v>
      </c>
      <c r="H1195" s="5" t="s">
        <v>192</v>
      </c>
      <c r="I1195" s="5" t="s">
        <v>798</v>
      </c>
      <c r="J1195" s="5" t="s">
        <v>425</v>
      </c>
      <c r="K1195" s="5"/>
      <c r="L1195" t="str">
        <f t="shared" si="558"/>
        <v>LogisticsAction</v>
      </c>
      <c r="M1195" t="str">
        <f t="shared" si="559"/>
        <v>performedAt</v>
      </c>
      <c r="N1195" t="str">
        <f t="shared" si="560"/>
        <v>Location</v>
      </c>
      <c r="O1195" t="str">
        <f t="shared" si="561"/>
        <v>onsiteActions</v>
      </c>
      <c r="P1195" t="str">
        <f t="shared" si="562"/>
        <v/>
      </c>
      <c r="Q1195" t="str">
        <f t="shared" si="563"/>
        <v>Object</v>
      </c>
      <c r="R1195" t="str">
        <f t="shared" si="564"/>
        <v/>
      </c>
      <c r="S1195" t="str">
        <f t="shared" si="565"/>
        <v/>
      </c>
      <c r="T1195" t="str">
        <f t="shared" si="566"/>
        <v/>
      </c>
      <c r="U1195" t="str">
        <f t="shared" si="567"/>
        <v/>
      </c>
      <c r="V1195" t="str">
        <f t="shared" si="568"/>
        <v/>
      </c>
      <c r="W1195" t="str">
        <f>IF($A1195="Implicit","",COUNTIFS($C$8:C1195,C1195,$A$8:A1195,"Explicit"))</f>
        <v/>
      </c>
      <c r="X1195" t="str">
        <f t="shared" si="569"/>
        <v/>
      </c>
      <c r="Y1195" t="str">
        <f t="shared" si="570"/>
        <v/>
      </c>
      <c r="Z1195" t="str">
        <f t="shared" si="571"/>
        <v/>
      </c>
      <c r="AA1195" t="str">
        <f t="shared" si="572"/>
        <v/>
      </c>
      <c r="AB1195" t="str">
        <f t="shared" si="573"/>
        <v/>
      </c>
      <c r="AC1195" t="str">
        <f t="shared" si="574"/>
        <v/>
      </c>
      <c r="AD1195" t="str">
        <f t="shared" si="575"/>
        <v/>
      </c>
      <c r="AE1195" t="str">
        <f t="shared" si="576"/>
        <v/>
      </c>
      <c r="AF1195" t="str">
        <f t="shared" si="577"/>
        <v/>
      </c>
      <c r="AG1195" t="str">
        <f t="shared" si="578"/>
        <v>"Abstract.LogisticsAction"</v>
      </c>
      <c r="AH1195" t="str">
        <f t="shared" si="579"/>
        <v>"performedAt"</v>
      </c>
      <c r="AI1195" t="str">
        <f t="shared" si="580"/>
        <v>"Common.Location"</v>
      </c>
      <c r="AJ1195" t="str">
        <f t="shared" si="581"/>
        <v>"onsiteActions"</v>
      </c>
      <c r="AK1195" t="str">
        <f t="shared" si="582"/>
        <v>"hasOne"</v>
      </c>
      <c r="AL1195" t="str">
        <f t="shared" si="583"/>
        <v>"Abstract.LogisticsAction","performedAt","Common.Location","onsiteActions","hasOne"</v>
      </c>
      <c r="AN1195">
        <f>COUNTIF(View_conceptual!G:G,L1195)</f>
        <v>0</v>
      </c>
      <c r="AO1195">
        <f>COUNTIF(View_conceptual!H:H,L1195)+COUNTIF(View_conceptual!I:I,N1195)</f>
        <v>0</v>
      </c>
      <c r="AQ1195" t="str">
        <f t="shared" si="584"/>
        <v/>
      </c>
      <c r="AR1195" t="str">
        <f t="shared" si="585"/>
        <v/>
      </c>
      <c r="AT1195">
        <f>COUNTIF(View_full!G:G,L1195)</f>
        <v>1</v>
      </c>
      <c r="AU1195">
        <f>COUNTIF(View_full!H:H,L1195)+COUNTIF(View_full!I:I,N1195)</f>
        <v>0</v>
      </c>
      <c r="AV1195">
        <f>COUNTIFS(Property_Manual!$A$2:$A$1206,Raw!L1195,Property_Manual!$B$2:$B$1206,Raw!M1195,Property_Manual!$C$2:$C$1206,Raw!N1195,Property_Manual!$D$2:$D$1206,Raw!O1195,Property_Manual!$F$2:$F$1206,"x")</f>
        <v>0</v>
      </c>
      <c r="AW1195" t="str">
        <f t="shared" si="586"/>
        <v/>
      </c>
      <c r="AX1195" t="str">
        <f t="shared" si="587"/>
        <v/>
      </c>
      <c r="AY1195" t="str">
        <f t="shared" si="588"/>
        <v/>
      </c>
    </row>
    <row r="1196" spans="1:51" x14ac:dyDescent="0.2">
      <c r="A1196" s="5" t="s">
        <v>1254</v>
      </c>
      <c r="B1196" s="5" t="s">
        <v>1196</v>
      </c>
      <c r="C1196" s="5" t="s">
        <v>115</v>
      </c>
      <c r="D1196" s="5" t="s">
        <v>422</v>
      </c>
      <c r="E1196" s="5" t="s">
        <v>3</v>
      </c>
      <c r="F1196" s="5" t="s">
        <v>4</v>
      </c>
      <c r="G1196">
        <v>1</v>
      </c>
      <c r="H1196" s="5"/>
      <c r="I1196" s="5" t="s">
        <v>798</v>
      </c>
      <c r="J1196" s="5" t="s">
        <v>423</v>
      </c>
      <c r="K1196" s="5"/>
      <c r="L1196" t="str">
        <f t="shared" si="558"/>
        <v>LogisticsAction</v>
      </c>
      <c r="M1196" t="str">
        <f t="shared" si="559"/>
        <v>actionTimeType</v>
      </c>
      <c r="N1196" t="str">
        <f t="shared" si="560"/>
        <v>ActionTimeType</v>
      </c>
      <c r="O1196" t="str">
        <f t="shared" si="561"/>
        <v/>
      </c>
      <c r="P1196" t="str">
        <f t="shared" si="562"/>
        <v/>
      </c>
      <c r="Q1196" t="str">
        <f t="shared" si="563"/>
        <v>Object</v>
      </c>
      <c r="R1196" t="str">
        <f t="shared" si="564"/>
        <v>"Abstract"</v>
      </c>
      <c r="S1196" t="str">
        <f t="shared" si="565"/>
        <v>"LogisticsAction"</v>
      </c>
      <c r="T1196" t="str">
        <f t="shared" si="566"/>
        <v>"actionTimeType"</v>
      </c>
      <c r="U1196" t="str">
        <f t="shared" si="567"/>
        <v>"Enum"</v>
      </c>
      <c r="V1196" t="str">
        <f t="shared" si="568"/>
        <v>"ActionTimeType"</v>
      </c>
      <c r="W1196">
        <f>IF($A1196="Implicit","",COUNTIFS($C$8:C1196,C1196,$A$8:A1196,"Explicit"))</f>
        <v>2</v>
      </c>
      <c r="X1196" t="str">
        <f t="shared" si="569"/>
        <v>"Superclass: LogisticsAction is a specific task with a specific result performed on one or more physical LOs by one party in the context of an Activity"</v>
      </c>
      <c r="Y1196" t="str">
        <f t="shared" si="570"/>
        <v>"Enum stating the type of the Action"</v>
      </c>
      <c r="Z1196" t="str">
        <f t="shared" si="571"/>
        <v>"false"</v>
      </c>
      <c r="AA1196" t="str">
        <f t="shared" si="572"/>
        <v>"true"</v>
      </c>
      <c r="AB1196" t="str">
        <f t="shared" si="573"/>
        <v>""</v>
      </c>
      <c r="AC1196" t="str">
        <f t="shared" si="574"/>
        <v>"https://onerecord.iata.org/ns/cargo#LogisticsAction"</v>
      </c>
      <c r="AD1196" t="str">
        <f t="shared" si="575"/>
        <v>"https://onerecord.iata.org/ns/cargo#actionTimeType"</v>
      </c>
      <c r="AE1196" t="str">
        <f t="shared" si="576"/>
        <v>"https://onerecord.iata.org/ns/cargo#ActionTimeType"</v>
      </c>
      <c r="AF1196" t="str">
        <f t="shared" si="577"/>
        <v>"Abstract","LogisticsAction","actionTimeType","Enum","ActionTimeType",2,"Superclass: LogisticsAction is a specific task with a specific result performed on one or more physical LOs by one party in the context of an Activity","Enum stating the type of the Action","false","true","","https://onerecord.iata.org/ns/cargo#LogisticsAction","https://onerecord.iata.org/ns/cargo#actionTimeType","https://onerecord.iata.org/ns/cargo#ActionTimeType"</v>
      </c>
      <c r="AG1196" t="str">
        <f t="shared" si="578"/>
        <v>"Abstract.LogisticsAction"</v>
      </c>
      <c r="AH1196" t="str">
        <f t="shared" si="579"/>
        <v>"actionTimeType"</v>
      </c>
      <c r="AI1196" t="str">
        <f t="shared" si="580"/>
        <v>"Enum.ActionTimeType"</v>
      </c>
      <c r="AJ1196" t="str">
        <f t="shared" si="581"/>
        <v>""</v>
      </c>
      <c r="AK1196" t="str">
        <f t="shared" si="582"/>
        <v>"hasOne"</v>
      </c>
      <c r="AL1196" t="str">
        <f t="shared" si="583"/>
        <v>"Abstract.LogisticsAction","actionTimeType","Enum.ActionTimeType","","hasOne"</v>
      </c>
      <c r="AN1196">
        <f>COUNTIF(View_conceptual!G:G,L1196)</f>
        <v>0</v>
      </c>
      <c r="AO1196">
        <f>COUNTIF(View_conceptual!H:H,L1196)+COUNTIF(View_conceptual!I:I,N1196)</f>
        <v>0</v>
      </c>
      <c r="AQ1196" t="str">
        <f t="shared" si="584"/>
        <v/>
      </c>
      <c r="AR1196" t="str">
        <f t="shared" si="585"/>
        <v/>
      </c>
      <c r="AT1196">
        <f>COUNTIF(View_full!G:G,L1196)</f>
        <v>1</v>
      </c>
      <c r="AU1196">
        <f>COUNTIF(View_full!H:H,L1196)+COUNTIF(View_full!I:I,N1196)</f>
        <v>0</v>
      </c>
      <c r="AV1196">
        <f>COUNTIFS(Property_Manual!$A$2:$A$1206,Raw!L1196,Property_Manual!$B$2:$B$1206,Raw!M1196,Property_Manual!$C$2:$C$1206,Raw!N1196,Property_Manual!$D$2:$D$1206,Raw!O1196,Property_Manual!$F$2:$F$1206,"x")</f>
        <v>0</v>
      </c>
      <c r="AW1196" t="str">
        <f t="shared" si="586"/>
        <v>"Abstract","LogisticsAction","actionTimeType","Enum","ActionTimeType",2,"Superclass: LogisticsAction is a specific task with a specific result performed on one or more physical LOs by one party in the context of an Activity","Enum stating the type of the Action","false","true","","https://onerecord.iata.org/ns/cargo#LogisticsAction","https://onerecord.iata.org/ns/cargo#actionTimeType","https://onerecord.iata.org/ns/cargo#ActionTimeType"</v>
      </c>
      <c r="AX1196" t="str">
        <f t="shared" si="587"/>
        <v/>
      </c>
      <c r="AY1196" t="str">
        <f t="shared" si="588"/>
        <v/>
      </c>
    </row>
    <row r="1197" spans="1:51" x14ac:dyDescent="0.2">
      <c r="A1197" s="5" t="s">
        <v>1254</v>
      </c>
      <c r="B1197" s="5" t="s">
        <v>1196</v>
      </c>
      <c r="C1197" s="5" t="s">
        <v>115</v>
      </c>
      <c r="D1197" s="5" t="s">
        <v>426</v>
      </c>
      <c r="E1197" s="5" t="s">
        <v>1196</v>
      </c>
      <c r="F1197" s="5" t="s">
        <v>21</v>
      </c>
      <c r="G1197">
        <v>1</v>
      </c>
      <c r="H1197" s="5"/>
      <c r="I1197" s="5" t="s">
        <v>798</v>
      </c>
      <c r="J1197" s="5" t="s">
        <v>427</v>
      </c>
      <c r="K1197" s="5" t="s">
        <v>1829</v>
      </c>
      <c r="L1197" t="str">
        <f t="shared" si="558"/>
        <v>LogisticsAction</v>
      </c>
      <c r="M1197" t="str">
        <f t="shared" si="559"/>
        <v>servedActivity</v>
      </c>
      <c r="N1197" t="str">
        <f t="shared" si="560"/>
        <v>LogisticsActivity</v>
      </c>
      <c r="O1197" t="str">
        <f t="shared" si="561"/>
        <v/>
      </c>
      <c r="P1197" t="str">
        <f t="shared" si="562"/>
        <v>UnitComposition|TransportMovement|Storage</v>
      </c>
      <c r="Q1197" t="str">
        <f t="shared" si="563"/>
        <v>Object</v>
      </c>
      <c r="R1197" t="str">
        <f t="shared" si="564"/>
        <v>"Abstract"</v>
      </c>
      <c r="S1197" t="str">
        <f t="shared" si="565"/>
        <v>"LogisticsAction"</v>
      </c>
      <c r="T1197" t="str">
        <f t="shared" si="566"/>
        <v>"servedActivity"</v>
      </c>
      <c r="U1197" t="str">
        <f t="shared" si="567"/>
        <v>"Abstract"</v>
      </c>
      <c r="V1197" t="str">
        <f t="shared" si="568"/>
        <v>"LogisticsActivity"</v>
      </c>
      <c r="W1197">
        <f>IF($A1197="Implicit","",COUNTIFS($C$8:C1197,C1197,$A$8:A1197,"Explicit"))</f>
        <v>3</v>
      </c>
      <c r="X1197" t="str">
        <f t="shared" si="569"/>
        <v>"Superclass: LogisticsAction is a specific task with a specific result performed on one or more physical LOs by one party in the context of an Activity"</v>
      </c>
      <c r="Y1197" t="str">
        <f t="shared" si="570"/>
        <v>"Reference to the Activity the Action was performed for"</v>
      </c>
      <c r="Z1197" t="str">
        <f t="shared" si="571"/>
        <v>"false"</v>
      </c>
      <c r="AA1197" t="str">
        <f t="shared" si="572"/>
        <v>"false"</v>
      </c>
      <c r="AB1197" t="str">
        <f t="shared" si="573"/>
        <v>"UnitComposition|TransportMovement|Storage"</v>
      </c>
      <c r="AC1197" t="str">
        <f t="shared" si="574"/>
        <v>"https://onerecord.iata.org/ns/cargo#LogisticsAction"</v>
      </c>
      <c r="AD1197" t="str">
        <f t="shared" si="575"/>
        <v>"https://onerecord.iata.org/ns/cargo#servedActivity"</v>
      </c>
      <c r="AE1197" t="str">
        <f t="shared" si="576"/>
        <v>"https://onerecord.iata.org/ns/cargo#LogisticsActivity"</v>
      </c>
      <c r="AF1197" t="str">
        <f t="shared" si="577"/>
        <v>"Abstract","LogisticsAction","servedActivity","Abstract","LogisticsActivity",3,"Superclass: LogisticsAction is a specific task with a specific result performed on one or more physical LOs by one party in the context of an Activity","Reference to the Activity the Action was performed for","false","false","UnitComposition|TransportMovement|Storage","https://onerecord.iata.org/ns/cargo#LogisticsAction","https://onerecord.iata.org/ns/cargo#servedActivity","https://onerecord.iata.org/ns/cargo#LogisticsActivity"</v>
      </c>
      <c r="AG1197" t="str">
        <f t="shared" si="578"/>
        <v>"Abstract.LogisticsAction"</v>
      </c>
      <c r="AH1197" t="str">
        <f t="shared" si="579"/>
        <v>"servedActivity"</v>
      </c>
      <c r="AI1197" t="str">
        <f t="shared" si="580"/>
        <v>"Abstract.LogisticsActivity"</v>
      </c>
      <c r="AJ1197" t="str">
        <f t="shared" si="581"/>
        <v>""</v>
      </c>
      <c r="AK1197" t="str">
        <f t="shared" si="582"/>
        <v>"hasOne"</v>
      </c>
      <c r="AL1197" t="str">
        <f t="shared" si="583"/>
        <v>"Abstract.LogisticsAction","servedActivity","Abstract.LogisticsActivity","","hasOne"</v>
      </c>
      <c r="AN1197">
        <f>COUNTIF(View_conceptual!G:G,L1197)</f>
        <v>0</v>
      </c>
      <c r="AO1197">
        <f>COUNTIF(View_conceptual!H:H,L1197)+COUNTIF(View_conceptual!I:I,N1197)</f>
        <v>0</v>
      </c>
      <c r="AQ1197" t="str">
        <f t="shared" si="584"/>
        <v/>
      </c>
      <c r="AR1197" t="str">
        <f t="shared" si="585"/>
        <v/>
      </c>
      <c r="AT1197">
        <f>COUNTIF(View_full!G:G,L1197)</f>
        <v>1</v>
      </c>
      <c r="AU1197">
        <f>COUNTIF(View_full!H:H,L1197)+COUNTIF(View_full!I:I,N1197)</f>
        <v>0</v>
      </c>
      <c r="AV1197">
        <f>COUNTIFS(Property_Manual!$A$2:$A$1206,Raw!L1197,Property_Manual!$B$2:$B$1206,Raw!M1197,Property_Manual!$C$2:$C$1206,Raw!N1197,Property_Manual!$D$2:$D$1206,Raw!O1197,Property_Manual!$F$2:$F$1206,"x")</f>
        <v>0</v>
      </c>
      <c r="AW1197" t="str">
        <f t="shared" si="586"/>
        <v>"Abstract","LogisticsAction","servedActivity","Abstract","LogisticsActivity",3,"Superclass: LogisticsAction is a specific task with a specific result performed on one or more physical LOs by one party in the context of an Activity","Reference to the Activity the Action was performed for","false","false","UnitComposition|TransportMovement|Storage","https://onerecord.iata.org/ns/cargo#LogisticsAction","https://onerecord.iata.org/ns/cargo#servedActivity","https://onerecord.iata.org/ns/cargo#LogisticsActivity"</v>
      </c>
      <c r="AX1197" t="str">
        <f t="shared" si="587"/>
        <v/>
      </c>
      <c r="AY1197" t="str">
        <f t="shared" si="588"/>
        <v/>
      </c>
    </row>
    <row r="1198" spans="1:51" x14ac:dyDescent="0.2">
      <c r="A1198" s="5" t="s">
        <v>1254</v>
      </c>
      <c r="B1198" s="5" t="s">
        <v>1196</v>
      </c>
      <c r="C1198" s="5" t="s">
        <v>115</v>
      </c>
      <c r="D1198" s="5" t="s">
        <v>38</v>
      </c>
      <c r="E1198" s="5" t="s">
        <v>1209</v>
      </c>
      <c r="F1198" s="5" t="s">
        <v>23</v>
      </c>
      <c r="H1198" t="s">
        <v>415</v>
      </c>
      <c r="I1198" s="5" t="s">
        <v>798</v>
      </c>
      <c r="J1198" s="5" t="s">
        <v>39</v>
      </c>
      <c r="K1198" s="5"/>
      <c r="L1198" t="str">
        <f t="shared" si="558"/>
        <v>LogisticsAction</v>
      </c>
      <c r="M1198" t="str">
        <f t="shared" si="559"/>
        <v>checks</v>
      </c>
      <c r="N1198" t="str">
        <f t="shared" si="560"/>
        <v>Check</v>
      </c>
      <c r="O1198" t="str">
        <f t="shared" si="561"/>
        <v>checkedObject</v>
      </c>
      <c r="P1198" t="str">
        <f t="shared" si="562"/>
        <v/>
      </c>
      <c r="Q1198" t="str">
        <f t="shared" si="563"/>
        <v>Object</v>
      </c>
      <c r="R1198" t="str">
        <f t="shared" si="564"/>
        <v>"Abstract"</v>
      </c>
      <c r="S1198" t="str">
        <f t="shared" si="565"/>
        <v>"LogisticsAction"</v>
      </c>
      <c r="T1198" t="str">
        <f t="shared" si="566"/>
        <v>"checks"</v>
      </c>
      <c r="U1198" t="str">
        <f t="shared" si="567"/>
        <v>"Action"</v>
      </c>
      <c r="V1198" t="str">
        <f t="shared" si="568"/>
        <v>"Check"</v>
      </c>
      <c r="W1198">
        <f>IF($A1198="Implicit","",COUNTIFS($C$8:C1198,C1198,$A$8:A1198,"Explicit"))</f>
        <v>4</v>
      </c>
      <c r="X1198" t="str">
        <f t="shared" si="569"/>
        <v>"Superclass: LogisticsAction is a specific task with a specific result performed on one or more physical LOs by one party in the context of an Activity"</v>
      </c>
      <c r="Y1198" t="str">
        <f t="shared" si="570"/>
        <v>"References to the CheckActions performed on the object"</v>
      </c>
      <c r="Z1198" t="str">
        <f t="shared" si="571"/>
        <v>"true"</v>
      </c>
      <c r="AA1198" t="str">
        <f t="shared" si="572"/>
        <v>"false"</v>
      </c>
      <c r="AB1198" t="str">
        <f t="shared" si="573"/>
        <v>""</v>
      </c>
      <c r="AC1198" t="str">
        <f t="shared" si="574"/>
        <v>"https://onerecord.iata.org/ns/cargo#LogisticsAction"</v>
      </c>
      <c r="AD1198" t="str">
        <f t="shared" si="575"/>
        <v>"https://onerecord.iata.org/ns/cargo#checks"</v>
      </c>
      <c r="AE1198" t="str">
        <f t="shared" si="576"/>
        <v>"https://onerecord.iata.org/ns/cargo#Check"</v>
      </c>
      <c r="AF1198" t="str">
        <f t="shared" si="577"/>
        <v>"Abstract","LogisticsAction","checks","Action","Check",4,"Superclass: LogisticsAction is a specific task with a specific result performed on one or more physical LOs by one party in the context of an Activity","References to the CheckActions performed on the object","true","false","","https://onerecord.iata.org/ns/cargo#LogisticsAction","https://onerecord.iata.org/ns/cargo#checks","https://onerecord.iata.org/ns/cargo#Check"</v>
      </c>
      <c r="AG1198" t="str">
        <f t="shared" si="578"/>
        <v>"Abstract.LogisticsAction"</v>
      </c>
      <c r="AH1198" t="str">
        <f t="shared" si="579"/>
        <v>"checks"</v>
      </c>
      <c r="AI1198" t="str">
        <f t="shared" si="580"/>
        <v>"Action.Check"</v>
      </c>
      <c r="AJ1198" t="str">
        <f t="shared" si="581"/>
        <v>"checkedObject"</v>
      </c>
      <c r="AK1198" t="str">
        <f t="shared" si="582"/>
        <v>"hasMany"</v>
      </c>
      <c r="AL1198" t="str">
        <f t="shared" si="583"/>
        <v>"Abstract.LogisticsAction","checks","Action.Check","checkedObject","hasMany"</v>
      </c>
      <c r="AN1198">
        <f>COUNTIF(View_conceptual!G:G,L1198)</f>
        <v>0</v>
      </c>
      <c r="AO1198">
        <f>COUNTIF(View_conceptual!H:H,L1198)+COUNTIF(View_conceptual!I:I,N1198)</f>
        <v>0</v>
      </c>
      <c r="AQ1198" t="str">
        <f t="shared" si="584"/>
        <v/>
      </c>
      <c r="AR1198" t="str">
        <f t="shared" si="585"/>
        <v/>
      </c>
      <c r="AT1198">
        <f>COUNTIF(View_full!G:G,L1198)</f>
        <v>1</v>
      </c>
      <c r="AU1198">
        <f>COUNTIF(View_full!H:H,L1198)+COUNTIF(View_full!I:I,N1198)</f>
        <v>0</v>
      </c>
      <c r="AV1198">
        <f>COUNTIFS(Property_Manual!$A$2:$A$1206,Raw!L1198,Property_Manual!$B$2:$B$1206,Raw!M1198,Property_Manual!$C$2:$C$1206,Raw!N1198,Property_Manual!$D$2:$D$1206,Raw!O1198,Property_Manual!$F$2:$F$1206,"x")</f>
        <v>0</v>
      </c>
      <c r="AW1198" t="str">
        <f t="shared" si="586"/>
        <v>"Abstract","LogisticsAction","checks","Action","Check",4,"Superclass: LogisticsAction is a specific task with a specific result performed on one or more physical LOs by one party in the context of an Activity","References to the CheckActions performed on the object","true","false","","https://onerecord.iata.org/ns/cargo#LogisticsAction","https://onerecord.iata.org/ns/cargo#checks","https://onerecord.iata.org/ns/cargo#Check"</v>
      </c>
      <c r="AX1198" t="str">
        <f t="shared" si="587"/>
        <v/>
      </c>
      <c r="AY1198" t="str">
        <f t="shared" si="588"/>
        <v/>
      </c>
    </row>
    <row r="1199" spans="1:51" x14ac:dyDescent="0.2">
      <c r="A1199" s="5" t="s">
        <v>1254</v>
      </c>
      <c r="B1199" s="5" t="s">
        <v>1196</v>
      </c>
      <c r="C1199" s="5" t="s">
        <v>115</v>
      </c>
      <c r="D1199" s="5" t="s">
        <v>43</v>
      </c>
      <c r="E1199" s="5" t="s">
        <v>1198</v>
      </c>
      <c r="F1199" s="5" t="s">
        <v>44</v>
      </c>
      <c r="H1199" t="s">
        <v>654</v>
      </c>
      <c r="I1199" s="5" t="s">
        <v>798</v>
      </c>
      <c r="J1199" s="5" t="s">
        <v>45</v>
      </c>
      <c r="K1199" s="5"/>
      <c r="L1199" t="str">
        <f t="shared" si="558"/>
        <v>LogisticsAction</v>
      </c>
      <c r="M1199" t="str">
        <f t="shared" si="559"/>
        <v>externalReferences</v>
      </c>
      <c r="N1199" t="str">
        <f t="shared" si="560"/>
        <v>ExternalReference</v>
      </c>
      <c r="O1199" t="str">
        <f t="shared" si="561"/>
        <v>referenceForObjects</v>
      </c>
      <c r="P1199" t="str">
        <f t="shared" si="562"/>
        <v/>
      </c>
      <c r="Q1199" t="str">
        <f t="shared" si="563"/>
        <v>Object</v>
      </c>
      <c r="R1199" t="str">
        <f t="shared" si="564"/>
        <v>"Abstract"</v>
      </c>
      <c r="S1199" t="str">
        <f t="shared" si="565"/>
        <v>"LogisticsAction"</v>
      </c>
      <c r="T1199" t="str">
        <f t="shared" si="566"/>
        <v>"externalReferences"</v>
      </c>
      <c r="U1199" t="str">
        <f t="shared" si="567"/>
        <v>"Common"</v>
      </c>
      <c r="V1199" t="str">
        <f t="shared" si="568"/>
        <v>"ExternalReference"</v>
      </c>
      <c r="W1199">
        <f>IF($A1199="Implicit","",COUNTIFS($C$8:C1199,C1199,$A$8:A1199,"Explicit"))</f>
        <v>5</v>
      </c>
      <c r="X1199" t="str">
        <f t="shared" si="569"/>
        <v>"Superclass: LogisticsAction is a specific task with a specific result performed on one or more physical LOs by one party in the context of an Activity"</v>
      </c>
      <c r="Y1199" t="str">
        <f t="shared" si="570"/>
        <v>"References to all associated ExternalReferences"</v>
      </c>
      <c r="Z1199" t="str">
        <f t="shared" si="571"/>
        <v>"true"</v>
      </c>
      <c r="AA1199" t="str">
        <f t="shared" si="572"/>
        <v>"false"</v>
      </c>
      <c r="AB1199" t="str">
        <f t="shared" si="573"/>
        <v>""</v>
      </c>
      <c r="AC1199" t="str">
        <f t="shared" si="574"/>
        <v>"https://onerecord.iata.org/ns/cargo#LogisticsAction"</v>
      </c>
      <c r="AD1199" t="str">
        <f t="shared" si="575"/>
        <v>"https://onerecord.iata.org/ns/cargo#externalReferences"</v>
      </c>
      <c r="AE1199" t="str">
        <f t="shared" si="576"/>
        <v>"https://onerecord.iata.org/ns/cargo#ExternalReference"</v>
      </c>
      <c r="AF1199" t="str">
        <f t="shared" si="577"/>
        <v>"Abstract","LogisticsAction","externalReferences","Common","ExternalReference",5,"Superclass: LogisticsAction is a specific task with a specific result performed on one or more physical LOs by one party in the context of an Activity","References to all associated ExternalReferences","true","false","","https://onerecord.iata.org/ns/cargo#LogisticsAction","https://onerecord.iata.org/ns/cargo#externalReferences","https://onerecord.iata.org/ns/cargo#ExternalReference"</v>
      </c>
      <c r="AG1199" t="str">
        <f t="shared" si="578"/>
        <v>"Abstract.LogisticsAction"</v>
      </c>
      <c r="AH1199" t="str">
        <f t="shared" si="579"/>
        <v>"externalReferences"</v>
      </c>
      <c r="AI1199" t="str">
        <f t="shared" si="580"/>
        <v>"Common.ExternalReference"</v>
      </c>
      <c r="AJ1199" t="str">
        <f t="shared" si="581"/>
        <v>"referenceForObjects"</v>
      </c>
      <c r="AK1199" t="str">
        <f t="shared" si="582"/>
        <v>"hasMany"</v>
      </c>
      <c r="AL1199" t="str">
        <f t="shared" si="583"/>
        <v>"Abstract.LogisticsAction","externalReferences","Common.ExternalReference","referenceForObjects","hasMany"</v>
      </c>
      <c r="AN1199">
        <f>COUNTIF(View_conceptual!G:G,L1199)</f>
        <v>0</v>
      </c>
      <c r="AO1199">
        <f>COUNTIF(View_conceptual!H:H,L1199)+COUNTIF(View_conceptual!I:I,N1199)</f>
        <v>0</v>
      </c>
      <c r="AQ1199" t="str">
        <f t="shared" si="584"/>
        <v/>
      </c>
      <c r="AR1199" t="str">
        <f t="shared" si="585"/>
        <v/>
      </c>
      <c r="AT1199">
        <f>COUNTIF(View_full!G:G,L1199)</f>
        <v>1</v>
      </c>
      <c r="AU1199">
        <f>COUNTIF(View_full!H:H,L1199)+COUNTIF(View_full!I:I,N1199)</f>
        <v>0</v>
      </c>
      <c r="AV1199">
        <f>COUNTIFS(Property_Manual!$A$2:$A$1206,Raw!L1199,Property_Manual!$B$2:$B$1206,Raw!M1199,Property_Manual!$C$2:$C$1206,Raw!N1199,Property_Manual!$D$2:$D$1206,Raw!O1199,Property_Manual!$F$2:$F$1206,"x")</f>
        <v>0</v>
      </c>
      <c r="AW1199" t="str">
        <f t="shared" si="586"/>
        <v>"Abstract","LogisticsAction","externalReferences","Common","ExternalReference",5,"Superclass: LogisticsAction is a specific task with a specific result performed on one or more physical LOs by one party in the context of an Activity","References to all associated ExternalReferences","true","false","","https://onerecord.iata.org/ns/cargo#LogisticsAction","https://onerecord.iata.org/ns/cargo#externalReferences","https://onerecord.iata.org/ns/cargo#ExternalReference"</v>
      </c>
      <c r="AX1199" t="str">
        <f t="shared" si="587"/>
        <v/>
      </c>
      <c r="AY1199" t="str">
        <f t="shared" si="588"/>
        <v/>
      </c>
    </row>
    <row r="1200" spans="1:51" x14ac:dyDescent="0.2">
      <c r="A1200" s="5" t="s">
        <v>1255</v>
      </c>
      <c r="B1200" s="5" t="s">
        <v>1196</v>
      </c>
      <c r="C1200" s="5" t="s">
        <v>115</v>
      </c>
      <c r="D1200" s="5" t="s">
        <v>422</v>
      </c>
      <c r="E1200" t="s">
        <v>3</v>
      </c>
      <c r="F1200" s="5" t="s">
        <v>4</v>
      </c>
      <c r="G1200">
        <v>1</v>
      </c>
      <c r="I1200" s="5" t="s">
        <v>798</v>
      </c>
      <c r="J1200" s="5" t="s">
        <v>423</v>
      </c>
      <c r="K1200" s="5"/>
      <c r="L1200" t="str">
        <f t="shared" si="558"/>
        <v>LogisticsAction</v>
      </c>
      <c r="M1200" t="str">
        <f t="shared" si="559"/>
        <v>actionTimeType</v>
      </c>
      <c r="N1200" t="str">
        <f t="shared" si="560"/>
        <v>ActionTimeType</v>
      </c>
      <c r="O1200" t="str">
        <f t="shared" si="561"/>
        <v/>
      </c>
      <c r="P1200" t="str">
        <f t="shared" si="562"/>
        <v/>
      </c>
      <c r="Q1200" t="str">
        <f t="shared" si="563"/>
        <v>Object</v>
      </c>
      <c r="R1200" t="str">
        <f t="shared" si="564"/>
        <v/>
      </c>
      <c r="S1200" t="str">
        <f t="shared" si="565"/>
        <v/>
      </c>
      <c r="T1200" t="str">
        <f t="shared" si="566"/>
        <v/>
      </c>
      <c r="U1200" t="str">
        <f t="shared" si="567"/>
        <v/>
      </c>
      <c r="V1200" t="str">
        <f t="shared" si="568"/>
        <v/>
      </c>
      <c r="W1200" t="str">
        <f>IF($A1200="Implicit","",COUNTIFS($C$8:C1200,C1200,$A$8:A1200,"Explicit"))</f>
        <v/>
      </c>
      <c r="X1200" t="str">
        <f t="shared" si="569"/>
        <v/>
      </c>
      <c r="Y1200" t="str">
        <f t="shared" si="570"/>
        <v/>
      </c>
      <c r="Z1200" t="str">
        <f t="shared" si="571"/>
        <v/>
      </c>
      <c r="AA1200" t="str">
        <f t="shared" si="572"/>
        <v/>
      </c>
      <c r="AB1200" t="str">
        <f t="shared" si="573"/>
        <v/>
      </c>
      <c r="AC1200" t="str">
        <f t="shared" si="574"/>
        <v/>
      </c>
      <c r="AD1200" t="str">
        <f t="shared" si="575"/>
        <v/>
      </c>
      <c r="AE1200" t="str">
        <f t="shared" si="576"/>
        <v/>
      </c>
      <c r="AF1200" t="str">
        <f t="shared" si="577"/>
        <v/>
      </c>
      <c r="AG1200" t="str">
        <f t="shared" si="578"/>
        <v>"Abstract.LogisticsAction"</v>
      </c>
      <c r="AH1200" t="str">
        <f t="shared" si="579"/>
        <v>"actionTimeType"</v>
      </c>
      <c r="AI1200" t="str">
        <f t="shared" si="580"/>
        <v>"Enum.ActionTimeType"</v>
      </c>
      <c r="AJ1200" t="str">
        <f t="shared" si="581"/>
        <v>""</v>
      </c>
      <c r="AK1200" t="str">
        <f t="shared" si="582"/>
        <v>"hasOne"</v>
      </c>
      <c r="AL1200" t="str">
        <f t="shared" si="583"/>
        <v>"Abstract.LogisticsAction","actionTimeType","Enum.ActionTimeType","","hasOne"</v>
      </c>
      <c r="AN1200">
        <f>COUNTIF(View_conceptual!G:G,L1200)</f>
        <v>0</v>
      </c>
      <c r="AO1200">
        <f>COUNTIF(View_conceptual!H:H,L1200)+COUNTIF(View_conceptual!I:I,N1200)</f>
        <v>0</v>
      </c>
      <c r="AQ1200" t="str">
        <f t="shared" si="584"/>
        <v/>
      </c>
      <c r="AR1200" t="str">
        <f t="shared" si="585"/>
        <v/>
      </c>
      <c r="AT1200">
        <f>COUNTIF(View_full!G:G,L1200)</f>
        <v>1</v>
      </c>
      <c r="AU1200">
        <f>COUNTIF(View_full!H:H,L1200)+COUNTIF(View_full!I:I,N1200)</f>
        <v>0</v>
      </c>
      <c r="AV1200">
        <f>COUNTIFS(Property_Manual!$A$2:$A$1206,Raw!L1200,Property_Manual!$B$2:$B$1206,Raw!M1200,Property_Manual!$C$2:$C$1206,Raw!N1200,Property_Manual!$D$2:$D$1206,Raw!O1200,Property_Manual!$F$2:$F$1206,"x")</f>
        <v>0</v>
      </c>
      <c r="AW1200" t="str">
        <f t="shared" si="586"/>
        <v/>
      </c>
      <c r="AX1200" t="str">
        <f t="shared" si="587"/>
        <v/>
      </c>
      <c r="AY1200" t="str">
        <f t="shared" si="588"/>
        <v/>
      </c>
    </row>
    <row r="1201" spans="1:51" x14ac:dyDescent="0.2">
      <c r="A1201" s="5" t="s">
        <v>1255</v>
      </c>
      <c r="B1201" s="5" t="s">
        <v>1196</v>
      </c>
      <c r="C1201" s="5" t="s">
        <v>115</v>
      </c>
      <c r="D1201" s="5" t="s">
        <v>426</v>
      </c>
      <c r="E1201" s="5" t="s">
        <v>1196</v>
      </c>
      <c r="F1201" s="5" t="s">
        <v>21</v>
      </c>
      <c r="G1201">
        <v>1</v>
      </c>
      <c r="I1201" s="5" t="s">
        <v>798</v>
      </c>
      <c r="J1201" s="5" t="s">
        <v>427</v>
      </c>
      <c r="K1201" s="5" t="s">
        <v>1829</v>
      </c>
      <c r="L1201" t="str">
        <f t="shared" si="558"/>
        <v>LogisticsAction</v>
      </c>
      <c r="M1201" t="str">
        <f t="shared" si="559"/>
        <v>servedActivity</v>
      </c>
      <c r="N1201" t="str">
        <f t="shared" si="560"/>
        <v>LogisticsActivity</v>
      </c>
      <c r="O1201" t="str">
        <f t="shared" si="561"/>
        <v/>
      </c>
      <c r="P1201" t="str">
        <f t="shared" si="562"/>
        <v>UnitComposition|TransportMovement|Storage</v>
      </c>
      <c r="Q1201" t="str">
        <f t="shared" si="563"/>
        <v>Object</v>
      </c>
      <c r="R1201" t="str">
        <f t="shared" si="564"/>
        <v/>
      </c>
      <c r="S1201" t="str">
        <f t="shared" si="565"/>
        <v/>
      </c>
      <c r="T1201" t="str">
        <f t="shared" si="566"/>
        <v/>
      </c>
      <c r="U1201" t="str">
        <f t="shared" si="567"/>
        <v/>
      </c>
      <c r="V1201" t="str">
        <f t="shared" si="568"/>
        <v/>
      </c>
      <c r="W1201" t="str">
        <f>IF($A1201="Implicit","",COUNTIFS($C$8:C1201,C1201,$A$8:A1201,"Explicit"))</f>
        <v/>
      </c>
      <c r="X1201" t="str">
        <f t="shared" si="569"/>
        <v/>
      </c>
      <c r="Y1201" t="str">
        <f t="shared" si="570"/>
        <v/>
      </c>
      <c r="Z1201" t="str">
        <f t="shared" si="571"/>
        <v/>
      </c>
      <c r="AA1201" t="str">
        <f t="shared" si="572"/>
        <v/>
      </c>
      <c r="AB1201" t="str">
        <f t="shared" si="573"/>
        <v/>
      </c>
      <c r="AC1201" t="str">
        <f t="shared" si="574"/>
        <v/>
      </c>
      <c r="AD1201" t="str">
        <f t="shared" si="575"/>
        <v/>
      </c>
      <c r="AE1201" t="str">
        <f t="shared" si="576"/>
        <v/>
      </c>
      <c r="AF1201" t="str">
        <f t="shared" si="577"/>
        <v/>
      </c>
      <c r="AG1201" t="str">
        <f t="shared" si="578"/>
        <v>"Abstract.LogisticsAction"</v>
      </c>
      <c r="AH1201" t="str">
        <f t="shared" si="579"/>
        <v>"servedActivity"</v>
      </c>
      <c r="AI1201" t="str">
        <f t="shared" si="580"/>
        <v>"Abstract.LogisticsActivity"</v>
      </c>
      <c r="AJ1201" t="str">
        <f t="shared" si="581"/>
        <v>""</v>
      </c>
      <c r="AK1201" t="str">
        <f t="shared" si="582"/>
        <v>"hasOne"</v>
      </c>
      <c r="AL1201" t="str">
        <f t="shared" si="583"/>
        <v>"Abstract.LogisticsAction","servedActivity","Abstract.LogisticsActivity","","hasOne"</v>
      </c>
      <c r="AN1201">
        <f>COUNTIF(View_conceptual!G:G,L1201)</f>
        <v>0</v>
      </c>
      <c r="AO1201">
        <f>COUNTIF(View_conceptual!H:H,L1201)+COUNTIF(View_conceptual!I:I,N1201)</f>
        <v>0</v>
      </c>
      <c r="AQ1201" t="str">
        <f t="shared" si="584"/>
        <v/>
      </c>
      <c r="AR1201" t="str">
        <f t="shared" si="585"/>
        <v/>
      </c>
      <c r="AT1201">
        <f>COUNTIF(View_full!G:G,L1201)</f>
        <v>1</v>
      </c>
      <c r="AU1201">
        <f>COUNTIF(View_full!H:H,L1201)+COUNTIF(View_full!I:I,N1201)</f>
        <v>0</v>
      </c>
      <c r="AV1201">
        <f>COUNTIFS(Property_Manual!$A$2:$A$1206,Raw!L1201,Property_Manual!$B$2:$B$1206,Raw!M1201,Property_Manual!$C$2:$C$1206,Raw!N1201,Property_Manual!$D$2:$D$1206,Raw!O1201,Property_Manual!$F$2:$F$1206,"x")</f>
        <v>0</v>
      </c>
      <c r="AW1201" t="str">
        <f t="shared" si="586"/>
        <v/>
      </c>
      <c r="AX1201" t="str">
        <f t="shared" si="587"/>
        <v/>
      </c>
      <c r="AY1201" t="str">
        <f t="shared" si="588"/>
        <v/>
      </c>
    </row>
    <row r="1202" spans="1:51" x14ac:dyDescent="0.2">
      <c r="A1202" s="5" t="s">
        <v>1255</v>
      </c>
      <c r="B1202" s="5" t="s">
        <v>1196</v>
      </c>
      <c r="C1202" s="5" t="s">
        <v>115</v>
      </c>
      <c r="D1202" s="5" t="s">
        <v>426</v>
      </c>
      <c r="E1202" s="5" t="s">
        <v>1210</v>
      </c>
      <c r="F1202" s="5" t="s">
        <v>772</v>
      </c>
      <c r="G1202">
        <v>1</v>
      </c>
      <c r="I1202" s="5" t="s">
        <v>798</v>
      </c>
      <c r="J1202" s="5" t="s">
        <v>427</v>
      </c>
      <c r="K1202" s="5"/>
      <c r="L1202" t="str">
        <f t="shared" si="558"/>
        <v>LogisticsAction</v>
      </c>
      <c r="M1202" t="str">
        <f t="shared" si="559"/>
        <v>servedActivity</v>
      </c>
      <c r="N1202" t="str">
        <f t="shared" si="560"/>
        <v>UnitComposition</v>
      </c>
      <c r="O1202" t="str">
        <f t="shared" si="561"/>
        <v/>
      </c>
      <c r="P1202" t="str">
        <f t="shared" si="562"/>
        <v/>
      </c>
      <c r="Q1202" t="str">
        <f t="shared" si="563"/>
        <v>Object</v>
      </c>
      <c r="R1202" t="str">
        <f t="shared" si="564"/>
        <v/>
      </c>
      <c r="S1202" t="str">
        <f t="shared" si="565"/>
        <v/>
      </c>
      <c r="T1202" t="str">
        <f t="shared" si="566"/>
        <v/>
      </c>
      <c r="U1202" t="str">
        <f t="shared" si="567"/>
        <v/>
      </c>
      <c r="V1202" t="str">
        <f t="shared" si="568"/>
        <v/>
      </c>
      <c r="W1202" t="str">
        <f>IF($A1202="Implicit","",COUNTIFS($C$8:C1202,C1202,$A$8:A1202,"Explicit"))</f>
        <v/>
      </c>
      <c r="X1202" t="str">
        <f t="shared" si="569"/>
        <v/>
      </c>
      <c r="Y1202" t="str">
        <f t="shared" si="570"/>
        <v/>
      </c>
      <c r="Z1202" t="str">
        <f t="shared" si="571"/>
        <v/>
      </c>
      <c r="AA1202" t="str">
        <f t="shared" si="572"/>
        <v/>
      </c>
      <c r="AB1202" t="str">
        <f t="shared" si="573"/>
        <v/>
      </c>
      <c r="AC1202" t="str">
        <f t="shared" si="574"/>
        <v/>
      </c>
      <c r="AD1202" t="str">
        <f t="shared" si="575"/>
        <v/>
      </c>
      <c r="AE1202" t="str">
        <f t="shared" si="576"/>
        <v/>
      </c>
      <c r="AF1202" t="str">
        <f t="shared" si="577"/>
        <v/>
      </c>
      <c r="AG1202" t="str">
        <f t="shared" si="578"/>
        <v>"Abstract.LogisticsAction"</v>
      </c>
      <c r="AH1202" t="str">
        <f t="shared" si="579"/>
        <v>"servedActivity"</v>
      </c>
      <c r="AI1202" t="str">
        <f t="shared" si="580"/>
        <v>"Activity.UnitComposition"</v>
      </c>
      <c r="AJ1202" t="str">
        <f t="shared" si="581"/>
        <v>""</v>
      </c>
      <c r="AK1202" t="str">
        <f t="shared" si="582"/>
        <v>"hasOne"</v>
      </c>
      <c r="AL1202" t="str">
        <f t="shared" si="583"/>
        <v>"Abstract.LogisticsAction","servedActivity","Activity.UnitComposition","","hasOne"</v>
      </c>
      <c r="AN1202">
        <f>COUNTIF(View_conceptual!G:G,L1202)</f>
        <v>0</v>
      </c>
      <c r="AO1202">
        <f>COUNTIF(View_conceptual!H:H,L1202)+COUNTIF(View_conceptual!I:I,N1202)</f>
        <v>1</v>
      </c>
      <c r="AQ1202" t="str">
        <f t="shared" si="584"/>
        <v/>
      </c>
      <c r="AR1202" t="str">
        <f t="shared" si="585"/>
        <v/>
      </c>
      <c r="AT1202">
        <f>COUNTIF(View_full!G:G,L1202)</f>
        <v>1</v>
      </c>
      <c r="AU1202">
        <f>COUNTIF(View_full!H:H,L1202)+COUNTIF(View_full!I:I,N1202)</f>
        <v>1</v>
      </c>
      <c r="AV1202">
        <f>COUNTIFS(Property_Manual!$A$2:$A$1206,Raw!L1202,Property_Manual!$B$2:$B$1206,Raw!M1202,Property_Manual!$C$2:$C$1206,Raw!N1202,Property_Manual!$D$2:$D$1206,Raw!O1202,Property_Manual!$F$2:$F$1206,"x")</f>
        <v>0</v>
      </c>
      <c r="AW1202" t="str">
        <f t="shared" si="586"/>
        <v/>
      </c>
      <c r="AX1202" t="str">
        <f t="shared" si="587"/>
        <v/>
      </c>
      <c r="AY1202" t="str">
        <f t="shared" si="588"/>
        <v/>
      </c>
    </row>
    <row r="1203" spans="1:51" x14ac:dyDescent="0.2">
      <c r="A1203" s="5" t="s">
        <v>1255</v>
      </c>
      <c r="B1203" s="5" t="s">
        <v>1196</v>
      </c>
      <c r="C1203" s="5" t="s">
        <v>115</v>
      </c>
      <c r="D1203" s="5" t="s">
        <v>426</v>
      </c>
      <c r="E1203" s="5" t="s">
        <v>1210</v>
      </c>
      <c r="F1203" s="5" t="s">
        <v>868</v>
      </c>
      <c r="G1203">
        <v>1</v>
      </c>
      <c r="I1203" s="5" t="s">
        <v>798</v>
      </c>
      <c r="J1203" s="5" t="s">
        <v>427</v>
      </c>
      <c r="K1203" s="5"/>
      <c r="L1203" t="str">
        <f t="shared" si="558"/>
        <v>LogisticsAction</v>
      </c>
      <c r="M1203" t="str">
        <f t="shared" si="559"/>
        <v>servedActivity</v>
      </c>
      <c r="N1203" t="str">
        <f t="shared" si="560"/>
        <v>TransportMovement</v>
      </c>
      <c r="O1203" t="str">
        <f t="shared" si="561"/>
        <v/>
      </c>
      <c r="P1203" t="str">
        <f t="shared" si="562"/>
        <v/>
      </c>
      <c r="Q1203" t="str">
        <f t="shared" si="563"/>
        <v>Object</v>
      </c>
      <c r="R1203" t="str">
        <f t="shared" si="564"/>
        <v/>
      </c>
      <c r="S1203" t="str">
        <f t="shared" si="565"/>
        <v/>
      </c>
      <c r="T1203" t="str">
        <f t="shared" si="566"/>
        <v/>
      </c>
      <c r="U1203" t="str">
        <f t="shared" si="567"/>
        <v/>
      </c>
      <c r="V1203" t="str">
        <f t="shared" si="568"/>
        <v/>
      </c>
      <c r="W1203" t="str">
        <f>IF($A1203="Implicit","",COUNTIFS($C$8:C1203,C1203,$A$8:A1203,"Explicit"))</f>
        <v/>
      </c>
      <c r="X1203" t="str">
        <f t="shared" si="569"/>
        <v/>
      </c>
      <c r="Y1203" t="str">
        <f t="shared" si="570"/>
        <v/>
      </c>
      <c r="Z1203" t="str">
        <f t="shared" si="571"/>
        <v/>
      </c>
      <c r="AA1203" t="str">
        <f t="shared" si="572"/>
        <v/>
      </c>
      <c r="AB1203" t="str">
        <f t="shared" si="573"/>
        <v/>
      </c>
      <c r="AC1203" t="str">
        <f t="shared" si="574"/>
        <v/>
      </c>
      <c r="AD1203" t="str">
        <f t="shared" si="575"/>
        <v/>
      </c>
      <c r="AE1203" t="str">
        <f t="shared" si="576"/>
        <v/>
      </c>
      <c r="AF1203" t="str">
        <f t="shared" si="577"/>
        <v/>
      </c>
      <c r="AG1203" t="str">
        <f t="shared" si="578"/>
        <v>"Abstract.LogisticsAction"</v>
      </c>
      <c r="AH1203" t="str">
        <f t="shared" si="579"/>
        <v>"servedActivity"</v>
      </c>
      <c r="AI1203" t="str">
        <f t="shared" si="580"/>
        <v>"Activity.TransportMovement"</v>
      </c>
      <c r="AJ1203" t="str">
        <f t="shared" si="581"/>
        <v>""</v>
      </c>
      <c r="AK1203" t="str">
        <f t="shared" si="582"/>
        <v>"hasOne"</v>
      </c>
      <c r="AL1203" t="str">
        <f t="shared" si="583"/>
        <v>"Abstract.LogisticsAction","servedActivity","Activity.TransportMovement","","hasOne"</v>
      </c>
      <c r="AN1203">
        <f>COUNTIF(View_conceptual!G:G,L1203)</f>
        <v>0</v>
      </c>
      <c r="AO1203">
        <f>COUNTIF(View_conceptual!H:H,L1203)+COUNTIF(View_conceptual!I:I,N1203)</f>
        <v>1</v>
      </c>
      <c r="AQ1203" t="str">
        <f t="shared" si="584"/>
        <v/>
      </c>
      <c r="AR1203" t="str">
        <f t="shared" si="585"/>
        <v/>
      </c>
      <c r="AT1203">
        <f>COUNTIF(View_full!G:G,L1203)</f>
        <v>1</v>
      </c>
      <c r="AU1203">
        <f>COUNTIF(View_full!H:H,L1203)+COUNTIF(View_full!I:I,N1203)</f>
        <v>1</v>
      </c>
      <c r="AV1203">
        <f>COUNTIFS(Property_Manual!$A$2:$A$1206,Raw!L1203,Property_Manual!$B$2:$B$1206,Raw!M1203,Property_Manual!$C$2:$C$1206,Raw!N1203,Property_Manual!$D$2:$D$1206,Raw!O1203,Property_Manual!$F$2:$F$1206,"x")</f>
        <v>0</v>
      </c>
      <c r="AW1203" t="str">
        <f t="shared" si="586"/>
        <v/>
      </c>
      <c r="AX1203" t="str">
        <f t="shared" si="587"/>
        <v/>
      </c>
      <c r="AY1203" t="str">
        <f t="shared" si="588"/>
        <v/>
      </c>
    </row>
    <row r="1204" spans="1:51" x14ac:dyDescent="0.2">
      <c r="A1204" s="5" t="s">
        <v>1255</v>
      </c>
      <c r="B1204" s="5" t="s">
        <v>1196</v>
      </c>
      <c r="C1204" s="5" t="s">
        <v>115</v>
      </c>
      <c r="D1204" s="5" t="s">
        <v>426</v>
      </c>
      <c r="E1204" s="5" t="s">
        <v>1210</v>
      </c>
      <c r="F1204" s="5" t="s">
        <v>1134</v>
      </c>
      <c r="G1204">
        <v>1</v>
      </c>
      <c r="I1204" s="5" t="s">
        <v>798</v>
      </c>
      <c r="J1204" s="5" t="s">
        <v>427</v>
      </c>
      <c r="K1204" s="5"/>
      <c r="L1204" t="str">
        <f t="shared" si="558"/>
        <v>LogisticsAction</v>
      </c>
      <c r="M1204" t="str">
        <f t="shared" si="559"/>
        <v>servedActivity</v>
      </c>
      <c r="N1204" t="str">
        <f t="shared" si="560"/>
        <v>Storage</v>
      </c>
      <c r="O1204" t="str">
        <f t="shared" si="561"/>
        <v/>
      </c>
      <c r="P1204" t="str">
        <f t="shared" si="562"/>
        <v/>
      </c>
      <c r="Q1204" t="str">
        <f t="shared" si="563"/>
        <v>Object</v>
      </c>
      <c r="R1204" t="str">
        <f t="shared" si="564"/>
        <v/>
      </c>
      <c r="S1204" t="str">
        <f t="shared" si="565"/>
        <v/>
      </c>
      <c r="T1204" t="str">
        <f t="shared" si="566"/>
        <v/>
      </c>
      <c r="U1204" t="str">
        <f t="shared" si="567"/>
        <v/>
      </c>
      <c r="V1204" t="str">
        <f t="shared" si="568"/>
        <v/>
      </c>
      <c r="W1204" t="str">
        <f>IF($A1204="Implicit","",COUNTIFS($C$8:C1204,C1204,$A$8:A1204,"Explicit"))</f>
        <v/>
      </c>
      <c r="X1204" t="str">
        <f t="shared" si="569"/>
        <v/>
      </c>
      <c r="Y1204" t="str">
        <f t="shared" si="570"/>
        <v/>
      </c>
      <c r="Z1204" t="str">
        <f t="shared" si="571"/>
        <v/>
      </c>
      <c r="AA1204" t="str">
        <f t="shared" si="572"/>
        <v/>
      </c>
      <c r="AB1204" t="str">
        <f t="shared" si="573"/>
        <v/>
      </c>
      <c r="AC1204" t="str">
        <f t="shared" si="574"/>
        <v/>
      </c>
      <c r="AD1204" t="str">
        <f t="shared" si="575"/>
        <v/>
      </c>
      <c r="AE1204" t="str">
        <f t="shared" si="576"/>
        <v/>
      </c>
      <c r="AF1204" t="str">
        <f t="shared" si="577"/>
        <v/>
      </c>
      <c r="AG1204" t="str">
        <f t="shared" si="578"/>
        <v>"Abstract.LogisticsAction"</v>
      </c>
      <c r="AH1204" t="str">
        <f t="shared" si="579"/>
        <v>"servedActivity"</v>
      </c>
      <c r="AI1204" t="str">
        <f t="shared" si="580"/>
        <v>"Activity.Storage"</v>
      </c>
      <c r="AJ1204" t="str">
        <f t="shared" si="581"/>
        <v>""</v>
      </c>
      <c r="AK1204" t="str">
        <f t="shared" si="582"/>
        <v>"hasOne"</v>
      </c>
      <c r="AL1204" t="str">
        <f t="shared" si="583"/>
        <v>"Abstract.LogisticsAction","servedActivity","Activity.Storage","","hasOne"</v>
      </c>
      <c r="AN1204">
        <f>COUNTIF(View_conceptual!G:G,L1204)</f>
        <v>0</v>
      </c>
      <c r="AO1204">
        <f>COUNTIF(View_conceptual!H:H,L1204)+COUNTIF(View_conceptual!I:I,N1204)</f>
        <v>0</v>
      </c>
      <c r="AQ1204" t="str">
        <f t="shared" si="584"/>
        <v/>
      </c>
      <c r="AR1204" t="str">
        <f t="shared" si="585"/>
        <v/>
      </c>
      <c r="AT1204">
        <f>COUNTIF(View_full!G:G,L1204)</f>
        <v>1</v>
      </c>
      <c r="AU1204">
        <f>COUNTIF(View_full!H:H,L1204)+COUNTIF(View_full!I:I,N1204)</f>
        <v>1</v>
      </c>
      <c r="AV1204">
        <f>COUNTIFS(Property_Manual!$A$2:$A$1206,Raw!L1204,Property_Manual!$B$2:$B$1206,Raw!M1204,Property_Manual!$C$2:$C$1206,Raw!N1204,Property_Manual!$D$2:$D$1206,Raw!O1204,Property_Manual!$F$2:$F$1206,"x")</f>
        <v>0</v>
      </c>
      <c r="AW1204" t="str">
        <f t="shared" si="586"/>
        <v/>
      </c>
      <c r="AX1204" t="str">
        <f t="shared" si="587"/>
        <v/>
      </c>
      <c r="AY1204" t="str">
        <f t="shared" si="588"/>
        <v/>
      </c>
    </row>
    <row r="1205" spans="1:51" x14ac:dyDescent="0.2">
      <c r="A1205" s="5" t="s">
        <v>1255</v>
      </c>
      <c r="B1205" s="5" t="s">
        <v>1196</v>
      </c>
      <c r="C1205" s="5" t="s">
        <v>115</v>
      </c>
      <c r="D1205" s="5" t="s">
        <v>38</v>
      </c>
      <c r="E1205" t="s">
        <v>1209</v>
      </c>
      <c r="F1205" s="5" t="s">
        <v>23</v>
      </c>
      <c r="H1205" t="s">
        <v>415</v>
      </c>
      <c r="I1205" s="5" t="s">
        <v>798</v>
      </c>
      <c r="J1205" s="5" t="s">
        <v>39</v>
      </c>
      <c r="K1205" s="5"/>
      <c r="L1205" t="str">
        <f t="shared" si="558"/>
        <v>LogisticsAction</v>
      </c>
      <c r="M1205" t="str">
        <f t="shared" si="559"/>
        <v>checks</v>
      </c>
      <c r="N1205" t="str">
        <f t="shared" si="560"/>
        <v>Check</v>
      </c>
      <c r="O1205" t="str">
        <f t="shared" si="561"/>
        <v>checkedObject</v>
      </c>
      <c r="P1205" t="str">
        <f t="shared" si="562"/>
        <v/>
      </c>
      <c r="Q1205" t="str">
        <f t="shared" si="563"/>
        <v>Object</v>
      </c>
      <c r="R1205" t="str">
        <f t="shared" si="564"/>
        <v/>
      </c>
      <c r="S1205" t="str">
        <f t="shared" si="565"/>
        <v/>
      </c>
      <c r="T1205" t="str">
        <f t="shared" si="566"/>
        <v/>
      </c>
      <c r="U1205" t="str">
        <f t="shared" si="567"/>
        <v/>
      </c>
      <c r="V1205" t="str">
        <f t="shared" si="568"/>
        <v/>
      </c>
      <c r="W1205" t="str">
        <f>IF($A1205="Implicit","",COUNTIFS($C$8:C1205,C1205,$A$8:A1205,"Explicit"))</f>
        <v/>
      </c>
      <c r="X1205" t="str">
        <f t="shared" si="569"/>
        <v/>
      </c>
      <c r="Y1205" t="str">
        <f t="shared" si="570"/>
        <v/>
      </c>
      <c r="Z1205" t="str">
        <f t="shared" si="571"/>
        <v/>
      </c>
      <c r="AA1205" t="str">
        <f t="shared" si="572"/>
        <v/>
      </c>
      <c r="AB1205" t="str">
        <f t="shared" si="573"/>
        <v/>
      </c>
      <c r="AC1205" t="str">
        <f t="shared" si="574"/>
        <v/>
      </c>
      <c r="AD1205" t="str">
        <f t="shared" si="575"/>
        <v/>
      </c>
      <c r="AE1205" t="str">
        <f t="shared" si="576"/>
        <v/>
      </c>
      <c r="AF1205" t="str">
        <f t="shared" si="577"/>
        <v/>
      </c>
      <c r="AG1205" t="str">
        <f t="shared" si="578"/>
        <v>"Abstract.LogisticsAction"</v>
      </c>
      <c r="AH1205" t="str">
        <f t="shared" si="579"/>
        <v>"checks"</v>
      </c>
      <c r="AI1205" t="str">
        <f t="shared" si="580"/>
        <v>"Action.Check"</v>
      </c>
      <c r="AJ1205" t="str">
        <f t="shared" si="581"/>
        <v>"checkedObject"</v>
      </c>
      <c r="AK1205" t="str">
        <f t="shared" si="582"/>
        <v>"hasMany"</v>
      </c>
      <c r="AL1205" t="str">
        <f t="shared" si="583"/>
        <v>"Abstract.LogisticsAction","checks","Action.Check","checkedObject","hasMany"</v>
      </c>
      <c r="AN1205">
        <f>COUNTIF(View_conceptual!G:G,L1205)</f>
        <v>0</v>
      </c>
      <c r="AO1205">
        <f>COUNTIF(View_conceptual!H:H,L1205)+COUNTIF(View_conceptual!I:I,N1205)</f>
        <v>0</v>
      </c>
      <c r="AQ1205" t="str">
        <f t="shared" si="584"/>
        <v/>
      </c>
      <c r="AR1205" t="str">
        <f t="shared" si="585"/>
        <v/>
      </c>
      <c r="AT1205">
        <f>COUNTIF(View_full!G:G,L1205)</f>
        <v>1</v>
      </c>
      <c r="AU1205">
        <f>COUNTIF(View_full!H:H,L1205)+COUNTIF(View_full!I:I,N1205)</f>
        <v>0</v>
      </c>
      <c r="AV1205">
        <f>COUNTIFS(Property_Manual!$A$2:$A$1206,Raw!L1205,Property_Manual!$B$2:$B$1206,Raw!M1205,Property_Manual!$C$2:$C$1206,Raw!N1205,Property_Manual!$D$2:$D$1206,Raw!O1205,Property_Manual!$F$2:$F$1206,"x")</f>
        <v>0</v>
      </c>
      <c r="AW1205" t="str">
        <f t="shared" si="586"/>
        <v/>
      </c>
      <c r="AX1205" t="str">
        <f t="shared" si="587"/>
        <v/>
      </c>
      <c r="AY1205" t="str">
        <f t="shared" si="588"/>
        <v/>
      </c>
    </row>
    <row r="1206" spans="1:51" x14ac:dyDescent="0.2">
      <c r="A1206" s="5" t="s">
        <v>1255</v>
      </c>
      <c r="B1206" s="5" t="s">
        <v>1196</v>
      </c>
      <c r="C1206" s="5" t="s">
        <v>115</v>
      </c>
      <c r="D1206" s="5" t="s">
        <v>43</v>
      </c>
      <c r="E1206" t="s">
        <v>1198</v>
      </c>
      <c r="F1206" s="5" t="s">
        <v>44</v>
      </c>
      <c r="H1206" t="s">
        <v>654</v>
      </c>
      <c r="I1206" s="5" t="s">
        <v>798</v>
      </c>
      <c r="J1206" s="5" t="s">
        <v>45</v>
      </c>
      <c r="K1206" s="5"/>
      <c r="L1206" t="str">
        <f t="shared" si="558"/>
        <v>LogisticsAction</v>
      </c>
      <c r="M1206" t="str">
        <f t="shared" si="559"/>
        <v>externalReferences</v>
      </c>
      <c r="N1206" t="str">
        <f t="shared" si="560"/>
        <v>ExternalReference</v>
      </c>
      <c r="O1206" t="str">
        <f t="shared" si="561"/>
        <v>referenceForObjects</v>
      </c>
      <c r="P1206" t="str">
        <f t="shared" si="562"/>
        <v/>
      </c>
      <c r="Q1206" t="str">
        <f t="shared" si="563"/>
        <v>Object</v>
      </c>
      <c r="R1206" t="str">
        <f t="shared" si="564"/>
        <v/>
      </c>
      <c r="S1206" t="str">
        <f t="shared" si="565"/>
        <v/>
      </c>
      <c r="T1206" t="str">
        <f t="shared" si="566"/>
        <v/>
      </c>
      <c r="U1206" t="str">
        <f t="shared" si="567"/>
        <v/>
      </c>
      <c r="V1206" t="str">
        <f t="shared" si="568"/>
        <v/>
      </c>
      <c r="W1206" t="str">
        <f>IF($A1206="Implicit","",COUNTIFS($C$8:C1206,C1206,$A$8:A1206,"Explicit"))</f>
        <v/>
      </c>
      <c r="X1206" t="str">
        <f t="shared" si="569"/>
        <v/>
      </c>
      <c r="Y1206" t="str">
        <f t="shared" si="570"/>
        <v/>
      </c>
      <c r="Z1206" t="str">
        <f t="shared" si="571"/>
        <v/>
      </c>
      <c r="AA1206" t="str">
        <f t="shared" si="572"/>
        <v/>
      </c>
      <c r="AB1206" t="str">
        <f t="shared" si="573"/>
        <v/>
      </c>
      <c r="AC1206" t="str">
        <f t="shared" si="574"/>
        <v/>
      </c>
      <c r="AD1206" t="str">
        <f t="shared" si="575"/>
        <v/>
      </c>
      <c r="AE1206" t="str">
        <f t="shared" si="576"/>
        <v/>
      </c>
      <c r="AF1206" t="str">
        <f t="shared" si="577"/>
        <v/>
      </c>
      <c r="AG1206" t="str">
        <f t="shared" si="578"/>
        <v>"Abstract.LogisticsAction"</v>
      </c>
      <c r="AH1206" t="str">
        <f t="shared" si="579"/>
        <v>"externalReferences"</v>
      </c>
      <c r="AI1206" t="str">
        <f t="shared" si="580"/>
        <v>"Common.ExternalReference"</v>
      </c>
      <c r="AJ1206" t="str">
        <f t="shared" si="581"/>
        <v>"referenceForObjects"</v>
      </c>
      <c r="AK1206" t="str">
        <f t="shared" si="582"/>
        <v>"hasMany"</v>
      </c>
      <c r="AL1206" t="str">
        <f t="shared" si="583"/>
        <v>"Abstract.LogisticsAction","externalReferences","Common.ExternalReference","referenceForObjects","hasMany"</v>
      </c>
      <c r="AN1206">
        <f>COUNTIF(View_conceptual!G:G,L1206)</f>
        <v>0</v>
      </c>
      <c r="AO1206">
        <f>COUNTIF(View_conceptual!H:H,L1206)+COUNTIF(View_conceptual!I:I,N1206)</f>
        <v>0</v>
      </c>
      <c r="AQ1206" t="str">
        <f t="shared" si="584"/>
        <v/>
      </c>
      <c r="AR1206" t="str">
        <f t="shared" si="585"/>
        <v/>
      </c>
      <c r="AT1206">
        <f>COUNTIF(View_full!G:G,L1206)</f>
        <v>1</v>
      </c>
      <c r="AU1206">
        <f>COUNTIF(View_full!H:H,L1206)+COUNTIF(View_full!I:I,N1206)</f>
        <v>0</v>
      </c>
      <c r="AV1206">
        <f>COUNTIFS(Property_Manual!$A$2:$A$1206,Raw!L1206,Property_Manual!$B$2:$B$1206,Raw!M1206,Property_Manual!$C$2:$C$1206,Raw!N1206,Property_Manual!$D$2:$D$1206,Raw!O1206,Property_Manual!$F$2:$F$1206,"x")</f>
        <v>0</v>
      </c>
      <c r="AW1206" t="str">
        <f t="shared" si="586"/>
        <v/>
      </c>
      <c r="AX1206" t="str">
        <f t="shared" si="587"/>
        <v/>
      </c>
      <c r="AY1206" t="str">
        <f t="shared" si="588"/>
        <v/>
      </c>
    </row>
    <row r="1207" spans="1:51" x14ac:dyDescent="0.2">
      <c r="A1207" s="5" t="s">
        <v>1254</v>
      </c>
      <c r="B1207" s="5" t="s">
        <v>1196</v>
      </c>
      <c r="C1207" s="5" t="s">
        <v>115</v>
      </c>
      <c r="D1207" s="5" t="s">
        <v>26</v>
      </c>
      <c r="E1207" t="s">
        <v>49</v>
      </c>
      <c r="F1207" s="5" t="s">
        <v>27</v>
      </c>
      <c r="I1207" s="5" t="s">
        <v>798</v>
      </c>
      <c r="J1207" s="5" t="s">
        <v>28</v>
      </c>
      <c r="K1207" s="5"/>
      <c r="L1207" t="str">
        <f t="shared" si="558"/>
        <v>LogisticsAction</v>
      </c>
      <c r="M1207" t="str">
        <f t="shared" si="559"/>
        <v>contactDetails</v>
      </c>
      <c r="N1207" t="str">
        <f t="shared" si="560"/>
        <v>ContactDetail</v>
      </c>
      <c r="O1207" t="str">
        <f t="shared" si="561"/>
        <v/>
      </c>
      <c r="P1207" t="str">
        <f t="shared" si="562"/>
        <v/>
      </c>
      <c r="Q1207" t="str">
        <f t="shared" si="563"/>
        <v>Object</v>
      </c>
      <c r="R1207" t="str">
        <f t="shared" si="564"/>
        <v>"Abstract"</v>
      </c>
      <c r="S1207" t="str">
        <f t="shared" si="565"/>
        <v>"LogisticsAction"</v>
      </c>
      <c r="T1207" t="str">
        <f t="shared" si="566"/>
        <v>"contactDetails"</v>
      </c>
      <c r="U1207" t="str">
        <f t="shared" si="567"/>
        <v>"Embedded"</v>
      </c>
      <c r="V1207" t="str">
        <f t="shared" si="568"/>
        <v>"ContactDetail"</v>
      </c>
      <c r="W1207">
        <f>IF($A1207="Implicit","",COUNTIFS($C$8:C1207,C1207,$A$8:A1207,"Explicit"))</f>
        <v>6</v>
      </c>
      <c r="X1207" t="str">
        <f t="shared" si="569"/>
        <v>"Superclass: LogisticsAction is a specific task with a specific result performed on one or more physical LOs by one party in the context of an Activity"</v>
      </c>
      <c r="Y1207" t="str">
        <f t="shared" si="570"/>
        <v>"Information about contactDetails"</v>
      </c>
      <c r="Z1207" t="str">
        <f t="shared" si="571"/>
        <v>"true"</v>
      </c>
      <c r="AA1207" t="str">
        <f t="shared" si="572"/>
        <v>"false"</v>
      </c>
      <c r="AB1207" t="str">
        <f t="shared" si="573"/>
        <v>""</v>
      </c>
      <c r="AC1207" t="str">
        <f t="shared" si="574"/>
        <v>"https://onerecord.iata.org/ns/cargo#LogisticsAction"</v>
      </c>
      <c r="AD1207" t="str">
        <f t="shared" si="575"/>
        <v>"https://onerecord.iata.org/ns/cargo#contactDetails"</v>
      </c>
      <c r="AE1207" t="str">
        <f t="shared" si="576"/>
        <v>"https://onerecord.iata.org/ns/cargo#ContactDetail"</v>
      </c>
      <c r="AF1207" t="str">
        <f t="shared" si="577"/>
        <v>"Abstract","LogisticsAction","contactDetails","Embedded","ContactDetail",6,"Superclass: LogisticsAction is a specific task with a specific result performed on one or more physical LOs by one party in the context of an Activity","Information about contactDetails","true","false","","https://onerecord.iata.org/ns/cargo#LogisticsAction","https://onerecord.iata.org/ns/cargo#contactDetails","https://onerecord.iata.org/ns/cargo#ContactDetail"</v>
      </c>
      <c r="AG1207" t="str">
        <f t="shared" si="578"/>
        <v>"Abstract.LogisticsAction"</v>
      </c>
      <c r="AH1207" t="str">
        <f t="shared" si="579"/>
        <v>"contactDetails"</v>
      </c>
      <c r="AI1207" t="str">
        <f t="shared" si="580"/>
        <v>"Embedded.ContactDetail"</v>
      </c>
      <c r="AJ1207" t="str">
        <f t="shared" si="581"/>
        <v>""</v>
      </c>
      <c r="AK1207" t="str">
        <f t="shared" si="582"/>
        <v>"hasMany"</v>
      </c>
      <c r="AL1207" t="str">
        <f t="shared" si="583"/>
        <v>"Abstract.LogisticsAction","contactDetails","Embedded.ContactDetail","","hasMany"</v>
      </c>
      <c r="AN1207">
        <f>COUNTIF(View_conceptual!G:G,L1207)</f>
        <v>0</v>
      </c>
      <c r="AO1207">
        <f>COUNTIF(View_conceptual!H:H,L1207)+COUNTIF(View_conceptual!I:I,N1207)</f>
        <v>0</v>
      </c>
      <c r="AQ1207" t="str">
        <f t="shared" si="584"/>
        <v/>
      </c>
      <c r="AR1207" t="str">
        <f t="shared" si="585"/>
        <v/>
      </c>
      <c r="AT1207">
        <f>COUNTIF(View_full!G:G,L1207)</f>
        <v>1</v>
      </c>
      <c r="AU1207">
        <f>COUNTIF(View_full!H:H,L1207)+COUNTIF(View_full!I:I,N1207)</f>
        <v>0</v>
      </c>
      <c r="AV1207">
        <f>COUNTIFS(Property_Manual!$A$2:$A$1206,Raw!L1207,Property_Manual!$B$2:$B$1206,Raw!M1207,Property_Manual!$C$2:$C$1206,Raw!N1207,Property_Manual!$D$2:$D$1206,Raw!O1207,Property_Manual!$F$2:$F$1206,"x")</f>
        <v>0</v>
      </c>
      <c r="AW1207" t="str">
        <f t="shared" si="586"/>
        <v>"Abstract","LogisticsAction","contactDetails","Embedded","ContactDetail",6,"Superclass: LogisticsAction is a specific task with a specific result performed on one or more physical LOs by one party in the context of an Activity","Information about contactDetails","true","false","","https://onerecord.iata.org/ns/cargo#LogisticsAction","https://onerecord.iata.org/ns/cargo#contactDetails","https://onerecord.iata.org/ns/cargo#ContactDetail"</v>
      </c>
      <c r="AX1207" t="str">
        <f t="shared" si="587"/>
        <v/>
      </c>
      <c r="AY1207" t="str">
        <f t="shared" si="588"/>
        <v/>
      </c>
    </row>
    <row r="1208" spans="1:51" x14ac:dyDescent="0.2">
      <c r="A1208" s="5" t="s">
        <v>1254</v>
      </c>
      <c r="B1208" s="5" t="s">
        <v>1196</v>
      </c>
      <c r="C1208" s="5" t="s">
        <v>115</v>
      </c>
      <c r="D1208" s="5" t="s">
        <v>29</v>
      </c>
      <c r="E1208" t="s">
        <v>1836</v>
      </c>
      <c r="F1208" s="5" t="s">
        <v>30</v>
      </c>
      <c r="I1208" s="5" t="s">
        <v>798</v>
      </c>
      <c r="J1208" s="5" t="s">
        <v>31</v>
      </c>
      <c r="K1208" s="5" t="s">
        <v>1831</v>
      </c>
      <c r="L1208" t="str">
        <f t="shared" si="558"/>
        <v>LogisticsAction</v>
      </c>
      <c r="M1208" t="str">
        <f t="shared" si="559"/>
        <v>contactPersons</v>
      </c>
      <c r="N1208" t="str">
        <f t="shared" si="560"/>
        <v>Actor</v>
      </c>
      <c r="O1208" t="str">
        <f t="shared" si="561"/>
        <v/>
      </c>
      <c r="P1208" t="str">
        <f t="shared" si="562"/>
        <v>Person|NonHumanActor</v>
      </c>
      <c r="Q1208" t="str">
        <f t="shared" si="563"/>
        <v>Object</v>
      </c>
      <c r="R1208" t="str">
        <f t="shared" si="564"/>
        <v>"Abstract"</v>
      </c>
      <c r="S1208" t="str">
        <f t="shared" si="565"/>
        <v>"LogisticsAction"</v>
      </c>
      <c r="T1208" t="str">
        <f t="shared" si="566"/>
        <v>"contactPersons"</v>
      </c>
      <c r="U1208" t="str">
        <f t="shared" si="567"/>
        <v>"Agent"</v>
      </c>
      <c r="V1208" t="str">
        <f t="shared" si="568"/>
        <v>"Actor"</v>
      </c>
      <c r="W1208">
        <f>IF($A1208="Implicit","",COUNTIFS($C$8:C1208,C1208,$A$8:A1208,"Explicit"))</f>
        <v>7</v>
      </c>
      <c r="X1208" t="str">
        <f t="shared" si="569"/>
        <v>"Superclass: LogisticsAction is a specific task with a specific result performed on one or more physical LOs by one party in the context of an Activity"</v>
      </c>
      <c r="Y1208" t="str">
        <f t="shared" si="570"/>
        <v>"References to Actors (Person; NonHumanActor) acting as contacts"</v>
      </c>
      <c r="Z1208" t="str">
        <f t="shared" si="571"/>
        <v>"true"</v>
      </c>
      <c r="AA1208" t="str">
        <f t="shared" si="572"/>
        <v>"false"</v>
      </c>
      <c r="AB1208" t="str">
        <f t="shared" si="573"/>
        <v>"Person|NonHumanActor"</v>
      </c>
      <c r="AC1208" t="str">
        <f t="shared" si="574"/>
        <v>"https://onerecord.iata.org/ns/cargo#LogisticsAction"</v>
      </c>
      <c r="AD1208" t="str">
        <f t="shared" si="575"/>
        <v>"https://onerecord.iata.org/ns/cargo#contactPersons"</v>
      </c>
      <c r="AE1208" t="str">
        <f t="shared" si="576"/>
        <v>"https://onerecord.iata.org/ns/cargo#Actor"</v>
      </c>
      <c r="AF1208" t="str">
        <f t="shared" si="577"/>
        <v>"Abstract","LogisticsAction","contactPersons","Agent","Actor",7,"Superclass: LogisticsAction is a specific task with a specific result performed on one or more physical LOs by one party in the context of an Activity","References to Actors (Person; NonHumanActor) acting as contacts","true","false","Person|NonHumanActor","https://onerecord.iata.org/ns/cargo#LogisticsAction","https://onerecord.iata.org/ns/cargo#contactPersons","https://onerecord.iata.org/ns/cargo#Actor"</v>
      </c>
      <c r="AG1208" t="str">
        <f t="shared" si="578"/>
        <v>"Abstract.LogisticsAction"</v>
      </c>
      <c r="AH1208" t="str">
        <f t="shared" si="579"/>
        <v>"contactPersons"</v>
      </c>
      <c r="AI1208" t="str">
        <f t="shared" si="580"/>
        <v>"Agent.Actor"</v>
      </c>
      <c r="AJ1208" t="str">
        <f t="shared" si="581"/>
        <v>""</v>
      </c>
      <c r="AK1208" t="str">
        <f t="shared" si="582"/>
        <v>"hasMany"</v>
      </c>
      <c r="AL1208" t="str">
        <f t="shared" si="583"/>
        <v>"Abstract.LogisticsAction","contactPersons","Agent.Actor","","hasMany"</v>
      </c>
      <c r="AN1208">
        <f>COUNTIF(View_conceptual!G:G,L1208)</f>
        <v>0</v>
      </c>
      <c r="AO1208">
        <f>COUNTIF(View_conceptual!H:H,L1208)+COUNTIF(View_conceptual!I:I,N1208)</f>
        <v>0</v>
      </c>
      <c r="AQ1208" t="str">
        <f t="shared" si="584"/>
        <v/>
      </c>
      <c r="AR1208" t="str">
        <f t="shared" si="585"/>
        <v/>
      </c>
      <c r="AT1208">
        <f>COUNTIF(View_full!G:G,L1208)</f>
        <v>1</v>
      </c>
      <c r="AU1208">
        <f>COUNTIF(View_full!H:H,L1208)+COUNTIF(View_full!I:I,N1208)</f>
        <v>0</v>
      </c>
      <c r="AV1208">
        <f>COUNTIFS(Property_Manual!$A$2:$A$1206,Raw!L1208,Property_Manual!$B$2:$B$1206,Raw!M1208,Property_Manual!$C$2:$C$1206,Raw!N1208,Property_Manual!$D$2:$D$1206,Raw!O1208,Property_Manual!$F$2:$F$1206,"x")</f>
        <v>0</v>
      </c>
      <c r="AW1208" t="str">
        <f t="shared" si="586"/>
        <v>"Abstract","LogisticsAction","contactPersons","Agent","Actor",7,"Superclass: LogisticsAction is a specific task with a specific result performed on one or more physical LOs by one party in the context of an Activity","References to Actors (Person; NonHumanActor) acting as contacts","true","false","Person|NonHumanActor","https://onerecord.iata.org/ns/cargo#LogisticsAction","https://onerecord.iata.org/ns/cargo#contactPersons","https://onerecord.iata.org/ns/cargo#Actor"</v>
      </c>
      <c r="AX1208" t="str">
        <f t="shared" si="587"/>
        <v/>
      </c>
      <c r="AY1208" t="str">
        <f t="shared" si="588"/>
        <v/>
      </c>
    </row>
    <row r="1209" spans="1:51" x14ac:dyDescent="0.2">
      <c r="A1209" s="5" t="s">
        <v>1254</v>
      </c>
      <c r="B1209" s="5" t="s">
        <v>1196</v>
      </c>
      <c r="C1209" s="5" t="s">
        <v>115</v>
      </c>
      <c r="D1209" s="5" t="s">
        <v>145</v>
      </c>
      <c r="E1209" t="s">
        <v>49</v>
      </c>
      <c r="F1209" s="5" t="s">
        <v>146</v>
      </c>
      <c r="I1209" s="5" t="s">
        <v>798</v>
      </c>
      <c r="J1209" s="5" t="s">
        <v>147</v>
      </c>
      <c r="K1209" s="5"/>
      <c r="L1209" t="str">
        <f t="shared" si="558"/>
        <v>LogisticsAction</v>
      </c>
      <c r="M1209" t="str">
        <f t="shared" si="559"/>
        <v>otherIdentifiers</v>
      </c>
      <c r="N1209" t="str">
        <f t="shared" si="560"/>
        <v>OtherIdentifier</v>
      </c>
      <c r="O1209" t="str">
        <f t="shared" si="561"/>
        <v/>
      </c>
      <c r="P1209" t="str">
        <f t="shared" si="562"/>
        <v/>
      </c>
      <c r="Q1209" t="str">
        <f t="shared" si="563"/>
        <v>Object</v>
      </c>
      <c r="R1209" t="str">
        <f t="shared" si="564"/>
        <v>"Abstract"</v>
      </c>
      <c r="S1209" t="str">
        <f t="shared" si="565"/>
        <v>"LogisticsAction"</v>
      </c>
      <c r="T1209" t="str">
        <f t="shared" si="566"/>
        <v>"otherIdentifiers"</v>
      </c>
      <c r="U1209" t="str">
        <f t="shared" si="567"/>
        <v>"Embedded"</v>
      </c>
      <c r="V1209" t="str">
        <f t="shared" si="568"/>
        <v>"OtherIdentifier"</v>
      </c>
      <c r="W1209">
        <f>IF($A1209="Implicit","",COUNTIFS($C$8:C1209,C1209,$A$8:A1209,"Explicit"))</f>
        <v>8</v>
      </c>
      <c r="X1209" t="str">
        <f t="shared" si="569"/>
        <v>"Superclass: LogisticsAction is a specific task with a specific result performed on one or more physical LOs by one party in the context of an Activity"</v>
      </c>
      <c r="Y1209" t="str">
        <f t="shared" si="570"/>
        <v>"Details about any other identifier; depending on the context of use"</v>
      </c>
      <c r="Z1209" t="str">
        <f t="shared" si="571"/>
        <v>"true"</v>
      </c>
      <c r="AA1209" t="str">
        <f t="shared" si="572"/>
        <v>"false"</v>
      </c>
      <c r="AB1209" t="str">
        <f t="shared" si="573"/>
        <v>""</v>
      </c>
      <c r="AC1209" t="str">
        <f t="shared" si="574"/>
        <v>"https://onerecord.iata.org/ns/cargo#LogisticsAction"</v>
      </c>
      <c r="AD1209" t="str">
        <f t="shared" si="575"/>
        <v>"https://onerecord.iata.org/ns/cargo#otherIdentifiers"</v>
      </c>
      <c r="AE1209" t="str">
        <f t="shared" si="576"/>
        <v>"https://onerecord.iata.org/ns/cargo#OtherIdentifier"</v>
      </c>
      <c r="AF1209" t="str">
        <f t="shared" si="577"/>
        <v>"Abstract","LogisticsAction","otherIdentifiers","Embedded","OtherIdentifier",8,"Superclass: LogisticsAction is a specific task with a specific result performed on one or more physical LOs by one party in the context of an Activity","Details about any other identifier; depending on the context of use","true","false","","https://onerecord.iata.org/ns/cargo#LogisticsAction","https://onerecord.iata.org/ns/cargo#otherIdentifiers","https://onerecord.iata.org/ns/cargo#OtherIdentifier"</v>
      </c>
      <c r="AG1209" t="str">
        <f t="shared" si="578"/>
        <v>"Abstract.LogisticsAction"</v>
      </c>
      <c r="AH1209" t="str">
        <f t="shared" si="579"/>
        <v>"otherIdentifiers"</v>
      </c>
      <c r="AI1209" t="str">
        <f t="shared" si="580"/>
        <v>"Embedded.OtherIdentifier"</v>
      </c>
      <c r="AJ1209" t="str">
        <f t="shared" si="581"/>
        <v>""</v>
      </c>
      <c r="AK1209" t="str">
        <f t="shared" si="582"/>
        <v>"hasMany"</v>
      </c>
      <c r="AL1209" t="str">
        <f t="shared" si="583"/>
        <v>"Abstract.LogisticsAction","otherIdentifiers","Embedded.OtherIdentifier","","hasMany"</v>
      </c>
      <c r="AN1209">
        <f>COUNTIF(View_conceptual!G:G,L1209)</f>
        <v>0</v>
      </c>
      <c r="AO1209">
        <f>COUNTIF(View_conceptual!H:H,L1209)+COUNTIF(View_conceptual!I:I,N1209)</f>
        <v>0</v>
      </c>
      <c r="AQ1209" t="str">
        <f t="shared" si="584"/>
        <v/>
      </c>
      <c r="AR1209" t="str">
        <f t="shared" si="585"/>
        <v/>
      </c>
      <c r="AT1209">
        <f>COUNTIF(View_full!G:G,L1209)</f>
        <v>1</v>
      </c>
      <c r="AU1209">
        <f>COUNTIF(View_full!H:H,L1209)+COUNTIF(View_full!I:I,N1209)</f>
        <v>0</v>
      </c>
      <c r="AV1209">
        <f>COUNTIFS(Property_Manual!$A$2:$A$1206,Raw!L1209,Property_Manual!$B$2:$B$1206,Raw!M1209,Property_Manual!$C$2:$C$1206,Raw!N1209,Property_Manual!$D$2:$D$1206,Raw!O1209,Property_Manual!$F$2:$F$1206,"x")</f>
        <v>0</v>
      </c>
      <c r="AW1209" t="str">
        <f t="shared" si="586"/>
        <v>"Abstract","LogisticsAction","otherIdentifiers","Embedded","OtherIdentifier",8,"Superclass: LogisticsAction is a specific task with a specific result performed on one or more physical LOs by one party in the context of an Activity","Details about any other identifier; depending on the context of use","true","false","","https://onerecord.iata.org/ns/cargo#LogisticsAction","https://onerecord.iata.org/ns/cargo#otherIdentifiers","https://onerecord.iata.org/ns/cargo#OtherIdentifier"</v>
      </c>
      <c r="AX1209" t="str">
        <f t="shared" si="587"/>
        <v/>
      </c>
      <c r="AY1209" t="str">
        <f t="shared" si="588"/>
        <v/>
      </c>
    </row>
    <row r="1210" spans="1:51" x14ac:dyDescent="0.2">
      <c r="A1210" s="5" t="s">
        <v>1254</v>
      </c>
      <c r="B1210" s="5" t="s">
        <v>1196</v>
      </c>
      <c r="C1210" s="5" t="s">
        <v>115</v>
      </c>
      <c r="D1210" s="5" t="s">
        <v>428</v>
      </c>
      <c r="F1210" s="5" t="s">
        <v>253</v>
      </c>
      <c r="G1210">
        <v>1</v>
      </c>
      <c r="I1210" s="5" t="s">
        <v>798</v>
      </c>
      <c r="J1210" s="5" t="s">
        <v>429</v>
      </c>
      <c r="K1210" s="5"/>
      <c r="L1210" t="str">
        <f t="shared" si="558"/>
        <v>LogisticsAction</v>
      </c>
      <c r="M1210" t="str">
        <f t="shared" si="559"/>
        <v>actionEndTime</v>
      </c>
      <c r="N1210" t="str">
        <f t="shared" si="560"/>
        <v>dateTime</v>
      </c>
      <c r="O1210" t="str">
        <f t="shared" si="561"/>
        <v/>
      </c>
      <c r="P1210" t="str">
        <f t="shared" si="562"/>
        <v/>
      </c>
      <c r="Q1210" t="str">
        <f t="shared" si="563"/>
        <v>Object</v>
      </c>
      <c r="R1210" t="str">
        <f t="shared" si="564"/>
        <v>"Abstract"</v>
      </c>
      <c r="S1210" t="str">
        <f t="shared" si="565"/>
        <v>"LogisticsAction"</v>
      </c>
      <c r="T1210" t="str">
        <f t="shared" si="566"/>
        <v>"actionEndTime"</v>
      </c>
      <c r="U1210" t="str">
        <f t="shared" si="567"/>
        <v>""</v>
      </c>
      <c r="V1210" t="str">
        <f t="shared" si="568"/>
        <v>"dateTime"</v>
      </c>
      <c r="W1210">
        <f>IF($A1210="Implicit","",COUNTIFS($C$8:C1210,C1210,$A$8:A1210,"Explicit"))</f>
        <v>9</v>
      </c>
      <c r="X1210" t="str">
        <f t="shared" si="569"/>
        <v>"Superclass: LogisticsAction is a specific task with a specific result performed on one or more physical LOs by one party in the context of an Activity"</v>
      </c>
      <c r="Y1210" t="str">
        <f t="shared" si="570"/>
        <v>"DateTime holding the end time of the Action"</v>
      </c>
      <c r="Z1210" t="str">
        <f t="shared" si="571"/>
        <v>"false"</v>
      </c>
      <c r="AA1210" t="str">
        <f t="shared" si="572"/>
        <v>"false"</v>
      </c>
      <c r="AB1210" t="str">
        <f t="shared" si="573"/>
        <v>""</v>
      </c>
      <c r="AC1210" t="str">
        <f t="shared" si="574"/>
        <v>"https://onerecord.iata.org/ns/cargo#LogisticsAction"</v>
      </c>
      <c r="AD1210" t="str">
        <f t="shared" si="575"/>
        <v>"https://onerecord.iata.org/ns/cargo#actionEndTime"</v>
      </c>
      <c r="AE1210" t="str">
        <f t="shared" si="576"/>
        <v>"http://www.w3.org/2001/XMLSchema#dateTime"</v>
      </c>
      <c r="AF1210" t="str">
        <f t="shared" si="577"/>
        <v>"Abstract","LogisticsAction","actionEndTime","","dateTime",9,"Superclass: LogisticsAction is a specific task with a specific result performed on one or more physical LOs by one party in the context of an Activity","DateTime holding the end time of the Action","false","false","","https://onerecord.iata.org/ns/cargo#LogisticsAction","https://onerecord.iata.org/ns/cargo#actionEndTime","http://www.w3.org/2001/XMLSchema#dateTime"</v>
      </c>
      <c r="AG1210" t="str">
        <f t="shared" si="578"/>
        <v>"Abstract.LogisticsAction"</v>
      </c>
      <c r="AH1210" t="str">
        <f t="shared" si="579"/>
        <v>"actionEndTime"</v>
      </c>
      <c r="AI1210" t="str">
        <f t="shared" si="580"/>
        <v>".dateTime"</v>
      </c>
      <c r="AJ1210" t="str">
        <f t="shared" si="581"/>
        <v>""</v>
      </c>
      <c r="AK1210" t="str">
        <f t="shared" si="582"/>
        <v>"hasOne"</v>
      </c>
      <c r="AL1210" t="str">
        <f t="shared" si="583"/>
        <v>"Abstract.LogisticsAction","actionEndTime",".dateTime","","hasOne"</v>
      </c>
      <c r="AN1210">
        <f>COUNTIF(View_conceptual!G:G,L1210)</f>
        <v>0</v>
      </c>
      <c r="AO1210">
        <f>COUNTIF(View_conceptual!H:H,L1210)+COUNTIF(View_conceptual!I:I,N1210)</f>
        <v>0</v>
      </c>
      <c r="AQ1210" t="str">
        <f t="shared" si="584"/>
        <v/>
      </c>
      <c r="AR1210" t="str">
        <f t="shared" si="585"/>
        <v/>
      </c>
      <c r="AT1210">
        <f>COUNTIF(View_full!G:G,L1210)</f>
        <v>1</v>
      </c>
      <c r="AU1210">
        <f>COUNTIF(View_full!H:H,L1210)+COUNTIF(View_full!I:I,N1210)</f>
        <v>0</v>
      </c>
      <c r="AV1210">
        <f>COUNTIFS(Property_Manual!$A$2:$A$1206,Raw!L1210,Property_Manual!$B$2:$B$1206,Raw!M1210,Property_Manual!$C$2:$C$1206,Raw!N1210,Property_Manual!$D$2:$D$1206,Raw!O1210,Property_Manual!$F$2:$F$1206,"x")</f>
        <v>0</v>
      </c>
      <c r="AW1210" t="str">
        <f t="shared" si="586"/>
        <v>"Abstract","LogisticsAction","actionEndTime","","dateTime",9,"Superclass: LogisticsAction is a specific task with a specific result performed on one or more physical LOs by one party in the context of an Activity","DateTime holding the end time of the Action","false","false","","https://onerecord.iata.org/ns/cargo#LogisticsAction","https://onerecord.iata.org/ns/cargo#actionEndTime","http://www.w3.org/2001/XMLSchema#dateTime"</v>
      </c>
      <c r="AX1210" t="str">
        <f t="shared" si="587"/>
        <v/>
      </c>
      <c r="AY1210" t="str">
        <f t="shared" si="588"/>
        <v/>
      </c>
    </row>
    <row r="1211" spans="1:51" x14ac:dyDescent="0.2">
      <c r="A1211" s="5" t="s">
        <v>1254</v>
      </c>
      <c r="B1211" s="5" t="s">
        <v>1196</v>
      </c>
      <c r="C1211" s="5" t="s">
        <v>115</v>
      </c>
      <c r="D1211" s="5" t="s">
        <v>430</v>
      </c>
      <c r="F1211" s="5" t="s">
        <v>253</v>
      </c>
      <c r="G1211">
        <v>1</v>
      </c>
      <c r="I1211" s="5" t="s">
        <v>798</v>
      </c>
      <c r="J1211" s="5" t="s">
        <v>431</v>
      </c>
      <c r="K1211" s="5"/>
      <c r="L1211" t="str">
        <f t="shared" si="558"/>
        <v>LogisticsAction</v>
      </c>
      <c r="M1211" t="str">
        <f t="shared" si="559"/>
        <v>actionStartTime</v>
      </c>
      <c r="N1211" t="str">
        <f t="shared" si="560"/>
        <v>dateTime</v>
      </c>
      <c r="O1211" t="str">
        <f t="shared" si="561"/>
        <v/>
      </c>
      <c r="P1211" t="str">
        <f t="shared" si="562"/>
        <v/>
      </c>
      <c r="Q1211" t="str">
        <f t="shared" si="563"/>
        <v>Object</v>
      </c>
      <c r="R1211" t="str">
        <f t="shared" si="564"/>
        <v>"Abstract"</v>
      </c>
      <c r="S1211" t="str">
        <f t="shared" si="565"/>
        <v>"LogisticsAction"</v>
      </c>
      <c r="T1211" t="str">
        <f t="shared" si="566"/>
        <v>"actionStartTime"</v>
      </c>
      <c r="U1211" t="str">
        <f t="shared" si="567"/>
        <v>""</v>
      </c>
      <c r="V1211" t="str">
        <f t="shared" si="568"/>
        <v>"dateTime"</v>
      </c>
      <c r="W1211">
        <f>IF($A1211="Implicit","",COUNTIFS($C$8:C1211,C1211,$A$8:A1211,"Explicit"))</f>
        <v>10</v>
      </c>
      <c r="X1211" t="str">
        <f t="shared" si="569"/>
        <v>"Superclass: LogisticsAction is a specific task with a specific result performed on one or more physical LOs by one party in the context of an Activity"</v>
      </c>
      <c r="Y1211" t="str">
        <f t="shared" si="570"/>
        <v>"DateTime holding the start time of the Action"</v>
      </c>
      <c r="Z1211" t="str">
        <f t="shared" si="571"/>
        <v>"false"</v>
      </c>
      <c r="AA1211" t="str">
        <f t="shared" si="572"/>
        <v>"false"</v>
      </c>
      <c r="AB1211" t="str">
        <f t="shared" si="573"/>
        <v>""</v>
      </c>
      <c r="AC1211" t="str">
        <f t="shared" si="574"/>
        <v>"https://onerecord.iata.org/ns/cargo#LogisticsAction"</v>
      </c>
      <c r="AD1211" t="str">
        <f t="shared" si="575"/>
        <v>"https://onerecord.iata.org/ns/cargo#actionStartTime"</v>
      </c>
      <c r="AE1211" t="str">
        <f t="shared" si="576"/>
        <v>"http://www.w3.org/2001/XMLSchema#dateTime"</v>
      </c>
      <c r="AF1211" t="str">
        <f t="shared" si="577"/>
        <v>"Abstract","LogisticsAction","actionStartTime","","dateTime",10,"Superclass: LogisticsAction is a specific task with a specific result performed on one or more physical LOs by one party in the context of an Activity","DateTime holding the start time of the Action","false","false","","https://onerecord.iata.org/ns/cargo#LogisticsAction","https://onerecord.iata.org/ns/cargo#actionStartTime","http://www.w3.org/2001/XMLSchema#dateTime"</v>
      </c>
      <c r="AG1211" t="str">
        <f t="shared" si="578"/>
        <v>"Abstract.LogisticsAction"</v>
      </c>
      <c r="AH1211" t="str">
        <f t="shared" si="579"/>
        <v>"actionStartTime"</v>
      </c>
      <c r="AI1211" t="str">
        <f t="shared" si="580"/>
        <v>".dateTime"</v>
      </c>
      <c r="AJ1211" t="str">
        <f t="shared" si="581"/>
        <v>""</v>
      </c>
      <c r="AK1211" t="str">
        <f t="shared" si="582"/>
        <v>"hasOne"</v>
      </c>
      <c r="AL1211" t="str">
        <f t="shared" si="583"/>
        <v>"Abstract.LogisticsAction","actionStartTime",".dateTime","","hasOne"</v>
      </c>
      <c r="AN1211">
        <f>COUNTIF(View_conceptual!G:G,L1211)</f>
        <v>0</v>
      </c>
      <c r="AO1211">
        <f>COUNTIF(View_conceptual!H:H,L1211)+COUNTIF(View_conceptual!I:I,N1211)</f>
        <v>0</v>
      </c>
      <c r="AQ1211" t="str">
        <f t="shared" si="584"/>
        <v/>
      </c>
      <c r="AR1211" t="str">
        <f t="shared" si="585"/>
        <v/>
      </c>
      <c r="AT1211">
        <f>COUNTIF(View_full!G:G,L1211)</f>
        <v>1</v>
      </c>
      <c r="AU1211">
        <f>COUNTIF(View_full!H:H,L1211)+COUNTIF(View_full!I:I,N1211)</f>
        <v>0</v>
      </c>
      <c r="AV1211">
        <f>COUNTIFS(Property_Manual!$A$2:$A$1206,Raw!L1211,Property_Manual!$B$2:$B$1206,Raw!M1211,Property_Manual!$C$2:$C$1206,Raw!N1211,Property_Manual!$D$2:$D$1206,Raw!O1211,Property_Manual!$F$2:$F$1206,"x")</f>
        <v>0</v>
      </c>
      <c r="AW1211" t="str">
        <f t="shared" si="586"/>
        <v>"Abstract","LogisticsAction","actionStartTime","","dateTime",10,"Superclass: LogisticsAction is a specific task with a specific result performed on one or more physical LOs by one party in the context of an Activity","DateTime holding the start time of the Action","false","false","","https://onerecord.iata.org/ns/cargo#LogisticsAction","https://onerecord.iata.org/ns/cargo#actionStartTime","http://www.w3.org/2001/XMLSchema#dateTime"</v>
      </c>
      <c r="AX1211" t="str">
        <f t="shared" si="587"/>
        <v/>
      </c>
      <c r="AY1211" t="str">
        <f t="shared" si="588"/>
        <v/>
      </c>
    </row>
    <row r="1212" spans="1:51" x14ac:dyDescent="0.2">
      <c r="A1212" s="5" t="s">
        <v>1254</v>
      </c>
      <c r="B1212" s="5" t="s">
        <v>1196</v>
      </c>
      <c r="C1212" s="5" t="s">
        <v>115</v>
      </c>
      <c r="D1212" s="5" t="s">
        <v>40</v>
      </c>
      <c r="E1212" t="s">
        <v>1212</v>
      </c>
      <c r="F1212" s="5" t="s">
        <v>41</v>
      </c>
      <c r="I1212" s="5" t="s">
        <v>798</v>
      </c>
      <c r="J1212" s="5" t="s">
        <v>42</v>
      </c>
      <c r="K1212" s="5"/>
      <c r="L1212" t="str">
        <f t="shared" si="558"/>
        <v>LogisticsAction</v>
      </c>
      <c r="M1212" t="str">
        <f t="shared" si="559"/>
        <v>events</v>
      </c>
      <c r="N1212" t="str">
        <f t="shared" si="560"/>
        <v>LogisticsEvent</v>
      </c>
      <c r="O1212" t="str">
        <f t="shared" si="561"/>
        <v/>
      </c>
      <c r="P1212" t="str">
        <f t="shared" si="562"/>
        <v/>
      </c>
      <c r="Q1212" t="str">
        <f t="shared" si="563"/>
        <v>Object</v>
      </c>
      <c r="R1212" t="str">
        <f t="shared" si="564"/>
        <v>"Abstract"</v>
      </c>
      <c r="S1212" t="str">
        <f t="shared" si="565"/>
        <v>"LogisticsAction"</v>
      </c>
      <c r="T1212" t="str">
        <f t="shared" si="566"/>
        <v>"events"</v>
      </c>
      <c r="U1212" t="str">
        <f t="shared" si="567"/>
        <v>"Event"</v>
      </c>
      <c r="V1212" t="str">
        <f t="shared" si="568"/>
        <v>"LogisticsEvent"</v>
      </c>
      <c r="W1212">
        <f>IF($A1212="Implicit","",COUNTIFS($C$8:C1212,C1212,$A$8:A1212,"Explicit"))</f>
        <v>11</v>
      </c>
      <c r="X1212" t="str">
        <f t="shared" si="569"/>
        <v>"Superclass: LogisticsAction is a specific task with a specific result performed on one or more physical LOs by one party in the context of an Activity"</v>
      </c>
      <c r="Y1212" t="str">
        <f t="shared" si="570"/>
        <v>"Events object"</v>
      </c>
      <c r="Z1212" t="str">
        <f t="shared" si="571"/>
        <v>"true"</v>
      </c>
      <c r="AA1212" t="str">
        <f t="shared" si="572"/>
        <v>"false"</v>
      </c>
      <c r="AB1212" t="str">
        <f t="shared" si="573"/>
        <v>""</v>
      </c>
      <c r="AC1212" t="str">
        <f t="shared" si="574"/>
        <v>"https://onerecord.iata.org/ns/cargo#LogisticsAction"</v>
      </c>
      <c r="AD1212" t="str">
        <f t="shared" si="575"/>
        <v>"https://onerecord.iata.org/ns/cargo#events"</v>
      </c>
      <c r="AE1212" t="str">
        <f t="shared" si="576"/>
        <v>"https://onerecord.iata.org/ns/cargo#LogisticsEvent"</v>
      </c>
      <c r="AF1212" t="str">
        <f t="shared" si="577"/>
        <v>"Abstract","LogisticsAction","events","Event","LogisticsEvent",11,"Superclass: LogisticsAction is a specific task with a specific result performed on one or more physical LOs by one party in the context of an Activity","Events object","true","false","","https://onerecord.iata.org/ns/cargo#LogisticsAction","https://onerecord.iata.org/ns/cargo#events","https://onerecord.iata.org/ns/cargo#LogisticsEvent"</v>
      </c>
      <c r="AG1212" t="str">
        <f t="shared" si="578"/>
        <v>"Abstract.LogisticsAction"</v>
      </c>
      <c r="AH1212" t="str">
        <f t="shared" si="579"/>
        <v>"events"</v>
      </c>
      <c r="AI1212" t="str">
        <f t="shared" si="580"/>
        <v>"Event.LogisticsEvent"</v>
      </c>
      <c r="AJ1212" t="str">
        <f t="shared" si="581"/>
        <v>""</v>
      </c>
      <c r="AK1212" t="str">
        <f t="shared" si="582"/>
        <v>"hasMany"</v>
      </c>
      <c r="AL1212" t="str">
        <f t="shared" si="583"/>
        <v>"Abstract.LogisticsAction","events","Event.LogisticsEvent","","hasMany"</v>
      </c>
      <c r="AN1212">
        <f>COUNTIF(View_conceptual!G:G,L1212)</f>
        <v>0</v>
      </c>
      <c r="AO1212">
        <f>COUNTIF(View_conceptual!H:H,L1212)+COUNTIF(View_conceptual!I:I,N1212)</f>
        <v>0</v>
      </c>
      <c r="AQ1212" t="str">
        <f t="shared" si="584"/>
        <v/>
      </c>
      <c r="AR1212" t="str">
        <f t="shared" si="585"/>
        <v/>
      </c>
      <c r="AT1212">
        <f>COUNTIF(View_full!G:G,L1212)</f>
        <v>1</v>
      </c>
      <c r="AU1212">
        <f>COUNTIF(View_full!H:H,L1212)+COUNTIF(View_full!I:I,N1212)</f>
        <v>0</v>
      </c>
      <c r="AV1212">
        <f>COUNTIFS(Property_Manual!$A$2:$A$1206,Raw!L1212,Property_Manual!$B$2:$B$1206,Raw!M1212,Property_Manual!$C$2:$C$1206,Raw!N1212,Property_Manual!$D$2:$D$1206,Raw!O1212,Property_Manual!$F$2:$F$1206,"x")</f>
        <v>0</v>
      </c>
      <c r="AW1212" t="str">
        <f t="shared" si="586"/>
        <v>"Abstract","LogisticsAction","events","Event","LogisticsEvent",11,"Superclass: LogisticsAction is a specific task with a specific result performed on one or more physical LOs by one party in the context of an Activity","Events object","true","false","","https://onerecord.iata.org/ns/cargo#LogisticsAction","https://onerecord.iata.org/ns/cargo#events","https://onerecord.iata.org/ns/cargo#LogisticsEvent"</v>
      </c>
      <c r="AX1212" t="str">
        <f t="shared" si="587"/>
        <v/>
      </c>
      <c r="AY1212" t="str">
        <f t="shared" si="588"/>
        <v/>
      </c>
    </row>
    <row r="1213" spans="1:51" x14ac:dyDescent="0.2">
      <c r="A1213" s="5" t="s">
        <v>1254</v>
      </c>
      <c r="B1213" s="5" t="s">
        <v>1196</v>
      </c>
      <c r="C1213" s="5" t="s">
        <v>115</v>
      </c>
      <c r="D1213" s="5" t="s">
        <v>46</v>
      </c>
      <c r="F1213" s="5" t="s">
        <v>47</v>
      </c>
      <c r="G1213">
        <v>1</v>
      </c>
      <c r="I1213" s="5" t="s">
        <v>798</v>
      </c>
      <c r="J1213" s="5" t="s">
        <v>48</v>
      </c>
      <c r="K1213" s="5"/>
      <c r="L1213" t="str">
        <f t="shared" si="558"/>
        <v>LogisticsAction</v>
      </c>
      <c r="M1213" t="str">
        <f t="shared" si="559"/>
        <v>skeletonIndicator</v>
      </c>
      <c r="N1213" t="str">
        <f t="shared" si="560"/>
        <v>boolean</v>
      </c>
      <c r="O1213" t="str">
        <f t="shared" si="561"/>
        <v/>
      </c>
      <c r="P1213" t="str">
        <f t="shared" si="562"/>
        <v/>
      </c>
      <c r="Q1213" t="str">
        <f t="shared" si="563"/>
        <v>Object</v>
      </c>
      <c r="R1213" t="str">
        <f t="shared" si="564"/>
        <v>"Abstract"</v>
      </c>
      <c r="S1213" t="str">
        <f t="shared" si="565"/>
        <v>"LogisticsAction"</v>
      </c>
      <c r="T1213" t="str">
        <f t="shared" si="566"/>
        <v>"skeletonIndicator"</v>
      </c>
      <c r="U1213" t="str">
        <f t="shared" si="567"/>
        <v>""</v>
      </c>
      <c r="V1213" t="str">
        <f t="shared" si="568"/>
        <v>"boolean"</v>
      </c>
      <c r="W1213">
        <f>IF($A1213="Implicit","",COUNTIFS($C$8:C1213,C1213,$A$8:A1213,"Explicit"))</f>
        <v>12</v>
      </c>
      <c r="X1213" t="str">
        <f t="shared" si="569"/>
        <v>"Superclass: LogisticsAction is a specific task with a specific result performed on one or more physical LOs by one party in the context of an Activity"</v>
      </c>
      <c r="Y1213" t="str">
        <f t="shared" si="570"/>
        <v>"Indicator whether a logistics object is a skeleton object"</v>
      </c>
      <c r="Z1213" t="str">
        <f t="shared" si="571"/>
        <v>"false"</v>
      </c>
      <c r="AA1213" t="str">
        <f t="shared" si="572"/>
        <v>"false"</v>
      </c>
      <c r="AB1213" t="str">
        <f t="shared" si="573"/>
        <v>""</v>
      </c>
      <c r="AC1213" t="str">
        <f t="shared" si="574"/>
        <v>"https://onerecord.iata.org/ns/cargo#LogisticsAction"</v>
      </c>
      <c r="AD1213" t="str">
        <f t="shared" si="575"/>
        <v>"https://onerecord.iata.org/ns/cargo#skeletonIndicator"</v>
      </c>
      <c r="AE1213" t="str">
        <f t="shared" si="576"/>
        <v>"http://www.w3.org/2001/XMLSchema#boolean"</v>
      </c>
      <c r="AF1213" t="str">
        <f t="shared" si="577"/>
        <v>"Abstract","LogisticsAction","skeletonIndicator","","boolean",12,"Superclass: LogisticsAction is a specific task with a specific result performed on one or more physical LOs by one party in the context of an Activity","Indicator whether a logistics object is a skeleton object","false","false","","https://onerecord.iata.org/ns/cargo#LogisticsAction","https://onerecord.iata.org/ns/cargo#skeletonIndicator","http://www.w3.org/2001/XMLSchema#boolean"</v>
      </c>
      <c r="AG1213" t="str">
        <f t="shared" si="578"/>
        <v>"Abstract.LogisticsAction"</v>
      </c>
      <c r="AH1213" t="str">
        <f t="shared" si="579"/>
        <v>"skeletonIndicator"</v>
      </c>
      <c r="AI1213" t="str">
        <f t="shared" si="580"/>
        <v>".boolean"</v>
      </c>
      <c r="AJ1213" t="str">
        <f t="shared" si="581"/>
        <v>""</v>
      </c>
      <c r="AK1213" t="str">
        <f t="shared" si="582"/>
        <v>"hasOne"</v>
      </c>
      <c r="AL1213" t="str">
        <f t="shared" si="583"/>
        <v>"Abstract.LogisticsAction","skeletonIndicator",".boolean","","hasOne"</v>
      </c>
      <c r="AN1213">
        <f>COUNTIF(View_conceptual!G:G,L1213)</f>
        <v>0</v>
      </c>
      <c r="AO1213">
        <f>COUNTIF(View_conceptual!H:H,L1213)+COUNTIF(View_conceptual!I:I,N1213)</f>
        <v>0</v>
      </c>
      <c r="AQ1213" t="str">
        <f t="shared" si="584"/>
        <v/>
      </c>
      <c r="AR1213" t="str">
        <f t="shared" si="585"/>
        <v/>
      </c>
      <c r="AT1213">
        <f>COUNTIF(View_full!G:G,L1213)</f>
        <v>1</v>
      </c>
      <c r="AU1213">
        <f>COUNTIF(View_full!H:H,L1213)+COUNTIF(View_full!I:I,N1213)</f>
        <v>0</v>
      </c>
      <c r="AV1213">
        <f>COUNTIFS(Property_Manual!$A$2:$A$1206,Raw!L1213,Property_Manual!$B$2:$B$1206,Raw!M1213,Property_Manual!$C$2:$C$1206,Raw!N1213,Property_Manual!$D$2:$D$1206,Raw!O1213,Property_Manual!$F$2:$F$1206,"x")</f>
        <v>0</v>
      </c>
      <c r="AW1213" t="str">
        <f t="shared" si="586"/>
        <v>"Abstract","LogisticsAction","skeletonIndicator","","boolean",12,"Superclass: LogisticsAction is a specific task with a specific result performed on one or more physical LOs by one party in the context of an Activity","Indicator whether a logistics object is a skeleton object","false","false","","https://onerecord.iata.org/ns/cargo#LogisticsAction","https://onerecord.iata.org/ns/cargo#skeletonIndicator","http://www.w3.org/2001/XMLSchema#boolean"</v>
      </c>
      <c r="AX1213" t="str">
        <f t="shared" si="587"/>
        <v/>
      </c>
      <c r="AY1213" t="str">
        <f t="shared" si="588"/>
        <v/>
      </c>
    </row>
    <row r="1214" spans="1:51" x14ac:dyDescent="0.2">
      <c r="A1214" s="5" t="s">
        <v>1255</v>
      </c>
      <c r="B1214" s="5" t="s">
        <v>1196</v>
      </c>
      <c r="C1214" s="5" t="s">
        <v>115</v>
      </c>
      <c r="D1214" s="5" t="s">
        <v>26</v>
      </c>
      <c r="E1214" t="s">
        <v>49</v>
      </c>
      <c r="F1214" s="5" t="s">
        <v>27</v>
      </c>
      <c r="I1214" s="5" t="s">
        <v>798</v>
      </c>
      <c r="J1214" s="5" t="s">
        <v>28</v>
      </c>
      <c r="K1214" s="5"/>
      <c r="L1214" t="str">
        <f t="shared" si="558"/>
        <v>LogisticsAction</v>
      </c>
      <c r="M1214" t="str">
        <f t="shared" si="559"/>
        <v>contactDetails</v>
      </c>
      <c r="N1214" t="str">
        <f t="shared" si="560"/>
        <v>ContactDetail</v>
      </c>
      <c r="O1214" t="str">
        <f t="shared" si="561"/>
        <v/>
      </c>
      <c r="P1214" t="str">
        <f t="shared" si="562"/>
        <v/>
      </c>
      <c r="Q1214" t="str">
        <f t="shared" si="563"/>
        <v>Object</v>
      </c>
      <c r="R1214" t="str">
        <f t="shared" si="564"/>
        <v/>
      </c>
      <c r="S1214" t="str">
        <f t="shared" si="565"/>
        <v/>
      </c>
      <c r="T1214" t="str">
        <f t="shared" si="566"/>
        <v/>
      </c>
      <c r="U1214" t="str">
        <f t="shared" si="567"/>
        <v/>
      </c>
      <c r="V1214" t="str">
        <f t="shared" si="568"/>
        <v/>
      </c>
      <c r="W1214" t="str">
        <f>IF($A1214="Implicit","",COUNTIFS($C$8:C1214,C1214,$A$8:A1214,"Explicit"))</f>
        <v/>
      </c>
      <c r="X1214" t="str">
        <f t="shared" si="569"/>
        <v/>
      </c>
      <c r="Y1214" t="str">
        <f t="shared" si="570"/>
        <v/>
      </c>
      <c r="Z1214" t="str">
        <f t="shared" si="571"/>
        <v/>
      </c>
      <c r="AA1214" t="str">
        <f t="shared" si="572"/>
        <v/>
      </c>
      <c r="AB1214" t="str">
        <f t="shared" si="573"/>
        <v/>
      </c>
      <c r="AC1214" t="str">
        <f t="shared" si="574"/>
        <v/>
      </c>
      <c r="AD1214" t="str">
        <f t="shared" si="575"/>
        <v/>
      </c>
      <c r="AE1214" t="str">
        <f t="shared" si="576"/>
        <v/>
      </c>
      <c r="AF1214" t="str">
        <f t="shared" si="577"/>
        <v/>
      </c>
      <c r="AG1214" t="str">
        <f t="shared" si="578"/>
        <v>"Abstract.LogisticsAction"</v>
      </c>
      <c r="AH1214" t="str">
        <f t="shared" si="579"/>
        <v>"contactDetails"</v>
      </c>
      <c r="AI1214" t="str">
        <f t="shared" si="580"/>
        <v>"Embedded.ContactDetail"</v>
      </c>
      <c r="AJ1214" t="str">
        <f t="shared" si="581"/>
        <v>""</v>
      </c>
      <c r="AK1214" t="str">
        <f t="shared" si="582"/>
        <v>"hasMany"</v>
      </c>
      <c r="AL1214" t="str">
        <f t="shared" si="583"/>
        <v>"Abstract.LogisticsAction","contactDetails","Embedded.ContactDetail","","hasMany"</v>
      </c>
      <c r="AN1214">
        <f>COUNTIF(View_conceptual!G:G,L1214)</f>
        <v>0</v>
      </c>
      <c r="AO1214">
        <f>COUNTIF(View_conceptual!H:H,L1214)+COUNTIF(View_conceptual!I:I,N1214)</f>
        <v>0</v>
      </c>
      <c r="AQ1214" t="str">
        <f t="shared" si="584"/>
        <v/>
      </c>
      <c r="AR1214" t="str">
        <f t="shared" si="585"/>
        <v/>
      </c>
      <c r="AT1214">
        <f>COUNTIF(View_full!G:G,L1214)</f>
        <v>1</v>
      </c>
      <c r="AU1214">
        <f>COUNTIF(View_full!H:H,L1214)+COUNTIF(View_full!I:I,N1214)</f>
        <v>0</v>
      </c>
      <c r="AV1214">
        <f>COUNTIFS(Property_Manual!$A$2:$A$1206,Raw!L1214,Property_Manual!$B$2:$B$1206,Raw!M1214,Property_Manual!$C$2:$C$1206,Raw!N1214,Property_Manual!$D$2:$D$1206,Raw!O1214,Property_Manual!$F$2:$F$1206,"x")</f>
        <v>0</v>
      </c>
      <c r="AW1214" t="str">
        <f t="shared" si="586"/>
        <v/>
      </c>
      <c r="AX1214" t="str">
        <f t="shared" si="587"/>
        <v/>
      </c>
      <c r="AY1214" t="str">
        <f t="shared" si="588"/>
        <v/>
      </c>
    </row>
    <row r="1215" spans="1:51" x14ac:dyDescent="0.2">
      <c r="A1215" s="5" t="s">
        <v>1255</v>
      </c>
      <c r="B1215" s="5" t="s">
        <v>1196</v>
      </c>
      <c r="C1215" s="5" t="s">
        <v>115</v>
      </c>
      <c r="D1215" s="5" t="s">
        <v>29</v>
      </c>
      <c r="E1215" t="s">
        <v>1836</v>
      </c>
      <c r="F1215" s="5" t="s">
        <v>30</v>
      </c>
      <c r="I1215" s="5" t="s">
        <v>798</v>
      </c>
      <c r="J1215" s="5" t="s">
        <v>31</v>
      </c>
      <c r="K1215" s="5" t="s">
        <v>1831</v>
      </c>
      <c r="L1215" t="str">
        <f t="shared" si="558"/>
        <v>LogisticsAction</v>
      </c>
      <c r="M1215" t="str">
        <f t="shared" si="559"/>
        <v>contactPersons</v>
      </c>
      <c r="N1215" t="str">
        <f t="shared" si="560"/>
        <v>Actor</v>
      </c>
      <c r="O1215" t="str">
        <f t="shared" si="561"/>
        <v/>
      </c>
      <c r="P1215" t="str">
        <f t="shared" si="562"/>
        <v>Person|NonHumanActor</v>
      </c>
      <c r="Q1215" t="str">
        <f t="shared" si="563"/>
        <v>Object</v>
      </c>
      <c r="R1215" t="str">
        <f t="shared" si="564"/>
        <v/>
      </c>
      <c r="S1215" t="str">
        <f t="shared" si="565"/>
        <v/>
      </c>
      <c r="T1215" t="str">
        <f t="shared" si="566"/>
        <v/>
      </c>
      <c r="U1215" t="str">
        <f t="shared" si="567"/>
        <v/>
      </c>
      <c r="V1215" t="str">
        <f t="shared" si="568"/>
        <v/>
      </c>
      <c r="W1215" t="str">
        <f>IF($A1215="Implicit","",COUNTIFS($C$8:C1215,C1215,$A$8:A1215,"Explicit"))</f>
        <v/>
      </c>
      <c r="X1215" t="str">
        <f t="shared" si="569"/>
        <v/>
      </c>
      <c r="Y1215" t="str">
        <f t="shared" si="570"/>
        <v/>
      </c>
      <c r="Z1215" t="str">
        <f t="shared" si="571"/>
        <v/>
      </c>
      <c r="AA1215" t="str">
        <f t="shared" si="572"/>
        <v/>
      </c>
      <c r="AB1215" t="str">
        <f t="shared" si="573"/>
        <v/>
      </c>
      <c r="AC1215" t="str">
        <f t="shared" si="574"/>
        <v/>
      </c>
      <c r="AD1215" t="str">
        <f t="shared" si="575"/>
        <v/>
      </c>
      <c r="AE1215" t="str">
        <f t="shared" si="576"/>
        <v/>
      </c>
      <c r="AF1215" t="str">
        <f t="shared" si="577"/>
        <v/>
      </c>
      <c r="AG1215" t="str">
        <f t="shared" si="578"/>
        <v>"Abstract.LogisticsAction"</v>
      </c>
      <c r="AH1215" t="str">
        <f t="shared" si="579"/>
        <v>"contactPersons"</v>
      </c>
      <c r="AI1215" t="str">
        <f t="shared" si="580"/>
        <v>"Agent.Actor"</v>
      </c>
      <c r="AJ1215" t="str">
        <f t="shared" si="581"/>
        <v>""</v>
      </c>
      <c r="AK1215" t="str">
        <f t="shared" si="582"/>
        <v>"hasMany"</v>
      </c>
      <c r="AL1215" t="str">
        <f t="shared" si="583"/>
        <v>"Abstract.LogisticsAction","contactPersons","Agent.Actor","","hasMany"</v>
      </c>
      <c r="AN1215">
        <f>COUNTIF(View_conceptual!G:G,L1215)</f>
        <v>0</v>
      </c>
      <c r="AO1215">
        <f>COUNTIF(View_conceptual!H:H,L1215)+COUNTIF(View_conceptual!I:I,N1215)</f>
        <v>0</v>
      </c>
      <c r="AQ1215" t="str">
        <f t="shared" si="584"/>
        <v/>
      </c>
      <c r="AR1215" t="str">
        <f t="shared" si="585"/>
        <v/>
      </c>
      <c r="AT1215">
        <f>COUNTIF(View_full!G:G,L1215)</f>
        <v>1</v>
      </c>
      <c r="AU1215">
        <f>COUNTIF(View_full!H:H,L1215)+COUNTIF(View_full!I:I,N1215)</f>
        <v>0</v>
      </c>
      <c r="AV1215">
        <f>COUNTIFS(Property_Manual!$A$2:$A$1206,Raw!L1215,Property_Manual!$B$2:$B$1206,Raw!M1215,Property_Manual!$C$2:$C$1206,Raw!N1215,Property_Manual!$D$2:$D$1206,Raw!O1215,Property_Manual!$F$2:$F$1206,"x")</f>
        <v>0</v>
      </c>
      <c r="AW1215" t="str">
        <f t="shared" si="586"/>
        <v/>
      </c>
      <c r="AX1215" t="str">
        <f t="shared" si="587"/>
        <v/>
      </c>
      <c r="AY1215" t="str">
        <f t="shared" si="588"/>
        <v/>
      </c>
    </row>
    <row r="1216" spans="1:51" x14ac:dyDescent="0.2">
      <c r="A1216" s="5" t="s">
        <v>1255</v>
      </c>
      <c r="B1216" s="5" t="s">
        <v>1196</v>
      </c>
      <c r="C1216" s="5" t="s">
        <v>115</v>
      </c>
      <c r="D1216" s="5" t="s">
        <v>29</v>
      </c>
      <c r="E1216" t="s">
        <v>1836</v>
      </c>
      <c r="F1216" s="5" t="s">
        <v>390</v>
      </c>
      <c r="I1216" s="5" t="s">
        <v>798</v>
      </c>
      <c r="J1216" s="5" t="s">
        <v>31</v>
      </c>
      <c r="K1216" s="5"/>
      <c r="L1216" t="str">
        <f t="shared" si="558"/>
        <v>LogisticsAction</v>
      </c>
      <c r="M1216" t="str">
        <f t="shared" si="559"/>
        <v>contactPersons</v>
      </c>
      <c r="N1216" t="str">
        <f t="shared" si="560"/>
        <v>Person</v>
      </c>
      <c r="O1216" t="str">
        <f t="shared" si="561"/>
        <v/>
      </c>
      <c r="P1216" t="str">
        <f t="shared" si="562"/>
        <v/>
      </c>
      <c r="Q1216" t="str">
        <f t="shared" si="563"/>
        <v>Object</v>
      </c>
      <c r="R1216" t="str">
        <f t="shared" si="564"/>
        <v/>
      </c>
      <c r="S1216" t="str">
        <f t="shared" si="565"/>
        <v/>
      </c>
      <c r="T1216" t="str">
        <f t="shared" si="566"/>
        <v/>
      </c>
      <c r="U1216" t="str">
        <f t="shared" si="567"/>
        <v/>
      </c>
      <c r="V1216" t="str">
        <f t="shared" si="568"/>
        <v/>
      </c>
      <c r="W1216" t="str">
        <f>IF($A1216="Implicit","",COUNTIFS($C$8:C1216,C1216,$A$8:A1216,"Explicit"))</f>
        <v/>
      </c>
      <c r="X1216" t="str">
        <f t="shared" si="569"/>
        <v/>
      </c>
      <c r="Y1216" t="str">
        <f t="shared" si="570"/>
        <v/>
      </c>
      <c r="Z1216" t="str">
        <f t="shared" si="571"/>
        <v/>
      </c>
      <c r="AA1216" t="str">
        <f t="shared" si="572"/>
        <v/>
      </c>
      <c r="AB1216" t="str">
        <f t="shared" si="573"/>
        <v/>
      </c>
      <c r="AC1216" t="str">
        <f t="shared" si="574"/>
        <v/>
      </c>
      <c r="AD1216" t="str">
        <f t="shared" si="575"/>
        <v/>
      </c>
      <c r="AE1216" t="str">
        <f t="shared" si="576"/>
        <v/>
      </c>
      <c r="AF1216" t="str">
        <f t="shared" si="577"/>
        <v/>
      </c>
      <c r="AG1216" t="str">
        <f t="shared" si="578"/>
        <v>"Abstract.LogisticsAction"</v>
      </c>
      <c r="AH1216" t="str">
        <f t="shared" si="579"/>
        <v>"contactPersons"</v>
      </c>
      <c r="AI1216" t="str">
        <f t="shared" si="580"/>
        <v>"Agent.Person"</v>
      </c>
      <c r="AJ1216" t="str">
        <f t="shared" si="581"/>
        <v>""</v>
      </c>
      <c r="AK1216" t="str">
        <f t="shared" si="582"/>
        <v>"hasMany"</v>
      </c>
      <c r="AL1216" t="str">
        <f t="shared" si="583"/>
        <v>"Abstract.LogisticsAction","contactPersons","Agent.Person","","hasMany"</v>
      </c>
      <c r="AN1216">
        <f>COUNTIF(View_conceptual!G:G,L1216)</f>
        <v>0</v>
      </c>
      <c r="AO1216">
        <f>COUNTIF(View_conceptual!H:H,L1216)+COUNTIF(View_conceptual!I:I,N1216)</f>
        <v>0</v>
      </c>
      <c r="AQ1216" t="str">
        <f t="shared" si="584"/>
        <v/>
      </c>
      <c r="AR1216" t="str">
        <f t="shared" si="585"/>
        <v/>
      </c>
      <c r="AT1216">
        <f>COUNTIF(View_full!G:G,L1216)</f>
        <v>1</v>
      </c>
      <c r="AU1216">
        <f>COUNTIF(View_full!H:H,L1216)+COUNTIF(View_full!I:I,N1216)</f>
        <v>0</v>
      </c>
      <c r="AV1216">
        <f>COUNTIFS(Property_Manual!$A$2:$A$1206,Raw!L1216,Property_Manual!$B$2:$B$1206,Raw!M1216,Property_Manual!$C$2:$C$1206,Raw!N1216,Property_Manual!$D$2:$D$1206,Raw!O1216,Property_Manual!$F$2:$F$1206,"x")</f>
        <v>0</v>
      </c>
      <c r="AW1216" t="str">
        <f t="shared" si="586"/>
        <v/>
      </c>
      <c r="AX1216" t="str">
        <f t="shared" si="587"/>
        <v/>
      </c>
      <c r="AY1216" t="str">
        <f t="shared" si="588"/>
        <v/>
      </c>
    </row>
    <row r="1217" spans="1:51" x14ac:dyDescent="0.2">
      <c r="A1217" s="5" t="s">
        <v>1255</v>
      </c>
      <c r="B1217" s="5" t="s">
        <v>1196</v>
      </c>
      <c r="C1217" s="5" t="s">
        <v>115</v>
      </c>
      <c r="D1217" s="5" t="s">
        <v>29</v>
      </c>
      <c r="E1217" t="s">
        <v>1836</v>
      </c>
      <c r="F1217" s="5" t="s">
        <v>1130</v>
      </c>
      <c r="I1217" s="5" t="s">
        <v>798</v>
      </c>
      <c r="J1217" s="5" t="s">
        <v>31</v>
      </c>
      <c r="K1217" s="5"/>
      <c r="L1217" t="str">
        <f t="shared" si="558"/>
        <v>LogisticsAction</v>
      </c>
      <c r="M1217" t="str">
        <f t="shared" si="559"/>
        <v>contactPersons</v>
      </c>
      <c r="N1217" t="str">
        <f t="shared" si="560"/>
        <v>NonHumanActor</v>
      </c>
      <c r="O1217" t="str">
        <f t="shared" si="561"/>
        <v/>
      </c>
      <c r="P1217" t="str">
        <f t="shared" si="562"/>
        <v/>
      </c>
      <c r="Q1217" t="str">
        <f t="shared" si="563"/>
        <v>Object</v>
      </c>
      <c r="R1217" t="str">
        <f t="shared" si="564"/>
        <v/>
      </c>
      <c r="S1217" t="str">
        <f t="shared" si="565"/>
        <v/>
      </c>
      <c r="T1217" t="str">
        <f t="shared" si="566"/>
        <v/>
      </c>
      <c r="U1217" t="str">
        <f t="shared" si="567"/>
        <v/>
      </c>
      <c r="V1217" t="str">
        <f t="shared" si="568"/>
        <v/>
      </c>
      <c r="W1217" t="str">
        <f>IF($A1217="Implicit","",COUNTIFS($C$8:C1217,C1217,$A$8:A1217,"Explicit"))</f>
        <v/>
      </c>
      <c r="X1217" t="str">
        <f t="shared" si="569"/>
        <v/>
      </c>
      <c r="Y1217" t="str">
        <f t="shared" si="570"/>
        <v/>
      </c>
      <c r="Z1217" t="str">
        <f t="shared" si="571"/>
        <v/>
      </c>
      <c r="AA1217" t="str">
        <f t="shared" si="572"/>
        <v/>
      </c>
      <c r="AB1217" t="str">
        <f t="shared" si="573"/>
        <v/>
      </c>
      <c r="AC1217" t="str">
        <f t="shared" si="574"/>
        <v/>
      </c>
      <c r="AD1217" t="str">
        <f t="shared" si="575"/>
        <v/>
      </c>
      <c r="AE1217" t="str">
        <f t="shared" si="576"/>
        <v/>
      </c>
      <c r="AF1217" t="str">
        <f t="shared" si="577"/>
        <v/>
      </c>
      <c r="AG1217" t="str">
        <f t="shared" si="578"/>
        <v>"Abstract.LogisticsAction"</v>
      </c>
      <c r="AH1217" t="str">
        <f t="shared" si="579"/>
        <v>"contactPersons"</v>
      </c>
      <c r="AI1217" t="str">
        <f t="shared" si="580"/>
        <v>"Agent.NonHumanActor"</v>
      </c>
      <c r="AJ1217" t="str">
        <f t="shared" si="581"/>
        <v>""</v>
      </c>
      <c r="AK1217" t="str">
        <f t="shared" si="582"/>
        <v>"hasMany"</v>
      </c>
      <c r="AL1217" t="str">
        <f t="shared" si="583"/>
        <v>"Abstract.LogisticsAction","contactPersons","Agent.NonHumanActor","","hasMany"</v>
      </c>
      <c r="AN1217">
        <f>COUNTIF(View_conceptual!G:G,L1217)</f>
        <v>0</v>
      </c>
      <c r="AO1217">
        <f>COUNTIF(View_conceptual!H:H,L1217)+COUNTIF(View_conceptual!I:I,N1217)</f>
        <v>0</v>
      </c>
      <c r="AQ1217" t="str">
        <f t="shared" si="584"/>
        <v/>
      </c>
      <c r="AR1217" t="str">
        <f t="shared" si="585"/>
        <v/>
      </c>
      <c r="AT1217">
        <f>COUNTIF(View_full!G:G,L1217)</f>
        <v>1</v>
      </c>
      <c r="AU1217">
        <f>COUNTIF(View_full!H:H,L1217)+COUNTIF(View_full!I:I,N1217)</f>
        <v>0</v>
      </c>
      <c r="AV1217">
        <f>COUNTIFS(Property_Manual!$A$2:$A$1206,Raw!L1217,Property_Manual!$B$2:$B$1206,Raw!M1217,Property_Manual!$C$2:$C$1206,Raw!N1217,Property_Manual!$D$2:$D$1206,Raw!O1217,Property_Manual!$F$2:$F$1206,"x")</f>
        <v>0</v>
      </c>
      <c r="AW1217" t="str">
        <f t="shared" si="586"/>
        <v/>
      </c>
      <c r="AX1217" t="str">
        <f t="shared" si="587"/>
        <v/>
      </c>
      <c r="AY1217" t="str">
        <f t="shared" si="588"/>
        <v/>
      </c>
    </row>
    <row r="1218" spans="1:51" x14ac:dyDescent="0.2">
      <c r="A1218" s="5" t="s">
        <v>1255</v>
      </c>
      <c r="B1218" s="5" t="s">
        <v>1196</v>
      </c>
      <c r="C1218" s="5" t="s">
        <v>115</v>
      </c>
      <c r="D1218" s="5" t="s">
        <v>145</v>
      </c>
      <c r="E1218" t="s">
        <v>49</v>
      </c>
      <c r="F1218" s="5" t="s">
        <v>146</v>
      </c>
      <c r="I1218" s="5" t="s">
        <v>798</v>
      </c>
      <c r="J1218" s="5" t="s">
        <v>147</v>
      </c>
      <c r="K1218" s="5"/>
      <c r="L1218" t="str">
        <f t="shared" si="558"/>
        <v>LogisticsAction</v>
      </c>
      <c r="M1218" t="str">
        <f t="shared" si="559"/>
        <v>otherIdentifiers</v>
      </c>
      <c r="N1218" t="str">
        <f t="shared" si="560"/>
        <v>OtherIdentifier</v>
      </c>
      <c r="O1218" t="str">
        <f t="shared" si="561"/>
        <v/>
      </c>
      <c r="P1218" t="str">
        <f t="shared" si="562"/>
        <v/>
      </c>
      <c r="Q1218" t="str">
        <f t="shared" si="563"/>
        <v>Object</v>
      </c>
      <c r="R1218" t="str">
        <f t="shared" si="564"/>
        <v/>
      </c>
      <c r="S1218" t="str">
        <f t="shared" si="565"/>
        <v/>
      </c>
      <c r="T1218" t="str">
        <f t="shared" si="566"/>
        <v/>
      </c>
      <c r="U1218" t="str">
        <f t="shared" si="567"/>
        <v/>
      </c>
      <c r="V1218" t="str">
        <f t="shared" si="568"/>
        <v/>
      </c>
      <c r="W1218" t="str">
        <f>IF($A1218="Implicit","",COUNTIFS($C$8:C1218,C1218,$A$8:A1218,"Explicit"))</f>
        <v/>
      </c>
      <c r="X1218" t="str">
        <f t="shared" si="569"/>
        <v/>
      </c>
      <c r="Y1218" t="str">
        <f t="shared" si="570"/>
        <v/>
      </c>
      <c r="Z1218" t="str">
        <f t="shared" si="571"/>
        <v/>
      </c>
      <c r="AA1218" t="str">
        <f t="shared" si="572"/>
        <v/>
      </c>
      <c r="AB1218" t="str">
        <f t="shared" si="573"/>
        <v/>
      </c>
      <c r="AC1218" t="str">
        <f t="shared" si="574"/>
        <v/>
      </c>
      <c r="AD1218" t="str">
        <f t="shared" si="575"/>
        <v/>
      </c>
      <c r="AE1218" t="str">
        <f t="shared" si="576"/>
        <v/>
      </c>
      <c r="AF1218" t="str">
        <f t="shared" si="577"/>
        <v/>
      </c>
      <c r="AG1218" t="str">
        <f t="shared" si="578"/>
        <v>"Abstract.LogisticsAction"</v>
      </c>
      <c r="AH1218" t="str">
        <f t="shared" si="579"/>
        <v>"otherIdentifiers"</v>
      </c>
      <c r="AI1218" t="str">
        <f t="shared" si="580"/>
        <v>"Embedded.OtherIdentifier"</v>
      </c>
      <c r="AJ1218" t="str">
        <f t="shared" si="581"/>
        <v>""</v>
      </c>
      <c r="AK1218" t="str">
        <f t="shared" si="582"/>
        <v>"hasMany"</v>
      </c>
      <c r="AL1218" t="str">
        <f t="shared" si="583"/>
        <v>"Abstract.LogisticsAction","otherIdentifiers","Embedded.OtherIdentifier","","hasMany"</v>
      </c>
      <c r="AN1218">
        <f>COUNTIF(View_conceptual!G:G,L1218)</f>
        <v>0</v>
      </c>
      <c r="AO1218">
        <f>COUNTIF(View_conceptual!H:H,L1218)+COUNTIF(View_conceptual!I:I,N1218)</f>
        <v>0</v>
      </c>
      <c r="AQ1218" t="str">
        <f t="shared" si="584"/>
        <v/>
      </c>
      <c r="AR1218" t="str">
        <f t="shared" si="585"/>
        <v/>
      </c>
      <c r="AT1218">
        <f>COUNTIF(View_full!G:G,L1218)</f>
        <v>1</v>
      </c>
      <c r="AU1218">
        <f>COUNTIF(View_full!H:H,L1218)+COUNTIF(View_full!I:I,N1218)</f>
        <v>0</v>
      </c>
      <c r="AV1218">
        <f>COUNTIFS(Property_Manual!$A$2:$A$1206,Raw!L1218,Property_Manual!$B$2:$B$1206,Raw!M1218,Property_Manual!$C$2:$C$1206,Raw!N1218,Property_Manual!$D$2:$D$1206,Raw!O1218,Property_Manual!$F$2:$F$1206,"x")</f>
        <v>0</v>
      </c>
      <c r="AW1218" t="str">
        <f t="shared" si="586"/>
        <v/>
      </c>
      <c r="AX1218" t="str">
        <f t="shared" si="587"/>
        <v/>
      </c>
      <c r="AY1218" t="str">
        <f t="shared" si="588"/>
        <v/>
      </c>
    </row>
    <row r="1219" spans="1:51" x14ac:dyDescent="0.2">
      <c r="A1219" s="5" t="s">
        <v>1255</v>
      </c>
      <c r="B1219" s="5" t="s">
        <v>1196</v>
      </c>
      <c r="C1219" s="5" t="s">
        <v>115</v>
      </c>
      <c r="D1219" s="5" t="s">
        <v>40</v>
      </c>
      <c r="E1219" t="s">
        <v>1212</v>
      </c>
      <c r="F1219" s="5" t="s">
        <v>41</v>
      </c>
      <c r="I1219" s="5" t="s">
        <v>798</v>
      </c>
      <c r="J1219" s="5" t="s">
        <v>42</v>
      </c>
      <c r="K1219" s="5"/>
      <c r="L1219" t="str">
        <f t="shared" si="558"/>
        <v>LogisticsAction</v>
      </c>
      <c r="M1219" t="str">
        <f t="shared" si="559"/>
        <v>events</v>
      </c>
      <c r="N1219" t="str">
        <f t="shared" si="560"/>
        <v>LogisticsEvent</v>
      </c>
      <c r="O1219" t="str">
        <f t="shared" si="561"/>
        <v/>
      </c>
      <c r="P1219" t="str">
        <f t="shared" si="562"/>
        <v/>
      </c>
      <c r="Q1219" t="str">
        <f t="shared" si="563"/>
        <v>Object</v>
      </c>
      <c r="R1219" t="str">
        <f t="shared" si="564"/>
        <v/>
      </c>
      <c r="S1219" t="str">
        <f t="shared" si="565"/>
        <v/>
      </c>
      <c r="T1219" t="str">
        <f t="shared" si="566"/>
        <v/>
      </c>
      <c r="U1219" t="str">
        <f t="shared" si="567"/>
        <v/>
      </c>
      <c r="V1219" t="str">
        <f t="shared" si="568"/>
        <v/>
      </c>
      <c r="W1219" t="str">
        <f>IF($A1219="Implicit","",COUNTIFS($C$8:C1219,C1219,$A$8:A1219,"Explicit"))</f>
        <v/>
      </c>
      <c r="X1219" t="str">
        <f t="shared" si="569"/>
        <v/>
      </c>
      <c r="Y1219" t="str">
        <f t="shared" si="570"/>
        <v/>
      </c>
      <c r="Z1219" t="str">
        <f t="shared" si="571"/>
        <v/>
      </c>
      <c r="AA1219" t="str">
        <f t="shared" si="572"/>
        <v/>
      </c>
      <c r="AB1219" t="str">
        <f t="shared" si="573"/>
        <v/>
      </c>
      <c r="AC1219" t="str">
        <f t="shared" si="574"/>
        <v/>
      </c>
      <c r="AD1219" t="str">
        <f t="shared" si="575"/>
        <v/>
      </c>
      <c r="AE1219" t="str">
        <f t="shared" si="576"/>
        <v/>
      </c>
      <c r="AF1219" t="str">
        <f t="shared" si="577"/>
        <v/>
      </c>
      <c r="AG1219" t="str">
        <f t="shared" si="578"/>
        <v>"Abstract.LogisticsAction"</v>
      </c>
      <c r="AH1219" t="str">
        <f t="shared" si="579"/>
        <v>"events"</v>
      </c>
      <c r="AI1219" t="str">
        <f t="shared" si="580"/>
        <v>"Event.LogisticsEvent"</v>
      </c>
      <c r="AJ1219" t="str">
        <f t="shared" si="581"/>
        <v>""</v>
      </c>
      <c r="AK1219" t="str">
        <f t="shared" si="582"/>
        <v>"hasMany"</v>
      </c>
      <c r="AL1219" t="str">
        <f t="shared" si="583"/>
        <v>"Abstract.LogisticsAction","events","Event.LogisticsEvent","","hasMany"</v>
      </c>
      <c r="AN1219">
        <f>COUNTIF(View_conceptual!G:G,L1219)</f>
        <v>0</v>
      </c>
      <c r="AO1219">
        <f>COUNTIF(View_conceptual!H:H,L1219)+COUNTIF(View_conceptual!I:I,N1219)</f>
        <v>0</v>
      </c>
      <c r="AQ1219" t="str">
        <f t="shared" si="584"/>
        <v/>
      </c>
      <c r="AR1219" t="str">
        <f t="shared" si="585"/>
        <v/>
      </c>
      <c r="AT1219">
        <f>COUNTIF(View_full!G:G,L1219)</f>
        <v>1</v>
      </c>
      <c r="AU1219">
        <f>COUNTIF(View_full!H:H,L1219)+COUNTIF(View_full!I:I,N1219)</f>
        <v>0</v>
      </c>
      <c r="AV1219">
        <f>COUNTIFS(Property_Manual!$A$2:$A$1206,Raw!L1219,Property_Manual!$B$2:$B$1206,Raw!M1219,Property_Manual!$C$2:$C$1206,Raw!N1219,Property_Manual!$D$2:$D$1206,Raw!O1219,Property_Manual!$F$2:$F$1206,"x")</f>
        <v>0</v>
      </c>
      <c r="AW1219" t="str">
        <f t="shared" si="586"/>
        <v/>
      </c>
      <c r="AX1219" t="str">
        <f t="shared" si="587"/>
        <v/>
      </c>
      <c r="AY1219" t="str">
        <f t="shared" si="588"/>
        <v/>
      </c>
    </row>
    <row r="1220" spans="1:51" x14ac:dyDescent="0.2">
      <c r="A1220" s="5" t="s">
        <v>1254</v>
      </c>
      <c r="B1220" s="5" t="s">
        <v>1196</v>
      </c>
      <c r="C1220" s="5" t="s">
        <v>21</v>
      </c>
      <c r="D1220" s="5" t="s">
        <v>22</v>
      </c>
      <c r="E1220" s="5" t="s">
        <v>1209</v>
      </c>
      <c r="F1220" s="5" t="s">
        <v>23</v>
      </c>
      <c r="H1220" t="s">
        <v>426</v>
      </c>
      <c r="I1220" s="5" t="s">
        <v>24</v>
      </c>
      <c r="J1220" s="5" t="s">
        <v>25</v>
      </c>
      <c r="K1220" s="5"/>
      <c r="L1220" t="str">
        <f t="shared" si="558"/>
        <v>LogisticsActivity</v>
      </c>
      <c r="M1220" t="str">
        <f t="shared" si="559"/>
        <v>checkActions</v>
      </c>
      <c r="N1220" t="str">
        <f t="shared" si="560"/>
        <v>Check</v>
      </c>
      <c r="O1220" t="str">
        <f t="shared" si="561"/>
        <v>servedActivity</v>
      </c>
      <c r="P1220" t="str">
        <f t="shared" si="562"/>
        <v/>
      </c>
      <c r="Q1220" t="str">
        <f t="shared" si="563"/>
        <v>Object</v>
      </c>
      <c r="R1220" t="str">
        <f t="shared" si="564"/>
        <v>"Abstract"</v>
      </c>
      <c r="S1220" t="str">
        <f t="shared" si="565"/>
        <v>"LogisticsActivity"</v>
      </c>
      <c r="T1220" t="str">
        <f t="shared" si="566"/>
        <v>"checkActions"</v>
      </c>
      <c r="U1220" t="str">
        <f t="shared" si="567"/>
        <v>"Action"</v>
      </c>
      <c r="V1220" t="str">
        <f t="shared" si="568"/>
        <v>"Check"</v>
      </c>
      <c r="W1220">
        <f>IF($A1220="Implicit","",COUNTIFS($C$8:C1220,C1220,$A$8:A1220,"Explicit"))</f>
        <v>1</v>
      </c>
      <c r="X1220" t="str">
        <f t="shared" si="569"/>
        <v>"Superclass: LogisticsActivity is a scheduled set of tasks that is executed as part of one or more Services"</v>
      </c>
      <c r="Y1220" t="str">
        <f t="shared" si="570"/>
        <v>"References to CheckActions performed for the Activity"</v>
      </c>
      <c r="Z1220" t="str">
        <f t="shared" si="571"/>
        <v>"true"</v>
      </c>
      <c r="AA1220" t="str">
        <f t="shared" si="572"/>
        <v>"false"</v>
      </c>
      <c r="AB1220" t="str">
        <f t="shared" si="573"/>
        <v>""</v>
      </c>
      <c r="AC1220" t="str">
        <f t="shared" si="574"/>
        <v>"https://onerecord.iata.org/ns/cargo#LogisticsActivity"</v>
      </c>
      <c r="AD1220" t="str">
        <f t="shared" si="575"/>
        <v>"https://onerecord.iata.org/ns/cargo#checkActions"</v>
      </c>
      <c r="AE1220" t="str">
        <f t="shared" si="576"/>
        <v>"https://onerecord.iata.org/ns/cargo#Check"</v>
      </c>
      <c r="AF1220" t="str">
        <f t="shared" si="577"/>
        <v>"Abstract","LogisticsActivity","checkActions","Action","Check",1,"Superclass: LogisticsActivity is a scheduled set of tasks that is executed as part of one or more Services","References to CheckActions performed for the Activity","true","false","","https://onerecord.iata.org/ns/cargo#LogisticsActivity","https://onerecord.iata.org/ns/cargo#checkActions","https://onerecord.iata.org/ns/cargo#Check"</v>
      </c>
      <c r="AG1220" t="str">
        <f t="shared" si="578"/>
        <v>"Abstract.LogisticsActivity"</v>
      </c>
      <c r="AH1220" t="str">
        <f t="shared" si="579"/>
        <v>"checkActions"</v>
      </c>
      <c r="AI1220" t="str">
        <f t="shared" si="580"/>
        <v>"Action.Check"</v>
      </c>
      <c r="AJ1220" t="str">
        <f t="shared" si="581"/>
        <v>"servedActivity"</v>
      </c>
      <c r="AK1220" t="str">
        <f t="shared" si="582"/>
        <v>"hasMany"</v>
      </c>
      <c r="AL1220" t="str">
        <f t="shared" si="583"/>
        <v>"Abstract.LogisticsActivity","checkActions","Action.Check","servedActivity","hasMany"</v>
      </c>
      <c r="AN1220">
        <f>COUNTIF(View_conceptual!G:G,L1220)</f>
        <v>0</v>
      </c>
      <c r="AO1220">
        <f>COUNTIF(View_conceptual!H:H,L1220)+COUNTIF(View_conceptual!I:I,N1220)</f>
        <v>0</v>
      </c>
      <c r="AQ1220" t="str">
        <f t="shared" si="584"/>
        <v/>
      </c>
      <c r="AR1220" t="str">
        <f t="shared" si="585"/>
        <v/>
      </c>
      <c r="AT1220">
        <f>COUNTIF(View_full!G:G,L1220)</f>
        <v>1</v>
      </c>
      <c r="AU1220">
        <f>COUNTIF(View_full!H:H,L1220)+COUNTIF(View_full!I:I,N1220)</f>
        <v>0</v>
      </c>
      <c r="AV1220">
        <f>COUNTIFS(Property_Manual!$A$2:$A$1206,Raw!L1220,Property_Manual!$B$2:$B$1206,Raw!M1220,Property_Manual!$C$2:$C$1206,Raw!N1220,Property_Manual!$D$2:$D$1206,Raw!O1220,Property_Manual!$F$2:$F$1206,"x")</f>
        <v>0</v>
      </c>
      <c r="AW1220" t="str">
        <f t="shared" si="586"/>
        <v>"Abstract","LogisticsActivity","checkActions","Action","Check",1,"Superclass: LogisticsActivity is a scheduled set of tasks that is executed as part of one or more Services","References to CheckActions performed for the Activity","true","false","","https://onerecord.iata.org/ns/cargo#LogisticsActivity","https://onerecord.iata.org/ns/cargo#checkActions","https://onerecord.iata.org/ns/cargo#Check"</v>
      </c>
      <c r="AX1220" t="str">
        <f t="shared" si="587"/>
        <v/>
      </c>
      <c r="AY1220" t="str">
        <f t="shared" si="588"/>
        <v/>
      </c>
    </row>
    <row r="1221" spans="1:51" x14ac:dyDescent="0.2">
      <c r="A1221" s="5" t="s">
        <v>1254</v>
      </c>
      <c r="B1221" s="5" t="s">
        <v>1196</v>
      </c>
      <c r="C1221" s="5" t="s">
        <v>21</v>
      </c>
      <c r="D1221" s="5" t="s">
        <v>32</v>
      </c>
      <c r="E1221" t="s">
        <v>3</v>
      </c>
      <c r="F1221" s="5" t="s">
        <v>33</v>
      </c>
      <c r="G1221">
        <v>1</v>
      </c>
      <c r="I1221" s="5" t="s">
        <v>24</v>
      </c>
      <c r="J1221" s="5" t="s">
        <v>34</v>
      </c>
      <c r="K1221" s="5"/>
      <c r="L1221" t="str">
        <f t="shared" si="558"/>
        <v>LogisticsActivity</v>
      </c>
      <c r="M1221" t="str">
        <f t="shared" si="559"/>
        <v>executionStatus</v>
      </c>
      <c r="N1221" t="str">
        <f t="shared" si="560"/>
        <v>ExecutionStatus</v>
      </c>
      <c r="O1221" t="str">
        <f t="shared" si="561"/>
        <v/>
      </c>
      <c r="P1221" t="str">
        <f t="shared" si="562"/>
        <v/>
      </c>
      <c r="Q1221" t="str">
        <f t="shared" si="563"/>
        <v>Object</v>
      </c>
      <c r="R1221" t="str">
        <f t="shared" si="564"/>
        <v>"Abstract"</v>
      </c>
      <c r="S1221" t="str">
        <f t="shared" si="565"/>
        <v>"LogisticsActivity"</v>
      </c>
      <c r="T1221" t="str">
        <f t="shared" si="566"/>
        <v>"executionStatus"</v>
      </c>
      <c r="U1221" t="str">
        <f t="shared" si="567"/>
        <v>"Enum"</v>
      </c>
      <c r="V1221" t="str">
        <f t="shared" si="568"/>
        <v>"ExecutionStatus"</v>
      </c>
      <c r="W1221">
        <f>IF($A1221="Implicit","",COUNTIFS($C$8:C1221,C1221,$A$8:A1221,"Explicit"))</f>
        <v>2</v>
      </c>
      <c r="X1221" t="str">
        <f t="shared" si="569"/>
        <v>"Superclass: LogisticsActivity is a scheduled set of tasks that is executed as part of one or more Services"</v>
      </c>
      <c r="Y1221" t="str">
        <f t="shared" si="570"/>
        <v>"Enum stating the status of the Activity"</v>
      </c>
      <c r="Z1221" t="str">
        <f t="shared" si="571"/>
        <v>"false"</v>
      </c>
      <c r="AA1221" t="str">
        <f t="shared" si="572"/>
        <v>"true"</v>
      </c>
      <c r="AB1221" t="str">
        <f t="shared" si="573"/>
        <v>""</v>
      </c>
      <c r="AC1221" t="str">
        <f t="shared" si="574"/>
        <v>"https://onerecord.iata.org/ns/cargo#LogisticsActivity"</v>
      </c>
      <c r="AD1221" t="str">
        <f t="shared" si="575"/>
        <v>"https://onerecord.iata.org/ns/cargo#executionStatus"</v>
      </c>
      <c r="AE1221" t="str">
        <f t="shared" si="576"/>
        <v>"https://onerecord.iata.org/ns/cargo#ExecutionStatus"</v>
      </c>
      <c r="AF1221" t="str">
        <f t="shared" si="577"/>
        <v>"Abstract","LogisticsActivity","executionStatus","Enum","ExecutionStatus",2,"Superclass: LogisticsActivity is a scheduled set of tasks that is executed as part of one or more Services","Enum stating the status of the Activity","false","true","","https://onerecord.iata.org/ns/cargo#LogisticsActivity","https://onerecord.iata.org/ns/cargo#executionStatus","https://onerecord.iata.org/ns/cargo#ExecutionStatus"</v>
      </c>
      <c r="AG1221" t="str">
        <f t="shared" si="578"/>
        <v>"Abstract.LogisticsActivity"</v>
      </c>
      <c r="AH1221" t="str">
        <f t="shared" si="579"/>
        <v>"executionStatus"</v>
      </c>
      <c r="AI1221" t="str">
        <f t="shared" si="580"/>
        <v>"Enum.ExecutionStatus"</v>
      </c>
      <c r="AJ1221" t="str">
        <f t="shared" si="581"/>
        <v>""</v>
      </c>
      <c r="AK1221" t="str">
        <f t="shared" si="582"/>
        <v>"hasOne"</v>
      </c>
      <c r="AL1221" t="str">
        <f t="shared" si="583"/>
        <v>"Abstract.LogisticsActivity","executionStatus","Enum.ExecutionStatus","","hasOne"</v>
      </c>
      <c r="AN1221">
        <f>COUNTIF(View_conceptual!G:G,L1221)</f>
        <v>0</v>
      </c>
      <c r="AO1221">
        <f>COUNTIF(View_conceptual!H:H,L1221)+COUNTIF(View_conceptual!I:I,N1221)</f>
        <v>0</v>
      </c>
      <c r="AQ1221" t="str">
        <f t="shared" si="584"/>
        <v/>
      </c>
      <c r="AR1221" t="str">
        <f t="shared" si="585"/>
        <v/>
      </c>
      <c r="AT1221">
        <f>COUNTIF(View_full!G:G,L1221)</f>
        <v>1</v>
      </c>
      <c r="AU1221">
        <f>COUNTIF(View_full!H:H,L1221)+COUNTIF(View_full!I:I,N1221)</f>
        <v>0</v>
      </c>
      <c r="AV1221">
        <f>COUNTIFS(Property_Manual!$A$2:$A$1206,Raw!L1221,Property_Manual!$B$2:$B$1206,Raw!M1221,Property_Manual!$C$2:$C$1206,Raw!N1221,Property_Manual!$D$2:$D$1206,Raw!O1221,Property_Manual!$F$2:$F$1206,"x")</f>
        <v>0</v>
      </c>
      <c r="AW1221" t="str">
        <f t="shared" si="586"/>
        <v>"Abstract","LogisticsActivity","executionStatus","Enum","ExecutionStatus",2,"Superclass: LogisticsActivity is a scheduled set of tasks that is executed as part of one or more Services","Enum stating the status of the Activity","false","true","","https://onerecord.iata.org/ns/cargo#LogisticsActivity","https://onerecord.iata.org/ns/cargo#executionStatus","https://onerecord.iata.org/ns/cargo#ExecutionStatus"</v>
      </c>
      <c r="AX1221" t="str">
        <f t="shared" si="587"/>
        <v/>
      </c>
      <c r="AY1221" t="str">
        <f t="shared" si="588"/>
        <v/>
      </c>
    </row>
    <row r="1222" spans="1:51" x14ac:dyDescent="0.2">
      <c r="A1222" s="5" t="s">
        <v>1254</v>
      </c>
      <c r="B1222" s="5" t="s">
        <v>1196</v>
      </c>
      <c r="C1222" s="5" t="s">
        <v>21</v>
      </c>
      <c r="D1222" s="5" t="s">
        <v>38</v>
      </c>
      <c r="E1222" t="s">
        <v>1209</v>
      </c>
      <c r="F1222" s="5" t="s">
        <v>23</v>
      </c>
      <c r="H1222" t="s">
        <v>415</v>
      </c>
      <c r="I1222" s="5" t="s">
        <v>24</v>
      </c>
      <c r="J1222" s="5" t="s">
        <v>39</v>
      </c>
      <c r="K1222" s="5"/>
      <c r="L1222" t="str">
        <f t="shared" si="558"/>
        <v>LogisticsActivity</v>
      </c>
      <c r="M1222" t="str">
        <f t="shared" si="559"/>
        <v>checks</v>
      </c>
      <c r="N1222" t="str">
        <f t="shared" si="560"/>
        <v>Check</v>
      </c>
      <c r="O1222" t="str">
        <f t="shared" si="561"/>
        <v>checkedObject</v>
      </c>
      <c r="P1222" t="str">
        <f t="shared" si="562"/>
        <v/>
      </c>
      <c r="Q1222" t="str">
        <f t="shared" si="563"/>
        <v>Object</v>
      </c>
      <c r="R1222" t="str">
        <f t="shared" si="564"/>
        <v>"Abstract"</v>
      </c>
      <c r="S1222" t="str">
        <f t="shared" si="565"/>
        <v>"LogisticsActivity"</v>
      </c>
      <c r="T1222" t="str">
        <f t="shared" si="566"/>
        <v>"checks"</v>
      </c>
      <c r="U1222" t="str">
        <f t="shared" si="567"/>
        <v>"Action"</v>
      </c>
      <c r="V1222" t="str">
        <f t="shared" si="568"/>
        <v>"Check"</v>
      </c>
      <c r="W1222">
        <f>IF($A1222="Implicit","",COUNTIFS($C$8:C1222,C1222,$A$8:A1222,"Explicit"))</f>
        <v>3</v>
      </c>
      <c r="X1222" t="str">
        <f t="shared" si="569"/>
        <v>"Superclass: LogisticsActivity is a scheduled set of tasks that is executed as part of one or more Services"</v>
      </c>
      <c r="Y1222" t="str">
        <f t="shared" si="570"/>
        <v>"References to the CheckActions performed on the object"</v>
      </c>
      <c r="Z1222" t="str">
        <f t="shared" si="571"/>
        <v>"true"</v>
      </c>
      <c r="AA1222" t="str">
        <f t="shared" si="572"/>
        <v>"false"</v>
      </c>
      <c r="AB1222" t="str">
        <f t="shared" si="573"/>
        <v>""</v>
      </c>
      <c r="AC1222" t="str">
        <f t="shared" si="574"/>
        <v>"https://onerecord.iata.org/ns/cargo#LogisticsActivity"</v>
      </c>
      <c r="AD1222" t="str">
        <f t="shared" si="575"/>
        <v>"https://onerecord.iata.org/ns/cargo#checks"</v>
      </c>
      <c r="AE1222" t="str">
        <f t="shared" si="576"/>
        <v>"https://onerecord.iata.org/ns/cargo#Check"</v>
      </c>
      <c r="AF1222" t="str">
        <f t="shared" si="577"/>
        <v>"Abstract","LogisticsActivity","checks","Action","Check",3,"Superclass: LogisticsActivity is a scheduled set of tasks that is executed as part of one or more Services","References to the CheckActions performed on the object","true","false","","https://onerecord.iata.org/ns/cargo#LogisticsActivity","https://onerecord.iata.org/ns/cargo#checks","https://onerecord.iata.org/ns/cargo#Check"</v>
      </c>
      <c r="AG1222" t="str">
        <f t="shared" si="578"/>
        <v>"Abstract.LogisticsActivity"</v>
      </c>
      <c r="AH1222" t="str">
        <f t="shared" si="579"/>
        <v>"checks"</v>
      </c>
      <c r="AI1222" t="str">
        <f t="shared" si="580"/>
        <v>"Action.Check"</v>
      </c>
      <c r="AJ1222" t="str">
        <f t="shared" si="581"/>
        <v>"checkedObject"</v>
      </c>
      <c r="AK1222" t="str">
        <f t="shared" si="582"/>
        <v>"hasMany"</v>
      </c>
      <c r="AL1222" t="str">
        <f t="shared" si="583"/>
        <v>"Abstract.LogisticsActivity","checks","Action.Check","checkedObject","hasMany"</v>
      </c>
      <c r="AN1222">
        <f>COUNTIF(View_conceptual!G:G,L1222)</f>
        <v>0</v>
      </c>
      <c r="AO1222">
        <f>COUNTIF(View_conceptual!H:H,L1222)+COUNTIF(View_conceptual!I:I,N1222)</f>
        <v>0</v>
      </c>
      <c r="AQ1222" t="str">
        <f t="shared" si="584"/>
        <v/>
      </c>
      <c r="AR1222" t="str">
        <f t="shared" si="585"/>
        <v/>
      </c>
      <c r="AT1222">
        <f>COUNTIF(View_full!G:G,L1222)</f>
        <v>1</v>
      </c>
      <c r="AU1222">
        <f>COUNTIF(View_full!H:H,L1222)+COUNTIF(View_full!I:I,N1222)</f>
        <v>0</v>
      </c>
      <c r="AV1222">
        <f>COUNTIFS(Property_Manual!$A$2:$A$1206,Raw!L1222,Property_Manual!$B$2:$B$1206,Raw!M1222,Property_Manual!$C$2:$C$1206,Raw!N1222,Property_Manual!$D$2:$D$1206,Raw!O1222,Property_Manual!$F$2:$F$1206,"x")</f>
        <v>0</v>
      </c>
      <c r="AW1222" t="str">
        <f t="shared" si="586"/>
        <v>"Abstract","LogisticsActivity","checks","Action","Check",3,"Superclass: LogisticsActivity is a scheduled set of tasks that is executed as part of one or more Services","References to the CheckActions performed on the object","true","false","","https://onerecord.iata.org/ns/cargo#LogisticsActivity","https://onerecord.iata.org/ns/cargo#checks","https://onerecord.iata.org/ns/cargo#Check"</v>
      </c>
      <c r="AX1222" t="str">
        <f t="shared" si="587"/>
        <v/>
      </c>
      <c r="AY1222" t="str">
        <f t="shared" si="588"/>
        <v/>
      </c>
    </row>
    <row r="1223" spans="1:51" x14ac:dyDescent="0.2">
      <c r="A1223" s="5" t="s">
        <v>1254</v>
      </c>
      <c r="B1223" s="5" t="s">
        <v>1196</v>
      </c>
      <c r="C1223" s="5" t="s">
        <v>21</v>
      </c>
      <c r="D1223" s="5" t="s">
        <v>43</v>
      </c>
      <c r="E1223" t="s">
        <v>1198</v>
      </c>
      <c r="F1223" s="5" t="s">
        <v>44</v>
      </c>
      <c r="H1223" t="s">
        <v>654</v>
      </c>
      <c r="I1223" s="5" t="s">
        <v>24</v>
      </c>
      <c r="J1223" s="5" t="s">
        <v>45</v>
      </c>
      <c r="K1223" s="5"/>
      <c r="L1223" t="str">
        <f t="shared" si="558"/>
        <v>LogisticsActivity</v>
      </c>
      <c r="M1223" t="str">
        <f t="shared" si="559"/>
        <v>externalReferences</v>
      </c>
      <c r="N1223" t="str">
        <f t="shared" si="560"/>
        <v>ExternalReference</v>
      </c>
      <c r="O1223" t="str">
        <f t="shared" si="561"/>
        <v>referenceForObjects</v>
      </c>
      <c r="P1223" t="str">
        <f t="shared" si="562"/>
        <v/>
      </c>
      <c r="Q1223" t="str">
        <f t="shared" si="563"/>
        <v>Object</v>
      </c>
      <c r="R1223" t="str">
        <f t="shared" si="564"/>
        <v>"Abstract"</v>
      </c>
      <c r="S1223" t="str">
        <f t="shared" si="565"/>
        <v>"LogisticsActivity"</v>
      </c>
      <c r="T1223" t="str">
        <f t="shared" si="566"/>
        <v>"externalReferences"</v>
      </c>
      <c r="U1223" t="str">
        <f t="shared" si="567"/>
        <v>"Common"</v>
      </c>
      <c r="V1223" t="str">
        <f t="shared" si="568"/>
        <v>"ExternalReference"</v>
      </c>
      <c r="W1223">
        <f>IF($A1223="Implicit","",COUNTIFS($C$8:C1223,C1223,$A$8:A1223,"Explicit"))</f>
        <v>4</v>
      </c>
      <c r="X1223" t="str">
        <f t="shared" si="569"/>
        <v>"Superclass: LogisticsActivity is a scheduled set of tasks that is executed as part of one or more Services"</v>
      </c>
      <c r="Y1223" t="str">
        <f t="shared" si="570"/>
        <v>"References to all associated ExternalReferences"</v>
      </c>
      <c r="Z1223" t="str">
        <f t="shared" si="571"/>
        <v>"true"</v>
      </c>
      <c r="AA1223" t="str">
        <f t="shared" si="572"/>
        <v>"false"</v>
      </c>
      <c r="AB1223" t="str">
        <f t="shared" si="573"/>
        <v>""</v>
      </c>
      <c r="AC1223" t="str">
        <f t="shared" si="574"/>
        <v>"https://onerecord.iata.org/ns/cargo#LogisticsActivity"</v>
      </c>
      <c r="AD1223" t="str">
        <f t="shared" si="575"/>
        <v>"https://onerecord.iata.org/ns/cargo#externalReferences"</v>
      </c>
      <c r="AE1223" t="str">
        <f t="shared" si="576"/>
        <v>"https://onerecord.iata.org/ns/cargo#ExternalReference"</v>
      </c>
      <c r="AF1223" t="str">
        <f t="shared" si="577"/>
        <v>"Abstract","LogisticsActivity","externalReferences","Common","ExternalReference",4,"Superclass: LogisticsActivity is a scheduled set of tasks that is executed as part of one or more Services","References to all associated ExternalReferences","true","false","","https://onerecord.iata.org/ns/cargo#LogisticsActivity","https://onerecord.iata.org/ns/cargo#externalReferences","https://onerecord.iata.org/ns/cargo#ExternalReference"</v>
      </c>
      <c r="AG1223" t="str">
        <f t="shared" si="578"/>
        <v>"Abstract.LogisticsActivity"</v>
      </c>
      <c r="AH1223" t="str">
        <f t="shared" si="579"/>
        <v>"externalReferences"</v>
      </c>
      <c r="AI1223" t="str">
        <f t="shared" si="580"/>
        <v>"Common.ExternalReference"</v>
      </c>
      <c r="AJ1223" t="str">
        <f t="shared" si="581"/>
        <v>"referenceForObjects"</v>
      </c>
      <c r="AK1223" t="str">
        <f t="shared" si="582"/>
        <v>"hasMany"</v>
      </c>
      <c r="AL1223" t="str">
        <f t="shared" si="583"/>
        <v>"Abstract.LogisticsActivity","externalReferences","Common.ExternalReference","referenceForObjects","hasMany"</v>
      </c>
      <c r="AN1223">
        <f>COUNTIF(View_conceptual!G:G,L1223)</f>
        <v>0</v>
      </c>
      <c r="AO1223">
        <f>COUNTIF(View_conceptual!H:H,L1223)+COUNTIF(View_conceptual!I:I,N1223)</f>
        <v>0</v>
      </c>
      <c r="AQ1223" t="str">
        <f t="shared" si="584"/>
        <v/>
      </c>
      <c r="AR1223" t="str">
        <f t="shared" si="585"/>
        <v/>
      </c>
      <c r="AT1223">
        <f>COUNTIF(View_full!G:G,L1223)</f>
        <v>1</v>
      </c>
      <c r="AU1223">
        <f>COUNTIF(View_full!H:H,L1223)+COUNTIF(View_full!I:I,N1223)</f>
        <v>0</v>
      </c>
      <c r="AV1223">
        <f>COUNTIFS(Property_Manual!$A$2:$A$1206,Raw!L1223,Property_Manual!$B$2:$B$1206,Raw!M1223,Property_Manual!$C$2:$C$1206,Raw!N1223,Property_Manual!$D$2:$D$1206,Raw!O1223,Property_Manual!$F$2:$F$1206,"x")</f>
        <v>0</v>
      </c>
      <c r="AW1223" t="str">
        <f t="shared" si="586"/>
        <v>"Abstract","LogisticsActivity","externalReferences","Common","ExternalReference",4,"Superclass: LogisticsActivity is a scheduled set of tasks that is executed as part of one or more Services","References to all associated ExternalReferences","true","false","","https://onerecord.iata.org/ns/cargo#LogisticsActivity","https://onerecord.iata.org/ns/cargo#externalReferences","https://onerecord.iata.org/ns/cargo#ExternalReference"</v>
      </c>
      <c r="AX1223" t="str">
        <f t="shared" si="587"/>
        <v/>
      </c>
      <c r="AY1223" t="str">
        <f t="shared" si="588"/>
        <v/>
      </c>
    </row>
    <row r="1224" spans="1:51" x14ac:dyDescent="0.2">
      <c r="A1224" s="5" t="s">
        <v>1255</v>
      </c>
      <c r="B1224" s="5" t="s">
        <v>1196</v>
      </c>
      <c r="C1224" s="5" t="s">
        <v>21</v>
      </c>
      <c r="D1224" s="5" t="s">
        <v>22</v>
      </c>
      <c r="E1224" t="s">
        <v>1209</v>
      </c>
      <c r="F1224" s="5" t="s">
        <v>23</v>
      </c>
      <c r="H1224" t="s">
        <v>426</v>
      </c>
      <c r="I1224" s="5" t="s">
        <v>24</v>
      </c>
      <c r="J1224" s="5" t="s">
        <v>25</v>
      </c>
      <c r="K1224" s="5"/>
      <c r="L1224" t="str">
        <f t="shared" si="558"/>
        <v>LogisticsActivity</v>
      </c>
      <c r="M1224" t="str">
        <f t="shared" si="559"/>
        <v>checkActions</v>
      </c>
      <c r="N1224" t="str">
        <f t="shared" si="560"/>
        <v>Check</v>
      </c>
      <c r="O1224" t="str">
        <f t="shared" si="561"/>
        <v>servedActivity</v>
      </c>
      <c r="P1224" t="str">
        <f t="shared" si="562"/>
        <v/>
      </c>
      <c r="Q1224" t="str">
        <f t="shared" si="563"/>
        <v>Object</v>
      </c>
      <c r="R1224" t="str">
        <f t="shared" si="564"/>
        <v/>
      </c>
      <c r="S1224" t="str">
        <f t="shared" si="565"/>
        <v/>
      </c>
      <c r="T1224" t="str">
        <f t="shared" si="566"/>
        <v/>
      </c>
      <c r="U1224" t="str">
        <f t="shared" si="567"/>
        <v/>
      </c>
      <c r="V1224" t="str">
        <f t="shared" si="568"/>
        <v/>
      </c>
      <c r="W1224" t="str">
        <f>IF($A1224="Implicit","",COUNTIFS($C$8:C1224,C1224,$A$8:A1224,"Explicit"))</f>
        <v/>
      </c>
      <c r="X1224" t="str">
        <f t="shared" si="569"/>
        <v/>
      </c>
      <c r="Y1224" t="str">
        <f t="shared" si="570"/>
        <v/>
      </c>
      <c r="Z1224" t="str">
        <f t="shared" si="571"/>
        <v/>
      </c>
      <c r="AA1224" t="str">
        <f t="shared" si="572"/>
        <v/>
      </c>
      <c r="AB1224" t="str">
        <f t="shared" si="573"/>
        <v/>
      </c>
      <c r="AC1224" t="str">
        <f t="shared" si="574"/>
        <v/>
      </c>
      <c r="AD1224" t="str">
        <f t="shared" si="575"/>
        <v/>
      </c>
      <c r="AE1224" t="str">
        <f t="shared" si="576"/>
        <v/>
      </c>
      <c r="AF1224" t="str">
        <f t="shared" si="577"/>
        <v/>
      </c>
      <c r="AG1224" t="str">
        <f t="shared" si="578"/>
        <v>"Abstract.LogisticsActivity"</v>
      </c>
      <c r="AH1224" t="str">
        <f t="shared" si="579"/>
        <v>"checkActions"</v>
      </c>
      <c r="AI1224" t="str">
        <f t="shared" si="580"/>
        <v>"Action.Check"</v>
      </c>
      <c r="AJ1224" t="str">
        <f t="shared" si="581"/>
        <v>"servedActivity"</v>
      </c>
      <c r="AK1224" t="str">
        <f t="shared" si="582"/>
        <v>"hasMany"</v>
      </c>
      <c r="AL1224" t="str">
        <f t="shared" si="583"/>
        <v>"Abstract.LogisticsActivity","checkActions","Action.Check","servedActivity","hasMany"</v>
      </c>
      <c r="AN1224">
        <f>COUNTIF(View_conceptual!G:G,L1224)</f>
        <v>0</v>
      </c>
      <c r="AO1224">
        <f>COUNTIF(View_conceptual!H:H,L1224)+COUNTIF(View_conceptual!I:I,N1224)</f>
        <v>0</v>
      </c>
      <c r="AQ1224" t="str">
        <f t="shared" si="584"/>
        <v/>
      </c>
      <c r="AR1224" t="str">
        <f t="shared" si="585"/>
        <v/>
      </c>
      <c r="AT1224">
        <f>COUNTIF(View_full!G:G,L1224)</f>
        <v>1</v>
      </c>
      <c r="AU1224">
        <f>COUNTIF(View_full!H:H,L1224)+COUNTIF(View_full!I:I,N1224)</f>
        <v>0</v>
      </c>
      <c r="AV1224">
        <f>COUNTIFS(Property_Manual!$A$2:$A$1206,Raw!L1224,Property_Manual!$B$2:$B$1206,Raw!M1224,Property_Manual!$C$2:$C$1206,Raw!N1224,Property_Manual!$D$2:$D$1206,Raw!O1224,Property_Manual!$F$2:$F$1206,"x")</f>
        <v>0</v>
      </c>
      <c r="AW1224" t="str">
        <f t="shared" si="586"/>
        <v/>
      </c>
      <c r="AX1224" t="str">
        <f t="shared" si="587"/>
        <v/>
      </c>
      <c r="AY1224" t="str">
        <f t="shared" si="588"/>
        <v/>
      </c>
    </row>
    <row r="1225" spans="1:51" x14ac:dyDescent="0.2">
      <c r="A1225" s="5" t="s">
        <v>1255</v>
      </c>
      <c r="B1225" s="5" t="s">
        <v>1196</v>
      </c>
      <c r="C1225" s="5" t="s">
        <v>21</v>
      </c>
      <c r="D1225" s="5" t="s">
        <v>32</v>
      </c>
      <c r="E1225" t="s">
        <v>3</v>
      </c>
      <c r="F1225" s="5" t="s">
        <v>33</v>
      </c>
      <c r="G1225">
        <v>1</v>
      </c>
      <c r="I1225" s="5" t="s">
        <v>24</v>
      </c>
      <c r="J1225" s="5" t="s">
        <v>34</v>
      </c>
      <c r="K1225" s="5"/>
      <c r="L1225" t="str">
        <f t="shared" ref="L1225:L1288" si="589">SUBSTITUTE(SUBSTITUTE(SUBSTITUTE(C1225,$B$2,$A$2),$B$3,$A$3),$B$4,$A$4)</f>
        <v>LogisticsActivity</v>
      </c>
      <c r="M1225" t="str">
        <f t="shared" ref="M1225:M1288" si="590">SUBSTITUTE(SUBSTITUTE(SUBSTITUTE(D1225,$B$2,$A$2),$B$3,$A$3),$A$4,$B$4)</f>
        <v>executionStatus</v>
      </c>
      <c r="N1225" t="str">
        <f t="shared" ref="N1225:N1288" si="591">SUBSTITUTE(SUBSTITUTE(SUBSTITUTE(F1225,$B$2,$A$2),$B$3,$A$3),$B$4,$A$4)</f>
        <v>ExecutionStatus</v>
      </c>
      <c r="O1225" t="str">
        <f t="shared" ref="O1225:O1288" si="592">SUBSTITUTE(SUBSTITUTE(SUBSTITUTE(H1225,$B$2,$A$2),$B$3,$A$3),$B$4,$A$4)</f>
        <v/>
      </c>
      <c r="P1225" t="str">
        <f t="shared" ref="P1225:P1288" si="593">SUBSTITUTE(SUBSTITUTE(SUBSTITUTE(K1225,$B$2,$A$2),$B$3,$A$3),$B$4,$A$4)</f>
        <v/>
      </c>
      <c r="Q1225" t="str">
        <f t="shared" ref="Q1225:Q1288" si="594">IF(LEFT(N1225,3)="xsd","Data","Object")</f>
        <v>Object</v>
      </c>
      <c r="R1225" t="str">
        <f t="shared" ref="R1225:R1288" si="595">IF($A1225="Implicit","",$F$1&amp;B1225&amp;$F$1)</f>
        <v/>
      </c>
      <c r="S1225" t="str">
        <f t="shared" ref="S1225:S1288" si="596">IF($A1225="Implicit","",$F$1&amp;L1225&amp;$F$1)</f>
        <v/>
      </c>
      <c r="T1225" t="str">
        <f t="shared" ref="T1225:T1288" si="597">IF($A1225="Implicit","",$F$1&amp;M1225&amp;$F$1)</f>
        <v/>
      </c>
      <c r="U1225" t="str">
        <f t="shared" ref="U1225:U1288" si="598">IF($A1225="Implicit","",$F$1&amp;E1225&amp;$F$1)</f>
        <v/>
      </c>
      <c r="V1225" t="str">
        <f t="shared" ref="V1225:V1288" si="599">IF($A1225="Implicit","",$F$1&amp;N1225&amp;$F$1)</f>
        <v/>
      </c>
      <c r="W1225" t="str">
        <f>IF($A1225="Implicit","",COUNTIFS($C$8:C1225,C1225,$A$8:A1225,"Explicit"))</f>
        <v/>
      </c>
      <c r="X1225" t="str">
        <f t="shared" ref="X1225:X1288" si="600">IF($A1225="Implicit","",$F$1&amp;SUBSTITUTE(IF(I1225=0,"",I1225),",",";")&amp;$F$1)</f>
        <v/>
      </c>
      <c r="Y1225" t="str">
        <f t="shared" ref="Y1225:Y1288" si="601">IF($A1225="Implicit","",$F$1&amp;SUBSTITUTE(IF(J1225=0,"",J1225),",",";")&amp;$F$1)</f>
        <v/>
      </c>
      <c r="Z1225" t="str">
        <f t="shared" ref="Z1225:Z1288" si="602">IF($A1225="Implicit","",$F$1&amp;IF(G1225=1,"false","true")&amp;$F$1)</f>
        <v/>
      </c>
      <c r="AA1225" t="str">
        <f t="shared" ref="AA1225:AA1288" si="603">IF($A1225="Implicit","",$F$1&amp;IF(OR(E1225="Enum",E1225="CodeList"),"true","false")&amp;$F$1)</f>
        <v/>
      </c>
      <c r="AB1225" t="str">
        <f t="shared" ref="AB1225:AB1288" si="604">IF($A1225="Implicit","",$F$1&amp;P1225&amp;$F$1)</f>
        <v/>
      </c>
      <c r="AC1225" t="str">
        <f t="shared" ref="AC1225:AC1288" si="605">IF($A1225="Implicit","",$F$1&amp;C1225&amp;$F$1)</f>
        <v/>
      </c>
      <c r="AD1225" t="str">
        <f t="shared" ref="AD1225:AD1288" si="606">IF($A1225="Implicit","",$F$1&amp;D1225&amp;$F$1)</f>
        <v/>
      </c>
      <c r="AE1225" t="str">
        <f t="shared" ref="AE1225:AE1288" si="607">IF($A1225="Implicit","",$F$1&amp;F1225&amp;$F$1)</f>
        <v/>
      </c>
      <c r="AF1225" t="str">
        <f t="shared" ref="AF1225:AF1288" si="608">IF(A1225="Implicit","",R1225&amp;","&amp;S1225&amp;","&amp;T1225&amp;","&amp;U1225&amp;","&amp;V1225&amp;","&amp;W1225&amp;","&amp;X1225&amp;","&amp;Y1225&amp;","&amp;Z1225&amp;","&amp;AA1225&amp;","&amp;AB1225&amp;","&amp;AC1225&amp;","&amp;AD1225&amp;","&amp;AE1225)</f>
        <v/>
      </c>
      <c r="AG1225" t="str">
        <f t="shared" ref="AG1225:AG1288" si="609">IF(Q1225="Data","",$F$1&amp;B1225&amp;"."&amp;L1225&amp;$F$1)</f>
        <v>"Abstract.LogisticsActivity"</v>
      </c>
      <c r="AH1225" t="str">
        <f t="shared" ref="AH1225:AH1288" si="610">IF(Q1225="Data","",$F$1&amp;M1225&amp;$F$1)</f>
        <v>"executionStatus"</v>
      </c>
      <c r="AI1225" t="str">
        <f t="shared" ref="AI1225:AI1288" si="611">IF(Q1225="Data","",$F$1&amp;E1225&amp;"."&amp;N1225&amp;$F$1)</f>
        <v>"Enum.ExecutionStatus"</v>
      </c>
      <c r="AJ1225" t="str">
        <f t="shared" ref="AJ1225:AJ1288" si="612">IF(Q1225="Data","",$F$1&amp;O1225&amp;$F$1)</f>
        <v>""</v>
      </c>
      <c r="AK1225" t="str">
        <f t="shared" ref="AK1225:AK1288" si="613">IF(Q1225="Data","",$F$1&amp;IF(G1225=1,"hasOne","hasMany")&amp;$F$1)</f>
        <v>"hasOne"</v>
      </c>
      <c r="AL1225" t="str">
        <f t="shared" ref="AL1225:AL1288" si="614">IF(Q1225="Data","",AG1225&amp;","&amp;AH1225&amp;","&amp;AI1225&amp;","&amp;AJ1225&amp;","&amp;AK1225)</f>
        <v>"Abstract.LogisticsActivity","executionStatus","Enum.ExecutionStatus","","hasOne"</v>
      </c>
      <c r="AN1225">
        <f>COUNTIF(View_conceptual!G:G,L1225)</f>
        <v>0</v>
      </c>
      <c r="AO1225">
        <f>COUNTIF(View_conceptual!H:H,L1225)+COUNTIF(View_conceptual!I:I,N1225)</f>
        <v>0</v>
      </c>
      <c r="AQ1225" t="str">
        <f t="shared" ref="AQ1225:AQ1288" si="615">IF(AN1225=1,AF1225,"")</f>
        <v/>
      </c>
      <c r="AR1225" t="str">
        <f t="shared" ref="AR1225:AR1288" si="616">IF(AO1225=2,AL1225,"")</f>
        <v/>
      </c>
      <c r="AT1225">
        <f>COUNTIF(View_full!G:G,L1225)</f>
        <v>1</v>
      </c>
      <c r="AU1225">
        <f>COUNTIF(View_full!H:H,L1225)+COUNTIF(View_full!I:I,N1225)</f>
        <v>0</v>
      </c>
      <c r="AV1225">
        <f>COUNTIFS(Property_Manual!$A$2:$A$1206,Raw!L1225,Property_Manual!$B$2:$B$1206,Raw!M1225,Property_Manual!$C$2:$C$1206,Raw!N1225,Property_Manual!$D$2:$D$1206,Raw!O1225,Property_Manual!$F$2:$F$1206,"x")</f>
        <v>0</v>
      </c>
      <c r="AW1225" t="str">
        <f t="shared" ref="AW1225:AW1288" si="617">IF(AT1225=1,AF1225,"")</f>
        <v/>
      </c>
      <c r="AX1225" t="str">
        <f t="shared" ref="AX1225:AX1288" si="618">IF(AU1225=2,AL1225,"")</f>
        <v/>
      </c>
      <c r="AY1225" t="str">
        <f t="shared" ref="AY1225:AY1288" si="619">IF(AV1225=1,AL1225,"")</f>
        <v/>
      </c>
    </row>
    <row r="1226" spans="1:51" x14ac:dyDescent="0.2">
      <c r="A1226" s="5" t="s">
        <v>1255</v>
      </c>
      <c r="B1226" s="5" t="s">
        <v>1196</v>
      </c>
      <c r="C1226" s="5" t="s">
        <v>21</v>
      </c>
      <c r="D1226" s="5" t="s">
        <v>38</v>
      </c>
      <c r="E1226" s="5" t="s">
        <v>1209</v>
      </c>
      <c r="F1226" s="5" t="s">
        <v>23</v>
      </c>
      <c r="H1226" s="5" t="s">
        <v>415</v>
      </c>
      <c r="I1226" s="5" t="s">
        <v>24</v>
      </c>
      <c r="J1226" s="5" t="s">
        <v>39</v>
      </c>
      <c r="K1226" s="5"/>
      <c r="L1226" t="str">
        <f t="shared" si="589"/>
        <v>LogisticsActivity</v>
      </c>
      <c r="M1226" t="str">
        <f t="shared" si="590"/>
        <v>checks</v>
      </c>
      <c r="N1226" t="str">
        <f t="shared" si="591"/>
        <v>Check</v>
      </c>
      <c r="O1226" t="str">
        <f t="shared" si="592"/>
        <v>checkedObject</v>
      </c>
      <c r="P1226" t="str">
        <f t="shared" si="593"/>
        <v/>
      </c>
      <c r="Q1226" t="str">
        <f t="shared" si="594"/>
        <v>Object</v>
      </c>
      <c r="R1226" t="str">
        <f t="shared" si="595"/>
        <v/>
      </c>
      <c r="S1226" t="str">
        <f t="shared" si="596"/>
        <v/>
      </c>
      <c r="T1226" t="str">
        <f t="shared" si="597"/>
        <v/>
      </c>
      <c r="U1226" t="str">
        <f t="shared" si="598"/>
        <v/>
      </c>
      <c r="V1226" t="str">
        <f t="shared" si="599"/>
        <v/>
      </c>
      <c r="W1226" t="str">
        <f>IF($A1226="Implicit","",COUNTIFS($C$8:C1226,C1226,$A$8:A1226,"Explicit"))</f>
        <v/>
      </c>
      <c r="X1226" t="str">
        <f t="shared" si="600"/>
        <v/>
      </c>
      <c r="Y1226" t="str">
        <f t="shared" si="601"/>
        <v/>
      </c>
      <c r="Z1226" t="str">
        <f t="shared" si="602"/>
        <v/>
      </c>
      <c r="AA1226" t="str">
        <f t="shared" si="603"/>
        <v/>
      </c>
      <c r="AB1226" t="str">
        <f t="shared" si="604"/>
        <v/>
      </c>
      <c r="AC1226" t="str">
        <f t="shared" si="605"/>
        <v/>
      </c>
      <c r="AD1226" t="str">
        <f t="shared" si="606"/>
        <v/>
      </c>
      <c r="AE1226" t="str">
        <f t="shared" si="607"/>
        <v/>
      </c>
      <c r="AF1226" t="str">
        <f t="shared" si="608"/>
        <v/>
      </c>
      <c r="AG1226" t="str">
        <f t="shared" si="609"/>
        <v>"Abstract.LogisticsActivity"</v>
      </c>
      <c r="AH1226" t="str">
        <f t="shared" si="610"/>
        <v>"checks"</v>
      </c>
      <c r="AI1226" t="str">
        <f t="shared" si="611"/>
        <v>"Action.Check"</v>
      </c>
      <c r="AJ1226" t="str">
        <f t="shared" si="612"/>
        <v>"checkedObject"</v>
      </c>
      <c r="AK1226" t="str">
        <f t="shared" si="613"/>
        <v>"hasMany"</v>
      </c>
      <c r="AL1226" t="str">
        <f t="shared" si="614"/>
        <v>"Abstract.LogisticsActivity","checks","Action.Check","checkedObject","hasMany"</v>
      </c>
      <c r="AN1226">
        <f>COUNTIF(View_conceptual!G:G,L1226)</f>
        <v>0</v>
      </c>
      <c r="AO1226">
        <f>COUNTIF(View_conceptual!H:H,L1226)+COUNTIF(View_conceptual!I:I,N1226)</f>
        <v>0</v>
      </c>
      <c r="AQ1226" t="str">
        <f t="shared" si="615"/>
        <v/>
      </c>
      <c r="AR1226" t="str">
        <f t="shared" si="616"/>
        <v/>
      </c>
      <c r="AT1226">
        <f>COUNTIF(View_full!G:G,L1226)</f>
        <v>1</v>
      </c>
      <c r="AU1226">
        <f>COUNTIF(View_full!H:H,L1226)+COUNTIF(View_full!I:I,N1226)</f>
        <v>0</v>
      </c>
      <c r="AV1226">
        <f>COUNTIFS(Property_Manual!$A$2:$A$1206,Raw!L1226,Property_Manual!$B$2:$B$1206,Raw!M1226,Property_Manual!$C$2:$C$1206,Raw!N1226,Property_Manual!$D$2:$D$1206,Raw!O1226,Property_Manual!$F$2:$F$1206,"x")</f>
        <v>0</v>
      </c>
      <c r="AW1226" t="str">
        <f t="shared" si="617"/>
        <v/>
      </c>
      <c r="AX1226" t="str">
        <f t="shared" si="618"/>
        <v/>
      </c>
      <c r="AY1226" t="str">
        <f t="shared" si="619"/>
        <v/>
      </c>
    </row>
    <row r="1227" spans="1:51" x14ac:dyDescent="0.2">
      <c r="A1227" s="5" t="s">
        <v>1255</v>
      </c>
      <c r="B1227" s="5" t="s">
        <v>1196</v>
      </c>
      <c r="C1227" s="5" t="s">
        <v>21</v>
      </c>
      <c r="D1227" s="5" t="s">
        <v>43</v>
      </c>
      <c r="E1227" s="5" t="s">
        <v>1198</v>
      </c>
      <c r="F1227" s="5" t="s">
        <v>44</v>
      </c>
      <c r="H1227" s="5" t="s">
        <v>654</v>
      </c>
      <c r="I1227" s="5" t="s">
        <v>24</v>
      </c>
      <c r="J1227" s="5" t="s">
        <v>45</v>
      </c>
      <c r="K1227" s="5"/>
      <c r="L1227" t="str">
        <f t="shared" si="589"/>
        <v>LogisticsActivity</v>
      </c>
      <c r="M1227" t="str">
        <f t="shared" si="590"/>
        <v>externalReferences</v>
      </c>
      <c r="N1227" t="str">
        <f t="shared" si="591"/>
        <v>ExternalReference</v>
      </c>
      <c r="O1227" t="str">
        <f t="shared" si="592"/>
        <v>referenceForObjects</v>
      </c>
      <c r="P1227" t="str">
        <f t="shared" si="593"/>
        <v/>
      </c>
      <c r="Q1227" t="str">
        <f t="shared" si="594"/>
        <v>Object</v>
      </c>
      <c r="R1227" t="str">
        <f t="shared" si="595"/>
        <v/>
      </c>
      <c r="S1227" t="str">
        <f t="shared" si="596"/>
        <v/>
      </c>
      <c r="T1227" t="str">
        <f t="shared" si="597"/>
        <v/>
      </c>
      <c r="U1227" t="str">
        <f t="shared" si="598"/>
        <v/>
      </c>
      <c r="V1227" t="str">
        <f t="shared" si="599"/>
        <v/>
      </c>
      <c r="W1227" t="str">
        <f>IF($A1227="Implicit","",COUNTIFS($C$8:C1227,C1227,$A$8:A1227,"Explicit"))</f>
        <v/>
      </c>
      <c r="X1227" t="str">
        <f t="shared" si="600"/>
        <v/>
      </c>
      <c r="Y1227" t="str">
        <f t="shared" si="601"/>
        <v/>
      </c>
      <c r="Z1227" t="str">
        <f t="shared" si="602"/>
        <v/>
      </c>
      <c r="AA1227" t="str">
        <f t="shared" si="603"/>
        <v/>
      </c>
      <c r="AB1227" t="str">
        <f t="shared" si="604"/>
        <v/>
      </c>
      <c r="AC1227" t="str">
        <f t="shared" si="605"/>
        <v/>
      </c>
      <c r="AD1227" t="str">
        <f t="shared" si="606"/>
        <v/>
      </c>
      <c r="AE1227" t="str">
        <f t="shared" si="607"/>
        <v/>
      </c>
      <c r="AF1227" t="str">
        <f t="shared" si="608"/>
        <v/>
      </c>
      <c r="AG1227" t="str">
        <f t="shared" si="609"/>
        <v>"Abstract.LogisticsActivity"</v>
      </c>
      <c r="AH1227" t="str">
        <f t="shared" si="610"/>
        <v>"externalReferences"</v>
      </c>
      <c r="AI1227" t="str">
        <f t="shared" si="611"/>
        <v>"Common.ExternalReference"</v>
      </c>
      <c r="AJ1227" t="str">
        <f t="shared" si="612"/>
        <v>"referenceForObjects"</v>
      </c>
      <c r="AK1227" t="str">
        <f t="shared" si="613"/>
        <v>"hasMany"</v>
      </c>
      <c r="AL1227" t="str">
        <f t="shared" si="614"/>
        <v>"Abstract.LogisticsActivity","externalReferences","Common.ExternalReference","referenceForObjects","hasMany"</v>
      </c>
      <c r="AN1227">
        <f>COUNTIF(View_conceptual!G:G,L1227)</f>
        <v>0</v>
      </c>
      <c r="AO1227">
        <f>COUNTIF(View_conceptual!H:H,L1227)+COUNTIF(View_conceptual!I:I,N1227)</f>
        <v>0</v>
      </c>
      <c r="AQ1227" t="str">
        <f t="shared" si="615"/>
        <v/>
      </c>
      <c r="AR1227" t="str">
        <f t="shared" si="616"/>
        <v/>
      </c>
      <c r="AT1227">
        <f>COUNTIF(View_full!G:G,L1227)</f>
        <v>1</v>
      </c>
      <c r="AU1227">
        <f>COUNTIF(View_full!H:H,L1227)+COUNTIF(View_full!I:I,N1227)</f>
        <v>0</v>
      </c>
      <c r="AV1227">
        <f>COUNTIFS(Property_Manual!$A$2:$A$1206,Raw!L1227,Property_Manual!$B$2:$B$1206,Raw!M1227,Property_Manual!$C$2:$C$1206,Raw!N1227,Property_Manual!$D$2:$D$1206,Raw!O1227,Property_Manual!$F$2:$F$1206,"x")</f>
        <v>0</v>
      </c>
      <c r="AW1227" t="str">
        <f t="shared" si="617"/>
        <v/>
      </c>
      <c r="AX1227" t="str">
        <f t="shared" si="618"/>
        <v/>
      </c>
      <c r="AY1227" t="str">
        <f t="shared" si="619"/>
        <v/>
      </c>
    </row>
    <row r="1228" spans="1:51" x14ac:dyDescent="0.2">
      <c r="A1228" s="5" t="s">
        <v>1254</v>
      </c>
      <c r="B1228" s="5" t="s">
        <v>1196</v>
      </c>
      <c r="C1228" s="5" t="s">
        <v>21</v>
      </c>
      <c r="D1228" s="5" t="s">
        <v>26</v>
      </c>
      <c r="E1228" s="5" t="s">
        <v>49</v>
      </c>
      <c r="F1228" s="5" t="s">
        <v>27</v>
      </c>
      <c r="H1228" s="5"/>
      <c r="I1228" s="5" t="s">
        <v>24</v>
      </c>
      <c r="J1228" s="5" t="s">
        <v>28</v>
      </c>
      <c r="K1228" s="5"/>
      <c r="L1228" t="str">
        <f t="shared" si="589"/>
        <v>LogisticsActivity</v>
      </c>
      <c r="M1228" t="str">
        <f t="shared" si="590"/>
        <v>contactDetails</v>
      </c>
      <c r="N1228" t="str">
        <f t="shared" si="591"/>
        <v>ContactDetail</v>
      </c>
      <c r="O1228" t="str">
        <f t="shared" si="592"/>
        <v/>
      </c>
      <c r="P1228" t="str">
        <f t="shared" si="593"/>
        <v/>
      </c>
      <c r="Q1228" t="str">
        <f t="shared" si="594"/>
        <v>Object</v>
      </c>
      <c r="R1228" t="str">
        <f t="shared" si="595"/>
        <v>"Abstract"</v>
      </c>
      <c r="S1228" t="str">
        <f t="shared" si="596"/>
        <v>"LogisticsActivity"</v>
      </c>
      <c r="T1228" t="str">
        <f t="shared" si="597"/>
        <v>"contactDetails"</v>
      </c>
      <c r="U1228" t="str">
        <f t="shared" si="598"/>
        <v>"Embedded"</v>
      </c>
      <c r="V1228" t="str">
        <f t="shared" si="599"/>
        <v>"ContactDetail"</v>
      </c>
      <c r="W1228">
        <f>IF($A1228="Implicit","",COUNTIFS($C$8:C1228,C1228,$A$8:A1228,"Explicit"))</f>
        <v>5</v>
      </c>
      <c r="X1228" t="str">
        <f t="shared" si="600"/>
        <v>"Superclass: LogisticsActivity is a scheduled set of tasks that is executed as part of one or more Services"</v>
      </c>
      <c r="Y1228" t="str">
        <f t="shared" si="601"/>
        <v>"Information about contactDetails"</v>
      </c>
      <c r="Z1228" t="str">
        <f t="shared" si="602"/>
        <v>"true"</v>
      </c>
      <c r="AA1228" t="str">
        <f t="shared" si="603"/>
        <v>"false"</v>
      </c>
      <c r="AB1228" t="str">
        <f t="shared" si="604"/>
        <v>""</v>
      </c>
      <c r="AC1228" t="str">
        <f t="shared" si="605"/>
        <v>"https://onerecord.iata.org/ns/cargo#LogisticsActivity"</v>
      </c>
      <c r="AD1228" t="str">
        <f t="shared" si="606"/>
        <v>"https://onerecord.iata.org/ns/cargo#contactDetails"</v>
      </c>
      <c r="AE1228" t="str">
        <f t="shared" si="607"/>
        <v>"https://onerecord.iata.org/ns/cargo#ContactDetail"</v>
      </c>
      <c r="AF1228" t="str">
        <f t="shared" si="608"/>
        <v>"Abstract","LogisticsActivity","contactDetails","Embedded","ContactDetail",5,"Superclass: LogisticsActivity is a scheduled set of tasks that is executed as part of one or more Services","Information about contactDetails","true","false","","https://onerecord.iata.org/ns/cargo#LogisticsActivity","https://onerecord.iata.org/ns/cargo#contactDetails","https://onerecord.iata.org/ns/cargo#ContactDetail"</v>
      </c>
      <c r="AG1228" t="str">
        <f t="shared" si="609"/>
        <v>"Abstract.LogisticsActivity"</v>
      </c>
      <c r="AH1228" t="str">
        <f t="shared" si="610"/>
        <v>"contactDetails"</v>
      </c>
      <c r="AI1228" t="str">
        <f t="shared" si="611"/>
        <v>"Embedded.ContactDetail"</v>
      </c>
      <c r="AJ1228" t="str">
        <f t="shared" si="612"/>
        <v>""</v>
      </c>
      <c r="AK1228" t="str">
        <f t="shared" si="613"/>
        <v>"hasMany"</v>
      </c>
      <c r="AL1228" t="str">
        <f t="shared" si="614"/>
        <v>"Abstract.LogisticsActivity","contactDetails","Embedded.ContactDetail","","hasMany"</v>
      </c>
      <c r="AN1228">
        <f>COUNTIF(View_conceptual!G:G,L1228)</f>
        <v>0</v>
      </c>
      <c r="AO1228">
        <f>COUNTIF(View_conceptual!H:H,L1228)+COUNTIF(View_conceptual!I:I,N1228)</f>
        <v>0</v>
      </c>
      <c r="AQ1228" t="str">
        <f t="shared" si="615"/>
        <v/>
      </c>
      <c r="AR1228" t="str">
        <f t="shared" si="616"/>
        <v/>
      </c>
      <c r="AT1228">
        <f>COUNTIF(View_full!G:G,L1228)</f>
        <v>1</v>
      </c>
      <c r="AU1228">
        <f>COUNTIF(View_full!H:H,L1228)+COUNTIF(View_full!I:I,N1228)</f>
        <v>0</v>
      </c>
      <c r="AV1228">
        <f>COUNTIFS(Property_Manual!$A$2:$A$1206,Raw!L1228,Property_Manual!$B$2:$B$1206,Raw!M1228,Property_Manual!$C$2:$C$1206,Raw!N1228,Property_Manual!$D$2:$D$1206,Raw!O1228,Property_Manual!$F$2:$F$1206,"x")</f>
        <v>0</v>
      </c>
      <c r="AW1228" t="str">
        <f t="shared" si="617"/>
        <v>"Abstract","LogisticsActivity","contactDetails","Embedded","ContactDetail",5,"Superclass: LogisticsActivity is a scheduled set of tasks that is executed as part of one or more Services","Information about contactDetails","true","false","","https://onerecord.iata.org/ns/cargo#LogisticsActivity","https://onerecord.iata.org/ns/cargo#contactDetails","https://onerecord.iata.org/ns/cargo#ContactDetail"</v>
      </c>
      <c r="AX1228" t="str">
        <f t="shared" si="618"/>
        <v/>
      </c>
      <c r="AY1228" t="str">
        <f t="shared" si="619"/>
        <v/>
      </c>
    </row>
    <row r="1229" spans="1:51" x14ac:dyDescent="0.2">
      <c r="A1229" s="5" t="s">
        <v>1254</v>
      </c>
      <c r="B1229" s="5" t="s">
        <v>1196</v>
      </c>
      <c r="C1229" s="5" t="s">
        <v>21</v>
      </c>
      <c r="D1229" s="5" t="s">
        <v>29</v>
      </c>
      <c r="E1229" s="5" t="s">
        <v>1836</v>
      </c>
      <c r="F1229" s="5" t="s">
        <v>30</v>
      </c>
      <c r="I1229" s="5" t="s">
        <v>24</v>
      </c>
      <c r="J1229" s="5" t="s">
        <v>31</v>
      </c>
      <c r="K1229" s="5" t="s">
        <v>1831</v>
      </c>
      <c r="L1229" t="str">
        <f t="shared" si="589"/>
        <v>LogisticsActivity</v>
      </c>
      <c r="M1229" t="str">
        <f t="shared" si="590"/>
        <v>contactPersons</v>
      </c>
      <c r="N1229" t="str">
        <f t="shared" si="591"/>
        <v>Actor</v>
      </c>
      <c r="O1229" t="str">
        <f t="shared" si="592"/>
        <v/>
      </c>
      <c r="P1229" t="str">
        <f t="shared" si="593"/>
        <v>Person|NonHumanActor</v>
      </c>
      <c r="Q1229" t="str">
        <f t="shared" si="594"/>
        <v>Object</v>
      </c>
      <c r="R1229" t="str">
        <f t="shared" si="595"/>
        <v>"Abstract"</v>
      </c>
      <c r="S1229" t="str">
        <f t="shared" si="596"/>
        <v>"LogisticsActivity"</v>
      </c>
      <c r="T1229" t="str">
        <f t="shared" si="597"/>
        <v>"contactPersons"</v>
      </c>
      <c r="U1229" t="str">
        <f t="shared" si="598"/>
        <v>"Agent"</v>
      </c>
      <c r="V1229" t="str">
        <f t="shared" si="599"/>
        <v>"Actor"</v>
      </c>
      <c r="W1229">
        <f>IF($A1229="Implicit","",COUNTIFS($C$8:C1229,C1229,$A$8:A1229,"Explicit"))</f>
        <v>6</v>
      </c>
      <c r="X1229" t="str">
        <f t="shared" si="600"/>
        <v>"Superclass: LogisticsActivity is a scheduled set of tasks that is executed as part of one or more Services"</v>
      </c>
      <c r="Y1229" t="str">
        <f t="shared" si="601"/>
        <v>"References to Actors (Person; NonHumanActor) acting as contacts"</v>
      </c>
      <c r="Z1229" t="str">
        <f t="shared" si="602"/>
        <v>"true"</v>
      </c>
      <c r="AA1229" t="str">
        <f t="shared" si="603"/>
        <v>"false"</v>
      </c>
      <c r="AB1229" t="str">
        <f t="shared" si="604"/>
        <v>"Person|NonHumanActor"</v>
      </c>
      <c r="AC1229" t="str">
        <f t="shared" si="605"/>
        <v>"https://onerecord.iata.org/ns/cargo#LogisticsActivity"</v>
      </c>
      <c r="AD1229" t="str">
        <f t="shared" si="606"/>
        <v>"https://onerecord.iata.org/ns/cargo#contactPersons"</v>
      </c>
      <c r="AE1229" t="str">
        <f t="shared" si="607"/>
        <v>"https://onerecord.iata.org/ns/cargo#Actor"</v>
      </c>
      <c r="AF1229" t="str">
        <f t="shared" si="608"/>
        <v>"Abstract","LogisticsActivity","contactPersons","Agent","Actor",6,"Superclass: LogisticsActivity is a scheduled set of tasks that is executed as part of one or more Services","References to Actors (Person; NonHumanActor) acting as contacts","true","false","Person|NonHumanActor","https://onerecord.iata.org/ns/cargo#LogisticsActivity","https://onerecord.iata.org/ns/cargo#contactPersons","https://onerecord.iata.org/ns/cargo#Actor"</v>
      </c>
      <c r="AG1229" t="str">
        <f t="shared" si="609"/>
        <v>"Abstract.LogisticsActivity"</v>
      </c>
      <c r="AH1229" t="str">
        <f t="shared" si="610"/>
        <v>"contactPersons"</v>
      </c>
      <c r="AI1229" t="str">
        <f t="shared" si="611"/>
        <v>"Agent.Actor"</v>
      </c>
      <c r="AJ1229" t="str">
        <f t="shared" si="612"/>
        <v>""</v>
      </c>
      <c r="AK1229" t="str">
        <f t="shared" si="613"/>
        <v>"hasMany"</v>
      </c>
      <c r="AL1229" t="str">
        <f t="shared" si="614"/>
        <v>"Abstract.LogisticsActivity","contactPersons","Agent.Actor","","hasMany"</v>
      </c>
      <c r="AN1229">
        <f>COUNTIF(View_conceptual!G:G,L1229)</f>
        <v>0</v>
      </c>
      <c r="AO1229">
        <f>COUNTIF(View_conceptual!H:H,L1229)+COUNTIF(View_conceptual!I:I,N1229)</f>
        <v>0</v>
      </c>
      <c r="AQ1229" t="str">
        <f t="shared" si="615"/>
        <v/>
      </c>
      <c r="AR1229" t="str">
        <f t="shared" si="616"/>
        <v/>
      </c>
      <c r="AT1229">
        <f>COUNTIF(View_full!G:G,L1229)</f>
        <v>1</v>
      </c>
      <c r="AU1229">
        <f>COUNTIF(View_full!H:H,L1229)+COUNTIF(View_full!I:I,N1229)</f>
        <v>0</v>
      </c>
      <c r="AV1229">
        <f>COUNTIFS(Property_Manual!$A$2:$A$1206,Raw!L1229,Property_Manual!$B$2:$B$1206,Raw!M1229,Property_Manual!$C$2:$C$1206,Raw!N1229,Property_Manual!$D$2:$D$1206,Raw!O1229,Property_Manual!$F$2:$F$1206,"x")</f>
        <v>0</v>
      </c>
      <c r="AW1229" t="str">
        <f t="shared" si="617"/>
        <v>"Abstract","LogisticsActivity","contactPersons","Agent","Actor",6,"Superclass: LogisticsActivity is a scheduled set of tasks that is executed as part of one or more Services","References to Actors (Person; NonHumanActor) acting as contacts","true","false","Person|NonHumanActor","https://onerecord.iata.org/ns/cargo#LogisticsActivity","https://onerecord.iata.org/ns/cargo#contactPersons","https://onerecord.iata.org/ns/cargo#Actor"</v>
      </c>
      <c r="AX1229" t="str">
        <f t="shared" si="618"/>
        <v/>
      </c>
      <c r="AY1229" t="str">
        <f t="shared" si="619"/>
        <v/>
      </c>
    </row>
    <row r="1230" spans="1:51" x14ac:dyDescent="0.2">
      <c r="A1230" s="5" t="s">
        <v>1254</v>
      </c>
      <c r="B1230" s="5" t="s">
        <v>1196</v>
      </c>
      <c r="C1230" s="5" t="s">
        <v>21</v>
      </c>
      <c r="D1230" s="5" t="s">
        <v>35</v>
      </c>
      <c r="E1230" s="5" t="s">
        <v>1196</v>
      </c>
      <c r="F1230" s="5" t="s">
        <v>36</v>
      </c>
      <c r="H1230" s="5"/>
      <c r="I1230" s="5" t="s">
        <v>24</v>
      </c>
      <c r="J1230" s="5" t="s">
        <v>37</v>
      </c>
      <c r="K1230" s="5" t="s">
        <v>3151</v>
      </c>
      <c r="L1230" t="str">
        <f t="shared" si="589"/>
        <v>LogisticsActivity</v>
      </c>
      <c r="M1230" t="str">
        <f t="shared" si="590"/>
        <v>servedServices</v>
      </c>
      <c r="N1230" t="str">
        <f t="shared" si="591"/>
        <v>LogisticsService</v>
      </c>
      <c r="O1230" t="str">
        <f t="shared" si="592"/>
        <v/>
      </c>
      <c r="P1230" t="str">
        <f t="shared" si="593"/>
        <v>Booking|HandlingService</v>
      </c>
      <c r="Q1230" t="str">
        <f t="shared" si="594"/>
        <v>Object</v>
      </c>
      <c r="R1230" t="str">
        <f t="shared" si="595"/>
        <v>"Abstract"</v>
      </c>
      <c r="S1230" t="str">
        <f t="shared" si="596"/>
        <v>"LogisticsActivity"</v>
      </c>
      <c r="T1230" t="str">
        <f t="shared" si="597"/>
        <v>"servedServices"</v>
      </c>
      <c r="U1230" t="str">
        <f t="shared" si="598"/>
        <v>"Abstract"</v>
      </c>
      <c r="V1230" t="str">
        <f t="shared" si="599"/>
        <v>"LogisticsService"</v>
      </c>
      <c r="W1230">
        <f>IF($A1230="Implicit","",COUNTIFS($C$8:C1230,C1230,$A$8:A1230,"Explicit"))</f>
        <v>7</v>
      </c>
      <c r="X1230" t="str">
        <f t="shared" si="600"/>
        <v>"Superclass: LogisticsActivity is a scheduled set of tasks that is executed as part of one or more Services"</v>
      </c>
      <c r="Y1230" t="str">
        <f t="shared" si="601"/>
        <v>"Reference to Services this Activity is executed for"</v>
      </c>
      <c r="Z1230" t="str">
        <f t="shared" si="602"/>
        <v>"true"</v>
      </c>
      <c r="AA1230" t="str">
        <f t="shared" si="603"/>
        <v>"false"</v>
      </c>
      <c r="AB1230" t="str">
        <f t="shared" si="604"/>
        <v>"Booking|HandlingService"</v>
      </c>
      <c r="AC1230" t="str">
        <f t="shared" si="605"/>
        <v>"https://onerecord.iata.org/ns/cargo#LogisticsActivity"</v>
      </c>
      <c r="AD1230" t="str">
        <f t="shared" si="606"/>
        <v>"https://onerecord.iata.org/ns/cargo#servedServices"</v>
      </c>
      <c r="AE1230" t="str">
        <f t="shared" si="607"/>
        <v>"https://onerecord.iata.org/ns/cargo#LogisticsService"</v>
      </c>
      <c r="AF1230" t="str">
        <f t="shared" si="608"/>
        <v>"Abstract","LogisticsActivity","servedServices","Abstract","LogisticsService",7,"Superclass: LogisticsActivity is a scheduled set of tasks that is executed as part of one or more Services","Reference to Services this Activity is executed for","true","false","Booking|HandlingService","https://onerecord.iata.org/ns/cargo#LogisticsActivity","https://onerecord.iata.org/ns/cargo#servedServices","https://onerecord.iata.org/ns/cargo#LogisticsService"</v>
      </c>
      <c r="AG1230" t="str">
        <f t="shared" si="609"/>
        <v>"Abstract.LogisticsActivity"</v>
      </c>
      <c r="AH1230" t="str">
        <f t="shared" si="610"/>
        <v>"servedServices"</v>
      </c>
      <c r="AI1230" t="str">
        <f t="shared" si="611"/>
        <v>"Abstract.LogisticsService"</v>
      </c>
      <c r="AJ1230" t="str">
        <f t="shared" si="612"/>
        <v>""</v>
      </c>
      <c r="AK1230" t="str">
        <f t="shared" si="613"/>
        <v>"hasMany"</v>
      </c>
      <c r="AL1230" t="str">
        <f t="shared" si="614"/>
        <v>"Abstract.LogisticsActivity","servedServices","Abstract.LogisticsService","","hasMany"</v>
      </c>
      <c r="AN1230">
        <f>COUNTIF(View_conceptual!G:G,L1230)</f>
        <v>0</v>
      </c>
      <c r="AO1230">
        <f>COUNTIF(View_conceptual!H:H,L1230)+COUNTIF(View_conceptual!I:I,N1230)</f>
        <v>0</v>
      </c>
      <c r="AQ1230" t="str">
        <f t="shared" si="615"/>
        <v/>
      </c>
      <c r="AR1230" t="str">
        <f t="shared" si="616"/>
        <v/>
      </c>
      <c r="AT1230">
        <f>COUNTIF(View_full!G:G,L1230)</f>
        <v>1</v>
      </c>
      <c r="AU1230">
        <f>COUNTIF(View_full!H:H,L1230)+COUNTIF(View_full!I:I,N1230)</f>
        <v>0</v>
      </c>
      <c r="AV1230">
        <f>COUNTIFS(Property_Manual!$A$2:$A$1206,Raw!L1230,Property_Manual!$B$2:$B$1206,Raw!M1230,Property_Manual!$C$2:$C$1206,Raw!N1230,Property_Manual!$D$2:$D$1206,Raw!O1230,Property_Manual!$F$2:$F$1206,"x")</f>
        <v>0</v>
      </c>
      <c r="AW1230" t="str">
        <f t="shared" si="617"/>
        <v>"Abstract","LogisticsActivity","servedServices","Abstract","LogisticsService",7,"Superclass: LogisticsActivity is a scheduled set of tasks that is executed as part of one or more Services","Reference to Services this Activity is executed for","true","false","Booking|HandlingService","https://onerecord.iata.org/ns/cargo#LogisticsActivity","https://onerecord.iata.org/ns/cargo#servedServices","https://onerecord.iata.org/ns/cargo#LogisticsService"</v>
      </c>
      <c r="AX1230" t="str">
        <f t="shared" si="618"/>
        <v/>
      </c>
      <c r="AY1230" t="str">
        <f t="shared" si="619"/>
        <v/>
      </c>
    </row>
    <row r="1231" spans="1:51" x14ac:dyDescent="0.2">
      <c r="A1231" s="5" t="s">
        <v>1254</v>
      </c>
      <c r="B1231" s="5" t="s">
        <v>1196</v>
      </c>
      <c r="C1231" s="5" t="s">
        <v>21</v>
      </c>
      <c r="D1231" s="5" t="s">
        <v>40</v>
      </c>
      <c r="E1231" s="5" t="s">
        <v>1212</v>
      </c>
      <c r="F1231" s="5" t="s">
        <v>41</v>
      </c>
      <c r="I1231" s="5" t="s">
        <v>24</v>
      </c>
      <c r="J1231" s="5" t="s">
        <v>42</v>
      </c>
      <c r="K1231" s="5"/>
      <c r="L1231" t="str">
        <f t="shared" si="589"/>
        <v>LogisticsActivity</v>
      </c>
      <c r="M1231" t="str">
        <f t="shared" si="590"/>
        <v>events</v>
      </c>
      <c r="N1231" t="str">
        <f t="shared" si="591"/>
        <v>LogisticsEvent</v>
      </c>
      <c r="O1231" t="str">
        <f t="shared" si="592"/>
        <v/>
      </c>
      <c r="P1231" t="str">
        <f t="shared" si="593"/>
        <v/>
      </c>
      <c r="Q1231" t="str">
        <f t="shared" si="594"/>
        <v>Object</v>
      </c>
      <c r="R1231" t="str">
        <f t="shared" si="595"/>
        <v>"Abstract"</v>
      </c>
      <c r="S1231" t="str">
        <f t="shared" si="596"/>
        <v>"LogisticsActivity"</v>
      </c>
      <c r="T1231" t="str">
        <f t="shared" si="597"/>
        <v>"events"</v>
      </c>
      <c r="U1231" t="str">
        <f t="shared" si="598"/>
        <v>"Event"</v>
      </c>
      <c r="V1231" t="str">
        <f t="shared" si="599"/>
        <v>"LogisticsEvent"</v>
      </c>
      <c r="W1231">
        <f>IF($A1231="Implicit","",COUNTIFS($C$8:C1231,C1231,$A$8:A1231,"Explicit"))</f>
        <v>8</v>
      </c>
      <c r="X1231" t="str">
        <f t="shared" si="600"/>
        <v>"Superclass: LogisticsActivity is a scheduled set of tasks that is executed as part of one or more Services"</v>
      </c>
      <c r="Y1231" t="str">
        <f t="shared" si="601"/>
        <v>"Events object"</v>
      </c>
      <c r="Z1231" t="str">
        <f t="shared" si="602"/>
        <v>"true"</v>
      </c>
      <c r="AA1231" t="str">
        <f t="shared" si="603"/>
        <v>"false"</v>
      </c>
      <c r="AB1231" t="str">
        <f t="shared" si="604"/>
        <v>""</v>
      </c>
      <c r="AC1231" t="str">
        <f t="shared" si="605"/>
        <v>"https://onerecord.iata.org/ns/cargo#LogisticsActivity"</v>
      </c>
      <c r="AD1231" t="str">
        <f t="shared" si="606"/>
        <v>"https://onerecord.iata.org/ns/cargo#events"</v>
      </c>
      <c r="AE1231" t="str">
        <f t="shared" si="607"/>
        <v>"https://onerecord.iata.org/ns/cargo#LogisticsEvent"</v>
      </c>
      <c r="AF1231" t="str">
        <f t="shared" si="608"/>
        <v>"Abstract","LogisticsActivity","events","Event","LogisticsEvent",8,"Superclass: LogisticsActivity is a scheduled set of tasks that is executed as part of one or more Services","Events object","true","false","","https://onerecord.iata.org/ns/cargo#LogisticsActivity","https://onerecord.iata.org/ns/cargo#events","https://onerecord.iata.org/ns/cargo#LogisticsEvent"</v>
      </c>
      <c r="AG1231" t="str">
        <f t="shared" si="609"/>
        <v>"Abstract.LogisticsActivity"</v>
      </c>
      <c r="AH1231" t="str">
        <f t="shared" si="610"/>
        <v>"events"</v>
      </c>
      <c r="AI1231" t="str">
        <f t="shared" si="611"/>
        <v>"Event.LogisticsEvent"</v>
      </c>
      <c r="AJ1231" t="str">
        <f t="shared" si="612"/>
        <v>""</v>
      </c>
      <c r="AK1231" t="str">
        <f t="shared" si="613"/>
        <v>"hasMany"</v>
      </c>
      <c r="AL1231" t="str">
        <f t="shared" si="614"/>
        <v>"Abstract.LogisticsActivity","events","Event.LogisticsEvent","","hasMany"</v>
      </c>
      <c r="AN1231">
        <f>COUNTIF(View_conceptual!G:G,L1231)</f>
        <v>0</v>
      </c>
      <c r="AO1231">
        <f>COUNTIF(View_conceptual!H:H,L1231)+COUNTIF(View_conceptual!I:I,N1231)</f>
        <v>0</v>
      </c>
      <c r="AQ1231" t="str">
        <f t="shared" si="615"/>
        <v/>
      </c>
      <c r="AR1231" t="str">
        <f t="shared" si="616"/>
        <v/>
      </c>
      <c r="AT1231">
        <f>COUNTIF(View_full!G:G,L1231)</f>
        <v>1</v>
      </c>
      <c r="AU1231">
        <f>COUNTIF(View_full!H:H,L1231)+COUNTIF(View_full!I:I,N1231)</f>
        <v>0</v>
      </c>
      <c r="AV1231">
        <f>COUNTIFS(Property_Manual!$A$2:$A$1206,Raw!L1231,Property_Manual!$B$2:$B$1206,Raw!M1231,Property_Manual!$C$2:$C$1206,Raw!N1231,Property_Manual!$D$2:$D$1206,Raw!O1231,Property_Manual!$F$2:$F$1206,"x")</f>
        <v>0</v>
      </c>
      <c r="AW1231" t="str">
        <f t="shared" si="617"/>
        <v>"Abstract","LogisticsActivity","events","Event","LogisticsEvent",8,"Superclass: LogisticsActivity is a scheduled set of tasks that is executed as part of one or more Services","Events object","true","false","","https://onerecord.iata.org/ns/cargo#LogisticsActivity","https://onerecord.iata.org/ns/cargo#events","https://onerecord.iata.org/ns/cargo#LogisticsEvent"</v>
      </c>
      <c r="AX1231" t="str">
        <f t="shared" si="618"/>
        <v/>
      </c>
      <c r="AY1231" t="str">
        <f t="shared" si="619"/>
        <v/>
      </c>
    </row>
    <row r="1232" spans="1:51" x14ac:dyDescent="0.2">
      <c r="A1232" s="5" t="s">
        <v>1254</v>
      </c>
      <c r="B1232" s="5" t="s">
        <v>1196</v>
      </c>
      <c r="C1232" s="5" t="s">
        <v>21</v>
      </c>
      <c r="D1232" s="5" t="s">
        <v>46</v>
      </c>
      <c r="F1232" s="5" t="s">
        <v>47</v>
      </c>
      <c r="G1232">
        <v>1</v>
      </c>
      <c r="I1232" s="5" t="s">
        <v>24</v>
      </c>
      <c r="J1232" s="5" t="s">
        <v>48</v>
      </c>
      <c r="K1232" s="5"/>
      <c r="L1232" t="str">
        <f t="shared" si="589"/>
        <v>LogisticsActivity</v>
      </c>
      <c r="M1232" t="str">
        <f t="shared" si="590"/>
        <v>skeletonIndicator</v>
      </c>
      <c r="N1232" t="str">
        <f t="shared" si="591"/>
        <v>boolean</v>
      </c>
      <c r="O1232" t="str">
        <f t="shared" si="592"/>
        <v/>
      </c>
      <c r="P1232" t="str">
        <f t="shared" si="593"/>
        <v/>
      </c>
      <c r="Q1232" t="str">
        <f t="shared" si="594"/>
        <v>Object</v>
      </c>
      <c r="R1232" t="str">
        <f t="shared" si="595"/>
        <v>"Abstract"</v>
      </c>
      <c r="S1232" t="str">
        <f t="shared" si="596"/>
        <v>"LogisticsActivity"</v>
      </c>
      <c r="T1232" t="str">
        <f t="shared" si="597"/>
        <v>"skeletonIndicator"</v>
      </c>
      <c r="U1232" t="str">
        <f t="shared" si="598"/>
        <v>""</v>
      </c>
      <c r="V1232" t="str">
        <f t="shared" si="599"/>
        <v>"boolean"</v>
      </c>
      <c r="W1232">
        <f>IF($A1232="Implicit","",COUNTIFS($C$8:C1232,C1232,$A$8:A1232,"Explicit"))</f>
        <v>9</v>
      </c>
      <c r="X1232" t="str">
        <f t="shared" si="600"/>
        <v>"Superclass: LogisticsActivity is a scheduled set of tasks that is executed as part of one or more Services"</v>
      </c>
      <c r="Y1232" t="str">
        <f t="shared" si="601"/>
        <v>"Indicator whether a logistics object is a skeleton object"</v>
      </c>
      <c r="Z1232" t="str">
        <f t="shared" si="602"/>
        <v>"false"</v>
      </c>
      <c r="AA1232" t="str">
        <f t="shared" si="603"/>
        <v>"false"</v>
      </c>
      <c r="AB1232" t="str">
        <f t="shared" si="604"/>
        <v>""</v>
      </c>
      <c r="AC1232" t="str">
        <f t="shared" si="605"/>
        <v>"https://onerecord.iata.org/ns/cargo#LogisticsActivity"</v>
      </c>
      <c r="AD1232" t="str">
        <f t="shared" si="606"/>
        <v>"https://onerecord.iata.org/ns/cargo#skeletonIndicator"</v>
      </c>
      <c r="AE1232" t="str">
        <f t="shared" si="607"/>
        <v>"http://www.w3.org/2001/XMLSchema#boolean"</v>
      </c>
      <c r="AF1232" t="str">
        <f t="shared" si="608"/>
        <v>"Abstract","LogisticsActivity","skeletonIndicator","","boolean",9,"Superclass: LogisticsActivity is a scheduled set of tasks that is executed as part of one or more Services","Indicator whether a logistics object is a skeleton object","false","false","","https://onerecord.iata.org/ns/cargo#LogisticsActivity","https://onerecord.iata.org/ns/cargo#skeletonIndicator","http://www.w3.org/2001/XMLSchema#boolean"</v>
      </c>
      <c r="AG1232" t="str">
        <f t="shared" si="609"/>
        <v>"Abstract.LogisticsActivity"</v>
      </c>
      <c r="AH1232" t="str">
        <f t="shared" si="610"/>
        <v>"skeletonIndicator"</v>
      </c>
      <c r="AI1232" t="str">
        <f t="shared" si="611"/>
        <v>".boolean"</v>
      </c>
      <c r="AJ1232" t="str">
        <f t="shared" si="612"/>
        <v>""</v>
      </c>
      <c r="AK1232" t="str">
        <f t="shared" si="613"/>
        <v>"hasOne"</v>
      </c>
      <c r="AL1232" t="str">
        <f t="shared" si="614"/>
        <v>"Abstract.LogisticsActivity","skeletonIndicator",".boolean","","hasOne"</v>
      </c>
      <c r="AN1232">
        <f>COUNTIF(View_conceptual!G:G,L1232)</f>
        <v>0</v>
      </c>
      <c r="AO1232">
        <f>COUNTIF(View_conceptual!H:H,L1232)+COUNTIF(View_conceptual!I:I,N1232)</f>
        <v>0</v>
      </c>
      <c r="AQ1232" t="str">
        <f t="shared" si="615"/>
        <v/>
      </c>
      <c r="AR1232" t="str">
        <f t="shared" si="616"/>
        <v/>
      </c>
      <c r="AT1232">
        <f>COUNTIF(View_full!G:G,L1232)</f>
        <v>1</v>
      </c>
      <c r="AU1232">
        <f>COUNTIF(View_full!H:H,L1232)+COUNTIF(View_full!I:I,N1232)</f>
        <v>0</v>
      </c>
      <c r="AV1232">
        <f>COUNTIFS(Property_Manual!$A$2:$A$1206,Raw!L1232,Property_Manual!$B$2:$B$1206,Raw!M1232,Property_Manual!$C$2:$C$1206,Raw!N1232,Property_Manual!$D$2:$D$1206,Raw!O1232,Property_Manual!$F$2:$F$1206,"x")</f>
        <v>0</v>
      </c>
      <c r="AW1232" t="str">
        <f t="shared" si="617"/>
        <v>"Abstract","LogisticsActivity","skeletonIndicator","","boolean",9,"Superclass: LogisticsActivity is a scheduled set of tasks that is executed as part of one or more Services","Indicator whether a logistics object is a skeleton object","false","false","","https://onerecord.iata.org/ns/cargo#LogisticsActivity","https://onerecord.iata.org/ns/cargo#skeletonIndicator","http://www.w3.org/2001/XMLSchema#boolean"</v>
      </c>
      <c r="AX1232" t="str">
        <f t="shared" si="618"/>
        <v/>
      </c>
      <c r="AY1232" t="str">
        <f t="shared" si="619"/>
        <v/>
      </c>
    </row>
    <row r="1233" spans="1:51" x14ac:dyDescent="0.2">
      <c r="A1233" s="5" t="s">
        <v>1255</v>
      </c>
      <c r="B1233" s="5" t="s">
        <v>1196</v>
      </c>
      <c r="C1233" s="5" t="s">
        <v>21</v>
      </c>
      <c r="D1233" s="5" t="s">
        <v>26</v>
      </c>
      <c r="E1233" t="s">
        <v>49</v>
      </c>
      <c r="F1233" s="5" t="s">
        <v>27</v>
      </c>
      <c r="I1233" s="5" t="s">
        <v>24</v>
      </c>
      <c r="J1233" s="5" t="s">
        <v>28</v>
      </c>
      <c r="K1233" s="5"/>
      <c r="L1233" t="str">
        <f t="shared" si="589"/>
        <v>LogisticsActivity</v>
      </c>
      <c r="M1233" t="str">
        <f t="shared" si="590"/>
        <v>contactDetails</v>
      </c>
      <c r="N1233" t="str">
        <f t="shared" si="591"/>
        <v>ContactDetail</v>
      </c>
      <c r="O1233" t="str">
        <f t="shared" si="592"/>
        <v/>
      </c>
      <c r="P1233" t="str">
        <f t="shared" si="593"/>
        <v/>
      </c>
      <c r="Q1233" t="str">
        <f t="shared" si="594"/>
        <v>Object</v>
      </c>
      <c r="R1233" t="str">
        <f t="shared" si="595"/>
        <v/>
      </c>
      <c r="S1233" t="str">
        <f t="shared" si="596"/>
        <v/>
      </c>
      <c r="T1233" t="str">
        <f t="shared" si="597"/>
        <v/>
      </c>
      <c r="U1233" t="str">
        <f t="shared" si="598"/>
        <v/>
      </c>
      <c r="V1233" t="str">
        <f t="shared" si="599"/>
        <v/>
      </c>
      <c r="W1233" t="str">
        <f>IF($A1233="Implicit","",COUNTIFS($C$8:C1233,C1233,$A$8:A1233,"Explicit"))</f>
        <v/>
      </c>
      <c r="X1233" t="str">
        <f t="shared" si="600"/>
        <v/>
      </c>
      <c r="Y1233" t="str">
        <f t="shared" si="601"/>
        <v/>
      </c>
      <c r="Z1233" t="str">
        <f t="shared" si="602"/>
        <v/>
      </c>
      <c r="AA1233" t="str">
        <f t="shared" si="603"/>
        <v/>
      </c>
      <c r="AB1233" t="str">
        <f t="shared" si="604"/>
        <v/>
      </c>
      <c r="AC1233" t="str">
        <f t="shared" si="605"/>
        <v/>
      </c>
      <c r="AD1233" t="str">
        <f t="shared" si="606"/>
        <v/>
      </c>
      <c r="AE1233" t="str">
        <f t="shared" si="607"/>
        <v/>
      </c>
      <c r="AF1233" t="str">
        <f t="shared" si="608"/>
        <v/>
      </c>
      <c r="AG1233" t="str">
        <f t="shared" si="609"/>
        <v>"Abstract.LogisticsActivity"</v>
      </c>
      <c r="AH1233" t="str">
        <f t="shared" si="610"/>
        <v>"contactDetails"</v>
      </c>
      <c r="AI1233" t="str">
        <f t="shared" si="611"/>
        <v>"Embedded.ContactDetail"</v>
      </c>
      <c r="AJ1233" t="str">
        <f t="shared" si="612"/>
        <v>""</v>
      </c>
      <c r="AK1233" t="str">
        <f t="shared" si="613"/>
        <v>"hasMany"</v>
      </c>
      <c r="AL1233" t="str">
        <f t="shared" si="614"/>
        <v>"Abstract.LogisticsActivity","contactDetails","Embedded.ContactDetail","","hasMany"</v>
      </c>
      <c r="AN1233">
        <f>COUNTIF(View_conceptual!G:G,L1233)</f>
        <v>0</v>
      </c>
      <c r="AO1233">
        <f>COUNTIF(View_conceptual!H:H,L1233)+COUNTIF(View_conceptual!I:I,N1233)</f>
        <v>0</v>
      </c>
      <c r="AQ1233" t="str">
        <f t="shared" si="615"/>
        <v/>
      </c>
      <c r="AR1233" t="str">
        <f t="shared" si="616"/>
        <v/>
      </c>
      <c r="AT1233">
        <f>COUNTIF(View_full!G:G,L1233)</f>
        <v>1</v>
      </c>
      <c r="AU1233">
        <f>COUNTIF(View_full!H:H,L1233)+COUNTIF(View_full!I:I,N1233)</f>
        <v>0</v>
      </c>
      <c r="AV1233">
        <f>COUNTIFS(Property_Manual!$A$2:$A$1206,Raw!L1233,Property_Manual!$B$2:$B$1206,Raw!M1233,Property_Manual!$C$2:$C$1206,Raw!N1233,Property_Manual!$D$2:$D$1206,Raw!O1233,Property_Manual!$F$2:$F$1206,"x")</f>
        <v>0</v>
      </c>
      <c r="AW1233" t="str">
        <f t="shared" si="617"/>
        <v/>
      </c>
      <c r="AX1233" t="str">
        <f t="shared" si="618"/>
        <v/>
      </c>
      <c r="AY1233" t="str">
        <f t="shared" si="619"/>
        <v/>
      </c>
    </row>
    <row r="1234" spans="1:51" x14ac:dyDescent="0.2">
      <c r="A1234" s="5" t="s">
        <v>1255</v>
      </c>
      <c r="B1234" s="5" t="s">
        <v>1196</v>
      </c>
      <c r="C1234" s="5" t="s">
        <v>21</v>
      </c>
      <c r="D1234" s="5" t="s">
        <v>29</v>
      </c>
      <c r="E1234" s="5" t="s">
        <v>1836</v>
      </c>
      <c r="F1234" s="5" t="s">
        <v>30</v>
      </c>
      <c r="H1234" s="5"/>
      <c r="I1234" s="5" t="s">
        <v>24</v>
      </c>
      <c r="J1234" s="5" t="s">
        <v>31</v>
      </c>
      <c r="K1234" s="5" t="s">
        <v>1831</v>
      </c>
      <c r="L1234" t="str">
        <f t="shared" si="589"/>
        <v>LogisticsActivity</v>
      </c>
      <c r="M1234" t="str">
        <f t="shared" si="590"/>
        <v>contactPersons</v>
      </c>
      <c r="N1234" t="str">
        <f t="shared" si="591"/>
        <v>Actor</v>
      </c>
      <c r="O1234" t="str">
        <f t="shared" si="592"/>
        <v/>
      </c>
      <c r="P1234" t="str">
        <f t="shared" si="593"/>
        <v>Person|NonHumanActor</v>
      </c>
      <c r="Q1234" t="str">
        <f t="shared" si="594"/>
        <v>Object</v>
      </c>
      <c r="R1234" t="str">
        <f t="shared" si="595"/>
        <v/>
      </c>
      <c r="S1234" t="str">
        <f t="shared" si="596"/>
        <v/>
      </c>
      <c r="T1234" t="str">
        <f t="shared" si="597"/>
        <v/>
      </c>
      <c r="U1234" t="str">
        <f t="shared" si="598"/>
        <v/>
      </c>
      <c r="V1234" t="str">
        <f t="shared" si="599"/>
        <v/>
      </c>
      <c r="W1234" t="str">
        <f>IF($A1234="Implicit","",COUNTIFS($C$8:C1234,C1234,$A$8:A1234,"Explicit"))</f>
        <v/>
      </c>
      <c r="X1234" t="str">
        <f t="shared" si="600"/>
        <v/>
      </c>
      <c r="Y1234" t="str">
        <f t="shared" si="601"/>
        <v/>
      </c>
      <c r="Z1234" t="str">
        <f t="shared" si="602"/>
        <v/>
      </c>
      <c r="AA1234" t="str">
        <f t="shared" si="603"/>
        <v/>
      </c>
      <c r="AB1234" t="str">
        <f t="shared" si="604"/>
        <v/>
      </c>
      <c r="AC1234" t="str">
        <f t="shared" si="605"/>
        <v/>
      </c>
      <c r="AD1234" t="str">
        <f t="shared" si="606"/>
        <v/>
      </c>
      <c r="AE1234" t="str">
        <f t="shared" si="607"/>
        <v/>
      </c>
      <c r="AF1234" t="str">
        <f t="shared" si="608"/>
        <v/>
      </c>
      <c r="AG1234" t="str">
        <f t="shared" si="609"/>
        <v>"Abstract.LogisticsActivity"</v>
      </c>
      <c r="AH1234" t="str">
        <f t="shared" si="610"/>
        <v>"contactPersons"</v>
      </c>
      <c r="AI1234" t="str">
        <f t="shared" si="611"/>
        <v>"Agent.Actor"</v>
      </c>
      <c r="AJ1234" t="str">
        <f t="shared" si="612"/>
        <v>""</v>
      </c>
      <c r="AK1234" t="str">
        <f t="shared" si="613"/>
        <v>"hasMany"</v>
      </c>
      <c r="AL1234" t="str">
        <f t="shared" si="614"/>
        <v>"Abstract.LogisticsActivity","contactPersons","Agent.Actor","","hasMany"</v>
      </c>
      <c r="AN1234">
        <f>COUNTIF(View_conceptual!G:G,L1234)</f>
        <v>0</v>
      </c>
      <c r="AO1234">
        <f>COUNTIF(View_conceptual!H:H,L1234)+COUNTIF(View_conceptual!I:I,N1234)</f>
        <v>0</v>
      </c>
      <c r="AQ1234" t="str">
        <f t="shared" si="615"/>
        <v/>
      </c>
      <c r="AR1234" t="str">
        <f t="shared" si="616"/>
        <v/>
      </c>
      <c r="AT1234">
        <f>COUNTIF(View_full!G:G,L1234)</f>
        <v>1</v>
      </c>
      <c r="AU1234">
        <f>COUNTIF(View_full!H:H,L1234)+COUNTIF(View_full!I:I,N1234)</f>
        <v>0</v>
      </c>
      <c r="AV1234">
        <f>COUNTIFS(Property_Manual!$A$2:$A$1206,Raw!L1234,Property_Manual!$B$2:$B$1206,Raw!M1234,Property_Manual!$C$2:$C$1206,Raw!N1234,Property_Manual!$D$2:$D$1206,Raw!O1234,Property_Manual!$F$2:$F$1206,"x")</f>
        <v>0</v>
      </c>
      <c r="AW1234" t="str">
        <f t="shared" si="617"/>
        <v/>
      </c>
      <c r="AX1234" t="str">
        <f t="shared" si="618"/>
        <v/>
      </c>
      <c r="AY1234" t="str">
        <f t="shared" si="619"/>
        <v/>
      </c>
    </row>
    <row r="1235" spans="1:51" x14ac:dyDescent="0.2">
      <c r="A1235" s="5" t="s">
        <v>1255</v>
      </c>
      <c r="B1235" s="5" t="s">
        <v>1196</v>
      </c>
      <c r="C1235" s="5" t="s">
        <v>21</v>
      </c>
      <c r="D1235" s="5" t="s">
        <v>29</v>
      </c>
      <c r="E1235" s="5" t="s">
        <v>1836</v>
      </c>
      <c r="F1235" s="5" t="s">
        <v>390</v>
      </c>
      <c r="H1235" s="5"/>
      <c r="I1235" s="5" t="s">
        <v>24</v>
      </c>
      <c r="J1235" s="5" t="s">
        <v>31</v>
      </c>
      <c r="K1235" s="5"/>
      <c r="L1235" t="str">
        <f t="shared" si="589"/>
        <v>LogisticsActivity</v>
      </c>
      <c r="M1235" t="str">
        <f t="shared" si="590"/>
        <v>contactPersons</v>
      </c>
      <c r="N1235" t="str">
        <f t="shared" si="591"/>
        <v>Person</v>
      </c>
      <c r="O1235" t="str">
        <f t="shared" si="592"/>
        <v/>
      </c>
      <c r="P1235" t="str">
        <f t="shared" si="593"/>
        <v/>
      </c>
      <c r="Q1235" t="str">
        <f t="shared" si="594"/>
        <v>Object</v>
      </c>
      <c r="R1235" t="str">
        <f t="shared" si="595"/>
        <v/>
      </c>
      <c r="S1235" t="str">
        <f t="shared" si="596"/>
        <v/>
      </c>
      <c r="T1235" t="str">
        <f t="shared" si="597"/>
        <v/>
      </c>
      <c r="U1235" t="str">
        <f t="shared" si="598"/>
        <v/>
      </c>
      <c r="V1235" t="str">
        <f t="shared" si="599"/>
        <v/>
      </c>
      <c r="W1235" t="str">
        <f>IF($A1235="Implicit","",COUNTIFS($C$8:C1235,C1235,$A$8:A1235,"Explicit"))</f>
        <v/>
      </c>
      <c r="X1235" t="str">
        <f t="shared" si="600"/>
        <v/>
      </c>
      <c r="Y1235" t="str">
        <f t="shared" si="601"/>
        <v/>
      </c>
      <c r="Z1235" t="str">
        <f t="shared" si="602"/>
        <v/>
      </c>
      <c r="AA1235" t="str">
        <f t="shared" si="603"/>
        <v/>
      </c>
      <c r="AB1235" t="str">
        <f t="shared" si="604"/>
        <v/>
      </c>
      <c r="AC1235" t="str">
        <f t="shared" si="605"/>
        <v/>
      </c>
      <c r="AD1235" t="str">
        <f t="shared" si="606"/>
        <v/>
      </c>
      <c r="AE1235" t="str">
        <f t="shared" si="607"/>
        <v/>
      </c>
      <c r="AF1235" t="str">
        <f t="shared" si="608"/>
        <v/>
      </c>
      <c r="AG1235" t="str">
        <f t="shared" si="609"/>
        <v>"Abstract.LogisticsActivity"</v>
      </c>
      <c r="AH1235" t="str">
        <f t="shared" si="610"/>
        <v>"contactPersons"</v>
      </c>
      <c r="AI1235" t="str">
        <f t="shared" si="611"/>
        <v>"Agent.Person"</v>
      </c>
      <c r="AJ1235" t="str">
        <f t="shared" si="612"/>
        <v>""</v>
      </c>
      <c r="AK1235" t="str">
        <f t="shared" si="613"/>
        <v>"hasMany"</v>
      </c>
      <c r="AL1235" t="str">
        <f t="shared" si="614"/>
        <v>"Abstract.LogisticsActivity","contactPersons","Agent.Person","","hasMany"</v>
      </c>
      <c r="AN1235">
        <f>COUNTIF(View_conceptual!G:G,L1235)</f>
        <v>0</v>
      </c>
      <c r="AO1235">
        <f>COUNTIF(View_conceptual!H:H,L1235)+COUNTIF(View_conceptual!I:I,N1235)</f>
        <v>0</v>
      </c>
      <c r="AQ1235" t="str">
        <f t="shared" si="615"/>
        <v/>
      </c>
      <c r="AR1235" t="str">
        <f t="shared" si="616"/>
        <v/>
      </c>
      <c r="AT1235">
        <f>COUNTIF(View_full!G:G,L1235)</f>
        <v>1</v>
      </c>
      <c r="AU1235">
        <f>COUNTIF(View_full!H:H,L1235)+COUNTIF(View_full!I:I,N1235)</f>
        <v>0</v>
      </c>
      <c r="AV1235">
        <f>COUNTIFS(Property_Manual!$A$2:$A$1206,Raw!L1235,Property_Manual!$B$2:$B$1206,Raw!M1235,Property_Manual!$C$2:$C$1206,Raw!N1235,Property_Manual!$D$2:$D$1206,Raw!O1235,Property_Manual!$F$2:$F$1206,"x")</f>
        <v>0</v>
      </c>
      <c r="AW1235" t="str">
        <f t="shared" si="617"/>
        <v/>
      </c>
      <c r="AX1235" t="str">
        <f t="shared" si="618"/>
        <v/>
      </c>
      <c r="AY1235" t="str">
        <f t="shared" si="619"/>
        <v/>
      </c>
    </row>
    <row r="1236" spans="1:51" x14ac:dyDescent="0.2">
      <c r="A1236" s="5" t="s">
        <v>1255</v>
      </c>
      <c r="B1236" s="5" t="s">
        <v>1196</v>
      </c>
      <c r="C1236" s="5" t="s">
        <v>21</v>
      </c>
      <c r="D1236" s="5" t="s">
        <v>29</v>
      </c>
      <c r="E1236" s="5" t="s">
        <v>1836</v>
      </c>
      <c r="F1236" s="5" t="s">
        <v>1130</v>
      </c>
      <c r="I1236" s="5" t="s">
        <v>24</v>
      </c>
      <c r="J1236" s="5" t="s">
        <v>31</v>
      </c>
      <c r="K1236" s="5"/>
      <c r="L1236" t="str">
        <f t="shared" si="589"/>
        <v>LogisticsActivity</v>
      </c>
      <c r="M1236" t="str">
        <f t="shared" si="590"/>
        <v>contactPersons</v>
      </c>
      <c r="N1236" t="str">
        <f t="shared" si="591"/>
        <v>NonHumanActor</v>
      </c>
      <c r="O1236" t="str">
        <f t="shared" si="592"/>
        <v/>
      </c>
      <c r="P1236" t="str">
        <f t="shared" si="593"/>
        <v/>
      </c>
      <c r="Q1236" t="str">
        <f t="shared" si="594"/>
        <v>Object</v>
      </c>
      <c r="R1236" t="str">
        <f t="shared" si="595"/>
        <v/>
      </c>
      <c r="S1236" t="str">
        <f t="shared" si="596"/>
        <v/>
      </c>
      <c r="T1236" t="str">
        <f t="shared" si="597"/>
        <v/>
      </c>
      <c r="U1236" t="str">
        <f t="shared" si="598"/>
        <v/>
      </c>
      <c r="V1236" t="str">
        <f t="shared" si="599"/>
        <v/>
      </c>
      <c r="W1236" t="str">
        <f>IF($A1236="Implicit","",COUNTIFS($C$8:C1236,C1236,$A$8:A1236,"Explicit"))</f>
        <v/>
      </c>
      <c r="X1236" t="str">
        <f t="shared" si="600"/>
        <v/>
      </c>
      <c r="Y1236" t="str">
        <f t="shared" si="601"/>
        <v/>
      </c>
      <c r="Z1236" t="str">
        <f t="shared" si="602"/>
        <v/>
      </c>
      <c r="AA1236" t="str">
        <f t="shared" si="603"/>
        <v/>
      </c>
      <c r="AB1236" t="str">
        <f t="shared" si="604"/>
        <v/>
      </c>
      <c r="AC1236" t="str">
        <f t="shared" si="605"/>
        <v/>
      </c>
      <c r="AD1236" t="str">
        <f t="shared" si="606"/>
        <v/>
      </c>
      <c r="AE1236" t="str">
        <f t="shared" si="607"/>
        <v/>
      </c>
      <c r="AF1236" t="str">
        <f t="shared" si="608"/>
        <v/>
      </c>
      <c r="AG1236" t="str">
        <f t="shared" si="609"/>
        <v>"Abstract.LogisticsActivity"</v>
      </c>
      <c r="AH1236" t="str">
        <f t="shared" si="610"/>
        <v>"contactPersons"</v>
      </c>
      <c r="AI1236" t="str">
        <f t="shared" si="611"/>
        <v>"Agent.NonHumanActor"</v>
      </c>
      <c r="AJ1236" t="str">
        <f t="shared" si="612"/>
        <v>""</v>
      </c>
      <c r="AK1236" t="str">
        <f t="shared" si="613"/>
        <v>"hasMany"</v>
      </c>
      <c r="AL1236" t="str">
        <f t="shared" si="614"/>
        <v>"Abstract.LogisticsActivity","contactPersons","Agent.NonHumanActor","","hasMany"</v>
      </c>
      <c r="AN1236">
        <f>COUNTIF(View_conceptual!G:G,L1236)</f>
        <v>0</v>
      </c>
      <c r="AO1236">
        <f>COUNTIF(View_conceptual!H:H,L1236)+COUNTIF(View_conceptual!I:I,N1236)</f>
        <v>0</v>
      </c>
      <c r="AQ1236" t="str">
        <f t="shared" si="615"/>
        <v/>
      </c>
      <c r="AR1236" t="str">
        <f t="shared" si="616"/>
        <v/>
      </c>
      <c r="AT1236">
        <f>COUNTIF(View_full!G:G,L1236)</f>
        <v>1</v>
      </c>
      <c r="AU1236">
        <f>COUNTIF(View_full!H:H,L1236)+COUNTIF(View_full!I:I,N1236)</f>
        <v>0</v>
      </c>
      <c r="AV1236">
        <f>COUNTIFS(Property_Manual!$A$2:$A$1206,Raw!L1236,Property_Manual!$B$2:$B$1206,Raw!M1236,Property_Manual!$C$2:$C$1206,Raw!N1236,Property_Manual!$D$2:$D$1206,Raw!O1236,Property_Manual!$F$2:$F$1206,"x")</f>
        <v>0</v>
      </c>
      <c r="AW1236" t="str">
        <f t="shared" si="617"/>
        <v/>
      </c>
      <c r="AX1236" t="str">
        <f t="shared" si="618"/>
        <v/>
      </c>
      <c r="AY1236" t="str">
        <f t="shared" si="619"/>
        <v/>
      </c>
    </row>
    <row r="1237" spans="1:51" x14ac:dyDescent="0.2">
      <c r="A1237" s="5" t="s">
        <v>1255</v>
      </c>
      <c r="B1237" s="5" t="s">
        <v>1196</v>
      </c>
      <c r="C1237" s="5" t="s">
        <v>21</v>
      </c>
      <c r="D1237" s="5" t="s">
        <v>35</v>
      </c>
      <c r="E1237" s="5" t="s">
        <v>1211</v>
      </c>
      <c r="F1237" s="5" t="s">
        <v>273</v>
      </c>
      <c r="I1237" s="5" t="s">
        <v>24</v>
      </c>
      <c r="J1237" s="5" t="s">
        <v>37</v>
      </c>
      <c r="K1237" s="5"/>
      <c r="L1237" t="str">
        <f t="shared" si="589"/>
        <v>LogisticsActivity</v>
      </c>
      <c r="M1237" t="str">
        <f t="shared" si="590"/>
        <v>servedServices</v>
      </c>
      <c r="N1237" t="str">
        <f t="shared" si="591"/>
        <v>Booking</v>
      </c>
      <c r="O1237" t="str">
        <f t="shared" si="592"/>
        <v/>
      </c>
      <c r="P1237" t="str">
        <f t="shared" si="593"/>
        <v/>
      </c>
      <c r="Q1237" t="str">
        <f t="shared" si="594"/>
        <v>Object</v>
      </c>
      <c r="R1237" t="str">
        <f t="shared" si="595"/>
        <v/>
      </c>
      <c r="S1237" t="str">
        <f t="shared" si="596"/>
        <v/>
      </c>
      <c r="T1237" t="str">
        <f t="shared" si="597"/>
        <v/>
      </c>
      <c r="U1237" t="str">
        <f t="shared" si="598"/>
        <v/>
      </c>
      <c r="V1237" t="str">
        <f t="shared" si="599"/>
        <v/>
      </c>
      <c r="W1237" t="str">
        <f>IF($A1237="Implicit","",COUNTIFS($C$8:C1237,C1237,$A$8:A1237,"Explicit"))</f>
        <v/>
      </c>
      <c r="X1237" t="str">
        <f t="shared" si="600"/>
        <v/>
      </c>
      <c r="Y1237" t="str">
        <f t="shared" si="601"/>
        <v/>
      </c>
      <c r="Z1237" t="str">
        <f t="shared" si="602"/>
        <v/>
      </c>
      <c r="AA1237" t="str">
        <f t="shared" si="603"/>
        <v/>
      </c>
      <c r="AB1237" t="str">
        <f t="shared" si="604"/>
        <v/>
      </c>
      <c r="AC1237" t="str">
        <f t="shared" si="605"/>
        <v/>
      </c>
      <c r="AD1237" t="str">
        <f t="shared" si="606"/>
        <v/>
      </c>
      <c r="AE1237" t="str">
        <f t="shared" si="607"/>
        <v/>
      </c>
      <c r="AF1237" t="str">
        <f t="shared" si="608"/>
        <v/>
      </c>
      <c r="AG1237" t="str">
        <f t="shared" si="609"/>
        <v>"Abstract.LogisticsActivity"</v>
      </c>
      <c r="AH1237" t="str">
        <f t="shared" si="610"/>
        <v>"servedServices"</v>
      </c>
      <c r="AI1237" t="str">
        <f t="shared" si="611"/>
        <v>"Service.Booking"</v>
      </c>
      <c r="AJ1237" t="str">
        <f t="shared" si="612"/>
        <v>""</v>
      </c>
      <c r="AK1237" t="str">
        <f t="shared" si="613"/>
        <v>"hasMany"</v>
      </c>
      <c r="AL1237" t="str">
        <f t="shared" si="614"/>
        <v>"Abstract.LogisticsActivity","servedServices","Service.Booking","","hasMany"</v>
      </c>
      <c r="AN1237">
        <f>COUNTIF(View_conceptual!G:G,L1237)</f>
        <v>0</v>
      </c>
      <c r="AO1237">
        <f>COUNTIF(View_conceptual!H:H,L1237)+COUNTIF(View_conceptual!I:I,N1237)</f>
        <v>1</v>
      </c>
      <c r="AQ1237" t="str">
        <f t="shared" si="615"/>
        <v/>
      </c>
      <c r="AR1237" t="str">
        <f t="shared" si="616"/>
        <v/>
      </c>
      <c r="AT1237">
        <f>COUNTIF(View_full!G:G,L1237)</f>
        <v>1</v>
      </c>
      <c r="AU1237">
        <f>COUNTIF(View_full!H:H,L1237)+COUNTIF(View_full!I:I,N1237)</f>
        <v>1</v>
      </c>
      <c r="AV1237">
        <f>COUNTIFS(Property_Manual!$A$2:$A$1206,Raw!L1237,Property_Manual!$B$2:$B$1206,Raw!M1237,Property_Manual!$C$2:$C$1206,Raw!N1237,Property_Manual!$D$2:$D$1206,Raw!O1237,Property_Manual!$F$2:$F$1206,"x")</f>
        <v>0</v>
      </c>
      <c r="AW1237" t="str">
        <f t="shared" si="617"/>
        <v/>
      </c>
      <c r="AX1237" t="str">
        <f t="shared" si="618"/>
        <v/>
      </c>
      <c r="AY1237" t="str">
        <f t="shared" si="619"/>
        <v/>
      </c>
    </row>
    <row r="1238" spans="1:51" x14ac:dyDescent="0.2">
      <c r="A1238" s="5" t="s">
        <v>1255</v>
      </c>
      <c r="B1238" s="5" t="s">
        <v>1196</v>
      </c>
      <c r="C1238" s="5" t="s">
        <v>21</v>
      </c>
      <c r="D1238" s="5" t="s">
        <v>35</v>
      </c>
      <c r="E1238" s="5" t="s">
        <v>1196</v>
      </c>
      <c r="F1238" s="5" t="s">
        <v>36</v>
      </c>
      <c r="I1238" s="5" t="s">
        <v>24</v>
      </c>
      <c r="J1238" s="5" t="s">
        <v>37</v>
      </c>
      <c r="K1238" s="5" t="s">
        <v>3151</v>
      </c>
      <c r="L1238" t="str">
        <f t="shared" si="589"/>
        <v>LogisticsActivity</v>
      </c>
      <c r="M1238" t="str">
        <f t="shared" si="590"/>
        <v>servedServices</v>
      </c>
      <c r="N1238" t="str">
        <f t="shared" si="591"/>
        <v>LogisticsService</v>
      </c>
      <c r="O1238" t="str">
        <f t="shared" si="592"/>
        <v/>
      </c>
      <c r="P1238" t="str">
        <f t="shared" si="593"/>
        <v>Booking|HandlingService</v>
      </c>
      <c r="Q1238" t="str">
        <f t="shared" si="594"/>
        <v>Object</v>
      </c>
      <c r="R1238" t="str">
        <f t="shared" si="595"/>
        <v/>
      </c>
      <c r="S1238" t="str">
        <f t="shared" si="596"/>
        <v/>
      </c>
      <c r="T1238" t="str">
        <f t="shared" si="597"/>
        <v/>
      </c>
      <c r="U1238" t="str">
        <f t="shared" si="598"/>
        <v/>
      </c>
      <c r="V1238" t="str">
        <f t="shared" si="599"/>
        <v/>
      </c>
      <c r="W1238" t="str">
        <f>IF($A1238="Implicit","",COUNTIFS($C$8:C1238,C1238,$A$8:A1238,"Explicit"))</f>
        <v/>
      </c>
      <c r="X1238" t="str">
        <f t="shared" si="600"/>
        <v/>
      </c>
      <c r="Y1238" t="str">
        <f t="shared" si="601"/>
        <v/>
      </c>
      <c r="Z1238" t="str">
        <f t="shared" si="602"/>
        <v/>
      </c>
      <c r="AA1238" t="str">
        <f t="shared" si="603"/>
        <v/>
      </c>
      <c r="AB1238" t="str">
        <f t="shared" si="604"/>
        <v/>
      </c>
      <c r="AC1238" t="str">
        <f t="shared" si="605"/>
        <v/>
      </c>
      <c r="AD1238" t="str">
        <f t="shared" si="606"/>
        <v/>
      </c>
      <c r="AE1238" t="str">
        <f t="shared" si="607"/>
        <v/>
      </c>
      <c r="AF1238" t="str">
        <f t="shared" si="608"/>
        <v/>
      </c>
      <c r="AG1238" t="str">
        <f t="shared" si="609"/>
        <v>"Abstract.LogisticsActivity"</v>
      </c>
      <c r="AH1238" t="str">
        <f t="shared" si="610"/>
        <v>"servedServices"</v>
      </c>
      <c r="AI1238" t="str">
        <f t="shared" si="611"/>
        <v>"Abstract.LogisticsService"</v>
      </c>
      <c r="AJ1238" t="str">
        <f t="shared" si="612"/>
        <v>""</v>
      </c>
      <c r="AK1238" t="str">
        <f t="shared" si="613"/>
        <v>"hasMany"</v>
      </c>
      <c r="AL1238" t="str">
        <f t="shared" si="614"/>
        <v>"Abstract.LogisticsActivity","servedServices","Abstract.LogisticsService","","hasMany"</v>
      </c>
      <c r="AN1238">
        <f>COUNTIF(View_conceptual!G:G,L1238)</f>
        <v>0</v>
      </c>
      <c r="AO1238">
        <f>COUNTIF(View_conceptual!H:H,L1238)+COUNTIF(View_conceptual!I:I,N1238)</f>
        <v>0</v>
      </c>
      <c r="AQ1238" t="str">
        <f t="shared" si="615"/>
        <v/>
      </c>
      <c r="AR1238" t="str">
        <f t="shared" si="616"/>
        <v/>
      </c>
      <c r="AT1238">
        <f>COUNTIF(View_full!G:G,L1238)</f>
        <v>1</v>
      </c>
      <c r="AU1238">
        <f>COUNTIF(View_full!H:H,L1238)+COUNTIF(View_full!I:I,N1238)</f>
        <v>0</v>
      </c>
      <c r="AV1238">
        <f>COUNTIFS(Property_Manual!$A$2:$A$1206,Raw!L1238,Property_Manual!$B$2:$B$1206,Raw!M1238,Property_Manual!$C$2:$C$1206,Raw!N1238,Property_Manual!$D$2:$D$1206,Raw!O1238,Property_Manual!$F$2:$F$1206,"x")</f>
        <v>0</v>
      </c>
      <c r="AW1238" t="str">
        <f t="shared" si="617"/>
        <v/>
      </c>
      <c r="AX1238" t="str">
        <f t="shared" si="618"/>
        <v/>
      </c>
      <c r="AY1238" t="str">
        <f t="shared" si="619"/>
        <v/>
      </c>
    </row>
    <row r="1239" spans="1:51" x14ac:dyDescent="0.2">
      <c r="A1239" s="5" t="s">
        <v>1255</v>
      </c>
      <c r="B1239" s="5" t="s">
        <v>1196</v>
      </c>
      <c r="C1239" s="5" t="s">
        <v>21</v>
      </c>
      <c r="D1239" s="5" t="s">
        <v>40</v>
      </c>
      <c r="E1239" s="5" t="s">
        <v>1212</v>
      </c>
      <c r="F1239" s="5" t="s">
        <v>41</v>
      </c>
      <c r="I1239" s="5" t="s">
        <v>24</v>
      </c>
      <c r="J1239" s="5" t="s">
        <v>42</v>
      </c>
      <c r="K1239" s="5"/>
      <c r="L1239" t="str">
        <f t="shared" si="589"/>
        <v>LogisticsActivity</v>
      </c>
      <c r="M1239" t="str">
        <f t="shared" si="590"/>
        <v>events</v>
      </c>
      <c r="N1239" t="str">
        <f t="shared" si="591"/>
        <v>LogisticsEvent</v>
      </c>
      <c r="O1239" t="str">
        <f t="shared" si="592"/>
        <v/>
      </c>
      <c r="P1239" t="str">
        <f t="shared" si="593"/>
        <v/>
      </c>
      <c r="Q1239" t="str">
        <f t="shared" si="594"/>
        <v>Object</v>
      </c>
      <c r="R1239" t="str">
        <f t="shared" si="595"/>
        <v/>
      </c>
      <c r="S1239" t="str">
        <f t="shared" si="596"/>
        <v/>
      </c>
      <c r="T1239" t="str">
        <f t="shared" si="597"/>
        <v/>
      </c>
      <c r="U1239" t="str">
        <f t="shared" si="598"/>
        <v/>
      </c>
      <c r="V1239" t="str">
        <f t="shared" si="599"/>
        <v/>
      </c>
      <c r="W1239" t="str">
        <f>IF($A1239="Implicit","",COUNTIFS($C$8:C1239,C1239,$A$8:A1239,"Explicit"))</f>
        <v/>
      </c>
      <c r="X1239" t="str">
        <f t="shared" si="600"/>
        <v/>
      </c>
      <c r="Y1239" t="str">
        <f t="shared" si="601"/>
        <v/>
      </c>
      <c r="Z1239" t="str">
        <f t="shared" si="602"/>
        <v/>
      </c>
      <c r="AA1239" t="str">
        <f t="shared" si="603"/>
        <v/>
      </c>
      <c r="AB1239" t="str">
        <f t="shared" si="604"/>
        <v/>
      </c>
      <c r="AC1239" t="str">
        <f t="shared" si="605"/>
        <v/>
      </c>
      <c r="AD1239" t="str">
        <f t="shared" si="606"/>
        <v/>
      </c>
      <c r="AE1239" t="str">
        <f t="shared" si="607"/>
        <v/>
      </c>
      <c r="AF1239" t="str">
        <f t="shared" si="608"/>
        <v/>
      </c>
      <c r="AG1239" t="str">
        <f t="shared" si="609"/>
        <v>"Abstract.LogisticsActivity"</v>
      </c>
      <c r="AH1239" t="str">
        <f t="shared" si="610"/>
        <v>"events"</v>
      </c>
      <c r="AI1239" t="str">
        <f t="shared" si="611"/>
        <v>"Event.LogisticsEvent"</v>
      </c>
      <c r="AJ1239" t="str">
        <f t="shared" si="612"/>
        <v>""</v>
      </c>
      <c r="AK1239" t="str">
        <f t="shared" si="613"/>
        <v>"hasMany"</v>
      </c>
      <c r="AL1239" t="str">
        <f t="shared" si="614"/>
        <v>"Abstract.LogisticsActivity","events","Event.LogisticsEvent","","hasMany"</v>
      </c>
      <c r="AN1239">
        <f>COUNTIF(View_conceptual!G:G,L1239)</f>
        <v>0</v>
      </c>
      <c r="AO1239">
        <f>COUNTIF(View_conceptual!H:H,L1239)+COUNTIF(View_conceptual!I:I,N1239)</f>
        <v>0</v>
      </c>
      <c r="AQ1239" t="str">
        <f t="shared" si="615"/>
        <v/>
      </c>
      <c r="AR1239" t="str">
        <f t="shared" si="616"/>
        <v/>
      </c>
      <c r="AT1239">
        <f>COUNTIF(View_full!G:G,L1239)</f>
        <v>1</v>
      </c>
      <c r="AU1239">
        <f>COUNTIF(View_full!H:H,L1239)+COUNTIF(View_full!I:I,N1239)</f>
        <v>0</v>
      </c>
      <c r="AV1239">
        <f>COUNTIFS(Property_Manual!$A$2:$A$1206,Raw!L1239,Property_Manual!$B$2:$B$1206,Raw!M1239,Property_Manual!$C$2:$C$1206,Raw!N1239,Property_Manual!$D$2:$D$1206,Raw!O1239,Property_Manual!$F$2:$F$1206,"x")</f>
        <v>0</v>
      </c>
      <c r="AW1239" t="str">
        <f t="shared" si="617"/>
        <v/>
      </c>
      <c r="AX1239" t="str">
        <f t="shared" si="618"/>
        <v/>
      </c>
      <c r="AY1239" t="str">
        <f t="shared" si="619"/>
        <v/>
      </c>
    </row>
    <row r="1240" spans="1:51" x14ac:dyDescent="0.2">
      <c r="A1240" s="5" t="s">
        <v>1255</v>
      </c>
      <c r="B1240" s="5" t="s">
        <v>1196</v>
      </c>
      <c r="C1240" s="5" t="s">
        <v>21</v>
      </c>
      <c r="D1240" s="5" t="s">
        <v>35</v>
      </c>
      <c r="E1240" s="5"/>
      <c r="F1240" s="5" t="s">
        <v>3152</v>
      </c>
      <c r="I1240" s="5" t="s">
        <v>24</v>
      </c>
      <c r="J1240" s="5" t="s">
        <v>37</v>
      </c>
      <c r="K1240" s="5"/>
      <c r="L1240" t="str">
        <f t="shared" si="589"/>
        <v>LogisticsActivity</v>
      </c>
      <c r="M1240" t="str">
        <f t="shared" si="590"/>
        <v>servedServices</v>
      </c>
      <c r="N1240" t="str">
        <f t="shared" si="591"/>
        <v>HandlingService</v>
      </c>
      <c r="O1240" t="str">
        <f t="shared" si="592"/>
        <v/>
      </c>
      <c r="P1240" t="str">
        <f t="shared" si="593"/>
        <v/>
      </c>
      <c r="Q1240" t="str">
        <f t="shared" si="594"/>
        <v>Object</v>
      </c>
      <c r="R1240" t="str">
        <f t="shared" si="595"/>
        <v/>
      </c>
      <c r="S1240" t="str">
        <f t="shared" si="596"/>
        <v/>
      </c>
      <c r="T1240" t="str">
        <f t="shared" si="597"/>
        <v/>
      </c>
      <c r="U1240" t="str">
        <f t="shared" si="598"/>
        <v/>
      </c>
      <c r="V1240" t="str">
        <f t="shared" si="599"/>
        <v/>
      </c>
      <c r="W1240" t="str">
        <f>IF($A1240="Implicit","",COUNTIFS($C$8:C1240,C1240,$A$8:A1240,"Explicit"))</f>
        <v/>
      </c>
      <c r="X1240" t="str">
        <f t="shared" si="600"/>
        <v/>
      </c>
      <c r="Y1240" t="str">
        <f t="shared" si="601"/>
        <v/>
      </c>
      <c r="Z1240" t="str">
        <f t="shared" si="602"/>
        <v/>
      </c>
      <c r="AA1240" t="str">
        <f t="shared" si="603"/>
        <v/>
      </c>
      <c r="AB1240" t="str">
        <f t="shared" si="604"/>
        <v/>
      </c>
      <c r="AC1240" t="str">
        <f t="shared" si="605"/>
        <v/>
      </c>
      <c r="AD1240" t="str">
        <f t="shared" si="606"/>
        <v/>
      </c>
      <c r="AE1240" t="str">
        <f t="shared" si="607"/>
        <v/>
      </c>
      <c r="AF1240" t="str">
        <f t="shared" si="608"/>
        <v/>
      </c>
      <c r="AG1240" t="str">
        <f t="shared" si="609"/>
        <v>"Abstract.LogisticsActivity"</v>
      </c>
      <c r="AH1240" t="str">
        <f t="shared" si="610"/>
        <v>"servedServices"</v>
      </c>
      <c r="AI1240" t="str">
        <f t="shared" si="611"/>
        <v>".HandlingService"</v>
      </c>
      <c r="AJ1240" t="str">
        <f t="shared" si="612"/>
        <v>""</v>
      </c>
      <c r="AK1240" t="str">
        <f t="shared" si="613"/>
        <v>"hasMany"</v>
      </c>
      <c r="AL1240" t="str">
        <f t="shared" si="614"/>
        <v>"Abstract.LogisticsActivity","servedServices",".HandlingService","","hasMany"</v>
      </c>
      <c r="AN1240">
        <f>COUNTIF(View_conceptual!G:G,L1240)</f>
        <v>0</v>
      </c>
      <c r="AO1240">
        <f>COUNTIF(View_conceptual!H:H,L1240)+COUNTIF(View_conceptual!I:I,N1240)</f>
        <v>0</v>
      </c>
      <c r="AQ1240" t="str">
        <f t="shared" si="615"/>
        <v/>
      </c>
      <c r="AR1240" t="str">
        <f t="shared" si="616"/>
        <v/>
      </c>
      <c r="AT1240">
        <f>COUNTIF(View_full!G:G,L1240)</f>
        <v>1</v>
      </c>
      <c r="AU1240">
        <f>COUNTIF(View_full!H:H,L1240)+COUNTIF(View_full!I:I,N1240)</f>
        <v>0</v>
      </c>
      <c r="AV1240">
        <f>COUNTIFS(Property_Manual!$A$2:$A$1206,Raw!L1240,Property_Manual!$B$2:$B$1206,Raw!M1240,Property_Manual!$C$2:$C$1206,Raw!N1240,Property_Manual!$D$2:$D$1206,Raw!O1240,Property_Manual!$F$2:$F$1206,"x")</f>
        <v>0</v>
      </c>
      <c r="AW1240" t="str">
        <f t="shared" si="617"/>
        <v/>
      </c>
      <c r="AX1240" t="str">
        <f t="shared" si="618"/>
        <v/>
      </c>
      <c r="AY1240" t="str">
        <f t="shared" si="619"/>
        <v/>
      </c>
    </row>
    <row r="1241" spans="1:51" x14ac:dyDescent="0.2">
      <c r="A1241" s="5" t="s">
        <v>1254</v>
      </c>
      <c r="B1241" s="5" t="s">
        <v>1196</v>
      </c>
      <c r="C1241" s="5" t="s">
        <v>801</v>
      </c>
      <c r="D1241" s="5" t="s">
        <v>38</v>
      </c>
      <c r="E1241" s="5" t="s">
        <v>1209</v>
      </c>
      <c r="F1241" s="5" t="s">
        <v>23</v>
      </c>
      <c r="H1241" s="5" t="s">
        <v>415</v>
      </c>
      <c r="I1241" s="5" t="s">
        <v>940</v>
      </c>
      <c r="J1241" s="5" t="s">
        <v>39</v>
      </c>
      <c r="K1241" s="5"/>
      <c r="L1241" t="str">
        <f t="shared" si="589"/>
        <v>LogisticsAgent</v>
      </c>
      <c r="M1241" t="str">
        <f t="shared" si="590"/>
        <v>checks</v>
      </c>
      <c r="N1241" t="str">
        <f t="shared" si="591"/>
        <v>Check</v>
      </c>
      <c r="O1241" t="str">
        <f t="shared" si="592"/>
        <v>checkedObject</v>
      </c>
      <c r="P1241" t="str">
        <f t="shared" si="593"/>
        <v/>
      </c>
      <c r="Q1241" t="str">
        <f t="shared" si="594"/>
        <v>Object</v>
      </c>
      <c r="R1241" t="str">
        <f t="shared" si="595"/>
        <v>"Abstract"</v>
      </c>
      <c r="S1241" t="str">
        <f t="shared" si="596"/>
        <v>"LogisticsAgent"</v>
      </c>
      <c r="T1241" t="str">
        <f t="shared" si="597"/>
        <v>"checks"</v>
      </c>
      <c r="U1241" t="str">
        <f t="shared" si="598"/>
        <v>"Action"</v>
      </c>
      <c r="V1241" t="str">
        <f t="shared" si="599"/>
        <v>"Check"</v>
      </c>
      <c r="W1241">
        <f>IF($A1241="Implicit","",COUNTIFS($C$8:C1241,C1241,$A$8:A1241,"Explicit"))</f>
        <v>1</v>
      </c>
      <c r="X1241" t="str">
        <f t="shared" si="600"/>
        <v>"Superclass: LogisticsAgents describe acting entities in the logistics supply chain such as persons and organizations"</v>
      </c>
      <c r="Y1241" t="str">
        <f t="shared" si="601"/>
        <v>"References to the CheckActions performed on the object"</v>
      </c>
      <c r="Z1241" t="str">
        <f t="shared" si="602"/>
        <v>"true"</v>
      </c>
      <c r="AA1241" t="str">
        <f t="shared" si="603"/>
        <v>"false"</v>
      </c>
      <c r="AB1241" t="str">
        <f t="shared" si="604"/>
        <v>""</v>
      </c>
      <c r="AC1241" t="str">
        <f t="shared" si="605"/>
        <v>"https://onerecord.iata.org/ns/cargo#LogisticsAgent"</v>
      </c>
      <c r="AD1241" t="str">
        <f t="shared" si="606"/>
        <v>"https://onerecord.iata.org/ns/cargo#checks"</v>
      </c>
      <c r="AE1241" t="str">
        <f t="shared" si="607"/>
        <v>"https://onerecord.iata.org/ns/cargo#Check"</v>
      </c>
      <c r="AF1241" t="str">
        <f t="shared" si="608"/>
        <v>"Abstract","LogisticsAgent","checks","Action","Check",1,"Superclass: LogisticsAgents describe acting entities in the logistics supply chain such as persons and organizations","References to the CheckActions performed on the object","true","false","","https://onerecord.iata.org/ns/cargo#LogisticsAgent","https://onerecord.iata.org/ns/cargo#checks","https://onerecord.iata.org/ns/cargo#Check"</v>
      </c>
      <c r="AG1241" t="str">
        <f t="shared" si="609"/>
        <v>"Abstract.LogisticsAgent"</v>
      </c>
      <c r="AH1241" t="str">
        <f t="shared" si="610"/>
        <v>"checks"</v>
      </c>
      <c r="AI1241" t="str">
        <f t="shared" si="611"/>
        <v>"Action.Check"</v>
      </c>
      <c r="AJ1241" t="str">
        <f t="shared" si="612"/>
        <v>"checkedObject"</v>
      </c>
      <c r="AK1241" t="str">
        <f t="shared" si="613"/>
        <v>"hasMany"</v>
      </c>
      <c r="AL1241" t="str">
        <f t="shared" si="614"/>
        <v>"Abstract.LogisticsAgent","checks","Action.Check","checkedObject","hasMany"</v>
      </c>
      <c r="AN1241">
        <f>COUNTIF(View_conceptual!G:G,L1241)</f>
        <v>0</v>
      </c>
      <c r="AO1241">
        <f>COUNTIF(View_conceptual!H:H,L1241)+COUNTIF(View_conceptual!I:I,N1241)</f>
        <v>0</v>
      </c>
      <c r="AQ1241" t="str">
        <f t="shared" si="615"/>
        <v/>
      </c>
      <c r="AR1241" t="str">
        <f t="shared" si="616"/>
        <v/>
      </c>
      <c r="AT1241">
        <f>COUNTIF(View_full!G:G,L1241)</f>
        <v>1</v>
      </c>
      <c r="AU1241">
        <f>COUNTIF(View_full!H:H,L1241)+COUNTIF(View_full!I:I,N1241)</f>
        <v>0</v>
      </c>
      <c r="AV1241">
        <f>COUNTIFS(Property_Manual!$A$2:$A$1206,Raw!L1241,Property_Manual!$B$2:$B$1206,Raw!M1241,Property_Manual!$C$2:$C$1206,Raw!N1241,Property_Manual!$D$2:$D$1206,Raw!O1241,Property_Manual!$F$2:$F$1206,"x")</f>
        <v>0</v>
      </c>
      <c r="AW1241" t="str">
        <f t="shared" si="617"/>
        <v>"Abstract","LogisticsAgent","checks","Action","Check",1,"Superclass: LogisticsAgents describe acting entities in the logistics supply chain such as persons and organizations","References to the CheckActions performed on the object","true","false","","https://onerecord.iata.org/ns/cargo#LogisticsAgent","https://onerecord.iata.org/ns/cargo#checks","https://onerecord.iata.org/ns/cargo#Check"</v>
      </c>
      <c r="AX1241" t="str">
        <f t="shared" si="618"/>
        <v/>
      </c>
      <c r="AY1241" t="str">
        <f t="shared" si="619"/>
        <v/>
      </c>
    </row>
    <row r="1242" spans="1:51" x14ac:dyDescent="0.2">
      <c r="A1242" s="5" t="s">
        <v>1254</v>
      </c>
      <c r="B1242" s="5" t="s">
        <v>1196</v>
      </c>
      <c r="C1242" s="5" t="s">
        <v>801</v>
      </c>
      <c r="D1242" s="5" t="s">
        <v>43</v>
      </c>
      <c r="E1242" s="5" t="s">
        <v>1198</v>
      </c>
      <c r="F1242" s="5" t="s">
        <v>44</v>
      </c>
      <c r="H1242" s="5" t="s">
        <v>654</v>
      </c>
      <c r="I1242" s="5" t="s">
        <v>940</v>
      </c>
      <c r="J1242" s="5" t="s">
        <v>45</v>
      </c>
      <c r="K1242" s="5"/>
      <c r="L1242" t="str">
        <f t="shared" si="589"/>
        <v>LogisticsAgent</v>
      </c>
      <c r="M1242" t="str">
        <f t="shared" si="590"/>
        <v>externalReferences</v>
      </c>
      <c r="N1242" t="str">
        <f t="shared" si="591"/>
        <v>ExternalReference</v>
      </c>
      <c r="O1242" t="str">
        <f t="shared" si="592"/>
        <v>referenceForObjects</v>
      </c>
      <c r="P1242" t="str">
        <f t="shared" si="593"/>
        <v/>
      </c>
      <c r="Q1242" t="str">
        <f t="shared" si="594"/>
        <v>Object</v>
      </c>
      <c r="R1242" t="str">
        <f t="shared" si="595"/>
        <v>"Abstract"</v>
      </c>
      <c r="S1242" t="str">
        <f t="shared" si="596"/>
        <v>"LogisticsAgent"</v>
      </c>
      <c r="T1242" t="str">
        <f t="shared" si="597"/>
        <v>"externalReferences"</v>
      </c>
      <c r="U1242" t="str">
        <f t="shared" si="598"/>
        <v>"Common"</v>
      </c>
      <c r="V1242" t="str">
        <f t="shared" si="599"/>
        <v>"ExternalReference"</v>
      </c>
      <c r="W1242">
        <f>IF($A1242="Implicit","",COUNTIFS($C$8:C1242,C1242,$A$8:A1242,"Explicit"))</f>
        <v>2</v>
      </c>
      <c r="X1242" t="str">
        <f t="shared" si="600"/>
        <v>"Superclass: LogisticsAgents describe acting entities in the logistics supply chain such as persons and organizations"</v>
      </c>
      <c r="Y1242" t="str">
        <f t="shared" si="601"/>
        <v>"References to all associated ExternalReferences"</v>
      </c>
      <c r="Z1242" t="str">
        <f t="shared" si="602"/>
        <v>"true"</v>
      </c>
      <c r="AA1242" t="str">
        <f t="shared" si="603"/>
        <v>"false"</v>
      </c>
      <c r="AB1242" t="str">
        <f t="shared" si="604"/>
        <v>""</v>
      </c>
      <c r="AC1242" t="str">
        <f t="shared" si="605"/>
        <v>"https://onerecord.iata.org/ns/cargo#LogisticsAgent"</v>
      </c>
      <c r="AD1242" t="str">
        <f t="shared" si="606"/>
        <v>"https://onerecord.iata.org/ns/cargo#externalReferences"</v>
      </c>
      <c r="AE1242" t="str">
        <f t="shared" si="607"/>
        <v>"https://onerecord.iata.org/ns/cargo#ExternalReference"</v>
      </c>
      <c r="AF1242" t="str">
        <f t="shared" si="608"/>
        <v>"Abstract","LogisticsAgent","externalReferences","Common","ExternalReference",2,"Superclass: LogisticsAgents describe acting entities in the logistics supply chain such as persons and organizations","References to all associated ExternalReferences","true","false","","https://onerecord.iata.org/ns/cargo#LogisticsAgent","https://onerecord.iata.org/ns/cargo#externalReferences","https://onerecord.iata.org/ns/cargo#ExternalReference"</v>
      </c>
      <c r="AG1242" t="str">
        <f t="shared" si="609"/>
        <v>"Abstract.LogisticsAgent"</v>
      </c>
      <c r="AH1242" t="str">
        <f t="shared" si="610"/>
        <v>"externalReferences"</v>
      </c>
      <c r="AI1242" t="str">
        <f t="shared" si="611"/>
        <v>"Common.ExternalReference"</v>
      </c>
      <c r="AJ1242" t="str">
        <f t="shared" si="612"/>
        <v>"referenceForObjects"</v>
      </c>
      <c r="AK1242" t="str">
        <f t="shared" si="613"/>
        <v>"hasMany"</v>
      </c>
      <c r="AL1242" t="str">
        <f t="shared" si="614"/>
        <v>"Abstract.LogisticsAgent","externalReferences","Common.ExternalReference","referenceForObjects","hasMany"</v>
      </c>
      <c r="AN1242">
        <f>COUNTIF(View_conceptual!G:G,L1242)</f>
        <v>0</v>
      </c>
      <c r="AO1242">
        <f>COUNTIF(View_conceptual!H:H,L1242)+COUNTIF(View_conceptual!I:I,N1242)</f>
        <v>0</v>
      </c>
      <c r="AQ1242" t="str">
        <f t="shared" si="615"/>
        <v/>
      </c>
      <c r="AR1242" t="str">
        <f t="shared" si="616"/>
        <v/>
      </c>
      <c r="AT1242">
        <f>COUNTIF(View_full!G:G,L1242)</f>
        <v>1</v>
      </c>
      <c r="AU1242">
        <f>COUNTIF(View_full!H:H,L1242)+COUNTIF(View_full!I:I,N1242)</f>
        <v>0</v>
      </c>
      <c r="AV1242">
        <f>COUNTIFS(Property_Manual!$A$2:$A$1206,Raw!L1242,Property_Manual!$B$2:$B$1206,Raw!M1242,Property_Manual!$C$2:$C$1206,Raw!N1242,Property_Manual!$D$2:$D$1206,Raw!O1242,Property_Manual!$F$2:$F$1206,"x")</f>
        <v>0</v>
      </c>
      <c r="AW1242" t="str">
        <f t="shared" si="617"/>
        <v>"Abstract","LogisticsAgent","externalReferences","Common","ExternalReference",2,"Superclass: LogisticsAgents describe acting entities in the logistics supply chain such as persons and organizations","References to all associated ExternalReferences","true","false","","https://onerecord.iata.org/ns/cargo#LogisticsAgent","https://onerecord.iata.org/ns/cargo#externalReferences","https://onerecord.iata.org/ns/cargo#ExternalReference"</v>
      </c>
      <c r="AX1242" t="str">
        <f t="shared" si="618"/>
        <v/>
      </c>
      <c r="AY1242" t="str">
        <f t="shared" si="619"/>
        <v/>
      </c>
    </row>
    <row r="1243" spans="1:51" x14ac:dyDescent="0.2">
      <c r="A1243" s="5" t="s">
        <v>1255</v>
      </c>
      <c r="B1243" s="5" t="s">
        <v>1196</v>
      </c>
      <c r="C1243" s="5" t="s">
        <v>801</v>
      </c>
      <c r="D1243" s="5" t="s">
        <v>38</v>
      </c>
      <c r="E1243" s="5" t="s">
        <v>1209</v>
      </c>
      <c r="F1243" s="5" t="s">
        <v>23</v>
      </c>
      <c r="H1243" s="5" t="s">
        <v>415</v>
      </c>
      <c r="I1243" s="5" t="s">
        <v>940</v>
      </c>
      <c r="J1243" s="5" t="s">
        <v>39</v>
      </c>
      <c r="K1243" s="5"/>
      <c r="L1243" t="str">
        <f t="shared" si="589"/>
        <v>LogisticsAgent</v>
      </c>
      <c r="M1243" t="str">
        <f t="shared" si="590"/>
        <v>checks</v>
      </c>
      <c r="N1243" t="str">
        <f t="shared" si="591"/>
        <v>Check</v>
      </c>
      <c r="O1243" t="str">
        <f t="shared" si="592"/>
        <v>checkedObject</v>
      </c>
      <c r="P1243" t="str">
        <f t="shared" si="593"/>
        <v/>
      </c>
      <c r="Q1243" t="str">
        <f t="shared" si="594"/>
        <v>Object</v>
      </c>
      <c r="R1243" t="str">
        <f t="shared" si="595"/>
        <v/>
      </c>
      <c r="S1243" t="str">
        <f t="shared" si="596"/>
        <v/>
      </c>
      <c r="T1243" t="str">
        <f t="shared" si="597"/>
        <v/>
      </c>
      <c r="U1243" t="str">
        <f t="shared" si="598"/>
        <v/>
      </c>
      <c r="V1243" t="str">
        <f t="shared" si="599"/>
        <v/>
      </c>
      <c r="W1243" t="str">
        <f>IF($A1243="Implicit","",COUNTIFS($C$8:C1243,C1243,$A$8:A1243,"Explicit"))</f>
        <v/>
      </c>
      <c r="X1243" t="str">
        <f t="shared" si="600"/>
        <v/>
      </c>
      <c r="Y1243" t="str">
        <f t="shared" si="601"/>
        <v/>
      </c>
      <c r="Z1243" t="str">
        <f t="shared" si="602"/>
        <v/>
      </c>
      <c r="AA1243" t="str">
        <f t="shared" si="603"/>
        <v/>
      </c>
      <c r="AB1243" t="str">
        <f t="shared" si="604"/>
        <v/>
      </c>
      <c r="AC1243" t="str">
        <f t="shared" si="605"/>
        <v/>
      </c>
      <c r="AD1243" t="str">
        <f t="shared" si="606"/>
        <v/>
      </c>
      <c r="AE1243" t="str">
        <f t="shared" si="607"/>
        <v/>
      </c>
      <c r="AF1243" t="str">
        <f t="shared" si="608"/>
        <v/>
      </c>
      <c r="AG1243" t="str">
        <f t="shared" si="609"/>
        <v>"Abstract.LogisticsAgent"</v>
      </c>
      <c r="AH1243" t="str">
        <f t="shared" si="610"/>
        <v>"checks"</v>
      </c>
      <c r="AI1243" t="str">
        <f t="shared" si="611"/>
        <v>"Action.Check"</v>
      </c>
      <c r="AJ1243" t="str">
        <f t="shared" si="612"/>
        <v>"checkedObject"</v>
      </c>
      <c r="AK1243" t="str">
        <f t="shared" si="613"/>
        <v>"hasMany"</v>
      </c>
      <c r="AL1243" t="str">
        <f t="shared" si="614"/>
        <v>"Abstract.LogisticsAgent","checks","Action.Check","checkedObject","hasMany"</v>
      </c>
      <c r="AN1243">
        <f>COUNTIF(View_conceptual!G:G,L1243)</f>
        <v>0</v>
      </c>
      <c r="AO1243">
        <f>COUNTIF(View_conceptual!H:H,L1243)+COUNTIF(View_conceptual!I:I,N1243)</f>
        <v>0</v>
      </c>
      <c r="AQ1243" t="str">
        <f t="shared" si="615"/>
        <v/>
      </c>
      <c r="AR1243" t="str">
        <f t="shared" si="616"/>
        <v/>
      </c>
      <c r="AT1243">
        <f>COUNTIF(View_full!G:G,L1243)</f>
        <v>1</v>
      </c>
      <c r="AU1243">
        <f>COUNTIF(View_full!H:H,L1243)+COUNTIF(View_full!I:I,N1243)</f>
        <v>0</v>
      </c>
      <c r="AV1243">
        <f>COUNTIFS(Property_Manual!$A$2:$A$1206,Raw!L1243,Property_Manual!$B$2:$B$1206,Raw!M1243,Property_Manual!$C$2:$C$1206,Raw!N1243,Property_Manual!$D$2:$D$1206,Raw!O1243,Property_Manual!$F$2:$F$1206,"x")</f>
        <v>0</v>
      </c>
      <c r="AW1243" t="str">
        <f t="shared" si="617"/>
        <v/>
      </c>
      <c r="AX1243" t="str">
        <f t="shared" si="618"/>
        <v/>
      </c>
      <c r="AY1243" t="str">
        <f t="shared" si="619"/>
        <v/>
      </c>
    </row>
    <row r="1244" spans="1:51" x14ac:dyDescent="0.2">
      <c r="A1244" s="5" t="s">
        <v>1255</v>
      </c>
      <c r="B1244" s="5" t="s">
        <v>1196</v>
      </c>
      <c r="C1244" s="5" t="s">
        <v>801</v>
      </c>
      <c r="D1244" s="5" t="s">
        <v>43</v>
      </c>
      <c r="E1244" s="5" t="s">
        <v>1198</v>
      </c>
      <c r="F1244" s="5" t="s">
        <v>44</v>
      </c>
      <c r="H1244" s="5" t="s">
        <v>654</v>
      </c>
      <c r="I1244" s="5" t="s">
        <v>940</v>
      </c>
      <c r="J1244" s="5" t="s">
        <v>45</v>
      </c>
      <c r="K1244" s="5"/>
      <c r="L1244" t="str">
        <f t="shared" si="589"/>
        <v>LogisticsAgent</v>
      </c>
      <c r="M1244" t="str">
        <f t="shared" si="590"/>
        <v>externalReferences</v>
      </c>
      <c r="N1244" t="str">
        <f t="shared" si="591"/>
        <v>ExternalReference</v>
      </c>
      <c r="O1244" t="str">
        <f t="shared" si="592"/>
        <v>referenceForObjects</v>
      </c>
      <c r="P1244" t="str">
        <f t="shared" si="593"/>
        <v/>
      </c>
      <c r="Q1244" t="str">
        <f t="shared" si="594"/>
        <v>Object</v>
      </c>
      <c r="R1244" t="str">
        <f t="shared" si="595"/>
        <v/>
      </c>
      <c r="S1244" t="str">
        <f t="shared" si="596"/>
        <v/>
      </c>
      <c r="T1244" t="str">
        <f t="shared" si="597"/>
        <v/>
      </c>
      <c r="U1244" t="str">
        <f t="shared" si="598"/>
        <v/>
      </c>
      <c r="V1244" t="str">
        <f t="shared" si="599"/>
        <v/>
      </c>
      <c r="W1244" t="str">
        <f>IF($A1244="Implicit","",COUNTIFS($C$8:C1244,C1244,$A$8:A1244,"Explicit"))</f>
        <v/>
      </c>
      <c r="X1244" t="str">
        <f t="shared" si="600"/>
        <v/>
      </c>
      <c r="Y1244" t="str">
        <f t="shared" si="601"/>
        <v/>
      </c>
      <c r="Z1244" t="str">
        <f t="shared" si="602"/>
        <v/>
      </c>
      <c r="AA1244" t="str">
        <f t="shared" si="603"/>
        <v/>
      </c>
      <c r="AB1244" t="str">
        <f t="shared" si="604"/>
        <v/>
      </c>
      <c r="AC1244" t="str">
        <f t="shared" si="605"/>
        <v/>
      </c>
      <c r="AD1244" t="str">
        <f t="shared" si="606"/>
        <v/>
      </c>
      <c r="AE1244" t="str">
        <f t="shared" si="607"/>
        <v/>
      </c>
      <c r="AF1244" t="str">
        <f t="shared" si="608"/>
        <v/>
      </c>
      <c r="AG1244" t="str">
        <f t="shared" si="609"/>
        <v>"Abstract.LogisticsAgent"</v>
      </c>
      <c r="AH1244" t="str">
        <f t="shared" si="610"/>
        <v>"externalReferences"</v>
      </c>
      <c r="AI1244" t="str">
        <f t="shared" si="611"/>
        <v>"Common.ExternalReference"</v>
      </c>
      <c r="AJ1244" t="str">
        <f t="shared" si="612"/>
        <v>"referenceForObjects"</v>
      </c>
      <c r="AK1244" t="str">
        <f t="shared" si="613"/>
        <v>"hasMany"</v>
      </c>
      <c r="AL1244" t="str">
        <f t="shared" si="614"/>
        <v>"Abstract.LogisticsAgent","externalReferences","Common.ExternalReference","referenceForObjects","hasMany"</v>
      </c>
      <c r="AN1244">
        <f>COUNTIF(View_conceptual!G:G,L1244)</f>
        <v>0</v>
      </c>
      <c r="AO1244">
        <f>COUNTIF(View_conceptual!H:H,L1244)+COUNTIF(View_conceptual!I:I,N1244)</f>
        <v>0</v>
      </c>
      <c r="AQ1244" t="str">
        <f t="shared" si="615"/>
        <v/>
      </c>
      <c r="AR1244" t="str">
        <f t="shared" si="616"/>
        <v/>
      </c>
      <c r="AT1244">
        <f>COUNTIF(View_full!G:G,L1244)</f>
        <v>1</v>
      </c>
      <c r="AU1244">
        <f>COUNTIF(View_full!H:H,L1244)+COUNTIF(View_full!I:I,N1244)</f>
        <v>0</v>
      </c>
      <c r="AV1244">
        <f>COUNTIFS(Property_Manual!$A$2:$A$1206,Raw!L1244,Property_Manual!$B$2:$B$1206,Raw!M1244,Property_Manual!$C$2:$C$1206,Raw!N1244,Property_Manual!$D$2:$D$1206,Raw!O1244,Property_Manual!$F$2:$F$1206,"x")</f>
        <v>0</v>
      </c>
      <c r="AW1244" t="str">
        <f t="shared" si="617"/>
        <v/>
      </c>
      <c r="AX1244" t="str">
        <f t="shared" si="618"/>
        <v/>
      </c>
      <c r="AY1244" t="str">
        <f t="shared" si="619"/>
        <v/>
      </c>
    </row>
    <row r="1245" spans="1:51" x14ac:dyDescent="0.2">
      <c r="A1245" s="5" t="s">
        <v>1254</v>
      </c>
      <c r="B1245" s="5" t="s">
        <v>1196</v>
      </c>
      <c r="C1245" s="5" t="s">
        <v>801</v>
      </c>
      <c r="D1245" s="5" t="s">
        <v>40</v>
      </c>
      <c r="E1245" s="5" t="s">
        <v>1212</v>
      </c>
      <c r="F1245" s="5" t="s">
        <v>41</v>
      </c>
      <c r="H1245" s="5"/>
      <c r="I1245" s="5" t="s">
        <v>940</v>
      </c>
      <c r="J1245" s="5" t="s">
        <v>42</v>
      </c>
      <c r="K1245" s="5"/>
      <c r="L1245" t="str">
        <f t="shared" si="589"/>
        <v>LogisticsAgent</v>
      </c>
      <c r="M1245" t="str">
        <f t="shared" si="590"/>
        <v>events</v>
      </c>
      <c r="N1245" t="str">
        <f t="shared" si="591"/>
        <v>LogisticsEvent</v>
      </c>
      <c r="O1245" t="str">
        <f t="shared" si="592"/>
        <v/>
      </c>
      <c r="P1245" t="str">
        <f t="shared" si="593"/>
        <v/>
      </c>
      <c r="Q1245" t="str">
        <f t="shared" si="594"/>
        <v>Object</v>
      </c>
      <c r="R1245" t="str">
        <f t="shared" si="595"/>
        <v>"Abstract"</v>
      </c>
      <c r="S1245" t="str">
        <f t="shared" si="596"/>
        <v>"LogisticsAgent"</v>
      </c>
      <c r="T1245" t="str">
        <f t="shared" si="597"/>
        <v>"events"</v>
      </c>
      <c r="U1245" t="str">
        <f t="shared" si="598"/>
        <v>"Event"</v>
      </c>
      <c r="V1245" t="str">
        <f t="shared" si="599"/>
        <v>"LogisticsEvent"</v>
      </c>
      <c r="W1245">
        <f>IF($A1245="Implicit","",COUNTIFS($C$8:C1245,C1245,$A$8:A1245,"Explicit"))</f>
        <v>3</v>
      </c>
      <c r="X1245" t="str">
        <f t="shared" si="600"/>
        <v>"Superclass: LogisticsAgents describe acting entities in the logistics supply chain such as persons and organizations"</v>
      </c>
      <c r="Y1245" t="str">
        <f t="shared" si="601"/>
        <v>"Events object"</v>
      </c>
      <c r="Z1245" t="str">
        <f t="shared" si="602"/>
        <v>"true"</v>
      </c>
      <c r="AA1245" t="str">
        <f t="shared" si="603"/>
        <v>"false"</v>
      </c>
      <c r="AB1245" t="str">
        <f t="shared" si="604"/>
        <v>""</v>
      </c>
      <c r="AC1245" t="str">
        <f t="shared" si="605"/>
        <v>"https://onerecord.iata.org/ns/cargo#LogisticsAgent"</v>
      </c>
      <c r="AD1245" t="str">
        <f t="shared" si="606"/>
        <v>"https://onerecord.iata.org/ns/cargo#events"</v>
      </c>
      <c r="AE1245" t="str">
        <f t="shared" si="607"/>
        <v>"https://onerecord.iata.org/ns/cargo#LogisticsEvent"</v>
      </c>
      <c r="AF1245" t="str">
        <f t="shared" si="608"/>
        <v>"Abstract","LogisticsAgent","events","Event","LogisticsEvent",3,"Superclass: LogisticsAgents describe acting entities in the logistics supply chain such as persons and organizations","Events object","true","false","","https://onerecord.iata.org/ns/cargo#LogisticsAgent","https://onerecord.iata.org/ns/cargo#events","https://onerecord.iata.org/ns/cargo#LogisticsEvent"</v>
      </c>
      <c r="AG1245" t="str">
        <f t="shared" si="609"/>
        <v>"Abstract.LogisticsAgent"</v>
      </c>
      <c r="AH1245" t="str">
        <f t="shared" si="610"/>
        <v>"events"</v>
      </c>
      <c r="AI1245" t="str">
        <f t="shared" si="611"/>
        <v>"Event.LogisticsEvent"</v>
      </c>
      <c r="AJ1245" t="str">
        <f t="shared" si="612"/>
        <v>""</v>
      </c>
      <c r="AK1245" t="str">
        <f t="shared" si="613"/>
        <v>"hasMany"</v>
      </c>
      <c r="AL1245" t="str">
        <f t="shared" si="614"/>
        <v>"Abstract.LogisticsAgent","events","Event.LogisticsEvent","","hasMany"</v>
      </c>
      <c r="AN1245">
        <f>COUNTIF(View_conceptual!G:G,L1245)</f>
        <v>0</v>
      </c>
      <c r="AO1245">
        <f>COUNTIF(View_conceptual!H:H,L1245)+COUNTIF(View_conceptual!I:I,N1245)</f>
        <v>0</v>
      </c>
      <c r="AQ1245" t="str">
        <f t="shared" si="615"/>
        <v/>
      </c>
      <c r="AR1245" t="str">
        <f t="shared" si="616"/>
        <v/>
      </c>
      <c r="AT1245">
        <f>COUNTIF(View_full!G:G,L1245)</f>
        <v>1</v>
      </c>
      <c r="AU1245">
        <f>COUNTIF(View_full!H:H,L1245)+COUNTIF(View_full!I:I,N1245)</f>
        <v>0</v>
      </c>
      <c r="AV1245">
        <f>COUNTIFS(Property_Manual!$A$2:$A$1206,Raw!L1245,Property_Manual!$B$2:$B$1206,Raw!M1245,Property_Manual!$C$2:$C$1206,Raw!N1245,Property_Manual!$D$2:$D$1206,Raw!O1245,Property_Manual!$F$2:$F$1206,"x")</f>
        <v>0</v>
      </c>
      <c r="AW1245" t="str">
        <f t="shared" si="617"/>
        <v>"Abstract","LogisticsAgent","events","Event","LogisticsEvent",3,"Superclass: LogisticsAgents describe acting entities in the logistics supply chain such as persons and organizations","Events object","true","false","","https://onerecord.iata.org/ns/cargo#LogisticsAgent","https://onerecord.iata.org/ns/cargo#events","https://onerecord.iata.org/ns/cargo#LogisticsEvent"</v>
      </c>
      <c r="AX1245" t="str">
        <f t="shared" si="618"/>
        <v/>
      </c>
      <c r="AY1245" t="str">
        <f t="shared" si="619"/>
        <v/>
      </c>
    </row>
    <row r="1246" spans="1:51" x14ac:dyDescent="0.2">
      <c r="A1246" s="5" t="s">
        <v>1254</v>
      </c>
      <c r="B1246" s="5" t="s">
        <v>1196</v>
      </c>
      <c r="C1246" s="5" t="s">
        <v>801</v>
      </c>
      <c r="D1246" s="5" t="s">
        <v>46</v>
      </c>
      <c r="E1246" s="5"/>
      <c r="F1246" s="5" t="s">
        <v>47</v>
      </c>
      <c r="G1246">
        <v>1</v>
      </c>
      <c r="I1246" s="5" t="s">
        <v>940</v>
      </c>
      <c r="J1246" s="5" t="s">
        <v>48</v>
      </c>
      <c r="K1246" s="5"/>
      <c r="L1246" t="str">
        <f t="shared" si="589"/>
        <v>LogisticsAgent</v>
      </c>
      <c r="M1246" t="str">
        <f t="shared" si="590"/>
        <v>skeletonIndicator</v>
      </c>
      <c r="N1246" t="str">
        <f t="shared" si="591"/>
        <v>boolean</v>
      </c>
      <c r="O1246" t="str">
        <f t="shared" si="592"/>
        <v/>
      </c>
      <c r="P1246" t="str">
        <f t="shared" si="593"/>
        <v/>
      </c>
      <c r="Q1246" t="str">
        <f t="shared" si="594"/>
        <v>Object</v>
      </c>
      <c r="R1246" t="str">
        <f t="shared" si="595"/>
        <v>"Abstract"</v>
      </c>
      <c r="S1246" t="str">
        <f t="shared" si="596"/>
        <v>"LogisticsAgent"</v>
      </c>
      <c r="T1246" t="str">
        <f t="shared" si="597"/>
        <v>"skeletonIndicator"</v>
      </c>
      <c r="U1246" t="str">
        <f t="shared" si="598"/>
        <v>""</v>
      </c>
      <c r="V1246" t="str">
        <f t="shared" si="599"/>
        <v>"boolean"</v>
      </c>
      <c r="W1246">
        <f>IF($A1246="Implicit","",COUNTIFS($C$8:C1246,C1246,$A$8:A1246,"Explicit"))</f>
        <v>4</v>
      </c>
      <c r="X1246" t="str">
        <f t="shared" si="600"/>
        <v>"Superclass: LogisticsAgents describe acting entities in the logistics supply chain such as persons and organizations"</v>
      </c>
      <c r="Y1246" t="str">
        <f t="shared" si="601"/>
        <v>"Indicator whether a logistics object is a skeleton object"</v>
      </c>
      <c r="Z1246" t="str">
        <f t="shared" si="602"/>
        <v>"false"</v>
      </c>
      <c r="AA1246" t="str">
        <f t="shared" si="603"/>
        <v>"false"</v>
      </c>
      <c r="AB1246" t="str">
        <f t="shared" si="604"/>
        <v>""</v>
      </c>
      <c r="AC1246" t="str">
        <f t="shared" si="605"/>
        <v>"https://onerecord.iata.org/ns/cargo#LogisticsAgent"</v>
      </c>
      <c r="AD1246" t="str">
        <f t="shared" si="606"/>
        <v>"https://onerecord.iata.org/ns/cargo#skeletonIndicator"</v>
      </c>
      <c r="AE1246" t="str">
        <f t="shared" si="607"/>
        <v>"http://www.w3.org/2001/XMLSchema#boolean"</v>
      </c>
      <c r="AF1246" t="str">
        <f t="shared" si="608"/>
        <v>"Abstract","LogisticsAgent","skeletonIndicator","","boolean",4,"Superclass: LogisticsAgents describe acting entities in the logistics supply chain such as persons and organizations","Indicator whether a logistics object is a skeleton object","false","false","","https://onerecord.iata.org/ns/cargo#LogisticsAgent","https://onerecord.iata.org/ns/cargo#skeletonIndicator","http://www.w3.org/2001/XMLSchema#boolean"</v>
      </c>
      <c r="AG1246" t="str">
        <f t="shared" si="609"/>
        <v>"Abstract.LogisticsAgent"</v>
      </c>
      <c r="AH1246" t="str">
        <f t="shared" si="610"/>
        <v>"skeletonIndicator"</v>
      </c>
      <c r="AI1246" t="str">
        <f t="shared" si="611"/>
        <v>".boolean"</v>
      </c>
      <c r="AJ1246" t="str">
        <f t="shared" si="612"/>
        <v>""</v>
      </c>
      <c r="AK1246" t="str">
        <f t="shared" si="613"/>
        <v>"hasOne"</v>
      </c>
      <c r="AL1246" t="str">
        <f t="shared" si="614"/>
        <v>"Abstract.LogisticsAgent","skeletonIndicator",".boolean","","hasOne"</v>
      </c>
      <c r="AN1246">
        <f>COUNTIF(View_conceptual!G:G,L1246)</f>
        <v>0</v>
      </c>
      <c r="AO1246">
        <f>COUNTIF(View_conceptual!H:H,L1246)+COUNTIF(View_conceptual!I:I,N1246)</f>
        <v>0</v>
      </c>
      <c r="AQ1246" t="str">
        <f t="shared" si="615"/>
        <v/>
      </c>
      <c r="AR1246" t="str">
        <f t="shared" si="616"/>
        <v/>
      </c>
      <c r="AT1246">
        <f>COUNTIF(View_full!G:G,L1246)</f>
        <v>1</v>
      </c>
      <c r="AU1246">
        <f>COUNTIF(View_full!H:H,L1246)+COUNTIF(View_full!I:I,N1246)</f>
        <v>0</v>
      </c>
      <c r="AV1246">
        <f>COUNTIFS(Property_Manual!$A$2:$A$1206,Raw!L1246,Property_Manual!$B$2:$B$1206,Raw!M1246,Property_Manual!$C$2:$C$1206,Raw!N1246,Property_Manual!$D$2:$D$1206,Raw!O1246,Property_Manual!$F$2:$F$1206,"x")</f>
        <v>0</v>
      </c>
      <c r="AW1246" t="str">
        <f t="shared" si="617"/>
        <v>"Abstract","LogisticsAgent","skeletonIndicator","","boolean",4,"Superclass: LogisticsAgents describe acting entities in the logistics supply chain such as persons and organizations","Indicator whether a logistics object is a skeleton object","false","false","","https://onerecord.iata.org/ns/cargo#LogisticsAgent","https://onerecord.iata.org/ns/cargo#skeletonIndicator","http://www.w3.org/2001/XMLSchema#boolean"</v>
      </c>
      <c r="AX1246" t="str">
        <f t="shared" si="618"/>
        <v/>
      </c>
      <c r="AY1246" t="str">
        <f t="shared" si="619"/>
        <v/>
      </c>
    </row>
    <row r="1247" spans="1:51" x14ac:dyDescent="0.2">
      <c r="A1247" s="5" t="s">
        <v>1255</v>
      </c>
      <c r="B1247" s="5" t="s">
        <v>1196</v>
      </c>
      <c r="C1247" s="5" t="s">
        <v>801</v>
      </c>
      <c r="D1247" s="5" t="s">
        <v>40</v>
      </c>
      <c r="E1247" t="s">
        <v>1212</v>
      </c>
      <c r="F1247" s="5" t="s">
        <v>41</v>
      </c>
      <c r="I1247" s="5" t="s">
        <v>940</v>
      </c>
      <c r="J1247" s="5" t="s">
        <v>42</v>
      </c>
      <c r="K1247" s="5"/>
      <c r="L1247" t="str">
        <f t="shared" si="589"/>
        <v>LogisticsAgent</v>
      </c>
      <c r="M1247" t="str">
        <f t="shared" si="590"/>
        <v>events</v>
      </c>
      <c r="N1247" t="str">
        <f t="shared" si="591"/>
        <v>LogisticsEvent</v>
      </c>
      <c r="O1247" t="str">
        <f t="shared" si="592"/>
        <v/>
      </c>
      <c r="P1247" t="str">
        <f t="shared" si="593"/>
        <v/>
      </c>
      <c r="Q1247" t="str">
        <f t="shared" si="594"/>
        <v>Object</v>
      </c>
      <c r="R1247" t="str">
        <f t="shared" si="595"/>
        <v/>
      </c>
      <c r="S1247" t="str">
        <f t="shared" si="596"/>
        <v/>
      </c>
      <c r="T1247" t="str">
        <f t="shared" si="597"/>
        <v/>
      </c>
      <c r="U1247" t="str">
        <f t="shared" si="598"/>
        <v/>
      </c>
      <c r="V1247" t="str">
        <f t="shared" si="599"/>
        <v/>
      </c>
      <c r="W1247" t="str">
        <f>IF($A1247="Implicit","",COUNTIFS($C$8:C1247,C1247,$A$8:A1247,"Explicit"))</f>
        <v/>
      </c>
      <c r="X1247" t="str">
        <f t="shared" si="600"/>
        <v/>
      </c>
      <c r="Y1247" t="str">
        <f t="shared" si="601"/>
        <v/>
      </c>
      <c r="Z1247" t="str">
        <f t="shared" si="602"/>
        <v/>
      </c>
      <c r="AA1247" t="str">
        <f t="shared" si="603"/>
        <v/>
      </c>
      <c r="AB1247" t="str">
        <f t="shared" si="604"/>
        <v/>
      </c>
      <c r="AC1247" t="str">
        <f t="shared" si="605"/>
        <v/>
      </c>
      <c r="AD1247" t="str">
        <f t="shared" si="606"/>
        <v/>
      </c>
      <c r="AE1247" t="str">
        <f t="shared" si="607"/>
        <v/>
      </c>
      <c r="AF1247" t="str">
        <f t="shared" si="608"/>
        <v/>
      </c>
      <c r="AG1247" t="str">
        <f t="shared" si="609"/>
        <v>"Abstract.LogisticsAgent"</v>
      </c>
      <c r="AH1247" t="str">
        <f t="shared" si="610"/>
        <v>"events"</v>
      </c>
      <c r="AI1247" t="str">
        <f t="shared" si="611"/>
        <v>"Event.LogisticsEvent"</v>
      </c>
      <c r="AJ1247" t="str">
        <f t="shared" si="612"/>
        <v>""</v>
      </c>
      <c r="AK1247" t="str">
        <f t="shared" si="613"/>
        <v>"hasMany"</v>
      </c>
      <c r="AL1247" t="str">
        <f t="shared" si="614"/>
        <v>"Abstract.LogisticsAgent","events","Event.LogisticsEvent","","hasMany"</v>
      </c>
      <c r="AN1247">
        <f>COUNTIF(View_conceptual!G:G,L1247)</f>
        <v>0</v>
      </c>
      <c r="AO1247">
        <f>COUNTIF(View_conceptual!H:H,L1247)+COUNTIF(View_conceptual!I:I,N1247)</f>
        <v>0</v>
      </c>
      <c r="AQ1247" t="str">
        <f t="shared" si="615"/>
        <v/>
      </c>
      <c r="AR1247" t="str">
        <f t="shared" si="616"/>
        <v/>
      </c>
      <c r="AT1247">
        <f>COUNTIF(View_full!G:G,L1247)</f>
        <v>1</v>
      </c>
      <c r="AU1247">
        <f>COUNTIF(View_full!H:H,L1247)+COUNTIF(View_full!I:I,N1247)</f>
        <v>0</v>
      </c>
      <c r="AV1247">
        <f>COUNTIFS(Property_Manual!$A$2:$A$1206,Raw!L1247,Property_Manual!$B$2:$B$1206,Raw!M1247,Property_Manual!$C$2:$C$1206,Raw!N1247,Property_Manual!$D$2:$D$1206,Raw!O1247,Property_Manual!$F$2:$F$1206,"x")</f>
        <v>0</v>
      </c>
      <c r="AW1247" t="str">
        <f t="shared" si="617"/>
        <v/>
      </c>
      <c r="AX1247" t="str">
        <f t="shared" si="618"/>
        <v/>
      </c>
      <c r="AY1247" t="str">
        <f t="shared" si="619"/>
        <v/>
      </c>
    </row>
    <row r="1248" spans="1:51" x14ac:dyDescent="0.2">
      <c r="A1248" s="5" t="s">
        <v>1254</v>
      </c>
      <c r="B1248" s="5" t="s">
        <v>1212</v>
      </c>
      <c r="C1248" s="5" t="s">
        <v>41</v>
      </c>
      <c r="D1248" s="5" t="s">
        <v>699</v>
      </c>
      <c r="E1248" s="5" t="s">
        <v>49</v>
      </c>
      <c r="F1248" s="5" t="s">
        <v>58</v>
      </c>
      <c r="G1248">
        <v>1</v>
      </c>
      <c r="I1248" s="5" t="s">
        <v>700</v>
      </c>
      <c r="J1248" s="5" t="s">
        <v>701</v>
      </c>
      <c r="K1248" s="5"/>
      <c r="L1248" t="str">
        <f t="shared" si="589"/>
        <v>LogisticsEvent</v>
      </c>
      <c r="M1248" t="str">
        <f t="shared" si="590"/>
        <v>eventCode</v>
      </c>
      <c r="N1248" t="str">
        <f t="shared" si="591"/>
        <v>CodeListElement</v>
      </c>
      <c r="O1248" t="str">
        <f t="shared" si="592"/>
        <v/>
      </c>
      <c r="P1248" t="str">
        <f t="shared" si="593"/>
        <v/>
      </c>
      <c r="Q1248" t="str">
        <f t="shared" si="594"/>
        <v>Object</v>
      </c>
      <c r="R1248" t="str">
        <f t="shared" si="595"/>
        <v>"Event"</v>
      </c>
      <c r="S1248" t="str">
        <f t="shared" si="596"/>
        <v>"LogisticsEvent"</v>
      </c>
      <c r="T1248" t="str">
        <f t="shared" si="597"/>
        <v>"eventCode"</v>
      </c>
      <c r="U1248" t="str">
        <f t="shared" si="598"/>
        <v>"Embedded"</v>
      </c>
      <c r="V1248" t="str">
        <f t="shared" si="599"/>
        <v>"CodeListElement"</v>
      </c>
      <c r="W1248">
        <f>IF($A1248="Implicit","",COUNTIFS($C$8:C1248,C1248,$A$8:A1248,"Explicit"))</f>
        <v>1</v>
      </c>
      <c r="X1248" t="str">
        <f t="shared" si="600"/>
        <v>"Event details"</v>
      </c>
      <c r="Y1248" t="str">
        <f t="shared" si="601"/>
        <v>"Movement or milestone code. Can hold a named individual of the StatusCode core code list (corresponding to cXML code list 1.18); but can also be referring to different code lists."</v>
      </c>
      <c r="Z1248" t="str">
        <f t="shared" si="602"/>
        <v>"false"</v>
      </c>
      <c r="AA1248" t="str">
        <f t="shared" si="603"/>
        <v>"false"</v>
      </c>
      <c r="AB1248" t="str">
        <f t="shared" si="604"/>
        <v>""</v>
      </c>
      <c r="AC1248" t="str">
        <f t="shared" si="605"/>
        <v>"https://onerecord.iata.org/ns/cargo#LogisticsEvent"</v>
      </c>
      <c r="AD1248" t="str">
        <f t="shared" si="606"/>
        <v>"https://onerecord.iata.org/ns/cargo#eventCode"</v>
      </c>
      <c r="AE1248" t="str">
        <f t="shared" si="607"/>
        <v>"https://onerecord.iata.org/ns/cargo#CodeListElement"</v>
      </c>
      <c r="AF1248" t="str">
        <f t="shared" si="608"/>
        <v>"Event","LogisticsEvent","eventCode","Embedded","CodeListElement",1,"Event details","Movement or milestone code. Can hold a named individual of the StatusCode core code list (corresponding to cXML code list 1.18); but can also be referring to different code lists.","false","false","","https://onerecord.iata.org/ns/cargo#LogisticsEvent","https://onerecord.iata.org/ns/cargo#eventCode","https://onerecord.iata.org/ns/cargo#CodeListElement"</v>
      </c>
      <c r="AG1248" t="str">
        <f t="shared" si="609"/>
        <v>"Event.LogisticsEvent"</v>
      </c>
      <c r="AH1248" t="str">
        <f t="shared" si="610"/>
        <v>"eventCode"</v>
      </c>
      <c r="AI1248" t="str">
        <f t="shared" si="611"/>
        <v>"Embedded.CodeListElement"</v>
      </c>
      <c r="AJ1248" t="str">
        <f t="shared" si="612"/>
        <v>""</v>
      </c>
      <c r="AK1248" t="str">
        <f t="shared" si="613"/>
        <v>"hasOne"</v>
      </c>
      <c r="AL1248" t="str">
        <f t="shared" si="614"/>
        <v>"Event.LogisticsEvent","eventCode","Embedded.CodeListElement","","hasOne"</v>
      </c>
      <c r="AN1248">
        <f>COUNTIF(View_conceptual!G:G,L1248)</f>
        <v>1</v>
      </c>
      <c r="AO1248">
        <f>COUNTIF(View_conceptual!H:H,L1248)+COUNTIF(View_conceptual!I:I,N1248)</f>
        <v>0</v>
      </c>
      <c r="AQ1248" t="str">
        <f t="shared" si="615"/>
        <v>"Event","LogisticsEvent","eventCode","Embedded","CodeListElement",1,"Event details","Movement or milestone code. Can hold a named individual of the StatusCode core code list (corresponding to cXML code list 1.18); but can also be referring to different code lists.","false","false","","https://onerecord.iata.org/ns/cargo#LogisticsEvent","https://onerecord.iata.org/ns/cargo#eventCode","https://onerecord.iata.org/ns/cargo#CodeListElement"</v>
      </c>
      <c r="AR1248" t="str">
        <f t="shared" si="616"/>
        <v/>
      </c>
      <c r="AT1248">
        <f>COUNTIF(View_full!G:G,L1248)</f>
        <v>1</v>
      </c>
      <c r="AU1248">
        <f>COUNTIF(View_full!H:H,L1248)+COUNTIF(View_full!I:I,N1248)</f>
        <v>0</v>
      </c>
      <c r="AV1248">
        <f>COUNTIFS(Property_Manual!$A$2:$A$1206,Raw!L1248,Property_Manual!$B$2:$B$1206,Raw!M1248,Property_Manual!$C$2:$C$1206,Raw!N1248,Property_Manual!$D$2:$D$1206,Raw!O1248,Property_Manual!$F$2:$F$1206,"x")</f>
        <v>0</v>
      </c>
      <c r="AW1248" t="str">
        <f t="shared" si="617"/>
        <v>"Event","LogisticsEvent","eventCode","Embedded","CodeListElement",1,"Event details","Movement or milestone code. Can hold a named individual of the StatusCode core code list (corresponding to cXML code list 1.18); but can also be referring to different code lists.","false","false","","https://onerecord.iata.org/ns/cargo#LogisticsEvent","https://onerecord.iata.org/ns/cargo#eventCode","https://onerecord.iata.org/ns/cargo#CodeListElement"</v>
      </c>
      <c r="AX1248" t="str">
        <f t="shared" si="618"/>
        <v/>
      </c>
      <c r="AY1248" t="str">
        <f t="shared" si="619"/>
        <v/>
      </c>
    </row>
    <row r="1249" spans="1:51" x14ac:dyDescent="0.2">
      <c r="A1249" s="5" t="s">
        <v>1254</v>
      </c>
      <c r="B1249" s="5" t="s">
        <v>1212</v>
      </c>
      <c r="C1249" s="5" t="s">
        <v>41</v>
      </c>
      <c r="D1249" s="5" t="s">
        <v>702</v>
      </c>
      <c r="E1249" s="5" t="s">
        <v>1196</v>
      </c>
      <c r="F1249" s="5" t="s">
        <v>372</v>
      </c>
      <c r="G1249">
        <v>1</v>
      </c>
      <c r="I1249" s="5" t="s">
        <v>700</v>
      </c>
      <c r="J1249" s="5" t="s">
        <v>703</v>
      </c>
      <c r="K1249" s="5" t="s">
        <v>3149</v>
      </c>
      <c r="L1249" t="str">
        <f t="shared" si="589"/>
        <v>LogisticsEvent</v>
      </c>
      <c r="M1249" t="str">
        <f t="shared" si="590"/>
        <v>eventFor</v>
      </c>
      <c r="N1249" t="str">
        <f t="shared" si="591"/>
        <v>LogisticsObject</v>
      </c>
      <c r="O1249" t="str">
        <f t="shared" si="592"/>
        <v/>
      </c>
      <c r="P1249" t="str">
        <f t="shared" si="593"/>
        <v>LogisticsActivity|Answer|Actor|Piece|Location|EpermitConsignment|Organization|IotDevice|PhysicalLogisticsObject|BillingDetails|Booking|BookingOption|BookingRequest|BookingShipment|Carrier|Person|Check|CheckTemplate|CheckTotalResult|CO2Emissions|LoadingMaterial|Composing|Sensor|PieceLiveAnimals|Item|DgProductRadioactive|Product|CustomsInformation|Waybill|DgDeclaration|ExternalReference|LiveAnimalsEpermit|BookingOptionRequest|Price|ProductDg|UnitComposition|Insurance|Shipment|LogisticsAction|DgRadioactiveIsotope|LoadingUnit|Loading|TransportMeans|TransportMovement|Company|PackagingType|LogisticsAgent|Question|Ratings|SecurityDeclaration|LogisticsService|EpermitSignature|Storing|TransportLegs|ULD|PieceDg|HandlingService|ItemDg|NonHumanActor|PublicAuthority|Storage</v>
      </c>
      <c r="Q1249" t="str">
        <f t="shared" si="594"/>
        <v>Object</v>
      </c>
      <c r="R1249" t="str">
        <f t="shared" si="595"/>
        <v>"Event"</v>
      </c>
      <c r="S1249" t="str">
        <f t="shared" si="596"/>
        <v>"LogisticsEvent"</v>
      </c>
      <c r="T1249" t="str">
        <f t="shared" si="597"/>
        <v>"eventFor"</v>
      </c>
      <c r="U1249" t="str">
        <f t="shared" si="598"/>
        <v>"Abstract"</v>
      </c>
      <c r="V1249" t="str">
        <f t="shared" si="599"/>
        <v>"LogisticsObject"</v>
      </c>
      <c r="W1249">
        <f>IF($A1249="Implicit","",COUNTIFS($C$8:C1249,C1249,$A$8:A1249,"Explicit"))</f>
        <v>2</v>
      </c>
      <c r="X1249" t="str">
        <f t="shared" si="600"/>
        <v>"Event details"</v>
      </c>
      <c r="Y1249" t="str">
        <f t="shared" si="601"/>
        <v>"Refers to the URI of the linked object(s)"</v>
      </c>
      <c r="Z1249" t="str">
        <f t="shared" si="602"/>
        <v>"false"</v>
      </c>
      <c r="AA1249" t="str">
        <f t="shared" si="603"/>
        <v>"false"</v>
      </c>
      <c r="AB1249" t="str">
        <f t="shared" si="604"/>
        <v>"LogisticsActivity|Answer|Actor|Piece|Location|EpermitConsignment|Organization|IotDevice|PhysicalLogisticsObject|BillingDetails|Booking|BookingOption|BookingRequest|BookingShipment|Carrier|Person|Check|CheckTemplate|CheckTotalResult|CO2Emissions|LoadingMaterial|Composing|Sensor|PieceLiveAnimals|Item|DgProductRadioactive|Product|CustomsInformation|Waybill|DgDeclaration|ExternalReference|LiveAnimalsEpermit|BookingOptionRequest|Price|ProductDg|UnitComposition|Insurance|Shipment|LogisticsAction|DgRadioactiveIsotope|LoadingUnit|Loading|TransportMeans|TransportMovement|Company|PackagingType|LogisticsAgent|Question|Ratings|SecurityDeclaration|LogisticsService|EpermitSignature|Storing|TransportLegs|ULD|PieceDg|HandlingService|ItemDg|NonHumanActor|PublicAuthority|Storage"</v>
      </c>
      <c r="AC1249" t="str">
        <f t="shared" si="605"/>
        <v>"https://onerecord.iata.org/ns/cargo#LogisticsEvent"</v>
      </c>
      <c r="AD1249" t="str">
        <f t="shared" si="606"/>
        <v>"https://onerecord.iata.org/ns/cargo#eventFor"</v>
      </c>
      <c r="AE1249" t="str">
        <f t="shared" si="607"/>
        <v>"https://onerecord.iata.org/ns/cargo#LogisticsObject"</v>
      </c>
      <c r="AF1249" t="str">
        <f t="shared" si="608"/>
        <v>"Event","LogisticsEvent","eventFor","Abstract","LogisticsObject",2,"Event details","Refers to the URI of the linked object(s)","false","false","LogisticsActivity|Answer|Actor|Piece|Location|EpermitConsignment|Organization|IotDevice|PhysicalLogisticsObject|BillingDetails|Booking|BookingOption|BookingRequest|BookingShipment|Carrier|Person|Check|CheckTemplate|CheckTotalResult|CO2Emissions|LoadingMaterial|Composing|Sensor|PieceLiveAnimals|Item|DgProductRadioactive|Product|CustomsInformation|Waybill|DgDeclaration|ExternalReference|LiveAnimalsEpermit|BookingOptionRequest|Price|ProductDg|UnitComposition|Insurance|Shipment|LogisticsAction|DgRadioactiveIsotope|LoadingUnit|Loading|TransportMeans|TransportMovement|Company|PackagingType|LogisticsAgent|Question|Ratings|SecurityDeclaration|LogisticsService|EpermitSignature|Storing|TransportLegs|ULD|PieceDg|HandlingService|ItemDg|NonHumanActor|PublicAuthority|Storage","https://onerecord.iata.org/ns/cargo#LogisticsEvent","https://onerecord.iata.org/ns/cargo#eventFor","https://onerecord.iata.org/ns/cargo#LogisticsObject"</v>
      </c>
      <c r="AG1249" t="str">
        <f t="shared" si="609"/>
        <v>"Event.LogisticsEvent"</v>
      </c>
      <c r="AH1249" t="str">
        <f t="shared" si="610"/>
        <v>"eventFor"</v>
      </c>
      <c r="AI1249" t="str">
        <f t="shared" si="611"/>
        <v>"Abstract.LogisticsObject"</v>
      </c>
      <c r="AJ1249" t="str">
        <f t="shared" si="612"/>
        <v>""</v>
      </c>
      <c r="AK1249" t="str">
        <f t="shared" si="613"/>
        <v>"hasOne"</v>
      </c>
      <c r="AL1249" t="str">
        <f t="shared" si="614"/>
        <v>"Event.LogisticsEvent","eventFor","Abstract.LogisticsObject","","hasOne"</v>
      </c>
      <c r="AN1249">
        <f>COUNTIF(View_conceptual!G:G,L1249)</f>
        <v>1</v>
      </c>
      <c r="AO1249">
        <f>COUNTIF(View_conceptual!H:H,L1249)+COUNTIF(View_conceptual!I:I,N1249)</f>
        <v>0</v>
      </c>
      <c r="AQ1249" t="str">
        <f t="shared" si="615"/>
        <v>"Event","LogisticsEvent","eventFor","Abstract","LogisticsObject",2,"Event details","Refers to the URI of the linked object(s)","false","false","LogisticsActivity|Answer|Actor|Piece|Location|EpermitConsignment|Organization|IotDevice|PhysicalLogisticsObject|BillingDetails|Booking|BookingOption|BookingRequest|BookingShipment|Carrier|Person|Check|CheckTemplate|CheckTotalResult|CO2Emissions|LoadingMaterial|Composing|Sensor|PieceLiveAnimals|Item|DgProductRadioactive|Product|CustomsInformation|Waybill|DgDeclaration|ExternalReference|LiveAnimalsEpermit|BookingOptionRequest|Price|ProductDg|UnitComposition|Insurance|Shipment|LogisticsAction|DgRadioactiveIsotope|LoadingUnit|Loading|TransportMeans|TransportMovement|Company|PackagingType|LogisticsAgent|Question|Ratings|SecurityDeclaration|LogisticsService|EpermitSignature|Storing|TransportLegs|ULD|PieceDg|HandlingService|ItemDg|NonHumanActor|PublicAuthority|Storage","https://onerecord.iata.org/ns/cargo#LogisticsEvent","https://onerecord.iata.org/ns/cargo#eventFor","https://onerecord.iata.org/ns/cargo#LogisticsObject"</v>
      </c>
      <c r="AR1249" t="str">
        <f t="shared" si="616"/>
        <v/>
      </c>
      <c r="AT1249">
        <f>COUNTIF(View_full!G:G,L1249)</f>
        <v>1</v>
      </c>
      <c r="AU1249">
        <f>COUNTIF(View_full!H:H,L1249)+COUNTIF(View_full!I:I,N1249)</f>
        <v>0</v>
      </c>
      <c r="AV1249">
        <f>COUNTIFS(Property_Manual!$A$2:$A$1206,Raw!L1249,Property_Manual!$B$2:$B$1206,Raw!M1249,Property_Manual!$C$2:$C$1206,Raw!N1249,Property_Manual!$D$2:$D$1206,Raw!O1249,Property_Manual!$F$2:$F$1206,"x")</f>
        <v>0</v>
      </c>
      <c r="AW1249" t="str">
        <f t="shared" si="617"/>
        <v>"Event","LogisticsEvent","eventFor","Abstract","LogisticsObject",2,"Event details","Refers to the URI of the linked object(s)","false","false","LogisticsActivity|Answer|Actor|Piece|Location|EpermitConsignment|Organization|IotDevice|PhysicalLogisticsObject|BillingDetails|Booking|BookingOption|BookingRequest|BookingShipment|Carrier|Person|Check|CheckTemplate|CheckTotalResult|CO2Emissions|LoadingMaterial|Composing|Sensor|PieceLiveAnimals|Item|DgProductRadioactive|Product|CustomsInformation|Waybill|DgDeclaration|ExternalReference|LiveAnimalsEpermit|BookingOptionRequest|Price|ProductDg|UnitComposition|Insurance|Shipment|LogisticsAction|DgRadioactiveIsotope|LoadingUnit|Loading|TransportMeans|TransportMovement|Company|PackagingType|LogisticsAgent|Question|Ratings|SecurityDeclaration|LogisticsService|EpermitSignature|Storing|TransportLegs|ULD|PieceDg|HandlingService|ItemDg|NonHumanActor|PublicAuthority|Storage","https://onerecord.iata.org/ns/cargo#LogisticsEvent","https://onerecord.iata.org/ns/cargo#eventFor","https://onerecord.iata.org/ns/cargo#LogisticsObject"</v>
      </c>
      <c r="AX1249" t="str">
        <f t="shared" si="618"/>
        <v/>
      </c>
      <c r="AY1249" t="str">
        <f t="shared" si="619"/>
        <v/>
      </c>
    </row>
    <row r="1250" spans="1:51" x14ac:dyDescent="0.2">
      <c r="A1250" s="5" t="s">
        <v>1254</v>
      </c>
      <c r="B1250" s="5" t="s">
        <v>1212</v>
      </c>
      <c r="C1250" s="5" t="s">
        <v>41</v>
      </c>
      <c r="D1250" s="5" t="s">
        <v>704</v>
      </c>
      <c r="E1250" s="5" t="s">
        <v>1198</v>
      </c>
      <c r="F1250" s="5" t="s">
        <v>89</v>
      </c>
      <c r="G1250">
        <v>1</v>
      </c>
      <c r="I1250" s="5" t="s">
        <v>700</v>
      </c>
      <c r="J1250" s="5" t="s">
        <v>705</v>
      </c>
      <c r="K1250" s="5"/>
      <c r="L1250" t="str">
        <f t="shared" si="589"/>
        <v>LogisticsEvent</v>
      </c>
      <c r="M1250" t="str">
        <f t="shared" si="590"/>
        <v>eventLocation</v>
      </c>
      <c r="N1250" t="str">
        <f t="shared" si="591"/>
        <v>Location</v>
      </c>
      <c r="O1250" t="str">
        <f t="shared" si="592"/>
        <v/>
      </c>
      <c r="P1250" t="str">
        <f t="shared" si="593"/>
        <v/>
      </c>
      <c r="Q1250" t="str">
        <f t="shared" si="594"/>
        <v>Object</v>
      </c>
      <c r="R1250" t="str">
        <f t="shared" si="595"/>
        <v>"Event"</v>
      </c>
      <c r="S1250" t="str">
        <f t="shared" si="596"/>
        <v>"LogisticsEvent"</v>
      </c>
      <c r="T1250" t="str">
        <f t="shared" si="597"/>
        <v>"eventLocation"</v>
      </c>
      <c r="U1250" t="str">
        <f t="shared" si="598"/>
        <v>"Common"</v>
      </c>
      <c r="V1250" t="str">
        <f t="shared" si="599"/>
        <v>"Location"</v>
      </c>
      <c r="W1250">
        <f>IF($A1250="Implicit","",COUNTIFS($C$8:C1250,C1250,$A$8:A1250,"Explicit"))</f>
        <v>3</v>
      </c>
      <c r="X1250" t="str">
        <f t="shared" si="600"/>
        <v>"Event details"</v>
      </c>
      <c r="Y1250" t="str">
        <f t="shared" si="601"/>
        <v>"Location of event"</v>
      </c>
      <c r="Z1250" t="str">
        <f t="shared" si="602"/>
        <v>"false"</v>
      </c>
      <c r="AA1250" t="str">
        <f t="shared" si="603"/>
        <v>"false"</v>
      </c>
      <c r="AB1250" t="str">
        <f t="shared" si="604"/>
        <v>""</v>
      </c>
      <c r="AC1250" t="str">
        <f t="shared" si="605"/>
        <v>"https://onerecord.iata.org/ns/cargo#LogisticsEvent"</v>
      </c>
      <c r="AD1250" t="str">
        <f t="shared" si="606"/>
        <v>"https://onerecord.iata.org/ns/cargo#eventLocation"</v>
      </c>
      <c r="AE1250" t="str">
        <f t="shared" si="607"/>
        <v>"https://onerecord.iata.org/ns/cargo#Location"</v>
      </c>
      <c r="AF1250" t="str">
        <f t="shared" si="608"/>
        <v>"Event","LogisticsEvent","eventLocation","Common","Location",3,"Event details","Location of event","false","false","","https://onerecord.iata.org/ns/cargo#LogisticsEvent","https://onerecord.iata.org/ns/cargo#eventLocation","https://onerecord.iata.org/ns/cargo#Location"</v>
      </c>
      <c r="AG1250" t="str">
        <f t="shared" si="609"/>
        <v>"Event.LogisticsEvent"</v>
      </c>
      <c r="AH1250" t="str">
        <f t="shared" si="610"/>
        <v>"eventLocation"</v>
      </c>
      <c r="AI1250" t="str">
        <f t="shared" si="611"/>
        <v>"Common.Location"</v>
      </c>
      <c r="AJ1250" t="str">
        <f t="shared" si="612"/>
        <v>""</v>
      </c>
      <c r="AK1250" t="str">
        <f t="shared" si="613"/>
        <v>"hasOne"</v>
      </c>
      <c r="AL1250" t="str">
        <f t="shared" si="614"/>
        <v>"Event.LogisticsEvent","eventLocation","Common.Location","","hasOne"</v>
      </c>
      <c r="AN1250">
        <f>COUNTIF(View_conceptual!G:G,L1250)</f>
        <v>1</v>
      </c>
      <c r="AO1250">
        <f>COUNTIF(View_conceptual!H:H,L1250)+COUNTIF(View_conceptual!I:I,N1250)</f>
        <v>0</v>
      </c>
      <c r="AQ1250" t="str">
        <f t="shared" si="615"/>
        <v>"Event","LogisticsEvent","eventLocation","Common","Location",3,"Event details","Location of event","false","false","","https://onerecord.iata.org/ns/cargo#LogisticsEvent","https://onerecord.iata.org/ns/cargo#eventLocation","https://onerecord.iata.org/ns/cargo#Location"</v>
      </c>
      <c r="AR1250" t="str">
        <f t="shared" si="616"/>
        <v/>
      </c>
      <c r="AT1250">
        <f>COUNTIF(View_full!G:G,L1250)</f>
        <v>1</v>
      </c>
      <c r="AU1250">
        <f>COUNTIF(View_full!H:H,L1250)+COUNTIF(View_full!I:I,N1250)</f>
        <v>0</v>
      </c>
      <c r="AV1250">
        <f>COUNTIFS(Property_Manual!$A$2:$A$1206,Raw!L1250,Property_Manual!$B$2:$B$1206,Raw!M1250,Property_Manual!$C$2:$C$1206,Raw!N1250,Property_Manual!$D$2:$D$1206,Raw!O1250,Property_Manual!$F$2:$F$1206,"x")</f>
        <v>0</v>
      </c>
      <c r="AW1250" t="str">
        <f t="shared" si="617"/>
        <v>"Event","LogisticsEvent","eventLocation","Common","Location",3,"Event details","Location of event","false","false","","https://onerecord.iata.org/ns/cargo#LogisticsEvent","https://onerecord.iata.org/ns/cargo#eventLocation","https://onerecord.iata.org/ns/cargo#Location"</v>
      </c>
      <c r="AX1250" t="str">
        <f t="shared" si="618"/>
        <v/>
      </c>
      <c r="AY1250" t="str">
        <f t="shared" si="619"/>
        <v/>
      </c>
    </row>
    <row r="1251" spans="1:51" x14ac:dyDescent="0.2">
      <c r="A1251" s="5" t="s">
        <v>1254</v>
      </c>
      <c r="B1251" s="5" t="s">
        <v>1212</v>
      </c>
      <c r="C1251" s="5" t="s">
        <v>41</v>
      </c>
      <c r="D1251" s="5" t="s">
        <v>706</v>
      </c>
      <c r="E1251" t="s">
        <v>3</v>
      </c>
      <c r="F1251" s="5" t="s">
        <v>697</v>
      </c>
      <c r="G1251">
        <v>1</v>
      </c>
      <c r="I1251" s="5" t="s">
        <v>700</v>
      </c>
      <c r="J1251" s="5" t="s">
        <v>707</v>
      </c>
      <c r="K1251" s="5"/>
      <c r="L1251" t="str">
        <f t="shared" si="589"/>
        <v>LogisticsEvent</v>
      </c>
      <c r="M1251" t="str">
        <f t="shared" si="590"/>
        <v>eventTimeType</v>
      </c>
      <c r="N1251" t="str">
        <f t="shared" si="591"/>
        <v>EventTimeType</v>
      </c>
      <c r="O1251" t="str">
        <f t="shared" si="592"/>
        <v/>
      </c>
      <c r="P1251" t="str">
        <f t="shared" si="593"/>
        <v/>
      </c>
      <c r="Q1251" t="str">
        <f t="shared" si="594"/>
        <v>Object</v>
      </c>
      <c r="R1251" t="str">
        <f t="shared" si="595"/>
        <v>"Event"</v>
      </c>
      <c r="S1251" t="str">
        <f t="shared" si="596"/>
        <v>"LogisticsEvent"</v>
      </c>
      <c r="T1251" t="str">
        <f t="shared" si="597"/>
        <v>"eventTimeType"</v>
      </c>
      <c r="U1251" t="str">
        <f t="shared" si="598"/>
        <v>"Enum"</v>
      </c>
      <c r="V1251" t="str">
        <f t="shared" si="599"/>
        <v>"EventTimeType"</v>
      </c>
      <c r="W1251">
        <f>IF($A1251="Implicit","",COUNTIFS($C$8:C1251,C1251,$A$8:A1251,"Explicit"))</f>
        <v>4</v>
      </c>
      <c r="X1251" t="str">
        <f t="shared" si="600"/>
        <v>"Event details"</v>
      </c>
      <c r="Y1251" t="str">
        <f t="shared" si="601"/>
        <v>"Indicates type of event e.g.  Scheduled; Estimated; Actual"</v>
      </c>
      <c r="Z1251" t="str">
        <f t="shared" si="602"/>
        <v>"false"</v>
      </c>
      <c r="AA1251" t="str">
        <f t="shared" si="603"/>
        <v>"true"</v>
      </c>
      <c r="AB1251" t="str">
        <f t="shared" si="604"/>
        <v>""</v>
      </c>
      <c r="AC1251" t="str">
        <f t="shared" si="605"/>
        <v>"https://onerecord.iata.org/ns/cargo#LogisticsEvent"</v>
      </c>
      <c r="AD1251" t="str">
        <f t="shared" si="606"/>
        <v>"https://onerecord.iata.org/ns/cargo#eventTimeType"</v>
      </c>
      <c r="AE1251" t="str">
        <f t="shared" si="607"/>
        <v>"https://onerecord.iata.org/ns/cargo#EventTimeType"</v>
      </c>
      <c r="AF1251" t="str">
        <f t="shared" si="608"/>
        <v>"Event","LogisticsEvent","eventTimeType","Enum","EventTimeType",4,"Event details","Indicates type of event e.g.  Scheduled; Estimated; Actual","false","true","","https://onerecord.iata.org/ns/cargo#LogisticsEvent","https://onerecord.iata.org/ns/cargo#eventTimeType","https://onerecord.iata.org/ns/cargo#EventTimeType"</v>
      </c>
      <c r="AG1251" t="str">
        <f t="shared" si="609"/>
        <v>"Event.LogisticsEvent"</v>
      </c>
      <c r="AH1251" t="str">
        <f t="shared" si="610"/>
        <v>"eventTimeType"</v>
      </c>
      <c r="AI1251" t="str">
        <f t="shared" si="611"/>
        <v>"Enum.EventTimeType"</v>
      </c>
      <c r="AJ1251" t="str">
        <f t="shared" si="612"/>
        <v>""</v>
      </c>
      <c r="AK1251" t="str">
        <f t="shared" si="613"/>
        <v>"hasOne"</v>
      </c>
      <c r="AL1251" t="str">
        <f t="shared" si="614"/>
        <v>"Event.LogisticsEvent","eventTimeType","Enum.EventTimeType","","hasOne"</v>
      </c>
      <c r="AN1251">
        <f>COUNTIF(View_conceptual!G:G,L1251)</f>
        <v>1</v>
      </c>
      <c r="AO1251">
        <f>COUNTIF(View_conceptual!H:H,L1251)+COUNTIF(View_conceptual!I:I,N1251)</f>
        <v>0</v>
      </c>
      <c r="AQ1251" t="str">
        <f t="shared" si="615"/>
        <v>"Event","LogisticsEvent","eventTimeType","Enum","EventTimeType",4,"Event details","Indicates type of event e.g.  Scheduled; Estimated; Actual","false","true","","https://onerecord.iata.org/ns/cargo#LogisticsEvent","https://onerecord.iata.org/ns/cargo#eventTimeType","https://onerecord.iata.org/ns/cargo#EventTimeType"</v>
      </c>
      <c r="AR1251" t="str">
        <f t="shared" si="616"/>
        <v/>
      </c>
      <c r="AT1251">
        <f>COUNTIF(View_full!G:G,L1251)</f>
        <v>1</v>
      </c>
      <c r="AU1251">
        <f>COUNTIF(View_full!H:H,L1251)+COUNTIF(View_full!I:I,N1251)</f>
        <v>0</v>
      </c>
      <c r="AV1251">
        <f>COUNTIFS(Property_Manual!$A$2:$A$1206,Raw!L1251,Property_Manual!$B$2:$B$1206,Raw!M1251,Property_Manual!$C$2:$C$1206,Raw!N1251,Property_Manual!$D$2:$D$1206,Raw!O1251,Property_Manual!$F$2:$F$1206,"x")</f>
        <v>0</v>
      </c>
      <c r="AW1251" t="str">
        <f t="shared" si="617"/>
        <v>"Event","LogisticsEvent","eventTimeType","Enum","EventTimeType",4,"Event details","Indicates type of event e.g.  Scheduled; Estimated; Actual","false","true","","https://onerecord.iata.org/ns/cargo#LogisticsEvent","https://onerecord.iata.org/ns/cargo#eventTimeType","https://onerecord.iata.org/ns/cargo#EventTimeType"</v>
      </c>
      <c r="AX1251" t="str">
        <f t="shared" si="618"/>
        <v/>
      </c>
      <c r="AY1251" t="str">
        <f t="shared" si="619"/>
        <v/>
      </c>
    </row>
    <row r="1252" spans="1:51" x14ac:dyDescent="0.2">
      <c r="A1252" s="5" t="s">
        <v>1254</v>
      </c>
      <c r="B1252" s="5" t="s">
        <v>1212</v>
      </c>
      <c r="C1252" s="5" t="s">
        <v>41</v>
      </c>
      <c r="D1252" s="5" t="s">
        <v>708</v>
      </c>
      <c r="E1252" t="s">
        <v>1836</v>
      </c>
      <c r="F1252" s="5" t="s">
        <v>30</v>
      </c>
      <c r="G1252">
        <v>1</v>
      </c>
      <c r="I1252" s="5" t="s">
        <v>700</v>
      </c>
      <c r="J1252" s="5" t="s">
        <v>709</v>
      </c>
      <c r="K1252" s="5" t="s">
        <v>1831</v>
      </c>
      <c r="L1252" t="str">
        <f t="shared" si="589"/>
        <v>LogisticsEvent</v>
      </c>
      <c r="M1252" t="str">
        <f t="shared" si="590"/>
        <v>recordingActor</v>
      </c>
      <c r="N1252" t="str">
        <f t="shared" si="591"/>
        <v>Actor</v>
      </c>
      <c r="O1252" t="str">
        <f t="shared" si="592"/>
        <v/>
      </c>
      <c r="P1252" t="str">
        <f t="shared" si="593"/>
        <v>Person|NonHumanActor</v>
      </c>
      <c r="Q1252" t="str">
        <f t="shared" si="594"/>
        <v>Object</v>
      </c>
      <c r="R1252" t="str">
        <f t="shared" si="595"/>
        <v>"Event"</v>
      </c>
      <c r="S1252" t="str">
        <f t="shared" si="596"/>
        <v>"LogisticsEvent"</v>
      </c>
      <c r="T1252" t="str">
        <f t="shared" si="597"/>
        <v>"recordingActor"</v>
      </c>
      <c r="U1252" t="str">
        <f t="shared" si="598"/>
        <v>"Agent"</v>
      </c>
      <c r="V1252" t="str">
        <f t="shared" si="599"/>
        <v>"Actor"</v>
      </c>
      <c r="W1252">
        <f>IF($A1252="Implicit","",COUNTIFS($C$8:C1252,C1252,$A$8:A1252,"Explicit"))</f>
        <v>5</v>
      </c>
      <c r="X1252" t="str">
        <f t="shared" si="600"/>
        <v>"Event details"</v>
      </c>
      <c r="Y1252" t="str">
        <f t="shared" si="601"/>
        <v>"Reference to the Actor recording the LogisticsEvent"</v>
      </c>
      <c r="Z1252" t="str">
        <f t="shared" si="602"/>
        <v>"false"</v>
      </c>
      <c r="AA1252" t="str">
        <f t="shared" si="603"/>
        <v>"false"</v>
      </c>
      <c r="AB1252" t="str">
        <f t="shared" si="604"/>
        <v>"Person|NonHumanActor"</v>
      </c>
      <c r="AC1252" t="str">
        <f t="shared" si="605"/>
        <v>"https://onerecord.iata.org/ns/cargo#LogisticsEvent"</v>
      </c>
      <c r="AD1252" t="str">
        <f t="shared" si="606"/>
        <v>"https://onerecord.iata.org/ns/cargo#recordingActor"</v>
      </c>
      <c r="AE1252" t="str">
        <f t="shared" si="607"/>
        <v>"https://onerecord.iata.org/ns/cargo#Actor"</v>
      </c>
      <c r="AF1252" t="str">
        <f t="shared" si="608"/>
        <v>"Event","LogisticsEvent","recordingActor","Agent","Actor",5,"Event details","Reference to the Actor recording the LogisticsEvent","false","false","Person|NonHumanActor","https://onerecord.iata.org/ns/cargo#LogisticsEvent","https://onerecord.iata.org/ns/cargo#recordingActor","https://onerecord.iata.org/ns/cargo#Actor"</v>
      </c>
      <c r="AG1252" t="str">
        <f t="shared" si="609"/>
        <v>"Event.LogisticsEvent"</v>
      </c>
      <c r="AH1252" t="str">
        <f t="shared" si="610"/>
        <v>"recordingActor"</v>
      </c>
      <c r="AI1252" t="str">
        <f t="shared" si="611"/>
        <v>"Agent.Actor"</v>
      </c>
      <c r="AJ1252" t="str">
        <f t="shared" si="612"/>
        <v>""</v>
      </c>
      <c r="AK1252" t="str">
        <f t="shared" si="613"/>
        <v>"hasOne"</v>
      </c>
      <c r="AL1252" t="str">
        <f t="shared" si="614"/>
        <v>"Event.LogisticsEvent","recordingActor","Agent.Actor","","hasOne"</v>
      </c>
      <c r="AN1252">
        <f>COUNTIF(View_conceptual!G:G,L1252)</f>
        <v>1</v>
      </c>
      <c r="AO1252">
        <f>COUNTIF(View_conceptual!H:H,L1252)+COUNTIF(View_conceptual!I:I,N1252)</f>
        <v>0</v>
      </c>
      <c r="AQ1252" t="str">
        <f t="shared" si="615"/>
        <v>"Event","LogisticsEvent","recordingActor","Agent","Actor",5,"Event details","Reference to the Actor recording the LogisticsEvent","false","false","Person|NonHumanActor","https://onerecord.iata.org/ns/cargo#LogisticsEvent","https://onerecord.iata.org/ns/cargo#recordingActor","https://onerecord.iata.org/ns/cargo#Actor"</v>
      </c>
      <c r="AR1252" t="str">
        <f t="shared" si="616"/>
        <v/>
      </c>
      <c r="AT1252">
        <f>COUNTIF(View_full!G:G,L1252)</f>
        <v>1</v>
      </c>
      <c r="AU1252">
        <f>COUNTIF(View_full!H:H,L1252)+COUNTIF(View_full!I:I,N1252)</f>
        <v>0</v>
      </c>
      <c r="AV1252">
        <f>COUNTIFS(Property_Manual!$A$2:$A$1206,Raw!L1252,Property_Manual!$B$2:$B$1206,Raw!M1252,Property_Manual!$C$2:$C$1206,Raw!N1252,Property_Manual!$D$2:$D$1206,Raw!O1252,Property_Manual!$F$2:$F$1206,"x")</f>
        <v>0</v>
      </c>
      <c r="AW1252" t="str">
        <f t="shared" si="617"/>
        <v>"Event","LogisticsEvent","recordingActor","Agent","Actor",5,"Event details","Reference to the Actor recording the LogisticsEvent","false","false","Person|NonHumanActor","https://onerecord.iata.org/ns/cargo#LogisticsEvent","https://onerecord.iata.org/ns/cargo#recordingActor","https://onerecord.iata.org/ns/cargo#Actor"</v>
      </c>
      <c r="AX1252" t="str">
        <f t="shared" si="618"/>
        <v/>
      </c>
      <c r="AY1252" t="str">
        <f t="shared" si="619"/>
        <v/>
      </c>
    </row>
    <row r="1253" spans="1:51" x14ac:dyDescent="0.2">
      <c r="A1253" s="5" t="s">
        <v>1254</v>
      </c>
      <c r="B1253" s="5" t="s">
        <v>1212</v>
      </c>
      <c r="C1253" s="5" t="s">
        <v>41</v>
      </c>
      <c r="D1253" s="5" t="s">
        <v>710</v>
      </c>
      <c r="E1253" t="s">
        <v>1836</v>
      </c>
      <c r="F1253" s="5" t="s">
        <v>100</v>
      </c>
      <c r="G1253">
        <v>1</v>
      </c>
      <c r="I1253" s="5" t="s">
        <v>700</v>
      </c>
      <c r="J1253" s="5" t="s">
        <v>711</v>
      </c>
      <c r="K1253" s="5" t="s">
        <v>1830</v>
      </c>
      <c r="L1253" t="str">
        <f t="shared" si="589"/>
        <v>LogisticsEvent</v>
      </c>
      <c r="M1253" t="str">
        <f t="shared" si="590"/>
        <v>recordingOrganization</v>
      </c>
      <c r="N1253" t="str">
        <f t="shared" si="591"/>
        <v>Organization</v>
      </c>
      <c r="O1253" t="str">
        <f t="shared" si="592"/>
        <v/>
      </c>
      <c r="P1253" t="str">
        <f t="shared" si="593"/>
        <v>Carrier|Company|PublicAuthority</v>
      </c>
      <c r="Q1253" t="str">
        <f t="shared" si="594"/>
        <v>Object</v>
      </c>
      <c r="R1253" t="str">
        <f t="shared" si="595"/>
        <v>"Event"</v>
      </c>
      <c r="S1253" t="str">
        <f t="shared" si="596"/>
        <v>"LogisticsEvent"</v>
      </c>
      <c r="T1253" t="str">
        <f t="shared" si="597"/>
        <v>"recordingOrganization"</v>
      </c>
      <c r="U1253" t="str">
        <f t="shared" si="598"/>
        <v>"Agent"</v>
      </c>
      <c r="V1253" t="str">
        <f t="shared" si="599"/>
        <v>"Organization"</v>
      </c>
      <c r="W1253">
        <f>IF($A1253="Implicit","",COUNTIFS($C$8:C1253,C1253,$A$8:A1253,"Explicit"))</f>
        <v>6</v>
      </c>
      <c r="X1253" t="str">
        <f t="shared" si="600"/>
        <v>"Event details"</v>
      </c>
      <c r="Y1253" t="str">
        <f t="shared" si="601"/>
        <v>"Organization recording the LogisticsEvent"</v>
      </c>
      <c r="Z1253" t="str">
        <f t="shared" si="602"/>
        <v>"false"</v>
      </c>
      <c r="AA1253" t="str">
        <f t="shared" si="603"/>
        <v>"false"</v>
      </c>
      <c r="AB1253" t="str">
        <f t="shared" si="604"/>
        <v>"Carrier|Company|PublicAuthority"</v>
      </c>
      <c r="AC1253" t="str">
        <f t="shared" si="605"/>
        <v>"https://onerecord.iata.org/ns/cargo#LogisticsEvent"</v>
      </c>
      <c r="AD1253" t="str">
        <f t="shared" si="606"/>
        <v>"https://onerecord.iata.org/ns/cargo#recordingOrganization"</v>
      </c>
      <c r="AE1253" t="str">
        <f t="shared" si="607"/>
        <v>"https://onerecord.iata.org/ns/cargo#Organization"</v>
      </c>
      <c r="AF1253" t="str">
        <f t="shared" si="608"/>
        <v>"Event","LogisticsEvent","recordingOrganization","Agent","Organization",6,"Event details","Organization recording the LogisticsEvent","false","false","Carrier|Company|PublicAuthority","https://onerecord.iata.org/ns/cargo#LogisticsEvent","https://onerecord.iata.org/ns/cargo#recordingOrganization","https://onerecord.iata.org/ns/cargo#Organization"</v>
      </c>
      <c r="AG1253" t="str">
        <f t="shared" si="609"/>
        <v>"Event.LogisticsEvent"</v>
      </c>
      <c r="AH1253" t="str">
        <f t="shared" si="610"/>
        <v>"recordingOrganization"</v>
      </c>
      <c r="AI1253" t="str">
        <f t="shared" si="611"/>
        <v>"Agent.Organization"</v>
      </c>
      <c r="AJ1253" t="str">
        <f t="shared" si="612"/>
        <v>""</v>
      </c>
      <c r="AK1253" t="str">
        <f t="shared" si="613"/>
        <v>"hasOne"</v>
      </c>
      <c r="AL1253" t="str">
        <f t="shared" si="614"/>
        <v>"Event.LogisticsEvent","recordingOrganization","Agent.Organization","","hasOne"</v>
      </c>
      <c r="AN1253">
        <f>COUNTIF(View_conceptual!G:G,L1253)</f>
        <v>1</v>
      </c>
      <c r="AO1253">
        <f>COUNTIF(View_conceptual!H:H,L1253)+COUNTIF(View_conceptual!I:I,N1253)</f>
        <v>0</v>
      </c>
      <c r="AQ1253" t="str">
        <f t="shared" si="615"/>
        <v>"Event","LogisticsEvent","recordingOrganization","Agent","Organization",6,"Event details","Organization recording the LogisticsEvent","false","false","Carrier|Company|PublicAuthority","https://onerecord.iata.org/ns/cargo#LogisticsEvent","https://onerecord.iata.org/ns/cargo#recordingOrganization","https://onerecord.iata.org/ns/cargo#Organization"</v>
      </c>
      <c r="AR1253" t="str">
        <f t="shared" si="616"/>
        <v/>
      </c>
      <c r="AT1253">
        <f>COUNTIF(View_full!G:G,L1253)</f>
        <v>1</v>
      </c>
      <c r="AU1253">
        <f>COUNTIF(View_full!H:H,L1253)+COUNTIF(View_full!I:I,N1253)</f>
        <v>0</v>
      </c>
      <c r="AV1253">
        <f>COUNTIFS(Property_Manual!$A$2:$A$1206,Raw!L1253,Property_Manual!$B$2:$B$1206,Raw!M1253,Property_Manual!$C$2:$C$1206,Raw!N1253,Property_Manual!$D$2:$D$1206,Raw!O1253,Property_Manual!$F$2:$F$1206,"x")</f>
        <v>0</v>
      </c>
      <c r="AW1253" t="str">
        <f t="shared" si="617"/>
        <v>"Event","LogisticsEvent","recordingOrganization","Agent","Organization",6,"Event details","Organization recording the LogisticsEvent","false","false","Carrier|Company|PublicAuthority","https://onerecord.iata.org/ns/cargo#LogisticsEvent","https://onerecord.iata.org/ns/cargo#recordingOrganization","https://onerecord.iata.org/ns/cargo#Organization"</v>
      </c>
      <c r="AX1253" t="str">
        <f t="shared" si="618"/>
        <v/>
      </c>
      <c r="AY1253" t="str">
        <f t="shared" si="619"/>
        <v/>
      </c>
    </row>
    <row r="1254" spans="1:51" x14ac:dyDescent="0.2">
      <c r="A1254" s="5" t="s">
        <v>1255</v>
      </c>
      <c r="B1254" s="5" t="s">
        <v>1212</v>
      </c>
      <c r="C1254" s="5" t="s">
        <v>41</v>
      </c>
      <c r="D1254" s="5" t="s">
        <v>702</v>
      </c>
      <c r="E1254" t="s">
        <v>1196</v>
      </c>
      <c r="F1254" s="5" t="s">
        <v>21</v>
      </c>
      <c r="G1254">
        <v>1</v>
      </c>
      <c r="I1254" s="5" t="s">
        <v>700</v>
      </c>
      <c r="J1254" s="5" t="s">
        <v>703</v>
      </c>
      <c r="K1254" s="5" t="s">
        <v>1829</v>
      </c>
      <c r="L1254" t="str">
        <f t="shared" si="589"/>
        <v>LogisticsEvent</v>
      </c>
      <c r="M1254" t="str">
        <f t="shared" si="590"/>
        <v>eventFor</v>
      </c>
      <c r="N1254" t="str">
        <f t="shared" si="591"/>
        <v>LogisticsActivity</v>
      </c>
      <c r="O1254" t="str">
        <f t="shared" si="592"/>
        <v/>
      </c>
      <c r="P1254" t="str">
        <f t="shared" si="593"/>
        <v>UnitComposition|TransportMovement|Storage</v>
      </c>
      <c r="Q1254" t="str">
        <f t="shared" si="594"/>
        <v>Object</v>
      </c>
      <c r="R1254" t="str">
        <f t="shared" si="595"/>
        <v/>
      </c>
      <c r="S1254" t="str">
        <f t="shared" si="596"/>
        <v/>
      </c>
      <c r="T1254" t="str">
        <f t="shared" si="597"/>
        <v/>
      </c>
      <c r="U1254" t="str">
        <f t="shared" si="598"/>
        <v/>
      </c>
      <c r="V1254" t="str">
        <f t="shared" si="599"/>
        <v/>
      </c>
      <c r="W1254" t="str">
        <f>IF($A1254="Implicit","",COUNTIFS($C$8:C1254,C1254,$A$8:A1254,"Explicit"))</f>
        <v/>
      </c>
      <c r="X1254" t="str">
        <f t="shared" si="600"/>
        <v/>
      </c>
      <c r="Y1254" t="str">
        <f t="shared" si="601"/>
        <v/>
      </c>
      <c r="Z1254" t="str">
        <f t="shared" si="602"/>
        <v/>
      </c>
      <c r="AA1254" t="str">
        <f t="shared" si="603"/>
        <v/>
      </c>
      <c r="AB1254" t="str">
        <f t="shared" si="604"/>
        <v/>
      </c>
      <c r="AC1254" t="str">
        <f t="shared" si="605"/>
        <v/>
      </c>
      <c r="AD1254" t="str">
        <f t="shared" si="606"/>
        <v/>
      </c>
      <c r="AE1254" t="str">
        <f t="shared" si="607"/>
        <v/>
      </c>
      <c r="AF1254" t="str">
        <f t="shared" si="608"/>
        <v/>
      </c>
      <c r="AG1254" t="str">
        <f t="shared" si="609"/>
        <v>"Event.LogisticsEvent"</v>
      </c>
      <c r="AH1254" t="str">
        <f t="shared" si="610"/>
        <v>"eventFor"</v>
      </c>
      <c r="AI1254" t="str">
        <f t="shared" si="611"/>
        <v>"Abstract.LogisticsActivity"</v>
      </c>
      <c r="AJ1254" t="str">
        <f t="shared" si="612"/>
        <v>""</v>
      </c>
      <c r="AK1254" t="str">
        <f t="shared" si="613"/>
        <v>"hasOne"</v>
      </c>
      <c r="AL1254" t="str">
        <f t="shared" si="614"/>
        <v>"Event.LogisticsEvent","eventFor","Abstract.LogisticsActivity","","hasOne"</v>
      </c>
      <c r="AN1254">
        <f>COUNTIF(View_conceptual!G:G,L1254)</f>
        <v>1</v>
      </c>
      <c r="AO1254">
        <f>COUNTIF(View_conceptual!H:H,L1254)+COUNTIF(View_conceptual!I:I,N1254)</f>
        <v>0</v>
      </c>
      <c r="AQ1254" t="str">
        <f t="shared" si="615"/>
        <v/>
      </c>
      <c r="AR1254" t="str">
        <f t="shared" si="616"/>
        <v/>
      </c>
      <c r="AT1254">
        <f>COUNTIF(View_full!G:G,L1254)</f>
        <v>1</v>
      </c>
      <c r="AU1254">
        <f>COUNTIF(View_full!H:H,L1254)+COUNTIF(View_full!I:I,N1254)</f>
        <v>0</v>
      </c>
      <c r="AV1254">
        <f>COUNTIFS(Property_Manual!$A$2:$A$1206,Raw!L1254,Property_Manual!$B$2:$B$1206,Raw!M1254,Property_Manual!$C$2:$C$1206,Raw!N1254,Property_Manual!$D$2:$D$1206,Raw!O1254,Property_Manual!$F$2:$F$1206,"x")</f>
        <v>0</v>
      </c>
      <c r="AW1254" t="str">
        <f t="shared" si="617"/>
        <v/>
      </c>
      <c r="AX1254" t="str">
        <f t="shared" si="618"/>
        <v/>
      </c>
      <c r="AY1254" t="str">
        <f t="shared" si="619"/>
        <v/>
      </c>
    </row>
    <row r="1255" spans="1:51" x14ac:dyDescent="0.2">
      <c r="A1255" s="5" t="s">
        <v>1255</v>
      </c>
      <c r="B1255" s="5" t="s">
        <v>1212</v>
      </c>
      <c r="C1255" s="5" t="s">
        <v>41</v>
      </c>
      <c r="D1255" s="5" t="s">
        <v>702</v>
      </c>
      <c r="E1255" t="s">
        <v>1198</v>
      </c>
      <c r="F1255" s="5" t="s">
        <v>82</v>
      </c>
      <c r="G1255">
        <v>1</v>
      </c>
      <c r="I1255" s="5" t="s">
        <v>700</v>
      </c>
      <c r="J1255" s="5" t="s">
        <v>703</v>
      </c>
      <c r="K1255" s="5"/>
      <c r="L1255" t="str">
        <f t="shared" si="589"/>
        <v>LogisticsEvent</v>
      </c>
      <c r="M1255" t="str">
        <f t="shared" si="590"/>
        <v>eventFor</v>
      </c>
      <c r="N1255" t="str">
        <f t="shared" si="591"/>
        <v>Answer</v>
      </c>
      <c r="O1255" t="str">
        <f t="shared" si="592"/>
        <v/>
      </c>
      <c r="P1255" t="str">
        <f t="shared" si="593"/>
        <v/>
      </c>
      <c r="Q1255" t="str">
        <f t="shared" si="594"/>
        <v>Object</v>
      </c>
      <c r="R1255" t="str">
        <f t="shared" si="595"/>
        <v/>
      </c>
      <c r="S1255" t="str">
        <f t="shared" si="596"/>
        <v/>
      </c>
      <c r="T1255" t="str">
        <f t="shared" si="597"/>
        <v/>
      </c>
      <c r="U1255" t="str">
        <f t="shared" si="598"/>
        <v/>
      </c>
      <c r="V1255" t="str">
        <f t="shared" si="599"/>
        <v/>
      </c>
      <c r="W1255" t="str">
        <f>IF($A1255="Implicit","",COUNTIFS($C$8:C1255,C1255,$A$8:A1255,"Explicit"))</f>
        <v/>
      </c>
      <c r="X1255" t="str">
        <f t="shared" si="600"/>
        <v/>
      </c>
      <c r="Y1255" t="str">
        <f t="shared" si="601"/>
        <v/>
      </c>
      <c r="Z1255" t="str">
        <f t="shared" si="602"/>
        <v/>
      </c>
      <c r="AA1255" t="str">
        <f t="shared" si="603"/>
        <v/>
      </c>
      <c r="AB1255" t="str">
        <f t="shared" si="604"/>
        <v/>
      </c>
      <c r="AC1255" t="str">
        <f t="shared" si="605"/>
        <v/>
      </c>
      <c r="AD1255" t="str">
        <f t="shared" si="606"/>
        <v/>
      </c>
      <c r="AE1255" t="str">
        <f t="shared" si="607"/>
        <v/>
      </c>
      <c r="AF1255" t="str">
        <f t="shared" si="608"/>
        <v/>
      </c>
      <c r="AG1255" t="str">
        <f t="shared" si="609"/>
        <v>"Event.LogisticsEvent"</v>
      </c>
      <c r="AH1255" t="str">
        <f t="shared" si="610"/>
        <v>"eventFor"</v>
      </c>
      <c r="AI1255" t="str">
        <f t="shared" si="611"/>
        <v>"Common.Answer"</v>
      </c>
      <c r="AJ1255" t="str">
        <f t="shared" si="612"/>
        <v>""</v>
      </c>
      <c r="AK1255" t="str">
        <f t="shared" si="613"/>
        <v>"hasOne"</v>
      </c>
      <c r="AL1255" t="str">
        <f t="shared" si="614"/>
        <v>"Event.LogisticsEvent","eventFor","Common.Answer","","hasOne"</v>
      </c>
      <c r="AN1255">
        <f>COUNTIF(View_conceptual!G:G,L1255)</f>
        <v>1</v>
      </c>
      <c r="AO1255">
        <f>COUNTIF(View_conceptual!H:H,L1255)+COUNTIF(View_conceptual!I:I,N1255)</f>
        <v>0</v>
      </c>
      <c r="AQ1255" t="str">
        <f t="shared" si="615"/>
        <v/>
      </c>
      <c r="AR1255" t="str">
        <f t="shared" si="616"/>
        <v/>
      </c>
      <c r="AT1255">
        <f>COUNTIF(View_full!G:G,L1255)</f>
        <v>1</v>
      </c>
      <c r="AU1255">
        <f>COUNTIF(View_full!H:H,L1255)+COUNTIF(View_full!I:I,N1255)</f>
        <v>1</v>
      </c>
      <c r="AV1255">
        <f>COUNTIFS(Property_Manual!$A$2:$A$1206,Raw!L1255,Property_Manual!$B$2:$B$1206,Raw!M1255,Property_Manual!$C$2:$C$1206,Raw!N1255,Property_Manual!$D$2:$D$1206,Raw!O1255,Property_Manual!$F$2:$F$1206,"x")</f>
        <v>0</v>
      </c>
      <c r="AW1255" t="str">
        <f t="shared" si="617"/>
        <v/>
      </c>
      <c r="AX1255" t="str">
        <f t="shared" si="618"/>
        <v/>
      </c>
      <c r="AY1255" t="str">
        <f t="shared" si="619"/>
        <v/>
      </c>
    </row>
    <row r="1256" spans="1:51" x14ac:dyDescent="0.2">
      <c r="A1256" s="5" t="s">
        <v>1255</v>
      </c>
      <c r="B1256" s="5" t="s">
        <v>1212</v>
      </c>
      <c r="C1256" s="5" t="s">
        <v>41</v>
      </c>
      <c r="D1256" s="5" t="s">
        <v>702</v>
      </c>
      <c r="E1256" t="s">
        <v>1836</v>
      </c>
      <c r="F1256" s="5" t="s">
        <v>30</v>
      </c>
      <c r="G1256">
        <v>1</v>
      </c>
      <c r="I1256" s="5" t="s">
        <v>700</v>
      </c>
      <c r="J1256" s="5" t="s">
        <v>703</v>
      </c>
      <c r="K1256" s="5" t="s">
        <v>1831</v>
      </c>
      <c r="L1256" t="str">
        <f t="shared" si="589"/>
        <v>LogisticsEvent</v>
      </c>
      <c r="M1256" t="str">
        <f t="shared" si="590"/>
        <v>eventFor</v>
      </c>
      <c r="N1256" t="str">
        <f t="shared" si="591"/>
        <v>Actor</v>
      </c>
      <c r="O1256" t="str">
        <f t="shared" si="592"/>
        <v/>
      </c>
      <c r="P1256" t="str">
        <f t="shared" si="593"/>
        <v>Person|NonHumanActor</v>
      </c>
      <c r="Q1256" t="str">
        <f t="shared" si="594"/>
        <v>Object</v>
      </c>
      <c r="R1256" t="str">
        <f t="shared" si="595"/>
        <v/>
      </c>
      <c r="S1256" t="str">
        <f t="shared" si="596"/>
        <v/>
      </c>
      <c r="T1256" t="str">
        <f t="shared" si="597"/>
        <v/>
      </c>
      <c r="U1256" t="str">
        <f t="shared" si="598"/>
        <v/>
      </c>
      <c r="V1256" t="str">
        <f t="shared" si="599"/>
        <v/>
      </c>
      <c r="W1256" t="str">
        <f>IF($A1256="Implicit","",COUNTIFS($C$8:C1256,C1256,$A$8:A1256,"Explicit"))</f>
        <v/>
      </c>
      <c r="X1256" t="str">
        <f t="shared" si="600"/>
        <v/>
      </c>
      <c r="Y1256" t="str">
        <f t="shared" si="601"/>
        <v/>
      </c>
      <c r="Z1256" t="str">
        <f t="shared" si="602"/>
        <v/>
      </c>
      <c r="AA1256" t="str">
        <f t="shared" si="603"/>
        <v/>
      </c>
      <c r="AB1256" t="str">
        <f t="shared" si="604"/>
        <v/>
      </c>
      <c r="AC1256" t="str">
        <f t="shared" si="605"/>
        <v/>
      </c>
      <c r="AD1256" t="str">
        <f t="shared" si="606"/>
        <v/>
      </c>
      <c r="AE1256" t="str">
        <f t="shared" si="607"/>
        <v/>
      </c>
      <c r="AF1256" t="str">
        <f t="shared" si="608"/>
        <v/>
      </c>
      <c r="AG1256" t="str">
        <f t="shared" si="609"/>
        <v>"Event.LogisticsEvent"</v>
      </c>
      <c r="AH1256" t="str">
        <f t="shared" si="610"/>
        <v>"eventFor"</v>
      </c>
      <c r="AI1256" t="str">
        <f t="shared" si="611"/>
        <v>"Agent.Actor"</v>
      </c>
      <c r="AJ1256" t="str">
        <f t="shared" si="612"/>
        <v>""</v>
      </c>
      <c r="AK1256" t="str">
        <f t="shared" si="613"/>
        <v>"hasOne"</v>
      </c>
      <c r="AL1256" t="str">
        <f t="shared" si="614"/>
        <v>"Event.LogisticsEvent","eventFor","Agent.Actor","","hasOne"</v>
      </c>
      <c r="AN1256">
        <f>COUNTIF(View_conceptual!G:G,L1256)</f>
        <v>1</v>
      </c>
      <c r="AO1256">
        <f>COUNTIF(View_conceptual!H:H,L1256)+COUNTIF(View_conceptual!I:I,N1256)</f>
        <v>0</v>
      </c>
      <c r="AQ1256" t="str">
        <f t="shared" si="615"/>
        <v/>
      </c>
      <c r="AR1256" t="str">
        <f t="shared" si="616"/>
        <v/>
      </c>
      <c r="AT1256">
        <f>COUNTIF(View_full!G:G,L1256)</f>
        <v>1</v>
      </c>
      <c r="AU1256">
        <f>COUNTIF(View_full!H:H,L1256)+COUNTIF(View_full!I:I,N1256)</f>
        <v>0</v>
      </c>
      <c r="AV1256">
        <f>COUNTIFS(Property_Manual!$A$2:$A$1206,Raw!L1256,Property_Manual!$B$2:$B$1206,Raw!M1256,Property_Manual!$C$2:$C$1206,Raw!N1256,Property_Manual!$D$2:$D$1206,Raw!O1256,Property_Manual!$F$2:$F$1206,"x")</f>
        <v>0</v>
      </c>
      <c r="AW1256" t="str">
        <f t="shared" si="617"/>
        <v/>
      </c>
      <c r="AX1256" t="str">
        <f t="shared" si="618"/>
        <v/>
      </c>
      <c r="AY1256" t="str">
        <f t="shared" si="619"/>
        <v/>
      </c>
    </row>
    <row r="1257" spans="1:51" x14ac:dyDescent="0.2">
      <c r="A1257" s="5" t="s">
        <v>1255</v>
      </c>
      <c r="B1257" s="5" t="s">
        <v>1212</v>
      </c>
      <c r="C1257" s="5" t="s">
        <v>41</v>
      </c>
      <c r="D1257" s="5" t="s">
        <v>702</v>
      </c>
      <c r="E1257" s="5" t="s">
        <v>20</v>
      </c>
      <c r="F1257" s="5" t="s">
        <v>109</v>
      </c>
      <c r="G1257">
        <v>1</v>
      </c>
      <c r="I1257" s="5" t="s">
        <v>700</v>
      </c>
      <c r="J1257" s="5" t="s">
        <v>703</v>
      </c>
      <c r="K1257" s="5" t="s">
        <v>1833</v>
      </c>
      <c r="L1257" t="str">
        <f t="shared" si="589"/>
        <v>LogisticsEvent</v>
      </c>
      <c r="M1257" t="str">
        <f t="shared" si="590"/>
        <v>eventFor</v>
      </c>
      <c r="N1257" t="str">
        <f t="shared" si="591"/>
        <v>Piece</v>
      </c>
      <c r="O1257" t="str">
        <f t="shared" si="592"/>
        <v/>
      </c>
      <c r="P1257" t="str">
        <f t="shared" si="593"/>
        <v>PieceLiveAnimals|PieceDg</v>
      </c>
      <c r="Q1257" t="str">
        <f t="shared" si="594"/>
        <v>Object</v>
      </c>
      <c r="R1257" t="str">
        <f t="shared" si="595"/>
        <v/>
      </c>
      <c r="S1257" t="str">
        <f t="shared" si="596"/>
        <v/>
      </c>
      <c r="T1257" t="str">
        <f t="shared" si="597"/>
        <v/>
      </c>
      <c r="U1257" t="str">
        <f t="shared" si="598"/>
        <v/>
      </c>
      <c r="V1257" t="str">
        <f t="shared" si="599"/>
        <v/>
      </c>
      <c r="W1257" t="str">
        <f>IF($A1257="Implicit","",COUNTIFS($C$8:C1257,C1257,$A$8:A1257,"Explicit"))</f>
        <v/>
      </c>
      <c r="X1257" t="str">
        <f t="shared" si="600"/>
        <v/>
      </c>
      <c r="Y1257" t="str">
        <f t="shared" si="601"/>
        <v/>
      </c>
      <c r="Z1257" t="str">
        <f t="shared" si="602"/>
        <v/>
      </c>
      <c r="AA1257" t="str">
        <f t="shared" si="603"/>
        <v/>
      </c>
      <c r="AB1257" t="str">
        <f t="shared" si="604"/>
        <v/>
      </c>
      <c r="AC1257" t="str">
        <f t="shared" si="605"/>
        <v/>
      </c>
      <c r="AD1257" t="str">
        <f t="shared" si="606"/>
        <v/>
      </c>
      <c r="AE1257" t="str">
        <f t="shared" si="607"/>
        <v/>
      </c>
      <c r="AF1257" t="str">
        <f t="shared" si="608"/>
        <v/>
      </c>
      <c r="AG1257" t="str">
        <f t="shared" si="609"/>
        <v>"Event.LogisticsEvent"</v>
      </c>
      <c r="AH1257" t="str">
        <f t="shared" si="610"/>
        <v>"eventFor"</v>
      </c>
      <c r="AI1257" t="str">
        <f t="shared" si="611"/>
        <v>"Core.Piece"</v>
      </c>
      <c r="AJ1257" t="str">
        <f t="shared" si="612"/>
        <v>""</v>
      </c>
      <c r="AK1257" t="str">
        <f t="shared" si="613"/>
        <v>"hasOne"</v>
      </c>
      <c r="AL1257" t="str">
        <f t="shared" si="614"/>
        <v>"Event.LogisticsEvent","eventFor","Core.Piece","","hasOne"</v>
      </c>
      <c r="AN1257">
        <f>COUNTIF(View_conceptual!G:G,L1257)</f>
        <v>1</v>
      </c>
      <c r="AO1257">
        <f>COUNTIF(View_conceptual!H:H,L1257)+COUNTIF(View_conceptual!I:I,N1257)</f>
        <v>1</v>
      </c>
      <c r="AQ1257" t="str">
        <f t="shared" si="615"/>
        <v/>
      </c>
      <c r="AR1257" t="str">
        <f t="shared" si="616"/>
        <v/>
      </c>
      <c r="AT1257">
        <f>COUNTIF(View_full!G:G,L1257)</f>
        <v>1</v>
      </c>
      <c r="AU1257">
        <f>COUNTIF(View_full!H:H,L1257)+COUNTIF(View_full!I:I,N1257)</f>
        <v>1</v>
      </c>
      <c r="AV1257">
        <f>COUNTIFS(Property_Manual!$A$2:$A$1206,Raw!L1257,Property_Manual!$B$2:$B$1206,Raw!M1257,Property_Manual!$C$2:$C$1206,Raw!N1257,Property_Manual!$D$2:$D$1206,Raw!O1257,Property_Manual!$F$2:$F$1206,"x")</f>
        <v>0</v>
      </c>
      <c r="AW1257" t="str">
        <f t="shared" si="617"/>
        <v/>
      </c>
      <c r="AX1257" t="str">
        <f t="shared" si="618"/>
        <v/>
      </c>
      <c r="AY1257" t="str">
        <f t="shared" si="619"/>
        <v/>
      </c>
    </row>
    <row r="1258" spans="1:51" x14ac:dyDescent="0.2">
      <c r="A1258" s="5" t="s">
        <v>1255</v>
      </c>
      <c r="B1258" s="5" t="s">
        <v>1212</v>
      </c>
      <c r="C1258" s="5" t="s">
        <v>41</v>
      </c>
      <c r="D1258" s="5" t="s">
        <v>702</v>
      </c>
      <c r="E1258" s="5" t="s">
        <v>1198</v>
      </c>
      <c r="F1258" s="5" t="s">
        <v>89</v>
      </c>
      <c r="G1258">
        <v>1</v>
      </c>
      <c r="I1258" s="5" t="s">
        <v>700</v>
      </c>
      <c r="J1258" s="5" t="s">
        <v>703</v>
      </c>
      <c r="K1258" s="5"/>
      <c r="L1258" t="str">
        <f t="shared" si="589"/>
        <v>LogisticsEvent</v>
      </c>
      <c r="M1258" t="str">
        <f t="shared" si="590"/>
        <v>eventFor</v>
      </c>
      <c r="N1258" t="str">
        <f t="shared" si="591"/>
        <v>Location</v>
      </c>
      <c r="O1258" t="str">
        <f t="shared" si="592"/>
        <v/>
      </c>
      <c r="P1258" t="str">
        <f t="shared" si="593"/>
        <v/>
      </c>
      <c r="Q1258" t="str">
        <f t="shared" si="594"/>
        <v>Object</v>
      </c>
      <c r="R1258" t="str">
        <f t="shared" si="595"/>
        <v/>
      </c>
      <c r="S1258" t="str">
        <f t="shared" si="596"/>
        <v/>
      </c>
      <c r="T1258" t="str">
        <f t="shared" si="597"/>
        <v/>
      </c>
      <c r="U1258" t="str">
        <f t="shared" si="598"/>
        <v/>
      </c>
      <c r="V1258" t="str">
        <f t="shared" si="599"/>
        <v/>
      </c>
      <c r="W1258" t="str">
        <f>IF($A1258="Implicit","",COUNTIFS($C$8:C1258,C1258,$A$8:A1258,"Explicit"))</f>
        <v/>
      </c>
      <c r="X1258" t="str">
        <f t="shared" si="600"/>
        <v/>
      </c>
      <c r="Y1258" t="str">
        <f t="shared" si="601"/>
        <v/>
      </c>
      <c r="Z1258" t="str">
        <f t="shared" si="602"/>
        <v/>
      </c>
      <c r="AA1258" t="str">
        <f t="shared" si="603"/>
        <v/>
      </c>
      <c r="AB1258" t="str">
        <f t="shared" si="604"/>
        <v/>
      </c>
      <c r="AC1258" t="str">
        <f t="shared" si="605"/>
        <v/>
      </c>
      <c r="AD1258" t="str">
        <f t="shared" si="606"/>
        <v/>
      </c>
      <c r="AE1258" t="str">
        <f t="shared" si="607"/>
        <v/>
      </c>
      <c r="AF1258" t="str">
        <f t="shared" si="608"/>
        <v/>
      </c>
      <c r="AG1258" t="str">
        <f t="shared" si="609"/>
        <v>"Event.LogisticsEvent"</v>
      </c>
      <c r="AH1258" t="str">
        <f t="shared" si="610"/>
        <v>"eventFor"</v>
      </c>
      <c r="AI1258" t="str">
        <f t="shared" si="611"/>
        <v>"Common.Location"</v>
      </c>
      <c r="AJ1258" t="str">
        <f t="shared" si="612"/>
        <v>""</v>
      </c>
      <c r="AK1258" t="str">
        <f t="shared" si="613"/>
        <v>"hasOne"</v>
      </c>
      <c r="AL1258" t="str">
        <f t="shared" si="614"/>
        <v>"Event.LogisticsEvent","eventFor","Common.Location","","hasOne"</v>
      </c>
      <c r="AN1258">
        <f>COUNTIF(View_conceptual!G:G,L1258)</f>
        <v>1</v>
      </c>
      <c r="AO1258">
        <f>COUNTIF(View_conceptual!H:H,L1258)+COUNTIF(View_conceptual!I:I,N1258)</f>
        <v>0</v>
      </c>
      <c r="AQ1258" t="str">
        <f t="shared" si="615"/>
        <v/>
      </c>
      <c r="AR1258" t="str">
        <f t="shared" si="616"/>
        <v/>
      </c>
      <c r="AT1258">
        <f>COUNTIF(View_full!G:G,L1258)</f>
        <v>1</v>
      </c>
      <c r="AU1258">
        <f>COUNTIF(View_full!H:H,L1258)+COUNTIF(View_full!I:I,N1258)</f>
        <v>0</v>
      </c>
      <c r="AV1258">
        <f>COUNTIFS(Property_Manual!$A$2:$A$1206,Raw!L1258,Property_Manual!$B$2:$B$1206,Raw!M1258,Property_Manual!$C$2:$C$1206,Raw!N1258,Property_Manual!$D$2:$D$1206,Raw!O1258,Property_Manual!$F$2:$F$1206,"x")</f>
        <v>0</v>
      </c>
      <c r="AW1258" t="str">
        <f t="shared" si="617"/>
        <v/>
      </c>
      <c r="AX1258" t="str">
        <f t="shared" si="618"/>
        <v/>
      </c>
      <c r="AY1258" t="str">
        <f t="shared" si="619"/>
        <v/>
      </c>
    </row>
    <row r="1259" spans="1:51" x14ac:dyDescent="0.2">
      <c r="A1259" s="5" t="s">
        <v>1255</v>
      </c>
      <c r="B1259" s="5" t="s">
        <v>1212</v>
      </c>
      <c r="C1259" s="5" t="s">
        <v>41</v>
      </c>
      <c r="D1259" s="5" t="s">
        <v>702</v>
      </c>
      <c r="E1259" s="5" t="s">
        <v>1199</v>
      </c>
      <c r="F1259" s="5" t="s">
        <v>202</v>
      </c>
      <c r="G1259">
        <v>1</v>
      </c>
      <c r="I1259" s="5" t="s">
        <v>700</v>
      </c>
      <c r="J1259" s="5" t="s">
        <v>703</v>
      </c>
      <c r="K1259" s="5"/>
      <c r="L1259" t="str">
        <f t="shared" si="589"/>
        <v>LogisticsEvent</v>
      </c>
      <c r="M1259" t="str">
        <f t="shared" si="590"/>
        <v>eventFor</v>
      </c>
      <c r="N1259" t="str">
        <f t="shared" si="591"/>
        <v>EpermitConsignment</v>
      </c>
      <c r="O1259" t="str">
        <f t="shared" si="592"/>
        <v/>
      </c>
      <c r="P1259" t="str">
        <f t="shared" si="593"/>
        <v/>
      </c>
      <c r="Q1259" t="str">
        <f t="shared" si="594"/>
        <v>Object</v>
      </c>
      <c r="R1259" t="str">
        <f t="shared" si="595"/>
        <v/>
      </c>
      <c r="S1259" t="str">
        <f t="shared" si="596"/>
        <v/>
      </c>
      <c r="T1259" t="str">
        <f t="shared" si="597"/>
        <v/>
      </c>
      <c r="U1259" t="str">
        <f t="shared" si="598"/>
        <v/>
      </c>
      <c r="V1259" t="str">
        <f t="shared" si="599"/>
        <v/>
      </c>
      <c r="W1259" t="str">
        <f>IF($A1259="Implicit","",COUNTIFS($C$8:C1259,C1259,$A$8:A1259,"Explicit"))</f>
        <v/>
      </c>
      <c r="X1259" t="str">
        <f t="shared" si="600"/>
        <v/>
      </c>
      <c r="Y1259" t="str">
        <f t="shared" si="601"/>
        <v/>
      </c>
      <c r="Z1259" t="str">
        <f t="shared" si="602"/>
        <v/>
      </c>
      <c r="AA1259" t="str">
        <f t="shared" si="603"/>
        <v/>
      </c>
      <c r="AB1259" t="str">
        <f t="shared" si="604"/>
        <v/>
      </c>
      <c r="AC1259" t="str">
        <f t="shared" si="605"/>
        <v/>
      </c>
      <c r="AD1259" t="str">
        <f t="shared" si="606"/>
        <v/>
      </c>
      <c r="AE1259" t="str">
        <f t="shared" si="607"/>
        <v/>
      </c>
      <c r="AF1259" t="str">
        <f t="shared" si="608"/>
        <v/>
      </c>
      <c r="AG1259" t="str">
        <f t="shared" si="609"/>
        <v>"Event.LogisticsEvent"</v>
      </c>
      <c r="AH1259" t="str">
        <f t="shared" si="610"/>
        <v>"eventFor"</v>
      </c>
      <c r="AI1259" t="str">
        <f t="shared" si="611"/>
        <v>"LiveAnimals.EpermitConsignment"</v>
      </c>
      <c r="AJ1259" t="str">
        <f t="shared" si="612"/>
        <v>""</v>
      </c>
      <c r="AK1259" t="str">
        <f t="shared" si="613"/>
        <v>"hasOne"</v>
      </c>
      <c r="AL1259" t="str">
        <f t="shared" si="614"/>
        <v>"Event.LogisticsEvent","eventFor","LiveAnimals.EpermitConsignment","","hasOne"</v>
      </c>
      <c r="AN1259">
        <f>COUNTIF(View_conceptual!G:G,L1259)</f>
        <v>1</v>
      </c>
      <c r="AO1259">
        <f>COUNTIF(View_conceptual!H:H,L1259)+COUNTIF(View_conceptual!I:I,N1259)</f>
        <v>0</v>
      </c>
      <c r="AQ1259" t="str">
        <f t="shared" si="615"/>
        <v/>
      </c>
      <c r="AR1259" t="str">
        <f t="shared" si="616"/>
        <v/>
      </c>
      <c r="AT1259">
        <f>COUNTIF(View_full!G:G,L1259)</f>
        <v>1</v>
      </c>
      <c r="AU1259">
        <f>COUNTIF(View_full!H:H,L1259)+COUNTIF(View_full!I:I,N1259)</f>
        <v>0</v>
      </c>
      <c r="AV1259">
        <f>COUNTIFS(Property_Manual!$A$2:$A$1206,Raw!L1259,Property_Manual!$B$2:$B$1206,Raw!M1259,Property_Manual!$C$2:$C$1206,Raw!N1259,Property_Manual!$D$2:$D$1206,Raw!O1259,Property_Manual!$F$2:$F$1206,"x")</f>
        <v>0</v>
      </c>
      <c r="AW1259" t="str">
        <f t="shared" si="617"/>
        <v/>
      </c>
      <c r="AX1259" t="str">
        <f t="shared" si="618"/>
        <v/>
      </c>
      <c r="AY1259" t="str">
        <f t="shared" si="619"/>
        <v/>
      </c>
    </row>
    <row r="1260" spans="1:51" x14ac:dyDescent="0.2">
      <c r="A1260" s="5" t="s">
        <v>1255</v>
      </c>
      <c r="B1260" s="5" t="s">
        <v>1212</v>
      </c>
      <c r="C1260" s="5" t="s">
        <v>41</v>
      </c>
      <c r="D1260" s="5" t="s">
        <v>702</v>
      </c>
      <c r="E1260" s="5" t="s">
        <v>1836</v>
      </c>
      <c r="F1260" s="5" t="s">
        <v>100</v>
      </c>
      <c r="G1260">
        <v>1</v>
      </c>
      <c r="I1260" s="5" t="s">
        <v>700</v>
      </c>
      <c r="J1260" s="5" t="s">
        <v>703</v>
      </c>
      <c r="K1260" s="5" t="s">
        <v>1830</v>
      </c>
      <c r="L1260" t="str">
        <f t="shared" si="589"/>
        <v>LogisticsEvent</v>
      </c>
      <c r="M1260" t="str">
        <f t="shared" si="590"/>
        <v>eventFor</v>
      </c>
      <c r="N1260" t="str">
        <f t="shared" si="591"/>
        <v>Organization</v>
      </c>
      <c r="O1260" t="str">
        <f t="shared" si="592"/>
        <v/>
      </c>
      <c r="P1260" t="str">
        <f t="shared" si="593"/>
        <v>Carrier|Company|PublicAuthority</v>
      </c>
      <c r="Q1260" t="str">
        <f t="shared" si="594"/>
        <v>Object</v>
      </c>
      <c r="R1260" t="str">
        <f t="shared" si="595"/>
        <v/>
      </c>
      <c r="S1260" t="str">
        <f t="shared" si="596"/>
        <v/>
      </c>
      <c r="T1260" t="str">
        <f t="shared" si="597"/>
        <v/>
      </c>
      <c r="U1260" t="str">
        <f t="shared" si="598"/>
        <v/>
      </c>
      <c r="V1260" t="str">
        <f t="shared" si="599"/>
        <v/>
      </c>
      <c r="W1260" t="str">
        <f>IF($A1260="Implicit","",COUNTIFS($C$8:C1260,C1260,$A$8:A1260,"Explicit"))</f>
        <v/>
      </c>
      <c r="X1260" t="str">
        <f t="shared" si="600"/>
        <v/>
      </c>
      <c r="Y1260" t="str">
        <f t="shared" si="601"/>
        <v/>
      </c>
      <c r="Z1260" t="str">
        <f t="shared" si="602"/>
        <v/>
      </c>
      <c r="AA1260" t="str">
        <f t="shared" si="603"/>
        <v/>
      </c>
      <c r="AB1260" t="str">
        <f t="shared" si="604"/>
        <v/>
      </c>
      <c r="AC1260" t="str">
        <f t="shared" si="605"/>
        <v/>
      </c>
      <c r="AD1260" t="str">
        <f t="shared" si="606"/>
        <v/>
      </c>
      <c r="AE1260" t="str">
        <f t="shared" si="607"/>
        <v/>
      </c>
      <c r="AF1260" t="str">
        <f t="shared" si="608"/>
        <v/>
      </c>
      <c r="AG1260" t="str">
        <f t="shared" si="609"/>
        <v>"Event.LogisticsEvent"</v>
      </c>
      <c r="AH1260" t="str">
        <f t="shared" si="610"/>
        <v>"eventFor"</v>
      </c>
      <c r="AI1260" t="str">
        <f t="shared" si="611"/>
        <v>"Agent.Organization"</v>
      </c>
      <c r="AJ1260" t="str">
        <f t="shared" si="612"/>
        <v>""</v>
      </c>
      <c r="AK1260" t="str">
        <f t="shared" si="613"/>
        <v>"hasOne"</v>
      </c>
      <c r="AL1260" t="str">
        <f t="shared" si="614"/>
        <v>"Event.LogisticsEvent","eventFor","Agent.Organization","","hasOne"</v>
      </c>
      <c r="AN1260">
        <f>COUNTIF(View_conceptual!G:G,L1260)</f>
        <v>1</v>
      </c>
      <c r="AO1260">
        <f>COUNTIF(View_conceptual!H:H,L1260)+COUNTIF(View_conceptual!I:I,N1260)</f>
        <v>0</v>
      </c>
      <c r="AQ1260" t="str">
        <f t="shared" si="615"/>
        <v/>
      </c>
      <c r="AR1260" t="str">
        <f t="shared" si="616"/>
        <v/>
      </c>
      <c r="AT1260">
        <f>COUNTIF(View_full!G:G,L1260)</f>
        <v>1</v>
      </c>
      <c r="AU1260">
        <f>COUNTIF(View_full!H:H,L1260)+COUNTIF(View_full!I:I,N1260)</f>
        <v>0</v>
      </c>
      <c r="AV1260">
        <f>COUNTIFS(Property_Manual!$A$2:$A$1206,Raw!L1260,Property_Manual!$B$2:$B$1206,Raw!M1260,Property_Manual!$C$2:$C$1206,Raw!N1260,Property_Manual!$D$2:$D$1206,Raw!O1260,Property_Manual!$F$2:$F$1206,"x")</f>
        <v>0</v>
      </c>
      <c r="AW1260" t="str">
        <f t="shared" si="617"/>
        <v/>
      </c>
      <c r="AX1260" t="str">
        <f t="shared" si="618"/>
        <v/>
      </c>
      <c r="AY1260" t="str">
        <f t="shared" si="619"/>
        <v/>
      </c>
    </row>
    <row r="1261" spans="1:51" x14ac:dyDescent="0.2">
      <c r="A1261" s="5" t="s">
        <v>1255</v>
      </c>
      <c r="B1261" s="5" t="s">
        <v>1212</v>
      </c>
      <c r="C1261" s="5" t="s">
        <v>41</v>
      </c>
      <c r="D1261" s="5" t="s">
        <v>702</v>
      </c>
      <c r="E1261" s="5" t="s">
        <v>1198</v>
      </c>
      <c r="F1261" s="5" t="s">
        <v>112</v>
      </c>
      <c r="G1261">
        <v>1</v>
      </c>
      <c r="I1261" s="5" t="s">
        <v>700</v>
      </c>
      <c r="J1261" s="5" t="s">
        <v>703</v>
      </c>
      <c r="K1261" s="5"/>
      <c r="L1261" t="str">
        <f t="shared" si="589"/>
        <v>LogisticsEvent</v>
      </c>
      <c r="M1261" t="str">
        <f t="shared" si="590"/>
        <v>eventFor</v>
      </c>
      <c r="N1261" t="str">
        <f t="shared" si="591"/>
        <v>IotDevice</v>
      </c>
      <c r="O1261" t="str">
        <f t="shared" si="592"/>
        <v/>
      </c>
      <c r="P1261" t="str">
        <f t="shared" si="593"/>
        <v/>
      </c>
      <c r="Q1261" t="str">
        <f t="shared" si="594"/>
        <v>Object</v>
      </c>
      <c r="R1261" t="str">
        <f t="shared" si="595"/>
        <v/>
      </c>
      <c r="S1261" t="str">
        <f t="shared" si="596"/>
        <v/>
      </c>
      <c r="T1261" t="str">
        <f t="shared" si="597"/>
        <v/>
      </c>
      <c r="U1261" t="str">
        <f t="shared" si="598"/>
        <v/>
      </c>
      <c r="V1261" t="str">
        <f t="shared" si="599"/>
        <v/>
      </c>
      <c r="W1261" t="str">
        <f>IF($A1261="Implicit","",COUNTIFS($C$8:C1261,C1261,$A$8:A1261,"Explicit"))</f>
        <v/>
      </c>
      <c r="X1261" t="str">
        <f t="shared" si="600"/>
        <v/>
      </c>
      <c r="Y1261" t="str">
        <f t="shared" si="601"/>
        <v/>
      </c>
      <c r="Z1261" t="str">
        <f t="shared" si="602"/>
        <v/>
      </c>
      <c r="AA1261" t="str">
        <f t="shared" si="603"/>
        <v/>
      </c>
      <c r="AB1261" t="str">
        <f t="shared" si="604"/>
        <v/>
      </c>
      <c r="AC1261" t="str">
        <f t="shared" si="605"/>
        <v/>
      </c>
      <c r="AD1261" t="str">
        <f t="shared" si="606"/>
        <v/>
      </c>
      <c r="AE1261" t="str">
        <f t="shared" si="607"/>
        <v/>
      </c>
      <c r="AF1261" t="str">
        <f t="shared" si="608"/>
        <v/>
      </c>
      <c r="AG1261" t="str">
        <f t="shared" si="609"/>
        <v>"Event.LogisticsEvent"</v>
      </c>
      <c r="AH1261" t="str">
        <f t="shared" si="610"/>
        <v>"eventFor"</v>
      </c>
      <c r="AI1261" t="str">
        <f t="shared" si="611"/>
        <v>"Common.IotDevice"</v>
      </c>
      <c r="AJ1261" t="str">
        <f t="shared" si="612"/>
        <v>""</v>
      </c>
      <c r="AK1261" t="str">
        <f t="shared" si="613"/>
        <v>"hasOne"</v>
      </c>
      <c r="AL1261" t="str">
        <f t="shared" si="614"/>
        <v>"Event.LogisticsEvent","eventFor","Common.IotDevice","","hasOne"</v>
      </c>
      <c r="AN1261">
        <f>COUNTIF(View_conceptual!G:G,L1261)</f>
        <v>1</v>
      </c>
      <c r="AO1261">
        <f>COUNTIF(View_conceptual!H:H,L1261)+COUNTIF(View_conceptual!I:I,N1261)</f>
        <v>0</v>
      </c>
      <c r="AQ1261" t="str">
        <f t="shared" si="615"/>
        <v/>
      </c>
      <c r="AR1261" t="str">
        <f t="shared" si="616"/>
        <v/>
      </c>
      <c r="AT1261">
        <f>COUNTIF(View_full!G:G,L1261)</f>
        <v>1</v>
      </c>
      <c r="AU1261">
        <f>COUNTIF(View_full!H:H,L1261)+COUNTIF(View_full!I:I,N1261)</f>
        <v>0</v>
      </c>
      <c r="AV1261">
        <f>COUNTIFS(Property_Manual!$A$2:$A$1206,Raw!L1261,Property_Manual!$B$2:$B$1206,Raw!M1261,Property_Manual!$C$2:$C$1206,Raw!N1261,Property_Manual!$D$2:$D$1206,Raw!O1261,Property_Manual!$F$2:$F$1206,"x")</f>
        <v>0</v>
      </c>
      <c r="AW1261" t="str">
        <f t="shared" si="617"/>
        <v/>
      </c>
      <c r="AX1261" t="str">
        <f t="shared" si="618"/>
        <v/>
      </c>
      <c r="AY1261" t="str">
        <f t="shared" si="619"/>
        <v/>
      </c>
    </row>
    <row r="1262" spans="1:51" x14ac:dyDescent="0.2">
      <c r="A1262" s="5" t="s">
        <v>1255</v>
      </c>
      <c r="B1262" s="5" t="s">
        <v>1212</v>
      </c>
      <c r="C1262" s="5" t="s">
        <v>41</v>
      </c>
      <c r="D1262" s="5" t="s">
        <v>702</v>
      </c>
      <c r="E1262" s="5" t="s">
        <v>1196</v>
      </c>
      <c r="F1262" s="5" t="s">
        <v>223</v>
      </c>
      <c r="G1262">
        <v>1</v>
      </c>
      <c r="I1262" s="5" t="s">
        <v>700</v>
      </c>
      <c r="J1262" s="5" t="s">
        <v>703</v>
      </c>
      <c r="K1262" s="5" t="s">
        <v>3150</v>
      </c>
      <c r="L1262" t="str">
        <f t="shared" si="589"/>
        <v>LogisticsEvent</v>
      </c>
      <c r="M1262" t="str">
        <f t="shared" si="590"/>
        <v>eventFor</v>
      </c>
      <c r="N1262" t="str">
        <f t="shared" si="591"/>
        <v>PhysicalLogisticsObject</v>
      </c>
      <c r="O1262" t="str">
        <f t="shared" si="592"/>
        <v/>
      </c>
      <c r="P1262" t="str">
        <f t="shared" si="593"/>
        <v>Piece|Location|IotDevice|LoadingMaterial|Sensor|PieceLiveAnimals|Item|LoadingUnit|TransportMeans|ULD|PieceDg|ItemDg</v>
      </c>
      <c r="Q1262" t="str">
        <f t="shared" si="594"/>
        <v>Object</v>
      </c>
      <c r="R1262" t="str">
        <f t="shared" si="595"/>
        <v/>
      </c>
      <c r="S1262" t="str">
        <f t="shared" si="596"/>
        <v/>
      </c>
      <c r="T1262" t="str">
        <f t="shared" si="597"/>
        <v/>
      </c>
      <c r="U1262" t="str">
        <f t="shared" si="598"/>
        <v/>
      </c>
      <c r="V1262" t="str">
        <f t="shared" si="599"/>
        <v/>
      </c>
      <c r="W1262" t="str">
        <f>IF($A1262="Implicit","",COUNTIFS($C$8:C1262,C1262,$A$8:A1262,"Explicit"))</f>
        <v/>
      </c>
      <c r="X1262" t="str">
        <f t="shared" si="600"/>
        <v/>
      </c>
      <c r="Y1262" t="str">
        <f t="shared" si="601"/>
        <v/>
      </c>
      <c r="Z1262" t="str">
        <f t="shared" si="602"/>
        <v/>
      </c>
      <c r="AA1262" t="str">
        <f t="shared" si="603"/>
        <v/>
      </c>
      <c r="AB1262" t="str">
        <f t="shared" si="604"/>
        <v/>
      </c>
      <c r="AC1262" t="str">
        <f t="shared" si="605"/>
        <v/>
      </c>
      <c r="AD1262" t="str">
        <f t="shared" si="606"/>
        <v/>
      </c>
      <c r="AE1262" t="str">
        <f t="shared" si="607"/>
        <v/>
      </c>
      <c r="AF1262" t="str">
        <f t="shared" si="608"/>
        <v/>
      </c>
      <c r="AG1262" t="str">
        <f t="shared" si="609"/>
        <v>"Event.LogisticsEvent"</v>
      </c>
      <c r="AH1262" t="str">
        <f t="shared" si="610"/>
        <v>"eventFor"</v>
      </c>
      <c r="AI1262" t="str">
        <f t="shared" si="611"/>
        <v>"Abstract.PhysicalLogisticsObject"</v>
      </c>
      <c r="AJ1262" t="str">
        <f t="shared" si="612"/>
        <v>""</v>
      </c>
      <c r="AK1262" t="str">
        <f t="shared" si="613"/>
        <v>"hasOne"</v>
      </c>
      <c r="AL1262" t="str">
        <f t="shared" si="614"/>
        <v>"Event.LogisticsEvent","eventFor","Abstract.PhysicalLogisticsObject","","hasOne"</v>
      </c>
      <c r="AN1262">
        <f>COUNTIF(View_conceptual!G:G,L1262)</f>
        <v>1</v>
      </c>
      <c r="AO1262">
        <f>COUNTIF(View_conceptual!H:H,L1262)+COUNTIF(View_conceptual!I:I,N1262)</f>
        <v>0</v>
      </c>
      <c r="AQ1262" t="str">
        <f t="shared" si="615"/>
        <v/>
      </c>
      <c r="AR1262" t="str">
        <f t="shared" si="616"/>
        <v/>
      </c>
      <c r="AT1262">
        <f>COUNTIF(View_full!G:G,L1262)</f>
        <v>1</v>
      </c>
      <c r="AU1262">
        <f>COUNTIF(View_full!H:H,L1262)+COUNTIF(View_full!I:I,N1262)</f>
        <v>0</v>
      </c>
      <c r="AV1262">
        <f>COUNTIFS(Property_Manual!$A$2:$A$1206,Raw!L1262,Property_Manual!$B$2:$B$1206,Raw!M1262,Property_Manual!$C$2:$C$1206,Raw!N1262,Property_Manual!$D$2:$D$1206,Raw!O1262,Property_Manual!$F$2:$F$1206,"x")</f>
        <v>0</v>
      </c>
      <c r="AW1262" t="str">
        <f t="shared" si="617"/>
        <v/>
      </c>
      <c r="AX1262" t="str">
        <f t="shared" si="618"/>
        <v/>
      </c>
      <c r="AY1262" t="str">
        <f t="shared" si="619"/>
        <v/>
      </c>
    </row>
    <row r="1263" spans="1:51" x14ac:dyDescent="0.2">
      <c r="A1263" s="5" t="s">
        <v>1255</v>
      </c>
      <c r="B1263" s="5" t="s">
        <v>1212</v>
      </c>
      <c r="C1263" s="5" t="s">
        <v>41</v>
      </c>
      <c r="D1263" s="5" t="s">
        <v>702</v>
      </c>
      <c r="E1263" s="5" t="s">
        <v>1200</v>
      </c>
      <c r="F1263" s="5" t="s">
        <v>238</v>
      </c>
      <c r="G1263">
        <v>1</v>
      </c>
      <c r="I1263" s="5" t="s">
        <v>700</v>
      </c>
      <c r="J1263" s="5" t="s">
        <v>703</v>
      </c>
      <c r="K1263" s="5"/>
      <c r="L1263" t="str">
        <f t="shared" si="589"/>
        <v>LogisticsEvent</v>
      </c>
      <c r="M1263" t="str">
        <f t="shared" si="590"/>
        <v>eventFor</v>
      </c>
      <c r="N1263" t="str">
        <f t="shared" si="591"/>
        <v>BillingDetails</v>
      </c>
      <c r="O1263" t="str">
        <f t="shared" si="592"/>
        <v/>
      </c>
      <c r="P1263" t="str">
        <f t="shared" si="593"/>
        <v/>
      </c>
      <c r="Q1263" t="str">
        <f t="shared" si="594"/>
        <v>Object</v>
      </c>
      <c r="R1263" t="str">
        <f t="shared" si="595"/>
        <v/>
      </c>
      <c r="S1263" t="str">
        <f t="shared" si="596"/>
        <v/>
      </c>
      <c r="T1263" t="str">
        <f t="shared" si="597"/>
        <v/>
      </c>
      <c r="U1263" t="str">
        <f t="shared" si="598"/>
        <v/>
      </c>
      <c r="V1263" t="str">
        <f t="shared" si="599"/>
        <v/>
      </c>
      <c r="W1263" t="str">
        <f>IF($A1263="Implicit","",COUNTIFS($C$8:C1263,C1263,$A$8:A1263,"Explicit"))</f>
        <v/>
      </c>
      <c r="X1263" t="str">
        <f t="shared" si="600"/>
        <v/>
      </c>
      <c r="Y1263" t="str">
        <f t="shared" si="601"/>
        <v/>
      </c>
      <c r="Z1263" t="str">
        <f t="shared" si="602"/>
        <v/>
      </c>
      <c r="AA1263" t="str">
        <f t="shared" si="603"/>
        <v/>
      </c>
      <c r="AB1263" t="str">
        <f t="shared" si="604"/>
        <v/>
      </c>
      <c r="AC1263" t="str">
        <f t="shared" si="605"/>
        <v/>
      </c>
      <c r="AD1263" t="str">
        <f t="shared" si="606"/>
        <v/>
      </c>
      <c r="AE1263" t="str">
        <f t="shared" si="607"/>
        <v/>
      </c>
      <c r="AF1263" t="str">
        <f t="shared" si="608"/>
        <v/>
      </c>
      <c r="AG1263" t="str">
        <f t="shared" si="609"/>
        <v>"Event.LogisticsEvent"</v>
      </c>
      <c r="AH1263" t="str">
        <f t="shared" si="610"/>
        <v>"eventFor"</v>
      </c>
      <c r="AI1263" t="str">
        <f t="shared" si="611"/>
        <v>"BillingSettlement.BillingDetails"</v>
      </c>
      <c r="AJ1263" t="str">
        <f t="shared" si="612"/>
        <v>""</v>
      </c>
      <c r="AK1263" t="str">
        <f t="shared" si="613"/>
        <v>"hasOne"</v>
      </c>
      <c r="AL1263" t="str">
        <f t="shared" si="614"/>
        <v>"Event.LogisticsEvent","eventFor","BillingSettlement.BillingDetails","","hasOne"</v>
      </c>
      <c r="AN1263">
        <f>COUNTIF(View_conceptual!G:G,L1263)</f>
        <v>1</v>
      </c>
      <c r="AO1263">
        <f>COUNTIF(View_conceptual!H:H,L1263)+COUNTIF(View_conceptual!I:I,N1263)</f>
        <v>0</v>
      </c>
      <c r="AQ1263" t="str">
        <f t="shared" si="615"/>
        <v/>
      </c>
      <c r="AR1263" t="str">
        <f t="shared" si="616"/>
        <v/>
      </c>
      <c r="AT1263">
        <f>COUNTIF(View_full!G:G,L1263)</f>
        <v>1</v>
      </c>
      <c r="AU1263">
        <f>COUNTIF(View_full!H:H,L1263)+COUNTIF(View_full!I:I,N1263)</f>
        <v>1</v>
      </c>
      <c r="AV1263">
        <f>COUNTIFS(Property_Manual!$A$2:$A$1206,Raw!L1263,Property_Manual!$B$2:$B$1206,Raw!M1263,Property_Manual!$C$2:$C$1206,Raw!N1263,Property_Manual!$D$2:$D$1206,Raw!O1263,Property_Manual!$F$2:$F$1206,"x")</f>
        <v>0</v>
      </c>
      <c r="AW1263" t="str">
        <f t="shared" si="617"/>
        <v/>
      </c>
      <c r="AX1263" t="str">
        <f t="shared" si="618"/>
        <v/>
      </c>
      <c r="AY1263" t="str">
        <f t="shared" si="619"/>
        <v/>
      </c>
    </row>
    <row r="1264" spans="1:51" x14ac:dyDescent="0.2">
      <c r="A1264" s="5" t="s">
        <v>1255</v>
      </c>
      <c r="B1264" s="5" t="s">
        <v>1212</v>
      </c>
      <c r="C1264" s="5" t="s">
        <v>41</v>
      </c>
      <c r="D1264" s="5" t="s">
        <v>702</v>
      </c>
      <c r="E1264" s="5" t="s">
        <v>1211</v>
      </c>
      <c r="F1264" s="5" t="s">
        <v>273</v>
      </c>
      <c r="G1264">
        <v>1</v>
      </c>
      <c r="H1264" s="5"/>
      <c r="I1264" s="5" t="s">
        <v>700</v>
      </c>
      <c r="J1264" s="5" t="s">
        <v>703</v>
      </c>
      <c r="K1264" s="5"/>
      <c r="L1264" t="str">
        <f t="shared" si="589"/>
        <v>LogisticsEvent</v>
      </c>
      <c r="M1264" t="str">
        <f t="shared" si="590"/>
        <v>eventFor</v>
      </c>
      <c r="N1264" t="str">
        <f t="shared" si="591"/>
        <v>Booking</v>
      </c>
      <c r="O1264" t="str">
        <f t="shared" si="592"/>
        <v/>
      </c>
      <c r="P1264" t="str">
        <f t="shared" si="593"/>
        <v/>
      </c>
      <c r="Q1264" t="str">
        <f t="shared" si="594"/>
        <v>Object</v>
      </c>
      <c r="R1264" t="str">
        <f t="shared" si="595"/>
        <v/>
      </c>
      <c r="S1264" t="str">
        <f t="shared" si="596"/>
        <v/>
      </c>
      <c r="T1264" t="str">
        <f t="shared" si="597"/>
        <v/>
      </c>
      <c r="U1264" t="str">
        <f t="shared" si="598"/>
        <v/>
      </c>
      <c r="V1264" t="str">
        <f t="shared" si="599"/>
        <v/>
      </c>
      <c r="W1264" t="str">
        <f>IF($A1264="Implicit","",COUNTIFS($C$8:C1264,C1264,$A$8:A1264,"Explicit"))</f>
        <v/>
      </c>
      <c r="X1264" t="str">
        <f t="shared" si="600"/>
        <v/>
      </c>
      <c r="Y1264" t="str">
        <f t="shared" si="601"/>
        <v/>
      </c>
      <c r="Z1264" t="str">
        <f t="shared" si="602"/>
        <v/>
      </c>
      <c r="AA1264" t="str">
        <f t="shared" si="603"/>
        <v/>
      </c>
      <c r="AB1264" t="str">
        <f t="shared" si="604"/>
        <v/>
      </c>
      <c r="AC1264" t="str">
        <f t="shared" si="605"/>
        <v/>
      </c>
      <c r="AD1264" t="str">
        <f t="shared" si="606"/>
        <v/>
      </c>
      <c r="AE1264" t="str">
        <f t="shared" si="607"/>
        <v/>
      </c>
      <c r="AF1264" t="str">
        <f t="shared" si="608"/>
        <v/>
      </c>
      <c r="AG1264" t="str">
        <f t="shared" si="609"/>
        <v>"Event.LogisticsEvent"</v>
      </c>
      <c r="AH1264" t="str">
        <f t="shared" si="610"/>
        <v>"eventFor"</v>
      </c>
      <c r="AI1264" t="str">
        <f t="shared" si="611"/>
        <v>"Service.Booking"</v>
      </c>
      <c r="AJ1264" t="str">
        <f t="shared" si="612"/>
        <v>""</v>
      </c>
      <c r="AK1264" t="str">
        <f t="shared" si="613"/>
        <v>"hasOne"</v>
      </c>
      <c r="AL1264" t="str">
        <f t="shared" si="614"/>
        <v>"Event.LogisticsEvent","eventFor","Service.Booking","","hasOne"</v>
      </c>
      <c r="AN1264">
        <f>COUNTIF(View_conceptual!G:G,L1264)</f>
        <v>1</v>
      </c>
      <c r="AO1264">
        <f>COUNTIF(View_conceptual!H:H,L1264)+COUNTIF(View_conceptual!I:I,N1264)</f>
        <v>1</v>
      </c>
      <c r="AQ1264" t="str">
        <f t="shared" si="615"/>
        <v/>
      </c>
      <c r="AR1264" t="str">
        <f t="shared" si="616"/>
        <v/>
      </c>
      <c r="AT1264">
        <f>COUNTIF(View_full!G:G,L1264)</f>
        <v>1</v>
      </c>
      <c r="AU1264">
        <f>COUNTIF(View_full!H:H,L1264)+COUNTIF(View_full!I:I,N1264)</f>
        <v>1</v>
      </c>
      <c r="AV1264">
        <f>COUNTIFS(Property_Manual!$A$2:$A$1206,Raw!L1264,Property_Manual!$B$2:$B$1206,Raw!M1264,Property_Manual!$C$2:$C$1206,Raw!N1264,Property_Manual!$D$2:$D$1206,Raw!O1264,Property_Manual!$F$2:$F$1206,"x")</f>
        <v>0</v>
      </c>
      <c r="AW1264" t="str">
        <f t="shared" si="617"/>
        <v/>
      </c>
      <c r="AX1264" t="str">
        <f t="shared" si="618"/>
        <v/>
      </c>
      <c r="AY1264" t="str">
        <f t="shared" si="619"/>
        <v/>
      </c>
    </row>
    <row r="1265" spans="1:51" x14ac:dyDescent="0.2">
      <c r="A1265" s="5" t="s">
        <v>1255</v>
      </c>
      <c r="B1265" s="5" t="s">
        <v>1212</v>
      </c>
      <c r="C1265" s="5" t="s">
        <v>41</v>
      </c>
      <c r="D1265" s="5" t="s">
        <v>702</v>
      </c>
      <c r="E1265" s="5" t="s">
        <v>1201</v>
      </c>
      <c r="F1265" s="5" t="s">
        <v>292</v>
      </c>
      <c r="G1265">
        <v>1</v>
      </c>
      <c r="H1265" s="5"/>
      <c r="I1265" s="5" t="s">
        <v>700</v>
      </c>
      <c r="J1265" s="5" t="s">
        <v>703</v>
      </c>
      <c r="K1265" s="5"/>
      <c r="L1265" t="str">
        <f t="shared" si="589"/>
        <v>LogisticsEvent</v>
      </c>
      <c r="M1265" t="str">
        <f t="shared" si="590"/>
        <v>eventFor</v>
      </c>
      <c r="N1265" t="str">
        <f t="shared" si="591"/>
        <v>BookingOption</v>
      </c>
      <c r="O1265" t="str">
        <f t="shared" si="592"/>
        <v/>
      </c>
      <c r="P1265" t="str">
        <f t="shared" si="593"/>
        <v/>
      </c>
      <c r="Q1265" t="str">
        <f t="shared" si="594"/>
        <v>Object</v>
      </c>
      <c r="R1265" t="str">
        <f t="shared" si="595"/>
        <v/>
      </c>
      <c r="S1265" t="str">
        <f t="shared" si="596"/>
        <v/>
      </c>
      <c r="T1265" t="str">
        <f t="shared" si="597"/>
        <v/>
      </c>
      <c r="U1265" t="str">
        <f t="shared" si="598"/>
        <v/>
      </c>
      <c r="V1265" t="str">
        <f t="shared" si="599"/>
        <v/>
      </c>
      <c r="W1265" t="str">
        <f>IF($A1265="Implicit","",COUNTIFS($C$8:C1265,C1265,$A$8:A1265,"Explicit"))</f>
        <v/>
      </c>
      <c r="X1265" t="str">
        <f t="shared" si="600"/>
        <v/>
      </c>
      <c r="Y1265" t="str">
        <f t="shared" si="601"/>
        <v/>
      </c>
      <c r="Z1265" t="str">
        <f t="shared" si="602"/>
        <v/>
      </c>
      <c r="AA1265" t="str">
        <f t="shared" si="603"/>
        <v/>
      </c>
      <c r="AB1265" t="str">
        <f t="shared" si="604"/>
        <v/>
      </c>
      <c r="AC1265" t="str">
        <f t="shared" si="605"/>
        <v/>
      </c>
      <c r="AD1265" t="str">
        <f t="shared" si="606"/>
        <v/>
      </c>
      <c r="AE1265" t="str">
        <f t="shared" si="607"/>
        <v/>
      </c>
      <c r="AF1265" t="str">
        <f t="shared" si="608"/>
        <v/>
      </c>
      <c r="AG1265" t="str">
        <f t="shared" si="609"/>
        <v>"Event.LogisticsEvent"</v>
      </c>
      <c r="AH1265" t="str">
        <f t="shared" si="610"/>
        <v>"eventFor"</v>
      </c>
      <c r="AI1265" t="str">
        <f t="shared" si="611"/>
        <v>"Distribution.BookingOption"</v>
      </c>
      <c r="AJ1265" t="str">
        <f t="shared" si="612"/>
        <v>""</v>
      </c>
      <c r="AK1265" t="str">
        <f t="shared" si="613"/>
        <v>"hasOne"</v>
      </c>
      <c r="AL1265" t="str">
        <f t="shared" si="614"/>
        <v>"Event.LogisticsEvent","eventFor","Distribution.BookingOption","","hasOne"</v>
      </c>
      <c r="AN1265">
        <f>COUNTIF(View_conceptual!G:G,L1265)</f>
        <v>1</v>
      </c>
      <c r="AO1265">
        <f>COUNTIF(View_conceptual!H:H,L1265)+COUNTIF(View_conceptual!I:I,N1265)</f>
        <v>0</v>
      </c>
      <c r="AQ1265" t="str">
        <f t="shared" si="615"/>
        <v/>
      </c>
      <c r="AR1265" t="str">
        <f t="shared" si="616"/>
        <v/>
      </c>
      <c r="AT1265">
        <f>COUNTIF(View_full!G:G,L1265)</f>
        <v>1</v>
      </c>
      <c r="AU1265">
        <f>COUNTIF(View_full!H:H,L1265)+COUNTIF(View_full!I:I,N1265)</f>
        <v>1</v>
      </c>
      <c r="AV1265">
        <f>COUNTIFS(Property_Manual!$A$2:$A$1206,Raw!L1265,Property_Manual!$B$2:$B$1206,Raw!M1265,Property_Manual!$C$2:$C$1206,Raw!N1265,Property_Manual!$D$2:$D$1206,Raw!O1265,Property_Manual!$F$2:$F$1206,"x")</f>
        <v>0</v>
      </c>
      <c r="AW1265" t="str">
        <f t="shared" si="617"/>
        <v/>
      </c>
      <c r="AX1265" t="str">
        <f t="shared" si="618"/>
        <v/>
      </c>
      <c r="AY1265" t="str">
        <f t="shared" si="619"/>
        <v/>
      </c>
    </row>
    <row r="1266" spans="1:51" x14ac:dyDescent="0.2">
      <c r="A1266" s="5" t="s">
        <v>1255</v>
      </c>
      <c r="B1266" s="5" t="s">
        <v>1212</v>
      </c>
      <c r="C1266" s="5" t="s">
        <v>41</v>
      </c>
      <c r="D1266" s="5" t="s">
        <v>702</v>
      </c>
      <c r="E1266" s="5" t="s">
        <v>1201</v>
      </c>
      <c r="F1266" s="5" t="s">
        <v>275</v>
      </c>
      <c r="G1266">
        <v>1</v>
      </c>
      <c r="H1266" s="5"/>
      <c r="I1266" s="5" t="s">
        <v>700</v>
      </c>
      <c r="J1266" s="5" t="s">
        <v>703</v>
      </c>
      <c r="K1266" s="5"/>
      <c r="L1266" t="str">
        <f t="shared" si="589"/>
        <v>LogisticsEvent</v>
      </c>
      <c r="M1266" t="str">
        <f t="shared" si="590"/>
        <v>eventFor</v>
      </c>
      <c r="N1266" t="str">
        <f t="shared" si="591"/>
        <v>BookingRequest</v>
      </c>
      <c r="O1266" t="str">
        <f t="shared" si="592"/>
        <v/>
      </c>
      <c r="P1266" t="str">
        <f t="shared" si="593"/>
        <v/>
      </c>
      <c r="Q1266" t="str">
        <f t="shared" si="594"/>
        <v>Object</v>
      </c>
      <c r="R1266" t="str">
        <f t="shared" si="595"/>
        <v/>
      </c>
      <c r="S1266" t="str">
        <f t="shared" si="596"/>
        <v/>
      </c>
      <c r="T1266" t="str">
        <f t="shared" si="597"/>
        <v/>
      </c>
      <c r="U1266" t="str">
        <f t="shared" si="598"/>
        <v/>
      </c>
      <c r="V1266" t="str">
        <f t="shared" si="599"/>
        <v/>
      </c>
      <c r="W1266" t="str">
        <f>IF($A1266="Implicit","",COUNTIFS($C$8:C1266,C1266,$A$8:A1266,"Explicit"))</f>
        <v/>
      </c>
      <c r="X1266" t="str">
        <f t="shared" si="600"/>
        <v/>
      </c>
      <c r="Y1266" t="str">
        <f t="shared" si="601"/>
        <v/>
      </c>
      <c r="Z1266" t="str">
        <f t="shared" si="602"/>
        <v/>
      </c>
      <c r="AA1266" t="str">
        <f t="shared" si="603"/>
        <v/>
      </c>
      <c r="AB1266" t="str">
        <f t="shared" si="604"/>
        <v/>
      </c>
      <c r="AC1266" t="str">
        <f t="shared" si="605"/>
        <v/>
      </c>
      <c r="AD1266" t="str">
        <f t="shared" si="606"/>
        <v/>
      </c>
      <c r="AE1266" t="str">
        <f t="shared" si="607"/>
        <v/>
      </c>
      <c r="AF1266" t="str">
        <f t="shared" si="608"/>
        <v/>
      </c>
      <c r="AG1266" t="str">
        <f t="shared" si="609"/>
        <v>"Event.LogisticsEvent"</v>
      </c>
      <c r="AH1266" t="str">
        <f t="shared" si="610"/>
        <v>"eventFor"</v>
      </c>
      <c r="AI1266" t="str">
        <f t="shared" si="611"/>
        <v>"Distribution.BookingRequest"</v>
      </c>
      <c r="AJ1266" t="str">
        <f t="shared" si="612"/>
        <v>""</v>
      </c>
      <c r="AK1266" t="str">
        <f t="shared" si="613"/>
        <v>"hasOne"</v>
      </c>
      <c r="AL1266" t="str">
        <f t="shared" si="614"/>
        <v>"Event.LogisticsEvent","eventFor","Distribution.BookingRequest","","hasOne"</v>
      </c>
      <c r="AN1266">
        <f>COUNTIF(View_conceptual!G:G,L1266)</f>
        <v>1</v>
      </c>
      <c r="AO1266">
        <f>COUNTIF(View_conceptual!H:H,L1266)+COUNTIF(View_conceptual!I:I,N1266)</f>
        <v>0</v>
      </c>
      <c r="AQ1266" t="str">
        <f t="shared" si="615"/>
        <v/>
      </c>
      <c r="AR1266" t="str">
        <f t="shared" si="616"/>
        <v/>
      </c>
      <c r="AT1266">
        <f>COUNTIF(View_full!G:G,L1266)</f>
        <v>1</v>
      </c>
      <c r="AU1266">
        <f>COUNTIF(View_full!H:H,L1266)+COUNTIF(View_full!I:I,N1266)</f>
        <v>1</v>
      </c>
      <c r="AV1266">
        <f>COUNTIFS(Property_Manual!$A$2:$A$1206,Raw!L1266,Property_Manual!$B$2:$B$1206,Raw!M1266,Property_Manual!$C$2:$C$1206,Raw!N1266,Property_Manual!$D$2:$D$1206,Raw!O1266,Property_Manual!$F$2:$F$1206,"x")</f>
        <v>0</v>
      </c>
      <c r="AW1266" t="str">
        <f t="shared" si="617"/>
        <v/>
      </c>
      <c r="AX1266" t="str">
        <f t="shared" si="618"/>
        <v/>
      </c>
      <c r="AY1266" t="str">
        <f t="shared" si="619"/>
        <v/>
      </c>
    </row>
    <row r="1267" spans="1:51" x14ac:dyDescent="0.2">
      <c r="A1267" s="5" t="s">
        <v>1255</v>
      </c>
      <c r="B1267" s="5" t="s">
        <v>1212</v>
      </c>
      <c r="C1267" s="5" t="s">
        <v>41</v>
      </c>
      <c r="D1267" s="5" t="s">
        <v>702</v>
      </c>
      <c r="E1267" s="5" t="s">
        <v>1201</v>
      </c>
      <c r="F1267" s="5" t="s">
        <v>347</v>
      </c>
      <c r="G1267">
        <v>1</v>
      </c>
      <c r="I1267" s="5" t="s">
        <v>700</v>
      </c>
      <c r="J1267" s="5" t="s">
        <v>703</v>
      </c>
      <c r="K1267" s="5"/>
      <c r="L1267" t="str">
        <f t="shared" si="589"/>
        <v>LogisticsEvent</v>
      </c>
      <c r="M1267" t="str">
        <f t="shared" si="590"/>
        <v>eventFor</v>
      </c>
      <c r="N1267" t="str">
        <f t="shared" si="591"/>
        <v>BookingShipment</v>
      </c>
      <c r="O1267" t="str">
        <f t="shared" si="592"/>
        <v/>
      </c>
      <c r="P1267" t="str">
        <f t="shared" si="593"/>
        <v/>
      </c>
      <c r="Q1267" t="str">
        <f t="shared" si="594"/>
        <v>Object</v>
      </c>
      <c r="R1267" t="str">
        <f t="shared" si="595"/>
        <v/>
      </c>
      <c r="S1267" t="str">
        <f t="shared" si="596"/>
        <v/>
      </c>
      <c r="T1267" t="str">
        <f t="shared" si="597"/>
        <v/>
      </c>
      <c r="U1267" t="str">
        <f t="shared" si="598"/>
        <v/>
      </c>
      <c r="V1267" t="str">
        <f t="shared" si="599"/>
        <v/>
      </c>
      <c r="W1267" t="str">
        <f>IF($A1267="Implicit","",COUNTIFS($C$8:C1267,C1267,$A$8:A1267,"Explicit"))</f>
        <v/>
      </c>
      <c r="X1267" t="str">
        <f t="shared" si="600"/>
        <v/>
      </c>
      <c r="Y1267" t="str">
        <f t="shared" si="601"/>
        <v/>
      </c>
      <c r="Z1267" t="str">
        <f t="shared" si="602"/>
        <v/>
      </c>
      <c r="AA1267" t="str">
        <f t="shared" si="603"/>
        <v/>
      </c>
      <c r="AB1267" t="str">
        <f t="shared" si="604"/>
        <v/>
      </c>
      <c r="AC1267" t="str">
        <f t="shared" si="605"/>
        <v/>
      </c>
      <c r="AD1267" t="str">
        <f t="shared" si="606"/>
        <v/>
      </c>
      <c r="AE1267" t="str">
        <f t="shared" si="607"/>
        <v/>
      </c>
      <c r="AF1267" t="str">
        <f t="shared" si="608"/>
        <v/>
      </c>
      <c r="AG1267" t="str">
        <f t="shared" si="609"/>
        <v>"Event.LogisticsEvent"</v>
      </c>
      <c r="AH1267" t="str">
        <f t="shared" si="610"/>
        <v>"eventFor"</v>
      </c>
      <c r="AI1267" t="str">
        <f t="shared" si="611"/>
        <v>"Distribution.BookingShipment"</v>
      </c>
      <c r="AJ1267" t="str">
        <f t="shared" si="612"/>
        <v>""</v>
      </c>
      <c r="AK1267" t="str">
        <f t="shared" si="613"/>
        <v>"hasOne"</v>
      </c>
      <c r="AL1267" t="str">
        <f t="shared" si="614"/>
        <v>"Event.LogisticsEvent","eventFor","Distribution.BookingShipment","","hasOne"</v>
      </c>
      <c r="AN1267">
        <f>COUNTIF(View_conceptual!G:G,L1267)</f>
        <v>1</v>
      </c>
      <c r="AO1267">
        <f>COUNTIF(View_conceptual!H:H,L1267)+COUNTIF(View_conceptual!I:I,N1267)</f>
        <v>0</v>
      </c>
      <c r="AQ1267" t="str">
        <f t="shared" si="615"/>
        <v/>
      </c>
      <c r="AR1267" t="str">
        <f t="shared" si="616"/>
        <v/>
      </c>
      <c r="AT1267">
        <f>COUNTIF(View_full!G:G,L1267)</f>
        <v>1</v>
      </c>
      <c r="AU1267">
        <f>COUNTIF(View_full!H:H,L1267)+COUNTIF(View_full!I:I,N1267)</f>
        <v>1</v>
      </c>
      <c r="AV1267">
        <f>COUNTIFS(Property_Manual!$A$2:$A$1206,Raw!L1267,Property_Manual!$B$2:$B$1206,Raw!M1267,Property_Manual!$C$2:$C$1206,Raw!N1267,Property_Manual!$D$2:$D$1206,Raw!O1267,Property_Manual!$F$2:$F$1206,"x")</f>
        <v>0</v>
      </c>
      <c r="AW1267" t="str">
        <f t="shared" si="617"/>
        <v/>
      </c>
      <c r="AX1267" t="str">
        <f t="shared" si="618"/>
        <v/>
      </c>
      <c r="AY1267" t="str">
        <f t="shared" si="619"/>
        <v/>
      </c>
    </row>
    <row r="1268" spans="1:51" x14ac:dyDescent="0.2">
      <c r="A1268" s="5" t="s">
        <v>1255</v>
      </c>
      <c r="B1268" s="5" t="s">
        <v>1212</v>
      </c>
      <c r="C1268" s="5" t="s">
        <v>41</v>
      </c>
      <c r="D1268" s="5" t="s">
        <v>702</v>
      </c>
      <c r="E1268" s="5" t="s">
        <v>1196</v>
      </c>
      <c r="F1268" s="5" t="s">
        <v>372</v>
      </c>
      <c r="G1268">
        <v>1</v>
      </c>
      <c r="I1268" s="5" t="s">
        <v>700</v>
      </c>
      <c r="J1268" s="5" t="s">
        <v>703</v>
      </c>
      <c r="K1268" s="5" t="s">
        <v>3149</v>
      </c>
      <c r="L1268" t="str">
        <f t="shared" si="589"/>
        <v>LogisticsEvent</v>
      </c>
      <c r="M1268" t="str">
        <f t="shared" si="590"/>
        <v>eventFor</v>
      </c>
      <c r="N1268" t="str">
        <f t="shared" si="591"/>
        <v>LogisticsObject</v>
      </c>
      <c r="O1268" t="str">
        <f t="shared" si="592"/>
        <v/>
      </c>
      <c r="P1268" t="str">
        <f t="shared" si="593"/>
        <v>LogisticsActivity|Answer|Actor|Piece|Location|EpermitConsignment|Organization|IotDevice|PhysicalLogisticsObject|BillingDetails|Booking|BookingOption|BookingRequest|BookingShipment|Carrier|Person|Check|CheckTemplate|CheckTotalResult|CO2Emissions|LoadingMaterial|Composing|Sensor|PieceLiveAnimals|Item|DgProductRadioactive|Product|CustomsInformation|Waybill|DgDeclaration|ExternalReference|LiveAnimalsEpermit|BookingOptionRequest|Price|ProductDg|UnitComposition|Insurance|Shipment|LogisticsAction|DgRadioactiveIsotope|LoadingUnit|Loading|TransportMeans|TransportMovement|Company|PackagingType|LogisticsAgent|Question|Ratings|SecurityDeclaration|LogisticsService|EpermitSignature|Storing|TransportLegs|ULD|PieceDg|HandlingService|ItemDg|NonHumanActor|PublicAuthority|Storage</v>
      </c>
      <c r="Q1268" t="str">
        <f t="shared" si="594"/>
        <v>Object</v>
      </c>
      <c r="R1268" t="str">
        <f t="shared" si="595"/>
        <v/>
      </c>
      <c r="S1268" t="str">
        <f t="shared" si="596"/>
        <v/>
      </c>
      <c r="T1268" t="str">
        <f t="shared" si="597"/>
        <v/>
      </c>
      <c r="U1268" t="str">
        <f t="shared" si="598"/>
        <v/>
      </c>
      <c r="V1268" t="str">
        <f t="shared" si="599"/>
        <v/>
      </c>
      <c r="W1268" t="str">
        <f>IF($A1268="Implicit","",COUNTIFS($C$8:C1268,C1268,$A$8:A1268,"Explicit"))</f>
        <v/>
      </c>
      <c r="X1268" t="str">
        <f t="shared" si="600"/>
        <v/>
      </c>
      <c r="Y1268" t="str">
        <f t="shared" si="601"/>
        <v/>
      </c>
      <c r="Z1268" t="str">
        <f t="shared" si="602"/>
        <v/>
      </c>
      <c r="AA1268" t="str">
        <f t="shared" si="603"/>
        <v/>
      </c>
      <c r="AB1268" t="str">
        <f t="shared" si="604"/>
        <v/>
      </c>
      <c r="AC1268" t="str">
        <f t="shared" si="605"/>
        <v/>
      </c>
      <c r="AD1268" t="str">
        <f t="shared" si="606"/>
        <v/>
      </c>
      <c r="AE1268" t="str">
        <f t="shared" si="607"/>
        <v/>
      </c>
      <c r="AF1268" t="str">
        <f t="shared" si="608"/>
        <v/>
      </c>
      <c r="AG1268" t="str">
        <f t="shared" si="609"/>
        <v>"Event.LogisticsEvent"</v>
      </c>
      <c r="AH1268" t="str">
        <f t="shared" si="610"/>
        <v>"eventFor"</v>
      </c>
      <c r="AI1268" t="str">
        <f t="shared" si="611"/>
        <v>"Abstract.LogisticsObject"</v>
      </c>
      <c r="AJ1268" t="str">
        <f t="shared" si="612"/>
        <v>""</v>
      </c>
      <c r="AK1268" t="str">
        <f t="shared" si="613"/>
        <v>"hasOne"</v>
      </c>
      <c r="AL1268" t="str">
        <f t="shared" si="614"/>
        <v>"Event.LogisticsEvent","eventFor","Abstract.LogisticsObject","","hasOne"</v>
      </c>
      <c r="AN1268">
        <f>COUNTIF(View_conceptual!G:G,L1268)</f>
        <v>1</v>
      </c>
      <c r="AO1268">
        <f>COUNTIF(View_conceptual!H:H,L1268)+COUNTIF(View_conceptual!I:I,N1268)</f>
        <v>0</v>
      </c>
      <c r="AQ1268" t="str">
        <f t="shared" si="615"/>
        <v/>
      </c>
      <c r="AR1268" t="str">
        <f t="shared" si="616"/>
        <v/>
      </c>
      <c r="AT1268">
        <f>COUNTIF(View_full!G:G,L1268)</f>
        <v>1</v>
      </c>
      <c r="AU1268">
        <f>COUNTIF(View_full!H:H,L1268)+COUNTIF(View_full!I:I,N1268)</f>
        <v>0</v>
      </c>
      <c r="AV1268">
        <f>COUNTIFS(Property_Manual!$A$2:$A$1206,Raw!L1268,Property_Manual!$B$2:$B$1206,Raw!M1268,Property_Manual!$C$2:$C$1206,Raw!N1268,Property_Manual!$D$2:$D$1206,Raw!O1268,Property_Manual!$F$2:$F$1206,"x")</f>
        <v>0</v>
      </c>
      <c r="AW1268" t="str">
        <f t="shared" si="617"/>
        <v/>
      </c>
      <c r="AX1268" t="str">
        <f t="shared" si="618"/>
        <v/>
      </c>
      <c r="AY1268" t="str">
        <f t="shared" si="619"/>
        <v/>
      </c>
    </row>
    <row r="1269" spans="1:51" x14ac:dyDescent="0.2">
      <c r="A1269" s="5" t="s">
        <v>1255</v>
      </c>
      <c r="B1269" s="5" t="s">
        <v>1212</v>
      </c>
      <c r="C1269" s="5" t="s">
        <v>41</v>
      </c>
      <c r="D1269" s="5" t="s">
        <v>702</v>
      </c>
      <c r="E1269" s="5" t="s">
        <v>1836</v>
      </c>
      <c r="F1269" s="5" t="s">
        <v>297</v>
      </c>
      <c r="G1269">
        <v>1</v>
      </c>
      <c r="I1269" s="5" t="s">
        <v>700</v>
      </c>
      <c r="J1269" s="5" t="s">
        <v>703</v>
      </c>
      <c r="K1269" s="5"/>
      <c r="L1269" t="str">
        <f t="shared" si="589"/>
        <v>LogisticsEvent</v>
      </c>
      <c r="M1269" t="str">
        <f t="shared" si="590"/>
        <v>eventFor</v>
      </c>
      <c r="N1269" t="str">
        <f t="shared" si="591"/>
        <v>Carrier</v>
      </c>
      <c r="O1269" t="str">
        <f t="shared" si="592"/>
        <v/>
      </c>
      <c r="P1269" t="str">
        <f t="shared" si="593"/>
        <v/>
      </c>
      <c r="Q1269" t="str">
        <f t="shared" si="594"/>
        <v>Object</v>
      </c>
      <c r="R1269" t="str">
        <f t="shared" si="595"/>
        <v/>
      </c>
      <c r="S1269" t="str">
        <f t="shared" si="596"/>
        <v/>
      </c>
      <c r="T1269" t="str">
        <f t="shared" si="597"/>
        <v/>
      </c>
      <c r="U1269" t="str">
        <f t="shared" si="598"/>
        <v/>
      </c>
      <c r="V1269" t="str">
        <f t="shared" si="599"/>
        <v/>
      </c>
      <c r="W1269" t="str">
        <f>IF($A1269="Implicit","",COUNTIFS($C$8:C1269,C1269,$A$8:A1269,"Explicit"))</f>
        <v/>
      </c>
      <c r="X1269" t="str">
        <f t="shared" si="600"/>
        <v/>
      </c>
      <c r="Y1269" t="str">
        <f t="shared" si="601"/>
        <v/>
      </c>
      <c r="Z1269" t="str">
        <f t="shared" si="602"/>
        <v/>
      </c>
      <c r="AA1269" t="str">
        <f t="shared" si="603"/>
        <v/>
      </c>
      <c r="AB1269" t="str">
        <f t="shared" si="604"/>
        <v/>
      </c>
      <c r="AC1269" t="str">
        <f t="shared" si="605"/>
        <v/>
      </c>
      <c r="AD1269" t="str">
        <f t="shared" si="606"/>
        <v/>
      </c>
      <c r="AE1269" t="str">
        <f t="shared" si="607"/>
        <v/>
      </c>
      <c r="AF1269" t="str">
        <f t="shared" si="608"/>
        <v/>
      </c>
      <c r="AG1269" t="str">
        <f t="shared" si="609"/>
        <v>"Event.LogisticsEvent"</v>
      </c>
      <c r="AH1269" t="str">
        <f t="shared" si="610"/>
        <v>"eventFor"</v>
      </c>
      <c r="AI1269" t="str">
        <f t="shared" si="611"/>
        <v>"Agent.Carrier"</v>
      </c>
      <c r="AJ1269" t="str">
        <f t="shared" si="612"/>
        <v>""</v>
      </c>
      <c r="AK1269" t="str">
        <f t="shared" si="613"/>
        <v>"hasOne"</v>
      </c>
      <c r="AL1269" t="str">
        <f t="shared" si="614"/>
        <v>"Event.LogisticsEvent","eventFor","Agent.Carrier","","hasOne"</v>
      </c>
      <c r="AN1269">
        <f>COUNTIF(View_conceptual!G:G,L1269)</f>
        <v>1</v>
      </c>
      <c r="AO1269">
        <f>COUNTIF(View_conceptual!H:H,L1269)+COUNTIF(View_conceptual!I:I,N1269)</f>
        <v>0</v>
      </c>
      <c r="AQ1269" t="str">
        <f t="shared" si="615"/>
        <v/>
      </c>
      <c r="AR1269" t="str">
        <f t="shared" si="616"/>
        <v/>
      </c>
      <c r="AT1269">
        <f>COUNTIF(View_full!G:G,L1269)</f>
        <v>1</v>
      </c>
      <c r="AU1269">
        <f>COUNTIF(View_full!H:H,L1269)+COUNTIF(View_full!I:I,N1269)</f>
        <v>0</v>
      </c>
      <c r="AV1269">
        <f>COUNTIFS(Property_Manual!$A$2:$A$1206,Raw!L1269,Property_Manual!$B$2:$B$1206,Raw!M1269,Property_Manual!$C$2:$C$1206,Raw!N1269,Property_Manual!$D$2:$D$1206,Raw!O1269,Property_Manual!$F$2:$F$1206,"x")</f>
        <v>0</v>
      </c>
      <c r="AW1269" t="str">
        <f t="shared" si="617"/>
        <v/>
      </c>
      <c r="AX1269" t="str">
        <f t="shared" si="618"/>
        <v/>
      </c>
      <c r="AY1269" t="str">
        <f t="shared" si="619"/>
        <v/>
      </c>
    </row>
    <row r="1270" spans="1:51" x14ac:dyDescent="0.2">
      <c r="A1270" s="5" t="s">
        <v>1255</v>
      </c>
      <c r="B1270" s="5" t="s">
        <v>1212</v>
      </c>
      <c r="C1270" s="5" t="s">
        <v>41</v>
      </c>
      <c r="D1270" s="5" t="s">
        <v>702</v>
      </c>
      <c r="E1270" s="5" t="s">
        <v>1836</v>
      </c>
      <c r="F1270" s="5" t="s">
        <v>390</v>
      </c>
      <c r="G1270">
        <v>1</v>
      </c>
      <c r="I1270" s="5" t="s">
        <v>700</v>
      </c>
      <c r="J1270" s="5" t="s">
        <v>703</v>
      </c>
      <c r="K1270" s="5"/>
      <c r="L1270" t="str">
        <f t="shared" si="589"/>
        <v>LogisticsEvent</v>
      </c>
      <c r="M1270" t="str">
        <f t="shared" si="590"/>
        <v>eventFor</v>
      </c>
      <c r="N1270" t="str">
        <f t="shared" si="591"/>
        <v>Person</v>
      </c>
      <c r="O1270" t="str">
        <f t="shared" si="592"/>
        <v/>
      </c>
      <c r="P1270" t="str">
        <f t="shared" si="593"/>
        <v/>
      </c>
      <c r="Q1270" t="str">
        <f t="shared" si="594"/>
        <v>Object</v>
      </c>
      <c r="R1270" t="str">
        <f t="shared" si="595"/>
        <v/>
      </c>
      <c r="S1270" t="str">
        <f t="shared" si="596"/>
        <v/>
      </c>
      <c r="T1270" t="str">
        <f t="shared" si="597"/>
        <v/>
      </c>
      <c r="U1270" t="str">
        <f t="shared" si="598"/>
        <v/>
      </c>
      <c r="V1270" t="str">
        <f t="shared" si="599"/>
        <v/>
      </c>
      <c r="W1270" t="str">
        <f>IF($A1270="Implicit","",COUNTIFS($C$8:C1270,C1270,$A$8:A1270,"Explicit"))</f>
        <v/>
      </c>
      <c r="X1270" t="str">
        <f t="shared" si="600"/>
        <v/>
      </c>
      <c r="Y1270" t="str">
        <f t="shared" si="601"/>
        <v/>
      </c>
      <c r="Z1270" t="str">
        <f t="shared" si="602"/>
        <v/>
      </c>
      <c r="AA1270" t="str">
        <f t="shared" si="603"/>
        <v/>
      </c>
      <c r="AB1270" t="str">
        <f t="shared" si="604"/>
        <v/>
      </c>
      <c r="AC1270" t="str">
        <f t="shared" si="605"/>
        <v/>
      </c>
      <c r="AD1270" t="str">
        <f t="shared" si="606"/>
        <v/>
      </c>
      <c r="AE1270" t="str">
        <f t="shared" si="607"/>
        <v/>
      </c>
      <c r="AF1270" t="str">
        <f t="shared" si="608"/>
        <v/>
      </c>
      <c r="AG1270" t="str">
        <f t="shared" si="609"/>
        <v>"Event.LogisticsEvent"</v>
      </c>
      <c r="AH1270" t="str">
        <f t="shared" si="610"/>
        <v>"eventFor"</v>
      </c>
      <c r="AI1270" t="str">
        <f t="shared" si="611"/>
        <v>"Agent.Person"</v>
      </c>
      <c r="AJ1270" t="str">
        <f t="shared" si="612"/>
        <v>""</v>
      </c>
      <c r="AK1270" t="str">
        <f t="shared" si="613"/>
        <v>"hasOne"</v>
      </c>
      <c r="AL1270" t="str">
        <f t="shared" si="614"/>
        <v>"Event.LogisticsEvent","eventFor","Agent.Person","","hasOne"</v>
      </c>
      <c r="AN1270">
        <f>COUNTIF(View_conceptual!G:G,L1270)</f>
        <v>1</v>
      </c>
      <c r="AO1270">
        <f>COUNTIF(View_conceptual!H:H,L1270)+COUNTIF(View_conceptual!I:I,N1270)</f>
        <v>0</v>
      </c>
      <c r="AQ1270" t="str">
        <f t="shared" si="615"/>
        <v/>
      </c>
      <c r="AR1270" t="str">
        <f t="shared" si="616"/>
        <v/>
      </c>
      <c r="AT1270">
        <f>COUNTIF(View_full!G:G,L1270)</f>
        <v>1</v>
      </c>
      <c r="AU1270">
        <f>COUNTIF(View_full!H:H,L1270)+COUNTIF(View_full!I:I,N1270)</f>
        <v>0</v>
      </c>
      <c r="AV1270">
        <f>COUNTIFS(Property_Manual!$A$2:$A$1206,Raw!L1270,Property_Manual!$B$2:$B$1206,Raw!M1270,Property_Manual!$C$2:$C$1206,Raw!N1270,Property_Manual!$D$2:$D$1206,Raw!O1270,Property_Manual!$F$2:$F$1206,"x")</f>
        <v>0</v>
      </c>
      <c r="AW1270" t="str">
        <f t="shared" si="617"/>
        <v/>
      </c>
      <c r="AX1270" t="str">
        <f t="shared" si="618"/>
        <v/>
      </c>
      <c r="AY1270" t="str">
        <f t="shared" si="619"/>
        <v/>
      </c>
    </row>
    <row r="1271" spans="1:51" x14ac:dyDescent="0.2">
      <c r="A1271" s="5" t="s">
        <v>1255</v>
      </c>
      <c r="B1271" s="5" t="s">
        <v>1212</v>
      </c>
      <c r="C1271" s="5" t="s">
        <v>41</v>
      </c>
      <c r="D1271" s="5" t="s">
        <v>702</v>
      </c>
      <c r="E1271" s="5" t="s">
        <v>1209</v>
      </c>
      <c r="F1271" s="5" t="s">
        <v>23</v>
      </c>
      <c r="G1271">
        <v>1</v>
      </c>
      <c r="I1271" s="5" t="s">
        <v>700</v>
      </c>
      <c r="J1271" s="5" t="s">
        <v>703</v>
      </c>
      <c r="K1271" s="5"/>
      <c r="L1271" t="str">
        <f t="shared" si="589"/>
        <v>LogisticsEvent</v>
      </c>
      <c r="M1271" t="str">
        <f t="shared" si="590"/>
        <v>eventFor</v>
      </c>
      <c r="N1271" t="str">
        <f t="shared" si="591"/>
        <v>Check</v>
      </c>
      <c r="O1271" t="str">
        <f t="shared" si="592"/>
        <v/>
      </c>
      <c r="P1271" t="str">
        <f t="shared" si="593"/>
        <v/>
      </c>
      <c r="Q1271" t="str">
        <f t="shared" si="594"/>
        <v>Object</v>
      </c>
      <c r="R1271" t="str">
        <f t="shared" si="595"/>
        <v/>
      </c>
      <c r="S1271" t="str">
        <f t="shared" si="596"/>
        <v/>
      </c>
      <c r="T1271" t="str">
        <f t="shared" si="597"/>
        <v/>
      </c>
      <c r="U1271" t="str">
        <f t="shared" si="598"/>
        <v/>
      </c>
      <c r="V1271" t="str">
        <f t="shared" si="599"/>
        <v/>
      </c>
      <c r="W1271" t="str">
        <f>IF($A1271="Implicit","",COUNTIFS($C$8:C1271,C1271,$A$8:A1271,"Explicit"))</f>
        <v/>
      </c>
      <c r="X1271" t="str">
        <f t="shared" si="600"/>
        <v/>
      </c>
      <c r="Y1271" t="str">
        <f t="shared" si="601"/>
        <v/>
      </c>
      <c r="Z1271" t="str">
        <f t="shared" si="602"/>
        <v/>
      </c>
      <c r="AA1271" t="str">
        <f t="shared" si="603"/>
        <v/>
      </c>
      <c r="AB1271" t="str">
        <f t="shared" si="604"/>
        <v/>
      </c>
      <c r="AC1271" t="str">
        <f t="shared" si="605"/>
        <v/>
      </c>
      <c r="AD1271" t="str">
        <f t="shared" si="606"/>
        <v/>
      </c>
      <c r="AE1271" t="str">
        <f t="shared" si="607"/>
        <v/>
      </c>
      <c r="AF1271" t="str">
        <f t="shared" si="608"/>
        <v/>
      </c>
      <c r="AG1271" t="str">
        <f t="shared" si="609"/>
        <v>"Event.LogisticsEvent"</v>
      </c>
      <c r="AH1271" t="str">
        <f t="shared" si="610"/>
        <v>"eventFor"</v>
      </c>
      <c r="AI1271" t="str">
        <f t="shared" si="611"/>
        <v>"Action.Check"</v>
      </c>
      <c r="AJ1271" t="str">
        <f t="shared" si="612"/>
        <v>""</v>
      </c>
      <c r="AK1271" t="str">
        <f t="shared" si="613"/>
        <v>"hasOne"</v>
      </c>
      <c r="AL1271" t="str">
        <f t="shared" si="614"/>
        <v>"Event.LogisticsEvent","eventFor","Action.Check","","hasOne"</v>
      </c>
      <c r="AN1271">
        <f>COUNTIF(View_conceptual!G:G,L1271)</f>
        <v>1</v>
      </c>
      <c r="AO1271">
        <f>COUNTIF(View_conceptual!H:H,L1271)+COUNTIF(View_conceptual!I:I,N1271)</f>
        <v>0</v>
      </c>
      <c r="AQ1271" t="str">
        <f t="shared" si="615"/>
        <v/>
      </c>
      <c r="AR1271" t="str">
        <f t="shared" si="616"/>
        <v/>
      </c>
      <c r="AT1271">
        <f>COUNTIF(View_full!G:G,L1271)</f>
        <v>1</v>
      </c>
      <c r="AU1271">
        <f>COUNTIF(View_full!H:H,L1271)+COUNTIF(View_full!I:I,N1271)</f>
        <v>0</v>
      </c>
      <c r="AV1271">
        <f>COUNTIFS(Property_Manual!$A$2:$A$1206,Raw!L1271,Property_Manual!$B$2:$B$1206,Raw!M1271,Property_Manual!$C$2:$C$1206,Raw!N1271,Property_Manual!$D$2:$D$1206,Raw!O1271,Property_Manual!$F$2:$F$1206,"x")</f>
        <v>0</v>
      </c>
      <c r="AW1271" t="str">
        <f t="shared" si="617"/>
        <v/>
      </c>
      <c r="AX1271" t="str">
        <f t="shared" si="618"/>
        <v/>
      </c>
      <c r="AY1271" t="str">
        <f t="shared" si="619"/>
        <v/>
      </c>
    </row>
    <row r="1272" spans="1:51" x14ac:dyDescent="0.2">
      <c r="A1272" s="5" t="s">
        <v>1255</v>
      </c>
      <c r="B1272" s="5" t="s">
        <v>1212</v>
      </c>
      <c r="C1272" s="5" t="s">
        <v>41</v>
      </c>
      <c r="D1272" s="5" t="s">
        <v>702</v>
      </c>
      <c r="E1272" s="5" t="s">
        <v>1198</v>
      </c>
      <c r="F1272" s="5" t="s">
        <v>420</v>
      </c>
      <c r="G1272">
        <v>1</v>
      </c>
      <c r="I1272" s="5" t="s">
        <v>700</v>
      </c>
      <c r="J1272" s="5" t="s">
        <v>703</v>
      </c>
      <c r="K1272" s="5"/>
      <c r="L1272" t="str">
        <f t="shared" si="589"/>
        <v>LogisticsEvent</v>
      </c>
      <c r="M1272" t="str">
        <f t="shared" si="590"/>
        <v>eventFor</v>
      </c>
      <c r="N1272" t="str">
        <f t="shared" si="591"/>
        <v>CheckTemplate</v>
      </c>
      <c r="O1272" t="str">
        <f t="shared" si="592"/>
        <v/>
      </c>
      <c r="P1272" t="str">
        <f t="shared" si="593"/>
        <v/>
      </c>
      <c r="Q1272" t="str">
        <f t="shared" si="594"/>
        <v>Object</v>
      </c>
      <c r="R1272" t="str">
        <f t="shared" si="595"/>
        <v/>
      </c>
      <c r="S1272" t="str">
        <f t="shared" si="596"/>
        <v/>
      </c>
      <c r="T1272" t="str">
        <f t="shared" si="597"/>
        <v/>
      </c>
      <c r="U1272" t="str">
        <f t="shared" si="598"/>
        <v/>
      </c>
      <c r="V1272" t="str">
        <f t="shared" si="599"/>
        <v/>
      </c>
      <c r="W1272" t="str">
        <f>IF($A1272="Implicit","",COUNTIFS($C$8:C1272,C1272,$A$8:A1272,"Explicit"))</f>
        <v/>
      </c>
      <c r="X1272" t="str">
        <f t="shared" si="600"/>
        <v/>
      </c>
      <c r="Y1272" t="str">
        <f t="shared" si="601"/>
        <v/>
      </c>
      <c r="Z1272" t="str">
        <f t="shared" si="602"/>
        <v/>
      </c>
      <c r="AA1272" t="str">
        <f t="shared" si="603"/>
        <v/>
      </c>
      <c r="AB1272" t="str">
        <f t="shared" si="604"/>
        <v/>
      </c>
      <c r="AC1272" t="str">
        <f t="shared" si="605"/>
        <v/>
      </c>
      <c r="AD1272" t="str">
        <f t="shared" si="606"/>
        <v/>
      </c>
      <c r="AE1272" t="str">
        <f t="shared" si="607"/>
        <v/>
      </c>
      <c r="AF1272" t="str">
        <f t="shared" si="608"/>
        <v/>
      </c>
      <c r="AG1272" t="str">
        <f t="shared" si="609"/>
        <v>"Event.LogisticsEvent"</v>
      </c>
      <c r="AH1272" t="str">
        <f t="shared" si="610"/>
        <v>"eventFor"</v>
      </c>
      <c r="AI1272" t="str">
        <f t="shared" si="611"/>
        <v>"Common.CheckTemplate"</v>
      </c>
      <c r="AJ1272" t="str">
        <f t="shared" si="612"/>
        <v>""</v>
      </c>
      <c r="AK1272" t="str">
        <f t="shared" si="613"/>
        <v>"hasOne"</v>
      </c>
      <c r="AL1272" t="str">
        <f t="shared" si="614"/>
        <v>"Event.LogisticsEvent","eventFor","Common.CheckTemplate","","hasOne"</v>
      </c>
      <c r="AN1272">
        <f>COUNTIF(View_conceptual!G:G,L1272)</f>
        <v>1</v>
      </c>
      <c r="AO1272">
        <f>COUNTIF(View_conceptual!H:H,L1272)+COUNTIF(View_conceptual!I:I,N1272)</f>
        <v>0</v>
      </c>
      <c r="AQ1272" t="str">
        <f t="shared" si="615"/>
        <v/>
      </c>
      <c r="AR1272" t="str">
        <f t="shared" si="616"/>
        <v/>
      </c>
      <c r="AT1272">
        <f>COUNTIF(View_full!G:G,L1272)</f>
        <v>1</v>
      </c>
      <c r="AU1272">
        <f>COUNTIF(View_full!H:H,L1272)+COUNTIF(View_full!I:I,N1272)</f>
        <v>1</v>
      </c>
      <c r="AV1272">
        <f>COUNTIFS(Property_Manual!$A$2:$A$1206,Raw!L1272,Property_Manual!$B$2:$B$1206,Raw!M1272,Property_Manual!$C$2:$C$1206,Raw!N1272,Property_Manual!$D$2:$D$1206,Raw!O1272,Property_Manual!$F$2:$F$1206,"x")</f>
        <v>0</v>
      </c>
      <c r="AW1272" t="str">
        <f t="shared" si="617"/>
        <v/>
      </c>
      <c r="AX1272" t="str">
        <f t="shared" si="618"/>
        <v/>
      </c>
      <c r="AY1272" t="str">
        <f t="shared" si="619"/>
        <v/>
      </c>
    </row>
    <row r="1273" spans="1:51" x14ac:dyDescent="0.2">
      <c r="A1273" s="5" t="s">
        <v>1255</v>
      </c>
      <c r="B1273" s="5" t="s">
        <v>1212</v>
      </c>
      <c r="C1273" s="5" t="s">
        <v>41</v>
      </c>
      <c r="D1273" s="5" t="s">
        <v>702</v>
      </c>
      <c r="E1273" s="5" t="s">
        <v>1198</v>
      </c>
      <c r="F1273" s="5" t="s">
        <v>412</v>
      </c>
      <c r="G1273">
        <v>1</v>
      </c>
      <c r="I1273" s="5" t="s">
        <v>700</v>
      </c>
      <c r="J1273" s="5" t="s">
        <v>703</v>
      </c>
      <c r="K1273" s="5"/>
      <c r="L1273" t="str">
        <f t="shared" si="589"/>
        <v>LogisticsEvent</v>
      </c>
      <c r="M1273" t="str">
        <f t="shared" si="590"/>
        <v>eventFor</v>
      </c>
      <c r="N1273" t="str">
        <f t="shared" si="591"/>
        <v>CheckTotalResult</v>
      </c>
      <c r="O1273" t="str">
        <f t="shared" si="592"/>
        <v/>
      </c>
      <c r="P1273" t="str">
        <f t="shared" si="593"/>
        <v/>
      </c>
      <c r="Q1273" t="str">
        <f t="shared" si="594"/>
        <v>Object</v>
      </c>
      <c r="R1273" t="str">
        <f t="shared" si="595"/>
        <v/>
      </c>
      <c r="S1273" t="str">
        <f t="shared" si="596"/>
        <v/>
      </c>
      <c r="T1273" t="str">
        <f t="shared" si="597"/>
        <v/>
      </c>
      <c r="U1273" t="str">
        <f t="shared" si="598"/>
        <v/>
      </c>
      <c r="V1273" t="str">
        <f t="shared" si="599"/>
        <v/>
      </c>
      <c r="W1273" t="str">
        <f>IF($A1273="Implicit","",COUNTIFS($C$8:C1273,C1273,$A$8:A1273,"Explicit"))</f>
        <v/>
      </c>
      <c r="X1273" t="str">
        <f t="shared" si="600"/>
        <v/>
      </c>
      <c r="Y1273" t="str">
        <f t="shared" si="601"/>
        <v/>
      </c>
      <c r="Z1273" t="str">
        <f t="shared" si="602"/>
        <v/>
      </c>
      <c r="AA1273" t="str">
        <f t="shared" si="603"/>
        <v/>
      </c>
      <c r="AB1273" t="str">
        <f t="shared" si="604"/>
        <v/>
      </c>
      <c r="AC1273" t="str">
        <f t="shared" si="605"/>
        <v/>
      </c>
      <c r="AD1273" t="str">
        <f t="shared" si="606"/>
        <v/>
      </c>
      <c r="AE1273" t="str">
        <f t="shared" si="607"/>
        <v/>
      </c>
      <c r="AF1273" t="str">
        <f t="shared" si="608"/>
        <v/>
      </c>
      <c r="AG1273" t="str">
        <f t="shared" si="609"/>
        <v>"Event.LogisticsEvent"</v>
      </c>
      <c r="AH1273" t="str">
        <f t="shared" si="610"/>
        <v>"eventFor"</v>
      </c>
      <c r="AI1273" t="str">
        <f t="shared" si="611"/>
        <v>"Common.CheckTotalResult"</v>
      </c>
      <c r="AJ1273" t="str">
        <f t="shared" si="612"/>
        <v>""</v>
      </c>
      <c r="AK1273" t="str">
        <f t="shared" si="613"/>
        <v>"hasOne"</v>
      </c>
      <c r="AL1273" t="str">
        <f t="shared" si="614"/>
        <v>"Event.LogisticsEvent","eventFor","Common.CheckTotalResult","","hasOne"</v>
      </c>
      <c r="AN1273">
        <f>COUNTIF(View_conceptual!G:G,L1273)</f>
        <v>1</v>
      </c>
      <c r="AO1273">
        <f>COUNTIF(View_conceptual!H:H,L1273)+COUNTIF(View_conceptual!I:I,N1273)</f>
        <v>0</v>
      </c>
      <c r="AQ1273" t="str">
        <f t="shared" si="615"/>
        <v/>
      </c>
      <c r="AR1273" t="str">
        <f t="shared" si="616"/>
        <v/>
      </c>
      <c r="AT1273">
        <f>COUNTIF(View_full!G:G,L1273)</f>
        <v>1</v>
      </c>
      <c r="AU1273">
        <f>COUNTIF(View_full!H:H,L1273)+COUNTIF(View_full!I:I,N1273)</f>
        <v>1</v>
      </c>
      <c r="AV1273">
        <f>COUNTIFS(Property_Manual!$A$2:$A$1206,Raw!L1273,Property_Manual!$B$2:$B$1206,Raw!M1273,Property_Manual!$C$2:$C$1206,Raw!N1273,Property_Manual!$D$2:$D$1206,Raw!O1273,Property_Manual!$F$2:$F$1206,"x")</f>
        <v>0</v>
      </c>
      <c r="AW1273" t="str">
        <f t="shared" si="617"/>
        <v/>
      </c>
      <c r="AX1273" t="str">
        <f t="shared" si="618"/>
        <v/>
      </c>
      <c r="AY1273" t="str">
        <f t="shared" si="619"/>
        <v/>
      </c>
    </row>
    <row r="1274" spans="1:51" x14ac:dyDescent="0.2">
      <c r="A1274" s="5" t="s">
        <v>1255</v>
      </c>
      <c r="B1274" s="5" t="s">
        <v>1212</v>
      </c>
      <c r="C1274" s="5" t="s">
        <v>41</v>
      </c>
      <c r="D1274" s="5" t="s">
        <v>702</v>
      </c>
      <c r="E1274" s="5" t="s">
        <v>20</v>
      </c>
      <c r="F1274" s="5" t="s">
        <v>884</v>
      </c>
      <c r="G1274">
        <v>1</v>
      </c>
      <c r="H1274" s="5"/>
      <c r="I1274" s="5" t="s">
        <v>700</v>
      </c>
      <c r="J1274" s="5" t="s">
        <v>703</v>
      </c>
      <c r="K1274" s="5"/>
      <c r="L1274" t="str">
        <f t="shared" si="589"/>
        <v>LogisticsEvent</v>
      </c>
      <c r="M1274" t="str">
        <f t="shared" si="590"/>
        <v>eventFor</v>
      </c>
      <c r="N1274" t="str">
        <f t="shared" si="591"/>
        <v>CO2Emissions</v>
      </c>
      <c r="O1274" t="str">
        <f t="shared" si="592"/>
        <v/>
      </c>
      <c r="P1274" t="str">
        <f t="shared" si="593"/>
        <v/>
      </c>
      <c r="Q1274" t="str">
        <f t="shared" si="594"/>
        <v>Object</v>
      </c>
      <c r="R1274" t="str">
        <f t="shared" si="595"/>
        <v/>
      </c>
      <c r="S1274" t="str">
        <f t="shared" si="596"/>
        <v/>
      </c>
      <c r="T1274" t="str">
        <f t="shared" si="597"/>
        <v/>
      </c>
      <c r="U1274" t="str">
        <f t="shared" si="598"/>
        <v/>
      </c>
      <c r="V1274" t="str">
        <f t="shared" si="599"/>
        <v/>
      </c>
      <c r="W1274" t="str">
        <f>IF($A1274="Implicit","",COUNTIFS($C$8:C1274,C1274,$A$8:A1274,"Explicit"))</f>
        <v/>
      </c>
      <c r="X1274" t="str">
        <f t="shared" si="600"/>
        <v/>
      </c>
      <c r="Y1274" t="str">
        <f t="shared" si="601"/>
        <v/>
      </c>
      <c r="Z1274" t="str">
        <f t="shared" si="602"/>
        <v/>
      </c>
      <c r="AA1274" t="str">
        <f t="shared" si="603"/>
        <v/>
      </c>
      <c r="AB1274" t="str">
        <f t="shared" si="604"/>
        <v/>
      </c>
      <c r="AC1274" t="str">
        <f t="shared" si="605"/>
        <v/>
      </c>
      <c r="AD1274" t="str">
        <f t="shared" si="606"/>
        <v/>
      </c>
      <c r="AE1274" t="str">
        <f t="shared" si="607"/>
        <v/>
      </c>
      <c r="AF1274" t="str">
        <f t="shared" si="608"/>
        <v/>
      </c>
      <c r="AG1274" t="str">
        <f t="shared" si="609"/>
        <v>"Event.LogisticsEvent"</v>
      </c>
      <c r="AH1274" t="str">
        <f t="shared" si="610"/>
        <v>"eventFor"</v>
      </c>
      <c r="AI1274" t="str">
        <f t="shared" si="611"/>
        <v>"Core.CO2Emissions"</v>
      </c>
      <c r="AJ1274" t="str">
        <f t="shared" si="612"/>
        <v>""</v>
      </c>
      <c r="AK1274" t="str">
        <f t="shared" si="613"/>
        <v>"hasOne"</v>
      </c>
      <c r="AL1274" t="str">
        <f t="shared" si="614"/>
        <v>"Event.LogisticsEvent","eventFor","Core.CO2Emissions","","hasOne"</v>
      </c>
      <c r="AN1274">
        <f>COUNTIF(View_conceptual!G:G,L1274)</f>
        <v>1</v>
      </c>
      <c r="AO1274">
        <f>COUNTIF(View_conceptual!H:H,L1274)+COUNTIF(View_conceptual!I:I,N1274)</f>
        <v>0</v>
      </c>
      <c r="AQ1274" t="str">
        <f t="shared" si="615"/>
        <v/>
      </c>
      <c r="AR1274" t="str">
        <f t="shared" si="616"/>
        <v/>
      </c>
      <c r="AT1274">
        <f>COUNTIF(View_full!G:G,L1274)</f>
        <v>1</v>
      </c>
      <c r="AU1274">
        <f>COUNTIF(View_full!H:H,L1274)+COUNTIF(View_full!I:I,N1274)</f>
        <v>0</v>
      </c>
      <c r="AV1274">
        <f>COUNTIFS(Property_Manual!$A$2:$A$1206,Raw!L1274,Property_Manual!$B$2:$B$1206,Raw!M1274,Property_Manual!$C$2:$C$1206,Raw!N1274,Property_Manual!$D$2:$D$1206,Raw!O1274,Property_Manual!$F$2:$F$1206,"x")</f>
        <v>0</v>
      </c>
      <c r="AW1274" t="str">
        <f t="shared" si="617"/>
        <v/>
      </c>
      <c r="AX1274" t="str">
        <f t="shared" si="618"/>
        <v/>
      </c>
      <c r="AY1274" t="str">
        <f t="shared" si="619"/>
        <v/>
      </c>
    </row>
    <row r="1275" spans="1:51" x14ac:dyDescent="0.2">
      <c r="A1275" s="5" t="s">
        <v>1255</v>
      </c>
      <c r="B1275" s="5" t="s">
        <v>1212</v>
      </c>
      <c r="C1275" s="5" t="s">
        <v>41</v>
      </c>
      <c r="D1275" s="5" t="s">
        <v>702</v>
      </c>
      <c r="E1275" s="5" t="s">
        <v>1198</v>
      </c>
      <c r="F1275" s="5" t="s">
        <v>433</v>
      </c>
      <c r="G1275">
        <v>1</v>
      </c>
      <c r="H1275" s="5"/>
      <c r="I1275" s="5" t="s">
        <v>700</v>
      </c>
      <c r="J1275" s="5" t="s">
        <v>703</v>
      </c>
      <c r="K1275" s="5"/>
      <c r="L1275" t="str">
        <f t="shared" si="589"/>
        <v>LogisticsEvent</v>
      </c>
      <c r="M1275" t="str">
        <f t="shared" si="590"/>
        <v>eventFor</v>
      </c>
      <c r="N1275" t="str">
        <f t="shared" si="591"/>
        <v>LoadingMaterial</v>
      </c>
      <c r="O1275" t="str">
        <f t="shared" si="592"/>
        <v/>
      </c>
      <c r="P1275" t="str">
        <f t="shared" si="593"/>
        <v/>
      </c>
      <c r="Q1275" t="str">
        <f t="shared" si="594"/>
        <v>Object</v>
      </c>
      <c r="R1275" t="str">
        <f t="shared" si="595"/>
        <v/>
      </c>
      <c r="S1275" t="str">
        <f t="shared" si="596"/>
        <v/>
      </c>
      <c r="T1275" t="str">
        <f t="shared" si="597"/>
        <v/>
      </c>
      <c r="U1275" t="str">
        <f t="shared" si="598"/>
        <v/>
      </c>
      <c r="V1275" t="str">
        <f t="shared" si="599"/>
        <v/>
      </c>
      <c r="W1275" t="str">
        <f>IF($A1275="Implicit","",COUNTIFS($C$8:C1275,C1275,$A$8:A1275,"Explicit"))</f>
        <v/>
      </c>
      <c r="X1275" t="str">
        <f t="shared" si="600"/>
        <v/>
      </c>
      <c r="Y1275" t="str">
        <f t="shared" si="601"/>
        <v/>
      </c>
      <c r="Z1275" t="str">
        <f t="shared" si="602"/>
        <v/>
      </c>
      <c r="AA1275" t="str">
        <f t="shared" si="603"/>
        <v/>
      </c>
      <c r="AB1275" t="str">
        <f t="shared" si="604"/>
        <v/>
      </c>
      <c r="AC1275" t="str">
        <f t="shared" si="605"/>
        <v/>
      </c>
      <c r="AD1275" t="str">
        <f t="shared" si="606"/>
        <v/>
      </c>
      <c r="AE1275" t="str">
        <f t="shared" si="607"/>
        <v/>
      </c>
      <c r="AF1275" t="str">
        <f t="shared" si="608"/>
        <v/>
      </c>
      <c r="AG1275" t="str">
        <f t="shared" si="609"/>
        <v>"Event.LogisticsEvent"</v>
      </c>
      <c r="AH1275" t="str">
        <f t="shared" si="610"/>
        <v>"eventFor"</v>
      </c>
      <c r="AI1275" t="str">
        <f t="shared" si="611"/>
        <v>"Common.LoadingMaterial"</v>
      </c>
      <c r="AJ1275" t="str">
        <f t="shared" si="612"/>
        <v>""</v>
      </c>
      <c r="AK1275" t="str">
        <f t="shared" si="613"/>
        <v>"hasOne"</v>
      </c>
      <c r="AL1275" t="str">
        <f t="shared" si="614"/>
        <v>"Event.LogisticsEvent","eventFor","Common.LoadingMaterial","","hasOne"</v>
      </c>
      <c r="AN1275">
        <f>COUNTIF(View_conceptual!G:G,L1275)</f>
        <v>1</v>
      </c>
      <c r="AO1275">
        <f>COUNTIF(View_conceptual!H:H,L1275)+COUNTIF(View_conceptual!I:I,N1275)</f>
        <v>0</v>
      </c>
      <c r="AQ1275" t="str">
        <f t="shared" si="615"/>
        <v/>
      </c>
      <c r="AR1275" t="str">
        <f t="shared" si="616"/>
        <v/>
      </c>
      <c r="AT1275">
        <f>COUNTIF(View_full!G:G,L1275)</f>
        <v>1</v>
      </c>
      <c r="AU1275">
        <f>COUNTIF(View_full!H:H,L1275)+COUNTIF(View_full!I:I,N1275)</f>
        <v>0</v>
      </c>
      <c r="AV1275">
        <f>COUNTIFS(Property_Manual!$A$2:$A$1206,Raw!L1275,Property_Manual!$B$2:$B$1206,Raw!M1275,Property_Manual!$C$2:$C$1206,Raw!N1275,Property_Manual!$D$2:$D$1206,Raw!O1275,Property_Manual!$F$2:$F$1206,"x")</f>
        <v>0</v>
      </c>
      <c r="AW1275" t="str">
        <f t="shared" si="617"/>
        <v/>
      </c>
      <c r="AX1275" t="str">
        <f t="shared" si="618"/>
        <v/>
      </c>
      <c r="AY1275" t="str">
        <f t="shared" si="619"/>
        <v/>
      </c>
    </row>
    <row r="1276" spans="1:51" x14ac:dyDescent="0.2">
      <c r="A1276" s="5" t="s">
        <v>1255</v>
      </c>
      <c r="B1276" s="5" t="s">
        <v>1212</v>
      </c>
      <c r="C1276" s="5" t="s">
        <v>41</v>
      </c>
      <c r="D1276" s="5" t="s">
        <v>702</v>
      </c>
      <c r="E1276" s="5" t="s">
        <v>1209</v>
      </c>
      <c r="F1276" s="5" t="s">
        <v>439</v>
      </c>
      <c r="G1276">
        <v>1</v>
      </c>
      <c r="H1276" s="5"/>
      <c r="I1276" s="5" t="s">
        <v>700</v>
      </c>
      <c r="J1276" s="5" t="s">
        <v>703</v>
      </c>
      <c r="K1276" s="5"/>
      <c r="L1276" t="str">
        <f t="shared" si="589"/>
        <v>LogisticsEvent</v>
      </c>
      <c r="M1276" t="str">
        <f t="shared" si="590"/>
        <v>eventFor</v>
      </c>
      <c r="N1276" t="str">
        <f t="shared" si="591"/>
        <v>Composing</v>
      </c>
      <c r="O1276" t="str">
        <f t="shared" si="592"/>
        <v/>
      </c>
      <c r="P1276" t="str">
        <f t="shared" si="593"/>
        <v/>
      </c>
      <c r="Q1276" t="str">
        <f t="shared" si="594"/>
        <v>Object</v>
      </c>
      <c r="R1276" t="str">
        <f t="shared" si="595"/>
        <v/>
      </c>
      <c r="S1276" t="str">
        <f t="shared" si="596"/>
        <v/>
      </c>
      <c r="T1276" t="str">
        <f t="shared" si="597"/>
        <v/>
      </c>
      <c r="U1276" t="str">
        <f t="shared" si="598"/>
        <v/>
      </c>
      <c r="V1276" t="str">
        <f t="shared" si="599"/>
        <v/>
      </c>
      <c r="W1276" t="str">
        <f>IF($A1276="Implicit","",COUNTIFS($C$8:C1276,C1276,$A$8:A1276,"Explicit"))</f>
        <v/>
      </c>
      <c r="X1276" t="str">
        <f t="shared" si="600"/>
        <v/>
      </c>
      <c r="Y1276" t="str">
        <f t="shared" si="601"/>
        <v/>
      </c>
      <c r="Z1276" t="str">
        <f t="shared" si="602"/>
        <v/>
      </c>
      <c r="AA1276" t="str">
        <f t="shared" si="603"/>
        <v/>
      </c>
      <c r="AB1276" t="str">
        <f t="shared" si="604"/>
        <v/>
      </c>
      <c r="AC1276" t="str">
        <f t="shared" si="605"/>
        <v/>
      </c>
      <c r="AD1276" t="str">
        <f t="shared" si="606"/>
        <v/>
      </c>
      <c r="AE1276" t="str">
        <f t="shared" si="607"/>
        <v/>
      </c>
      <c r="AF1276" t="str">
        <f t="shared" si="608"/>
        <v/>
      </c>
      <c r="AG1276" t="str">
        <f t="shared" si="609"/>
        <v>"Event.LogisticsEvent"</v>
      </c>
      <c r="AH1276" t="str">
        <f t="shared" si="610"/>
        <v>"eventFor"</v>
      </c>
      <c r="AI1276" t="str">
        <f t="shared" si="611"/>
        <v>"Action.Composing"</v>
      </c>
      <c r="AJ1276" t="str">
        <f t="shared" si="612"/>
        <v>""</v>
      </c>
      <c r="AK1276" t="str">
        <f t="shared" si="613"/>
        <v>"hasOne"</v>
      </c>
      <c r="AL1276" t="str">
        <f t="shared" si="614"/>
        <v>"Event.LogisticsEvent","eventFor","Action.Composing","","hasOne"</v>
      </c>
      <c r="AN1276">
        <f>COUNTIF(View_conceptual!G:G,L1276)</f>
        <v>1</v>
      </c>
      <c r="AO1276">
        <f>COUNTIF(View_conceptual!H:H,L1276)+COUNTIF(View_conceptual!I:I,N1276)</f>
        <v>1</v>
      </c>
      <c r="AQ1276" t="str">
        <f t="shared" si="615"/>
        <v/>
      </c>
      <c r="AR1276" t="str">
        <f t="shared" si="616"/>
        <v/>
      </c>
      <c r="AT1276">
        <f>COUNTIF(View_full!G:G,L1276)</f>
        <v>1</v>
      </c>
      <c r="AU1276">
        <f>COUNTIF(View_full!H:H,L1276)+COUNTIF(View_full!I:I,N1276)</f>
        <v>1</v>
      </c>
      <c r="AV1276">
        <f>COUNTIFS(Property_Manual!$A$2:$A$1206,Raw!L1276,Property_Manual!$B$2:$B$1206,Raw!M1276,Property_Manual!$C$2:$C$1206,Raw!N1276,Property_Manual!$D$2:$D$1206,Raw!O1276,Property_Manual!$F$2:$F$1206,"x")</f>
        <v>0</v>
      </c>
      <c r="AW1276" t="str">
        <f t="shared" si="617"/>
        <v/>
      </c>
      <c r="AX1276" t="str">
        <f t="shared" si="618"/>
        <v/>
      </c>
      <c r="AY1276" t="str">
        <f t="shared" si="619"/>
        <v/>
      </c>
    </row>
    <row r="1277" spans="1:51" x14ac:dyDescent="0.2">
      <c r="A1277" s="5" t="s">
        <v>1255</v>
      </c>
      <c r="B1277" s="5" t="s">
        <v>1212</v>
      </c>
      <c r="C1277" s="5" t="s">
        <v>41</v>
      </c>
      <c r="D1277" s="5" t="s">
        <v>702</v>
      </c>
      <c r="E1277" s="5" t="s">
        <v>1198</v>
      </c>
      <c r="F1277" s="5" t="s">
        <v>227</v>
      </c>
      <c r="G1277">
        <v>1</v>
      </c>
      <c r="H1277" s="5"/>
      <c r="I1277" s="5" t="s">
        <v>700</v>
      </c>
      <c r="J1277" s="5" t="s">
        <v>703</v>
      </c>
      <c r="K1277" s="5"/>
      <c r="L1277" t="str">
        <f t="shared" si="589"/>
        <v>LogisticsEvent</v>
      </c>
      <c r="M1277" t="str">
        <f t="shared" si="590"/>
        <v>eventFor</v>
      </c>
      <c r="N1277" t="str">
        <f t="shared" si="591"/>
        <v>Sensor</v>
      </c>
      <c r="O1277" t="str">
        <f t="shared" si="592"/>
        <v/>
      </c>
      <c r="P1277" t="str">
        <f t="shared" si="593"/>
        <v/>
      </c>
      <c r="Q1277" t="str">
        <f t="shared" si="594"/>
        <v>Object</v>
      </c>
      <c r="R1277" t="str">
        <f t="shared" si="595"/>
        <v/>
      </c>
      <c r="S1277" t="str">
        <f t="shared" si="596"/>
        <v/>
      </c>
      <c r="T1277" t="str">
        <f t="shared" si="597"/>
        <v/>
      </c>
      <c r="U1277" t="str">
        <f t="shared" si="598"/>
        <v/>
      </c>
      <c r="V1277" t="str">
        <f t="shared" si="599"/>
        <v/>
      </c>
      <c r="W1277" t="str">
        <f>IF($A1277="Implicit","",COUNTIFS($C$8:C1277,C1277,$A$8:A1277,"Explicit"))</f>
        <v/>
      </c>
      <c r="X1277" t="str">
        <f t="shared" si="600"/>
        <v/>
      </c>
      <c r="Y1277" t="str">
        <f t="shared" si="601"/>
        <v/>
      </c>
      <c r="Z1277" t="str">
        <f t="shared" si="602"/>
        <v/>
      </c>
      <c r="AA1277" t="str">
        <f t="shared" si="603"/>
        <v/>
      </c>
      <c r="AB1277" t="str">
        <f t="shared" si="604"/>
        <v/>
      </c>
      <c r="AC1277" t="str">
        <f t="shared" si="605"/>
        <v/>
      </c>
      <c r="AD1277" t="str">
        <f t="shared" si="606"/>
        <v/>
      </c>
      <c r="AE1277" t="str">
        <f t="shared" si="607"/>
        <v/>
      </c>
      <c r="AF1277" t="str">
        <f t="shared" si="608"/>
        <v/>
      </c>
      <c r="AG1277" t="str">
        <f t="shared" si="609"/>
        <v>"Event.LogisticsEvent"</v>
      </c>
      <c r="AH1277" t="str">
        <f t="shared" si="610"/>
        <v>"eventFor"</v>
      </c>
      <c r="AI1277" t="str">
        <f t="shared" si="611"/>
        <v>"Common.Sensor"</v>
      </c>
      <c r="AJ1277" t="str">
        <f t="shared" si="612"/>
        <v>""</v>
      </c>
      <c r="AK1277" t="str">
        <f t="shared" si="613"/>
        <v>"hasOne"</v>
      </c>
      <c r="AL1277" t="str">
        <f t="shared" si="614"/>
        <v>"Event.LogisticsEvent","eventFor","Common.Sensor","","hasOne"</v>
      </c>
      <c r="AN1277">
        <f>COUNTIF(View_conceptual!G:G,L1277)</f>
        <v>1</v>
      </c>
      <c r="AO1277">
        <f>COUNTIF(View_conceptual!H:H,L1277)+COUNTIF(View_conceptual!I:I,N1277)</f>
        <v>0</v>
      </c>
      <c r="AQ1277" t="str">
        <f t="shared" si="615"/>
        <v/>
      </c>
      <c r="AR1277" t="str">
        <f t="shared" si="616"/>
        <v/>
      </c>
      <c r="AT1277">
        <f>COUNTIF(View_full!G:G,L1277)</f>
        <v>1</v>
      </c>
      <c r="AU1277">
        <f>COUNTIF(View_full!H:H,L1277)+COUNTIF(View_full!I:I,N1277)</f>
        <v>1</v>
      </c>
      <c r="AV1277">
        <f>COUNTIFS(Property_Manual!$A$2:$A$1206,Raw!L1277,Property_Manual!$B$2:$B$1206,Raw!M1277,Property_Manual!$C$2:$C$1206,Raw!N1277,Property_Manual!$D$2:$D$1206,Raw!O1277,Property_Manual!$F$2:$F$1206,"x")</f>
        <v>0</v>
      </c>
      <c r="AW1277" t="str">
        <f t="shared" si="617"/>
        <v/>
      </c>
      <c r="AX1277" t="str">
        <f t="shared" si="618"/>
        <v/>
      </c>
      <c r="AY1277" t="str">
        <f t="shared" si="619"/>
        <v/>
      </c>
    </row>
    <row r="1278" spans="1:51" x14ac:dyDescent="0.2">
      <c r="A1278" s="5" t="s">
        <v>1255</v>
      </c>
      <c r="B1278" s="5" t="s">
        <v>1212</v>
      </c>
      <c r="C1278" s="5" t="s">
        <v>41</v>
      </c>
      <c r="D1278" s="5" t="s">
        <v>702</v>
      </c>
      <c r="E1278" s="5" t="s">
        <v>1199</v>
      </c>
      <c r="F1278" s="5" t="s">
        <v>204</v>
      </c>
      <c r="G1278">
        <v>1</v>
      </c>
      <c r="H1278" s="5"/>
      <c r="I1278" s="5" t="s">
        <v>700</v>
      </c>
      <c r="J1278" s="5" t="s">
        <v>703</v>
      </c>
      <c r="K1278" s="5"/>
      <c r="L1278" t="str">
        <f t="shared" si="589"/>
        <v>LogisticsEvent</v>
      </c>
      <c r="M1278" t="str">
        <f t="shared" si="590"/>
        <v>eventFor</v>
      </c>
      <c r="N1278" t="str">
        <f t="shared" si="591"/>
        <v>PieceLiveAnimals</v>
      </c>
      <c r="O1278" t="str">
        <f t="shared" si="592"/>
        <v/>
      </c>
      <c r="P1278" t="str">
        <f t="shared" si="593"/>
        <v/>
      </c>
      <c r="Q1278" t="str">
        <f t="shared" si="594"/>
        <v>Object</v>
      </c>
      <c r="R1278" t="str">
        <f t="shared" si="595"/>
        <v/>
      </c>
      <c r="S1278" t="str">
        <f t="shared" si="596"/>
        <v/>
      </c>
      <c r="T1278" t="str">
        <f t="shared" si="597"/>
        <v/>
      </c>
      <c r="U1278" t="str">
        <f t="shared" si="598"/>
        <v/>
      </c>
      <c r="V1278" t="str">
        <f t="shared" si="599"/>
        <v/>
      </c>
      <c r="W1278" t="str">
        <f>IF($A1278="Implicit","",COUNTIFS($C$8:C1278,C1278,$A$8:A1278,"Explicit"))</f>
        <v/>
      </c>
      <c r="X1278" t="str">
        <f t="shared" si="600"/>
        <v/>
      </c>
      <c r="Y1278" t="str">
        <f t="shared" si="601"/>
        <v/>
      </c>
      <c r="Z1278" t="str">
        <f t="shared" si="602"/>
        <v/>
      </c>
      <c r="AA1278" t="str">
        <f t="shared" si="603"/>
        <v/>
      </c>
      <c r="AB1278" t="str">
        <f t="shared" si="604"/>
        <v/>
      </c>
      <c r="AC1278" t="str">
        <f t="shared" si="605"/>
        <v/>
      </c>
      <c r="AD1278" t="str">
        <f t="shared" si="606"/>
        <v/>
      </c>
      <c r="AE1278" t="str">
        <f t="shared" si="607"/>
        <v/>
      </c>
      <c r="AF1278" t="str">
        <f t="shared" si="608"/>
        <v/>
      </c>
      <c r="AG1278" t="str">
        <f t="shared" si="609"/>
        <v>"Event.LogisticsEvent"</v>
      </c>
      <c r="AH1278" t="str">
        <f t="shared" si="610"/>
        <v>"eventFor"</v>
      </c>
      <c r="AI1278" t="str">
        <f t="shared" si="611"/>
        <v>"LiveAnimals.PieceLiveAnimals"</v>
      </c>
      <c r="AJ1278" t="str">
        <f t="shared" si="612"/>
        <v>""</v>
      </c>
      <c r="AK1278" t="str">
        <f t="shared" si="613"/>
        <v>"hasOne"</v>
      </c>
      <c r="AL1278" t="str">
        <f t="shared" si="614"/>
        <v>"Event.LogisticsEvent","eventFor","LiveAnimals.PieceLiveAnimals","","hasOne"</v>
      </c>
      <c r="AN1278">
        <f>COUNTIF(View_conceptual!G:G,L1278)</f>
        <v>1</v>
      </c>
      <c r="AO1278">
        <f>COUNTIF(View_conceptual!H:H,L1278)+COUNTIF(View_conceptual!I:I,N1278)</f>
        <v>0</v>
      </c>
      <c r="AQ1278" t="str">
        <f t="shared" si="615"/>
        <v/>
      </c>
      <c r="AR1278" t="str">
        <f t="shared" si="616"/>
        <v/>
      </c>
      <c r="AT1278">
        <f>COUNTIF(View_full!G:G,L1278)</f>
        <v>1</v>
      </c>
      <c r="AU1278">
        <f>COUNTIF(View_full!H:H,L1278)+COUNTIF(View_full!I:I,N1278)</f>
        <v>0</v>
      </c>
      <c r="AV1278">
        <f>COUNTIFS(Property_Manual!$A$2:$A$1206,Raw!L1278,Property_Manual!$B$2:$B$1206,Raw!M1278,Property_Manual!$C$2:$C$1206,Raw!N1278,Property_Manual!$D$2:$D$1206,Raw!O1278,Property_Manual!$F$2:$F$1206,"x")</f>
        <v>0</v>
      </c>
      <c r="AW1278" t="str">
        <f t="shared" si="617"/>
        <v/>
      </c>
      <c r="AX1278" t="str">
        <f t="shared" si="618"/>
        <v/>
      </c>
      <c r="AY1278" t="str">
        <f t="shared" si="619"/>
        <v/>
      </c>
    </row>
    <row r="1279" spans="1:51" x14ac:dyDescent="0.2">
      <c r="A1279" s="5" t="s">
        <v>1255</v>
      </c>
      <c r="B1279" s="5" t="s">
        <v>1212</v>
      </c>
      <c r="C1279" s="5" t="s">
        <v>41</v>
      </c>
      <c r="D1279" s="5" t="s">
        <v>702</v>
      </c>
      <c r="E1279" s="5" t="s">
        <v>20</v>
      </c>
      <c r="F1279" s="5" t="s">
        <v>118</v>
      </c>
      <c r="G1279">
        <v>1</v>
      </c>
      <c r="I1279" s="5" t="s">
        <v>700</v>
      </c>
      <c r="J1279" s="5" t="s">
        <v>703</v>
      </c>
      <c r="K1279" s="5" t="s">
        <v>1108</v>
      </c>
      <c r="L1279" t="str">
        <f t="shared" si="589"/>
        <v>LogisticsEvent</v>
      </c>
      <c r="M1279" t="str">
        <f t="shared" si="590"/>
        <v>eventFor</v>
      </c>
      <c r="N1279" t="str">
        <f t="shared" si="591"/>
        <v>Item</v>
      </c>
      <c r="O1279" t="str">
        <f t="shared" si="592"/>
        <v/>
      </c>
      <c r="P1279" t="str">
        <f t="shared" si="593"/>
        <v>ItemDg</v>
      </c>
      <c r="Q1279" t="str">
        <f t="shared" si="594"/>
        <v>Object</v>
      </c>
      <c r="R1279" t="str">
        <f t="shared" si="595"/>
        <v/>
      </c>
      <c r="S1279" t="str">
        <f t="shared" si="596"/>
        <v/>
      </c>
      <c r="T1279" t="str">
        <f t="shared" si="597"/>
        <v/>
      </c>
      <c r="U1279" t="str">
        <f t="shared" si="598"/>
        <v/>
      </c>
      <c r="V1279" t="str">
        <f t="shared" si="599"/>
        <v/>
      </c>
      <c r="W1279" t="str">
        <f>IF($A1279="Implicit","",COUNTIFS($C$8:C1279,C1279,$A$8:A1279,"Explicit"))</f>
        <v/>
      </c>
      <c r="X1279" t="str">
        <f t="shared" si="600"/>
        <v/>
      </c>
      <c r="Y1279" t="str">
        <f t="shared" si="601"/>
        <v/>
      </c>
      <c r="Z1279" t="str">
        <f t="shared" si="602"/>
        <v/>
      </c>
      <c r="AA1279" t="str">
        <f t="shared" si="603"/>
        <v/>
      </c>
      <c r="AB1279" t="str">
        <f t="shared" si="604"/>
        <v/>
      </c>
      <c r="AC1279" t="str">
        <f t="shared" si="605"/>
        <v/>
      </c>
      <c r="AD1279" t="str">
        <f t="shared" si="606"/>
        <v/>
      </c>
      <c r="AE1279" t="str">
        <f t="shared" si="607"/>
        <v/>
      </c>
      <c r="AF1279" t="str">
        <f t="shared" si="608"/>
        <v/>
      </c>
      <c r="AG1279" t="str">
        <f t="shared" si="609"/>
        <v>"Event.LogisticsEvent"</v>
      </c>
      <c r="AH1279" t="str">
        <f t="shared" si="610"/>
        <v>"eventFor"</v>
      </c>
      <c r="AI1279" t="str">
        <f t="shared" si="611"/>
        <v>"Core.Item"</v>
      </c>
      <c r="AJ1279" t="str">
        <f t="shared" si="612"/>
        <v>""</v>
      </c>
      <c r="AK1279" t="str">
        <f t="shared" si="613"/>
        <v>"hasOne"</v>
      </c>
      <c r="AL1279" t="str">
        <f t="shared" si="614"/>
        <v>"Event.LogisticsEvent","eventFor","Core.Item","","hasOne"</v>
      </c>
      <c r="AN1279">
        <f>COUNTIF(View_conceptual!G:G,L1279)</f>
        <v>1</v>
      </c>
      <c r="AO1279">
        <f>COUNTIF(View_conceptual!H:H,L1279)+COUNTIF(View_conceptual!I:I,N1279)</f>
        <v>1</v>
      </c>
      <c r="AQ1279" t="str">
        <f t="shared" si="615"/>
        <v/>
      </c>
      <c r="AR1279" t="str">
        <f t="shared" si="616"/>
        <v/>
      </c>
      <c r="AT1279">
        <f>COUNTIF(View_full!G:G,L1279)</f>
        <v>1</v>
      </c>
      <c r="AU1279">
        <f>COUNTIF(View_full!H:H,L1279)+COUNTIF(View_full!I:I,N1279)</f>
        <v>1</v>
      </c>
      <c r="AV1279">
        <f>COUNTIFS(Property_Manual!$A$2:$A$1206,Raw!L1279,Property_Manual!$B$2:$B$1206,Raw!M1279,Property_Manual!$C$2:$C$1206,Raw!N1279,Property_Manual!$D$2:$D$1206,Raw!O1279,Property_Manual!$F$2:$F$1206,"x")</f>
        <v>0</v>
      </c>
      <c r="AW1279" t="str">
        <f t="shared" si="617"/>
        <v/>
      </c>
      <c r="AX1279" t="str">
        <f t="shared" si="618"/>
        <v/>
      </c>
      <c r="AY1279" t="str">
        <f t="shared" si="619"/>
        <v/>
      </c>
    </row>
    <row r="1280" spans="1:51" x14ac:dyDescent="0.2">
      <c r="A1280" s="5" t="s">
        <v>1255</v>
      </c>
      <c r="B1280" s="5" t="s">
        <v>1212</v>
      </c>
      <c r="C1280" s="5" t="s">
        <v>41</v>
      </c>
      <c r="D1280" s="5" t="s">
        <v>702</v>
      </c>
      <c r="E1280" t="s">
        <v>1207</v>
      </c>
      <c r="F1280" s="5" t="s">
        <v>521</v>
      </c>
      <c r="G1280">
        <v>1</v>
      </c>
      <c r="I1280" s="5" t="s">
        <v>700</v>
      </c>
      <c r="J1280" s="5" t="s">
        <v>703</v>
      </c>
      <c r="K1280" s="5"/>
      <c r="L1280" t="str">
        <f t="shared" si="589"/>
        <v>LogisticsEvent</v>
      </c>
      <c r="M1280" t="str">
        <f t="shared" si="590"/>
        <v>eventFor</v>
      </c>
      <c r="N1280" t="str">
        <f t="shared" si="591"/>
        <v>DgProductRadioactive</v>
      </c>
      <c r="O1280" t="str">
        <f t="shared" si="592"/>
        <v/>
      </c>
      <c r="P1280" t="str">
        <f t="shared" si="593"/>
        <v/>
      </c>
      <c r="Q1280" t="str">
        <f t="shared" si="594"/>
        <v>Object</v>
      </c>
      <c r="R1280" t="str">
        <f t="shared" si="595"/>
        <v/>
      </c>
      <c r="S1280" t="str">
        <f t="shared" si="596"/>
        <v/>
      </c>
      <c r="T1280" t="str">
        <f t="shared" si="597"/>
        <v/>
      </c>
      <c r="U1280" t="str">
        <f t="shared" si="598"/>
        <v/>
      </c>
      <c r="V1280" t="str">
        <f t="shared" si="599"/>
        <v/>
      </c>
      <c r="W1280" t="str">
        <f>IF($A1280="Implicit","",COUNTIFS($C$8:C1280,C1280,$A$8:A1280,"Explicit"))</f>
        <v/>
      </c>
      <c r="X1280" t="str">
        <f t="shared" si="600"/>
        <v/>
      </c>
      <c r="Y1280" t="str">
        <f t="shared" si="601"/>
        <v/>
      </c>
      <c r="Z1280" t="str">
        <f t="shared" si="602"/>
        <v/>
      </c>
      <c r="AA1280" t="str">
        <f t="shared" si="603"/>
        <v/>
      </c>
      <c r="AB1280" t="str">
        <f t="shared" si="604"/>
        <v/>
      </c>
      <c r="AC1280" t="str">
        <f t="shared" si="605"/>
        <v/>
      </c>
      <c r="AD1280" t="str">
        <f t="shared" si="606"/>
        <v/>
      </c>
      <c r="AE1280" t="str">
        <f t="shared" si="607"/>
        <v/>
      </c>
      <c r="AF1280" t="str">
        <f t="shared" si="608"/>
        <v/>
      </c>
      <c r="AG1280" t="str">
        <f t="shared" si="609"/>
        <v>"Event.LogisticsEvent"</v>
      </c>
      <c r="AH1280" t="str">
        <f t="shared" si="610"/>
        <v>"eventFor"</v>
      </c>
      <c r="AI1280" t="str">
        <f t="shared" si="611"/>
        <v>"DG.DgProductRadioactive"</v>
      </c>
      <c r="AJ1280" t="str">
        <f t="shared" si="612"/>
        <v>""</v>
      </c>
      <c r="AK1280" t="str">
        <f t="shared" si="613"/>
        <v>"hasOne"</v>
      </c>
      <c r="AL1280" t="str">
        <f t="shared" si="614"/>
        <v>"Event.LogisticsEvent","eventFor","DG.DgProductRadioactive","","hasOne"</v>
      </c>
      <c r="AN1280">
        <f>COUNTIF(View_conceptual!G:G,L1280)</f>
        <v>1</v>
      </c>
      <c r="AO1280">
        <f>COUNTIF(View_conceptual!H:H,L1280)+COUNTIF(View_conceptual!I:I,N1280)</f>
        <v>0</v>
      </c>
      <c r="AQ1280" t="str">
        <f t="shared" si="615"/>
        <v/>
      </c>
      <c r="AR1280" t="str">
        <f t="shared" si="616"/>
        <v/>
      </c>
      <c r="AT1280">
        <f>COUNTIF(View_full!G:G,L1280)</f>
        <v>1</v>
      </c>
      <c r="AU1280">
        <f>COUNTIF(View_full!H:H,L1280)+COUNTIF(View_full!I:I,N1280)</f>
        <v>0</v>
      </c>
      <c r="AV1280">
        <f>COUNTIFS(Property_Manual!$A$2:$A$1206,Raw!L1280,Property_Manual!$B$2:$B$1206,Raw!M1280,Property_Manual!$C$2:$C$1206,Raw!N1280,Property_Manual!$D$2:$D$1206,Raw!O1280,Property_Manual!$F$2:$F$1206,"x")</f>
        <v>0</v>
      </c>
      <c r="AW1280" t="str">
        <f t="shared" si="617"/>
        <v/>
      </c>
      <c r="AX1280" t="str">
        <f t="shared" si="618"/>
        <v/>
      </c>
      <c r="AY1280" t="str">
        <f t="shared" si="619"/>
        <v/>
      </c>
    </row>
    <row r="1281" spans="1:51" x14ac:dyDescent="0.2">
      <c r="A1281" s="5" t="s">
        <v>1255</v>
      </c>
      <c r="B1281" s="5" t="s">
        <v>1212</v>
      </c>
      <c r="C1281" s="5" t="s">
        <v>41</v>
      </c>
      <c r="D1281" s="5" t="s">
        <v>702</v>
      </c>
      <c r="E1281" s="5" t="s">
        <v>20</v>
      </c>
      <c r="F1281" s="5" t="s">
        <v>125</v>
      </c>
      <c r="G1281">
        <v>1</v>
      </c>
      <c r="I1281" s="5" t="s">
        <v>700</v>
      </c>
      <c r="J1281" s="5" t="s">
        <v>703</v>
      </c>
      <c r="K1281" s="5" t="s">
        <v>526</v>
      </c>
      <c r="L1281" t="str">
        <f t="shared" si="589"/>
        <v>LogisticsEvent</v>
      </c>
      <c r="M1281" t="str">
        <f t="shared" si="590"/>
        <v>eventFor</v>
      </c>
      <c r="N1281" t="str">
        <f t="shared" si="591"/>
        <v>Product</v>
      </c>
      <c r="O1281" t="str">
        <f t="shared" si="592"/>
        <v/>
      </c>
      <c r="P1281" t="str">
        <f t="shared" si="593"/>
        <v>ProductDg</v>
      </c>
      <c r="Q1281" t="str">
        <f t="shared" si="594"/>
        <v>Object</v>
      </c>
      <c r="R1281" t="str">
        <f t="shared" si="595"/>
        <v/>
      </c>
      <c r="S1281" t="str">
        <f t="shared" si="596"/>
        <v/>
      </c>
      <c r="T1281" t="str">
        <f t="shared" si="597"/>
        <v/>
      </c>
      <c r="U1281" t="str">
        <f t="shared" si="598"/>
        <v/>
      </c>
      <c r="V1281" t="str">
        <f t="shared" si="599"/>
        <v/>
      </c>
      <c r="W1281" t="str">
        <f>IF($A1281="Implicit","",COUNTIFS($C$8:C1281,C1281,$A$8:A1281,"Explicit"))</f>
        <v/>
      </c>
      <c r="X1281" t="str">
        <f t="shared" si="600"/>
        <v/>
      </c>
      <c r="Y1281" t="str">
        <f t="shared" si="601"/>
        <v/>
      </c>
      <c r="Z1281" t="str">
        <f t="shared" si="602"/>
        <v/>
      </c>
      <c r="AA1281" t="str">
        <f t="shared" si="603"/>
        <v/>
      </c>
      <c r="AB1281" t="str">
        <f t="shared" si="604"/>
        <v/>
      </c>
      <c r="AC1281" t="str">
        <f t="shared" si="605"/>
        <v/>
      </c>
      <c r="AD1281" t="str">
        <f t="shared" si="606"/>
        <v/>
      </c>
      <c r="AE1281" t="str">
        <f t="shared" si="607"/>
        <v/>
      </c>
      <c r="AF1281" t="str">
        <f t="shared" si="608"/>
        <v/>
      </c>
      <c r="AG1281" t="str">
        <f t="shared" si="609"/>
        <v>"Event.LogisticsEvent"</v>
      </c>
      <c r="AH1281" t="str">
        <f t="shared" si="610"/>
        <v>"eventFor"</v>
      </c>
      <c r="AI1281" t="str">
        <f t="shared" si="611"/>
        <v>"Core.Product"</v>
      </c>
      <c r="AJ1281" t="str">
        <f t="shared" si="612"/>
        <v>""</v>
      </c>
      <c r="AK1281" t="str">
        <f t="shared" si="613"/>
        <v>"hasOne"</v>
      </c>
      <c r="AL1281" t="str">
        <f t="shared" si="614"/>
        <v>"Event.LogisticsEvent","eventFor","Core.Product","","hasOne"</v>
      </c>
      <c r="AN1281">
        <f>COUNTIF(View_conceptual!G:G,L1281)</f>
        <v>1</v>
      </c>
      <c r="AO1281">
        <f>COUNTIF(View_conceptual!H:H,L1281)+COUNTIF(View_conceptual!I:I,N1281)</f>
        <v>1</v>
      </c>
      <c r="AQ1281" t="str">
        <f t="shared" si="615"/>
        <v/>
      </c>
      <c r="AR1281" t="str">
        <f t="shared" si="616"/>
        <v/>
      </c>
      <c r="AT1281">
        <f>COUNTIF(View_full!G:G,L1281)</f>
        <v>1</v>
      </c>
      <c r="AU1281">
        <f>COUNTIF(View_full!H:H,L1281)+COUNTIF(View_full!I:I,N1281)</f>
        <v>1</v>
      </c>
      <c r="AV1281">
        <f>COUNTIFS(Property_Manual!$A$2:$A$1206,Raw!L1281,Property_Manual!$B$2:$B$1206,Raw!M1281,Property_Manual!$C$2:$C$1206,Raw!N1281,Property_Manual!$D$2:$D$1206,Raw!O1281,Property_Manual!$F$2:$F$1206,"x")</f>
        <v>0</v>
      </c>
      <c r="AW1281" t="str">
        <f t="shared" si="617"/>
        <v/>
      </c>
      <c r="AX1281" t="str">
        <f t="shared" si="618"/>
        <v/>
      </c>
      <c r="AY1281" t="str">
        <f t="shared" si="619"/>
        <v/>
      </c>
    </row>
    <row r="1282" spans="1:51" x14ac:dyDescent="0.2">
      <c r="A1282" s="5" t="s">
        <v>1255</v>
      </c>
      <c r="B1282" s="5" t="s">
        <v>1212</v>
      </c>
      <c r="C1282" s="5" t="s">
        <v>41</v>
      </c>
      <c r="D1282" s="5" t="s">
        <v>702</v>
      </c>
      <c r="E1282" s="5" t="s">
        <v>20</v>
      </c>
      <c r="F1282" s="5" t="s">
        <v>128</v>
      </c>
      <c r="G1282">
        <v>1</v>
      </c>
      <c r="I1282" s="5" t="s">
        <v>700</v>
      </c>
      <c r="J1282" s="5" t="s">
        <v>703</v>
      </c>
      <c r="K1282" s="5"/>
      <c r="L1282" t="str">
        <f t="shared" si="589"/>
        <v>LogisticsEvent</v>
      </c>
      <c r="M1282" t="str">
        <f t="shared" si="590"/>
        <v>eventFor</v>
      </c>
      <c r="N1282" t="str">
        <f t="shared" si="591"/>
        <v>CustomsInformation</v>
      </c>
      <c r="O1282" t="str">
        <f t="shared" si="592"/>
        <v/>
      </c>
      <c r="P1282" t="str">
        <f t="shared" si="593"/>
        <v/>
      </c>
      <c r="Q1282" t="str">
        <f t="shared" si="594"/>
        <v>Object</v>
      </c>
      <c r="R1282" t="str">
        <f t="shared" si="595"/>
        <v/>
      </c>
      <c r="S1282" t="str">
        <f t="shared" si="596"/>
        <v/>
      </c>
      <c r="T1282" t="str">
        <f t="shared" si="597"/>
        <v/>
      </c>
      <c r="U1282" t="str">
        <f t="shared" si="598"/>
        <v/>
      </c>
      <c r="V1282" t="str">
        <f t="shared" si="599"/>
        <v/>
      </c>
      <c r="W1282" t="str">
        <f>IF($A1282="Implicit","",COUNTIFS($C$8:C1282,C1282,$A$8:A1282,"Explicit"))</f>
        <v/>
      </c>
      <c r="X1282" t="str">
        <f t="shared" si="600"/>
        <v/>
      </c>
      <c r="Y1282" t="str">
        <f t="shared" si="601"/>
        <v/>
      </c>
      <c r="Z1282" t="str">
        <f t="shared" si="602"/>
        <v/>
      </c>
      <c r="AA1282" t="str">
        <f t="shared" si="603"/>
        <v/>
      </c>
      <c r="AB1282" t="str">
        <f t="shared" si="604"/>
        <v/>
      </c>
      <c r="AC1282" t="str">
        <f t="shared" si="605"/>
        <v/>
      </c>
      <c r="AD1282" t="str">
        <f t="shared" si="606"/>
        <v/>
      </c>
      <c r="AE1282" t="str">
        <f t="shared" si="607"/>
        <v/>
      </c>
      <c r="AF1282" t="str">
        <f t="shared" si="608"/>
        <v/>
      </c>
      <c r="AG1282" t="str">
        <f t="shared" si="609"/>
        <v>"Event.LogisticsEvent"</v>
      </c>
      <c r="AH1282" t="str">
        <f t="shared" si="610"/>
        <v>"eventFor"</v>
      </c>
      <c r="AI1282" t="str">
        <f t="shared" si="611"/>
        <v>"Core.CustomsInformation"</v>
      </c>
      <c r="AJ1282" t="str">
        <f t="shared" si="612"/>
        <v>""</v>
      </c>
      <c r="AK1282" t="str">
        <f t="shared" si="613"/>
        <v>"hasOne"</v>
      </c>
      <c r="AL1282" t="str">
        <f t="shared" si="614"/>
        <v>"Event.LogisticsEvent","eventFor","Core.CustomsInformation","","hasOne"</v>
      </c>
      <c r="AN1282">
        <f>COUNTIF(View_conceptual!G:G,L1282)</f>
        <v>1</v>
      </c>
      <c r="AO1282">
        <f>COUNTIF(View_conceptual!H:H,L1282)+COUNTIF(View_conceptual!I:I,N1282)</f>
        <v>0</v>
      </c>
      <c r="AQ1282" t="str">
        <f t="shared" si="615"/>
        <v/>
      </c>
      <c r="AR1282" t="str">
        <f t="shared" si="616"/>
        <v/>
      </c>
      <c r="AT1282">
        <f>COUNTIF(View_full!G:G,L1282)</f>
        <v>1</v>
      </c>
      <c r="AU1282">
        <f>COUNTIF(View_full!H:H,L1282)+COUNTIF(View_full!I:I,N1282)</f>
        <v>1</v>
      </c>
      <c r="AV1282">
        <f>COUNTIFS(Property_Manual!$A$2:$A$1206,Raw!L1282,Property_Manual!$B$2:$B$1206,Raw!M1282,Property_Manual!$C$2:$C$1206,Raw!N1282,Property_Manual!$D$2:$D$1206,Raw!O1282,Property_Manual!$F$2:$F$1206,"x")</f>
        <v>0</v>
      </c>
      <c r="AW1282" t="str">
        <f t="shared" si="617"/>
        <v/>
      </c>
      <c r="AX1282" t="str">
        <f t="shared" si="618"/>
        <v/>
      </c>
      <c r="AY1282" t="str">
        <f t="shared" si="619"/>
        <v/>
      </c>
    </row>
    <row r="1283" spans="1:51" x14ac:dyDescent="0.2">
      <c r="A1283" s="5" t="s">
        <v>1255</v>
      </c>
      <c r="B1283" s="5" t="s">
        <v>1212</v>
      </c>
      <c r="C1283" s="5" t="s">
        <v>41</v>
      </c>
      <c r="D1283" s="5" t="s">
        <v>702</v>
      </c>
      <c r="E1283" s="5" t="s">
        <v>20</v>
      </c>
      <c r="F1283" s="5" t="s">
        <v>245</v>
      </c>
      <c r="G1283">
        <v>1</v>
      </c>
      <c r="I1283" s="5" t="s">
        <v>700</v>
      </c>
      <c r="J1283" s="5" t="s">
        <v>703</v>
      </c>
      <c r="K1283" s="5"/>
      <c r="L1283" t="str">
        <f t="shared" si="589"/>
        <v>LogisticsEvent</v>
      </c>
      <c r="M1283" t="str">
        <f t="shared" si="590"/>
        <v>eventFor</v>
      </c>
      <c r="N1283" t="str">
        <f t="shared" si="591"/>
        <v>Waybill</v>
      </c>
      <c r="O1283" t="str">
        <f t="shared" si="592"/>
        <v/>
      </c>
      <c r="P1283" t="str">
        <f t="shared" si="593"/>
        <v/>
      </c>
      <c r="Q1283" t="str">
        <f t="shared" si="594"/>
        <v>Object</v>
      </c>
      <c r="R1283" t="str">
        <f t="shared" si="595"/>
        <v/>
      </c>
      <c r="S1283" t="str">
        <f t="shared" si="596"/>
        <v/>
      </c>
      <c r="T1283" t="str">
        <f t="shared" si="597"/>
        <v/>
      </c>
      <c r="U1283" t="str">
        <f t="shared" si="598"/>
        <v/>
      </c>
      <c r="V1283" t="str">
        <f t="shared" si="599"/>
        <v/>
      </c>
      <c r="W1283" t="str">
        <f>IF($A1283="Implicit","",COUNTIFS($C$8:C1283,C1283,$A$8:A1283,"Explicit"))</f>
        <v/>
      </c>
      <c r="X1283" t="str">
        <f t="shared" si="600"/>
        <v/>
      </c>
      <c r="Y1283" t="str">
        <f t="shared" si="601"/>
        <v/>
      </c>
      <c r="Z1283" t="str">
        <f t="shared" si="602"/>
        <v/>
      </c>
      <c r="AA1283" t="str">
        <f t="shared" si="603"/>
        <v/>
      </c>
      <c r="AB1283" t="str">
        <f t="shared" si="604"/>
        <v/>
      </c>
      <c r="AC1283" t="str">
        <f t="shared" si="605"/>
        <v/>
      </c>
      <c r="AD1283" t="str">
        <f t="shared" si="606"/>
        <v/>
      </c>
      <c r="AE1283" t="str">
        <f t="shared" si="607"/>
        <v/>
      </c>
      <c r="AF1283" t="str">
        <f t="shared" si="608"/>
        <v/>
      </c>
      <c r="AG1283" t="str">
        <f t="shared" si="609"/>
        <v>"Event.LogisticsEvent"</v>
      </c>
      <c r="AH1283" t="str">
        <f t="shared" si="610"/>
        <v>"eventFor"</v>
      </c>
      <c r="AI1283" t="str">
        <f t="shared" si="611"/>
        <v>"Core.Waybill"</v>
      </c>
      <c r="AJ1283" t="str">
        <f t="shared" si="612"/>
        <v>""</v>
      </c>
      <c r="AK1283" t="str">
        <f t="shared" si="613"/>
        <v>"hasOne"</v>
      </c>
      <c r="AL1283" t="str">
        <f t="shared" si="614"/>
        <v>"Event.LogisticsEvent","eventFor","Core.Waybill","","hasOne"</v>
      </c>
      <c r="AN1283">
        <f>COUNTIF(View_conceptual!G:G,L1283)</f>
        <v>1</v>
      </c>
      <c r="AO1283">
        <f>COUNTIF(View_conceptual!H:H,L1283)+COUNTIF(View_conceptual!I:I,N1283)</f>
        <v>1</v>
      </c>
      <c r="AQ1283" t="str">
        <f t="shared" si="615"/>
        <v/>
      </c>
      <c r="AR1283" t="str">
        <f t="shared" si="616"/>
        <v/>
      </c>
      <c r="AT1283">
        <f>COUNTIF(View_full!G:G,L1283)</f>
        <v>1</v>
      </c>
      <c r="AU1283">
        <f>COUNTIF(View_full!H:H,L1283)+COUNTIF(View_full!I:I,N1283)</f>
        <v>1</v>
      </c>
      <c r="AV1283">
        <f>COUNTIFS(Property_Manual!$A$2:$A$1206,Raw!L1283,Property_Manual!$B$2:$B$1206,Raw!M1283,Property_Manual!$C$2:$C$1206,Raw!N1283,Property_Manual!$D$2:$D$1206,Raw!O1283,Property_Manual!$F$2:$F$1206,"x")</f>
        <v>0</v>
      </c>
      <c r="AW1283" t="str">
        <f t="shared" si="617"/>
        <v/>
      </c>
      <c r="AX1283" t="str">
        <f t="shared" si="618"/>
        <v/>
      </c>
      <c r="AY1283" t="str">
        <f t="shared" si="619"/>
        <v/>
      </c>
    </row>
    <row r="1284" spans="1:51" x14ac:dyDescent="0.2">
      <c r="A1284" s="5" t="s">
        <v>1255</v>
      </c>
      <c r="B1284" s="5" t="s">
        <v>1212</v>
      </c>
      <c r="C1284" s="5" t="s">
        <v>41</v>
      </c>
      <c r="D1284" s="5" t="s">
        <v>702</v>
      </c>
      <c r="E1284" t="s">
        <v>1207</v>
      </c>
      <c r="F1284" s="5" t="s">
        <v>625</v>
      </c>
      <c r="G1284">
        <v>1</v>
      </c>
      <c r="I1284" s="5" t="s">
        <v>700</v>
      </c>
      <c r="J1284" s="5" t="s">
        <v>703</v>
      </c>
      <c r="K1284" s="5"/>
      <c r="L1284" t="str">
        <f t="shared" si="589"/>
        <v>LogisticsEvent</v>
      </c>
      <c r="M1284" t="str">
        <f t="shared" si="590"/>
        <v>eventFor</v>
      </c>
      <c r="N1284" t="str">
        <f t="shared" si="591"/>
        <v>DgDeclaration</v>
      </c>
      <c r="O1284" t="str">
        <f t="shared" si="592"/>
        <v/>
      </c>
      <c r="P1284" t="str">
        <f t="shared" si="593"/>
        <v/>
      </c>
      <c r="Q1284" t="str">
        <f t="shared" si="594"/>
        <v>Object</v>
      </c>
      <c r="R1284" t="str">
        <f t="shared" si="595"/>
        <v/>
      </c>
      <c r="S1284" t="str">
        <f t="shared" si="596"/>
        <v/>
      </c>
      <c r="T1284" t="str">
        <f t="shared" si="597"/>
        <v/>
      </c>
      <c r="U1284" t="str">
        <f t="shared" si="598"/>
        <v/>
      </c>
      <c r="V1284" t="str">
        <f t="shared" si="599"/>
        <v/>
      </c>
      <c r="W1284" t="str">
        <f>IF($A1284="Implicit","",COUNTIFS($C$8:C1284,C1284,$A$8:A1284,"Explicit"))</f>
        <v/>
      </c>
      <c r="X1284" t="str">
        <f t="shared" si="600"/>
        <v/>
      </c>
      <c r="Y1284" t="str">
        <f t="shared" si="601"/>
        <v/>
      </c>
      <c r="Z1284" t="str">
        <f t="shared" si="602"/>
        <v/>
      </c>
      <c r="AA1284" t="str">
        <f t="shared" si="603"/>
        <v/>
      </c>
      <c r="AB1284" t="str">
        <f t="shared" si="604"/>
        <v/>
      </c>
      <c r="AC1284" t="str">
        <f t="shared" si="605"/>
        <v/>
      </c>
      <c r="AD1284" t="str">
        <f t="shared" si="606"/>
        <v/>
      </c>
      <c r="AE1284" t="str">
        <f t="shared" si="607"/>
        <v/>
      </c>
      <c r="AF1284" t="str">
        <f t="shared" si="608"/>
        <v/>
      </c>
      <c r="AG1284" t="str">
        <f t="shared" si="609"/>
        <v>"Event.LogisticsEvent"</v>
      </c>
      <c r="AH1284" t="str">
        <f t="shared" si="610"/>
        <v>"eventFor"</v>
      </c>
      <c r="AI1284" t="str">
        <f t="shared" si="611"/>
        <v>"DG.DgDeclaration"</v>
      </c>
      <c r="AJ1284" t="str">
        <f t="shared" si="612"/>
        <v>""</v>
      </c>
      <c r="AK1284" t="str">
        <f t="shared" si="613"/>
        <v>"hasOne"</v>
      </c>
      <c r="AL1284" t="str">
        <f t="shared" si="614"/>
        <v>"Event.LogisticsEvent","eventFor","DG.DgDeclaration","","hasOne"</v>
      </c>
      <c r="AN1284">
        <f>COUNTIF(View_conceptual!G:G,L1284)</f>
        <v>1</v>
      </c>
      <c r="AO1284">
        <f>COUNTIF(View_conceptual!H:H,L1284)+COUNTIF(View_conceptual!I:I,N1284)</f>
        <v>0</v>
      </c>
      <c r="AQ1284" t="str">
        <f t="shared" si="615"/>
        <v/>
      </c>
      <c r="AR1284" t="str">
        <f t="shared" si="616"/>
        <v/>
      </c>
      <c r="AT1284">
        <f>COUNTIF(View_full!G:G,L1284)</f>
        <v>1</v>
      </c>
      <c r="AU1284">
        <f>COUNTIF(View_full!H:H,L1284)+COUNTIF(View_full!I:I,N1284)</f>
        <v>0</v>
      </c>
      <c r="AV1284">
        <f>COUNTIFS(Property_Manual!$A$2:$A$1206,Raw!L1284,Property_Manual!$B$2:$B$1206,Raw!M1284,Property_Manual!$C$2:$C$1206,Raw!N1284,Property_Manual!$D$2:$D$1206,Raw!O1284,Property_Manual!$F$2:$F$1206,"x")</f>
        <v>0</v>
      </c>
      <c r="AW1284" t="str">
        <f t="shared" si="617"/>
        <v/>
      </c>
      <c r="AX1284" t="str">
        <f t="shared" si="618"/>
        <v/>
      </c>
      <c r="AY1284" t="str">
        <f t="shared" si="619"/>
        <v/>
      </c>
    </row>
    <row r="1285" spans="1:51" x14ac:dyDescent="0.2">
      <c r="A1285" s="5" t="s">
        <v>1255</v>
      </c>
      <c r="B1285" s="5" t="s">
        <v>1212</v>
      </c>
      <c r="C1285" s="5" t="s">
        <v>41</v>
      </c>
      <c r="D1285" s="5" t="s">
        <v>702</v>
      </c>
      <c r="E1285" t="s">
        <v>1198</v>
      </c>
      <c r="F1285" s="5" t="s">
        <v>44</v>
      </c>
      <c r="G1285">
        <v>1</v>
      </c>
      <c r="I1285" s="5" t="s">
        <v>700</v>
      </c>
      <c r="J1285" s="5" t="s">
        <v>703</v>
      </c>
      <c r="K1285" s="5"/>
      <c r="L1285" t="str">
        <f t="shared" si="589"/>
        <v>LogisticsEvent</v>
      </c>
      <c r="M1285" t="str">
        <f t="shared" si="590"/>
        <v>eventFor</v>
      </c>
      <c r="N1285" t="str">
        <f t="shared" si="591"/>
        <v>ExternalReference</v>
      </c>
      <c r="O1285" t="str">
        <f t="shared" si="592"/>
        <v/>
      </c>
      <c r="P1285" t="str">
        <f t="shared" si="593"/>
        <v/>
      </c>
      <c r="Q1285" t="str">
        <f t="shared" si="594"/>
        <v>Object</v>
      </c>
      <c r="R1285" t="str">
        <f t="shared" si="595"/>
        <v/>
      </c>
      <c r="S1285" t="str">
        <f t="shared" si="596"/>
        <v/>
      </c>
      <c r="T1285" t="str">
        <f t="shared" si="597"/>
        <v/>
      </c>
      <c r="U1285" t="str">
        <f t="shared" si="598"/>
        <v/>
      </c>
      <c r="V1285" t="str">
        <f t="shared" si="599"/>
        <v/>
      </c>
      <c r="W1285" t="str">
        <f>IF($A1285="Implicit","",COUNTIFS($C$8:C1285,C1285,$A$8:A1285,"Explicit"))</f>
        <v/>
      </c>
      <c r="X1285" t="str">
        <f t="shared" si="600"/>
        <v/>
      </c>
      <c r="Y1285" t="str">
        <f t="shared" si="601"/>
        <v/>
      </c>
      <c r="Z1285" t="str">
        <f t="shared" si="602"/>
        <v/>
      </c>
      <c r="AA1285" t="str">
        <f t="shared" si="603"/>
        <v/>
      </c>
      <c r="AB1285" t="str">
        <f t="shared" si="604"/>
        <v/>
      </c>
      <c r="AC1285" t="str">
        <f t="shared" si="605"/>
        <v/>
      </c>
      <c r="AD1285" t="str">
        <f t="shared" si="606"/>
        <v/>
      </c>
      <c r="AE1285" t="str">
        <f t="shared" si="607"/>
        <v/>
      </c>
      <c r="AF1285" t="str">
        <f t="shared" si="608"/>
        <v/>
      </c>
      <c r="AG1285" t="str">
        <f t="shared" si="609"/>
        <v>"Event.LogisticsEvent"</v>
      </c>
      <c r="AH1285" t="str">
        <f t="shared" si="610"/>
        <v>"eventFor"</v>
      </c>
      <c r="AI1285" t="str">
        <f t="shared" si="611"/>
        <v>"Common.ExternalReference"</v>
      </c>
      <c r="AJ1285" t="str">
        <f t="shared" si="612"/>
        <v>""</v>
      </c>
      <c r="AK1285" t="str">
        <f t="shared" si="613"/>
        <v>"hasOne"</v>
      </c>
      <c r="AL1285" t="str">
        <f t="shared" si="614"/>
        <v>"Event.LogisticsEvent","eventFor","Common.ExternalReference","","hasOne"</v>
      </c>
      <c r="AN1285">
        <f>COUNTIF(View_conceptual!G:G,L1285)</f>
        <v>1</v>
      </c>
      <c r="AO1285">
        <f>COUNTIF(View_conceptual!H:H,L1285)+COUNTIF(View_conceptual!I:I,N1285)</f>
        <v>0</v>
      </c>
      <c r="AQ1285" t="str">
        <f t="shared" si="615"/>
        <v/>
      </c>
      <c r="AR1285" t="str">
        <f t="shared" si="616"/>
        <v/>
      </c>
      <c r="AT1285">
        <f>COUNTIF(View_full!G:G,L1285)</f>
        <v>1</v>
      </c>
      <c r="AU1285">
        <f>COUNTIF(View_full!H:H,L1285)+COUNTIF(View_full!I:I,N1285)</f>
        <v>0</v>
      </c>
      <c r="AV1285">
        <f>COUNTIFS(Property_Manual!$A$2:$A$1206,Raw!L1285,Property_Manual!$B$2:$B$1206,Raw!M1285,Property_Manual!$C$2:$C$1206,Raw!N1285,Property_Manual!$D$2:$D$1206,Raw!O1285,Property_Manual!$F$2:$F$1206,"x")</f>
        <v>0</v>
      </c>
      <c r="AW1285" t="str">
        <f t="shared" si="617"/>
        <v/>
      </c>
      <c r="AX1285" t="str">
        <f t="shared" si="618"/>
        <v/>
      </c>
      <c r="AY1285" t="str">
        <f t="shared" si="619"/>
        <v/>
      </c>
    </row>
    <row r="1286" spans="1:51" x14ac:dyDescent="0.2">
      <c r="A1286" s="5" t="s">
        <v>1255</v>
      </c>
      <c r="B1286" s="5" t="s">
        <v>1212</v>
      </c>
      <c r="C1286" s="5" t="s">
        <v>41</v>
      </c>
      <c r="D1286" s="5" t="s">
        <v>702</v>
      </c>
      <c r="E1286" t="s">
        <v>1199</v>
      </c>
      <c r="F1286" s="5" t="s">
        <v>208</v>
      </c>
      <c r="G1286">
        <v>1</v>
      </c>
      <c r="I1286" s="5" t="s">
        <v>700</v>
      </c>
      <c r="J1286" s="5" t="s">
        <v>703</v>
      </c>
      <c r="K1286" s="5"/>
      <c r="L1286" t="str">
        <f t="shared" si="589"/>
        <v>LogisticsEvent</v>
      </c>
      <c r="M1286" t="str">
        <f t="shared" si="590"/>
        <v>eventFor</v>
      </c>
      <c r="N1286" t="str">
        <f t="shared" si="591"/>
        <v>LiveAnimalsEpermit</v>
      </c>
      <c r="O1286" t="str">
        <f t="shared" si="592"/>
        <v/>
      </c>
      <c r="P1286" t="str">
        <f t="shared" si="593"/>
        <v/>
      </c>
      <c r="Q1286" t="str">
        <f t="shared" si="594"/>
        <v>Object</v>
      </c>
      <c r="R1286" t="str">
        <f t="shared" si="595"/>
        <v/>
      </c>
      <c r="S1286" t="str">
        <f t="shared" si="596"/>
        <v/>
      </c>
      <c r="T1286" t="str">
        <f t="shared" si="597"/>
        <v/>
      </c>
      <c r="U1286" t="str">
        <f t="shared" si="598"/>
        <v/>
      </c>
      <c r="V1286" t="str">
        <f t="shared" si="599"/>
        <v/>
      </c>
      <c r="W1286" t="str">
        <f>IF($A1286="Implicit","",COUNTIFS($C$8:C1286,C1286,$A$8:A1286,"Explicit"))</f>
        <v/>
      </c>
      <c r="X1286" t="str">
        <f t="shared" si="600"/>
        <v/>
      </c>
      <c r="Y1286" t="str">
        <f t="shared" si="601"/>
        <v/>
      </c>
      <c r="Z1286" t="str">
        <f t="shared" si="602"/>
        <v/>
      </c>
      <c r="AA1286" t="str">
        <f t="shared" si="603"/>
        <v/>
      </c>
      <c r="AB1286" t="str">
        <f t="shared" si="604"/>
        <v/>
      </c>
      <c r="AC1286" t="str">
        <f t="shared" si="605"/>
        <v/>
      </c>
      <c r="AD1286" t="str">
        <f t="shared" si="606"/>
        <v/>
      </c>
      <c r="AE1286" t="str">
        <f t="shared" si="607"/>
        <v/>
      </c>
      <c r="AF1286" t="str">
        <f t="shared" si="608"/>
        <v/>
      </c>
      <c r="AG1286" t="str">
        <f t="shared" si="609"/>
        <v>"Event.LogisticsEvent"</v>
      </c>
      <c r="AH1286" t="str">
        <f t="shared" si="610"/>
        <v>"eventFor"</v>
      </c>
      <c r="AI1286" t="str">
        <f t="shared" si="611"/>
        <v>"LiveAnimals.LiveAnimalsEpermit"</v>
      </c>
      <c r="AJ1286" t="str">
        <f t="shared" si="612"/>
        <v>""</v>
      </c>
      <c r="AK1286" t="str">
        <f t="shared" si="613"/>
        <v>"hasOne"</v>
      </c>
      <c r="AL1286" t="str">
        <f t="shared" si="614"/>
        <v>"Event.LogisticsEvent","eventFor","LiveAnimals.LiveAnimalsEpermit","","hasOne"</v>
      </c>
      <c r="AN1286">
        <f>COUNTIF(View_conceptual!G:G,L1286)</f>
        <v>1</v>
      </c>
      <c r="AO1286">
        <f>COUNTIF(View_conceptual!H:H,L1286)+COUNTIF(View_conceptual!I:I,N1286)</f>
        <v>0</v>
      </c>
      <c r="AQ1286" t="str">
        <f t="shared" si="615"/>
        <v/>
      </c>
      <c r="AR1286" t="str">
        <f t="shared" si="616"/>
        <v/>
      </c>
      <c r="AT1286">
        <f>COUNTIF(View_full!G:G,L1286)</f>
        <v>1</v>
      </c>
      <c r="AU1286">
        <f>COUNTIF(View_full!H:H,L1286)+COUNTIF(View_full!I:I,N1286)</f>
        <v>0</v>
      </c>
      <c r="AV1286">
        <f>COUNTIFS(Property_Manual!$A$2:$A$1206,Raw!L1286,Property_Manual!$B$2:$B$1206,Raw!M1286,Property_Manual!$C$2:$C$1206,Raw!N1286,Property_Manual!$D$2:$D$1206,Raw!O1286,Property_Manual!$F$2:$F$1206,"x")</f>
        <v>0</v>
      </c>
      <c r="AW1286" t="str">
        <f t="shared" si="617"/>
        <v/>
      </c>
      <c r="AX1286" t="str">
        <f t="shared" si="618"/>
        <v/>
      </c>
      <c r="AY1286" t="str">
        <f t="shared" si="619"/>
        <v/>
      </c>
    </row>
    <row r="1287" spans="1:51" x14ac:dyDescent="0.2">
      <c r="A1287" s="5" t="s">
        <v>1255</v>
      </c>
      <c r="B1287" s="5" t="s">
        <v>1212</v>
      </c>
      <c r="C1287" s="5" t="s">
        <v>41</v>
      </c>
      <c r="D1287" s="5" t="s">
        <v>702</v>
      </c>
      <c r="E1287" t="s">
        <v>1201</v>
      </c>
      <c r="F1287" s="5" t="s">
        <v>284</v>
      </c>
      <c r="G1287">
        <v>1</v>
      </c>
      <c r="I1287" s="5" t="s">
        <v>700</v>
      </c>
      <c r="J1287" s="5" t="s">
        <v>703</v>
      </c>
      <c r="K1287" s="5"/>
      <c r="L1287" t="str">
        <f t="shared" si="589"/>
        <v>LogisticsEvent</v>
      </c>
      <c r="M1287" t="str">
        <f t="shared" si="590"/>
        <v>eventFor</v>
      </c>
      <c r="N1287" t="str">
        <f t="shared" si="591"/>
        <v>BookingOptionRequest</v>
      </c>
      <c r="O1287" t="str">
        <f t="shared" si="592"/>
        <v/>
      </c>
      <c r="P1287" t="str">
        <f t="shared" si="593"/>
        <v/>
      </c>
      <c r="Q1287" t="str">
        <f t="shared" si="594"/>
        <v>Object</v>
      </c>
      <c r="R1287" t="str">
        <f t="shared" si="595"/>
        <v/>
      </c>
      <c r="S1287" t="str">
        <f t="shared" si="596"/>
        <v/>
      </c>
      <c r="T1287" t="str">
        <f t="shared" si="597"/>
        <v/>
      </c>
      <c r="U1287" t="str">
        <f t="shared" si="598"/>
        <v/>
      </c>
      <c r="V1287" t="str">
        <f t="shared" si="599"/>
        <v/>
      </c>
      <c r="W1287" t="str">
        <f>IF($A1287="Implicit","",COUNTIFS($C$8:C1287,C1287,$A$8:A1287,"Explicit"))</f>
        <v/>
      </c>
      <c r="X1287" t="str">
        <f t="shared" si="600"/>
        <v/>
      </c>
      <c r="Y1287" t="str">
        <f t="shared" si="601"/>
        <v/>
      </c>
      <c r="Z1287" t="str">
        <f t="shared" si="602"/>
        <v/>
      </c>
      <c r="AA1287" t="str">
        <f t="shared" si="603"/>
        <v/>
      </c>
      <c r="AB1287" t="str">
        <f t="shared" si="604"/>
        <v/>
      </c>
      <c r="AC1287" t="str">
        <f t="shared" si="605"/>
        <v/>
      </c>
      <c r="AD1287" t="str">
        <f t="shared" si="606"/>
        <v/>
      </c>
      <c r="AE1287" t="str">
        <f t="shared" si="607"/>
        <v/>
      </c>
      <c r="AF1287" t="str">
        <f t="shared" si="608"/>
        <v/>
      </c>
      <c r="AG1287" t="str">
        <f t="shared" si="609"/>
        <v>"Event.LogisticsEvent"</v>
      </c>
      <c r="AH1287" t="str">
        <f t="shared" si="610"/>
        <v>"eventFor"</v>
      </c>
      <c r="AI1287" t="str">
        <f t="shared" si="611"/>
        <v>"Distribution.BookingOptionRequest"</v>
      </c>
      <c r="AJ1287" t="str">
        <f t="shared" si="612"/>
        <v>""</v>
      </c>
      <c r="AK1287" t="str">
        <f t="shared" si="613"/>
        <v>"hasOne"</v>
      </c>
      <c r="AL1287" t="str">
        <f t="shared" si="614"/>
        <v>"Event.LogisticsEvent","eventFor","Distribution.BookingOptionRequest","","hasOne"</v>
      </c>
      <c r="AN1287">
        <f>COUNTIF(View_conceptual!G:G,L1287)</f>
        <v>1</v>
      </c>
      <c r="AO1287">
        <f>COUNTIF(View_conceptual!H:H,L1287)+COUNTIF(View_conceptual!I:I,N1287)</f>
        <v>0</v>
      </c>
      <c r="AQ1287" t="str">
        <f t="shared" si="615"/>
        <v/>
      </c>
      <c r="AR1287" t="str">
        <f t="shared" si="616"/>
        <v/>
      </c>
      <c r="AT1287">
        <f>COUNTIF(View_full!G:G,L1287)</f>
        <v>1</v>
      </c>
      <c r="AU1287">
        <f>COUNTIF(View_full!H:H,L1287)+COUNTIF(View_full!I:I,N1287)</f>
        <v>1</v>
      </c>
      <c r="AV1287">
        <f>COUNTIFS(Property_Manual!$A$2:$A$1206,Raw!L1287,Property_Manual!$B$2:$B$1206,Raw!M1287,Property_Manual!$C$2:$C$1206,Raw!N1287,Property_Manual!$D$2:$D$1206,Raw!O1287,Property_Manual!$F$2:$F$1206,"x")</f>
        <v>0</v>
      </c>
      <c r="AW1287" t="str">
        <f t="shared" si="617"/>
        <v/>
      </c>
      <c r="AX1287" t="str">
        <f t="shared" si="618"/>
        <v/>
      </c>
      <c r="AY1287" t="str">
        <f t="shared" si="619"/>
        <v/>
      </c>
    </row>
    <row r="1288" spans="1:51" x14ac:dyDescent="0.2">
      <c r="A1288" s="5" t="s">
        <v>1255</v>
      </c>
      <c r="B1288" s="5" t="s">
        <v>1212</v>
      </c>
      <c r="C1288" s="5" t="s">
        <v>41</v>
      </c>
      <c r="D1288" s="5" t="s">
        <v>702</v>
      </c>
      <c r="E1288" t="s">
        <v>1201</v>
      </c>
      <c r="F1288" s="5" t="s">
        <v>306</v>
      </c>
      <c r="G1288">
        <v>1</v>
      </c>
      <c r="I1288" s="5" t="s">
        <v>700</v>
      </c>
      <c r="J1288" s="5" t="s">
        <v>703</v>
      </c>
      <c r="K1288" s="5"/>
      <c r="L1288" t="str">
        <f t="shared" si="589"/>
        <v>LogisticsEvent</v>
      </c>
      <c r="M1288" t="str">
        <f t="shared" si="590"/>
        <v>eventFor</v>
      </c>
      <c r="N1288" t="str">
        <f t="shared" si="591"/>
        <v>Price</v>
      </c>
      <c r="O1288" t="str">
        <f t="shared" si="592"/>
        <v/>
      </c>
      <c r="P1288" t="str">
        <f t="shared" si="593"/>
        <v/>
      </c>
      <c r="Q1288" t="str">
        <f t="shared" si="594"/>
        <v>Object</v>
      </c>
      <c r="R1288" t="str">
        <f t="shared" si="595"/>
        <v/>
      </c>
      <c r="S1288" t="str">
        <f t="shared" si="596"/>
        <v/>
      </c>
      <c r="T1288" t="str">
        <f t="shared" si="597"/>
        <v/>
      </c>
      <c r="U1288" t="str">
        <f t="shared" si="598"/>
        <v/>
      </c>
      <c r="V1288" t="str">
        <f t="shared" si="599"/>
        <v/>
      </c>
      <c r="W1288" t="str">
        <f>IF($A1288="Implicit","",COUNTIFS($C$8:C1288,C1288,$A$8:A1288,"Explicit"))</f>
        <v/>
      </c>
      <c r="X1288" t="str">
        <f t="shared" si="600"/>
        <v/>
      </c>
      <c r="Y1288" t="str">
        <f t="shared" si="601"/>
        <v/>
      </c>
      <c r="Z1288" t="str">
        <f t="shared" si="602"/>
        <v/>
      </c>
      <c r="AA1288" t="str">
        <f t="shared" si="603"/>
        <v/>
      </c>
      <c r="AB1288" t="str">
        <f t="shared" si="604"/>
        <v/>
      </c>
      <c r="AC1288" t="str">
        <f t="shared" si="605"/>
        <v/>
      </c>
      <c r="AD1288" t="str">
        <f t="shared" si="606"/>
        <v/>
      </c>
      <c r="AE1288" t="str">
        <f t="shared" si="607"/>
        <v/>
      </c>
      <c r="AF1288" t="str">
        <f t="shared" si="608"/>
        <v/>
      </c>
      <c r="AG1288" t="str">
        <f t="shared" si="609"/>
        <v>"Event.LogisticsEvent"</v>
      </c>
      <c r="AH1288" t="str">
        <f t="shared" si="610"/>
        <v>"eventFor"</v>
      </c>
      <c r="AI1288" t="str">
        <f t="shared" si="611"/>
        <v>"Distribution.Price"</v>
      </c>
      <c r="AJ1288" t="str">
        <f t="shared" si="612"/>
        <v>""</v>
      </c>
      <c r="AK1288" t="str">
        <f t="shared" si="613"/>
        <v>"hasOne"</v>
      </c>
      <c r="AL1288" t="str">
        <f t="shared" si="614"/>
        <v>"Event.LogisticsEvent","eventFor","Distribution.Price","","hasOne"</v>
      </c>
      <c r="AN1288">
        <f>COUNTIF(View_conceptual!G:G,L1288)</f>
        <v>1</v>
      </c>
      <c r="AO1288">
        <f>COUNTIF(View_conceptual!H:H,L1288)+COUNTIF(View_conceptual!I:I,N1288)</f>
        <v>0</v>
      </c>
      <c r="AQ1288" t="str">
        <f t="shared" si="615"/>
        <v/>
      </c>
      <c r="AR1288" t="str">
        <f t="shared" si="616"/>
        <v/>
      </c>
      <c r="AT1288">
        <f>COUNTIF(View_full!G:G,L1288)</f>
        <v>1</v>
      </c>
      <c r="AU1288">
        <f>COUNTIF(View_full!H:H,L1288)+COUNTIF(View_full!I:I,N1288)</f>
        <v>1</v>
      </c>
      <c r="AV1288">
        <f>COUNTIFS(Property_Manual!$A$2:$A$1206,Raw!L1288,Property_Manual!$B$2:$B$1206,Raw!M1288,Property_Manual!$C$2:$C$1206,Raw!N1288,Property_Manual!$D$2:$D$1206,Raw!O1288,Property_Manual!$F$2:$F$1206,"x")</f>
        <v>0</v>
      </c>
      <c r="AW1288" t="str">
        <f t="shared" si="617"/>
        <v/>
      </c>
      <c r="AX1288" t="str">
        <f t="shared" si="618"/>
        <v/>
      </c>
      <c r="AY1288" t="str">
        <f t="shared" si="619"/>
        <v/>
      </c>
    </row>
    <row r="1289" spans="1:51" x14ac:dyDescent="0.2">
      <c r="A1289" s="5" t="s">
        <v>1255</v>
      </c>
      <c r="B1289" s="5" t="s">
        <v>1212</v>
      </c>
      <c r="C1289" s="5" t="s">
        <v>41</v>
      </c>
      <c r="D1289" s="5" t="s">
        <v>702</v>
      </c>
      <c r="E1289" t="s">
        <v>1207</v>
      </c>
      <c r="F1289" s="5" t="s">
        <v>526</v>
      </c>
      <c r="G1289">
        <v>1</v>
      </c>
      <c r="I1289" s="5" t="s">
        <v>700</v>
      </c>
      <c r="J1289" s="5" t="s">
        <v>703</v>
      </c>
      <c r="K1289" s="5"/>
      <c r="L1289" t="str">
        <f t="shared" ref="L1289:L1352" si="620">SUBSTITUTE(SUBSTITUTE(SUBSTITUTE(C1289,$B$2,$A$2),$B$3,$A$3),$B$4,$A$4)</f>
        <v>LogisticsEvent</v>
      </c>
      <c r="M1289" t="str">
        <f t="shared" ref="M1289:M1352" si="621">SUBSTITUTE(SUBSTITUTE(SUBSTITUTE(D1289,$B$2,$A$2),$B$3,$A$3),$A$4,$B$4)</f>
        <v>eventFor</v>
      </c>
      <c r="N1289" t="str">
        <f t="shared" ref="N1289:N1352" si="622">SUBSTITUTE(SUBSTITUTE(SUBSTITUTE(F1289,$B$2,$A$2),$B$3,$A$3),$B$4,$A$4)</f>
        <v>ProductDg</v>
      </c>
      <c r="O1289" t="str">
        <f t="shared" ref="O1289:O1352" si="623">SUBSTITUTE(SUBSTITUTE(SUBSTITUTE(H1289,$B$2,$A$2),$B$3,$A$3),$B$4,$A$4)</f>
        <v/>
      </c>
      <c r="P1289" t="str">
        <f t="shared" ref="P1289:P1352" si="624">SUBSTITUTE(SUBSTITUTE(SUBSTITUTE(K1289,$B$2,$A$2),$B$3,$A$3),$B$4,$A$4)</f>
        <v/>
      </c>
      <c r="Q1289" t="str">
        <f t="shared" ref="Q1289:Q1352" si="625">IF(LEFT(N1289,3)="xsd","Data","Object")</f>
        <v>Object</v>
      </c>
      <c r="R1289" t="str">
        <f t="shared" ref="R1289:R1352" si="626">IF($A1289="Implicit","",$F$1&amp;B1289&amp;$F$1)</f>
        <v/>
      </c>
      <c r="S1289" t="str">
        <f t="shared" ref="S1289:S1352" si="627">IF($A1289="Implicit","",$F$1&amp;L1289&amp;$F$1)</f>
        <v/>
      </c>
      <c r="T1289" t="str">
        <f t="shared" ref="T1289:T1352" si="628">IF($A1289="Implicit","",$F$1&amp;M1289&amp;$F$1)</f>
        <v/>
      </c>
      <c r="U1289" t="str">
        <f t="shared" ref="U1289:U1352" si="629">IF($A1289="Implicit","",$F$1&amp;E1289&amp;$F$1)</f>
        <v/>
      </c>
      <c r="V1289" t="str">
        <f t="shared" ref="V1289:V1352" si="630">IF($A1289="Implicit","",$F$1&amp;N1289&amp;$F$1)</f>
        <v/>
      </c>
      <c r="W1289" t="str">
        <f>IF($A1289="Implicit","",COUNTIFS($C$8:C1289,C1289,$A$8:A1289,"Explicit"))</f>
        <v/>
      </c>
      <c r="X1289" t="str">
        <f t="shared" ref="X1289:X1352" si="631">IF($A1289="Implicit","",$F$1&amp;SUBSTITUTE(IF(I1289=0,"",I1289),",",";")&amp;$F$1)</f>
        <v/>
      </c>
      <c r="Y1289" t="str">
        <f t="shared" ref="Y1289:Y1352" si="632">IF($A1289="Implicit","",$F$1&amp;SUBSTITUTE(IF(J1289=0,"",J1289),",",";")&amp;$F$1)</f>
        <v/>
      </c>
      <c r="Z1289" t="str">
        <f t="shared" ref="Z1289:Z1352" si="633">IF($A1289="Implicit","",$F$1&amp;IF(G1289=1,"false","true")&amp;$F$1)</f>
        <v/>
      </c>
      <c r="AA1289" t="str">
        <f t="shared" ref="AA1289:AA1352" si="634">IF($A1289="Implicit","",$F$1&amp;IF(OR(E1289="Enum",E1289="CodeList"),"true","false")&amp;$F$1)</f>
        <v/>
      </c>
      <c r="AB1289" t="str">
        <f t="shared" ref="AB1289:AB1352" si="635">IF($A1289="Implicit","",$F$1&amp;P1289&amp;$F$1)</f>
        <v/>
      </c>
      <c r="AC1289" t="str">
        <f t="shared" ref="AC1289:AC1352" si="636">IF($A1289="Implicit","",$F$1&amp;C1289&amp;$F$1)</f>
        <v/>
      </c>
      <c r="AD1289" t="str">
        <f t="shared" ref="AD1289:AD1352" si="637">IF($A1289="Implicit","",$F$1&amp;D1289&amp;$F$1)</f>
        <v/>
      </c>
      <c r="AE1289" t="str">
        <f t="shared" ref="AE1289:AE1352" si="638">IF($A1289="Implicit","",$F$1&amp;F1289&amp;$F$1)</f>
        <v/>
      </c>
      <c r="AF1289" t="str">
        <f t="shared" ref="AF1289:AF1352" si="639">IF(A1289="Implicit","",R1289&amp;","&amp;S1289&amp;","&amp;T1289&amp;","&amp;U1289&amp;","&amp;V1289&amp;","&amp;W1289&amp;","&amp;X1289&amp;","&amp;Y1289&amp;","&amp;Z1289&amp;","&amp;AA1289&amp;","&amp;AB1289&amp;","&amp;AC1289&amp;","&amp;AD1289&amp;","&amp;AE1289)</f>
        <v/>
      </c>
      <c r="AG1289" t="str">
        <f t="shared" ref="AG1289:AG1352" si="640">IF(Q1289="Data","",$F$1&amp;B1289&amp;"."&amp;L1289&amp;$F$1)</f>
        <v>"Event.LogisticsEvent"</v>
      </c>
      <c r="AH1289" t="str">
        <f t="shared" ref="AH1289:AH1352" si="641">IF(Q1289="Data","",$F$1&amp;M1289&amp;$F$1)</f>
        <v>"eventFor"</v>
      </c>
      <c r="AI1289" t="str">
        <f t="shared" ref="AI1289:AI1352" si="642">IF(Q1289="Data","",$F$1&amp;E1289&amp;"."&amp;N1289&amp;$F$1)</f>
        <v>"DG.ProductDg"</v>
      </c>
      <c r="AJ1289" t="str">
        <f t="shared" ref="AJ1289:AJ1352" si="643">IF(Q1289="Data","",$F$1&amp;O1289&amp;$F$1)</f>
        <v>""</v>
      </c>
      <c r="AK1289" t="str">
        <f t="shared" ref="AK1289:AK1352" si="644">IF(Q1289="Data","",$F$1&amp;IF(G1289=1,"hasOne","hasMany")&amp;$F$1)</f>
        <v>"hasOne"</v>
      </c>
      <c r="AL1289" t="str">
        <f t="shared" ref="AL1289:AL1352" si="645">IF(Q1289="Data","",AG1289&amp;","&amp;AH1289&amp;","&amp;AI1289&amp;","&amp;AJ1289&amp;","&amp;AK1289)</f>
        <v>"Event.LogisticsEvent","eventFor","DG.ProductDg","","hasOne"</v>
      </c>
      <c r="AN1289">
        <f>COUNTIF(View_conceptual!G:G,L1289)</f>
        <v>1</v>
      </c>
      <c r="AO1289">
        <f>COUNTIF(View_conceptual!H:H,L1289)+COUNTIF(View_conceptual!I:I,N1289)</f>
        <v>0</v>
      </c>
      <c r="AQ1289" t="str">
        <f t="shared" ref="AQ1289:AQ1352" si="646">IF(AN1289=1,AF1289,"")</f>
        <v/>
      </c>
      <c r="AR1289" t="str">
        <f t="shared" ref="AR1289:AR1352" si="647">IF(AO1289=2,AL1289,"")</f>
        <v/>
      </c>
      <c r="AT1289">
        <f>COUNTIF(View_full!G:G,L1289)</f>
        <v>1</v>
      </c>
      <c r="AU1289">
        <f>COUNTIF(View_full!H:H,L1289)+COUNTIF(View_full!I:I,N1289)</f>
        <v>0</v>
      </c>
      <c r="AV1289">
        <f>COUNTIFS(Property_Manual!$A$2:$A$1206,Raw!L1289,Property_Manual!$B$2:$B$1206,Raw!M1289,Property_Manual!$C$2:$C$1206,Raw!N1289,Property_Manual!$D$2:$D$1206,Raw!O1289,Property_Manual!$F$2:$F$1206,"x")</f>
        <v>0</v>
      </c>
      <c r="AW1289" t="str">
        <f t="shared" ref="AW1289:AW1352" si="648">IF(AT1289=1,AF1289,"")</f>
        <v/>
      </c>
      <c r="AX1289" t="str">
        <f t="shared" ref="AX1289:AX1352" si="649">IF(AU1289=2,AL1289,"")</f>
        <v/>
      </c>
      <c r="AY1289" t="str">
        <f t="shared" ref="AY1289:AY1352" si="650">IF(AV1289=1,AL1289,"")</f>
        <v/>
      </c>
    </row>
    <row r="1290" spans="1:51" x14ac:dyDescent="0.2">
      <c r="A1290" s="5" t="s">
        <v>1255</v>
      </c>
      <c r="B1290" s="5" t="s">
        <v>1212</v>
      </c>
      <c r="C1290" s="5" t="s">
        <v>41</v>
      </c>
      <c r="D1290" s="5" t="s">
        <v>702</v>
      </c>
      <c r="E1290" t="s">
        <v>1210</v>
      </c>
      <c r="F1290" s="5" t="s">
        <v>772</v>
      </c>
      <c r="G1290">
        <v>1</v>
      </c>
      <c r="I1290" s="5" t="s">
        <v>700</v>
      </c>
      <c r="J1290" s="5" t="s">
        <v>703</v>
      </c>
      <c r="K1290" s="5"/>
      <c r="L1290" t="str">
        <f t="shared" si="620"/>
        <v>LogisticsEvent</v>
      </c>
      <c r="M1290" t="str">
        <f t="shared" si="621"/>
        <v>eventFor</v>
      </c>
      <c r="N1290" t="str">
        <f t="shared" si="622"/>
        <v>UnitComposition</v>
      </c>
      <c r="O1290" t="str">
        <f t="shared" si="623"/>
        <v/>
      </c>
      <c r="P1290" t="str">
        <f t="shared" si="624"/>
        <v/>
      </c>
      <c r="Q1290" t="str">
        <f t="shared" si="625"/>
        <v>Object</v>
      </c>
      <c r="R1290" t="str">
        <f t="shared" si="626"/>
        <v/>
      </c>
      <c r="S1290" t="str">
        <f t="shared" si="627"/>
        <v/>
      </c>
      <c r="T1290" t="str">
        <f t="shared" si="628"/>
        <v/>
      </c>
      <c r="U1290" t="str">
        <f t="shared" si="629"/>
        <v/>
      </c>
      <c r="V1290" t="str">
        <f t="shared" si="630"/>
        <v/>
      </c>
      <c r="W1290" t="str">
        <f>IF($A1290="Implicit","",COUNTIFS($C$8:C1290,C1290,$A$8:A1290,"Explicit"))</f>
        <v/>
      </c>
      <c r="X1290" t="str">
        <f t="shared" si="631"/>
        <v/>
      </c>
      <c r="Y1290" t="str">
        <f t="shared" si="632"/>
        <v/>
      </c>
      <c r="Z1290" t="str">
        <f t="shared" si="633"/>
        <v/>
      </c>
      <c r="AA1290" t="str">
        <f t="shared" si="634"/>
        <v/>
      </c>
      <c r="AB1290" t="str">
        <f t="shared" si="635"/>
        <v/>
      </c>
      <c r="AC1290" t="str">
        <f t="shared" si="636"/>
        <v/>
      </c>
      <c r="AD1290" t="str">
        <f t="shared" si="637"/>
        <v/>
      </c>
      <c r="AE1290" t="str">
        <f t="shared" si="638"/>
        <v/>
      </c>
      <c r="AF1290" t="str">
        <f t="shared" si="639"/>
        <v/>
      </c>
      <c r="AG1290" t="str">
        <f t="shared" si="640"/>
        <v>"Event.LogisticsEvent"</v>
      </c>
      <c r="AH1290" t="str">
        <f t="shared" si="641"/>
        <v>"eventFor"</v>
      </c>
      <c r="AI1290" t="str">
        <f t="shared" si="642"/>
        <v>"Activity.UnitComposition"</v>
      </c>
      <c r="AJ1290" t="str">
        <f t="shared" si="643"/>
        <v>""</v>
      </c>
      <c r="AK1290" t="str">
        <f t="shared" si="644"/>
        <v>"hasOne"</v>
      </c>
      <c r="AL1290" t="str">
        <f t="shared" si="645"/>
        <v>"Event.LogisticsEvent","eventFor","Activity.UnitComposition","","hasOne"</v>
      </c>
      <c r="AN1290">
        <f>COUNTIF(View_conceptual!G:G,L1290)</f>
        <v>1</v>
      </c>
      <c r="AO1290">
        <f>COUNTIF(View_conceptual!H:H,L1290)+COUNTIF(View_conceptual!I:I,N1290)</f>
        <v>1</v>
      </c>
      <c r="AQ1290" t="str">
        <f t="shared" si="646"/>
        <v/>
      </c>
      <c r="AR1290" t="str">
        <f t="shared" si="647"/>
        <v/>
      </c>
      <c r="AT1290">
        <f>COUNTIF(View_full!G:G,L1290)</f>
        <v>1</v>
      </c>
      <c r="AU1290">
        <f>COUNTIF(View_full!H:H,L1290)+COUNTIF(View_full!I:I,N1290)</f>
        <v>1</v>
      </c>
      <c r="AV1290">
        <f>COUNTIFS(Property_Manual!$A$2:$A$1206,Raw!L1290,Property_Manual!$B$2:$B$1206,Raw!M1290,Property_Manual!$C$2:$C$1206,Raw!N1290,Property_Manual!$D$2:$D$1206,Raw!O1290,Property_Manual!$F$2:$F$1206,"x")</f>
        <v>0</v>
      </c>
      <c r="AW1290" t="str">
        <f t="shared" si="648"/>
        <v/>
      </c>
      <c r="AX1290" t="str">
        <f t="shared" si="649"/>
        <v/>
      </c>
      <c r="AY1290" t="str">
        <f t="shared" si="650"/>
        <v/>
      </c>
    </row>
    <row r="1291" spans="1:51" x14ac:dyDescent="0.2">
      <c r="A1291" s="5" t="s">
        <v>1255</v>
      </c>
      <c r="B1291" s="5" t="s">
        <v>1212</v>
      </c>
      <c r="C1291" s="5" t="s">
        <v>41</v>
      </c>
      <c r="D1291" s="5" t="s">
        <v>702</v>
      </c>
      <c r="E1291" t="s">
        <v>20</v>
      </c>
      <c r="F1291" s="5" t="s">
        <v>778</v>
      </c>
      <c r="G1291">
        <v>1</v>
      </c>
      <c r="I1291" s="5" t="s">
        <v>700</v>
      </c>
      <c r="J1291" s="5" t="s">
        <v>703</v>
      </c>
      <c r="K1291" s="5"/>
      <c r="L1291" t="str">
        <f t="shared" si="620"/>
        <v>LogisticsEvent</v>
      </c>
      <c r="M1291" t="str">
        <f t="shared" si="621"/>
        <v>eventFor</v>
      </c>
      <c r="N1291" t="str">
        <f t="shared" si="622"/>
        <v>Insurance</v>
      </c>
      <c r="O1291" t="str">
        <f t="shared" si="623"/>
        <v/>
      </c>
      <c r="P1291" t="str">
        <f t="shared" si="624"/>
        <v/>
      </c>
      <c r="Q1291" t="str">
        <f t="shared" si="625"/>
        <v>Object</v>
      </c>
      <c r="R1291" t="str">
        <f t="shared" si="626"/>
        <v/>
      </c>
      <c r="S1291" t="str">
        <f t="shared" si="627"/>
        <v/>
      </c>
      <c r="T1291" t="str">
        <f t="shared" si="628"/>
        <v/>
      </c>
      <c r="U1291" t="str">
        <f t="shared" si="629"/>
        <v/>
      </c>
      <c r="V1291" t="str">
        <f t="shared" si="630"/>
        <v/>
      </c>
      <c r="W1291" t="str">
        <f>IF($A1291="Implicit","",COUNTIFS($C$8:C1291,C1291,$A$8:A1291,"Explicit"))</f>
        <v/>
      </c>
      <c r="X1291" t="str">
        <f t="shared" si="631"/>
        <v/>
      </c>
      <c r="Y1291" t="str">
        <f t="shared" si="632"/>
        <v/>
      </c>
      <c r="Z1291" t="str">
        <f t="shared" si="633"/>
        <v/>
      </c>
      <c r="AA1291" t="str">
        <f t="shared" si="634"/>
        <v/>
      </c>
      <c r="AB1291" t="str">
        <f t="shared" si="635"/>
        <v/>
      </c>
      <c r="AC1291" t="str">
        <f t="shared" si="636"/>
        <v/>
      </c>
      <c r="AD1291" t="str">
        <f t="shared" si="637"/>
        <v/>
      </c>
      <c r="AE1291" t="str">
        <f t="shared" si="638"/>
        <v/>
      </c>
      <c r="AF1291" t="str">
        <f t="shared" si="639"/>
        <v/>
      </c>
      <c r="AG1291" t="str">
        <f t="shared" si="640"/>
        <v>"Event.LogisticsEvent"</v>
      </c>
      <c r="AH1291" t="str">
        <f t="shared" si="641"/>
        <v>"eventFor"</v>
      </c>
      <c r="AI1291" t="str">
        <f t="shared" si="642"/>
        <v>"Core.Insurance"</v>
      </c>
      <c r="AJ1291" t="str">
        <f t="shared" si="643"/>
        <v>""</v>
      </c>
      <c r="AK1291" t="str">
        <f t="shared" si="644"/>
        <v>"hasOne"</v>
      </c>
      <c r="AL1291" t="str">
        <f t="shared" si="645"/>
        <v>"Event.LogisticsEvent","eventFor","Core.Insurance","","hasOne"</v>
      </c>
      <c r="AN1291">
        <f>COUNTIF(View_conceptual!G:G,L1291)</f>
        <v>1</v>
      </c>
      <c r="AO1291">
        <f>COUNTIF(View_conceptual!H:H,L1291)+COUNTIF(View_conceptual!I:I,N1291)</f>
        <v>0</v>
      </c>
      <c r="AQ1291" t="str">
        <f t="shared" si="646"/>
        <v/>
      </c>
      <c r="AR1291" t="str">
        <f t="shared" si="647"/>
        <v/>
      </c>
      <c r="AT1291">
        <f>COUNTIF(View_full!G:G,L1291)</f>
        <v>1</v>
      </c>
      <c r="AU1291">
        <f>COUNTIF(View_full!H:H,L1291)+COUNTIF(View_full!I:I,N1291)</f>
        <v>1</v>
      </c>
      <c r="AV1291">
        <f>COUNTIFS(Property_Manual!$A$2:$A$1206,Raw!L1291,Property_Manual!$B$2:$B$1206,Raw!M1291,Property_Manual!$C$2:$C$1206,Raw!N1291,Property_Manual!$D$2:$D$1206,Raw!O1291,Property_Manual!$F$2:$F$1206,"x")</f>
        <v>0</v>
      </c>
      <c r="AW1291" t="str">
        <f t="shared" si="648"/>
        <v/>
      </c>
      <c r="AX1291" t="str">
        <f t="shared" si="649"/>
        <v/>
      </c>
      <c r="AY1291" t="str">
        <f t="shared" si="650"/>
        <v/>
      </c>
    </row>
    <row r="1292" spans="1:51" x14ac:dyDescent="0.2">
      <c r="A1292" s="5" t="s">
        <v>1255</v>
      </c>
      <c r="B1292" s="5" t="s">
        <v>1212</v>
      </c>
      <c r="C1292" s="5" t="s">
        <v>41</v>
      </c>
      <c r="D1292" s="5" t="s">
        <v>702</v>
      </c>
      <c r="E1292" t="s">
        <v>20</v>
      </c>
      <c r="F1292" s="5" t="s">
        <v>143</v>
      </c>
      <c r="G1292">
        <v>1</v>
      </c>
      <c r="I1292" s="5" t="s">
        <v>700</v>
      </c>
      <c r="J1292" s="5" t="s">
        <v>703</v>
      </c>
      <c r="K1292" s="5"/>
      <c r="L1292" t="str">
        <f t="shared" si="620"/>
        <v>LogisticsEvent</v>
      </c>
      <c r="M1292" t="str">
        <f t="shared" si="621"/>
        <v>eventFor</v>
      </c>
      <c r="N1292" t="str">
        <f t="shared" si="622"/>
        <v>Shipment</v>
      </c>
      <c r="O1292" t="str">
        <f t="shared" si="623"/>
        <v/>
      </c>
      <c r="P1292" t="str">
        <f t="shared" si="624"/>
        <v/>
      </c>
      <c r="Q1292" t="str">
        <f t="shared" si="625"/>
        <v>Object</v>
      </c>
      <c r="R1292" t="str">
        <f t="shared" si="626"/>
        <v/>
      </c>
      <c r="S1292" t="str">
        <f t="shared" si="627"/>
        <v/>
      </c>
      <c r="T1292" t="str">
        <f t="shared" si="628"/>
        <v/>
      </c>
      <c r="U1292" t="str">
        <f t="shared" si="629"/>
        <v/>
      </c>
      <c r="V1292" t="str">
        <f t="shared" si="630"/>
        <v/>
      </c>
      <c r="W1292" t="str">
        <f>IF($A1292="Implicit","",COUNTIFS($C$8:C1292,C1292,$A$8:A1292,"Explicit"))</f>
        <v/>
      </c>
      <c r="X1292" t="str">
        <f t="shared" si="631"/>
        <v/>
      </c>
      <c r="Y1292" t="str">
        <f t="shared" si="632"/>
        <v/>
      </c>
      <c r="Z1292" t="str">
        <f t="shared" si="633"/>
        <v/>
      </c>
      <c r="AA1292" t="str">
        <f t="shared" si="634"/>
        <v/>
      </c>
      <c r="AB1292" t="str">
        <f t="shared" si="635"/>
        <v/>
      </c>
      <c r="AC1292" t="str">
        <f t="shared" si="636"/>
        <v/>
      </c>
      <c r="AD1292" t="str">
        <f t="shared" si="637"/>
        <v/>
      </c>
      <c r="AE1292" t="str">
        <f t="shared" si="638"/>
        <v/>
      </c>
      <c r="AF1292" t="str">
        <f t="shared" si="639"/>
        <v/>
      </c>
      <c r="AG1292" t="str">
        <f t="shared" si="640"/>
        <v>"Event.LogisticsEvent"</v>
      </c>
      <c r="AH1292" t="str">
        <f t="shared" si="641"/>
        <v>"eventFor"</v>
      </c>
      <c r="AI1292" t="str">
        <f t="shared" si="642"/>
        <v>"Core.Shipment"</v>
      </c>
      <c r="AJ1292" t="str">
        <f t="shared" si="643"/>
        <v>""</v>
      </c>
      <c r="AK1292" t="str">
        <f t="shared" si="644"/>
        <v>"hasOne"</v>
      </c>
      <c r="AL1292" t="str">
        <f t="shared" si="645"/>
        <v>"Event.LogisticsEvent","eventFor","Core.Shipment","","hasOne"</v>
      </c>
      <c r="AN1292">
        <f>COUNTIF(View_conceptual!G:G,L1292)</f>
        <v>1</v>
      </c>
      <c r="AO1292">
        <f>COUNTIF(View_conceptual!H:H,L1292)+COUNTIF(View_conceptual!I:I,N1292)</f>
        <v>1</v>
      </c>
      <c r="AQ1292" t="str">
        <f t="shared" si="646"/>
        <v/>
      </c>
      <c r="AR1292" t="str">
        <f t="shared" si="647"/>
        <v/>
      </c>
      <c r="AT1292">
        <f>COUNTIF(View_full!G:G,L1292)</f>
        <v>1</v>
      </c>
      <c r="AU1292">
        <f>COUNTIF(View_full!H:H,L1292)+COUNTIF(View_full!I:I,N1292)</f>
        <v>1</v>
      </c>
      <c r="AV1292">
        <f>COUNTIFS(Property_Manual!$A$2:$A$1206,Raw!L1292,Property_Manual!$B$2:$B$1206,Raw!M1292,Property_Manual!$C$2:$C$1206,Raw!N1292,Property_Manual!$D$2:$D$1206,Raw!O1292,Property_Manual!$F$2:$F$1206,"x")</f>
        <v>0</v>
      </c>
      <c r="AW1292" t="str">
        <f t="shared" si="648"/>
        <v/>
      </c>
      <c r="AX1292" t="str">
        <f t="shared" si="649"/>
        <v/>
      </c>
      <c r="AY1292" t="str">
        <f t="shared" si="650"/>
        <v/>
      </c>
    </row>
    <row r="1293" spans="1:51" x14ac:dyDescent="0.2">
      <c r="A1293" s="5" t="s">
        <v>1255</v>
      </c>
      <c r="B1293" s="5" t="s">
        <v>1212</v>
      </c>
      <c r="C1293" s="5" t="s">
        <v>41</v>
      </c>
      <c r="D1293" s="5" t="s">
        <v>702</v>
      </c>
      <c r="E1293" t="s">
        <v>1196</v>
      </c>
      <c r="F1293" s="5" t="s">
        <v>115</v>
      </c>
      <c r="G1293">
        <v>1</v>
      </c>
      <c r="I1293" s="5" t="s">
        <v>700</v>
      </c>
      <c r="J1293" s="5" t="s">
        <v>703</v>
      </c>
      <c r="K1293" s="5" t="s">
        <v>1834</v>
      </c>
      <c r="L1293" t="str">
        <f t="shared" si="620"/>
        <v>LogisticsEvent</v>
      </c>
      <c r="M1293" t="str">
        <f t="shared" si="621"/>
        <v>eventFor</v>
      </c>
      <c r="N1293" t="str">
        <f t="shared" si="622"/>
        <v>LogisticsAction</v>
      </c>
      <c r="O1293" t="str">
        <f t="shared" si="623"/>
        <v/>
      </c>
      <c r="P1293" t="str">
        <f t="shared" si="624"/>
        <v>Check|Composing|Loading|Storing</v>
      </c>
      <c r="Q1293" t="str">
        <f t="shared" si="625"/>
        <v>Object</v>
      </c>
      <c r="R1293" t="str">
        <f t="shared" si="626"/>
        <v/>
      </c>
      <c r="S1293" t="str">
        <f t="shared" si="627"/>
        <v/>
      </c>
      <c r="T1293" t="str">
        <f t="shared" si="628"/>
        <v/>
      </c>
      <c r="U1293" t="str">
        <f t="shared" si="629"/>
        <v/>
      </c>
      <c r="V1293" t="str">
        <f t="shared" si="630"/>
        <v/>
      </c>
      <c r="W1293" t="str">
        <f>IF($A1293="Implicit","",COUNTIFS($C$8:C1293,C1293,$A$8:A1293,"Explicit"))</f>
        <v/>
      </c>
      <c r="X1293" t="str">
        <f t="shared" si="631"/>
        <v/>
      </c>
      <c r="Y1293" t="str">
        <f t="shared" si="632"/>
        <v/>
      </c>
      <c r="Z1293" t="str">
        <f t="shared" si="633"/>
        <v/>
      </c>
      <c r="AA1293" t="str">
        <f t="shared" si="634"/>
        <v/>
      </c>
      <c r="AB1293" t="str">
        <f t="shared" si="635"/>
        <v/>
      </c>
      <c r="AC1293" t="str">
        <f t="shared" si="636"/>
        <v/>
      </c>
      <c r="AD1293" t="str">
        <f t="shared" si="637"/>
        <v/>
      </c>
      <c r="AE1293" t="str">
        <f t="shared" si="638"/>
        <v/>
      </c>
      <c r="AF1293" t="str">
        <f t="shared" si="639"/>
        <v/>
      </c>
      <c r="AG1293" t="str">
        <f t="shared" si="640"/>
        <v>"Event.LogisticsEvent"</v>
      </c>
      <c r="AH1293" t="str">
        <f t="shared" si="641"/>
        <v>"eventFor"</v>
      </c>
      <c r="AI1293" t="str">
        <f t="shared" si="642"/>
        <v>"Abstract.LogisticsAction"</v>
      </c>
      <c r="AJ1293" t="str">
        <f t="shared" si="643"/>
        <v>""</v>
      </c>
      <c r="AK1293" t="str">
        <f t="shared" si="644"/>
        <v>"hasOne"</v>
      </c>
      <c r="AL1293" t="str">
        <f t="shared" si="645"/>
        <v>"Event.LogisticsEvent","eventFor","Abstract.LogisticsAction","","hasOne"</v>
      </c>
      <c r="AN1293">
        <f>COUNTIF(View_conceptual!G:G,L1293)</f>
        <v>1</v>
      </c>
      <c r="AO1293">
        <f>COUNTIF(View_conceptual!H:H,L1293)+COUNTIF(View_conceptual!I:I,N1293)</f>
        <v>0</v>
      </c>
      <c r="AQ1293" t="str">
        <f t="shared" si="646"/>
        <v/>
      </c>
      <c r="AR1293" t="str">
        <f t="shared" si="647"/>
        <v/>
      </c>
      <c r="AT1293">
        <f>COUNTIF(View_full!G:G,L1293)</f>
        <v>1</v>
      </c>
      <c r="AU1293">
        <f>COUNTIF(View_full!H:H,L1293)+COUNTIF(View_full!I:I,N1293)</f>
        <v>0</v>
      </c>
      <c r="AV1293">
        <f>COUNTIFS(Property_Manual!$A$2:$A$1206,Raw!L1293,Property_Manual!$B$2:$B$1206,Raw!M1293,Property_Manual!$C$2:$C$1206,Raw!N1293,Property_Manual!$D$2:$D$1206,Raw!O1293,Property_Manual!$F$2:$F$1206,"x")</f>
        <v>0</v>
      </c>
      <c r="AW1293" t="str">
        <f t="shared" si="648"/>
        <v/>
      </c>
      <c r="AX1293" t="str">
        <f t="shared" si="649"/>
        <v/>
      </c>
      <c r="AY1293" t="str">
        <f t="shared" si="650"/>
        <v/>
      </c>
    </row>
    <row r="1294" spans="1:51" x14ac:dyDescent="0.2">
      <c r="A1294" s="5" t="s">
        <v>1255</v>
      </c>
      <c r="B1294" s="5" t="s">
        <v>1212</v>
      </c>
      <c r="C1294" s="5" t="s">
        <v>41</v>
      </c>
      <c r="D1294" s="5" t="s">
        <v>702</v>
      </c>
      <c r="E1294" t="s">
        <v>1207</v>
      </c>
      <c r="F1294" s="5" t="s">
        <v>528</v>
      </c>
      <c r="G1294">
        <v>1</v>
      </c>
      <c r="I1294" s="5" t="s">
        <v>700</v>
      </c>
      <c r="J1294" s="5" t="s">
        <v>703</v>
      </c>
      <c r="K1294" s="5"/>
      <c r="L1294" t="str">
        <f t="shared" si="620"/>
        <v>LogisticsEvent</v>
      </c>
      <c r="M1294" t="str">
        <f t="shared" si="621"/>
        <v>eventFor</v>
      </c>
      <c r="N1294" t="str">
        <f t="shared" si="622"/>
        <v>DgRadioactiveIsotope</v>
      </c>
      <c r="O1294" t="str">
        <f t="shared" si="623"/>
        <v/>
      </c>
      <c r="P1294" t="str">
        <f t="shared" si="624"/>
        <v/>
      </c>
      <c r="Q1294" t="str">
        <f t="shared" si="625"/>
        <v>Object</v>
      </c>
      <c r="R1294" t="str">
        <f t="shared" si="626"/>
        <v/>
      </c>
      <c r="S1294" t="str">
        <f t="shared" si="627"/>
        <v/>
      </c>
      <c r="T1294" t="str">
        <f t="shared" si="628"/>
        <v/>
      </c>
      <c r="U1294" t="str">
        <f t="shared" si="629"/>
        <v/>
      </c>
      <c r="V1294" t="str">
        <f t="shared" si="630"/>
        <v/>
      </c>
      <c r="W1294" t="str">
        <f>IF($A1294="Implicit","",COUNTIFS($C$8:C1294,C1294,$A$8:A1294,"Explicit"))</f>
        <v/>
      </c>
      <c r="X1294" t="str">
        <f t="shared" si="631"/>
        <v/>
      </c>
      <c r="Y1294" t="str">
        <f t="shared" si="632"/>
        <v/>
      </c>
      <c r="Z1294" t="str">
        <f t="shared" si="633"/>
        <v/>
      </c>
      <c r="AA1294" t="str">
        <f t="shared" si="634"/>
        <v/>
      </c>
      <c r="AB1294" t="str">
        <f t="shared" si="635"/>
        <v/>
      </c>
      <c r="AC1294" t="str">
        <f t="shared" si="636"/>
        <v/>
      </c>
      <c r="AD1294" t="str">
        <f t="shared" si="637"/>
        <v/>
      </c>
      <c r="AE1294" t="str">
        <f t="shared" si="638"/>
        <v/>
      </c>
      <c r="AF1294" t="str">
        <f t="shared" si="639"/>
        <v/>
      </c>
      <c r="AG1294" t="str">
        <f t="shared" si="640"/>
        <v>"Event.LogisticsEvent"</v>
      </c>
      <c r="AH1294" t="str">
        <f t="shared" si="641"/>
        <v>"eventFor"</v>
      </c>
      <c r="AI1294" t="str">
        <f t="shared" si="642"/>
        <v>"DG.DgRadioactiveIsotope"</v>
      </c>
      <c r="AJ1294" t="str">
        <f t="shared" si="643"/>
        <v>""</v>
      </c>
      <c r="AK1294" t="str">
        <f t="shared" si="644"/>
        <v>"hasOne"</v>
      </c>
      <c r="AL1294" t="str">
        <f t="shared" si="645"/>
        <v>"Event.LogisticsEvent","eventFor","DG.DgRadioactiveIsotope","","hasOne"</v>
      </c>
      <c r="AN1294">
        <f>COUNTIF(View_conceptual!G:G,L1294)</f>
        <v>1</v>
      </c>
      <c r="AO1294">
        <f>COUNTIF(View_conceptual!H:H,L1294)+COUNTIF(View_conceptual!I:I,N1294)</f>
        <v>0</v>
      </c>
      <c r="AQ1294" t="str">
        <f t="shared" si="646"/>
        <v/>
      </c>
      <c r="AR1294" t="str">
        <f t="shared" si="647"/>
        <v/>
      </c>
      <c r="AT1294">
        <f>COUNTIF(View_full!G:G,L1294)</f>
        <v>1</v>
      </c>
      <c r="AU1294">
        <f>COUNTIF(View_full!H:H,L1294)+COUNTIF(View_full!I:I,N1294)</f>
        <v>0</v>
      </c>
      <c r="AV1294">
        <f>COUNTIFS(Property_Manual!$A$2:$A$1206,Raw!L1294,Property_Manual!$B$2:$B$1206,Raw!M1294,Property_Manual!$C$2:$C$1206,Raw!N1294,Property_Manual!$D$2:$D$1206,Raw!O1294,Property_Manual!$F$2:$F$1206,"x")</f>
        <v>0</v>
      </c>
      <c r="AW1294" t="str">
        <f t="shared" si="648"/>
        <v/>
      </c>
      <c r="AX1294" t="str">
        <f t="shared" si="649"/>
        <v/>
      </c>
      <c r="AY1294" t="str">
        <f t="shared" si="650"/>
        <v/>
      </c>
    </row>
    <row r="1295" spans="1:51" x14ac:dyDescent="0.2">
      <c r="A1295" s="5" t="s">
        <v>1255</v>
      </c>
      <c r="B1295" s="5" t="s">
        <v>1212</v>
      </c>
      <c r="C1295" s="5" t="s">
        <v>41</v>
      </c>
      <c r="D1295" s="5" t="s">
        <v>702</v>
      </c>
      <c r="E1295" t="s">
        <v>1198</v>
      </c>
      <c r="F1295" s="5" t="s">
        <v>449</v>
      </c>
      <c r="G1295">
        <v>1</v>
      </c>
      <c r="I1295" s="5" t="s">
        <v>700</v>
      </c>
      <c r="J1295" s="5" t="s">
        <v>703</v>
      </c>
      <c r="K1295" s="5" t="s">
        <v>1139</v>
      </c>
      <c r="L1295" t="str">
        <f t="shared" si="620"/>
        <v>LogisticsEvent</v>
      </c>
      <c r="M1295" t="str">
        <f t="shared" si="621"/>
        <v>eventFor</v>
      </c>
      <c r="N1295" t="str">
        <f t="shared" si="622"/>
        <v>LoadingUnit</v>
      </c>
      <c r="O1295" t="str">
        <f t="shared" si="623"/>
        <v/>
      </c>
      <c r="P1295" t="str">
        <f t="shared" si="624"/>
        <v>ULD</v>
      </c>
      <c r="Q1295" t="str">
        <f t="shared" si="625"/>
        <v>Object</v>
      </c>
      <c r="R1295" t="str">
        <f t="shared" si="626"/>
        <v/>
      </c>
      <c r="S1295" t="str">
        <f t="shared" si="627"/>
        <v/>
      </c>
      <c r="T1295" t="str">
        <f t="shared" si="628"/>
        <v/>
      </c>
      <c r="U1295" t="str">
        <f t="shared" si="629"/>
        <v/>
      </c>
      <c r="V1295" t="str">
        <f t="shared" si="630"/>
        <v/>
      </c>
      <c r="W1295" t="str">
        <f>IF($A1295="Implicit","",COUNTIFS($C$8:C1295,C1295,$A$8:A1295,"Explicit"))</f>
        <v/>
      </c>
      <c r="X1295" t="str">
        <f t="shared" si="631"/>
        <v/>
      </c>
      <c r="Y1295" t="str">
        <f t="shared" si="632"/>
        <v/>
      </c>
      <c r="Z1295" t="str">
        <f t="shared" si="633"/>
        <v/>
      </c>
      <c r="AA1295" t="str">
        <f t="shared" si="634"/>
        <v/>
      </c>
      <c r="AB1295" t="str">
        <f t="shared" si="635"/>
        <v/>
      </c>
      <c r="AC1295" t="str">
        <f t="shared" si="636"/>
        <v/>
      </c>
      <c r="AD1295" t="str">
        <f t="shared" si="637"/>
        <v/>
      </c>
      <c r="AE1295" t="str">
        <f t="shared" si="638"/>
        <v/>
      </c>
      <c r="AF1295" t="str">
        <f t="shared" si="639"/>
        <v/>
      </c>
      <c r="AG1295" t="str">
        <f t="shared" si="640"/>
        <v>"Event.LogisticsEvent"</v>
      </c>
      <c r="AH1295" t="str">
        <f t="shared" si="641"/>
        <v>"eventFor"</v>
      </c>
      <c r="AI1295" t="str">
        <f t="shared" si="642"/>
        <v>"Common.LoadingUnit"</v>
      </c>
      <c r="AJ1295" t="str">
        <f t="shared" si="643"/>
        <v>""</v>
      </c>
      <c r="AK1295" t="str">
        <f t="shared" si="644"/>
        <v>"hasOne"</v>
      </c>
      <c r="AL1295" t="str">
        <f t="shared" si="645"/>
        <v>"Event.LogisticsEvent","eventFor","Common.LoadingUnit","","hasOne"</v>
      </c>
      <c r="AN1295">
        <f>COUNTIF(View_conceptual!G:G,L1295)</f>
        <v>1</v>
      </c>
      <c r="AO1295">
        <f>COUNTIF(View_conceptual!H:H,L1295)+COUNTIF(View_conceptual!I:I,N1295)</f>
        <v>0</v>
      </c>
      <c r="AQ1295" t="str">
        <f t="shared" si="646"/>
        <v/>
      </c>
      <c r="AR1295" t="str">
        <f t="shared" si="647"/>
        <v/>
      </c>
      <c r="AT1295">
        <f>COUNTIF(View_full!G:G,L1295)</f>
        <v>1</v>
      </c>
      <c r="AU1295">
        <f>COUNTIF(View_full!H:H,L1295)+COUNTIF(View_full!I:I,N1295)</f>
        <v>0</v>
      </c>
      <c r="AV1295">
        <f>COUNTIFS(Property_Manual!$A$2:$A$1206,Raw!L1295,Property_Manual!$B$2:$B$1206,Raw!M1295,Property_Manual!$C$2:$C$1206,Raw!N1295,Property_Manual!$D$2:$D$1206,Raw!O1295,Property_Manual!$F$2:$F$1206,"x")</f>
        <v>0</v>
      </c>
      <c r="AW1295" t="str">
        <f t="shared" si="648"/>
        <v/>
      </c>
      <c r="AX1295" t="str">
        <f t="shared" si="649"/>
        <v/>
      </c>
      <c r="AY1295" t="str">
        <f t="shared" si="650"/>
        <v/>
      </c>
    </row>
    <row r="1296" spans="1:51" x14ac:dyDescent="0.2">
      <c r="A1296" s="5" t="s">
        <v>1255</v>
      </c>
      <c r="B1296" s="5" t="s">
        <v>1212</v>
      </c>
      <c r="C1296" s="5" t="s">
        <v>41</v>
      </c>
      <c r="D1296" s="5" t="s">
        <v>702</v>
      </c>
      <c r="E1296" t="s">
        <v>1209</v>
      </c>
      <c r="F1296" s="5" t="s">
        <v>829</v>
      </c>
      <c r="G1296">
        <v>1</v>
      </c>
      <c r="I1296" s="5" t="s">
        <v>700</v>
      </c>
      <c r="J1296" s="5" t="s">
        <v>703</v>
      </c>
      <c r="K1296" s="5"/>
      <c r="L1296" t="str">
        <f t="shared" si="620"/>
        <v>LogisticsEvent</v>
      </c>
      <c r="M1296" t="str">
        <f t="shared" si="621"/>
        <v>eventFor</v>
      </c>
      <c r="N1296" t="str">
        <f t="shared" si="622"/>
        <v>Loading</v>
      </c>
      <c r="O1296" t="str">
        <f t="shared" si="623"/>
        <v/>
      </c>
      <c r="P1296" t="str">
        <f t="shared" si="624"/>
        <v/>
      </c>
      <c r="Q1296" t="str">
        <f t="shared" si="625"/>
        <v>Object</v>
      </c>
      <c r="R1296" t="str">
        <f t="shared" si="626"/>
        <v/>
      </c>
      <c r="S1296" t="str">
        <f t="shared" si="627"/>
        <v/>
      </c>
      <c r="T1296" t="str">
        <f t="shared" si="628"/>
        <v/>
      </c>
      <c r="U1296" t="str">
        <f t="shared" si="629"/>
        <v/>
      </c>
      <c r="V1296" t="str">
        <f t="shared" si="630"/>
        <v/>
      </c>
      <c r="W1296" t="str">
        <f>IF($A1296="Implicit","",COUNTIFS($C$8:C1296,C1296,$A$8:A1296,"Explicit"))</f>
        <v/>
      </c>
      <c r="X1296" t="str">
        <f t="shared" si="631"/>
        <v/>
      </c>
      <c r="Y1296" t="str">
        <f t="shared" si="632"/>
        <v/>
      </c>
      <c r="Z1296" t="str">
        <f t="shared" si="633"/>
        <v/>
      </c>
      <c r="AA1296" t="str">
        <f t="shared" si="634"/>
        <v/>
      </c>
      <c r="AB1296" t="str">
        <f t="shared" si="635"/>
        <v/>
      </c>
      <c r="AC1296" t="str">
        <f t="shared" si="636"/>
        <v/>
      </c>
      <c r="AD1296" t="str">
        <f t="shared" si="637"/>
        <v/>
      </c>
      <c r="AE1296" t="str">
        <f t="shared" si="638"/>
        <v/>
      </c>
      <c r="AF1296" t="str">
        <f t="shared" si="639"/>
        <v/>
      </c>
      <c r="AG1296" t="str">
        <f t="shared" si="640"/>
        <v>"Event.LogisticsEvent"</v>
      </c>
      <c r="AH1296" t="str">
        <f t="shared" si="641"/>
        <v>"eventFor"</v>
      </c>
      <c r="AI1296" t="str">
        <f t="shared" si="642"/>
        <v>"Action.Loading"</v>
      </c>
      <c r="AJ1296" t="str">
        <f t="shared" si="643"/>
        <v>""</v>
      </c>
      <c r="AK1296" t="str">
        <f t="shared" si="644"/>
        <v>"hasOne"</v>
      </c>
      <c r="AL1296" t="str">
        <f t="shared" si="645"/>
        <v>"Event.LogisticsEvent","eventFor","Action.Loading","","hasOne"</v>
      </c>
      <c r="AN1296">
        <f>COUNTIF(View_conceptual!G:G,L1296)</f>
        <v>1</v>
      </c>
      <c r="AO1296">
        <f>COUNTIF(View_conceptual!H:H,L1296)+COUNTIF(View_conceptual!I:I,N1296)</f>
        <v>1</v>
      </c>
      <c r="AQ1296" t="str">
        <f t="shared" si="646"/>
        <v/>
      </c>
      <c r="AR1296" t="str">
        <f t="shared" si="647"/>
        <v/>
      </c>
      <c r="AT1296">
        <f>COUNTIF(View_full!G:G,L1296)</f>
        <v>1</v>
      </c>
      <c r="AU1296">
        <f>COUNTIF(View_full!H:H,L1296)+COUNTIF(View_full!I:I,N1296)</f>
        <v>1</v>
      </c>
      <c r="AV1296">
        <f>COUNTIFS(Property_Manual!$A$2:$A$1206,Raw!L1296,Property_Manual!$B$2:$B$1206,Raw!M1296,Property_Manual!$C$2:$C$1206,Raw!N1296,Property_Manual!$D$2:$D$1206,Raw!O1296,Property_Manual!$F$2:$F$1206,"x")</f>
        <v>0</v>
      </c>
      <c r="AW1296" t="str">
        <f t="shared" si="648"/>
        <v/>
      </c>
      <c r="AX1296" t="str">
        <f t="shared" si="649"/>
        <v/>
      </c>
      <c r="AY1296" t="str">
        <f t="shared" si="650"/>
        <v/>
      </c>
    </row>
    <row r="1297" spans="1:51" x14ac:dyDescent="0.2">
      <c r="A1297" s="5" t="s">
        <v>1255</v>
      </c>
      <c r="B1297" s="5" t="s">
        <v>1212</v>
      </c>
      <c r="C1297" s="5" t="s">
        <v>41</v>
      </c>
      <c r="D1297" s="5" t="s">
        <v>702</v>
      </c>
      <c r="E1297" t="s">
        <v>20</v>
      </c>
      <c r="F1297" s="5" t="s">
        <v>841</v>
      </c>
      <c r="G1297">
        <v>1</v>
      </c>
      <c r="I1297" s="5" t="s">
        <v>700</v>
      </c>
      <c r="J1297" s="5" t="s">
        <v>703</v>
      </c>
      <c r="K1297" s="5"/>
      <c r="L1297" t="str">
        <f t="shared" si="620"/>
        <v>LogisticsEvent</v>
      </c>
      <c r="M1297" t="str">
        <f t="shared" si="621"/>
        <v>eventFor</v>
      </c>
      <c r="N1297" t="str">
        <f t="shared" si="622"/>
        <v>TransportMeans</v>
      </c>
      <c r="O1297" t="str">
        <f t="shared" si="623"/>
        <v/>
      </c>
      <c r="P1297" t="str">
        <f t="shared" si="624"/>
        <v/>
      </c>
      <c r="Q1297" t="str">
        <f t="shared" si="625"/>
        <v>Object</v>
      </c>
      <c r="R1297" t="str">
        <f t="shared" si="626"/>
        <v/>
      </c>
      <c r="S1297" t="str">
        <f t="shared" si="627"/>
        <v/>
      </c>
      <c r="T1297" t="str">
        <f t="shared" si="628"/>
        <v/>
      </c>
      <c r="U1297" t="str">
        <f t="shared" si="629"/>
        <v/>
      </c>
      <c r="V1297" t="str">
        <f t="shared" si="630"/>
        <v/>
      </c>
      <c r="W1297" t="str">
        <f>IF($A1297="Implicit","",COUNTIFS($C$8:C1297,C1297,$A$8:A1297,"Explicit"))</f>
        <v/>
      </c>
      <c r="X1297" t="str">
        <f t="shared" si="631"/>
        <v/>
      </c>
      <c r="Y1297" t="str">
        <f t="shared" si="632"/>
        <v/>
      </c>
      <c r="Z1297" t="str">
        <f t="shared" si="633"/>
        <v/>
      </c>
      <c r="AA1297" t="str">
        <f t="shared" si="634"/>
        <v/>
      </c>
      <c r="AB1297" t="str">
        <f t="shared" si="635"/>
        <v/>
      </c>
      <c r="AC1297" t="str">
        <f t="shared" si="636"/>
        <v/>
      </c>
      <c r="AD1297" t="str">
        <f t="shared" si="637"/>
        <v/>
      </c>
      <c r="AE1297" t="str">
        <f t="shared" si="638"/>
        <v/>
      </c>
      <c r="AF1297" t="str">
        <f t="shared" si="639"/>
        <v/>
      </c>
      <c r="AG1297" t="str">
        <f t="shared" si="640"/>
        <v>"Event.LogisticsEvent"</v>
      </c>
      <c r="AH1297" t="str">
        <f t="shared" si="641"/>
        <v>"eventFor"</v>
      </c>
      <c r="AI1297" t="str">
        <f t="shared" si="642"/>
        <v>"Core.TransportMeans"</v>
      </c>
      <c r="AJ1297" t="str">
        <f t="shared" si="643"/>
        <v>""</v>
      </c>
      <c r="AK1297" t="str">
        <f t="shared" si="644"/>
        <v>"hasOne"</v>
      </c>
      <c r="AL1297" t="str">
        <f t="shared" si="645"/>
        <v>"Event.LogisticsEvent","eventFor","Core.TransportMeans","","hasOne"</v>
      </c>
      <c r="AN1297">
        <f>COUNTIF(View_conceptual!G:G,L1297)</f>
        <v>1</v>
      </c>
      <c r="AO1297">
        <f>COUNTIF(View_conceptual!H:H,L1297)+COUNTIF(View_conceptual!I:I,N1297)</f>
        <v>1</v>
      </c>
      <c r="AQ1297" t="str">
        <f t="shared" si="646"/>
        <v/>
      </c>
      <c r="AR1297" t="str">
        <f t="shared" si="647"/>
        <v/>
      </c>
      <c r="AT1297">
        <f>COUNTIF(View_full!G:G,L1297)</f>
        <v>1</v>
      </c>
      <c r="AU1297">
        <f>COUNTIF(View_full!H:H,L1297)+COUNTIF(View_full!I:I,N1297)</f>
        <v>1</v>
      </c>
      <c r="AV1297">
        <f>COUNTIFS(Property_Manual!$A$2:$A$1206,Raw!L1297,Property_Manual!$B$2:$B$1206,Raw!M1297,Property_Manual!$C$2:$C$1206,Raw!N1297,Property_Manual!$D$2:$D$1206,Raw!O1297,Property_Manual!$F$2:$F$1206,"x")</f>
        <v>0</v>
      </c>
      <c r="AW1297" t="str">
        <f t="shared" si="648"/>
        <v/>
      </c>
      <c r="AX1297" t="str">
        <f t="shared" si="649"/>
        <v/>
      </c>
      <c r="AY1297" t="str">
        <f t="shared" si="650"/>
        <v/>
      </c>
    </row>
    <row r="1298" spans="1:51" x14ac:dyDescent="0.2">
      <c r="A1298" s="5" t="s">
        <v>1255</v>
      </c>
      <c r="B1298" s="5" t="s">
        <v>1212</v>
      </c>
      <c r="C1298" s="5" t="s">
        <v>41</v>
      </c>
      <c r="D1298" s="5" t="s">
        <v>702</v>
      </c>
      <c r="E1298" s="5" t="s">
        <v>1210</v>
      </c>
      <c r="F1298" s="5" t="s">
        <v>868</v>
      </c>
      <c r="G1298">
        <v>1</v>
      </c>
      <c r="I1298" s="5" t="s">
        <v>700</v>
      </c>
      <c r="J1298" s="5" t="s">
        <v>703</v>
      </c>
      <c r="K1298" s="5"/>
      <c r="L1298" t="str">
        <f t="shared" si="620"/>
        <v>LogisticsEvent</v>
      </c>
      <c r="M1298" t="str">
        <f t="shared" si="621"/>
        <v>eventFor</v>
      </c>
      <c r="N1298" t="str">
        <f t="shared" si="622"/>
        <v>TransportMovement</v>
      </c>
      <c r="O1298" t="str">
        <f t="shared" si="623"/>
        <v/>
      </c>
      <c r="P1298" t="str">
        <f t="shared" si="624"/>
        <v/>
      </c>
      <c r="Q1298" t="str">
        <f t="shared" si="625"/>
        <v>Object</v>
      </c>
      <c r="R1298" t="str">
        <f t="shared" si="626"/>
        <v/>
      </c>
      <c r="S1298" t="str">
        <f t="shared" si="627"/>
        <v/>
      </c>
      <c r="T1298" t="str">
        <f t="shared" si="628"/>
        <v/>
      </c>
      <c r="U1298" t="str">
        <f t="shared" si="629"/>
        <v/>
      </c>
      <c r="V1298" t="str">
        <f t="shared" si="630"/>
        <v/>
      </c>
      <c r="W1298" t="str">
        <f>IF($A1298="Implicit","",COUNTIFS($C$8:C1298,C1298,$A$8:A1298,"Explicit"))</f>
        <v/>
      </c>
      <c r="X1298" t="str">
        <f t="shared" si="631"/>
        <v/>
      </c>
      <c r="Y1298" t="str">
        <f t="shared" si="632"/>
        <v/>
      </c>
      <c r="Z1298" t="str">
        <f t="shared" si="633"/>
        <v/>
      </c>
      <c r="AA1298" t="str">
        <f t="shared" si="634"/>
        <v/>
      </c>
      <c r="AB1298" t="str">
        <f t="shared" si="635"/>
        <v/>
      </c>
      <c r="AC1298" t="str">
        <f t="shared" si="636"/>
        <v/>
      </c>
      <c r="AD1298" t="str">
        <f t="shared" si="637"/>
        <v/>
      </c>
      <c r="AE1298" t="str">
        <f t="shared" si="638"/>
        <v/>
      </c>
      <c r="AF1298" t="str">
        <f t="shared" si="639"/>
        <v/>
      </c>
      <c r="AG1298" t="str">
        <f t="shared" si="640"/>
        <v>"Event.LogisticsEvent"</v>
      </c>
      <c r="AH1298" t="str">
        <f t="shared" si="641"/>
        <v>"eventFor"</v>
      </c>
      <c r="AI1298" t="str">
        <f t="shared" si="642"/>
        <v>"Activity.TransportMovement"</v>
      </c>
      <c r="AJ1298" t="str">
        <f t="shared" si="643"/>
        <v>""</v>
      </c>
      <c r="AK1298" t="str">
        <f t="shared" si="644"/>
        <v>"hasOne"</v>
      </c>
      <c r="AL1298" t="str">
        <f t="shared" si="645"/>
        <v>"Event.LogisticsEvent","eventFor","Activity.TransportMovement","","hasOne"</v>
      </c>
      <c r="AN1298">
        <f>COUNTIF(View_conceptual!G:G,L1298)</f>
        <v>1</v>
      </c>
      <c r="AO1298">
        <f>COUNTIF(View_conceptual!H:H,L1298)+COUNTIF(View_conceptual!I:I,N1298)</f>
        <v>1</v>
      </c>
      <c r="AQ1298" t="str">
        <f t="shared" si="646"/>
        <v/>
      </c>
      <c r="AR1298" t="str">
        <f t="shared" si="647"/>
        <v/>
      </c>
      <c r="AT1298">
        <f>COUNTIF(View_full!G:G,L1298)</f>
        <v>1</v>
      </c>
      <c r="AU1298">
        <f>COUNTIF(View_full!H:H,L1298)+COUNTIF(View_full!I:I,N1298)</f>
        <v>1</v>
      </c>
      <c r="AV1298">
        <f>COUNTIFS(Property_Manual!$A$2:$A$1206,Raw!L1298,Property_Manual!$B$2:$B$1206,Raw!M1298,Property_Manual!$C$2:$C$1206,Raw!N1298,Property_Manual!$D$2:$D$1206,Raw!O1298,Property_Manual!$F$2:$F$1206,"x")</f>
        <v>0</v>
      </c>
      <c r="AW1298" t="str">
        <f t="shared" si="648"/>
        <v/>
      </c>
      <c r="AX1298" t="str">
        <f t="shared" si="649"/>
        <v/>
      </c>
      <c r="AY1298" t="str">
        <f t="shared" si="650"/>
        <v/>
      </c>
    </row>
    <row r="1299" spans="1:51" x14ac:dyDescent="0.2">
      <c r="A1299" s="5" t="s">
        <v>1255</v>
      </c>
      <c r="B1299" s="5" t="s">
        <v>1212</v>
      </c>
      <c r="C1299" s="5" t="s">
        <v>41</v>
      </c>
      <c r="D1299" s="5" t="s">
        <v>702</v>
      </c>
      <c r="E1299" s="5" t="s">
        <v>1836</v>
      </c>
      <c r="F1299" s="5" t="s">
        <v>230</v>
      </c>
      <c r="G1299">
        <v>1</v>
      </c>
      <c r="I1299" s="5" t="s">
        <v>700</v>
      </c>
      <c r="J1299" s="5" t="s">
        <v>703</v>
      </c>
      <c r="K1299" s="5" t="s">
        <v>297</v>
      </c>
      <c r="L1299" t="str">
        <f t="shared" si="620"/>
        <v>LogisticsEvent</v>
      </c>
      <c r="M1299" t="str">
        <f t="shared" si="621"/>
        <v>eventFor</v>
      </c>
      <c r="N1299" t="str">
        <f t="shared" si="622"/>
        <v>Company</v>
      </c>
      <c r="O1299" t="str">
        <f t="shared" si="623"/>
        <v/>
      </c>
      <c r="P1299" t="str">
        <f t="shared" si="624"/>
        <v>Carrier</v>
      </c>
      <c r="Q1299" t="str">
        <f t="shared" si="625"/>
        <v>Object</v>
      </c>
      <c r="R1299" t="str">
        <f t="shared" si="626"/>
        <v/>
      </c>
      <c r="S1299" t="str">
        <f t="shared" si="627"/>
        <v/>
      </c>
      <c r="T1299" t="str">
        <f t="shared" si="628"/>
        <v/>
      </c>
      <c r="U1299" t="str">
        <f t="shared" si="629"/>
        <v/>
      </c>
      <c r="V1299" t="str">
        <f t="shared" si="630"/>
        <v/>
      </c>
      <c r="W1299" t="str">
        <f>IF($A1299="Implicit","",COUNTIFS($C$8:C1299,C1299,$A$8:A1299,"Explicit"))</f>
        <v/>
      </c>
      <c r="X1299" t="str">
        <f t="shared" si="631"/>
        <v/>
      </c>
      <c r="Y1299" t="str">
        <f t="shared" si="632"/>
        <v/>
      </c>
      <c r="Z1299" t="str">
        <f t="shared" si="633"/>
        <v/>
      </c>
      <c r="AA1299" t="str">
        <f t="shared" si="634"/>
        <v/>
      </c>
      <c r="AB1299" t="str">
        <f t="shared" si="635"/>
        <v/>
      </c>
      <c r="AC1299" t="str">
        <f t="shared" si="636"/>
        <v/>
      </c>
      <c r="AD1299" t="str">
        <f t="shared" si="637"/>
        <v/>
      </c>
      <c r="AE1299" t="str">
        <f t="shared" si="638"/>
        <v/>
      </c>
      <c r="AF1299" t="str">
        <f t="shared" si="639"/>
        <v/>
      </c>
      <c r="AG1299" t="str">
        <f t="shared" si="640"/>
        <v>"Event.LogisticsEvent"</v>
      </c>
      <c r="AH1299" t="str">
        <f t="shared" si="641"/>
        <v>"eventFor"</v>
      </c>
      <c r="AI1299" t="str">
        <f t="shared" si="642"/>
        <v>"Agent.Company"</v>
      </c>
      <c r="AJ1299" t="str">
        <f t="shared" si="643"/>
        <v>""</v>
      </c>
      <c r="AK1299" t="str">
        <f t="shared" si="644"/>
        <v>"hasOne"</v>
      </c>
      <c r="AL1299" t="str">
        <f t="shared" si="645"/>
        <v>"Event.LogisticsEvent","eventFor","Agent.Company","","hasOne"</v>
      </c>
      <c r="AN1299">
        <f>COUNTIF(View_conceptual!G:G,L1299)</f>
        <v>1</v>
      </c>
      <c r="AO1299">
        <f>COUNTIF(View_conceptual!H:H,L1299)+COUNTIF(View_conceptual!I:I,N1299)</f>
        <v>0</v>
      </c>
      <c r="AQ1299" t="str">
        <f t="shared" si="646"/>
        <v/>
      </c>
      <c r="AR1299" t="str">
        <f t="shared" si="647"/>
        <v/>
      </c>
      <c r="AT1299">
        <f>COUNTIF(View_full!G:G,L1299)</f>
        <v>1</v>
      </c>
      <c r="AU1299">
        <f>COUNTIF(View_full!H:H,L1299)+COUNTIF(View_full!I:I,N1299)</f>
        <v>0</v>
      </c>
      <c r="AV1299">
        <f>COUNTIFS(Property_Manual!$A$2:$A$1206,Raw!L1299,Property_Manual!$B$2:$B$1206,Raw!M1299,Property_Manual!$C$2:$C$1206,Raw!N1299,Property_Manual!$D$2:$D$1206,Raw!O1299,Property_Manual!$F$2:$F$1206,"x")</f>
        <v>0</v>
      </c>
      <c r="AW1299" t="str">
        <f t="shared" si="648"/>
        <v/>
      </c>
      <c r="AX1299" t="str">
        <f t="shared" si="649"/>
        <v/>
      </c>
      <c r="AY1299" t="str">
        <f t="shared" si="650"/>
        <v/>
      </c>
    </row>
    <row r="1300" spans="1:51" x14ac:dyDescent="0.2">
      <c r="A1300" s="5" t="s">
        <v>1255</v>
      </c>
      <c r="B1300" s="5" t="s">
        <v>1212</v>
      </c>
      <c r="C1300" s="5" t="s">
        <v>41</v>
      </c>
      <c r="D1300" s="5" t="s">
        <v>702</v>
      </c>
      <c r="E1300" s="5" t="s">
        <v>20</v>
      </c>
      <c r="F1300" s="5" t="s">
        <v>151</v>
      </c>
      <c r="G1300">
        <v>1</v>
      </c>
      <c r="I1300" s="5" t="s">
        <v>700</v>
      </c>
      <c r="J1300" s="5" t="s">
        <v>703</v>
      </c>
      <c r="K1300" s="5"/>
      <c r="L1300" t="str">
        <f t="shared" si="620"/>
        <v>LogisticsEvent</v>
      </c>
      <c r="M1300" t="str">
        <f t="shared" si="621"/>
        <v>eventFor</v>
      </c>
      <c r="N1300" t="str">
        <f t="shared" si="622"/>
        <v>PackagingType</v>
      </c>
      <c r="O1300" t="str">
        <f t="shared" si="623"/>
        <v/>
      </c>
      <c r="P1300" t="str">
        <f t="shared" si="624"/>
        <v/>
      </c>
      <c r="Q1300" t="str">
        <f t="shared" si="625"/>
        <v>Object</v>
      </c>
      <c r="R1300" t="str">
        <f t="shared" si="626"/>
        <v/>
      </c>
      <c r="S1300" t="str">
        <f t="shared" si="627"/>
        <v/>
      </c>
      <c r="T1300" t="str">
        <f t="shared" si="628"/>
        <v/>
      </c>
      <c r="U1300" t="str">
        <f t="shared" si="629"/>
        <v/>
      </c>
      <c r="V1300" t="str">
        <f t="shared" si="630"/>
        <v/>
      </c>
      <c r="W1300" t="str">
        <f>IF($A1300="Implicit","",COUNTIFS($C$8:C1300,C1300,$A$8:A1300,"Explicit"))</f>
        <v/>
      </c>
      <c r="X1300" t="str">
        <f t="shared" si="631"/>
        <v/>
      </c>
      <c r="Y1300" t="str">
        <f t="shared" si="632"/>
        <v/>
      </c>
      <c r="Z1300" t="str">
        <f t="shared" si="633"/>
        <v/>
      </c>
      <c r="AA1300" t="str">
        <f t="shared" si="634"/>
        <v/>
      </c>
      <c r="AB1300" t="str">
        <f t="shared" si="635"/>
        <v/>
      </c>
      <c r="AC1300" t="str">
        <f t="shared" si="636"/>
        <v/>
      </c>
      <c r="AD1300" t="str">
        <f t="shared" si="637"/>
        <v/>
      </c>
      <c r="AE1300" t="str">
        <f t="shared" si="638"/>
        <v/>
      </c>
      <c r="AF1300" t="str">
        <f t="shared" si="639"/>
        <v/>
      </c>
      <c r="AG1300" t="str">
        <f t="shared" si="640"/>
        <v>"Event.LogisticsEvent"</v>
      </c>
      <c r="AH1300" t="str">
        <f t="shared" si="641"/>
        <v>"eventFor"</v>
      </c>
      <c r="AI1300" t="str">
        <f t="shared" si="642"/>
        <v>"Core.PackagingType"</v>
      </c>
      <c r="AJ1300" t="str">
        <f t="shared" si="643"/>
        <v>""</v>
      </c>
      <c r="AK1300" t="str">
        <f t="shared" si="644"/>
        <v>"hasOne"</v>
      </c>
      <c r="AL1300" t="str">
        <f t="shared" si="645"/>
        <v>"Event.LogisticsEvent","eventFor","Core.PackagingType","","hasOne"</v>
      </c>
      <c r="AN1300">
        <f>COUNTIF(View_conceptual!G:G,L1300)</f>
        <v>1</v>
      </c>
      <c r="AO1300">
        <f>COUNTIF(View_conceptual!H:H,L1300)+COUNTIF(View_conceptual!I:I,N1300)</f>
        <v>0</v>
      </c>
      <c r="AQ1300" t="str">
        <f t="shared" si="646"/>
        <v/>
      </c>
      <c r="AR1300" t="str">
        <f t="shared" si="647"/>
        <v/>
      </c>
      <c r="AT1300">
        <f>COUNTIF(View_full!G:G,L1300)</f>
        <v>1</v>
      </c>
      <c r="AU1300">
        <f>COUNTIF(View_full!H:H,L1300)+COUNTIF(View_full!I:I,N1300)</f>
        <v>1</v>
      </c>
      <c r="AV1300">
        <f>COUNTIFS(Property_Manual!$A$2:$A$1206,Raw!L1300,Property_Manual!$B$2:$B$1206,Raw!M1300,Property_Manual!$C$2:$C$1206,Raw!N1300,Property_Manual!$D$2:$D$1206,Raw!O1300,Property_Manual!$F$2:$F$1206,"x")</f>
        <v>0</v>
      </c>
      <c r="AW1300" t="str">
        <f t="shared" si="648"/>
        <v/>
      </c>
      <c r="AX1300" t="str">
        <f t="shared" si="649"/>
        <v/>
      </c>
      <c r="AY1300" t="str">
        <f t="shared" si="650"/>
        <v/>
      </c>
    </row>
    <row r="1301" spans="1:51" x14ac:dyDescent="0.2">
      <c r="A1301" s="5" t="s">
        <v>1255</v>
      </c>
      <c r="B1301" s="5" t="s">
        <v>1212</v>
      </c>
      <c r="C1301" s="5" t="s">
        <v>41</v>
      </c>
      <c r="D1301" s="5" t="s">
        <v>702</v>
      </c>
      <c r="E1301" s="5" t="s">
        <v>1196</v>
      </c>
      <c r="F1301" s="5" t="s">
        <v>801</v>
      </c>
      <c r="G1301">
        <v>1</v>
      </c>
      <c r="I1301" s="5" t="s">
        <v>700</v>
      </c>
      <c r="J1301" s="5" t="s">
        <v>703</v>
      </c>
      <c r="K1301" s="5" t="s">
        <v>1835</v>
      </c>
      <c r="L1301" t="str">
        <f t="shared" si="620"/>
        <v>LogisticsEvent</v>
      </c>
      <c r="M1301" t="str">
        <f t="shared" si="621"/>
        <v>eventFor</v>
      </c>
      <c r="N1301" t="str">
        <f t="shared" si="622"/>
        <v>LogisticsAgent</v>
      </c>
      <c r="O1301" t="str">
        <f t="shared" si="623"/>
        <v/>
      </c>
      <c r="P1301" t="str">
        <f t="shared" si="624"/>
        <v>Actor|Organization|Carrier|Person|Company|NonHumanActor|PublicAuthority</v>
      </c>
      <c r="Q1301" t="str">
        <f t="shared" si="625"/>
        <v>Object</v>
      </c>
      <c r="R1301" t="str">
        <f t="shared" si="626"/>
        <v/>
      </c>
      <c r="S1301" t="str">
        <f t="shared" si="627"/>
        <v/>
      </c>
      <c r="T1301" t="str">
        <f t="shared" si="628"/>
        <v/>
      </c>
      <c r="U1301" t="str">
        <f t="shared" si="629"/>
        <v/>
      </c>
      <c r="V1301" t="str">
        <f t="shared" si="630"/>
        <v/>
      </c>
      <c r="W1301" t="str">
        <f>IF($A1301="Implicit","",COUNTIFS($C$8:C1301,C1301,$A$8:A1301,"Explicit"))</f>
        <v/>
      </c>
      <c r="X1301" t="str">
        <f t="shared" si="631"/>
        <v/>
      </c>
      <c r="Y1301" t="str">
        <f t="shared" si="632"/>
        <v/>
      </c>
      <c r="Z1301" t="str">
        <f t="shared" si="633"/>
        <v/>
      </c>
      <c r="AA1301" t="str">
        <f t="shared" si="634"/>
        <v/>
      </c>
      <c r="AB1301" t="str">
        <f t="shared" si="635"/>
        <v/>
      </c>
      <c r="AC1301" t="str">
        <f t="shared" si="636"/>
        <v/>
      </c>
      <c r="AD1301" t="str">
        <f t="shared" si="637"/>
        <v/>
      </c>
      <c r="AE1301" t="str">
        <f t="shared" si="638"/>
        <v/>
      </c>
      <c r="AF1301" t="str">
        <f t="shared" si="639"/>
        <v/>
      </c>
      <c r="AG1301" t="str">
        <f t="shared" si="640"/>
        <v>"Event.LogisticsEvent"</v>
      </c>
      <c r="AH1301" t="str">
        <f t="shared" si="641"/>
        <v>"eventFor"</v>
      </c>
      <c r="AI1301" t="str">
        <f t="shared" si="642"/>
        <v>"Abstract.LogisticsAgent"</v>
      </c>
      <c r="AJ1301" t="str">
        <f t="shared" si="643"/>
        <v>""</v>
      </c>
      <c r="AK1301" t="str">
        <f t="shared" si="644"/>
        <v>"hasOne"</v>
      </c>
      <c r="AL1301" t="str">
        <f t="shared" si="645"/>
        <v>"Event.LogisticsEvent","eventFor","Abstract.LogisticsAgent","","hasOne"</v>
      </c>
      <c r="AN1301">
        <f>COUNTIF(View_conceptual!G:G,L1301)</f>
        <v>1</v>
      </c>
      <c r="AO1301">
        <f>COUNTIF(View_conceptual!H:H,L1301)+COUNTIF(View_conceptual!I:I,N1301)</f>
        <v>0</v>
      </c>
      <c r="AQ1301" t="str">
        <f t="shared" si="646"/>
        <v/>
      </c>
      <c r="AR1301" t="str">
        <f t="shared" si="647"/>
        <v/>
      </c>
      <c r="AT1301">
        <f>COUNTIF(View_full!G:G,L1301)</f>
        <v>1</v>
      </c>
      <c r="AU1301">
        <f>COUNTIF(View_full!H:H,L1301)+COUNTIF(View_full!I:I,N1301)</f>
        <v>0</v>
      </c>
      <c r="AV1301">
        <f>COUNTIFS(Property_Manual!$A$2:$A$1206,Raw!L1301,Property_Manual!$B$2:$B$1206,Raw!M1301,Property_Manual!$C$2:$C$1206,Raw!N1301,Property_Manual!$D$2:$D$1206,Raw!O1301,Property_Manual!$F$2:$F$1206,"x")</f>
        <v>0</v>
      </c>
      <c r="AW1301" t="str">
        <f t="shared" si="648"/>
        <v/>
      </c>
      <c r="AX1301" t="str">
        <f t="shared" si="649"/>
        <v/>
      </c>
      <c r="AY1301" t="str">
        <f t="shared" si="650"/>
        <v/>
      </c>
    </row>
    <row r="1302" spans="1:51" x14ac:dyDescent="0.2">
      <c r="A1302" s="5" t="s">
        <v>1255</v>
      </c>
      <c r="B1302" s="5" t="s">
        <v>1212</v>
      </c>
      <c r="C1302" s="5" t="s">
        <v>41</v>
      </c>
      <c r="D1302" s="5" t="s">
        <v>702</v>
      </c>
      <c r="E1302" s="5" t="s">
        <v>1198</v>
      </c>
      <c r="F1302" s="5" t="s">
        <v>95</v>
      </c>
      <c r="G1302">
        <v>1</v>
      </c>
      <c r="I1302" s="5" t="s">
        <v>700</v>
      </c>
      <c r="J1302" s="5" t="s">
        <v>703</v>
      </c>
      <c r="K1302" s="5"/>
      <c r="L1302" t="str">
        <f t="shared" si="620"/>
        <v>LogisticsEvent</v>
      </c>
      <c r="M1302" t="str">
        <f t="shared" si="621"/>
        <v>eventFor</v>
      </c>
      <c r="N1302" t="str">
        <f t="shared" si="622"/>
        <v>Question</v>
      </c>
      <c r="O1302" t="str">
        <f t="shared" si="623"/>
        <v/>
      </c>
      <c r="P1302" t="str">
        <f t="shared" si="624"/>
        <v/>
      </c>
      <c r="Q1302" t="str">
        <f t="shared" si="625"/>
        <v>Object</v>
      </c>
      <c r="R1302" t="str">
        <f t="shared" si="626"/>
        <v/>
      </c>
      <c r="S1302" t="str">
        <f t="shared" si="627"/>
        <v/>
      </c>
      <c r="T1302" t="str">
        <f t="shared" si="628"/>
        <v/>
      </c>
      <c r="U1302" t="str">
        <f t="shared" si="629"/>
        <v/>
      </c>
      <c r="V1302" t="str">
        <f t="shared" si="630"/>
        <v/>
      </c>
      <c r="W1302" t="str">
        <f>IF($A1302="Implicit","",COUNTIFS($C$8:C1302,C1302,$A$8:A1302,"Explicit"))</f>
        <v/>
      </c>
      <c r="X1302" t="str">
        <f t="shared" si="631"/>
        <v/>
      </c>
      <c r="Y1302" t="str">
        <f t="shared" si="632"/>
        <v/>
      </c>
      <c r="Z1302" t="str">
        <f t="shared" si="633"/>
        <v/>
      </c>
      <c r="AA1302" t="str">
        <f t="shared" si="634"/>
        <v/>
      </c>
      <c r="AB1302" t="str">
        <f t="shared" si="635"/>
        <v/>
      </c>
      <c r="AC1302" t="str">
        <f t="shared" si="636"/>
        <v/>
      </c>
      <c r="AD1302" t="str">
        <f t="shared" si="637"/>
        <v/>
      </c>
      <c r="AE1302" t="str">
        <f t="shared" si="638"/>
        <v/>
      </c>
      <c r="AF1302" t="str">
        <f t="shared" si="639"/>
        <v/>
      </c>
      <c r="AG1302" t="str">
        <f t="shared" si="640"/>
        <v>"Event.LogisticsEvent"</v>
      </c>
      <c r="AH1302" t="str">
        <f t="shared" si="641"/>
        <v>"eventFor"</v>
      </c>
      <c r="AI1302" t="str">
        <f t="shared" si="642"/>
        <v>"Common.Question"</v>
      </c>
      <c r="AJ1302" t="str">
        <f t="shared" si="643"/>
        <v>""</v>
      </c>
      <c r="AK1302" t="str">
        <f t="shared" si="644"/>
        <v>"hasOne"</v>
      </c>
      <c r="AL1302" t="str">
        <f t="shared" si="645"/>
        <v>"Event.LogisticsEvent","eventFor","Common.Question","","hasOne"</v>
      </c>
      <c r="AN1302">
        <f>COUNTIF(View_conceptual!G:G,L1302)</f>
        <v>1</v>
      </c>
      <c r="AO1302">
        <f>COUNTIF(View_conceptual!H:H,L1302)+COUNTIF(View_conceptual!I:I,N1302)</f>
        <v>0</v>
      </c>
      <c r="AQ1302" t="str">
        <f t="shared" si="646"/>
        <v/>
      </c>
      <c r="AR1302" t="str">
        <f t="shared" si="647"/>
        <v/>
      </c>
      <c r="AT1302">
        <f>COUNTIF(View_full!G:G,L1302)</f>
        <v>1</v>
      </c>
      <c r="AU1302">
        <f>COUNTIF(View_full!H:H,L1302)+COUNTIF(View_full!I:I,N1302)</f>
        <v>1</v>
      </c>
      <c r="AV1302">
        <f>COUNTIFS(Property_Manual!$A$2:$A$1206,Raw!L1302,Property_Manual!$B$2:$B$1206,Raw!M1302,Property_Manual!$C$2:$C$1206,Raw!N1302,Property_Manual!$D$2:$D$1206,Raw!O1302,Property_Manual!$F$2:$F$1206,"x")</f>
        <v>0</v>
      </c>
      <c r="AW1302" t="str">
        <f t="shared" si="648"/>
        <v/>
      </c>
      <c r="AX1302" t="str">
        <f t="shared" si="649"/>
        <v/>
      </c>
      <c r="AY1302" t="str">
        <f t="shared" si="650"/>
        <v/>
      </c>
    </row>
    <row r="1303" spans="1:51" x14ac:dyDescent="0.2">
      <c r="A1303" s="5" t="s">
        <v>1255</v>
      </c>
      <c r="B1303" s="5" t="s">
        <v>1212</v>
      </c>
      <c r="C1303" s="5" t="s">
        <v>41</v>
      </c>
      <c r="D1303" s="5" t="s">
        <v>702</v>
      </c>
      <c r="E1303" s="5" t="s">
        <v>1201</v>
      </c>
      <c r="F1303" s="5" t="s">
        <v>738</v>
      </c>
      <c r="G1303">
        <v>1</v>
      </c>
      <c r="I1303" s="5" t="s">
        <v>700</v>
      </c>
      <c r="J1303" s="5" t="s">
        <v>703</v>
      </c>
      <c r="K1303" s="5"/>
      <c r="L1303" t="str">
        <f t="shared" si="620"/>
        <v>LogisticsEvent</v>
      </c>
      <c r="M1303" t="str">
        <f t="shared" si="621"/>
        <v>eventFor</v>
      </c>
      <c r="N1303" t="str">
        <f t="shared" si="622"/>
        <v>Ratings</v>
      </c>
      <c r="O1303" t="str">
        <f t="shared" si="623"/>
        <v/>
      </c>
      <c r="P1303" t="str">
        <f t="shared" si="624"/>
        <v/>
      </c>
      <c r="Q1303" t="str">
        <f t="shared" si="625"/>
        <v>Object</v>
      </c>
      <c r="R1303" t="str">
        <f t="shared" si="626"/>
        <v/>
      </c>
      <c r="S1303" t="str">
        <f t="shared" si="627"/>
        <v/>
      </c>
      <c r="T1303" t="str">
        <f t="shared" si="628"/>
        <v/>
      </c>
      <c r="U1303" t="str">
        <f t="shared" si="629"/>
        <v/>
      </c>
      <c r="V1303" t="str">
        <f t="shared" si="630"/>
        <v/>
      </c>
      <c r="W1303" t="str">
        <f>IF($A1303="Implicit","",COUNTIFS($C$8:C1303,C1303,$A$8:A1303,"Explicit"))</f>
        <v/>
      </c>
      <c r="X1303" t="str">
        <f t="shared" si="631"/>
        <v/>
      </c>
      <c r="Y1303" t="str">
        <f t="shared" si="632"/>
        <v/>
      </c>
      <c r="Z1303" t="str">
        <f t="shared" si="633"/>
        <v/>
      </c>
      <c r="AA1303" t="str">
        <f t="shared" si="634"/>
        <v/>
      </c>
      <c r="AB1303" t="str">
        <f t="shared" si="635"/>
        <v/>
      </c>
      <c r="AC1303" t="str">
        <f t="shared" si="636"/>
        <v/>
      </c>
      <c r="AD1303" t="str">
        <f t="shared" si="637"/>
        <v/>
      </c>
      <c r="AE1303" t="str">
        <f t="shared" si="638"/>
        <v/>
      </c>
      <c r="AF1303" t="str">
        <f t="shared" si="639"/>
        <v/>
      </c>
      <c r="AG1303" t="str">
        <f t="shared" si="640"/>
        <v>"Event.LogisticsEvent"</v>
      </c>
      <c r="AH1303" t="str">
        <f t="shared" si="641"/>
        <v>"eventFor"</v>
      </c>
      <c r="AI1303" t="str">
        <f t="shared" si="642"/>
        <v>"Distribution.Ratings"</v>
      </c>
      <c r="AJ1303" t="str">
        <f t="shared" si="643"/>
        <v>""</v>
      </c>
      <c r="AK1303" t="str">
        <f t="shared" si="644"/>
        <v>"hasOne"</v>
      </c>
      <c r="AL1303" t="str">
        <f t="shared" si="645"/>
        <v>"Event.LogisticsEvent","eventFor","Distribution.Ratings","","hasOne"</v>
      </c>
      <c r="AN1303">
        <f>COUNTIF(View_conceptual!G:G,L1303)</f>
        <v>1</v>
      </c>
      <c r="AO1303">
        <f>COUNTIF(View_conceptual!H:H,L1303)+COUNTIF(View_conceptual!I:I,N1303)</f>
        <v>0</v>
      </c>
      <c r="AQ1303" t="str">
        <f t="shared" si="646"/>
        <v/>
      </c>
      <c r="AR1303" t="str">
        <f t="shared" si="647"/>
        <v/>
      </c>
      <c r="AT1303">
        <f>COUNTIF(View_full!G:G,L1303)</f>
        <v>1</v>
      </c>
      <c r="AU1303">
        <f>COUNTIF(View_full!H:H,L1303)+COUNTIF(View_full!I:I,N1303)</f>
        <v>1</v>
      </c>
      <c r="AV1303">
        <f>COUNTIFS(Property_Manual!$A$2:$A$1206,Raw!L1303,Property_Manual!$B$2:$B$1206,Raw!M1303,Property_Manual!$C$2:$C$1206,Raw!N1303,Property_Manual!$D$2:$D$1206,Raw!O1303,Property_Manual!$F$2:$F$1206,"x")</f>
        <v>0</v>
      </c>
      <c r="AW1303" t="str">
        <f t="shared" si="648"/>
        <v/>
      </c>
      <c r="AX1303" t="str">
        <f t="shared" si="649"/>
        <v/>
      </c>
      <c r="AY1303" t="str">
        <f t="shared" si="650"/>
        <v/>
      </c>
    </row>
    <row r="1304" spans="1:51" x14ac:dyDescent="0.2">
      <c r="A1304" s="5" t="s">
        <v>1255</v>
      </c>
      <c r="B1304" s="5" t="s">
        <v>1212</v>
      </c>
      <c r="C1304" s="5" t="s">
        <v>41</v>
      </c>
      <c r="D1304" s="5" t="s">
        <v>702</v>
      </c>
      <c r="E1304" s="5" t="s">
        <v>20</v>
      </c>
      <c r="F1304" s="5" t="s">
        <v>154</v>
      </c>
      <c r="G1304">
        <v>1</v>
      </c>
      <c r="I1304" s="5" t="s">
        <v>700</v>
      </c>
      <c r="J1304" s="5" t="s">
        <v>703</v>
      </c>
      <c r="K1304" s="5"/>
      <c r="L1304" t="str">
        <f t="shared" si="620"/>
        <v>LogisticsEvent</v>
      </c>
      <c r="M1304" t="str">
        <f t="shared" si="621"/>
        <v>eventFor</v>
      </c>
      <c r="N1304" t="str">
        <f t="shared" si="622"/>
        <v>SecurityDeclaration</v>
      </c>
      <c r="O1304" t="str">
        <f t="shared" si="623"/>
        <v/>
      </c>
      <c r="P1304" t="str">
        <f t="shared" si="624"/>
        <v/>
      </c>
      <c r="Q1304" t="str">
        <f t="shared" si="625"/>
        <v>Object</v>
      </c>
      <c r="R1304" t="str">
        <f t="shared" si="626"/>
        <v/>
      </c>
      <c r="S1304" t="str">
        <f t="shared" si="627"/>
        <v/>
      </c>
      <c r="T1304" t="str">
        <f t="shared" si="628"/>
        <v/>
      </c>
      <c r="U1304" t="str">
        <f t="shared" si="629"/>
        <v/>
      </c>
      <c r="V1304" t="str">
        <f t="shared" si="630"/>
        <v/>
      </c>
      <c r="W1304" t="str">
        <f>IF($A1304="Implicit","",COUNTIFS($C$8:C1304,C1304,$A$8:A1304,"Explicit"))</f>
        <v/>
      </c>
      <c r="X1304" t="str">
        <f t="shared" si="631"/>
        <v/>
      </c>
      <c r="Y1304" t="str">
        <f t="shared" si="632"/>
        <v/>
      </c>
      <c r="Z1304" t="str">
        <f t="shared" si="633"/>
        <v/>
      </c>
      <c r="AA1304" t="str">
        <f t="shared" si="634"/>
        <v/>
      </c>
      <c r="AB1304" t="str">
        <f t="shared" si="635"/>
        <v/>
      </c>
      <c r="AC1304" t="str">
        <f t="shared" si="636"/>
        <v/>
      </c>
      <c r="AD1304" t="str">
        <f t="shared" si="637"/>
        <v/>
      </c>
      <c r="AE1304" t="str">
        <f t="shared" si="638"/>
        <v/>
      </c>
      <c r="AF1304" t="str">
        <f t="shared" si="639"/>
        <v/>
      </c>
      <c r="AG1304" t="str">
        <f t="shared" si="640"/>
        <v>"Event.LogisticsEvent"</v>
      </c>
      <c r="AH1304" t="str">
        <f t="shared" si="641"/>
        <v>"eventFor"</v>
      </c>
      <c r="AI1304" t="str">
        <f t="shared" si="642"/>
        <v>"Core.SecurityDeclaration"</v>
      </c>
      <c r="AJ1304" t="str">
        <f t="shared" si="643"/>
        <v>""</v>
      </c>
      <c r="AK1304" t="str">
        <f t="shared" si="644"/>
        <v>"hasOne"</v>
      </c>
      <c r="AL1304" t="str">
        <f t="shared" si="645"/>
        <v>"Event.LogisticsEvent","eventFor","Core.SecurityDeclaration","","hasOne"</v>
      </c>
      <c r="AN1304">
        <f>COUNTIF(View_conceptual!G:G,L1304)</f>
        <v>1</v>
      </c>
      <c r="AO1304">
        <f>COUNTIF(View_conceptual!H:H,L1304)+COUNTIF(View_conceptual!I:I,N1304)</f>
        <v>0</v>
      </c>
      <c r="AQ1304" t="str">
        <f t="shared" si="646"/>
        <v/>
      </c>
      <c r="AR1304" t="str">
        <f t="shared" si="647"/>
        <v/>
      </c>
      <c r="AT1304">
        <f>COUNTIF(View_full!G:G,L1304)</f>
        <v>1</v>
      </c>
      <c r="AU1304">
        <f>COUNTIF(View_full!H:H,L1304)+COUNTIF(View_full!I:I,N1304)</f>
        <v>1</v>
      </c>
      <c r="AV1304">
        <f>COUNTIFS(Property_Manual!$A$2:$A$1206,Raw!L1304,Property_Manual!$B$2:$B$1206,Raw!M1304,Property_Manual!$C$2:$C$1206,Raw!N1304,Property_Manual!$D$2:$D$1206,Raw!O1304,Property_Manual!$F$2:$F$1206,"x")</f>
        <v>0</v>
      </c>
      <c r="AW1304" t="str">
        <f t="shared" si="648"/>
        <v/>
      </c>
      <c r="AX1304" t="str">
        <f t="shared" si="649"/>
        <v/>
      </c>
      <c r="AY1304" t="str">
        <f t="shared" si="650"/>
        <v/>
      </c>
    </row>
    <row r="1305" spans="1:51" x14ac:dyDescent="0.2">
      <c r="A1305" s="5" t="s">
        <v>1255</v>
      </c>
      <c r="B1305" s="5" t="s">
        <v>1212</v>
      </c>
      <c r="C1305" s="5" t="s">
        <v>41</v>
      </c>
      <c r="D1305" s="5" t="s">
        <v>702</v>
      </c>
      <c r="E1305" s="5" t="s">
        <v>1196</v>
      </c>
      <c r="F1305" s="5" t="s">
        <v>36</v>
      </c>
      <c r="G1305">
        <v>1</v>
      </c>
      <c r="H1305" s="5"/>
      <c r="I1305" s="5" t="s">
        <v>700</v>
      </c>
      <c r="J1305" s="5" t="s">
        <v>703</v>
      </c>
      <c r="K1305" s="5" t="s">
        <v>3151</v>
      </c>
      <c r="L1305" t="str">
        <f t="shared" si="620"/>
        <v>LogisticsEvent</v>
      </c>
      <c r="M1305" t="str">
        <f t="shared" si="621"/>
        <v>eventFor</v>
      </c>
      <c r="N1305" t="str">
        <f t="shared" si="622"/>
        <v>LogisticsService</v>
      </c>
      <c r="O1305" t="str">
        <f t="shared" si="623"/>
        <v/>
      </c>
      <c r="P1305" t="str">
        <f t="shared" si="624"/>
        <v>Booking|HandlingService</v>
      </c>
      <c r="Q1305" t="str">
        <f t="shared" si="625"/>
        <v>Object</v>
      </c>
      <c r="R1305" t="str">
        <f t="shared" si="626"/>
        <v/>
      </c>
      <c r="S1305" t="str">
        <f t="shared" si="627"/>
        <v/>
      </c>
      <c r="T1305" t="str">
        <f t="shared" si="628"/>
        <v/>
      </c>
      <c r="U1305" t="str">
        <f t="shared" si="629"/>
        <v/>
      </c>
      <c r="V1305" t="str">
        <f t="shared" si="630"/>
        <v/>
      </c>
      <c r="W1305" t="str">
        <f>IF($A1305="Implicit","",COUNTIFS($C$8:C1305,C1305,$A$8:A1305,"Explicit"))</f>
        <v/>
      </c>
      <c r="X1305" t="str">
        <f t="shared" si="631"/>
        <v/>
      </c>
      <c r="Y1305" t="str">
        <f t="shared" si="632"/>
        <v/>
      </c>
      <c r="Z1305" t="str">
        <f t="shared" si="633"/>
        <v/>
      </c>
      <c r="AA1305" t="str">
        <f t="shared" si="634"/>
        <v/>
      </c>
      <c r="AB1305" t="str">
        <f t="shared" si="635"/>
        <v/>
      </c>
      <c r="AC1305" t="str">
        <f t="shared" si="636"/>
        <v/>
      </c>
      <c r="AD1305" t="str">
        <f t="shared" si="637"/>
        <v/>
      </c>
      <c r="AE1305" t="str">
        <f t="shared" si="638"/>
        <v/>
      </c>
      <c r="AF1305" t="str">
        <f t="shared" si="639"/>
        <v/>
      </c>
      <c r="AG1305" t="str">
        <f t="shared" si="640"/>
        <v>"Event.LogisticsEvent"</v>
      </c>
      <c r="AH1305" t="str">
        <f t="shared" si="641"/>
        <v>"eventFor"</v>
      </c>
      <c r="AI1305" t="str">
        <f t="shared" si="642"/>
        <v>"Abstract.LogisticsService"</v>
      </c>
      <c r="AJ1305" t="str">
        <f t="shared" si="643"/>
        <v>""</v>
      </c>
      <c r="AK1305" t="str">
        <f t="shared" si="644"/>
        <v>"hasOne"</v>
      </c>
      <c r="AL1305" t="str">
        <f t="shared" si="645"/>
        <v>"Event.LogisticsEvent","eventFor","Abstract.LogisticsService","","hasOne"</v>
      </c>
      <c r="AN1305">
        <f>COUNTIF(View_conceptual!G:G,L1305)</f>
        <v>1</v>
      </c>
      <c r="AO1305">
        <f>COUNTIF(View_conceptual!H:H,L1305)+COUNTIF(View_conceptual!I:I,N1305)</f>
        <v>0</v>
      </c>
      <c r="AQ1305" t="str">
        <f t="shared" si="646"/>
        <v/>
      </c>
      <c r="AR1305" t="str">
        <f t="shared" si="647"/>
        <v/>
      </c>
      <c r="AT1305">
        <f>COUNTIF(View_full!G:G,L1305)</f>
        <v>1</v>
      </c>
      <c r="AU1305">
        <f>COUNTIF(View_full!H:H,L1305)+COUNTIF(View_full!I:I,N1305)</f>
        <v>0</v>
      </c>
      <c r="AV1305">
        <f>COUNTIFS(Property_Manual!$A$2:$A$1206,Raw!L1305,Property_Manual!$B$2:$B$1206,Raw!M1305,Property_Manual!$C$2:$C$1206,Raw!N1305,Property_Manual!$D$2:$D$1206,Raw!O1305,Property_Manual!$F$2:$F$1206,"x")</f>
        <v>0</v>
      </c>
      <c r="AW1305" t="str">
        <f t="shared" si="648"/>
        <v/>
      </c>
      <c r="AX1305" t="str">
        <f t="shared" si="649"/>
        <v/>
      </c>
      <c r="AY1305" t="str">
        <f t="shared" si="650"/>
        <v/>
      </c>
    </row>
    <row r="1306" spans="1:51" x14ac:dyDescent="0.2">
      <c r="A1306" s="5" t="s">
        <v>1255</v>
      </c>
      <c r="B1306" s="5" t="s">
        <v>1212</v>
      </c>
      <c r="C1306" s="5" t="s">
        <v>41</v>
      </c>
      <c r="D1306" s="5" t="s">
        <v>702</v>
      </c>
      <c r="E1306" s="5" t="s">
        <v>1199</v>
      </c>
      <c r="F1306" s="5" t="s">
        <v>679</v>
      </c>
      <c r="G1306">
        <v>1</v>
      </c>
      <c r="H1306" s="5"/>
      <c r="I1306" s="5" t="s">
        <v>700</v>
      </c>
      <c r="J1306" s="5" t="s">
        <v>703</v>
      </c>
      <c r="K1306" s="5"/>
      <c r="L1306" t="str">
        <f t="shared" si="620"/>
        <v>LogisticsEvent</v>
      </c>
      <c r="M1306" t="str">
        <f t="shared" si="621"/>
        <v>eventFor</v>
      </c>
      <c r="N1306" t="str">
        <f t="shared" si="622"/>
        <v>EpermitSignature</v>
      </c>
      <c r="O1306" t="str">
        <f t="shared" si="623"/>
        <v/>
      </c>
      <c r="P1306" t="str">
        <f t="shared" si="624"/>
        <v/>
      </c>
      <c r="Q1306" t="str">
        <f t="shared" si="625"/>
        <v>Object</v>
      </c>
      <c r="R1306" t="str">
        <f t="shared" si="626"/>
        <v/>
      </c>
      <c r="S1306" t="str">
        <f t="shared" si="627"/>
        <v/>
      </c>
      <c r="T1306" t="str">
        <f t="shared" si="628"/>
        <v/>
      </c>
      <c r="U1306" t="str">
        <f t="shared" si="629"/>
        <v/>
      </c>
      <c r="V1306" t="str">
        <f t="shared" si="630"/>
        <v/>
      </c>
      <c r="W1306" t="str">
        <f>IF($A1306="Implicit","",COUNTIFS($C$8:C1306,C1306,$A$8:A1306,"Explicit"))</f>
        <v/>
      </c>
      <c r="X1306" t="str">
        <f t="shared" si="631"/>
        <v/>
      </c>
      <c r="Y1306" t="str">
        <f t="shared" si="632"/>
        <v/>
      </c>
      <c r="Z1306" t="str">
        <f t="shared" si="633"/>
        <v/>
      </c>
      <c r="AA1306" t="str">
        <f t="shared" si="634"/>
        <v/>
      </c>
      <c r="AB1306" t="str">
        <f t="shared" si="635"/>
        <v/>
      </c>
      <c r="AC1306" t="str">
        <f t="shared" si="636"/>
        <v/>
      </c>
      <c r="AD1306" t="str">
        <f t="shared" si="637"/>
        <v/>
      </c>
      <c r="AE1306" t="str">
        <f t="shared" si="638"/>
        <v/>
      </c>
      <c r="AF1306" t="str">
        <f t="shared" si="639"/>
        <v/>
      </c>
      <c r="AG1306" t="str">
        <f t="shared" si="640"/>
        <v>"Event.LogisticsEvent"</v>
      </c>
      <c r="AH1306" t="str">
        <f t="shared" si="641"/>
        <v>"eventFor"</v>
      </c>
      <c r="AI1306" t="str">
        <f t="shared" si="642"/>
        <v>"LiveAnimals.EpermitSignature"</v>
      </c>
      <c r="AJ1306" t="str">
        <f t="shared" si="643"/>
        <v>""</v>
      </c>
      <c r="AK1306" t="str">
        <f t="shared" si="644"/>
        <v>"hasOne"</v>
      </c>
      <c r="AL1306" t="str">
        <f t="shared" si="645"/>
        <v>"Event.LogisticsEvent","eventFor","LiveAnimals.EpermitSignature","","hasOne"</v>
      </c>
      <c r="AN1306">
        <f>COUNTIF(View_conceptual!G:G,L1306)</f>
        <v>1</v>
      </c>
      <c r="AO1306">
        <f>COUNTIF(View_conceptual!H:H,L1306)+COUNTIF(View_conceptual!I:I,N1306)</f>
        <v>0</v>
      </c>
      <c r="AQ1306" t="str">
        <f t="shared" si="646"/>
        <v/>
      </c>
      <c r="AR1306" t="str">
        <f t="shared" si="647"/>
        <v/>
      </c>
      <c r="AT1306">
        <f>COUNTIF(View_full!G:G,L1306)</f>
        <v>1</v>
      </c>
      <c r="AU1306">
        <f>COUNTIF(View_full!H:H,L1306)+COUNTIF(View_full!I:I,N1306)</f>
        <v>0</v>
      </c>
      <c r="AV1306">
        <f>COUNTIFS(Property_Manual!$A$2:$A$1206,Raw!L1306,Property_Manual!$B$2:$B$1206,Raw!M1306,Property_Manual!$C$2:$C$1206,Raw!N1306,Property_Manual!$D$2:$D$1206,Raw!O1306,Property_Manual!$F$2:$F$1206,"x")</f>
        <v>0</v>
      </c>
      <c r="AW1306" t="str">
        <f t="shared" si="648"/>
        <v/>
      </c>
      <c r="AX1306" t="str">
        <f t="shared" si="649"/>
        <v/>
      </c>
      <c r="AY1306" t="str">
        <f t="shared" si="650"/>
        <v/>
      </c>
    </row>
    <row r="1307" spans="1:51" x14ac:dyDescent="0.2">
      <c r="A1307" s="5" t="s">
        <v>1255</v>
      </c>
      <c r="B1307" s="5" t="s">
        <v>1212</v>
      </c>
      <c r="C1307" s="5" t="s">
        <v>41</v>
      </c>
      <c r="D1307" s="5" t="s">
        <v>702</v>
      </c>
      <c r="E1307" s="5" t="s">
        <v>1209</v>
      </c>
      <c r="F1307" s="5" t="s">
        <v>1043</v>
      </c>
      <c r="G1307">
        <v>1</v>
      </c>
      <c r="H1307" s="5"/>
      <c r="I1307" s="5" t="s">
        <v>700</v>
      </c>
      <c r="J1307" s="5" t="s">
        <v>703</v>
      </c>
      <c r="K1307" s="5"/>
      <c r="L1307" t="str">
        <f t="shared" si="620"/>
        <v>LogisticsEvent</v>
      </c>
      <c r="M1307" t="str">
        <f t="shared" si="621"/>
        <v>eventFor</v>
      </c>
      <c r="N1307" t="str">
        <f t="shared" si="622"/>
        <v>Storing</v>
      </c>
      <c r="O1307" t="str">
        <f t="shared" si="623"/>
        <v/>
      </c>
      <c r="P1307" t="str">
        <f t="shared" si="624"/>
        <v/>
      </c>
      <c r="Q1307" t="str">
        <f t="shared" si="625"/>
        <v>Object</v>
      </c>
      <c r="R1307" t="str">
        <f t="shared" si="626"/>
        <v/>
      </c>
      <c r="S1307" t="str">
        <f t="shared" si="627"/>
        <v/>
      </c>
      <c r="T1307" t="str">
        <f t="shared" si="628"/>
        <v/>
      </c>
      <c r="U1307" t="str">
        <f t="shared" si="629"/>
        <v/>
      </c>
      <c r="V1307" t="str">
        <f t="shared" si="630"/>
        <v/>
      </c>
      <c r="W1307" t="str">
        <f>IF($A1307="Implicit","",COUNTIFS($C$8:C1307,C1307,$A$8:A1307,"Explicit"))</f>
        <v/>
      </c>
      <c r="X1307" t="str">
        <f t="shared" si="631"/>
        <v/>
      </c>
      <c r="Y1307" t="str">
        <f t="shared" si="632"/>
        <v/>
      </c>
      <c r="Z1307" t="str">
        <f t="shared" si="633"/>
        <v/>
      </c>
      <c r="AA1307" t="str">
        <f t="shared" si="634"/>
        <v/>
      </c>
      <c r="AB1307" t="str">
        <f t="shared" si="635"/>
        <v/>
      </c>
      <c r="AC1307" t="str">
        <f t="shared" si="636"/>
        <v/>
      </c>
      <c r="AD1307" t="str">
        <f t="shared" si="637"/>
        <v/>
      </c>
      <c r="AE1307" t="str">
        <f t="shared" si="638"/>
        <v/>
      </c>
      <c r="AF1307" t="str">
        <f t="shared" si="639"/>
        <v/>
      </c>
      <c r="AG1307" t="str">
        <f t="shared" si="640"/>
        <v>"Event.LogisticsEvent"</v>
      </c>
      <c r="AH1307" t="str">
        <f t="shared" si="641"/>
        <v>"eventFor"</v>
      </c>
      <c r="AI1307" t="str">
        <f t="shared" si="642"/>
        <v>"Action.Storing"</v>
      </c>
      <c r="AJ1307" t="str">
        <f t="shared" si="643"/>
        <v>""</v>
      </c>
      <c r="AK1307" t="str">
        <f t="shared" si="644"/>
        <v>"hasOne"</v>
      </c>
      <c r="AL1307" t="str">
        <f t="shared" si="645"/>
        <v>"Event.LogisticsEvent","eventFor","Action.Storing","","hasOne"</v>
      </c>
      <c r="AN1307">
        <f>COUNTIF(View_conceptual!G:G,L1307)</f>
        <v>1</v>
      </c>
      <c r="AO1307">
        <f>COUNTIF(View_conceptual!H:H,L1307)+COUNTIF(View_conceptual!I:I,N1307)</f>
        <v>0</v>
      </c>
      <c r="AQ1307" t="str">
        <f t="shared" si="646"/>
        <v/>
      </c>
      <c r="AR1307" t="str">
        <f t="shared" si="647"/>
        <v/>
      </c>
      <c r="AT1307">
        <f>COUNTIF(View_full!G:G,L1307)</f>
        <v>1</v>
      </c>
      <c r="AU1307">
        <f>COUNTIF(View_full!H:H,L1307)+COUNTIF(View_full!I:I,N1307)</f>
        <v>1</v>
      </c>
      <c r="AV1307">
        <f>COUNTIFS(Property_Manual!$A$2:$A$1206,Raw!L1307,Property_Manual!$B$2:$B$1206,Raw!M1307,Property_Manual!$C$2:$C$1206,Raw!N1307,Property_Manual!$D$2:$D$1206,Raw!O1307,Property_Manual!$F$2:$F$1206,"x")</f>
        <v>0</v>
      </c>
      <c r="AW1307" t="str">
        <f t="shared" si="648"/>
        <v/>
      </c>
      <c r="AX1307" t="str">
        <f t="shared" si="649"/>
        <v/>
      </c>
      <c r="AY1307" t="str">
        <f t="shared" si="650"/>
        <v/>
      </c>
    </row>
    <row r="1308" spans="1:51" x14ac:dyDescent="0.2">
      <c r="A1308" s="5" t="s">
        <v>1255</v>
      </c>
      <c r="B1308" s="5" t="s">
        <v>1212</v>
      </c>
      <c r="C1308" s="5" t="s">
        <v>41</v>
      </c>
      <c r="D1308" s="5" t="s">
        <v>702</v>
      </c>
      <c r="E1308" s="5" t="s">
        <v>1201</v>
      </c>
      <c r="F1308" s="5" t="s">
        <v>315</v>
      </c>
      <c r="G1308">
        <v>1</v>
      </c>
      <c r="H1308" s="5"/>
      <c r="I1308" s="5" t="s">
        <v>700</v>
      </c>
      <c r="J1308" s="5" t="s">
        <v>703</v>
      </c>
      <c r="K1308" s="5"/>
      <c r="L1308" t="str">
        <f t="shared" si="620"/>
        <v>LogisticsEvent</v>
      </c>
      <c r="M1308" t="str">
        <f t="shared" si="621"/>
        <v>eventFor</v>
      </c>
      <c r="N1308" t="str">
        <f t="shared" si="622"/>
        <v>TransportLegs</v>
      </c>
      <c r="O1308" t="str">
        <f t="shared" si="623"/>
        <v/>
      </c>
      <c r="P1308" t="str">
        <f t="shared" si="624"/>
        <v/>
      </c>
      <c r="Q1308" t="str">
        <f t="shared" si="625"/>
        <v>Object</v>
      </c>
      <c r="R1308" t="str">
        <f t="shared" si="626"/>
        <v/>
      </c>
      <c r="S1308" t="str">
        <f t="shared" si="627"/>
        <v/>
      </c>
      <c r="T1308" t="str">
        <f t="shared" si="628"/>
        <v/>
      </c>
      <c r="U1308" t="str">
        <f t="shared" si="629"/>
        <v/>
      </c>
      <c r="V1308" t="str">
        <f t="shared" si="630"/>
        <v/>
      </c>
      <c r="W1308" t="str">
        <f>IF($A1308="Implicit","",COUNTIFS($C$8:C1308,C1308,$A$8:A1308,"Explicit"))</f>
        <v/>
      </c>
      <c r="X1308" t="str">
        <f t="shared" si="631"/>
        <v/>
      </c>
      <c r="Y1308" t="str">
        <f t="shared" si="632"/>
        <v/>
      </c>
      <c r="Z1308" t="str">
        <f t="shared" si="633"/>
        <v/>
      </c>
      <c r="AA1308" t="str">
        <f t="shared" si="634"/>
        <v/>
      </c>
      <c r="AB1308" t="str">
        <f t="shared" si="635"/>
        <v/>
      </c>
      <c r="AC1308" t="str">
        <f t="shared" si="636"/>
        <v/>
      </c>
      <c r="AD1308" t="str">
        <f t="shared" si="637"/>
        <v/>
      </c>
      <c r="AE1308" t="str">
        <f t="shared" si="638"/>
        <v/>
      </c>
      <c r="AF1308" t="str">
        <f t="shared" si="639"/>
        <v/>
      </c>
      <c r="AG1308" t="str">
        <f t="shared" si="640"/>
        <v>"Event.LogisticsEvent"</v>
      </c>
      <c r="AH1308" t="str">
        <f t="shared" si="641"/>
        <v>"eventFor"</v>
      </c>
      <c r="AI1308" t="str">
        <f t="shared" si="642"/>
        <v>"Distribution.TransportLegs"</v>
      </c>
      <c r="AJ1308" t="str">
        <f t="shared" si="643"/>
        <v>""</v>
      </c>
      <c r="AK1308" t="str">
        <f t="shared" si="644"/>
        <v>"hasOne"</v>
      </c>
      <c r="AL1308" t="str">
        <f t="shared" si="645"/>
        <v>"Event.LogisticsEvent","eventFor","Distribution.TransportLegs","","hasOne"</v>
      </c>
      <c r="AN1308">
        <f>COUNTIF(View_conceptual!G:G,L1308)</f>
        <v>1</v>
      </c>
      <c r="AO1308">
        <f>COUNTIF(View_conceptual!H:H,L1308)+COUNTIF(View_conceptual!I:I,N1308)</f>
        <v>0</v>
      </c>
      <c r="AQ1308" t="str">
        <f t="shared" si="646"/>
        <v/>
      </c>
      <c r="AR1308" t="str">
        <f t="shared" si="647"/>
        <v/>
      </c>
      <c r="AT1308">
        <f>COUNTIF(View_full!G:G,L1308)</f>
        <v>1</v>
      </c>
      <c r="AU1308">
        <f>COUNTIF(View_full!H:H,L1308)+COUNTIF(View_full!I:I,N1308)</f>
        <v>1</v>
      </c>
      <c r="AV1308">
        <f>COUNTIFS(Property_Manual!$A$2:$A$1206,Raw!L1308,Property_Manual!$B$2:$B$1206,Raw!M1308,Property_Manual!$C$2:$C$1206,Raw!N1308,Property_Manual!$D$2:$D$1206,Raw!O1308,Property_Manual!$F$2:$F$1206,"x")</f>
        <v>0</v>
      </c>
      <c r="AW1308" t="str">
        <f t="shared" si="648"/>
        <v/>
      </c>
      <c r="AX1308" t="str">
        <f t="shared" si="649"/>
        <v/>
      </c>
      <c r="AY1308" t="str">
        <f t="shared" si="650"/>
        <v/>
      </c>
    </row>
    <row r="1309" spans="1:51" x14ac:dyDescent="0.2">
      <c r="A1309" s="5" t="s">
        <v>1255</v>
      </c>
      <c r="B1309" s="5" t="s">
        <v>1212</v>
      </c>
      <c r="C1309" s="5" t="s">
        <v>41</v>
      </c>
      <c r="D1309" s="5" t="s">
        <v>702</v>
      </c>
      <c r="E1309" s="5" t="s">
        <v>20</v>
      </c>
      <c r="F1309" s="5" t="s">
        <v>1139</v>
      </c>
      <c r="G1309">
        <v>1</v>
      </c>
      <c r="H1309" s="5"/>
      <c r="I1309" s="5" t="s">
        <v>700</v>
      </c>
      <c r="J1309" s="5" t="s">
        <v>703</v>
      </c>
      <c r="K1309" s="5"/>
      <c r="L1309" t="str">
        <f t="shared" si="620"/>
        <v>LogisticsEvent</v>
      </c>
      <c r="M1309" t="str">
        <f t="shared" si="621"/>
        <v>eventFor</v>
      </c>
      <c r="N1309" t="str">
        <f t="shared" si="622"/>
        <v>ULD</v>
      </c>
      <c r="O1309" t="str">
        <f t="shared" si="623"/>
        <v/>
      </c>
      <c r="P1309" t="str">
        <f t="shared" si="624"/>
        <v/>
      </c>
      <c r="Q1309" t="str">
        <f t="shared" si="625"/>
        <v>Object</v>
      </c>
      <c r="R1309" t="str">
        <f t="shared" si="626"/>
        <v/>
      </c>
      <c r="S1309" t="str">
        <f t="shared" si="627"/>
        <v/>
      </c>
      <c r="T1309" t="str">
        <f t="shared" si="628"/>
        <v/>
      </c>
      <c r="U1309" t="str">
        <f t="shared" si="629"/>
        <v/>
      </c>
      <c r="V1309" t="str">
        <f t="shared" si="630"/>
        <v/>
      </c>
      <c r="W1309" t="str">
        <f>IF($A1309="Implicit","",COUNTIFS($C$8:C1309,C1309,$A$8:A1309,"Explicit"))</f>
        <v/>
      </c>
      <c r="X1309" t="str">
        <f t="shared" si="631"/>
        <v/>
      </c>
      <c r="Y1309" t="str">
        <f t="shared" si="632"/>
        <v/>
      </c>
      <c r="Z1309" t="str">
        <f t="shared" si="633"/>
        <v/>
      </c>
      <c r="AA1309" t="str">
        <f t="shared" si="634"/>
        <v/>
      </c>
      <c r="AB1309" t="str">
        <f t="shared" si="635"/>
        <v/>
      </c>
      <c r="AC1309" t="str">
        <f t="shared" si="636"/>
        <v/>
      </c>
      <c r="AD1309" t="str">
        <f t="shared" si="637"/>
        <v/>
      </c>
      <c r="AE1309" t="str">
        <f t="shared" si="638"/>
        <v/>
      </c>
      <c r="AF1309" t="str">
        <f t="shared" si="639"/>
        <v/>
      </c>
      <c r="AG1309" t="str">
        <f t="shared" si="640"/>
        <v>"Event.LogisticsEvent"</v>
      </c>
      <c r="AH1309" t="str">
        <f t="shared" si="641"/>
        <v>"eventFor"</v>
      </c>
      <c r="AI1309" t="str">
        <f t="shared" si="642"/>
        <v>"Core.ULD"</v>
      </c>
      <c r="AJ1309" t="str">
        <f t="shared" si="643"/>
        <v>""</v>
      </c>
      <c r="AK1309" t="str">
        <f t="shared" si="644"/>
        <v>"hasOne"</v>
      </c>
      <c r="AL1309" t="str">
        <f t="shared" si="645"/>
        <v>"Event.LogisticsEvent","eventFor","Core.ULD","","hasOne"</v>
      </c>
      <c r="AN1309">
        <f>COUNTIF(View_conceptual!G:G,L1309)</f>
        <v>1</v>
      </c>
      <c r="AO1309">
        <f>COUNTIF(View_conceptual!H:H,L1309)+COUNTIF(View_conceptual!I:I,N1309)</f>
        <v>1</v>
      </c>
      <c r="AQ1309" t="str">
        <f t="shared" si="646"/>
        <v/>
      </c>
      <c r="AR1309" t="str">
        <f t="shared" si="647"/>
        <v/>
      </c>
      <c r="AT1309">
        <f>COUNTIF(View_full!G:G,L1309)</f>
        <v>1</v>
      </c>
      <c r="AU1309">
        <f>COUNTIF(View_full!H:H,L1309)+COUNTIF(View_full!I:I,N1309)</f>
        <v>1</v>
      </c>
      <c r="AV1309">
        <f>COUNTIFS(Property_Manual!$A$2:$A$1206,Raw!L1309,Property_Manual!$B$2:$B$1206,Raw!M1309,Property_Manual!$C$2:$C$1206,Raw!N1309,Property_Manual!$D$2:$D$1206,Raw!O1309,Property_Manual!$F$2:$F$1206,"x")</f>
        <v>0</v>
      </c>
      <c r="AW1309" t="str">
        <f t="shared" si="648"/>
        <v/>
      </c>
      <c r="AX1309" t="str">
        <f t="shared" si="649"/>
        <v/>
      </c>
      <c r="AY1309" t="str">
        <f t="shared" si="650"/>
        <v/>
      </c>
    </row>
    <row r="1310" spans="1:51" x14ac:dyDescent="0.2">
      <c r="A1310" s="5" t="s">
        <v>1255</v>
      </c>
      <c r="B1310" s="5" t="s">
        <v>1212</v>
      </c>
      <c r="C1310" s="5" t="s">
        <v>41</v>
      </c>
      <c r="D1310" s="5" t="s">
        <v>702</v>
      </c>
      <c r="E1310" s="5" t="s">
        <v>1207</v>
      </c>
      <c r="F1310" s="5" t="s">
        <v>626</v>
      </c>
      <c r="G1310">
        <v>1</v>
      </c>
      <c r="H1310" s="5"/>
      <c r="I1310" s="5" t="s">
        <v>700</v>
      </c>
      <c r="J1310" s="5" t="s">
        <v>703</v>
      </c>
      <c r="K1310" s="5"/>
      <c r="L1310" t="str">
        <f t="shared" si="620"/>
        <v>LogisticsEvent</v>
      </c>
      <c r="M1310" t="str">
        <f t="shared" si="621"/>
        <v>eventFor</v>
      </c>
      <c r="N1310" t="str">
        <f t="shared" si="622"/>
        <v>PieceDg</v>
      </c>
      <c r="O1310" t="str">
        <f t="shared" si="623"/>
        <v/>
      </c>
      <c r="P1310" t="str">
        <f t="shared" si="624"/>
        <v/>
      </c>
      <c r="Q1310" t="str">
        <f t="shared" si="625"/>
        <v>Object</v>
      </c>
      <c r="R1310" t="str">
        <f t="shared" si="626"/>
        <v/>
      </c>
      <c r="S1310" t="str">
        <f t="shared" si="627"/>
        <v/>
      </c>
      <c r="T1310" t="str">
        <f t="shared" si="628"/>
        <v/>
      </c>
      <c r="U1310" t="str">
        <f t="shared" si="629"/>
        <v/>
      </c>
      <c r="V1310" t="str">
        <f t="shared" si="630"/>
        <v/>
      </c>
      <c r="W1310" t="str">
        <f>IF($A1310="Implicit","",COUNTIFS($C$8:C1310,C1310,$A$8:A1310,"Explicit"))</f>
        <v/>
      </c>
      <c r="X1310" t="str">
        <f t="shared" si="631"/>
        <v/>
      </c>
      <c r="Y1310" t="str">
        <f t="shared" si="632"/>
        <v/>
      </c>
      <c r="Z1310" t="str">
        <f t="shared" si="633"/>
        <v/>
      </c>
      <c r="AA1310" t="str">
        <f t="shared" si="634"/>
        <v/>
      </c>
      <c r="AB1310" t="str">
        <f t="shared" si="635"/>
        <v/>
      </c>
      <c r="AC1310" t="str">
        <f t="shared" si="636"/>
        <v/>
      </c>
      <c r="AD1310" t="str">
        <f t="shared" si="637"/>
        <v/>
      </c>
      <c r="AE1310" t="str">
        <f t="shared" si="638"/>
        <v/>
      </c>
      <c r="AF1310" t="str">
        <f t="shared" si="639"/>
        <v/>
      </c>
      <c r="AG1310" t="str">
        <f t="shared" si="640"/>
        <v>"Event.LogisticsEvent"</v>
      </c>
      <c r="AH1310" t="str">
        <f t="shared" si="641"/>
        <v>"eventFor"</v>
      </c>
      <c r="AI1310" t="str">
        <f t="shared" si="642"/>
        <v>"DG.PieceDg"</v>
      </c>
      <c r="AJ1310" t="str">
        <f t="shared" si="643"/>
        <v>""</v>
      </c>
      <c r="AK1310" t="str">
        <f t="shared" si="644"/>
        <v>"hasOne"</v>
      </c>
      <c r="AL1310" t="str">
        <f t="shared" si="645"/>
        <v>"Event.LogisticsEvent","eventFor","DG.PieceDg","","hasOne"</v>
      </c>
      <c r="AN1310">
        <f>COUNTIF(View_conceptual!G:G,L1310)</f>
        <v>1</v>
      </c>
      <c r="AO1310">
        <f>COUNTIF(View_conceptual!H:H,L1310)+COUNTIF(View_conceptual!I:I,N1310)</f>
        <v>0</v>
      </c>
      <c r="AQ1310" t="str">
        <f t="shared" si="646"/>
        <v/>
      </c>
      <c r="AR1310" t="str">
        <f t="shared" si="647"/>
        <v/>
      </c>
      <c r="AT1310">
        <f>COUNTIF(View_full!G:G,L1310)</f>
        <v>1</v>
      </c>
      <c r="AU1310">
        <f>COUNTIF(View_full!H:H,L1310)+COUNTIF(View_full!I:I,N1310)</f>
        <v>0</v>
      </c>
      <c r="AV1310">
        <f>COUNTIFS(Property_Manual!$A$2:$A$1206,Raw!L1310,Property_Manual!$B$2:$B$1206,Raw!M1310,Property_Manual!$C$2:$C$1206,Raw!N1310,Property_Manual!$D$2:$D$1206,Raw!O1310,Property_Manual!$F$2:$F$1206,"x")</f>
        <v>0</v>
      </c>
      <c r="AW1310" t="str">
        <f t="shared" si="648"/>
        <v/>
      </c>
      <c r="AX1310" t="str">
        <f t="shared" si="649"/>
        <v/>
      </c>
      <c r="AY1310" t="str">
        <f t="shared" si="650"/>
        <v/>
      </c>
    </row>
    <row r="1311" spans="1:51" x14ac:dyDescent="0.2">
      <c r="A1311" s="5" t="s">
        <v>1255</v>
      </c>
      <c r="B1311" s="5" t="s">
        <v>1212</v>
      </c>
      <c r="C1311" s="5" t="s">
        <v>41</v>
      </c>
      <c r="D1311" s="5" t="s">
        <v>702</v>
      </c>
      <c r="E1311" s="5" t="s">
        <v>1207</v>
      </c>
      <c r="F1311" s="5" t="s">
        <v>1108</v>
      </c>
      <c r="G1311">
        <v>1</v>
      </c>
      <c r="I1311" s="5" t="s">
        <v>700</v>
      </c>
      <c r="J1311" s="5" t="s">
        <v>703</v>
      </c>
      <c r="K1311" s="5"/>
      <c r="L1311" t="str">
        <f t="shared" si="620"/>
        <v>LogisticsEvent</v>
      </c>
      <c r="M1311" t="str">
        <f t="shared" si="621"/>
        <v>eventFor</v>
      </c>
      <c r="N1311" t="str">
        <f t="shared" si="622"/>
        <v>ItemDg</v>
      </c>
      <c r="O1311" t="str">
        <f t="shared" si="623"/>
        <v/>
      </c>
      <c r="P1311" t="str">
        <f t="shared" si="624"/>
        <v/>
      </c>
      <c r="Q1311" t="str">
        <f t="shared" si="625"/>
        <v>Object</v>
      </c>
      <c r="R1311" t="str">
        <f t="shared" si="626"/>
        <v/>
      </c>
      <c r="S1311" t="str">
        <f t="shared" si="627"/>
        <v/>
      </c>
      <c r="T1311" t="str">
        <f t="shared" si="628"/>
        <v/>
      </c>
      <c r="U1311" t="str">
        <f t="shared" si="629"/>
        <v/>
      </c>
      <c r="V1311" t="str">
        <f t="shared" si="630"/>
        <v/>
      </c>
      <c r="W1311" t="str">
        <f>IF($A1311="Implicit","",COUNTIFS($C$8:C1311,C1311,$A$8:A1311,"Explicit"))</f>
        <v/>
      </c>
      <c r="X1311" t="str">
        <f t="shared" si="631"/>
        <v/>
      </c>
      <c r="Y1311" t="str">
        <f t="shared" si="632"/>
        <v/>
      </c>
      <c r="Z1311" t="str">
        <f t="shared" si="633"/>
        <v/>
      </c>
      <c r="AA1311" t="str">
        <f t="shared" si="634"/>
        <v/>
      </c>
      <c r="AB1311" t="str">
        <f t="shared" si="635"/>
        <v/>
      </c>
      <c r="AC1311" t="str">
        <f t="shared" si="636"/>
        <v/>
      </c>
      <c r="AD1311" t="str">
        <f t="shared" si="637"/>
        <v/>
      </c>
      <c r="AE1311" t="str">
        <f t="shared" si="638"/>
        <v/>
      </c>
      <c r="AF1311" t="str">
        <f t="shared" si="639"/>
        <v/>
      </c>
      <c r="AG1311" t="str">
        <f t="shared" si="640"/>
        <v>"Event.LogisticsEvent"</v>
      </c>
      <c r="AH1311" t="str">
        <f t="shared" si="641"/>
        <v>"eventFor"</v>
      </c>
      <c r="AI1311" t="str">
        <f t="shared" si="642"/>
        <v>"DG.ItemDg"</v>
      </c>
      <c r="AJ1311" t="str">
        <f t="shared" si="643"/>
        <v>""</v>
      </c>
      <c r="AK1311" t="str">
        <f t="shared" si="644"/>
        <v>"hasOne"</v>
      </c>
      <c r="AL1311" t="str">
        <f t="shared" si="645"/>
        <v>"Event.LogisticsEvent","eventFor","DG.ItemDg","","hasOne"</v>
      </c>
      <c r="AN1311">
        <f>COUNTIF(View_conceptual!G:G,L1311)</f>
        <v>1</v>
      </c>
      <c r="AO1311">
        <f>COUNTIF(View_conceptual!H:H,L1311)+COUNTIF(View_conceptual!I:I,N1311)</f>
        <v>0</v>
      </c>
      <c r="AQ1311" t="str">
        <f t="shared" si="646"/>
        <v/>
      </c>
      <c r="AR1311" t="str">
        <f t="shared" si="647"/>
        <v/>
      </c>
      <c r="AT1311">
        <f>COUNTIF(View_full!G:G,L1311)</f>
        <v>1</v>
      </c>
      <c r="AU1311">
        <f>COUNTIF(View_full!H:H,L1311)+COUNTIF(View_full!I:I,N1311)</f>
        <v>0</v>
      </c>
      <c r="AV1311">
        <f>COUNTIFS(Property_Manual!$A$2:$A$1206,Raw!L1311,Property_Manual!$B$2:$B$1206,Raw!M1311,Property_Manual!$C$2:$C$1206,Raw!N1311,Property_Manual!$D$2:$D$1206,Raw!O1311,Property_Manual!$F$2:$F$1206,"x")</f>
        <v>0</v>
      </c>
      <c r="AW1311" t="str">
        <f t="shared" si="648"/>
        <v/>
      </c>
      <c r="AX1311" t="str">
        <f t="shared" si="649"/>
        <v/>
      </c>
      <c r="AY1311" t="str">
        <f t="shared" si="650"/>
        <v/>
      </c>
    </row>
    <row r="1312" spans="1:51" x14ac:dyDescent="0.2">
      <c r="A1312" s="5" t="s">
        <v>1255</v>
      </c>
      <c r="B1312" s="5" t="s">
        <v>1212</v>
      </c>
      <c r="C1312" s="5" t="s">
        <v>41</v>
      </c>
      <c r="D1312" s="5" t="s">
        <v>702</v>
      </c>
      <c r="E1312" s="5" t="s">
        <v>1836</v>
      </c>
      <c r="F1312" s="5" t="s">
        <v>1130</v>
      </c>
      <c r="G1312">
        <v>1</v>
      </c>
      <c r="H1312" s="5"/>
      <c r="I1312" s="5" t="s">
        <v>700</v>
      </c>
      <c r="J1312" s="5" t="s">
        <v>703</v>
      </c>
      <c r="K1312" s="5"/>
      <c r="L1312" t="str">
        <f t="shared" si="620"/>
        <v>LogisticsEvent</v>
      </c>
      <c r="M1312" t="str">
        <f t="shared" si="621"/>
        <v>eventFor</v>
      </c>
      <c r="N1312" t="str">
        <f t="shared" si="622"/>
        <v>NonHumanActor</v>
      </c>
      <c r="O1312" t="str">
        <f t="shared" si="623"/>
        <v/>
      </c>
      <c r="P1312" t="str">
        <f t="shared" si="624"/>
        <v/>
      </c>
      <c r="Q1312" t="str">
        <f t="shared" si="625"/>
        <v>Object</v>
      </c>
      <c r="R1312" t="str">
        <f t="shared" si="626"/>
        <v/>
      </c>
      <c r="S1312" t="str">
        <f t="shared" si="627"/>
        <v/>
      </c>
      <c r="T1312" t="str">
        <f t="shared" si="628"/>
        <v/>
      </c>
      <c r="U1312" t="str">
        <f t="shared" si="629"/>
        <v/>
      </c>
      <c r="V1312" t="str">
        <f t="shared" si="630"/>
        <v/>
      </c>
      <c r="W1312" t="str">
        <f>IF($A1312="Implicit","",COUNTIFS($C$8:C1312,C1312,$A$8:A1312,"Explicit"))</f>
        <v/>
      </c>
      <c r="X1312" t="str">
        <f t="shared" si="631"/>
        <v/>
      </c>
      <c r="Y1312" t="str">
        <f t="shared" si="632"/>
        <v/>
      </c>
      <c r="Z1312" t="str">
        <f t="shared" si="633"/>
        <v/>
      </c>
      <c r="AA1312" t="str">
        <f t="shared" si="634"/>
        <v/>
      </c>
      <c r="AB1312" t="str">
        <f t="shared" si="635"/>
        <v/>
      </c>
      <c r="AC1312" t="str">
        <f t="shared" si="636"/>
        <v/>
      </c>
      <c r="AD1312" t="str">
        <f t="shared" si="637"/>
        <v/>
      </c>
      <c r="AE1312" t="str">
        <f t="shared" si="638"/>
        <v/>
      </c>
      <c r="AF1312" t="str">
        <f t="shared" si="639"/>
        <v/>
      </c>
      <c r="AG1312" t="str">
        <f t="shared" si="640"/>
        <v>"Event.LogisticsEvent"</v>
      </c>
      <c r="AH1312" t="str">
        <f t="shared" si="641"/>
        <v>"eventFor"</v>
      </c>
      <c r="AI1312" t="str">
        <f t="shared" si="642"/>
        <v>"Agent.NonHumanActor"</v>
      </c>
      <c r="AJ1312" t="str">
        <f t="shared" si="643"/>
        <v>""</v>
      </c>
      <c r="AK1312" t="str">
        <f t="shared" si="644"/>
        <v>"hasOne"</v>
      </c>
      <c r="AL1312" t="str">
        <f t="shared" si="645"/>
        <v>"Event.LogisticsEvent","eventFor","Agent.NonHumanActor","","hasOne"</v>
      </c>
      <c r="AN1312">
        <f>COUNTIF(View_conceptual!G:G,L1312)</f>
        <v>1</v>
      </c>
      <c r="AO1312">
        <f>COUNTIF(View_conceptual!H:H,L1312)+COUNTIF(View_conceptual!I:I,N1312)</f>
        <v>0</v>
      </c>
      <c r="AQ1312" t="str">
        <f t="shared" si="646"/>
        <v/>
      </c>
      <c r="AR1312" t="str">
        <f t="shared" si="647"/>
        <v/>
      </c>
      <c r="AT1312">
        <f>COUNTIF(View_full!G:G,L1312)</f>
        <v>1</v>
      </c>
      <c r="AU1312">
        <f>COUNTIF(View_full!H:H,L1312)+COUNTIF(View_full!I:I,N1312)</f>
        <v>0</v>
      </c>
      <c r="AV1312">
        <f>COUNTIFS(Property_Manual!$A$2:$A$1206,Raw!L1312,Property_Manual!$B$2:$B$1206,Raw!M1312,Property_Manual!$C$2:$C$1206,Raw!N1312,Property_Manual!$D$2:$D$1206,Raw!O1312,Property_Manual!$F$2:$F$1206,"x")</f>
        <v>0</v>
      </c>
      <c r="AW1312" t="str">
        <f t="shared" si="648"/>
        <v/>
      </c>
      <c r="AX1312" t="str">
        <f t="shared" si="649"/>
        <v/>
      </c>
      <c r="AY1312" t="str">
        <f t="shared" si="650"/>
        <v/>
      </c>
    </row>
    <row r="1313" spans="1:51" x14ac:dyDescent="0.2">
      <c r="A1313" s="5" t="s">
        <v>1255</v>
      </c>
      <c r="B1313" s="5" t="s">
        <v>1212</v>
      </c>
      <c r="C1313" s="5" t="s">
        <v>41</v>
      </c>
      <c r="D1313" s="5" t="s">
        <v>702</v>
      </c>
      <c r="E1313" s="5" t="s">
        <v>1836</v>
      </c>
      <c r="F1313" s="5" t="s">
        <v>1132</v>
      </c>
      <c r="G1313">
        <v>1</v>
      </c>
      <c r="H1313" s="5"/>
      <c r="I1313" s="5" t="s">
        <v>700</v>
      </c>
      <c r="J1313" s="5" t="s">
        <v>703</v>
      </c>
      <c r="K1313" s="5"/>
      <c r="L1313" t="str">
        <f t="shared" si="620"/>
        <v>LogisticsEvent</v>
      </c>
      <c r="M1313" t="str">
        <f t="shared" si="621"/>
        <v>eventFor</v>
      </c>
      <c r="N1313" t="str">
        <f t="shared" si="622"/>
        <v>PublicAuthority</v>
      </c>
      <c r="O1313" t="str">
        <f t="shared" si="623"/>
        <v/>
      </c>
      <c r="P1313" t="str">
        <f t="shared" si="624"/>
        <v/>
      </c>
      <c r="Q1313" t="str">
        <f t="shared" si="625"/>
        <v>Object</v>
      </c>
      <c r="R1313" t="str">
        <f t="shared" si="626"/>
        <v/>
      </c>
      <c r="S1313" t="str">
        <f t="shared" si="627"/>
        <v/>
      </c>
      <c r="T1313" t="str">
        <f t="shared" si="628"/>
        <v/>
      </c>
      <c r="U1313" t="str">
        <f t="shared" si="629"/>
        <v/>
      </c>
      <c r="V1313" t="str">
        <f t="shared" si="630"/>
        <v/>
      </c>
      <c r="W1313" t="str">
        <f>IF($A1313="Implicit","",COUNTIFS($C$8:C1313,C1313,$A$8:A1313,"Explicit"))</f>
        <v/>
      </c>
      <c r="X1313" t="str">
        <f t="shared" si="631"/>
        <v/>
      </c>
      <c r="Y1313" t="str">
        <f t="shared" si="632"/>
        <v/>
      </c>
      <c r="Z1313" t="str">
        <f t="shared" si="633"/>
        <v/>
      </c>
      <c r="AA1313" t="str">
        <f t="shared" si="634"/>
        <v/>
      </c>
      <c r="AB1313" t="str">
        <f t="shared" si="635"/>
        <v/>
      </c>
      <c r="AC1313" t="str">
        <f t="shared" si="636"/>
        <v/>
      </c>
      <c r="AD1313" t="str">
        <f t="shared" si="637"/>
        <v/>
      </c>
      <c r="AE1313" t="str">
        <f t="shared" si="638"/>
        <v/>
      </c>
      <c r="AF1313" t="str">
        <f t="shared" si="639"/>
        <v/>
      </c>
      <c r="AG1313" t="str">
        <f t="shared" si="640"/>
        <v>"Event.LogisticsEvent"</v>
      </c>
      <c r="AH1313" t="str">
        <f t="shared" si="641"/>
        <v>"eventFor"</v>
      </c>
      <c r="AI1313" t="str">
        <f t="shared" si="642"/>
        <v>"Agent.PublicAuthority"</v>
      </c>
      <c r="AJ1313" t="str">
        <f t="shared" si="643"/>
        <v>""</v>
      </c>
      <c r="AK1313" t="str">
        <f t="shared" si="644"/>
        <v>"hasOne"</v>
      </c>
      <c r="AL1313" t="str">
        <f t="shared" si="645"/>
        <v>"Event.LogisticsEvent","eventFor","Agent.PublicAuthority","","hasOne"</v>
      </c>
      <c r="AN1313">
        <f>COUNTIF(View_conceptual!G:G,L1313)</f>
        <v>1</v>
      </c>
      <c r="AO1313">
        <f>COUNTIF(View_conceptual!H:H,L1313)+COUNTIF(View_conceptual!I:I,N1313)</f>
        <v>0</v>
      </c>
      <c r="AQ1313" t="str">
        <f t="shared" si="646"/>
        <v/>
      </c>
      <c r="AR1313" t="str">
        <f t="shared" si="647"/>
        <v/>
      </c>
      <c r="AT1313">
        <f>COUNTIF(View_full!G:G,L1313)</f>
        <v>1</v>
      </c>
      <c r="AU1313">
        <f>COUNTIF(View_full!H:H,L1313)+COUNTIF(View_full!I:I,N1313)</f>
        <v>0</v>
      </c>
      <c r="AV1313">
        <f>COUNTIFS(Property_Manual!$A$2:$A$1206,Raw!L1313,Property_Manual!$B$2:$B$1206,Raw!M1313,Property_Manual!$C$2:$C$1206,Raw!N1313,Property_Manual!$D$2:$D$1206,Raw!O1313,Property_Manual!$F$2:$F$1206,"x")</f>
        <v>0</v>
      </c>
      <c r="AW1313" t="str">
        <f t="shared" si="648"/>
        <v/>
      </c>
      <c r="AX1313" t="str">
        <f t="shared" si="649"/>
        <v/>
      </c>
      <c r="AY1313" t="str">
        <f t="shared" si="650"/>
        <v/>
      </c>
    </row>
    <row r="1314" spans="1:51" x14ac:dyDescent="0.2">
      <c r="A1314" s="5" t="s">
        <v>1255</v>
      </c>
      <c r="B1314" s="5" t="s">
        <v>1212</v>
      </c>
      <c r="C1314" s="5" t="s">
        <v>41</v>
      </c>
      <c r="D1314" s="5" t="s">
        <v>702</v>
      </c>
      <c r="E1314" s="5" t="s">
        <v>1210</v>
      </c>
      <c r="F1314" s="5" t="s">
        <v>1134</v>
      </c>
      <c r="G1314">
        <v>1</v>
      </c>
      <c r="H1314" s="5"/>
      <c r="I1314" s="5" t="s">
        <v>700</v>
      </c>
      <c r="J1314" s="5" t="s">
        <v>703</v>
      </c>
      <c r="K1314" s="5"/>
      <c r="L1314" t="str">
        <f t="shared" si="620"/>
        <v>LogisticsEvent</v>
      </c>
      <c r="M1314" t="str">
        <f t="shared" si="621"/>
        <v>eventFor</v>
      </c>
      <c r="N1314" t="str">
        <f t="shared" si="622"/>
        <v>Storage</v>
      </c>
      <c r="O1314" t="str">
        <f t="shared" si="623"/>
        <v/>
      </c>
      <c r="P1314" t="str">
        <f t="shared" si="624"/>
        <v/>
      </c>
      <c r="Q1314" t="str">
        <f t="shared" si="625"/>
        <v>Object</v>
      </c>
      <c r="R1314" t="str">
        <f t="shared" si="626"/>
        <v/>
      </c>
      <c r="S1314" t="str">
        <f t="shared" si="627"/>
        <v/>
      </c>
      <c r="T1314" t="str">
        <f t="shared" si="628"/>
        <v/>
      </c>
      <c r="U1314" t="str">
        <f t="shared" si="629"/>
        <v/>
      </c>
      <c r="V1314" t="str">
        <f t="shared" si="630"/>
        <v/>
      </c>
      <c r="W1314" t="str">
        <f>IF($A1314="Implicit","",COUNTIFS($C$8:C1314,C1314,$A$8:A1314,"Explicit"))</f>
        <v/>
      </c>
      <c r="X1314" t="str">
        <f t="shared" si="631"/>
        <v/>
      </c>
      <c r="Y1314" t="str">
        <f t="shared" si="632"/>
        <v/>
      </c>
      <c r="Z1314" t="str">
        <f t="shared" si="633"/>
        <v/>
      </c>
      <c r="AA1314" t="str">
        <f t="shared" si="634"/>
        <v/>
      </c>
      <c r="AB1314" t="str">
        <f t="shared" si="635"/>
        <v/>
      </c>
      <c r="AC1314" t="str">
        <f t="shared" si="636"/>
        <v/>
      </c>
      <c r="AD1314" t="str">
        <f t="shared" si="637"/>
        <v/>
      </c>
      <c r="AE1314" t="str">
        <f t="shared" si="638"/>
        <v/>
      </c>
      <c r="AF1314" t="str">
        <f t="shared" si="639"/>
        <v/>
      </c>
      <c r="AG1314" t="str">
        <f t="shared" si="640"/>
        <v>"Event.LogisticsEvent"</v>
      </c>
      <c r="AH1314" t="str">
        <f t="shared" si="641"/>
        <v>"eventFor"</v>
      </c>
      <c r="AI1314" t="str">
        <f t="shared" si="642"/>
        <v>"Activity.Storage"</v>
      </c>
      <c r="AJ1314" t="str">
        <f t="shared" si="643"/>
        <v>""</v>
      </c>
      <c r="AK1314" t="str">
        <f t="shared" si="644"/>
        <v>"hasOne"</v>
      </c>
      <c r="AL1314" t="str">
        <f t="shared" si="645"/>
        <v>"Event.LogisticsEvent","eventFor","Activity.Storage","","hasOne"</v>
      </c>
      <c r="AN1314">
        <f>COUNTIF(View_conceptual!G:G,L1314)</f>
        <v>1</v>
      </c>
      <c r="AO1314">
        <f>COUNTIF(View_conceptual!H:H,L1314)+COUNTIF(View_conceptual!I:I,N1314)</f>
        <v>0</v>
      </c>
      <c r="AQ1314" t="str">
        <f t="shared" si="646"/>
        <v/>
      </c>
      <c r="AR1314" t="str">
        <f t="shared" si="647"/>
        <v/>
      </c>
      <c r="AT1314">
        <f>COUNTIF(View_full!G:G,L1314)</f>
        <v>1</v>
      </c>
      <c r="AU1314">
        <f>COUNTIF(View_full!H:H,L1314)+COUNTIF(View_full!I:I,N1314)</f>
        <v>1</v>
      </c>
      <c r="AV1314">
        <f>COUNTIFS(Property_Manual!$A$2:$A$1206,Raw!L1314,Property_Manual!$B$2:$B$1206,Raw!M1314,Property_Manual!$C$2:$C$1206,Raw!N1314,Property_Manual!$D$2:$D$1206,Raw!O1314,Property_Manual!$F$2:$F$1206,"x")</f>
        <v>0</v>
      </c>
      <c r="AW1314" t="str">
        <f t="shared" si="648"/>
        <v/>
      </c>
      <c r="AX1314" t="str">
        <f t="shared" si="649"/>
        <v/>
      </c>
      <c r="AY1314" t="str">
        <f t="shared" si="650"/>
        <v/>
      </c>
    </row>
    <row r="1315" spans="1:51" x14ac:dyDescent="0.2">
      <c r="A1315" s="5" t="s">
        <v>1255</v>
      </c>
      <c r="B1315" s="5" t="s">
        <v>1212</v>
      </c>
      <c r="C1315" s="5" t="s">
        <v>41</v>
      </c>
      <c r="D1315" s="5" t="s">
        <v>704</v>
      </c>
      <c r="E1315" s="5" t="s">
        <v>1198</v>
      </c>
      <c r="F1315" s="5" t="s">
        <v>89</v>
      </c>
      <c r="G1315">
        <v>1</v>
      </c>
      <c r="H1315" s="5"/>
      <c r="I1315" s="5" t="s">
        <v>700</v>
      </c>
      <c r="J1315" s="5" t="s">
        <v>705</v>
      </c>
      <c r="K1315" s="5"/>
      <c r="L1315" t="str">
        <f t="shared" si="620"/>
        <v>LogisticsEvent</v>
      </c>
      <c r="M1315" t="str">
        <f t="shared" si="621"/>
        <v>eventLocation</v>
      </c>
      <c r="N1315" t="str">
        <f t="shared" si="622"/>
        <v>Location</v>
      </c>
      <c r="O1315" t="str">
        <f t="shared" si="623"/>
        <v/>
      </c>
      <c r="P1315" t="str">
        <f t="shared" si="624"/>
        <v/>
      </c>
      <c r="Q1315" t="str">
        <f t="shared" si="625"/>
        <v>Object</v>
      </c>
      <c r="R1315" t="str">
        <f t="shared" si="626"/>
        <v/>
      </c>
      <c r="S1315" t="str">
        <f t="shared" si="627"/>
        <v/>
      </c>
      <c r="T1315" t="str">
        <f t="shared" si="628"/>
        <v/>
      </c>
      <c r="U1315" t="str">
        <f t="shared" si="629"/>
        <v/>
      </c>
      <c r="V1315" t="str">
        <f t="shared" si="630"/>
        <v/>
      </c>
      <c r="W1315" t="str">
        <f>IF($A1315="Implicit","",COUNTIFS($C$8:C1315,C1315,$A$8:A1315,"Explicit"))</f>
        <v/>
      </c>
      <c r="X1315" t="str">
        <f t="shared" si="631"/>
        <v/>
      </c>
      <c r="Y1315" t="str">
        <f t="shared" si="632"/>
        <v/>
      </c>
      <c r="Z1315" t="str">
        <f t="shared" si="633"/>
        <v/>
      </c>
      <c r="AA1315" t="str">
        <f t="shared" si="634"/>
        <v/>
      </c>
      <c r="AB1315" t="str">
        <f t="shared" si="635"/>
        <v/>
      </c>
      <c r="AC1315" t="str">
        <f t="shared" si="636"/>
        <v/>
      </c>
      <c r="AD1315" t="str">
        <f t="shared" si="637"/>
        <v/>
      </c>
      <c r="AE1315" t="str">
        <f t="shared" si="638"/>
        <v/>
      </c>
      <c r="AF1315" t="str">
        <f t="shared" si="639"/>
        <v/>
      </c>
      <c r="AG1315" t="str">
        <f t="shared" si="640"/>
        <v>"Event.LogisticsEvent"</v>
      </c>
      <c r="AH1315" t="str">
        <f t="shared" si="641"/>
        <v>"eventLocation"</v>
      </c>
      <c r="AI1315" t="str">
        <f t="shared" si="642"/>
        <v>"Common.Location"</v>
      </c>
      <c r="AJ1315" t="str">
        <f t="shared" si="643"/>
        <v>""</v>
      </c>
      <c r="AK1315" t="str">
        <f t="shared" si="644"/>
        <v>"hasOne"</v>
      </c>
      <c r="AL1315" t="str">
        <f t="shared" si="645"/>
        <v>"Event.LogisticsEvent","eventLocation","Common.Location","","hasOne"</v>
      </c>
      <c r="AN1315">
        <f>COUNTIF(View_conceptual!G:G,L1315)</f>
        <v>1</v>
      </c>
      <c r="AO1315">
        <f>COUNTIF(View_conceptual!H:H,L1315)+COUNTIF(View_conceptual!I:I,N1315)</f>
        <v>0</v>
      </c>
      <c r="AQ1315" t="str">
        <f t="shared" si="646"/>
        <v/>
      </c>
      <c r="AR1315" t="str">
        <f t="shared" si="647"/>
        <v/>
      </c>
      <c r="AT1315">
        <f>COUNTIF(View_full!G:G,L1315)</f>
        <v>1</v>
      </c>
      <c r="AU1315">
        <f>COUNTIF(View_full!H:H,L1315)+COUNTIF(View_full!I:I,N1315)</f>
        <v>0</v>
      </c>
      <c r="AV1315">
        <f>COUNTIFS(Property_Manual!$A$2:$A$1206,Raw!L1315,Property_Manual!$B$2:$B$1206,Raw!M1315,Property_Manual!$C$2:$C$1206,Raw!N1315,Property_Manual!$D$2:$D$1206,Raw!O1315,Property_Manual!$F$2:$F$1206,"x")</f>
        <v>0</v>
      </c>
      <c r="AW1315" t="str">
        <f t="shared" si="648"/>
        <v/>
      </c>
      <c r="AX1315" t="str">
        <f t="shared" si="649"/>
        <v/>
      </c>
      <c r="AY1315" t="str">
        <f t="shared" si="650"/>
        <v/>
      </c>
    </row>
    <row r="1316" spans="1:51" x14ac:dyDescent="0.2">
      <c r="A1316" s="5" t="s">
        <v>1255</v>
      </c>
      <c r="B1316" s="5" t="s">
        <v>1212</v>
      </c>
      <c r="C1316" s="5" t="s">
        <v>41</v>
      </c>
      <c r="D1316" s="5" t="s">
        <v>706</v>
      </c>
      <c r="E1316" s="5" t="s">
        <v>3</v>
      </c>
      <c r="F1316" s="5" t="s">
        <v>697</v>
      </c>
      <c r="G1316">
        <v>1</v>
      </c>
      <c r="H1316" s="5"/>
      <c r="I1316" s="5" t="s">
        <v>700</v>
      </c>
      <c r="J1316" s="5" t="s">
        <v>707</v>
      </c>
      <c r="K1316" s="5"/>
      <c r="L1316" t="str">
        <f t="shared" si="620"/>
        <v>LogisticsEvent</v>
      </c>
      <c r="M1316" t="str">
        <f t="shared" si="621"/>
        <v>eventTimeType</v>
      </c>
      <c r="N1316" t="str">
        <f t="shared" si="622"/>
        <v>EventTimeType</v>
      </c>
      <c r="O1316" t="str">
        <f t="shared" si="623"/>
        <v/>
      </c>
      <c r="P1316" t="str">
        <f t="shared" si="624"/>
        <v/>
      </c>
      <c r="Q1316" t="str">
        <f t="shared" si="625"/>
        <v>Object</v>
      </c>
      <c r="R1316" t="str">
        <f t="shared" si="626"/>
        <v/>
      </c>
      <c r="S1316" t="str">
        <f t="shared" si="627"/>
        <v/>
      </c>
      <c r="T1316" t="str">
        <f t="shared" si="628"/>
        <v/>
      </c>
      <c r="U1316" t="str">
        <f t="shared" si="629"/>
        <v/>
      </c>
      <c r="V1316" t="str">
        <f t="shared" si="630"/>
        <v/>
      </c>
      <c r="W1316" t="str">
        <f>IF($A1316="Implicit","",COUNTIFS($C$8:C1316,C1316,$A$8:A1316,"Explicit"))</f>
        <v/>
      </c>
      <c r="X1316" t="str">
        <f t="shared" si="631"/>
        <v/>
      </c>
      <c r="Y1316" t="str">
        <f t="shared" si="632"/>
        <v/>
      </c>
      <c r="Z1316" t="str">
        <f t="shared" si="633"/>
        <v/>
      </c>
      <c r="AA1316" t="str">
        <f t="shared" si="634"/>
        <v/>
      </c>
      <c r="AB1316" t="str">
        <f t="shared" si="635"/>
        <v/>
      </c>
      <c r="AC1316" t="str">
        <f t="shared" si="636"/>
        <v/>
      </c>
      <c r="AD1316" t="str">
        <f t="shared" si="637"/>
        <v/>
      </c>
      <c r="AE1316" t="str">
        <f t="shared" si="638"/>
        <v/>
      </c>
      <c r="AF1316" t="str">
        <f t="shared" si="639"/>
        <v/>
      </c>
      <c r="AG1316" t="str">
        <f t="shared" si="640"/>
        <v>"Event.LogisticsEvent"</v>
      </c>
      <c r="AH1316" t="str">
        <f t="shared" si="641"/>
        <v>"eventTimeType"</v>
      </c>
      <c r="AI1316" t="str">
        <f t="shared" si="642"/>
        <v>"Enum.EventTimeType"</v>
      </c>
      <c r="AJ1316" t="str">
        <f t="shared" si="643"/>
        <v>""</v>
      </c>
      <c r="AK1316" t="str">
        <f t="shared" si="644"/>
        <v>"hasOne"</v>
      </c>
      <c r="AL1316" t="str">
        <f t="shared" si="645"/>
        <v>"Event.LogisticsEvent","eventTimeType","Enum.EventTimeType","","hasOne"</v>
      </c>
      <c r="AN1316">
        <f>COUNTIF(View_conceptual!G:G,L1316)</f>
        <v>1</v>
      </c>
      <c r="AO1316">
        <f>COUNTIF(View_conceptual!H:H,L1316)+COUNTIF(View_conceptual!I:I,N1316)</f>
        <v>0</v>
      </c>
      <c r="AQ1316" t="str">
        <f t="shared" si="646"/>
        <v/>
      </c>
      <c r="AR1316" t="str">
        <f t="shared" si="647"/>
        <v/>
      </c>
      <c r="AT1316">
        <f>COUNTIF(View_full!G:G,L1316)</f>
        <v>1</v>
      </c>
      <c r="AU1316">
        <f>COUNTIF(View_full!H:H,L1316)+COUNTIF(View_full!I:I,N1316)</f>
        <v>0</v>
      </c>
      <c r="AV1316">
        <f>COUNTIFS(Property_Manual!$A$2:$A$1206,Raw!L1316,Property_Manual!$B$2:$B$1206,Raw!M1316,Property_Manual!$C$2:$C$1206,Raw!N1316,Property_Manual!$D$2:$D$1206,Raw!O1316,Property_Manual!$F$2:$F$1206,"x")</f>
        <v>0</v>
      </c>
      <c r="AW1316" t="str">
        <f t="shared" si="648"/>
        <v/>
      </c>
      <c r="AX1316" t="str">
        <f t="shared" si="649"/>
        <v/>
      </c>
      <c r="AY1316" t="str">
        <f t="shared" si="650"/>
        <v/>
      </c>
    </row>
    <row r="1317" spans="1:51" x14ac:dyDescent="0.2">
      <c r="A1317" s="5" t="s">
        <v>1255</v>
      </c>
      <c r="B1317" s="5" t="s">
        <v>1212</v>
      </c>
      <c r="C1317" s="5" t="s">
        <v>41</v>
      </c>
      <c r="D1317" s="5" t="s">
        <v>708</v>
      </c>
      <c r="E1317" s="5" t="s">
        <v>1836</v>
      </c>
      <c r="F1317" s="5" t="s">
        <v>30</v>
      </c>
      <c r="G1317">
        <v>1</v>
      </c>
      <c r="H1317" s="5"/>
      <c r="I1317" s="5" t="s">
        <v>700</v>
      </c>
      <c r="J1317" s="5" t="s">
        <v>709</v>
      </c>
      <c r="K1317" s="5" t="s">
        <v>1831</v>
      </c>
      <c r="L1317" t="str">
        <f t="shared" si="620"/>
        <v>LogisticsEvent</v>
      </c>
      <c r="M1317" t="str">
        <f t="shared" si="621"/>
        <v>recordingActor</v>
      </c>
      <c r="N1317" t="str">
        <f t="shared" si="622"/>
        <v>Actor</v>
      </c>
      <c r="O1317" t="str">
        <f t="shared" si="623"/>
        <v/>
      </c>
      <c r="P1317" t="str">
        <f t="shared" si="624"/>
        <v>Person|NonHumanActor</v>
      </c>
      <c r="Q1317" t="str">
        <f t="shared" si="625"/>
        <v>Object</v>
      </c>
      <c r="R1317" t="str">
        <f t="shared" si="626"/>
        <v/>
      </c>
      <c r="S1317" t="str">
        <f t="shared" si="627"/>
        <v/>
      </c>
      <c r="T1317" t="str">
        <f t="shared" si="628"/>
        <v/>
      </c>
      <c r="U1317" t="str">
        <f t="shared" si="629"/>
        <v/>
      </c>
      <c r="V1317" t="str">
        <f t="shared" si="630"/>
        <v/>
      </c>
      <c r="W1317" t="str">
        <f>IF($A1317="Implicit","",COUNTIFS($C$8:C1317,C1317,$A$8:A1317,"Explicit"))</f>
        <v/>
      </c>
      <c r="X1317" t="str">
        <f t="shared" si="631"/>
        <v/>
      </c>
      <c r="Y1317" t="str">
        <f t="shared" si="632"/>
        <v/>
      </c>
      <c r="Z1317" t="str">
        <f t="shared" si="633"/>
        <v/>
      </c>
      <c r="AA1317" t="str">
        <f t="shared" si="634"/>
        <v/>
      </c>
      <c r="AB1317" t="str">
        <f t="shared" si="635"/>
        <v/>
      </c>
      <c r="AC1317" t="str">
        <f t="shared" si="636"/>
        <v/>
      </c>
      <c r="AD1317" t="str">
        <f t="shared" si="637"/>
        <v/>
      </c>
      <c r="AE1317" t="str">
        <f t="shared" si="638"/>
        <v/>
      </c>
      <c r="AF1317" t="str">
        <f t="shared" si="639"/>
        <v/>
      </c>
      <c r="AG1317" t="str">
        <f t="shared" si="640"/>
        <v>"Event.LogisticsEvent"</v>
      </c>
      <c r="AH1317" t="str">
        <f t="shared" si="641"/>
        <v>"recordingActor"</v>
      </c>
      <c r="AI1317" t="str">
        <f t="shared" si="642"/>
        <v>"Agent.Actor"</v>
      </c>
      <c r="AJ1317" t="str">
        <f t="shared" si="643"/>
        <v>""</v>
      </c>
      <c r="AK1317" t="str">
        <f t="shared" si="644"/>
        <v>"hasOne"</v>
      </c>
      <c r="AL1317" t="str">
        <f t="shared" si="645"/>
        <v>"Event.LogisticsEvent","recordingActor","Agent.Actor","","hasOne"</v>
      </c>
      <c r="AN1317">
        <f>COUNTIF(View_conceptual!G:G,L1317)</f>
        <v>1</v>
      </c>
      <c r="AO1317">
        <f>COUNTIF(View_conceptual!H:H,L1317)+COUNTIF(View_conceptual!I:I,N1317)</f>
        <v>0</v>
      </c>
      <c r="AQ1317" t="str">
        <f t="shared" si="646"/>
        <v/>
      </c>
      <c r="AR1317" t="str">
        <f t="shared" si="647"/>
        <v/>
      </c>
      <c r="AT1317">
        <f>COUNTIF(View_full!G:G,L1317)</f>
        <v>1</v>
      </c>
      <c r="AU1317">
        <f>COUNTIF(View_full!H:H,L1317)+COUNTIF(View_full!I:I,N1317)</f>
        <v>0</v>
      </c>
      <c r="AV1317">
        <f>COUNTIFS(Property_Manual!$A$2:$A$1206,Raw!L1317,Property_Manual!$B$2:$B$1206,Raw!M1317,Property_Manual!$C$2:$C$1206,Raw!N1317,Property_Manual!$D$2:$D$1206,Raw!O1317,Property_Manual!$F$2:$F$1206,"x")</f>
        <v>0</v>
      </c>
      <c r="AW1317" t="str">
        <f t="shared" si="648"/>
        <v/>
      </c>
      <c r="AX1317" t="str">
        <f t="shared" si="649"/>
        <v/>
      </c>
      <c r="AY1317" t="str">
        <f t="shared" si="650"/>
        <v/>
      </c>
    </row>
    <row r="1318" spans="1:51" x14ac:dyDescent="0.2">
      <c r="A1318" s="5" t="s">
        <v>1255</v>
      </c>
      <c r="B1318" s="5" t="s">
        <v>1212</v>
      </c>
      <c r="C1318" s="5" t="s">
        <v>41</v>
      </c>
      <c r="D1318" s="5" t="s">
        <v>708</v>
      </c>
      <c r="E1318" s="5" t="s">
        <v>1836</v>
      </c>
      <c r="F1318" s="5" t="s">
        <v>390</v>
      </c>
      <c r="G1318">
        <v>1</v>
      </c>
      <c r="H1318" s="5"/>
      <c r="I1318" s="5" t="s">
        <v>700</v>
      </c>
      <c r="J1318" s="5" t="s">
        <v>709</v>
      </c>
      <c r="K1318" s="5"/>
      <c r="L1318" t="str">
        <f t="shared" si="620"/>
        <v>LogisticsEvent</v>
      </c>
      <c r="M1318" t="str">
        <f t="shared" si="621"/>
        <v>recordingActor</v>
      </c>
      <c r="N1318" t="str">
        <f t="shared" si="622"/>
        <v>Person</v>
      </c>
      <c r="O1318" t="str">
        <f t="shared" si="623"/>
        <v/>
      </c>
      <c r="P1318" t="str">
        <f t="shared" si="624"/>
        <v/>
      </c>
      <c r="Q1318" t="str">
        <f t="shared" si="625"/>
        <v>Object</v>
      </c>
      <c r="R1318" t="str">
        <f t="shared" si="626"/>
        <v/>
      </c>
      <c r="S1318" t="str">
        <f t="shared" si="627"/>
        <v/>
      </c>
      <c r="T1318" t="str">
        <f t="shared" si="628"/>
        <v/>
      </c>
      <c r="U1318" t="str">
        <f t="shared" si="629"/>
        <v/>
      </c>
      <c r="V1318" t="str">
        <f t="shared" si="630"/>
        <v/>
      </c>
      <c r="W1318" t="str">
        <f>IF($A1318="Implicit","",COUNTIFS($C$8:C1318,C1318,$A$8:A1318,"Explicit"))</f>
        <v/>
      </c>
      <c r="X1318" t="str">
        <f t="shared" si="631"/>
        <v/>
      </c>
      <c r="Y1318" t="str">
        <f t="shared" si="632"/>
        <v/>
      </c>
      <c r="Z1318" t="str">
        <f t="shared" si="633"/>
        <v/>
      </c>
      <c r="AA1318" t="str">
        <f t="shared" si="634"/>
        <v/>
      </c>
      <c r="AB1318" t="str">
        <f t="shared" si="635"/>
        <v/>
      </c>
      <c r="AC1318" t="str">
        <f t="shared" si="636"/>
        <v/>
      </c>
      <c r="AD1318" t="str">
        <f t="shared" si="637"/>
        <v/>
      </c>
      <c r="AE1318" t="str">
        <f t="shared" si="638"/>
        <v/>
      </c>
      <c r="AF1318" t="str">
        <f t="shared" si="639"/>
        <v/>
      </c>
      <c r="AG1318" t="str">
        <f t="shared" si="640"/>
        <v>"Event.LogisticsEvent"</v>
      </c>
      <c r="AH1318" t="str">
        <f t="shared" si="641"/>
        <v>"recordingActor"</v>
      </c>
      <c r="AI1318" t="str">
        <f t="shared" si="642"/>
        <v>"Agent.Person"</v>
      </c>
      <c r="AJ1318" t="str">
        <f t="shared" si="643"/>
        <v>""</v>
      </c>
      <c r="AK1318" t="str">
        <f t="shared" si="644"/>
        <v>"hasOne"</v>
      </c>
      <c r="AL1318" t="str">
        <f t="shared" si="645"/>
        <v>"Event.LogisticsEvent","recordingActor","Agent.Person","","hasOne"</v>
      </c>
      <c r="AN1318">
        <f>COUNTIF(View_conceptual!G:G,L1318)</f>
        <v>1</v>
      </c>
      <c r="AO1318">
        <f>COUNTIF(View_conceptual!H:H,L1318)+COUNTIF(View_conceptual!I:I,N1318)</f>
        <v>0</v>
      </c>
      <c r="AQ1318" t="str">
        <f t="shared" si="646"/>
        <v/>
      </c>
      <c r="AR1318" t="str">
        <f t="shared" si="647"/>
        <v/>
      </c>
      <c r="AT1318">
        <f>COUNTIF(View_full!G:G,L1318)</f>
        <v>1</v>
      </c>
      <c r="AU1318">
        <f>COUNTIF(View_full!H:H,L1318)+COUNTIF(View_full!I:I,N1318)</f>
        <v>0</v>
      </c>
      <c r="AV1318">
        <f>COUNTIFS(Property_Manual!$A$2:$A$1206,Raw!L1318,Property_Manual!$B$2:$B$1206,Raw!M1318,Property_Manual!$C$2:$C$1206,Raw!N1318,Property_Manual!$D$2:$D$1206,Raw!O1318,Property_Manual!$F$2:$F$1206,"x")</f>
        <v>0</v>
      </c>
      <c r="AW1318" t="str">
        <f t="shared" si="648"/>
        <v/>
      </c>
      <c r="AX1318" t="str">
        <f t="shared" si="649"/>
        <v/>
      </c>
      <c r="AY1318" t="str">
        <f t="shared" si="650"/>
        <v/>
      </c>
    </row>
    <row r="1319" spans="1:51" x14ac:dyDescent="0.2">
      <c r="A1319" s="5" t="s">
        <v>1255</v>
      </c>
      <c r="B1319" s="5" t="s">
        <v>1212</v>
      </c>
      <c r="C1319" s="5" t="s">
        <v>41</v>
      </c>
      <c r="D1319" s="5" t="s">
        <v>708</v>
      </c>
      <c r="E1319" s="5" t="s">
        <v>1836</v>
      </c>
      <c r="F1319" s="5" t="s">
        <v>1130</v>
      </c>
      <c r="G1319">
        <v>1</v>
      </c>
      <c r="I1319" s="5" t="s">
        <v>700</v>
      </c>
      <c r="J1319" s="5" t="s">
        <v>709</v>
      </c>
      <c r="K1319" s="5"/>
      <c r="L1319" t="str">
        <f t="shared" si="620"/>
        <v>LogisticsEvent</v>
      </c>
      <c r="M1319" t="str">
        <f t="shared" si="621"/>
        <v>recordingActor</v>
      </c>
      <c r="N1319" t="str">
        <f t="shared" si="622"/>
        <v>NonHumanActor</v>
      </c>
      <c r="O1319" t="str">
        <f t="shared" si="623"/>
        <v/>
      </c>
      <c r="P1319" t="str">
        <f t="shared" si="624"/>
        <v/>
      </c>
      <c r="Q1319" t="str">
        <f t="shared" si="625"/>
        <v>Object</v>
      </c>
      <c r="R1319" t="str">
        <f t="shared" si="626"/>
        <v/>
      </c>
      <c r="S1319" t="str">
        <f t="shared" si="627"/>
        <v/>
      </c>
      <c r="T1319" t="str">
        <f t="shared" si="628"/>
        <v/>
      </c>
      <c r="U1319" t="str">
        <f t="shared" si="629"/>
        <v/>
      </c>
      <c r="V1319" t="str">
        <f t="shared" si="630"/>
        <v/>
      </c>
      <c r="W1319" t="str">
        <f>IF($A1319="Implicit","",COUNTIFS($C$8:C1319,C1319,$A$8:A1319,"Explicit"))</f>
        <v/>
      </c>
      <c r="X1319" t="str">
        <f t="shared" si="631"/>
        <v/>
      </c>
      <c r="Y1319" t="str">
        <f t="shared" si="632"/>
        <v/>
      </c>
      <c r="Z1319" t="str">
        <f t="shared" si="633"/>
        <v/>
      </c>
      <c r="AA1319" t="str">
        <f t="shared" si="634"/>
        <v/>
      </c>
      <c r="AB1319" t="str">
        <f t="shared" si="635"/>
        <v/>
      </c>
      <c r="AC1319" t="str">
        <f t="shared" si="636"/>
        <v/>
      </c>
      <c r="AD1319" t="str">
        <f t="shared" si="637"/>
        <v/>
      </c>
      <c r="AE1319" t="str">
        <f t="shared" si="638"/>
        <v/>
      </c>
      <c r="AF1319" t="str">
        <f t="shared" si="639"/>
        <v/>
      </c>
      <c r="AG1319" t="str">
        <f t="shared" si="640"/>
        <v>"Event.LogisticsEvent"</v>
      </c>
      <c r="AH1319" t="str">
        <f t="shared" si="641"/>
        <v>"recordingActor"</v>
      </c>
      <c r="AI1319" t="str">
        <f t="shared" si="642"/>
        <v>"Agent.NonHumanActor"</v>
      </c>
      <c r="AJ1319" t="str">
        <f t="shared" si="643"/>
        <v>""</v>
      </c>
      <c r="AK1319" t="str">
        <f t="shared" si="644"/>
        <v>"hasOne"</v>
      </c>
      <c r="AL1319" t="str">
        <f t="shared" si="645"/>
        <v>"Event.LogisticsEvent","recordingActor","Agent.NonHumanActor","","hasOne"</v>
      </c>
      <c r="AN1319">
        <f>COUNTIF(View_conceptual!G:G,L1319)</f>
        <v>1</v>
      </c>
      <c r="AO1319">
        <f>COUNTIF(View_conceptual!H:H,L1319)+COUNTIF(View_conceptual!I:I,N1319)</f>
        <v>0</v>
      </c>
      <c r="AQ1319" t="str">
        <f t="shared" si="646"/>
        <v/>
      </c>
      <c r="AR1319" t="str">
        <f t="shared" si="647"/>
        <v/>
      </c>
      <c r="AT1319">
        <f>COUNTIF(View_full!G:G,L1319)</f>
        <v>1</v>
      </c>
      <c r="AU1319">
        <f>COUNTIF(View_full!H:H,L1319)+COUNTIF(View_full!I:I,N1319)</f>
        <v>0</v>
      </c>
      <c r="AV1319">
        <f>COUNTIFS(Property_Manual!$A$2:$A$1206,Raw!L1319,Property_Manual!$B$2:$B$1206,Raw!M1319,Property_Manual!$C$2:$C$1206,Raw!N1319,Property_Manual!$D$2:$D$1206,Raw!O1319,Property_Manual!$F$2:$F$1206,"x")</f>
        <v>0</v>
      </c>
      <c r="AW1319" t="str">
        <f t="shared" si="648"/>
        <v/>
      </c>
      <c r="AX1319" t="str">
        <f t="shared" si="649"/>
        <v/>
      </c>
      <c r="AY1319" t="str">
        <f t="shared" si="650"/>
        <v/>
      </c>
    </row>
    <row r="1320" spans="1:51" x14ac:dyDescent="0.2">
      <c r="A1320" s="5" t="s">
        <v>1255</v>
      </c>
      <c r="B1320" s="5" t="s">
        <v>1212</v>
      </c>
      <c r="C1320" s="5" t="s">
        <v>41</v>
      </c>
      <c r="D1320" s="5" t="s">
        <v>710</v>
      </c>
      <c r="E1320" t="s">
        <v>1836</v>
      </c>
      <c r="F1320" s="5" t="s">
        <v>100</v>
      </c>
      <c r="G1320">
        <v>1</v>
      </c>
      <c r="I1320" s="5" t="s">
        <v>700</v>
      </c>
      <c r="J1320" s="5" t="s">
        <v>711</v>
      </c>
      <c r="K1320" s="5" t="s">
        <v>1830</v>
      </c>
      <c r="L1320" t="str">
        <f t="shared" si="620"/>
        <v>LogisticsEvent</v>
      </c>
      <c r="M1320" t="str">
        <f t="shared" si="621"/>
        <v>recordingOrganization</v>
      </c>
      <c r="N1320" t="str">
        <f t="shared" si="622"/>
        <v>Organization</v>
      </c>
      <c r="O1320" t="str">
        <f t="shared" si="623"/>
        <v/>
      </c>
      <c r="P1320" t="str">
        <f t="shared" si="624"/>
        <v>Carrier|Company|PublicAuthority</v>
      </c>
      <c r="Q1320" t="str">
        <f t="shared" si="625"/>
        <v>Object</v>
      </c>
      <c r="R1320" t="str">
        <f t="shared" si="626"/>
        <v/>
      </c>
      <c r="S1320" t="str">
        <f t="shared" si="627"/>
        <v/>
      </c>
      <c r="T1320" t="str">
        <f t="shared" si="628"/>
        <v/>
      </c>
      <c r="U1320" t="str">
        <f t="shared" si="629"/>
        <v/>
      </c>
      <c r="V1320" t="str">
        <f t="shared" si="630"/>
        <v/>
      </c>
      <c r="W1320" t="str">
        <f>IF($A1320="Implicit","",COUNTIFS($C$8:C1320,C1320,$A$8:A1320,"Explicit"))</f>
        <v/>
      </c>
      <c r="X1320" t="str">
        <f t="shared" si="631"/>
        <v/>
      </c>
      <c r="Y1320" t="str">
        <f t="shared" si="632"/>
        <v/>
      </c>
      <c r="Z1320" t="str">
        <f t="shared" si="633"/>
        <v/>
      </c>
      <c r="AA1320" t="str">
        <f t="shared" si="634"/>
        <v/>
      </c>
      <c r="AB1320" t="str">
        <f t="shared" si="635"/>
        <v/>
      </c>
      <c r="AC1320" t="str">
        <f t="shared" si="636"/>
        <v/>
      </c>
      <c r="AD1320" t="str">
        <f t="shared" si="637"/>
        <v/>
      </c>
      <c r="AE1320" t="str">
        <f t="shared" si="638"/>
        <v/>
      </c>
      <c r="AF1320" t="str">
        <f t="shared" si="639"/>
        <v/>
      </c>
      <c r="AG1320" t="str">
        <f t="shared" si="640"/>
        <v>"Event.LogisticsEvent"</v>
      </c>
      <c r="AH1320" t="str">
        <f t="shared" si="641"/>
        <v>"recordingOrganization"</v>
      </c>
      <c r="AI1320" t="str">
        <f t="shared" si="642"/>
        <v>"Agent.Organization"</v>
      </c>
      <c r="AJ1320" t="str">
        <f t="shared" si="643"/>
        <v>""</v>
      </c>
      <c r="AK1320" t="str">
        <f t="shared" si="644"/>
        <v>"hasOne"</v>
      </c>
      <c r="AL1320" t="str">
        <f t="shared" si="645"/>
        <v>"Event.LogisticsEvent","recordingOrganization","Agent.Organization","","hasOne"</v>
      </c>
      <c r="AN1320">
        <f>COUNTIF(View_conceptual!G:G,L1320)</f>
        <v>1</v>
      </c>
      <c r="AO1320">
        <f>COUNTIF(View_conceptual!H:H,L1320)+COUNTIF(View_conceptual!I:I,N1320)</f>
        <v>0</v>
      </c>
      <c r="AQ1320" t="str">
        <f t="shared" si="646"/>
        <v/>
      </c>
      <c r="AR1320" t="str">
        <f t="shared" si="647"/>
        <v/>
      </c>
      <c r="AT1320">
        <f>COUNTIF(View_full!G:G,L1320)</f>
        <v>1</v>
      </c>
      <c r="AU1320">
        <f>COUNTIF(View_full!H:H,L1320)+COUNTIF(View_full!I:I,N1320)</f>
        <v>0</v>
      </c>
      <c r="AV1320">
        <f>COUNTIFS(Property_Manual!$A$2:$A$1206,Raw!L1320,Property_Manual!$B$2:$B$1206,Raw!M1320,Property_Manual!$C$2:$C$1206,Raw!N1320,Property_Manual!$D$2:$D$1206,Raw!O1320,Property_Manual!$F$2:$F$1206,"x")</f>
        <v>0</v>
      </c>
      <c r="AW1320" t="str">
        <f t="shared" si="648"/>
        <v/>
      </c>
      <c r="AX1320" t="str">
        <f t="shared" si="649"/>
        <v/>
      </c>
      <c r="AY1320" t="str">
        <f t="shared" si="650"/>
        <v/>
      </c>
    </row>
    <row r="1321" spans="1:51" x14ac:dyDescent="0.2">
      <c r="A1321" s="5" t="s">
        <v>1255</v>
      </c>
      <c r="B1321" s="5" t="s">
        <v>1212</v>
      </c>
      <c r="C1321" s="5" t="s">
        <v>41</v>
      </c>
      <c r="D1321" s="5" t="s">
        <v>710</v>
      </c>
      <c r="E1321" s="5" t="s">
        <v>1836</v>
      </c>
      <c r="F1321" s="5" t="s">
        <v>297</v>
      </c>
      <c r="G1321">
        <v>1</v>
      </c>
      <c r="I1321" s="5" t="s">
        <v>700</v>
      </c>
      <c r="J1321" s="5" t="s">
        <v>711</v>
      </c>
      <c r="K1321" s="5"/>
      <c r="L1321" t="str">
        <f t="shared" si="620"/>
        <v>LogisticsEvent</v>
      </c>
      <c r="M1321" t="str">
        <f t="shared" si="621"/>
        <v>recordingOrganization</v>
      </c>
      <c r="N1321" t="str">
        <f t="shared" si="622"/>
        <v>Carrier</v>
      </c>
      <c r="O1321" t="str">
        <f t="shared" si="623"/>
        <v/>
      </c>
      <c r="P1321" t="str">
        <f t="shared" si="624"/>
        <v/>
      </c>
      <c r="Q1321" t="str">
        <f t="shared" si="625"/>
        <v>Object</v>
      </c>
      <c r="R1321" t="str">
        <f t="shared" si="626"/>
        <v/>
      </c>
      <c r="S1321" t="str">
        <f t="shared" si="627"/>
        <v/>
      </c>
      <c r="T1321" t="str">
        <f t="shared" si="628"/>
        <v/>
      </c>
      <c r="U1321" t="str">
        <f t="shared" si="629"/>
        <v/>
      </c>
      <c r="V1321" t="str">
        <f t="shared" si="630"/>
        <v/>
      </c>
      <c r="W1321" t="str">
        <f>IF($A1321="Implicit","",COUNTIFS($C$8:C1321,C1321,$A$8:A1321,"Explicit"))</f>
        <v/>
      </c>
      <c r="X1321" t="str">
        <f t="shared" si="631"/>
        <v/>
      </c>
      <c r="Y1321" t="str">
        <f t="shared" si="632"/>
        <v/>
      </c>
      <c r="Z1321" t="str">
        <f t="shared" si="633"/>
        <v/>
      </c>
      <c r="AA1321" t="str">
        <f t="shared" si="634"/>
        <v/>
      </c>
      <c r="AB1321" t="str">
        <f t="shared" si="635"/>
        <v/>
      </c>
      <c r="AC1321" t="str">
        <f t="shared" si="636"/>
        <v/>
      </c>
      <c r="AD1321" t="str">
        <f t="shared" si="637"/>
        <v/>
      </c>
      <c r="AE1321" t="str">
        <f t="shared" si="638"/>
        <v/>
      </c>
      <c r="AF1321" t="str">
        <f t="shared" si="639"/>
        <v/>
      </c>
      <c r="AG1321" t="str">
        <f t="shared" si="640"/>
        <v>"Event.LogisticsEvent"</v>
      </c>
      <c r="AH1321" t="str">
        <f t="shared" si="641"/>
        <v>"recordingOrganization"</v>
      </c>
      <c r="AI1321" t="str">
        <f t="shared" si="642"/>
        <v>"Agent.Carrier"</v>
      </c>
      <c r="AJ1321" t="str">
        <f t="shared" si="643"/>
        <v>""</v>
      </c>
      <c r="AK1321" t="str">
        <f t="shared" si="644"/>
        <v>"hasOne"</v>
      </c>
      <c r="AL1321" t="str">
        <f t="shared" si="645"/>
        <v>"Event.LogisticsEvent","recordingOrganization","Agent.Carrier","","hasOne"</v>
      </c>
      <c r="AN1321">
        <f>COUNTIF(View_conceptual!G:G,L1321)</f>
        <v>1</v>
      </c>
      <c r="AO1321">
        <f>COUNTIF(View_conceptual!H:H,L1321)+COUNTIF(View_conceptual!I:I,N1321)</f>
        <v>0</v>
      </c>
      <c r="AQ1321" t="str">
        <f t="shared" si="646"/>
        <v/>
      </c>
      <c r="AR1321" t="str">
        <f t="shared" si="647"/>
        <v/>
      </c>
      <c r="AT1321">
        <f>COUNTIF(View_full!G:G,L1321)</f>
        <v>1</v>
      </c>
      <c r="AU1321">
        <f>COUNTIF(View_full!H:H,L1321)+COUNTIF(View_full!I:I,N1321)</f>
        <v>0</v>
      </c>
      <c r="AV1321">
        <f>COUNTIFS(Property_Manual!$A$2:$A$1206,Raw!L1321,Property_Manual!$B$2:$B$1206,Raw!M1321,Property_Manual!$C$2:$C$1206,Raw!N1321,Property_Manual!$D$2:$D$1206,Raw!O1321,Property_Manual!$F$2:$F$1206,"x")</f>
        <v>0</v>
      </c>
      <c r="AW1321" t="str">
        <f t="shared" si="648"/>
        <v/>
      </c>
      <c r="AX1321" t="str">
        <f t="shared" si="649"/>
        <v/>
      </c>
      <c r="AY1321" t="str">
        <f t="shared" si="650"/>
        <v/>
      </c>
    </row>
    <row r="1322" spans="1:51" x14ac:dyDescent="0.2">
      <c r="A1322" s="5" t="s">
        <v>1255</v>
      </c>
      <c r="B1322" s="5" t="s">
        <v>1212</v>
      </c>
      <c r="C1322" s="5" t="s">
        <v>41</v>
      </c>
      <c r="D1322" s="5" t="s">
        <v>710</v>
      </c>
      <c r="E1322" t="s">
        <v>1836</v>
      </c>
      <c r="F1322" s="5" t="s">
        <v>230</v>
      </c>
      <c r="G1322">
        <v>1</v>
      </c>
      <c r="I1322" s="5" t="s">
        <v>700</v>
      </c>
      <c r="J1322" s="5" t="s">
        <v>711</v>
      </c>
      <c r="K1322" s="5" t="s">
        <v>297</v>
      </c>
      <c r="L1322" t="str">
        <f t="shared" si="620"/>
        <v>LogisticsEvent</v>
      </c>
      <c r="M1322" t="str">
        <f t="shared" si="621"/>
        <v>recordingOrganization</v>
      </c>
      <c r="N1322" t="str">
        <f t="shared" si="622"/>
        <v>Company</v>
      </c>
      <c r="O1322" t="str">
        <f t="shared" si="623"/>
        <v/>
      </c>
      <c r="P1322" t="str">
        <f t="shared" si="624"/>
        <v>Carrier</v>
      </c>
      <c r="Q1322" t="str">
        <f t="shared" si="625"/>
        <v>Object</v>
      </c>
      <c r="R1322" t="str">
        <f t="shared" si="626"/>
        <v/>
      </c>
      <c r="S1322" t="str">
        <f t="shared" si="627"/>
        <v/>
      </c>
      <c r="T1322" t="str">
        <f t="shared" si="628"/>
        <v/>
      </c>
      <c r="U1322" t="str">
        <f t="shared" si="629"/>
        <v/>
      </c>
      <c r="V1322" t="str">
        <f t="shared" si="630"/>
        <v/>
      </c>
      <c r="W1322" t="str">
        <f>IF($A1322="Implicit","",COUNTIFS($C$8:C1322,C1322,$A$8:A1322,"Explicit"))</f>
        <v/>
      </c>
      <c r="X1322" t="str">
        <f t="shared" si="631"/>
        <v/>
      </c>
      <c r="Y1322" t="str">
        <f t="shared" si="632"/>
        <v/>
      </c>
      <c r="Z1322" t="str">
        <f t="shared" si="633"/>
        <v/>
      </c>
      <c r="AA1322" t="str">
        <f t="shared" si="634"/>
        <v/>
      </c>
      <c r="AB1322" t="str">
        <f t="shared" si="635"/>
        <v/>
      </c>
      <c r="AC1322" t="str">
        <f t="shared" si="636"/>
        <v/>
      </c>
      <c r="AD1322" t="str">
        <f t="shared" si="637"/>
        <v/>
      </c>
      <c r="AE1322" t="str">
        <f t="shared" si="638"/>
        <v/>
      </c>
      <c r="AF1322" t="str">
        <f t="shared" si="639"/>
        <v/>
      </c>
      <c r="AG1322" t="str">
        <f t="shared" si="640"/>
        <v>"Event.LogisticsEvent"</v>
      </c>
      <c r="AH1322" t="str">
        <f t="shared" si="641"/>
        <v>"recordingOrganization"</v>
      </c>
      <c r="AI1322" t="str">
        <f t="shared" si="642"/>
        <v>"Agent.Company"</v>
      </c>
      <c r="AJ1322" t="str">
        <f t="shared" si="643"/>
        <v>""</v>
      </c>
      <c r="AK1322" t="str">
        <f t="shared" si="644"/>
        <v>"hasOne"</v>
      </c>
      <c r="AL1322" t="str">
        <f t="shared" si="645"/>
        <v>"Event.LogisticsEvent","recordingOrganization","Agent.Company","","hasOne"</v>
      </c>
      <c r="AN1322">
        <f>COUNTIF(View_conceptual!G:G,L1322)</f>
        <v>1</v>
      </c>
      <c r="AO1322">
        <f>COUNTIF(View_conceptual!H:H,L1322)+COUNTIF(View_conceptual!I:I,N1322)</f>
        <v>0</v>
      </c>
      <c r="AQ1322" t="str">
        <f t="shared" si="646"/>
        <v/>
      </c>
      <c r="AR1322" t="str">
        <f t="shared" si="647"/>
        <v/>
      </c>
      <c r="AT1322">
        <f>COUNTIF(View_full!G:G,L1322)</f>
        <v>1</v>
      </c>
      <c r="AU1322">
        <f>COUNTIF(View_full!H:H,L1322)+COUNTIF(View_full!I:I,N1322)</f>
        <v>0</v>
      </c>
      <c r="AV1322">
        <f>COUNTIFS(Property_Manual!$A$2:$A$1206,Raw!L1322,Property_Manual!$B$2:$B$1206,Raw!M1322,Property_Manual!$C$2:$C$1206,Raw!N1322,Property_Manual!$D$2:$D$1206,Raw!O1322,Property_Manual!$F$2:$F$1206,"x")</f>
        <v>0</v>
      </c>
      <c r="AW1322" t="str">
        <f t="shared" si="648"/>
        <v/>
      </c>
      <c r="AX1322" t="str">
        <f t="shared" si="649"/>
        <v/>
      </c>
      <c r="AY1322" t="str">
        <f t="shared" si="650"/>
        <v/>
      </c>
    </row>
    <row r="1323" spans="1:51" x14ac:dyDescent="0.2">
      <c r="A1323" s="5" t="s">
        <v>1255</v>
      </c>
      <c r="B1323" s="5" t="s">
        <v>1212</v>
      </c>
      <c r="C1323" s="5" t="s">
        <v>41</v>
      </c>
      <c r="D1323" s="5" t="s">
        <v>710</v>
      </c>
      <c r="E1323" t="s">
        <v>1836</v>
      </c>
      <c r="F1323" s="5" t="s">
        <v>1132</v>
      </c>
      <c r="G1323">
        <v>1</v>
      </c>
      <c r="I1323" s="5" t="s">
        <v>700</v>
      </c>
      <c r="J1323" s="5" t="s">
        <v>711</v>
      </c>
      <c r="K1323" s="5"/>
      <c r="L1323" t="str">
        <f t="shared" si="620"/>
        <v>LogisticsEvent</v>
      </c>
      <c r="M1323" t="str">
        <f t="shared" si="621"/>
        <v>recordingOrganization</v>
      </c>
      <c r="N1323" t="str">
        <f t="shared" si="622"/>
        <v>PublicAuthority</v>
      </c>
      <c r="O1323" t="str">
        <f t="shared" si="623"/>
        <v/>
      </c>
      <c r="P1323" t="str">
        <f t="shared" si="624"/>
        <v/>
      </c>
      <c r="Q1323" t="str">
        <f t="shared" si="625"/>
        <v>Object</v>
      </c>
      <c r="R1323" t="str">
        <f t="shared" si="626"/>
        <v/>
      </c>
      <c r="S1323" t="str">
        <f t="shared" si="627"/>
        <v/>
      </c>
      <c r="T1323" t="str">
        <f t="shared" si="628"/>
        <v/>
      </c>
      <c r="U1323" t="str">
        <f t="shared" si="629"/>
        <v/>
      </c>
      <c r="V1323" t="str">
        <f t="shared" si="630"/>
        <v/>
      </c>
      <c r="W1323" t="str">
        <f>IF($A1323="Implicit","",COUNTIFS($C$8:C1323,C1323,$A$8:A1323,"Explicit"))</f>
        <v/>
      </c>
      <c r="X1323" t="str">
        <f t="shared" si="631"/>
        <v/>
      </c>
      <c r="Y1323" t="str">
        <f t="shared" si="632"/>
        <v/>
      </c>
      <c r="Z1323" t="str">
        <f t="shared" si="633"/>
        <v/>
      </c>
      <c r="AA1323" t="str">
        <f t="shared" si="634"/>
        <v/>
      </c>
      <c r="AB1323" t="str">
        <f t="shared" si="635"/>
        <v/>
      </c>
      <c r="AC1323" t="str">
        <f t="shared" si="636"/>
        <v/>
      </c>
      <c r="AD1323" t="str">
        <f t="shared" si="637"/>
        <v/>
      </c>
      <c r="AE1323" t="str">
        <f t="shared" si="638"/>
        <v/>
      </c>
      <c r="AF1323" t="str">
        <f t="shared" si="639"/>
        <v/>
      </c>
      <c r="AG1323" t="str">
        <f t="shared" si="640"/>
        <v>"Event.LogisticsEvent"</v>
      </c>
      <c r="AH1323" t="str">
        <f t="shared" si="641"/>
        <v>"recordingOrganization"</v>
      </c>
      <c r="AI1323" t="str">
        <f t="shared" si="642"/>
        <v>"Agent.PublicAuthority"</v>
      </c>
      <c r="AJ1323" t="str">
        <f t="shared" si="643"/>
        <v>""</v>
      </c>
      <c r="AK1323" t="str">
        <f t="shared" si="644"/>
        <v>"hasOne"</v>
      </c>
      <c r="AL1323" t="str">
        <f t="shared" si="645"/>
        <v>"Event.LogisticsEvent","recordingOrganization","Agent.PublicAuthority","","hasOne"</v>
      </c>
      <c r="AN1323">
        <f>COUNTIF(View_conceptual!G:G,L1323)</f>
        <v>1</v>
      </c>
      <c r="AO1323">
        <f>COUNTIF(View_conceptual!H:H,L1323)+COUNTIF(View_conceptual!I:I,N1323)</f>
        <v>0</v>
      </c>
      <c r="AQ1323" t="str">
        <f t="shared" si="646"/>
        <v/>
      </c>
      <c r="AR1323" t="str">
        <f t="shared" si="647"/>
        <v/>
      </c>
      <c r="AT1323">
        <f>COUNTIF(View_full!G:G,L1323)</f>
        <v>1</v>
      </c>
      <c r="AU1323">
        <f>COUNTIF(View_full!H:H,L1323)+COUNTIF(View_full!I:I,N1323)</f>
        <v>0</v>
      </c>
      <c r="AV1323">
        <f>COUNTIFS(Property_Manual!$A$2:$A$1206,Raw!L1323,Property_Manual!$B$2:$B$1206,Raw!M1323,Property_Manual!$C$2:$C$1206,Raw!N1323,Property_Manual!$D$2:$D$1206,Raw!O1323,Property_Manual!$F$2:$F$1206,"x")</f>
        <v>0</v>
      </c>
      <c r="AW1323" t="str">
        <f t="shared" si="648"/>
        <v/>
      </c>
      <c r="AX1323" t="str">
        <f t="shared" si="649"/>
        <v/>
      </c>
      <c r="AY1323" t="str">
        <f t="shared" si="650"/>
        <v/>
      </c>
    </row>
    <row r="1324" spans="1:51" x14ac:dyDescent="0.2">
      <c r="A1324" s="5" t="s">
        <v>1254</v>
      </c>
      <c r="B1324" s="5" t="s">
        <v>1212</v>
      </c>
      <c r="C1324" s="5" t="s">
        <v>41</v>
      </c>
      <c r="D1324" s="5" t="s">
        <v>43</v>
      </c>
      <c r="E1324" s="5" t="s">
        <v>1198</v>
      </c>
      <c r="F1324" s="5" t="s">
        <v>44</v>
      </c>
      <c r="H1324" s="5"/>
      <c r="I1324" s="5" t="s">
        <v>700</v>
      </c>
      <c r="J1324" s="5" t="s">
        <v>45</v>
      </c>
      <c r="K1324" s="5"/>
      <c r="L1324" t="str">
        <f t="shared" si="620"/>
        <v>LogisticsEvent</v>
      </c>
      <c r="M1324" t="str">
        <f t="shared" si="621"/>
        <v>externalReferences</v>
      </c>
      <c r="N1324" t="str">
        <f t="shared" si="622"/>
        <v>ExternalReference</v>
      </c>
      <c r="O1324" t="str">
        <f t="shared" si="623"/>
        <v/>
      </c>
      <c r="P1324" t="str">
        <f t="shared" si="624"/>
        <v/>
      </c>
      <c r="Q1324" t="str">
        <f t="shared" si="625"/>
        <v>Object</v>
      </c>
      <c r="R1324" t="str">
        <f t="shared" si="626"/>
        <v>"Event"</v>
      </c>
      <c r="S1324" t="str">
        <f t="shared" si="627"/>
        <v>"LogisticsEvent"</v>
      </c>
      <c r="T1324" t="str">
        <f t="shared" si="628"/>
        <v>"externalReferences"</v>
      </c>
      <c r="U1324" t="str">
        <f t="shared" si="629"/>
        <v>"Common"</v>
      </c>
      <c r="V1324" t="str">
        <f t="shared" si="630"/>
        <v>"ExternalReference"</v>
      </c>
      <c r="W1324">
        <f>IF($A1324="Implicit","",COUNTIFS($C$8:C1324,C1324,$A$8:A1324,"Explicit"))</f>
        <v>7</v>
      </c>
      <c r="X1324" t="str">
        <f t="shared" si="631"/>
        <v>"Event details"</v>
      </c>
      <c r="Y1324" t="str">
        <f t="shared" si="632"/>
        <v>"References to all associated ExternalReferences"</v>
      </c>
      <c r="Z1324" t="str">
        <f t="shared" si="633"/>
        <v>"true"</v>
      </c>
      <c r="AA1324" t="str">
        <f t="shared" si="634"/>
        <v>"false"</v>
      </c>
      <c r="AB1324" t="str">
        <f t="shared" si="635"/>
        <v>""</v>
      </c>
      <c r="AC1324" t="str">
        <f t="shared" si="636"/>
        <v>"https://onerecord.iata.org/ns/cargo#LogisticsEvent"</v>
      </c>
      <c r="AD1324" t="str">
        <f t="shared" si="637"/>
        <v>"https://onerecord.iata.org/ns/cargo#externalReferences"</v>
      </c>
      <c r="AE1324" t="str">
        <f t="shared" si="638"/>
        <v>"https://onerecord.iata.org/ns/cargo#ExternalReference"</v>
      </c>
      <c r="AF1324" t="str">
        <f t="shared" si="639"/>
        <v>"Event","LogisticsEvent","externalReferences","Common","ExternalReference",7,"Event details","References to all associated ExternalReferences","true","false","","https://onerecord.iata.org/ns/cargo#LogisticsEvent","https://onerecord.iata.org/ns/cargo#externalReferences","https://onerecord.iata.org/ns/cargo#ExternalReference"</v>
      </c>
      <c r="AG1324" t="str">
        <f t="shared" si="640"/>
        <v>"Event.LogisticsEvent"</v>
      </c>
      <c r="AH1324" t="str">
        <f t="shared" si="641"/>
        <v>"externalReferences"</v>
      </c>
      <c r="AI1324" t="str">
        <f t="shared" si="642"/>
        <v>"Common.ExternalReference"</v>
      </c>
      <c r="AJ1324" t="str">
        <f t="shared" si="643"/>
        <v>""</v>
      </c>
      <c r="AK1324" t="str">
        <f t="shared" si="644"/>
        <v>"hasMany"</v>
      </c>
      <c r="AL1324" t="str">
        <f t="shared" si="645"/>
        <v>"Event.LogisticsEvent","externalReferences","Common.ExternalReference","","hasMany"</v>
      </c>
      <c r="AN1324">
        <f>COUNTIF(View_conceptual!G:G,L1324)</f>
        <v>1</v>
      </c>
      <c r="AO1324">
        <f>COUNTIF(View_conceptual!H:H,L1324)+COUNTIF(View_conceptual!I:I,N1324)</f>
        <v>0</v>
      </c>
      <c r="AQ1324" t="str">
        <f t="shared" si="646"/>
        <v>"Event","LogisticsEvent","externalReferences","Common","ExternalReference",7,"Event details","References to all associated ExternalReferences","true","false","","https://onerecord.iata.org/ns/cargo#LogisticsEvent","https://onerecord.iata.org/ns/cargo#externalReferences","https://onerecord.iata.org/ns/cargo#ExternalReference"</v>
      </c>
      <c r="AR1324" t="str">
        <f t="shared" si="647"/>
        <v/>
      </c>
      <c r="AT1324">
        <f>COUNTIF(View_full!G:G,L1324)</f>
        <v>1</v>
      </c>
      <c r="AU1324">
        <f>COUNTIF(View_full!H:H,L1324)+COUNTIF(View_full!I:I,N1324)</f>
        <v>0</v>
      </c>
      <c r="AV1324">
        <f>COUNTIFS(Property_Manual!$A$2:$A$1206,Raw!L1324,Property_Manual!$B$2:$B$1206,Raw!M1324,Property_Manual!$C$2:$C$1206,Raw!N1324,Property_Manual!$D$2:$D$1206,Raw!O1324,Property_Manual!$F$2:$F$1206,"x")</f>
        <v>0</v>
      </c>
      <c r="AW1324" t="str">
        <f t="shared" si="648"/>
        <v>"Event","LogisticsEvent","externalReferences","Common","ExternalReference",7,"Event details","References to all associated ExternalReferences","true","false","","https://onerecord.iata.org/ns/cargo#LogisticsEvent","https://onerecord.iata.org/ns/cargo#externalReferences","https://onerecord.iata.org/ns/cargo#ExternalReference"</v>
      </c>
      <c r="AX1324" t="str">
        <f t="shared" si="649"/>
        <v/>
      </c>
      <c r="AY1324" t="str">
        <f t="shared" si="650"/>
        <v/>
      </c>
    </row>
    <row r="1325" spans="1:51" x14ac:dyDescent="0.2">
      <c r="A1325" s="5" t="s">
        <v>1254</v>
      </c>
      <c r="B1325" s="5" t="s">
        <v>1212</v>
      </c>
      <c r="C1325" s="5" t="s">
        <v>41</v>
      </c>
      <c r="D1325" s="5" t="s">
        <v>91</v>
      </c>
      <c r="E1325" s="5" t="s">
        <v>49</v>
      </c>
      <c r="F1325" s="5" t="s">
        <v>92</v>
      </c>
      <c r="H1325" s="5"/>
      <c r="I1325" s="5" t="s">
        <v>700</v>
      </c>
      <c r="J1325" s="5" t="s">
        <v>93</v>
      </c>
      <c r="K1325" s="5"/>
      <c r="L1325" t="str">
        <f t="shared" si="620"/>
        <v>LogisticsEvent</v>
      </c>
      <c r="M1325" t="str">
        <f t="shared" si="621"/>
        <v>involvedParties</v>
      </c>
      <c r="N1325" t="str">
        <f t="shared" si="622"/>
        <v>Party</v>
      </c>
      <c r="O1325" t="str">
        <f t="shared" si="623"/>
        <v/>
      </c>
      <c r="P1325" t="str">
        <f t="shared" si="624"/>
        <v/>
      </c>
      <c r="Q1325" t="str">
        <f t="shared" si="625"/>
        <v>Object</v>
      </c>
      <c r="R1325" t="str">
        <f t="shared" si="626"/>
        <v>"Event"</v>
      </c>
      <c r="S1325" t="str">
        <f t="shared" si="627"/>
        <v>"LogisticsEvent"</v>
      </c>
      <c r="T1325" t="str">
        <f t="shared" si="628"/>
        <v>"involvedParties"</v>
      </c>
      <c r="U1325" t="str">
        <f t="shared" si="629"/>
        <v>"Embedded"</v>
      </c>
      <c r="V1325" t="str">
        <f t="shared" si="630"/>
        <v>"Party"</v>
      </c>
      <c r="W1325">
        <f>IF($A1325="Implicit","",COUNTIFS($C$8:C1325,C1325,$A$8:A1325,"Explicit"))</f>
        <v>8</v>
      </c>
      <c r="X1325" t="str">
        <f t="shared" si="631"/>
        <v>"Event details"</v>
      </c>
      <c r="Y1325" t="str">
        <f t="shared" si="632"/>
        <v>"Information about other Parties involved depending on the context of use"</v>
      </c>
      <c r="Z1325" t="str">
        <f t="shared" si="633"/>
        <v>"true"</v>
      </c>
      <c r="AA1325" t="str">
        <f t="shared" si="634"/>
        <v>"false"</v>
      </c>
      <c r="AB1325" t="str">
        <f t="shared" si="635"/>
        <v>""</v>
      </c>
      <c r="AC1325" t="str">
        <f t="shared" si="636"/>
        <v>"https://onerecord.iata.org/ns/cargo#LogisticsEvent"</v>
      </c>
      <c r="AD1325" t="str">
        <f t="shared" si="637"/>
        <v>"https://onerecord.iata.org/ns/cargo#involvedParties"</v>
      </c>
      <c r="AE1325" t="str">
        <f t="shared" si="638"/>
        <v>"https://onerecord.iata.org/ns/cargo#Party"</v>
      </c>
      <c r="AF1325" t="str">
        <f t="shared" si="639"/>
        <v>"Event","LogisticsEvent","involvedParties","Embedded","Party",8,"Event details","Information about other Parties involved depending on the context of use","true","false","","https://onerecord.iata.org/ns/cargo#LogisticsEvent","https://onerecord.iata.org/ns/cargo#involvedParties","https://onerecord.iata.org/ns/cargo#Party"</v>
      </c>
      <c r="AG1325" t="str">
        <f t="shared" si="640"/>
        <v>"Event.LogisticsEvent"</v>
      </c>
      <c r="AH1325" t="str">
        <f t="shared" si="641"/>
        <v>"involvedParties"</v>
      </c>
      <c r="AI1325" t="str">
        <f t="shared" si="642"/>
        <v>"Embedded.Party"</v>
      </c>
      <c r="AJ1325" t="str">
        <f t="shared" si="643"/>
        <v>""</v>
      </c>
      <c r="AK1325" t="str">
        <f t="shared" si="644"/>
        <v>"hasMany"</v>
      </c>
      <c r="AL1325" t="str">
        <f t="shared" si="645"/>
        <v>"Event.LogisticsEvent","involvedParties","Embedded.Party","","hasMany"</v>
      </c>
      <c r="AN1325">
        <f>COUNTIF(View_conceptual!G:G,L1325)</f>
        <v>1</v>
      </c>
      <c r="AO1325">
        <f>COUNTIF(View_conceptual!H:H,L1325)+COUNTIF(View_conceptual!I:I,N1325)</f>
        <v>0</v>
      </c>
      <c r="AQ1325" t="str">
        <f t="shared" si="646"/>
        <v>"Event","LogisticsEvent","involvedParties","Embedded","Party",8,"Event details","Information about other Parties involved depending on the context of use","true","false","","https://onerecord.iata.org/ns/cargo#LogisticsEvent","https://onerecord.iata.org/ns/cargo#involvedParties","https://onerecord.iata.org/ns/cargo#Party"</v>
      </c>
      <c r="AR1325" t="str">
        <f t="shared" si="647"/>
        <v/>
      </c>
      <c r="AT1325">
        <f>COUNTIF(View_full!G:G,L1325)</f>
        <v>1</v>
      </c>
      <c r="AU1325">
        <f>COUNTIF(View_full!H:H,L1325)+COUNTIF(View_full!I:I,N1325)</f>
        <v>0</v>
      </c>
      <c r="AV1325">
        <f>COUNTIFS(Property_Manual!$A$2:$A$1206,Raw!L1325,Property_Manual!$B$2:$B$1206,Raw!M1325,Property_Manual!$C$2:$C$1206,Raw!N1325,Property_Manual!$D$2:$D$1206,Raw!O1325,Property_Manual!$F$2:$F$1206,"x")</f>
        <v>0</v>
      </c>
      <c r="AW1325" t="str">
        <f t="shared" si="648"/>
        <v>"Event","LogisticsEvent","involvedParties","Embedded","Party",8,"Event details","Information about other Parties involved depending on the context of use","true","false","","https://onerecord.iata.org/ns/cargo#LogisticsEvent","https://onerecord.iata.org/ns/cargo#involvedParties","https://onerecord.iata.org/ns/cargo#Party"</v>
      </c>
      <c r="AX1325" t="str">
        <f t="shared" si="649"/>
        <v/>
      </c>
      <c r="AY1325" t="str">
        <f t="shared" si="650"/>
        <v/>
      </c>
    </row>
    <row r="1326" spans="1:51" x14ac:dyDescent="0.2">
      <c r="A1326" s="5" t="s">
        <v>1254</v>
      </c>
      <c r="B1326" s="5" t="s">
        <v>1212</v>
      </c>
      <c r="C1326" s="5" t="s">
        <v>41</v>
      </c>
      <c r="D1326" s="5" t="s">
        <v>712</v>
      </c>
      <c r="E1326" s="5"/>
      <c r="F1326" s="5" t="s">
        <v>253</v>
      </c>
      <c r="G1326">
        <v>1</v>
      </c>
      <c r="H1326" s="5"/>
      <c r="I1326" s="5" t="s">
        <v>700</v>
      </c>
      <c r="J1326" s="5" t="s">
        <v>713</v>
      </c>
      <c r="K1326" s="5"/>
      <c r="L1326" t="str">
        <f t="shared" si="620"/>
        <v>LogisticsEvent</v>
      </c>
      <c r="M1326" t="str">
        <f t="shared" si="621"/>
        <v>creationDate</v>
      </c>
      <c r="N1326" t="str">
        <f t="shared" si="622"/>
        <v>dateTime</v>
      </c>
      <c r="O1326" t="str">
        <f t="shared" si="623"/>
        <v/>
      </c>
      <c r="P1326" t="str">
        <f t="shared" si="624"/>
        <v/>
      </c>
      <c r="Q1326" t="str">
        <f t="shared" si="625"/>
        <v>Object</v>
      </c>
      <c r="R1326" t="str">
        <f t="shared" si="626"/>
        <v>"Event"</v>
      </c>
      <c r="S1326" t="str">
        <f t="shared" si="627"/>
        <v>"LogisticsEvent"</v>
      </c>
      <c r="T1326" t="str">
        <f t="shared" si="628"/>
        <v>"creationDate"</v>
      </c>
      <c r="U1326" t="str">
        <f t="shared" si="629"/>
        <v>""</v>
      </c>
      <c r="V1326" t="str">
        <f t="shared" si="630"/>
        <v>"dateTime"</v>
      </c>
      <c r="W1326">
        <f>IF($A1326="Implicit","",COUNTIFS($C$8:C1326,C1326,$A$8:A1326,"Explicit"))</f>
        <v>9</v>
      </c>
      <c r="X1326" t="str">
        <f t="shared" si="631"/>
        <v>"Event details"</v>
      </c>
      <c r="Y1326" t="str">
        <f t="shared" si="632"/>
        <v>"DateTime at which the LogisticsEvent was posted"</v>
      </c>
      <c r="Z1326" t="str">
        <f t="shared" si="633"/>
        <v>"false"</v>
      </c>
      <c r="AA1326" t="str">
        <f t="shared" si="634"/>
        <v>"false"</v>
      </c>
      <c r="AB1326" t="str">
        <f t="shared" si="635"/>
        <v>""</v>
      </c>
      <c r="AC1326" t="str">
        <f t="shared" si="636"/>
        <v>"https://onerecord.iata.org/ns/cargo#LogisticsEvent"</v>
      </c>
      <c r="AD1326" t="str">
        <f t="shared" si="637"/>
        <v>"https://onerecord.iata.org/ns/cargo#creationDate"</v>
      </c>
      <c r="AE1326" t="str">
        <f t="shared" si="638"/>
        <v>"http://www.w3.org/2001/XMLSchema#dateTime"</v>
      </c>
      <c r="AF1326" t="str">
        <f t="shared" si="639"/>
        <v>"Event","LogisticsEvent","creationDate","","dateTime",9,"Event details","DateTime at which the LogisticsEvent was posted","false","false","","https://onerecord.iata.org/ns/cargo#LogisticsEvent","https://onerecord.iata.org/ns/cargo#creationDate","http://www.w3.org/2001/XMLSchema#dateTime"</v>
      </c>
      <c r="AG1326" t="str">
        <f t="shared" si="640"/>
        <v>"Event.LogisticsEvent"</v>
      </c>
      <c r="AH1326" t="str">
        <f t="shared" si="641"/>
        <v>"creationDate"</v>
      </c>
      <c r="AI1326" t="str">
        <f t="shared" si="642"/>
        <v>".dateTime"</v>
      </c>
      <c r="AJ1326" t="str">
        <f t="shared" si="643"/>
        <v>""</v>
      </c>
      <c r="AK1326" t="str">
        <f t="shared" si="644"/>
        <v>"hasOne"</v>
      </c>
      <c r="AL1326" t="str">
        <f t="shared" si="645"/>
        <v>"Event.LogisticsEvent","creationDate",".dateTime","","hasOne"</v>
      </c>
      <c r="AN1326">
        <f>COUNTIF(View_conceptual!G:G,L1326)</f>
        <v>1</v>
      </c>
      <c r="AO1326">
        <f>COUNTIF(View_conceptual!H:H,L1326)+COUNTIF(View_conceptual!I:I,N1326)</f>
        <v>0</v>
      </c>
      <c r="AQ1326" t="str">
        <f t="shared" si="646"/>
        <v>"Event","LogisticsEvent","creationDate","","dateTime",9,"Event details","DateTime at which the LogisticsEvent was posted","false","false","","https://onerecord.iata.org/ns/cargo#LogisticsEvent","https://onerecord.iata.org/ns/cargo#creationDate","http://www.w3.org/2001/XMLSchema#dateTime"</v>
      </c>
      <c r="AR1326" t="str">
        <f t="shared" si="647"/>
        <v/>
      </c>
      <c r="AT1326">
        <f>COUNTIF(View_full!G:G,L1326)</f>
        <v>1</v>
      </c>
      <c r="AU1326">
        <f>COUNTIF(View_full!H:H,L1326)+COUNTIF(View_full!I:I,N1326)</f>
        <v>0</v>
      </c>
      <c r="AV1326">
        <f>COUNTIFS(Property_Manual!$A$2:$A$1206,Raw!L1326,Property_Manual!$B$2:$B$1206,Raw!M1326,Property_Manual!$C$2:$C$1206,Raw!N1326,Property_Manual!$D$2:$D$1206,Raw!O1326,Property_Manual!$F$2:$F$1206,"x")</f>
        <v>0</v>
      </c>
      <c r="AW1326" t="str">
        <f t="shared" si="648"/>
        <v>"Event","LogisticsEvent","creationDate","","dateTime",9,"Event details","DateTime at which the LogisticsEvent was posted","false","false","","https://onerecord.iata.org/ns/cargo#LogisticsEvent","https://onerecord.iata.org/ns/cargo#creationDate","http://www.w3.org/2001/XMLSchema#dateTime"</v>
      </c>
      <c r="AX1326" t="str">
        <f t="shared" si="649"/>
        <v/>
      </c>
      <c r="AY1326" t="str">
        <f t="shared" si="650"/>
        <v/>
      </c>
    </row>
    <row r="1327" spans="1:51" x14ac:dyDescent="0.2">
      <c r="A1327" s="5" t="s">
        <v>1254</v>
      </c>
      <c r="B1327" s="5" t="s">
        <v>1212</v>
      </c>
      <c r="C1327" s="5" t="s">
        <v>41</v>
      </c>
      <c r="D1327" s="5" t="s">
        <v>714</v>
      </c>
      <c r="E1327" s="5"/>
      <c r="F1327" s="5" t="s">
        <v>253</v>
      </c>
      <c r="G1327">
        <v>1</v>
      </c>
      <c r="H1327" s="5"/>
      <c r="I1327" s="5" t="s">
        <v>700</v>
      </c>
      <c r="J1327" s="5" t="s">
        <v>715</v>
      </c>
      <c r="K1327" s="5"/>
      <c r="L1327" t="str">
        <f t="shared" si="620"/>
        <v>LogisticsEvent</v>
      </c>
      <c r="M1327" t="str">
        <f t="shared" si="621"/>
        <v>eventDate</v>
      </c>
      <c r="N1327" t="str">
        <f t="shared" si="622"/>
        <v>dateTime</v>
      </c>
      <c r="O1327" t="str">
        <f t="shared" si="623"/>
        <v/>
      </c>
      <c r="P1327" t="str">
        <f t="shared" si="624"/>
        <v/>
      </c>
      <c r="Q1327" t="str">
        <f t="shared" si="625"/>
        <v>Object</v>
      </c>
      <c r="R1327" t="str">
        <f t="shared" si="626"/>
        <v>"Event"</v>
      </c>
      <c r="S1327" t="str">
        <f t="shared" si="627"/>
        <v>"LogisticsEvent"</v>
      </c>
      <c r="T1327" t="str">
        <f t="shared" si="628"/>
        <v>"eventDate"</v>
      </c>
      <c r="U1327" t="str">
        <f t="shared" si="629"/>
        <v>""</v>
      </c>
      <c r="V1327" t="str">
        <f t="shared" si="630"/>
        <v>"dateTime"</v>
      </c>
      <c r="W1327">
        <f>IF($A1327="Implicit","",COUNTIFS($C$8:C1327,C1327,$A$8:A1327,"Explicit"))</f>
        <v>10</v>
      </c>
      <c r="X1327" t="str">
        <f t="shared" si="631"/>
        <v>"Event details"</v>
      </c>
      <c r="Y1327" t="str">
        <f t="shared" si="632"/>
        <v>"Date and time of the event"</v>
      </c>
      <c r="Z1327" t="str">
        <f t="shared" si="633"/>
        <v>"false"</v>
      </c>
      <c r="AA1327" t="str">
        <f t="shared" si="634"/>
        <v>"false"</v>
      </c>
      <c r="AB1327" t="str">
        <f t="shared" si="635"/>
        <v>""</v>
      </c>
      <c r="AC1327" t="str">
        <f t="shared" si="636"/>
        <v>"https://onerecord.iata.org/ns/cargo#LogisticsEvent"</v>
      </c>
      <c r="AD1327" t="str">
        <f t="shared" si="637"/>
        <v>"https://onerecord.iata.org/ns/cargo#eventDate"</v>
      </c>
      <c r="AE1327" t="str">
        <f t="shared" si="638"/>
        <v>"http://www.w3.org/2001/XMLSchema#dateTime"</v>
      </c>
      <c r="AF1327" t="str">
        <f t="shared" si="639"/>
        <v>"Event","LogisticsEvent","eventDate","","dateTime",10,"Event details","Date and time of the event","false","false","","https://onerecord.iata.org/ns/cargo#LogisticsEvent","https://onerecord.iata.org/ns/cargo#eventDate","http://www.w3.org/2001/XMLSchema#dateTime"</v>
      </c>
      <c r="AG1327" t="str">
        <f t="shared" si="640"/>
        <v>"Event.LogisticsEvent"</v>
      </c>
      <c r="AH1327" t="str">
        <f t="shared" si="641"/>
        <v>"eventDate"</v>
      </c>
      <c r="AI1327" t="str">
        <f t="shared" si="642"/>
        <v>".dateTime"</v>
      </c>
      <c r="AJ1327" t="str">
        <f t="shared" si="643"/>
        <v>""</v>
      </c>
      <c r="AK1327" t="str">
        <f t="shared" si="644"/>
        <v>"hasOne"</v>
      </c>
      <c r="AL1327" t="str">
        <f t="shared" si="645"/>
        <v>"Event.LogisticsEvent","eventDate",".dateTime","","hasOne"</v>
      </c>
      <c r="AN1327">
        <f>COUNTIF(View_conceptual!G:G,L1327)</f>
        <v>1</v>
      </c>
      <c r="AO1327">
        <f>COUNTIF(View_conceptual!H:H,L1327)+COUNTIF(View_conceptual!I:I,N1327)</f>
        <v>0</v>
      </c>
      <c r="AQ1327" t="str">
        <f t="shared" si="646"/>
        <v>"Event","LogisticsEvent","eventDate","","dateTime",10,"Event details","Date and time of the event","false","false","","https://onerecord.iata.org/ns/cargo#LogisticsEvent","https://onerecord.iata.org/ns/cargo#eventDate","http://www.w3.org/2001/XMLSchema#dateTime"</v>
      </c>
      <c r="AR1327" t="str">
        <f t="shared" si="647"/>
        <v/>
      </c>
      <c r="AT1327">
        <f>COUNTIF(View_full!G:G,L1327)</f>
        <v>1</v>
      </c>
      <c r="AU1327">
        <f>COUNTIF(View_full!H:H,L1327)+COUNTIF(View_full!I:I,N1327)</f>
        <v>0</v>
      </c>
      <c r="AV1327">
        <f>COUNTIFS(Property_Manual!$A$2:$A$1206,Raw!L1327,Property_Manual!$B$2:$B$1206,Raw!M1327,Property_Manual!$C$2:$C$1206,Raw!N1327,Property_Manual!$D$2:$D$1206,Raw!O1327,Property_Manual!$F$2:$F$1206,"x")</f>
        <v>0</v>
      </c>
      <c r="AW1327" t="str">
        <f t="shared" si="648"/>
        <v>"Event","LogisticsEvent","eventDate","","dateTime",10,"Event details","Date and time of the event","false","false","","https://onerecord.iata.org/ns/cargo#LogisticsEvent","https://onerecord.iata.org/ns/cargo#eventDate","http://www.w3.org/2001/XMLSchema#dateTime"</v>
      </c>
      <c r="AX1327" t="str">
        <f t="shared" si="649"/>
        <v/>
      </c>
      <c r="AY1327" t="str">
        <f t="shared" si="650"/>
        <v/>
      </c>
    </row>
    <row r="1328" spans="1:51" x14ac:dyDescent="0.2">
      <c r="A1328" s="5" t="s">
        <v>1254</v>
      </c>
      <c r="B1328" s="5" t="s">
        <v>1212</v>
      </c>
      <c r="C1328" s="5" t="s">
        <v>41</v>
      </c>
      <c r="D1328" s="5" t="s">
        <v>716</v>
      </c>
      <c r="E1328" s="5"/>
      <c r="F1328" s="5" t="s">
        <v>6</v>
      </c>
      <c r="G1328">
        <v>1</v>
      </c>
      <c r="I1328" s="5" t="s">
        <v>700</v>
      </c>
      <c r="J1328" s="5" t="s">
        <v>717</v>
      </c>
      <c r="K1328" s="5"/>
      <c r="L1328" t="str">
        <f t="shared" si="620"/>
        <v>LogisticsEvent</v>
      </c>
      <c r="M1328" t="str">
        <f t="shared" si="621"/>
        <v>eventName</v>
      </c>
      <c r="N1328" t="str">
        <f t="shared" si="622"/>
        <v>string</v>
      </c>
      <c r="O1328" t="str">
        <f t="shared" si="623"/>
        <v/>
      </c>
      <c r="P1328" t="str">
        <f t="shared" si="624"/>
        <v/>
      </c>
      <c r="Q1328" t="str">
        <f t="shared" si="625"/>
        <v>Object</v>
      </c>
      <c r="R1328" t="str">
        <f t="shared" si="626"/>
        <v>"Event"</v>
      </c>
      <c r="S1328" t="str">
        <f t="shared" si="627"/>
        <v>"LogisticsEvent"</v>
      </c>
      <c r="T1328" t="str">
        <f t="shared" si="628"/>
        <v>"eventName"</v>
      </c>
      <c r="U1328" t="str">
        <f t="shared" si="629"/>
        <v>""</v>
      </c>
      <c r="V1328" t="str">
        <f t="shared" si="630"/>
        <v>"string"</v>
      </c>
      <c r="W1328">
        <f>IF($A1328="Implicit","",COUNTIFS($C$8:C1328,C1328,$A$8:A1328,"Explicit"))</f>
        <v>11</v>
      </c>
      <c r="X1328" t="str">
        <f t="shared" si="631"/>
        <v>"Event details"</v>
      </c>
      <c r="Y1328" t="str">
        <f t="shared" si="632"/>
        <v>"If no EventCode provided; event name - e.g. Security clearance"</v>
      </c>
      <c r="Z1328" t="str">
        <f t="shared" si="633"/>
        <v>"false"</v>
      </c>
      <c r="AA1328" t="str">
        <f t="shared" si="634"/>
        <v>"false"</v>
      </c>
      <c r="AB1328" t="str">
        <f t="shared" si="635"/>
        <v>""</v>
      </c>
      <c r="AC1328" t="str">
        <f t="shared" si="636"/>
        <v>"https://onerecord.iata.org/ns/cargo#LogisticsEvent"</v>
      </c>
      <c r="AD1328" t="str">
        <f t="shared" si="637"/>
        <v>"https://onerecord.iata.org/ns/cargo#eventName"</v>
      </c>
      <c r="AE1328" t="str">
        <f t="shared" si="638"/>
        <v>"http://www.w3.org/2001/XMLSchema#string"</v>
      </c>
      <c r="AF1328" t="str">
        <f t="shared" si="639"/>
        <v>"Event","LogisticsEvent","eventName","","string",11,"Event details","If no EventCode provided; event name - e.g. Security clearance","false","false","","https://onerecord.iata.org/ns/cargo#LogisticsEvent","https://onerecord.iata.org/ns/cargo#eventName","http://www.w3.org/2001/XMLSchema#string"</v>
      </c>
      <c r="AG1328" t="str">
        <f t="shared" si="640"/>
        <v>"Event.LogisticsEvent"</v>
      </c>
      <c r="AH1328" t="str">
        <f t="shared" si="641"/>
        <v>"eventName"</v>
      </c>
      <c r="AI1328" t="str">
        <f t="shared" si="642"/>
        <v>".string"</v>
      </c>
      <c r="AJ1328" t="str">
        <f t="shared" si="643"/>
        <v>""</v>
      </c>
      <c r="AK1328" t="str">
        <f t="shared" si="644"/>
        <v>"hasOne"</v>
      </c>
      <c r="AL1328" t="str">
        <f t="shared" si="645"/>
        <v>"Event.LogisticsEvent","eventName",".string","","hasOne"</v>
      </c>
      <c r="AN1328">
        <f>COUNTIF(View_conceptual!G:G,L1328)</f>
        <v>1</v>
      </c>
      <c r="AO1328">
        <f>COUNTIF(View_conceptual!H:H,L1328)+COUNTIF(View_conceptual!I:I,N1328)</f>
        <v>0</v>
      </c>
      <c r="AQ1328" t="str">
        <f t="shared" si="646"/>
        <v>"Event","LogisticsEvent","eventName","","string",11,"Event details","If no EventCode provided; event name - e.g. Security clearance","false","false","","https://onerecord.iata.org/ns/cargo#LogisticsEvent","https://onerecord.iata.org/ns/cargo#eventName","http://www.w3.org/2001/XMLSchema#string"</v>
      </c>
      <c r="AR1328" t="str">
        <f t="shared" si="647"/>
        <v/>
      </c>
      <c r="AT1328">
        <f>COUNTIF(View_full!G:G,L1328)</f>
        <v>1</v>
      </c>
      <c r="AU1328">
        <f>COUNTIF(View_full!H:H,L1328)+COUNTIF(View_full!I:I,N1328)</f>
        <v>0</v>
      </c>
      <c r="AV1328">
        <f>COUNTIFS(Property_Manual!$A$2:$A$1206,Raw!L1328,Property_Manual!$B$2:$B$1206,Raw!M1328,Property_Manual!$C$2:$C$1206,Raw!N1328,Property_Manual!$D$2:$D$1206,Raw!O1328,Property_Manual!$F$2:$F$1206,"x")</f>
        <v>0</v>
      </c>
      <c r="AW1328" t="str">
        <f t="shared" si="648"/>
        <v>"Event","LogisticsEvent","eventName","","string",11,"Event details","If no EventCode provided; event name - e.g. Security clearance","false","false","","https://onerecord.iata.org/ns/cargo#LogisticsEvent","https://onerecord.iata.org/ns/cargo#eventName","http://www.w3.org/2001/XMLSchema#string"</v>
      </c>
      <c r="AX1328" t="str">
        <f t="shared" si="649"/>
        <v/>
      </c>
      <c r="AY1328" t="str">
        <f t="shared" si="650"/>
        <v/>
      </c>
    </row>
    <row r="1329" spans="1:51" x14ac:dyDescent="0.2">
      <c r="A1329" s="5" t="s">
        <v>1254</v>
      </c>
      <c r="B1329" s="5" t="s">
        <v>1212</v>
      </c>
      <c r="C1329" s="5" t="s">
        <v>41</v>
      </c>
      <c r="D1329" s="5" t="s">
        <v>718</v>
      </c>
      <c r="F1329" s="5" t="s">
        <v>47</v>
      </c>
      <c r="G1329">
        <v>1</v>
      </c>
      <c r="I1329" s="5" t="s">
        <v>700</v>
      </c>
      <c r="J1329" s="5" t="s">
        <v>719</v>
      </c>
      <c r="K1329" s="5"/>
      <c r="L1329" t="str">
        <f t="shared" si="620"/>
        <v>LogisticsEvent</v>
      </c>
      <c r="M1329" t="str">
        <f t="shared" si="621"/>
        <v>partialEventIndicator</v>
      </c>
      <c r="N1329" t="str">
        <f t="shared" si="622"/>
        <v>boolean</v>
      </c>
      <c r="O1329" t="str">
        <f t="shared" si="623"/>
        <v/>
      </c>
      <c r="P1329" t="str">
        <f t="shared" si="624"/>
        <v/>
      </c>
      <c r="Q1329" t="str">
        <f t="shared" si="625"/>
        <v>Object</v>
      </c>
      <c r="R1329" t="str">
        <f t="shared" si="626"/>
        <v>"Event"</v>
      </c>
      <c r="S1329" t="str">
        <f t="shared" si="627"/>
        <v>"LogisticsEvent"</v>
      </c>
      <c r="T1329" t="str">
        <f t="shared" si="628"/>
        <v>"partialEventIndicator"</v>
      </c>
      <c r="U1329" t="str">
        <f t="shared" si="629"/>
        <v>""</v>
      </c>
      <c r="V1329" t="str">
        <f t="shared" si="630"/>
        <v>"boolean"</v>
      </c>
      <c r="W1329">
        <f>IF($A1329="Implicit","",COUNTIFS($C$8:C1329,C1329,$A$8:A1329,"Explicit"))</f>
        <v>12</v>
      </c>
      <c r="X1329" t="str">
        <f t="shared" si="631"/>
        <v>"Event details"</v>
      </c>
      <c r="Y1329" t="str">
        <f t="shared" si="632"/>
        <v>"Boolean indicating that the LogisticsEvent is only applicable for parts of the LogisticObject it was recorded for; for example for some Pieces of a Shipment"</v>
      </c>
      <c r="Z1329" t="str">
        <f t="shared" si="633"/>
        <v>"false"</v>
      </c>
      <c r="AA1329" t="str">
        <f t="shared" si="634"/>
        <v>"false"</v>
      </c>
      <c r="AB1329" t="str">
        <f t="shared" si="635"/>
        <v>""</v>
      </c>
      <c r="AC1329" t="str">
        <f t="shared" si="636"/>
        <v>"https://onerecord.iata.org/ns/cargo#LogisticsEvent"</v>
      </c>
      <c r="AD1329" t="str">
        <f t="shared" si="637"/>
        <v>"https://onerecord.iata.org/ns/cargo#partialEventIndicator"</v>
      </c>
      <c r="AE1329" t="str">
        <f t="shared" si="638"/>
        <v>"http://www.w3.org/2001/XMLSchema#boolean"</v>
      </c>
      <c r="AF1329" t="str">
        <f t="shared" si="639"/>
        <v>"Event","LogisticsEvent","partialEventIndicator","","boolean",12,"Event details","Boolean indicating that the LogisticsEvent is only applicable for parts of the LogisticObject it was recorded for; for example for some Pieces of a Shipment","false","false","","https://onerecord.iata.org/ns/cargo#LogisticsEvent","https://onerecord.iata.org/ns/cargo#partialEventIndicator","http://www.w3.org/2001/XMLSchema#boolean"</v>
      </c>
      <c r="AG1329" t="str">
        <f t="shared" si="640"/>
        <v>"Event.LogisticsEvent"</v>
      </c>
      <c r="AH1329" t="str">
        <f t="shared" si="641"/>
        <v>"partialEventIndicator"</v>
      </c>
      <c r="AI1329" t="str">
        <f t="shared" si="642"/>
        <v>".boolean"</v>
      </c>
      <c r="AJ1329" t="str">
        <f t="shared" si="643"/>
        <v>""</v>
      </c>
      <c r="AK1329" t="str">
        <f t="shared" si="644"/>
        <v>"hasOne"</v>
      </c>
      <c r="AL1329" t="str">
        <f t="shared" si="645"/>
        <v>"Event.LogisticsEvent","partialEventIndicator",".boolean","","hasOne"</v>
      </c>
      <c r="AN1329">
        <f>COUNTIF(View_conceptual!G:G,L1329)</f>
        <v>1</v>
      </c>
      <c r="AO1329">
        <f>COUNTIF(View_conceptual!H:H,L1329)+COUNTIF(View_conceptual!I:I,N1329)</f>
        <v>0</v>
      </c>
      <c r="AQ1329" t="str">
        <f t="shared" si="646"/>
        <v>"Event","LogisticsEvent","partialEventIndicator","","boolean",12,"Event details","Boolean indicating that the LogisticsEvent is only applicable for parts of the LogisticObject it was recorded for; for example for some Pieces of a Shipment","false","false","","https://onerecord.iata.org/ns/cargo#LogisticsEvent","https://onerecord.iata.org/ns/cargo#partialEventIndicator","http://www.w3.org/2001/XMLSchema#boolean"</v>
      </c>
      <c r="AR1329" t="str">
        <f t="shared" si="647"/>
        <v/>
      </c>
      <c r="AT1329">
        <f>COUNTIF(View_full!G:G,L1329)</f>
        <v>1</v>
      </c>
      <c r="AU1329">
        <f>COUNTIF(View_full!H:H,L1329)+COUNTIF(View_full!I:I,N1329)</f>
        <v>0</v>
      </c>
      <c r="AV1329">
        <f>COUNTIFS(Property_Manual!$A$2:$A$1206,Raw!L1329,Property_Manual!$B$2:$B$1206,Raw!M1329,Property_Manual!$C$2:$C$1206,Raw!N1329,Property_Manual!$D$2:$D$1206,Raw!O1329,Property_Manual!$F$2:$F$1206,"x")</f>
        <v>0</v>
      </c>
      <c r="AW1329" t="str">
        <f t="shared" si="648"/>
        <v>"Event","LogisticsEvent","partialEventIndicator","","boolean",12,"Event details","Boolean indicating that the LogisticsEvent is only applicable for parts of the LogisticObject it was recorded for; for example for some Pieces of a Shipment","false","false","","https://onerecord.iata.org/ns/cargo#LogisticsEvent","https://onerecord.iata.org/ns/cargo#partialEventIndicator","http://www.w3.org/2001/XMLSchema#boolean"</v>
      </c>
      <c r="AX1329" t="str">
        <f t="shared" si="649"/>
        <v/>
      </c>
      <c r="AY1329" t="str">
        <f t="shared" si="650"/>
        <v/>
      </c>
    </row>
    <row r="1330" spans="1:51" x14ac:dyDescent="0.2">
      <c r="A1330" s="5" t="s">
        <v>1255</v>
      </c>
      <c r="B1330" s="5" t="s">
        <v>1212</v>
      </c>
      <c r="C1330" s="5" t="s">
        <v>41</v>
      </c>
      <c r="D1330" s="5" t="s">
        <v>702</v>
      </c>
      <c r="F1330" s="5" t="s">
        <v>3152</v>
      </c>
      <c r="G1330">
        <v>1</v>
      </c>
      <c r="I1330" s="5" t="s">
        <v>700</v>
      </c>
      <c r="J1330" s="5" t="s">
        <v>703</v>
      </c>
      <c r="K1330" s="5"/>
      <c r="L1330" t="str">
        <f t="shared" si="620"/>
        <v>LogisticsEvent</v>
      </c>
      <c r="M1330" t="str">
        <f t="shared" si="621"/>
        <v>eventFor</v>
      </c>
      <c r="N1330" t="str">
        <f t="shared" si="622"/>
        <v>HandlingService</v>
      </c>
      <c r="O1330" t="str">
        <f t="shared" si="623"/>
        <v/>
      </c>
      <c r="P1330" t="str">
        <f t="shared" si="624"/>
        <v/>
      </c>
      <c r="Q1330" t="str">
        <f t="shared" si="625"/>
        <v>Object</v>
      </c>
      <c r="R1330" t="str">
        <f t="shared" si="626"/>
        <v/>
      </c>
      <c r="S1330" t="str">
        <f t="shared" si="627"/>
        <v/>
      </c>
      <c r="T1330" t="str">
        <f t="shared" si="628"/>
        <v/>
      </c>
      <c r="U1330" t="str">
        <f t="shared" si="629"/>
        <v/>
      </c>
      <c r="V1330" t="str">
        <f t="shared" si="630"/>
        <v/>
      </c>
      <c r="W1330" t="str">
        <f>IF($A1330="Implicit","",COUNTIFS($C$8:C1330,C1330,$A$8:A1330,"Explicit"))</f>
        <v/>
      </c>
      <c r="X1330" t="str">
        <f t="shared" si="631"/>
        <v/>
      </c>
      <c r="Y1330" t="str">
        <f t="shared" si="632"/>
        <v/>
      </c>
      <c r="Z1330" t="str">
        <f t="shared" si="633"/>
        <v/>
      </c>
      <c r="AA1330" t="str">
        <f t="shared" si="634"/>
        <v/>
      </c>
      <c r="AB1330" t="str">
        <f t="shared" si="635"/>
        <v/>
      </c>
      <c r="AC1330" t="str">
        <f t="shared" si="636"/>
        <v/>
      </c>
      <c r="AD1330" t="str">
        <f t="shared" si="637"/>
        <v/>
      </c>
      <c r="AE1330" t="str">
        <f t="shared" si="638"/>
        <v/>
      </c>
      <c r="AF1330" t="str">
        <f t="shared" si="639"/>
        <v/>
      </c>
      <c r="AG1330" t="str">
        <f t="shared" si="640"/>
        <v>"Event.LogisticsEvent"</v>
      </c>
      <c r="AH1330" t="str">
        <f t="shared" si="641"/>
        <v>"eventFor"</v>
      </c>
      <c r="AI1330" t="str">
        <f t="shared" si="642"/>
        <v>".HandlingService"</v>
      </c>
      <c r="AJ1330" t="str">
        <f t="shared" si="643"/>
        <v>""</v>
      </c>
      <c r="AK1330" t="str">
        <f t="shared" si="644"/>
        <v>"hasOne"</v>
      </c>
      <c r="AL1330" t="str">
        <f t="shared" si="645"/>
        <v>"Event.LogisticsEvent","eventFor",".HandlingService","","hasOne"</v>
      </c>
      <c r="AN1330">
        <f>COUNTIF(View_conceptual!G:G,L1330)</f>
        <v>1</v>
      </c>
      <c r="AO1330">
        <f>COUNTIF(View_conceptual!H:H,L1330)+COUNTIF(View_conceptual!I:I,N1330)</f>
        <v>0</v>
      </c>
      <c r="AQ1330" t="str">
        <f t="shared" si="646"/>
        <v/>
      </c>
      <c r="AR1330" t="str">
        <f t="shared" si="647"/>
        <v/>
      </c>
      <c r="AT1330">
        <f>COUNTIF(View_full!G:G,L1330)</f>
        <v>1</v>
      </c>
      <c r="AU1330">
        <f>COUNTIF(View_full!H:H,L1330)+COUNTIF(View_full!I:I,N1330)</f>
        <v>0</v>
      </c>
      <c r="AV1330">
        <f>COUNTIFS(Property_Manual!$A$2:$A$1206,Raw!L1330,Property_Manual!$B$2:$B$1206,Raw!M1330,Property_Manual!$C$2:$C$1206,Raw!N1330,Property_Manual!$D$2:$D$1206,Raw!O1330,Property_Manual!$F$2:$F$1206,"x")</f>
        <v>0</v>
      </c>
      <c r="AW1330" t="str">
        <f t="shared" si="648"/>
        <v/>
      </c>
      <c r="AX1330" t="str">
        <f t="shared" si="649"/>
        <v/>
      </c>
      <c r="AY1330" t="str">
        <f t="shared" si="650"/>
        <v/>
      </c>
    </row>
    <row r="1331" spans="1:51" x14ac:dyDescent="0.2">
      <c r="A1331" s="5" t="s">
        <v>1255</v>
      </c>
      <c r="B1331" s="5" t="s">
        <v>1212</v>
      </c>
      <c r="C1331" s="5" t="s">
        <v>41</v>
      </c>
      <c r="D1331" s="5" t="s">
        <v>43</v>
      </c>
      <c r="E1331" t="s">
        <v>1198</v>
      </c>
      <c r="F1331" s="5" t="s">
        <v>44</v>
      </c>
      <c r="I1331" s="5" t="s">
        <v>700</v>
      </c>
      <c r="J1331" s="5" t="s">
        <v>45</v>
      </c>
      <c r="K1331" s="5"/>
      <c r="L1331" t="str">
        <f t="shared" si="620"/>
        <v>LogisticsEvent</v>
      </c>
      <c r="M1331" t="str">
        <f t="shared" si="621"/>
        <v>externalReferences</v>
      </c>
      <c r="N1331" t="str">
        <f t="shared" si="622"/>
        <v>ExternalReference</v>
      </c>
      <c r="O1331" t="str">
        <f t="shared" si="623"/>
        <v/>
      </c>
      <c r="P1331" t="str">
        <f t="shared" si="624"/>
        <v/>
      </c>
      <c r="Q1331" t="str">
        <f t="shared" si="625"/>
        <v>Object</v>
      </c>
      <c r="R1331" t="str">
        <f t="shared" si="626"/>
        <v/>
      </c>
      <c r="S1331" t="str">
        <f t="shared" si="627"/>
        <v/>
      </c>
      <c r="T1331" t="str">
        <f t="shared" si="628"/>
        <v/>
      </c>
      <c r="U1331" t="str">
        <f t="shared" si="629"/>
        <v/>
      </c>
      <c r="V1331" t="str">
        <f t="shared" si="630"/>
        <v/>
      </c>
      <c r="W1331" t="str">
        <f>IF($A1331="Implicit","",COUNTIFS($C$8:C1331,C1331,$A$8:A1331,"Explicit"))</f>
        <v/>
      </c>
      <c r="X1331" t="str">
        <f t="shared" si="631"/>
        <v/>
      </c>
      <c r="Y1331" t="str">
        <f t="shared" si="632"/>
        <v/>
      </c>
      <c r="Z1331" t="str">
        <f t="shared" si="633"/>
        <v/>
      </c>
      <c r="AA1331" t="str">
        <f t="shared" si="634"/>
        <v/>
      </c>
      <c r="AB1331" t="str">
        <f t="shared" si="635"/>
        <v/>
      </c>
      <c r="AC1331" t="str">
        <f t="shared" si="636"/>
        <v/>
      </c>
      <c r="AD1331" t="str">
        <f t="shared" si="637"/>
        <v/>
      </c>
      <c r="AE1331" t="str">
        <f t="shared" si="638"/>
        <v/>
      </c>
      <c r="AF1331" t="str">
        <f t="shared" si="639"/>
        <v/>
      </c>
      <c r="AG1331" t="str">
        <f t="shared" si="640"/>
        <v>"Event.LogisticsEvent"</v>
      </c>
      <c r="AH1331" t="str">
        <f t="shared" si="641"/>
        <v>"externalReferences"</v>
      </c>
      <c r="AI1331" t="str">
        <f t="shared" si="642"/>
        <v>"Common.ExternalReference"</v>
      </c>
      <c r="AJ1331" t="str">
        <f t="shared" si="643"/>
        <v>""</v>
      </c>
      <c r="AK1331" t="str">
        <f t="shared" si="644"/>
        <v>"hasMany"</v>
      </c>
      <c r="AL1331" t="str">
        <f t="shared" si="645"/>
        <v>"Event.LogisticsEvent","externalReferences","Common.ExternalReference","","hasMany"</v>
      </c>
      <c r="AN1331">
        <f>COUNTIF(View_conceptual!G:G,L1331)</f>
        <v>1</v>
      </c>
      <c r="AO1331">
        <f>COUNTIF(View_conceptual!H:H,L1331)+COUNTIF(View_conceptual!I:I,N1331)</f>
        <v>0</v>
      </c>
      <c r="AQ1331" t="str">
        <f t="shared" si="646"/>
        <v/>
      </c>
      <c r="AR1331" t="str">
        <f t="shared" si="647"/>
        <v/>
      </c>
      <c r="AT1331">
        <f>COUNTIF(View_full!G:G,L1331)</f>
        <v>1</v>
      </c>
      <c r="AU1331">
        <f>COUNTIF(View_full!H:H,L1331)+COUNTIF(View_full!I:I,N1331)</f>
        <v>0</v>
      </c>
      <c r="AV1331">
        <f>COUNTIFS(Property_Manual!$A$2:$A$1206,Raw!L1331,Property_Manual!$B$2:$B$1206,Raw!M1331,Property_Manual!$C$2:$C$1206,Raw!N1331,Property_Manual!$D$2:$D$1206,Raw!O1331,Property_Manual!$F$2:$F$1206,"x")</f>
        <v>0</v>
      </c>
      <c r="AW1331" t="str">
        <f t="shared" si="648"/>
        <v/>
      </c>
      <c r="AX1331" t="str">
        <f t="shared" si="649"/>
        <v/>
      </c>
      <c r="AY1331" t="str">
        <f t="shared" si="650"/>
        <v/>
      </c>
    </row>
    <row r="1332" spans="1:51" x14ac:dyDescent="0.2">
      <c r="A1332" s="5" t="s">
        <v>1255</v>
      </c>
      <c r="B1332" s="5" t="s">
        <v>1212</v>
      </c>
      <c r="C1332" s="5" t="s">
        <v>41</v>
      </c>
      <c r="D1332" s="5" t="s">
        <v>91</v>
      </c>
      <c r="E1332" t="s">
        <v>49</v>
      </c>
      <c r="F1332" s="5" t="s">
        <v>92</v>
      </c>
      <c r="I1332" s="5" t="s">
        <v>700</v>
      </c>
      <c r="J1332" s="5" t="s">
        <v>93</v>
      </c>
      <c r="K1332" s="5"/>
      <c r="L1332" t="str">
        <f t="shared" si="620"/>
        <v>LogisticsEvent</v>
      </c>
      <c r="M1332" t="str">
        <f t="shared" si="621"/>
        <v>involvedParties</v>
      </c>
      <c r="N1332" t="str">
        <f t="shared" si="622"/>
        <v>Party</v>
      </c>
      <c r="O1332" t="str">
        <f t="shared" si="623"/>
        <v/>
      </c>
      <c r="P1332" t="str">
        <f t="shared" si="624"/>
        <v/>
      </c>
      <c r="Q1332" t="str">
        <f t="shared" si="625"/>
        <v>Object</v>
      </c>
      <c r="R1332" t="str">
        <f t="shared" si="626"/>
        <v/>
      </c>
      <c r="S1332" t="str">
        <f t="shared" si="627"/>
        <v/>
      </c>
      <c r="T1332" t="str">
        <f t="shared" si="628"/>
        <v/>
      </c>
      <c r="U1332" t="str">
        <f t="shared" si="629"/>
        <v/>
      </c>
      <c r="V1332" t="str">
        <f t="shared" si="630"/>
        <v/>
      </c>
      <c r="W1332" t="str">
        <f>IF($A1332="Implicit","",COUNTIFS($C$8:C1332,C1332,$A$8:A1332,"Explicit"))</f>
        <v/>
      </c>
      <c r="X1332" t="str">
        <f t="shared" si="631"/>
        <v/>
      </c>
      <c r="Y1332" t="str">
        <f t="shared" si="632"/>
        <v/>
      </c>
      <c r="Z1332" t="str">
        <f t="shared" si="633"/>
        <v/>
      </c>
      <c r="AA1332" t="str">
        <f t="shared" si="634"/>
        <v/>
      </c>
      <c r="AB1332" t="str">
        <f t="shared" si="635"/>
        <v/>
      </c>
      <c r="AC1332" t="str">
        <f t="shared" si="636"/>
        <v/>
      </c>
      <c r="AD1332" t="str">
        <f t="shared" si="637"/>
        <v/>
      </c>
      <c r="AE1332" t="str">
        <f t="shared" si="638"/>
        <v/>
      </c>
      <c r="AF1332" t="str">
        <f t="shared" si="639"/>
        <v/>
      </c>
      <c r="AG1332" t="str">
        <f t="shared" si="640"/>
        <v>"Event.LogisticsEvent"</v>
      </c>
      <c r="AH1332" t="str">
        <f t="shared" si="641"/>
        <v>"involvedParties"</v>
      </c>
      <c r="AI1332" t="str">
        <f t="shared" si="642"/>
        <v>"Embedded.Party"</v>
      </c>
      <c r="AJ1332" t="str">
        <f t="shared" si="643"/>
        <v>""</v>
      </c>
      <c r="AK1332" t="str">
        <f t="shared" si="644"/>
        <v>"hasMany"</v>
      </c>
      <c r="AL1332" t="str">
        <f t="shared" si="645"/>
        <v>"Event.LogisticsEvent","involvedParties","Embedded.Party","","hasMany"</v>
      </c>
      <c r="AN1332">
        <f>COUNTIF(View_conceptual!G:G,L1332)</f>
        <v>1</v>
      </c>
      <c r="AO1332">
        <f>COUNTIF(View_conceptual!H:H,L1332)+COUNTIF(View_conceptual!I:I,N1332)</f>
        <v>0</v>
      </c>
      <c r="AQ1332" t="str">
        <f t="shared" si="646"/>
        <v/>
      </c>
      <c r="AR1332" t="str">
        <f t="shared" si="647"/>
        <v/>
      </c>
      <c r="AT1332">
        <f>COUNTIF(View_full!G:G,L1332)</f>
        <v>1</v>
      </c>
      <c r="AU1332">
        <f>COUNTIF(View_full!H:H,L1332)+COUNTIF(View_full!I:I,N1332)</f>
        <v>0</v>
      </c>
      <c r="AV1332">
        <f>COUNTIFS(Property_Manual!$A$2:$A$1206,Raw!L1332,Property_Manual!$B$2:$B$1206,Raw!M1332,Property_Manual!$C$2:$C$1206,Raw!N1332,Property_Manual!$D$2:$D$1206,Raw!O1332,Property_Manual!$F$2:$F$1206,"x")</f>
        <v>0</v>
      </c>
      <c r="AW1332" t="str">
        <f t="shared" si="648"/>
        <v/>
      </c>
      <c r="AX1332" t="str">
        <f t="shared" si="649"/>
        <v/>
      </c>
      <c r="AY1332" t="str">
        <f t="shared" si="650"/>
        <v/>
      </c>
    </row>
    <row r="1333" spans="1:51" x14ac:dyDescent="0.2">
      <c r="A1333" s="5" t="s">
        <v>1254</v>
      </c>
      <c r="B1333" s="5" t="s">
        <v>1196</v>
      </c>
      <c r="C1333" s="5" t="s">
        <v>372</v>
      </c>
      <c r="D1333" s="5" t="s">
        <v>38</v>
      </c>
      <c r="E1333" t="s">
        <v>1209</v>
      </c>
      <c r="F1333" s="5" t="s">
        <v>23</v>
      </c>
      <c r="H1333" t="s">
        <v>415</v>
      </c>
      <c r="I1333" s="5" t="s">
        <v>373</v>
      </c>
      <c r="J1333" s="5" t="s">
        <v>39</v>
      </c>
      <c r="K1333" s="5"/>
      <c r="L1333" t="str">
        <f t="shared" si="620"/>
        <v>LogisticsObject</v>
      </c>
      <c r="M1333" t="str">
        <f t="shared" si="621"/>
        <v>checks</v>
      </c>
      <c r="N1333" t="str">
        <f t="shared" si="622"/>
        <v>Check</v>
      </c>
      <c r="O1333" t="str">
        <f t="shared" si="623"/>
        <v>checkedObject</v>
      </c>
      <c r="P1333" t="str">
        <f t="shared" si="624"/>
        <v/>
      </c>
      <c r="Q1333" t="str">
        <f t="shared" si="625"/>
        <v>Object</v>
      </c>
      <c r="R1333" t="str">
        <f t="shared" si="626"/>
        <v>"Abstract"</v>
      </c>
      <c r="S1333" t="str">
        <f t="shared" si="627"/>
        <v>"LogisticsObject"</v>
      </c>
      <c r="T1333" t="str">
        <f t="shared" si="628"/>
        <v>"checks"</v>
      </c>
      <c r="U1333" t="str">
        <f t="shared" si="629"/>
        <v>"Action"</v>
      </c>
      <c r="V1333" t="str">
        <f t="shared" si="630"/>
        <v>"Check"</v>
      </c>
      <c r="W1333">
        <f>IF($A1333="Implicit","",COUNTIFS($C$8:C1333,C1333,$A$8:A1333,"Explicit"))</f>
        <v>1</v>
      </c>
      <c r="X1333" t="str">
        <f t="shared" si="631"/>
        <v>"Logistics Object parent class; containing all common properties for logistics objects."</v>
      </c>
      <c r="Y1333" t="str">
        <f t="shared" si="632"/>
        <v>"References to the CheckActions performed on the object"</v>
      </c>
      <c r="Z1333" t="str">
        <f t="shared" si="633"/>
        <v>"true"</v>
      </c>
      <c r="AA1333" t="str">
        <f t="shared" si="634"/>
        <v>"false"</v>
      </c>
      <c r="AB1333" t="str">
        <f t="shared" si="635"/>
        <v>""</v>
      </c>
      <c r="AC1333" t="str">
        <f t="shared" si="636"/>
        <v>"https://onerecord.iata.org/ns/cargo#LogisticsObject"</v>
      </c>
      <c r="AD1333" t="str">
        <f t="shared" si="637"/>
        <v>"https://onerecord.iata.org/ns/cargo#checks"</v>
      </c>
      <c r="AE1333" t="str">
        <f t="shared" si="638"/>
        <v>"https://onerecord.iata.org/ns/cargo#Check"</v>
      </c>
      <c r="AF1333" t="str">
        <f t="shared" si="639"/>
        <v>"Abstract","LogisticsObject","checks","Action","Check",1,"Logistics Object parent class; containing all common properties for logistics objects.","References to the CheckActions performed on the object","true","false","","https://onerecord.iata.org/ns/cargo#LogisticsObject","https://onerecord.iata.org/ns/cargo#checks","https://onerecord.iata.org/ns/cargo#Check"</v>
      </c>
      <c r="AG1333" t="str">
        <f t="shared" si="640"/>
        <v>"Abstract.LogisticsObject"</v>
      </c>
      <c r="AH1333" t="str">
        <f t="shared" si="641"/>
        <v>"checks"</v>
      </c>
      <c r="AI1333" t="str">
        <f t="shared" si="642"/>
        <v>"Action.Check"</v>
      </c>
      <c r="AJ1333" t="str">
        <f t="shared" si="643"/>
        <v>"checkedObject"</v>
      </c>
      <c r="AK1333" t="str">
        <f t="shared" si="644"/>
        <v>"hasMany"</v>
      </c>
      <c r="AL1333" t="str">
        <f t="shared" si="645"/>
        <v>"Abstract.LogisticsObject","checks","Action.Check","checkedObject","hasMany"</v>
      </c>
      <c r="AN1333">
        <f>COUNTIF(View_conceptual!G:G,L1333)</f>
        <v>0</v>
      </c>
      <c r="AO1333">
        <f>COUNTIF(View_conceptual!H:H,L1333)+COUNTIF(View_conceptual!I:I,N1333)</f>
        <v>0</v>
      </c>
      <c r="AQ1333" t="str">
        <f t="shared" si="646"/>
        <v/>
      </c>
      <c r="AR1333" t="str">
        <f t="shared" si="647"/>
        <v/>
      </c>
      <c r="AT1333">
        <f>COUNTIF(View_full!G:G,L1333)</f>
        <v>1</v>
      </c>
      <c r="AU1333">
        <f>COUNTIF(View_full!H:H,L1333)+COUNTIF(View_full!I:I,N1333)</f>
        <v>0</v>
      </c>
      <c r="AV1333">
        <f>COUNTIFS(Property_Manual!$A$2:$A$1206,Raw!L1333,Property_Manual!$B$2:$B$1206,Raw!M1333,Property_Manual!$C$2:$C$1206,Raw!N1333,Property_Manual!$D$2:$D$1206,Raw!O1333,Property_Manual!$F$2:$F$1206,"x")</f>
        <v>0</v>
      </c>
      <c r="AW1333" t="str">
        <f t="shared" si="648"/>
        <v>"Abstract","LogisticsObject","checks","Action","Check",1,"Logistics Object parent class; containing all common properties for logistics objects.","References to the CheckActions performed on the object","true","false","","https://onerecord.iata.org/ns/cargo#LogisticsObject","https://onerecord.iata.org/ns/cargo#checks","https://onerecord.iata.org/ns/cargo#Check"</v>
      </c>
      <c r="AX1333" t="str">
        <f t="shared" si="649"/>
        <v/>
      </c>
      <c r="AY1333" t="str">
        <f t="shared" si="650"/>
        <v/>
      </c>
    </row>
    <row r="1334" spans="1:51" x14ac:dyDescent="0.2">
      <c r="A1334" s="5" t="s">
        <v>1254</v>
      </c>
      <c r="B1334" s="5" t="s">
        <v>1196</v>
      </c>
      <c r="C1334" s="5" t="s">
        <v>372</v>
      </c>
      <c r="D1334" s="5" t="s">
        <v>43</v>
      </c>
      <c r="E1334" t="s">
        <v>1198</v>
      </c>
      <c r="F1334" s="5" t="s">
        <v>44</v>
      </c>
      <c r="H1334" t="s">
        <v>654</v>
      </c>
      <c r="I1334" s="5" t="s">
        <v>373</v>
      </c>
      <c r="J1334" s="5" t="s">
        <v>45</v>
      </c>
      <c r="K1334" s="5"/>
      <c r="L1334" t="str">
        <f t="shared" si="620"/>
        <v>LogisticsObject</v>
      </c>
      <c r="M1334" t="str">
        <f t="shared" si="621"/>
        <v>externalReferences</v>
      </c>
      <c r="N1334" t="str">
        <f t="shared" si="622"/>
        <v>ExternalReference</v>
      </c>
      <c r="O1334" t="str">
        <f t="shared" si="623"/>
        <v>referenceForObjects</v>
      </c>
      <c r="P1334" t="str">
        <f t="shared" si="624"/>
        <v/>
      </c>
      <c r="Q1334" t="str">
        <f t="shared" si="625"/>
        <v>Object</v>
      </c>
      <c r="R1334" t="str">
        <f t="shared" si="626"/>
        <v>"Abstract"</v>
      </c>
      <c r="S1334" t="str">
        <f t="shared" si="627"/>
        <v>"LogisticsObject"</v>
      </c>
      <c r="T1334" t="str">
        <f t="shared" si="628"/>
        <v>"externalReferences"</v>
      </c>
      <c r="U1334" t="str">
        <f t="shared" si="629"/>
        <v>"Common"</v>
      </c>
      <c r="V1334" t="str">
        <f t="shared" si="630"/>
        <v>"ExternalReference"</v>
      </c>
      <c r="W1334">
        <f>IF($A1334="Implicit","",COUNTIFS($C$8:C1334,C1334,$A$8:A1334,"Explicit"))</f>
        <v>2</v>
      </c>
      <c r="X1334" t="str">
        <f t="shared" si="631"/>
        <v>"Logistics Object parent class; containing all common properties for logistics objects."</v>
      </c>
      <c r="Y1334" t="str">
        <f t="shared" si="632"/>
        <v>"References to all associated ExternalReferences"</v>
      </c>
      <c r="Z1334" t="str">
        <f t="shared" si="633"/>
        <v>"true"</v>
      </c>
      <c r="AA1334" t="str">
        <f t="shared" si="634"/>
        <v>"false"</v>
      </c>
      <c r="AB1334" t="str">
        <f t="shared" si="635"/>
        <v>""</v>
      </c>
      <c r="AC1334" t="str">
        <f t="shared" si="636"/>
        <v>"https://onerecord.iata.org/ns/cargo#LogisticsObject"</v>
      </c>
      <c r="AD1334" t="str">
        <f t="shared" si="637"/>
        <v>"https://onerecord.iata.org/ns/cargo#externalReferences"</v>
      </c>
      <c r="AE1334" t="str">
        <f t="shared" si="638"/>
        <v>"https://onerecord.iata.org/ns/cargo#ExternalReference"</v>
      </c>
      <c r="AF1334" t="str">
        <f t="shared" si="639"/>
        <v>"Abstract","LogisticsObject","externalReferences","Common","ExternalReference",2,"Logistics Object parent class; containing all common properties for logistics objects.","References to all associated ExternalReferences","true","false","","https://onerecord.iata.org/ns/cargo#LogisticsObject","https://onerecord.iata.org/ns/cargo#externalReferences","https://onerecord.iata.org/ns/cargo#ExternalReference"</v>
      </c>
      <c r="AG1334" t="str">
        <f t="shared" si="640"/>
        <v>"Abstract.LogisticsObject"</v>
      </c>
      <c r="AH1334" t="str">
        <f t="shared" si="641"/>
        <v>"externalReferences"</v>
      </c>
      <c r="AI1334" t="str">
        <f t="shared" si="642"/>
        <v>"Common.ExternalReference"</v>
      </c>
      <c r="AJ1334" t="str">
        <f t="shared" si="643"/>
        <v>"referenceForObjects"</v>
      </c>
      <c r="AK1334" t="str">
        <f t="shared" si="644"/>
        <v>"hasMany"</v>
      </c>
      <c r="AL1334" t="str">
        <f t="shared" si="645"/>
        <v>"Abstract.LogisticsObject","externalReferences","Common.ExternalReference","referenceForObjects","hasMany"</v>
      </c>
      <c r="AN1334">
        <f>COUNTIF(View_conceptual!G:G,L1334)</f>
        <v>0</v>
      </c>
      <c r="AO1334">
        <f>COUNTIF(View_conceptual!H:H,L1334)+COUNTIF(View_conceptual!I:I,N1334)</f>
        <v>0</v>
      </c>
      <c r="AQ1334" t="str">
        <f t="shared" si="646"/>
        <v/>
      </c>
      <c r="AR1334" t="str">
        <f t="shared" si="647"/>
        <v/>
      </c>
      <c r="AT1334">
        <f>COUNTIF(View_full!G:G,L1334)</f>
        <v>1</v>
      </c>
      <c r="AU1334">
        <f>COUNTIF(View_full!H:H,L1334)+COUNTIF(View_full!I:I,N1334)</f>
        <v>0</v>
      </c>
      <c r="AV1334">
        <f>COUNTIFS(Property_Manual!$A$2:$A$1206,Raw!L1334,Property_Manual!$B$2:$B$1206,Raw!M1334,Property_Manual!$C$2:$C$1206,Raw!N1334,Property_Manual!$D$2:$D$1206,Raw!O1334,Property_Manual!$F$2:$F$1206,"x")</f>
        <v>0</v>
      </c>
      <c r="AW1334" t="str">
        <f t="shared" si="648"/>
        <v>"Abstract","LogisticsObject","externalReferences","Common","ExternalReference",2,"Logistics Object parent class; containing all common properties for logistics objects.","References to all associated ExternalReferences","true","false","","https://onerecord.iata.org/ns/cargo#LogisticsObject","https://onerecord.iata.org/ns/cargo#externalReferences","https://onerecord.iata.org/ns/cargo#ExternalReference"</v>
      </c>
      <c r="AX1334" t="str">
        <f t="shared" si="649"/>
        <v/>
      </c>
      <c r="AY1334" t="str">
        <f t="shared" si="650"/>
        <v/>
      </c>
    </row>
    <row r="1335" spans="1:51" x14ac:dyDescent="0.2">
      <c r="A1335" s="5" t="s">
        <v>1255</v>
      </c>
      <c r="B1335" s="5" t="s">
        <v>1196</v>
      </c>
      <c r="C1335" s="5" t="s">
        <v>372</v>
      </c>
      <c r="D1335" s="5" t="s">
        <v>38</v>
      </c>
      <c r="E1335" t="s">
        <v>1209</v>
      </c>
      <c r="F1335" s="5" t="s">
        <v>23</v>
      </c>
      <c r="H1335" t="s">
        <v>415</v>
      </c>
      <c r="I1335" s="5" t="s">
        <v>373</v>
      </c>
      <c r="J1335" s="5" t="s">
        <v>39</v>
      </c>
      <c r="K1335" s="5"/>
      <c r="L1335" t="str">
        <f t="shared" si="620"/>
        <v>LogisticsObject</v>
      </c>
      <c r="M1335" t="str">
        <f t="shared" si="621"/>
        <v>checks</v>
      </c>
      <c r="N1335" t="str">
        <f t="shared" si="622"/>
        <v>Check</v>
      </c>
      <c r="O1335" t="str">
        <f t="shared" si="623"/>
        <v>checkedObject</v>
      </c>
      <c r="P1335" t="str">
        <f t="shared" si="624"/>
        <v/>
      </c>
      <c r="Q1335" t="str">
        <f t="shared" si="625"/>
        <v>Object</v>
      </c>
      <c r="R1335" t="str">
        <f t="shared" si="626"/>
        <v/>
      </c>
      <c r="S1335" t="str">
        <f t="shared" si="627"/>
        <v/>
      </c>
      <c r="T1335" t="str">
        <f t="shared" si="628"/>
        <v/>
      </c>
      <c r="U1335" t="str">
        <f t="shared" si="629"/>
        <v/>
      </c>
      <c r="V1335" t="str">
        <f t="shared" si="630"/>
        <v/>
      </c>
      <c r="W1335" t="str">
        <f>IF($A1335="Implicit","",COUNTIFS($C$8:C1335,C1335,$A$8:A1335,"Explicit"))</f>
        <v/>
      </c>
      <c r="X1335" t="str">
        <f t="shared" si="631"/>
        <v/>
      </c>
      <c r="Y1335" t="str">
        <f t="shared" si="632"/>
        <v/>
      </c>
      <c r="Z1335" t="str">
        <f t="shared" si="633"/>
        <v/>
      </c>
      <c r="AA1335" t="str">
        <f t="shared" si="634"/>
        <v/>
      </c>
      <c r="AB1335" t="str">
        <f t="shared" si="635"/>
        <v/>
      </c>
      <c r="AC1335" t="str">
        <f t="shared" si="636"/>
        <v/>
      </c>
      <c r="AD1335" t="str">
        <f t="shared" si="637"/>
        <v/>
      </c>
      <c r="AE1335" t="str">
        <f t="shared" si="638"/>
        <v/>
      </c>
      <c r="AF1335" t="str">
        <f t="shared" si="639"/>
        <v/>
      </c>
      <c r="AG1335" t="str">
        <f t="shared" si="640"/>
        <v>"Abstract.LogisticsObject"</v>
      </c>
      <c r="AH1335" t="str">
        <f t="shared" si="641"/>
        <v>"checks"</v>
      </c>
      <c r="AI1335" t="str">
        <f t="shared" si="642"/>
        <v>"Action.Check"</v>
      </c>
      <c r="AJ1335" t="str">
        <f t="shared" si="643"/>
        <v>"checkedObject"</v>
      </c>
      <c r="AK1335" t="str">
        <f t="shared" si="644"/>
        <v>"hasMany"</v>
      </c>
      <c r="AL1335" t="str">
        <f t="shared" si="645"/>
        <v>"Abstract.LogisticsObject","checks","Action.Check","checkedObject","hasMany"</v>
      </c>
      <c r="AN1335">
        <f>COUNTIF(View_conceptual!G:G,L1335)</f>
        <v>0</v>
      </c>
      <c r="AO1335">
        <f>COUNTIF(View_conceptual!H:H,L1335)+COUNTIF(View_conceptual!I:I,N1335)</f>
        <v>0</v>
      </c>
      <c r="AQ1335" t="str">
        <f t="shared" si="646"/>
        <v/>
      </c>
      <c r="AR1335" t="str">
        <f t="shared" si="647"/>
        <v/>
      </c>
      <c r="AT1335">
        <f>COUNTIF(View_full!G:G,L1335)</f>
        <v>1</v>
      </c>
      <c r="AU1335">
        <f>COUNTIF(View_full!H:H,L1335)+COUNTIF(View_full!I:I,N1335)</f>
        <v>0</v>
      </c>
      <c r="AV1335">
        <f>COUNTIFS(Property_Manual!$A$2:$A$1206,Raw!L1335,Property_Manual!$B$2:$B$1206,Raw!M1335,Property_Manual!$C$2:$C$1206,Raw!N1335,Property_Manual!$D$2:$D$1206,Raw!O1335,Property_Manual!$F$2:$F$1206,"x")</f>
        <v>0</v>
      </c>
      <c r="AW1335" t="str">
        <f t="shared" si="648"/>
        <v/>
      </c>
      <c r="AX1335" t="str">
        <f t="shared" si="649"/>
        <v/>
      </c>
      <c r="AY1335" t="str">
        <f t="shared" si="650"/>
        <v/>
      </c>
    </row>
    <row r="1336" spans="1:51" x14ac:dyDescent="0.2">
      <c r="A1336" s="5" t="s">
        <v>1255</v>
      </c>
      <c r="B1336" s="5" t="s">
        <v>1196</v>
      </c>
      <c r="C1336" s="5" t="s">
        <v>372</v>
      </c>
      <c r="D1336" s="5" t="s">
        <v>43</v>
      </c>
      <c r="E1336" s="5" t="s">
        <v>1198</v>
      </c>
      <c r="F1336" s="5" t="s">
        <v>44</v>
      </c>
      <c r="H1336" t="s">
        <v>654</v>
      </c>
      <c r="I1336" s="5" t="s">
        <v>373</v>
      </c>
      <c r="J1336" s="5" t="s">
        <v>45</v>
      </c>
      <c r="K1336" s="5"/>
      <c r="L1336" t="str">
        <f t="shared" si="620"/>
        <v>LogisticsObject</v>
      </c>
      <c r="M1336" t="str">
        <f t="shared" si="621"/>
        <v>externalReferences</v>
      </c>
      <c r="N1336" t="str">
        <f t="shared" si="622"/>
        <v>ExternalReference</v>
      </c>
      <c r="O1336" t="str">
        <f t="shared" si="623"/>
        <v>referenceForObjects</v>
      </c>
      <c r="P1336" t="str">
        <f t="shared" si="624"/>
        <v/>
      </c>
      <c r="Q1336" t="str">
        <f t="shared" si="625"/>
        <v>Object</v>
      </c>
      <c r="R1336" t="str">
        <f t="shared" si="626"/>
        <v/>
      </c>
      <c r="S1336" t="str">
        <f t="shared" si="627"/>
        <v/>
      </c>
      <c r="T1336" t="str">
        <f t="shared" si="628"/>
        <v/>
      </c>
      <c r="U1336" t="str">
        <f t="shared" si="629"/>
        <v/>
      </c>
      <c r="V1336" t="str">
        <f t="shared" si="630"/>
        <v/>
      </c>
      <c r="W1336" t="str">
        <f>IF($A1336="Implicit","",COUNTIFS($C$8:C1336,C1336,$A$8:A1336,"Explicit"))</f>
        <v/>
      </c>
      <c r="X1336" t="str">
        <f t="shared" si="631"/>
        <v/>
      </c>
      <c r="Y1336" t="str">
        <f t="shared" si="632"/>
        <v/>
      </c>
      <c r="Z1336" t="str">
        <f t="shared" si="633"/>
        <v/>
      </c>
      <c r="AA1336" t="str">
        <f t="shared" si="634"/>
        <v/>
      </c>
      <c r="AB1336" t="str">
        <f t="shared" si="635"/>
        <v/>
      </c>
      <c r="AC1336" t="str">
        <f t="shared" si="636"/>
        <v/>
      </c>
      <c r="AD1336" t="str">
        <f t="shared" si="637"/>
        <v/>
      </c>
      <c r="AE1336" t="str">
        <f t="shared" si="638"/>
        <v/>
      </c>
      <c r="AF1336" t="str">
        <f t="shared" si="639"/>
        <v/>
      </c>
      <c r="AG1336" t="str">
        <f t="shared" si="640"/>
        <v>"Abstract.LogisticsObject"</v>
      </c>
      <c r="AH1336" t="str">
        <f t="shared" si="641"/>
        <v>"externalReferences"</v>
      </c>
      <c r="AI1336" t="str">
        <f t="shared" si="642"/>
        <v>"Common.ExternalReference"</v>
      </c>
      <c r="AJ1336" t="str">
        <f t="shared" si="643"/>
        <v>"referenceForObjects"</v>
      </c>
      <c r="AK1336" t="str">
        <f t="shared" si="644"/>
        <v>"hasMany"</v>
      </c>
      <c r="AL1336" t="str">
        <f t="shared" si="645"/>
        <v>"Abstract.LogisticsObject","externalReferences","Common.ExternalReference","referenceForObjects","hasMany"</v>
      </c>
      <c r="AN1336">
        <f>COUNTIF(View_conceptual!G:G,L1336)</f>
        <v>0</v>
      </c>
      <c r="AO1336">
        <f>COUNTIF(View_conceptual!H:H,L1336)+COUNTIF(View_conceptual!I:I,N1336)</f>
        <v>0</v>
      </c>
      <c r="AQ1336" t="str">
        <f t="shared" si="646"/>
        <v/>
      </c>
      <c r="AR1336" t="str">
        <f t="shared" si="647"/>
        <v/>
      </c>
      <c r="AT1336">
        <f>COUNTIF(View_full!G:G,L1336)</f>
        <v>1</v>
      </c>
      <c r="AU1336">
        <f>COUNTIF(View_full!H:H,L1336)+COUNTIF(View_full!I:I,N1336)</f>
        <v>0</v>
      </c>
      <c r="AV1336">
        <f>COUNTIFS(Property_Manual!$A$2:$A$1206,Raw!L1336,Property_Manual!$B$2:$B$1206,Raw!M1336,Property_Manual!$C$2:$C$1206,Raw!N1336,Property_Manual!$D$2:$D$1206,Raw!O1336,Property_Manual!$F$2:$F$1206,"x")</f>
        <v>0</v>
      </c>
      <c r="AW1336" t="str">
        <f t="shared" si="648"/>
        <v/>
      </c>
      <c r="AX1336" t="str">
        <f t="shared" si="649"/>
        <v/>
      </c>
      <c r="AY1336" t="str">
        <f t="shared" si="650"/>
        <v/>
      </c>
    </row>
    <row r="1337" spans="1:51" x14ac:dyDescent="0.2">
      <c r="A1337" s="5" t="s">
        <v>1254</v>
      </c>
      <c r="B1337" s="5" t="s">
        <v>1196</v>
      </c>
      <c r="C1337" s="5" t="s">
        <v>372</v>
      </c>
      <c r="D1337" s="5" t="s">
        <v>40</v>
      </c>
      <c r="E1337" s="5" t="s">
        <v>1212</v>
      </c>
      <c r="F1337" s="5" t="s">
        <v>41</v>
      </c>
      <c r="I1337" s="5" t="s">
        <v>373</v>
      </c>
      <c r="J1337" s="5" t="s">
        <v>42</v>
      </c>
      <c r="K1337" s="5"/>
      <c r="L1337" t="str">
        <f t="shared" si="620"/>
        <v>LogisticsObject</v>
      </c>
      <c r="M1337" t="str">
        <f t="shared" si="621"/>
        <v>events</v>
      </c>
      <c r="N1337" t="str">
        <f t="shared" si="622"/>
        <v>LogisticsEvent</v>
      </c>
      <c r="O1337" t="str">
        <f t="shared" si="623"/>
        <v/>
      </c>
      <c r="P1337" t="str">
        <f t="shared" si="624"/>
        <v/>
      </c>
      <c r="Q1337" t="str">
        <f t="shared" si="625"/>
        <v>Object</v>
      </c>
      <c r="R1337" t="str">
        <f t="shared" si="626"/>
        <v>"Abstract"</v>
      </c>
      <c r="S1337" t="str">
        <f t="shared" si="627"/>
        <v>"LogisticsObject"</v>
      </c>
      <c r="T1337" t="str">
        <f t="shared" si="628"/>
        <v>"events"</v>
      </c>
      <c r="U1337" t="str">
        <f t="shared" si="629"/>
        <v>"Event"</v>
      </c>
      <c r="V1337" t="str">
        <f t="shared" si="630"/>
        <v>"LogisticsEvent"</v>
      </c>
      <c r="W1337">
        <f>IF($A1337="Implicit","",COUNTIFS($C$8:C1337,C1337,$A$8:A1337,"Explicit"))</f>
        <v>3</v>
      </c>
      <c r="X1337" t="str">
        <f t="shared" si="631"/>
        <v>"Logistics Object parent class; containing all common properties for logistics objects."</v>
      </c>
      <c r="Y1337" t="str">
        <f t="shared" si="632"/>
        <v>"Events object"</v>
      </c>
      <c r="Z1337" t="str">
        <f t="shared" si="633"/>
        <v>"true"</v>
      </c>
      <c r="AA1337" t="str">
        <f t="shared" si="634"/>
        <v>"false"</v>
      </c>
      <c r="AB1337" t="str">
        <f t="shared" si="635"/>
        <v>""</v>
      </c>
      <c r="AC1337" t="str">
        <f t="shared" si="636"/>
        <v>"https://onerecord.iata.org/ns/cargo#LogisticsObject"</v>
      </c>
      <c r="AD1337" t="str">
        <f t="shared" si="637"/>
        <v>"https://onerecord.iata.org/ns/cargo#events"</v>
      </c>
      <c r="AE1337" t="str">
        <f t="shared" si="638"/>
        <v>"https://onerecord.iata.org/ns/cargo#LogisticsEvent"</v>
      </c>
      <c r="AF1337" t="str">
        <f t="shared" si="639"/>
        <v>"Abstract","LogisticsObject","events","Event","LogisticsEvent",3,"Logistics Object parent class; containing all common properties for logistics objects.","Events object","true","false","","https://onerecord.iata.org/ns/cargo#LogisticsObject","https://onerecord.iata.org/ns/cargo#events","https://onerecord.iata.org/ns/cargo#LogisticsEvent"</v>
      </c>
      <c r="AG1337" t="str">
        <f t="shared" si="640"/>
        <v>"Abstract.LogisticsObject"</v>
      </c>
      <c r="AH1337" t="str">
        <f t="shared" si="641"/>
        <v>"events"</v>
      </c>
      <c r="AI1337" t="str">
        <f t="shared" si="642"/>
        <v>"Event.LogisticsEvent"</v>
      </c>
      <c r="AJ1337" t="str">
        <f t="shared" si="643"/>
        <v>""</v>
      </c>
      <c r="AK1337" t="str">
        <f t="shared" si="644"/>
        <v>"hasMany"</v>
      </c>
      <c r="AL1337" t="str">
        <f t="shared" si="645"/>
        <v>"Abstract.LogisticsObject","events","Event.LogisticsEvent","","hasMany"</v>
      </c>
      <c r="AN1337">
        <f>COUNTIF(View_conceptual!G:G,L1337)</f>
        <v>0</v>
      </c>
      <c r="AO1337">
        <f>COUNTIF(View_conceptual!H:H,L1337)+COUNTIF(View_conceptual!I:I,N1337)</f>
        <v>0</v>
      </c>
      <c r="AQ1337" t="str">
        <f t="shared" si="646"/>
        <v/>
      </c>
      <c r="AR1337" t="str">
        <f t="shared" si="647"/>
        <v/>
      </c>
      <c r="AT1337">
        <f>COUNTIF(View_full!G:G,L1337)</f>
        <v>1</v>
      </c>
      <c r="AU1337">
        <f>COUNTIF(View_full!H:H,L1337)+COUNTIF(View_full!I:I,N1337)</f>
        <v>0</v>
      </c>
      <c r="AV1337">
        <f>COUNTIFS(Property_Manual!$A$2:$A$1206,Raw!L1337,Property_Manual!$B$2:$B$1206,Raw!M1337,Property_Manual!$C$2:$C$1206,Raw!N1337,Property_Manual!$D$2:$D$1206,Raw!O1337,Property_Manual!$F$2:$F$1206,"x")</f>
        <v>0</v>
      </c>
      <c r="AW1337" t="str">
        <f t="shared" si="648"/>
        <v>"Abstract","LogisticsObject","events","Event","LogisticsEvent",3,"Logistics Object parent class; containing all common properties for logistics objects.","Events object","true","false","","https://onerecord.iata.org/ns/cargo#LogisticsObject","https://onerecord.iata.org/ns/cargo#events","https://onerecord.iata.org/ns/cargo#LogisticsEvent"</v>
      </c>
      <c r="AX1337" t="str">
        <f t="shared" si="649"/>
        <v/>
      </c>
      <c r="AY1337" t="str">
        <f t="shared" si="650"/>
        <v/>
      </c>
    </row>
    <row r="1338" spans="1:51" x14ac:dyDescent="0.2">
      <c r="A1338" s="5" t="s">
        <v>1254</v>
      </c>
      <c r="B1338" s="5" t="s">
        <v>1196</v>
      </c>
      <c r="C1338" s="5" t="s">
        <v>372</v>
      </c>
      <c r="D1338" s="5" t="s">
        <v>46</v>
      </c>
      <c r="F1338" s="5" t="s">
        <v>47</v>
      </c>
      <c r="G1338">
        <v>1</v>
      </c>
      <c r="I1338" s="5" t="s">
        <v>373</v>
      </c>
      <c r="J1338" s="5" t="s">
        <v>48</v>
      </c>
      <c r="K1338" s="5"/>
      <c r="L1338" t="str">
        <f t="shared" si="620"/>
        <v>LogisticsObject</v>
      </c>
      <c r="M1338" t="str">
        <f t="shared" si="621"/>
        <v>skeletonIndicator</v>
      </c>
      <c r="N1338" t="str">
        <f t="shared" si="622"/>
        <v>boolean</v>
      </c>
      <c r="O1338" t="str">
        <f t="shared" si="623"/>
        <v/>
      </c>
      <c r="P1338" t="str">
        <f t="shared" si="624"/>
        <v/>
      </c>
      <c r="Q1338" t="str">
        <f t="shared" si="625"/>
        <v>Object</v>
      </c>
      <c r="R1338" t="str">
        <f t="shared" si="626"/>
        <v>"Abstract"</v>
      </c>
      <c r="S1338" t="str">
        <f t="shared" si="627"/>
        <v>"LogisticsObject"</v>
      </c>
      <c r="T1338" t="str">
        <f t="shared" si="628"/>
        <v>"skeletonIndicator"</v>
      </c>
      <c r="U1338" t="str">
        <f t="shared" si="629"/>
        <v>""</v>
      </c>
      <c r="V1338" t="str">
        <f t="shared" si="630"/>
        <v>"boolean"</v>
      </c>
      <c r="W1338">
        <f>IF($A1338="Implicit","",COUNTIFS($C$8:C1338,C1338,$A$8:A1338,"Explicit"))</f>
        <v>4</v>
      </c>
      <c r="X1338" t="str">
        <f t="shared" si="631"/>
        <v>"Logistics Object parent class; containing all common properties for logistics objects."</v>
      </c>
      <c r="Y1338" t="str">
        <f t="shared" si="632"/>
        <v>"Indicator whether a logistics object is a skeleton object"</v>
      </c>
      <c r="Z1338" t="str">
        <f t="shared" si="633"/>
        <v>"false"</v>
      </c>
      <c r="AA1338" t="str">
        <f t="shared" si="634"/>
        <v>"false"</v>
      </c>
      <c r="AB1338" t="str">
        <f t="shared" si="635"/>
        <v>""</v>
      </c>
      <c r="AC1338" t="str">
        <f t="shared" si="636"/>
        <v>"https://onerecord.iata.org/ns/cargo#LogisticsObject"</v>
      </c>
      <c r="AD1338" t="str">
        <f t="shared" si="637"/>
        <v>"https://onerecord.iata.org/ns/cargo#skeletonIndicator"</v>
      </c>
      <c r="AE1338" t="str">
        <f t="shared" si="638"/>
        <v>"http://www.w3.org/2001/XMLSchema#boolean"</v>
      </c>
      <c r="AF1338" t="str">
        <f t="shared" si="639"/>
        <v>"Abstract","LogisticsObject","skeletonIndicator","","boolean",4,"Logistics Object parent class; containing all common properties for logistics objects.","Indicator whether a logistics object is a skeleton object","false","false","","https://onerecord.iata.org/ns/cargo#LogisticsObject","https://onerecord.iata.org/ns/cargo#skeletonIndicator","http://www.w3.org/2001/XMLSchema#boolean"</v>
      </c>
      <c r="AG1338" t="str">
        <f t="shared" si="640"/>
        <v>"Abstract.LogisticsObject"</v>
      </c>
      <c r="AH1338" t="str">
        <f t="shared" si="641"/>
        <v>"skeletonIndicator"</v>
      </c>
      <c r="AI1338" t="str">
        <f t="shared" si="642"/>
        <v>".boolean"</v>
      </c>
      <c r="AJ1338" t="str">
        <f t="shared" si="643"/>
        <v>""</v>
      </c>
      <c r="AK1338" t="str">
        <f t="shared" si="644"/>
        <v>"hasOne"</v>
      </c>
      <c r="AL1338" t="str">
        <f t="shared" si="645"/>
        <v>"Abstract.LogisticsObject","skeletonIndicator",".boolean","","hasOne"</v>
      </c>
      <c r="AN1338">
        <f>COUNTIF(View_conceptual!G:G,L1338)</f>
        <v>0</v>
      </c>
      <c r="AO1338">
        <f>COUNTIF(View_conceptual!H:H,L1338)+COUNTIF(View_conceptual!I:I,N1338)</f>
        <v>0</v>
      </c>
      <c r="AQ1338" t="str">
        <f t="shared" si="646"/>
        <v/>
      </c>
      <c r="AR1338" t="str">
        <f t="shared" si="647"/>
        <v/>
      </c>
      <c r="AT1338">
        <f>COUNTIF(View_full!G:G,L1338)</f>
        <v>1</v>
      </c>
      <c r="AU1338">
        <f>COUNTIF(View_full!H:H,L1338)+COUNTIF(View_full!I:I,N1338)</f>
        <v>0</v>
      </c>
      <c r="AV1338">
        <f>COUNTIFS(Property_Manual!$A$2:$A$1206,Raw!L1338,Property_Manual!$B$2:$B$1206,Raw!M1338,Property_Manual!$C$2:$C$1206,Raw!N1338,Property_Manual!$D$2:$D$1206,Raw!O1338,Property_Manual!$F$2:$F$1206,"x")</f>
        <v>0</v>
      </c>
      <c r="AW1338" t="str">
        <f t="shared" si="648"/>
        <v>"Abstract","LogisticsObject","skeletonIndicator","","boolean",4,"Logistics Object parent class; containing all common properties for logistics objects.","Indicator whether a logistics object is a skeleton object","false","false","","https://onerecord.iata.org/ns/cargo#LogisticsObject","https://onerecord.iata.org/ns/cargo#skeletonIndicator","http://www.w3.org/2001/XMLSchema#boolean"</v>
      </c>
      <c r="AX1338" t="str">
        <f t="shared" si="649"/>
        <v/>
      </c>
      <c r="AY1338" t="str">
        <f t="shared" si="650"/>
        <v/>
      </c>
    </row>
    <row r="1339" spans="1:51" x14ac:dyDescent="0.2">
      <c r="A1339" s="5" t="s">
        <v>1255</v>
      </c>
      <c r="B1339" s="5" t="s">
        <v>1196</v>
      </c>
      <c r="C1339" s="5" t="s">
        <v>372</v>
      </c>
      <c r="D1339" s="5" t="s">
        <v>40</v>
      </c>
      <c r="E1339" t="s">
        <v>1212</v>
      </c>
      <c r="F1339" s="5" t="s">
        <v>41</v>
      </c>
      <c r="I1339" s="5" t="s">
        <v>373</v>
      </c>
      <c r="J1339" s="5" t="s">
        <v>42</v>
      </c>
      <c r="K1339" s="5"/>
      <c r="L1339" t="str">
        <f t="shared" si="620"/>
        <v>LogisticsObject</v>
      </c>
      <c r="M1339" t="str">
        <f t="shared" si="621"/>
        <v>events</v>
      </c>
      <c r="N1339" t="str">
        <f t="shared" si="622"/>
        <v>LogisticsEvent</v>
      </c>
      <c r="O1339" t="str">
        <f t="shared" si="623"/>
        <v/>
      </c>
      <c r="P1339" t="str">
        <f t="shared" si="624"/>
        <v/>
      </c>
      <c r="Q1339" t="str">
        <f t="shared" si="625"/>
        <v>Object</v>
      </c>
      <c r="R1339" t="str">
        <f t="shared" si="626"/>
        <v/>
      </c>
      <c r="S1339" t="str">
        <f t="shared" si="627"/>
        <v/>
      </c>
      <c r="T1339" t="str">
        <f t="shared" si="628"/>
        <v/>
      </c>
      <c r="U1339" t="str">
        <f t="shared" si="629"/>
        <v/>
      </c>
      <c r="V1339" t="str">
        <f t="shared" si="630"/>
        <v/>
      </c>
      <c r="W1339" t="str">
        <f>IF($A1339="Implicit","",COUNTIFS($C$8:C1339,C1339,$A$8:A1339,"Explicit"))</f>
        <v/>
      </c>
      <c r="X1339" t="str">
        <f t="shared" si="631"/>
        <v/>
      </c>
      <c r="Y1339" t="str">
        <f t="shared" si="632"/>
        <v/>
      </c>
      <c r="Z1339" t="str">
        <f t="shared" si="633"/>
        <v/>
      </c>
      <c r="AA1339" t="str">
        <f t="shared" si="634"/>
        <v/>
      </c>
      <c r="AB1339" t="str">
        <f t="shared" si="635"/>
        <v/>
      </c>
      <c r="AC1339" t="str">
        <f t="shared" si="636"/>
        <v/>
      </c>
      <c r="AD1339" t="str">
        <f t="shared" si="637"/>
        <v/>
      </c>
      <c r="AE1339" t="str">
        <f t="shared" si="638"/>
        <v/>
      </c>
      <c r="AF1339" t="str">
        <f t="shared" si="639"/>
        <v/>
      </c>
      <c r="AG1339" t="str">
        <f t="shared" si="640"/>
        <v>"Abstract.LogisticsObject"</v>
      </c>
      <c r="AH1339" t="str">
        <f t="shared" si="641"/>
        <v>"events"</v>
      </c>
      <c r="AI1339" t="str">
        <f t="shared" si="642"/>
        <v>"Event.LogisticsEvent"</v>
      </c>
      <c r="AJ1339" t="str">
        <f t="shared" si="643"/>
        <v>""</v>
      </c>
      <c r="AK1339" t="str">
        <f t="shared" si="644"/>
        <v>"hasMany"</v>
      </c>
      <c r="AL1339" t="str">
        <f t="shared" si="645"/>
        <v>"Abstract.LogisticsObject","events","Event.LogisticsEvent","","hasMany"</v>
      </c>
      <c r="AN1339">
        <f>COUNTIF(View_conceptual!G:G,L1339)</f>
        <v>0</v>
      </c>
      <c r="AO1339">
        <f>COUNTIF(View_conceptual!H:H,L1339)+COUNTIF(View_conceptual!I:I,N1339)</f>
        <v>0</v>
      </c>
      <c r="AQ1339" t="str">
        <f t="shared" si="646"/>
        <v/>
      </c>
      <c r="AR1339" t="str">
        <f t="shared" si="647"/>
        <v/>
      </c>
      <c r="AT1339">
        <f>COUNTIF(View_full!G:G,L1339)</f>
        <v>1</v>
      </c>
      <c r="AU1339">
        <f>COUNTIF(View_full!H:H,L1339)+COUNTIF(View_full!I:I,N1339)</f>
        <v>0</v>
      </c>
      <c r="AV1339">
        <f>COUNTIFS(Property_Manual!$A$2:$A$1206,Raw!L1339,Property_Manual!$B$2:$B$1206,Raw!M1339,Property_Manual!$C$2:$C$1206,Raw!N1339,Property_Manual!$D$2:$D$1206,Raw!O1339,Property_Manual!$F$2:$F$1206,"x")</f>
        <v>0</v>
      </c>
      <c r="AW1339" t="str">
        <f t="shared" si="648"/>
        <v/>
      </c>
      <c r="AX1339" t="str">
        <f t="shared" si="649"/>
        <v/>
      </c>
      <c r="AY1339" t="str">
        <f t="shared" si="650"/>
        <v/>
      </c>
    </row>
    <row r="1340" spans="1:51" x14ac:dyDescent="0.2">
      <c r="A1340" s="5" t="s">
        <v>1254</v>
      </c>
      <c r="B1340" s="5" t="s">
        <v>1196</v>
      </c>
      <c r="C1340" s="5" t="s">
        <v>36</v>
      </c>
      <c r="D1340" s="5" t="s">
        <v>38</v>
      </c>
      <c r="E1340" t="s">
        <v>1209</v>
      </c>
      <c r="F1340" s="5" t="s">
        <v>23</v>
      </c>
      <c r="H1340" t="s">
        <v>415</v>
      </c>
      <c r="I1340" s="5" t="s">
        <v>1021</v>
      </c>
      <c r="J1340" s="5" t="s">
        <v>39</v>
      </c>
      <c r="K1340" s="5"/>
      <c r="L1340" t="str">
        <f t="shared" si="620"/>
        <v>LogisticsService</v>
      </c>
      <c r="M1340" t="str">
        <f t="shared" si="621"/>
        <v>checks</v>
      </c>
      <c r="N1340" t="str">
        <f t="shared" si="622"/>
        <v>Check</v>
      </c>
      <c r="O1340" t="str">
        <f t="shared" si="623"/>
        <v>checkedObject</v>
      </c>
      <c r="P1340" t="str">
        <f t="shared" si="624"/>
        <v/>
      </c>
      <c r="Q1340" t="str">
        <f t="shared" si="625"/>
        <v>Object</v>
      </c>
      <c r="R1340" t="str">
        <f t="shared" si="626"/>
        <v>"Abstract"</v>
      </c>
      <c r="S1340" t="str">
        <f t="shared" si="627"/>
        <v>"LogisticsService"</v>
      </c>
      <c r="T1340" t="str">
        <f t="shared" si="628"/>
        <v>"checks"</v>
      </c>
      <c r="U1340" t="str">
        <f t="shared" si="629"/>
        <v>"Action"</v>
      </c>
      <c r="V1340" t="str">
        <f t="shared" si="630"/>
        <v>"Check"</v>
      </c>
      <c r="W1340">
        <f>IF($A1340="Implicit","",COUNTIFS($C$8:C1340,C1340,$A$8:A1340,"Explicit"))</f>
        <v>1</v>
      </c>
      <c r="X1340" t="str">
        <f t="shared" si="631"/>
        <v>"Superclass: LogisticsService is a sequence of Activities provided by one Party to another"</v>
      </c>
      <c r="Y1340" t="str">
        <f t="shared" si="632"/>
        <v>"References to the CheckActions performed on the object"</v>
      </c>
      <c r="Z1340" t="str">
        <f t="shared" si="633"/>
        <v>"true"</v>
      </c>
      <c r="AA1340" t="str">
        <f t="shared" si="634"/>
        <v>"false"</v>
      </c>
      <c r="AB1340" t="str">
        <f t="shared" si="635"/>
        <v>""</v>
      </c>
      <c r="AC1340" t="str">
        <f t="shared" si="636"/>
        <v>"https://onerecord.iata.org/ns/cargo#LogisticsService"</v>
      </c>
      <c r="AD1340" t="str">
        <f t="shared" si="637"/>
        <v>"https://onerecord.iata.org/ns/cargo#checks"</v>
      </c>
      <c r="AE1340" t="str">
        <f t="shared" si="638"/>
        <v>"https://onerecord.iata.org/ns/cargo#Check"</v>
      </c>
      <c r="AF1340" t="str">
        <f t="shared" si="639"/>
        <v>"Abstract","LogisticsService","checks","Action","Check",1,"Superclass: LogisticsService is a sequence of Activities provided by one Party to another","References to the CheckActions performed on the object","true","false","","https://onerecord.iata.org/ns/cargo#LogisticsService","https://onerecord.iata.org/ns/cargo#checks","https://onerecord.iata.org/ns/cargo#Check"</v>
      </c>
      <c r="AG1340" t="str">
        <f t="shared" si="640"/>
        <v>"Abstract.LogisticsService"</v>
      </c>
      <c r="AH1340" t="str">
        <f t="shared" si="641"/>
        <v>"checks"</v>
      </c>
      <c r="AI1340" t="str">
        <f t="shared" si="642"/>
        <v>"Action.Check"</v>
      </c>
      <c r="AJ1340" t="str">
        <f t="shared" si="643"/>
        <v>"checkedObject"</v>
      </c>
      <c r="AK1340" t="str">
        <f t="shared" si="644"/>
        <v>"hasMany"</v>
      </c>
      <c r="AL1340" t="str">
        <f t="shared" si="645"/>
        <v>"Abstract.LogisticsService","checks","Action.Check","checkedObject","hasMany"</v>
      </c>
      <c r="AN1340">
        <f>COUNTIF(View_conceptual!G:G,L1340)</f>
        <v>0</v>
      </c>
      <c r="AO1340">
        <f>COUNTIF(View_conceptual!H:H,L1340)+COUNTIF(View_conceptual!I:I,N1340)</f>
        <v>0</v>
      </c>
      <c r="AQ1340" t="str">
        <f t="shared" si="646"/>
        <v/>
      </c>
      <c r="AR1340" t="str">
        <f t="shared" si="647"/>
        <v/>
      </c>
      <c r="AT1340">
        <f>COUNTIF(View_full!G:G,L1340)</f>
        <v>1</v>
      </c>
      <c r="AU1340">
        <f>COUNTIF(View_full!H:H,L1340)+COUNTIF(View_full!I:I,N1340)</f>
        <v>0</v>
      </c>
      <c r="AV1340">
        <f>COUNTIFS(Property_Manual!$A$2:$A$1206,Raw!L1340,Property_Manual!$B$2:$B$1206,Raw!M1340,Property_Manual!$C$2:$C$1206,Raw!N1340,Property_Manual!$D$2:$D$1206,Raw!O1340,Property_Manual!$F$2:$F$1206,"x")</f>
        <v>0</v>
      </c>
      <c r="AW1340" t="str">
        <f t="shared" si="648"/>
        <v>"Abstract","LogisticsService","checks","Action","Check",1,"Superclass: LogisticsService is a sequence of Activities provided by one Party to another","References to the CheckActions performed on the object","true","false","","https://onerecord.iata.org/ns/cargo#LogisticsService","https://onerecord.iata.org/ns/cargo#checks","https://onerecord.iata.org/ns/cargo#Check"</v>
      </c>
      <c r="AX1340" t="str">
        <f t="shared" si="649"/>
        <v/>
      </c>
      <c r="AY1340" t="str">
        <f t="shared" si="650"/>
        <v/>
      </c>
    </row>
    <row r="1341" spans="1:51" x14ac:dyDescent="0.2">
      <c r="A1341" s="5" t="s">
        <v>1254</v>
      </c>
      <c r="B1341" s="5" t="s">
        <v>1196</v>
      </c>
      <c r="C1341" s="5" t="s">
        <v>36</v>
      </c>
      <c r="D1341" s="5" t="s">
        <v>43</v>
      </c>
      <c r="E1341" s="5" t="s">
        <v>1198</v>
      </c>
      <c r="F1341" s="5" t="s">
        <v>44</v>
      </c>
      <c r="H1341" s="5" t="s">
        <v>654</v>
      </c>
      <c r="I1341" s="5" t="s">
        <v>1021</v>
      </c>
      <c r="J1341" s="5" t="s">
        <v>45</v>
      </c>
      <c r="K1341" s="5"/>
      <c r="L1341" t="str">
        <f t="shared" si="620"/>
        <v>LogisticsService</v>
      </c>
      <c r="M1341" t="str">
        <f t="shared" si="621"/>
        <v>externalReferences</v>
      </c>
      <c r="N1341" t="str">
        <f t="shared" si="622"/>
        <v>ExternalReference</v>
      </c>
      <c r="O1341" t="str">
        <f t="shared" si="623"/>
        <v>referenceForObjects</v>
      </c>
      <c r="P1341" t="str">
        <f t="shared" si="624"/>
        <v/>
      </c>
      <c r="Q1341" t="str">
        <f t="shared" si="625"/>
        <v>Object</v>
      </c>
      <c r="R1341" t="str">
        <f t="shared" si="626"/>
        <v>"Abstract"</v>
      </c>
      <c r="S1341" t="str">
        <f t="shared" si="627"/>
        <v>"LogisticsService"</v>
      </c>
      <c r="T1341" t="str">
        <f t="shared" si="628"/>
        <v>"externalReferences"</v>
      </c>
      <c r="U1341" t="str">
        <f t="shared" si="629"/>
        <v>"Common"</v>
      </c>
      <c r="V1341" t="str">
        <f t="shared" si="630"/>
        <v>"ExternalReference"</v>
      </c>
      <c r="W1341">
        <f>IF($A1341="Implicit","",COUNTIFS($C$8:C1341,C1341,$A$8:A1341,"Explicit"))</f>
        <v>2</v>
      </c>
      <c r="X1341" t="str">
        <f t="shared" si="631"/>
        <v>"Superclass: LogisticsService is a sequence of Activities provided by one Party to another"</v>
      </c>
      <c r="Y1341" t="str">
        <f t="shared" si="632"/>
        <v>"References to all associated ExternalReferences"</v>
      </c>
      <c r="Z1341" t="str">
        <f t="shared" si="633"/>
        <v>"true"</v>
      </c>
      <c r="AA1341" t="str">
        <f t="shared" si="634"/>
        <v>"false"</v>
      </c>
      <c r="AB1341" t="str">
        <f t="shared" si="635"/>
        <v>""</v>
      </c>
      <c r="AC1341" t="str">
        <f t="shared" si="636"/>
        <v>"https://onerecord.iata.org/ns/cargo#LogisticsService"</v>
      </c>
      <c r="AD1341" t="str">
        <f t="shared" si="637"/>
        <v>"https://onerecord.iata.org/ns/cargo#externalReferences"</v>
      </c>
      <c r="AE1341" t="str">
        <f t="shared" si="638"/>
        <v>"https://onerecord.iata.org/ns/cargo#ExternalReference"</v>
      </c>
      <c r="AF1341" t="str">
        <f t="shared" si="639"/>
        <v>"Abstract","LogisticsService","externalReferences","Common","ExternalReference",2,"Superclass: LogisticsService is a sequence of Activities provided by one Party to another","References to all associated ExternalReferences","true","false","","https://onerecord.iata.org/ns/cargo#LogisticsService","https://onerecord.iata.org/ns/cargo#externalReferences","https://onerecord.iata.org/ns/cargo#ExternalReference"</v>
      </c>
      <c r="AG1341" t="str">
        <f t="shared" si="640"/>
        <v>"Abstract.LogisticsService"</v>
      </c>
      <c r="AH1341" t="str">
        <f t="shared" si="641"/>
        <v>"externalReferences"</v>
      </c>
      <c r="AI1341" t="str">
        <f t="shared" si="642"/>
        <v>"Common.ExternalReference"</v>
      </c>
      <c r="AJ1341" t="str">
        <f t="shared" si="643"/>
        <v>"referenceForObjects"</v>
      </c>
      <c r="AK1341" t="str">
        <f t="shared" si="644"/>
        <v>"hasMany"</v>
      </c>
      <c r="AL1341" t="str">
        <f t="shared" si="645"/>
        <v>"Abstract.LogisticsService","externalReferences","Common.ExternalReference","referenceForObjects","hasMany"</v>
      </c>
      <c r="AN1341">
        <f>COUNTIF(View_conceptual!G:G,L1341)</f>
        <v>0</v>
      </c>
      <c r="AO1341">
        <f>COUNTIF(View_conceptual!H:H,L1341)+COUNTIF(View_conceptual!I:I,N1341)</f>
        <v>0</v>
      </c>
      <c r="AQ1341" t="str">
        <f t="shared" si="646"/>
        <v/>
      </c>
      <c r="AR1341" t="str">
        <f t="shared" si="647"/>
        <v/>
      </c>
      <c r="AT1341">
        <f>COUNTIF(View_full!G:G,L1341)</f>
        <v>1</v>
      </c>
      <c r="AU1341">
        <f>COUNTIF(View_full!H:H,L1341)+COUNTIF(View_full!I:I,N1341)</f>
        <v>0</v>
      </c>
      <c r="AV1341">
        <f>COUNTIFS(Property_Manual!$A$2:$A$1206,Raw!L1341,Property_Manual!$B$2:$B$1206,Raw!M1341,Property_Manual!$C$2:$C$1206,Raw!N1341,Property_Manual!$D$2:$D$1206,Raw!O1341,Property_Manual!$F$2:$F$1206,"x")</f>
        <v>0</v>
      </c>
      <c r="AW1341" t="str">
        <f t="shared" si="648"/>
        <v>"Abstract","LogisticsService","externalReferences","Common","ExternalReference",2,"Superclass: LogisticsService is a sequence of Activities provided by one Party to another","References to all associated ExternalReferences","true","false","","https://onerecord.iata.org/ns/cargo#LogisticsService","https://onerecord.iata.org/ns/cargo#externalReferences","https://onerecord.iata.org/ns/cargo#ExternalReference"</v>
      </c>
      <c r="AX1341" t="str">
        <f t="shared" si="649"/>
        <v/>
      </c>
      <c r="AY1341" t="str">
        <f t="shared" si="650"/>
        <v/>
      </c>
    </row>
    <row r="1342" spans="1:51" x14ac:dyDescent="0.2">
      <c r="A1342" s="5" t="s">
        <v>1255</v>
      </c>
      <c r="B1342" s="5" t="s">
        <v>1196</v>
      </c>
      <c r="C1342" s="5" t="s">
        <v>36</v>
      </c>
      <c r="D1342" s="5" t="s">
        <v>38</v>
      </c>
      <c r="E1342" s="5" t="s">
        <v>1209</v>
      </c>
      <c r="F1342" s="5" t="s">
        <v>23</v>
      </c>
      <c r="H1342" s="5" t="s">
        <v>415</v>
      </c>
      <c r="I1342" s="5" t="s">
        <v>1021</v>
      </c>
      <c r="J1342" s="5" t="s">
        <v>39</v>
      </c>
      <c r="K1342" s="5"/>
      <c r="L1342" t="str">
        <f t="shared" si="620"/>
        <v>LogisticsService</v>
      </c>
      <c r="M1342" t="str">
        <f t="shared" si="621"/>
        <v>checks</v>
      </c>
      <c r="N1342" t="str">
        <f t="shared" si="622"/>
        <v>Check</v>
      </c>
      <c r="O1342" t="str">
        <f t="shared" si="623"/>
        <v>checkedObject</v>
      </c>
      <c r="P1342" t="str">
        <f t="shared" si="624"/>
        <v/>
      </c>
      <c r="Q1342" t="str">
        <f t="shared" si="625"/>
        <v>Object</v>
      </c>
      <c r="R1342" t="str">
        <f t="shared" si="626"/>
        <v/>
      </c>
      <c r="S1342" t="str">
        <f t="shared" si="627"/>
        <v/>
      </c>
      <c r="T1342" t="str">
        <f t="shared" si="628"/>
        <v/>
      </c>
      <c r="U1342" t="str">
        <f t="shared" si="629"/>
        <v/>
      </c>
      <c r="V1342" t="str">
        <f t="shared" si="630"/>
        <v/>
      </c>
      <c r="W1342" t="str">
        <f>IF($A1342="Implicit","",COUNTIFS($C$8:C1342,C1342,$A$8:A1342,"Explicit"))</f>
        <v/>
      </c>
      <c r="X1342" t="str">
        <f t="shared" si="631"/>
        <v/>
      </c>
      <c r="Y1342" t="str">
        <f t="shared" si="632"/>
        <v/>
      </c>
      <c r="Z1342" t="str">
        <f t="shared" si="633"/>
        <v/>
      </c>
      <c r="AA1342" t="str">
        <f t="shared" si="634"/>
        <v/>
      </c>
      <c r="AB1342" t="str">
        <f t="shared" si="635"/>
        <v/>
      </c>
      <c r="AC1342" t="str">
        <f t="shared" si="636"/>
        <v/>
      </c>
      <c r="AD1342" t="str">
        <f t="shared" si="637"/>
        <v/>
      </c>
      <c r="AE1342" t="str">
        <f t="shared" si="638"/>
        <v/>
      </c>
      <c r="AF1342" t="str">
        <f t="shared" si="639"/>
        <v/>
      </c>
      <c r="AG1342" t="str">
        <f t="shared" si="640"/>
        <v>"Abstract.LogisticsService"</v>
      </c>
      <c r="AH1342" t="str">
        <f t="shared" si="641"/>
        <v>"checks"</v>
      </c>
      <c r="AI1342" t="str">
        <f t="shared" si="642"/>
        <v>"Action.Check"</v>
      </c>
      <c r="AJ1342" t="str">
        <f t="shared" si="643"/>
        <v>"checkedObject"</v>
      </c>
      <c r="AK1342" t="str">
        <f t="shared" si="644"/>
        <v>"hasMany"</v>
      </c>
      <c r="AL1342" t="str">
        <f t="shared" si="645"/>
        <v>"Abstract.LogisticsService","checks","Action.Check","checkedObject","hasMany"</v>
      </c>
      <c r="AN1342">
        <f>COUNTIF(View_conceptual!G:G,L1342)</f>
        <v>0</v>
      </c>
      <c r="AO1342">
        <f>COUNTIF(View_conceptual!H:H,L1342)+COUNTIF(View_conceptual!I:I,N1342)</f>
        <v>0</v>
      </c>
      <c r="AQ1342" t="str">
        <f t="shared" si="646"/>
        <v/>
      </c>
      <c r="AR1342" t="str">
        <f t="shared" si="647"/>
        <v/>
      </c>
      <c r="AT1342">
        <f>COUNTIF(View_full!G:G,L1342)</f>
        <v>1</v>
      </c>
      <c r="AU1342">
        <f>COUNTIF(View_full!H:H,L1342)+COUNTIF(View_full!I:I,N1342)</f>
        <v>0</v>
      </c>
      <c r="AV1342">
        <f>COUNTIFS(Property_Manual!$A$2:$A$1206,Raw!L1342,Property_Manual!$B$2:$B$1206,Raw!M1342,Property_Manual!$C$2:$C$1206,Raw!N1342,Property_Manual!$D$2:$D$1206,Raw!O1342,Property_Manual!$F$2:$F$1206,"x")</f>
        <v>0</v>
      </c>
      <c r="AW1342" t="str">
        <f t="shared" si="648"/>
        <v/>
      </c>
      <c r="AX1342" t="str">
        <f t="shared" si="649"/>
        <v/>
      </c>
      <c r="AY1342" t="str">
        <f t="shared" si="650"/>
        <v/>
      </c>
    </row>
    <row r="1343" spans="1:51" x14ac:dyDescent="0.2">
      <c r="A1343" s="5" t="s">
        <v>1255</v>
      </c>
      <c r="B1343" s="5" t="s">
        <v>1196</v>
      </c>
      <c r="C1343" s="5" t="s">
        <v>36</v>
      </c>
      <c r="D1343" s="5" t="s">
        <v>43</v>
      </c>
      <c r="E1343" s="5" t="s">
        <v>1198</v>
      </c>
      <c r="F1343" s="5" t="s">
        <v>44</v>
      </c>
      <c r="H1343" t="s">
        <v>654</v>
      </c>
      <c r="I1343" s="5" t="s">
        <v>1021</v>
      </c>
      <c r="J1343" s="5" t="s">
        <v>45</v>
      </c>
      <c r="K1343" s="5"/>
      <c r="L1343" t="str">
        <f t="shared" si="620"/>
        <v>LogisticsService</v>
      </c>
      <c r="M1343" t="str">
        <f t="shared" si="621"/>
        <v>externalReferences</v>
      </c>
      <c r="N1343" t="str">
        <f t="shared" si="622"/>
        <v>ExternalReference</v>
      </c>
      <c r="O1343" t="str">
        <f t="shared" si="623"/>
        <v>referenceForObjects</v>
      </c>
      <c r="P1343" t="str">
        <f t="shared" si="624"/>
        <v/>
      </c>
      <c r="Q1343" t="str">
        <f t="shared" si="625"/>
        <v>Object</v>
      </c>
      <c r="R1343" t="str">
        <f t="shared" si="626"/>
        <v/>
      </c>
      <c r="S1343" t="str">
        <f t="shared" si="627"/>
        <v/>
      </c>
      <c r="T1343" t="str">
        <f t="shared" si="628"/>
        <v/>
      </c>
      <c r="U1343" t="str">
        <f t="shared" si="629"/>
        <v/>
      </c>
      <c r="V1343" t="str">
        <f t="shared" si="630"/>
        <v/>
      </c>
      <c r="W1343" t="str">
        <f>IF($A1343="Implicit","",COUNTIFS($C$8:C1343,C1343,$A$8:A1343,"Explicit"))</f>
        <v/>
      </c>
      <c r="X1343" t="str">
        <f t="shared" si="631"/>
        <v/>
      </c>
      <c r="Y1343" t="str">
        <f t="shared" si="632"/>
        <v/>
      </c>
      <c r="Z1343" t="str">
        <f t="shared" si="633"/>
        <v/>
      </c>
      <c r="AA1343" t="str">
        <f t="shared" si="634"/>
        <v/>
      </c>
      <c r="AB1343" t="str">
        <f t="shared" si="635"/>
        <v/>
      </c>
      <c r="AC1343" t="str">
        <f t="shared" si="636"/>
        <v/>
      </c>
      <c r="AD1343" t="str">
        <f t="shared" si="637"/>
        <v/>
      </c>
      <c r="AE1343" t="str">
        <f t="shared" si="638"/>
        <v/>
      </c>
      <c r="AF1343" t="str">
        <f t="shared" si="639"/>
        <v/>
      </c>
      <c r="AG1343" t="str">
        <f t="shared" si="640"/>
        <v>"Abstract.LogisticsService"</v>
      </c>
      <c r="AH1343" t="str">
        <f t="shared" si="641"/>
        <v>"externalReferences"</v>
      </c>
      <c r="AI1343" t="str">
        <f t="shared" si="642"/>
        <v>"Common.ExternalReference"</v>
      </c>
      <c r="AJ1343" t="str">
        <f t="shared" si="643"/>
        <v>"referenceForObjects"</v>
      </c>
      <c r="AK1343" t="str">
        <f t="shared" si="644"/>
        <v>"hasMany"</v>
      </c>
      <c r="AL1343" t="str">
        <f t="shared" si="645"/>
        <v>"Abstract.LogisticsService","externalReferences","Common.ExternalReference","referenceForObjects","hasMany"</v>
      </c>
      <c r="AN1343">
        <f>COUNTIF(View_conceptual!G:G,L1343)</f>
        <v>0</v>
      </c>
      <c r="AO1343">
        <f>COUNTIF(View_conceptual!H:H,L1343)+COUNTIF(View_conceptual!I:I,N1343)</f>
        <v>0</v>
      </c>
      <c r="AQ1343" t="str">
        <f t="shared" si="646"/>
        <v/>
      </c>
      <c r="AR1343" t="str">
        <f t="shared" si="647"/>
        <v/>
      </c>
      <c r="AT1343">
        <f>COUNTIF(View_full!G:G,L1343)</f>
        <v>1</v>
      </c>
      <c r="AU1343">
        <f>COUNTIF(View_full!H:H,L1343)+COUNTIF(View_full!I:I,N1343)</f>
        <v>0</v>
      </c>
      <c r="AV1343">
        <f>COUNTIFS(Property_Manual!$A$2:$A$1206,Raw!L1343,Property_Manual!$B$2:$B$1206,Raw!M1343,Property_Manual!$C$2:$C$1206,Raw!N1343,Property_Manual!$D$2:$D$1206,Raw!O1343,Property_Manual!$F$2:$F$1206,"x")</f>
        <v>0</v>
      </c>
      <c r="AW1343" t="str">
        <f t="shared" si="648"/>
        <v/>
      </c>
      <c r="AX1343" t="str">
        <f t="shared" si="649"/>
        <v/>
      </c>
      <c r="AY1343" t="str">
        <f t="shared" si="650"/>
        <v/>
      </c>
    </row>
    <row r="1344" spans="1:51" x14ac:dyDescent="0.2">
      <c r="A1344" s="5" t="s">
        <v>1254</v>
      </c>
      <c r="B1344" s="5" t="s">
        <v>1196</v>
      </c>
      <c r="C1344" s="5" t="s">
        <v>36</v>
      </c>
      <c r="D1344" s="5" t="s">
        <v>40</v>
      </c>
      <c r="E1344" s="5" t="s">
        <v>1212</v>
      </c>
      <c r="F1344" s="5" t="s">
        <v>41</v>
      </c>
      <c r="I1344" s="5" t="s">
        <v>1021</v>
      </c>
      <c r="J1344" s="5" t="s">
        <v>42</v>
      </c>
      <c r="K1344" s="5"/>
      <c r="L1344" t="str">
        <f t="shared" si="620"/>
        <v>LogisticsService</v>
      </c>
      <c r="M1344" t="str">
        <f t="shared" si="621"/>
        <v>events</v>
      </c>
      <c r="N1344" t="str">
        <f t="shared" si="622"/>
        <v>LogisticsEvent</v>
      </c>
      <c r="O1344" t="str">
        <f t="shared" si="623"/>
        <v/>
      </c>
      <c r="P1344" t="str">
        <f t="shared" si="624"/>
        <v/>
      </c>
      <c r="Q1344" t="str">
        <f t="shared" si="625"/>
        <v>Object</v>
      </c>
      <c r="R1344" t="str">
        <f t="shared" si="626"/>
        <v>"Abstract"</v>
      </c>
      <c r="S1344" t="str">
        <f t="shared" si="627"/>
        <v>"LogisticsService"</v>
      </c>
      <c r="T1344" t="str">
        <f t="shared" si="628"/>
        <v>"events"</v>
      </c>
      <c r="U1344" t="str">
        <f t="shared" si="629"/>
        <v>"Event"</v>
      </c>
      <c r="V1344" t="str">
        <f t="shared" si="630"/>
        <v>"LogisticsEvent"</v>
      </c>
      <c r="W1344">
        <f>IF($A1344="Implicit","",COUNTIFS($C$8:C1344,C1344,$A$8:A1344,"Explicit"))</f>
        <v>3</v>
      </c>
      <c r="X1344" t="str">
        <f t="shared" si="631"/>
        <v>"Superclass: LogisticsService is a sequence of Activities provided by one Party to another"</v>
      </c>
      <c r="Y1344" t="str">
        <f t="shared" si="632"/>
        <v>"Events object"</v>
      </c>
      <c r="Z1344" t="str">
        <f t="shared" si="633"/>
        <v>"true"</v>
      </c>
      <c r="AA1344" t="str">
        <f t="shared" si="634"/>
        <v>"false"</v>
      </c>
      <c r="AB1344" t="str">
        <f t="shared" si="635"/>
        <v>""</v>
      </c>
      <c r="AC1344" t="str">
        <f t="shared" si="636"/>
        <v>"https://onerecord.iata.org/ns/cargo#LogisticsService"</v>
      </c>
      <c r="AD1344" t="str">
        <f t="shared" si="637"/>
        <v>"https://onerecord.iata.org/ns/cargo#events"</v>
      </c>
      <c r="AE1344" t="str">
        <f t="shared" si="638"/>
        <v>"https://onerecord.iata.org/ns/cargo#LogisticsEvent"</v>
      </c>
      <c r="AF1344" t="str">
        <f t="shared" si="639"/>
        <v>"Abstract","LogisticsService","events","Event","LogisticsEvent",3,"Superclass: LogisticsService is a sequence of Activities provided by one Party to another","Events object","true","false","","https://onerecord.iata.org/ns/cargo#LogisticsService","https://onerecord.iata.org/ns/cargo#events","https://onerecord.iata.org/ns/cargo#LogisticsEvent"</v>
      </c>
      <c r="AG1344" t="str">
        <f t="shared" si="640"/>
        <v>"Abstract.LogisticsService"</v>
      </c>
      <c r="AH1344" t="str">
        <f t="shared" si="641"/>
        <v>"events"</v>
      </c>
      <c r="AI1344" t="str">
        <f t="shared" si="642"/>
        <v>"Event.LogisticsEvent"</v>
      </c>
      <c r="AJ1344" t="str">
        <f t="shared" si="643"/>
        <v>""</v>
      </c>
      <c r="AK1344" t="str">
        <f t="shared" si="644"/>
        <v>"hasMany"</v>
      </c>
      <c r="AL1344" t="str">
        <f t="shared" si="645"/>
        <v>"Abstract.LogisticsService","events","Event.LogisticsEvent","","hasMany"</v>
      </c>
      <c r="AN1344">
        <f>COUNTIF(View_conceptual!G:G,L1344)</f>
        <v>0</v>
      </c>
      <c r="AO1344">
        <f>COUNTIF(View_conceptual!H:H,L1344)+COUNTIF(View_conceptual!I:I,N1344)</f>
        <v>0</v>
      </c>
      <c r="AQ1344" t="str">
        <f t="shared" si="646"/>
        <v/>
      </c>
      <c r="AR1344" t="str">
        <f t="shared" si="647"/>
        <v/>
      </c>
      <c r="AT1344">
        <f>COUNTIF(View_full!G:G,L1344)</f>
        <v>1</v>
      </c>
      <c r="AU1344">
        <f>COUNTIF(View_full!H:H,L1344)+COUNTIF(View_full!I:I,N1344)</f>
        <v>0</v>
      </c>
      <c r="AV1344">
        <f>COUNTIFS(Property_Manual!$A$2:$A$1206,Raw!L1344,Property_Manual!$B$2:$B$1206,Raw!M1344,Property_Manual!$C$2:$C$1206,Raw!N1344,Property_Manual!$D$2:$D$1206,Raw!O1344,Property_Manual!$F$2:$F$1206,"x")</f>
        <v>0</v>
      </c>
      <c r="AW1344" t="str">
        <f t="shared" si="648"/>
        <v>"Abstract","LogisticsService","events","Event","LogisticsEvent",3,"Superclass: LogisticsService is a sequence of Activities provided by one Party to another","Events object","true","false","","https://onerecord.iata.org/ns/cargo#LogisticsService","https://onerecord.iata.org/ns/cargo#events","https://onerecord.iata.org/ns/cargo#LogisticsEvent"</v>
      </c>
      <c r="AX1344" t="str">
        <f t="shared" si="649"/>
        <v/>
      </c>
      <c r="AY1344" t="str">
        <f t="shared" si="650"/>
        <v/>
      </c>
    </row>
    <row r="1345" spans="1:51" x14ac:dyDescent="0.2">
      <c r="A1345" s="5" t="s">
        <v>1254</v>
      </c>
      <c r="B1345" s="5" t="s">
        <v>1196</v>
      </c>
      <c r="C1345" s="5" t="s">
        <v>36</v>
      </c>
      <c r="D1345" s="5" t="s">
        <v>46</v>
      </c>
      <c r="E1345" s="5"/>
      <c r="F1345" s="5" t="s">
        <v>47</v>
      </c>
      <c r="G1345">
        <v>1</v>
      </c>
      <c r="I1345" s="5" t="s">
        <v>1021</v>
      </c>
      <c r="J1345" s="5" t="s">
        <v>48</v>
      </c>
      <c r="K1345" s="5"/>
      <c r="L1345" t="str">
        <f t="shared" si="620"/>
        <v>LogisticsService</v>
      </c>
      <c r="M1345" t="str">
        <f t="shared" si="621"/>
        <v>skeletonIndicator</v>
      </c>
      <c r="N1345" t="str">
        <f t="shared" si="622"/>
        <v>boolean</v>
      </c>
      <c r="O1345" t="str">
        <f t="shared" si="623"/>
        <v/>
      </c>
      <c r="P1345" t="str">
        <f t="shared" si="624"/>
        <v/>
      </c>
      <c r="Q1345" t="str">
        <f t="shared" si="625"/>
        <v>Object</v>
      </c>
      <c r="R1345" t="str">
        <f t="shared" si="626"/>
        <v>"Abstract"</v>
      </c>
      <c r="S1345" t="str">
        <f t="shared" si="627"/>
        <v>"LogisticsService"</v>
      </c>
      <c r="T1345" t="str">
        <f t="shared" si="628"/>
        <v>"skeletonIndicator"</v>
      </c>
      <c r="U1345" t="str">
        <f t="shared" si="629"/>
        <v>""</v>
      </c>
      <c r="V1345" t="str">
        <f t="shared" si="630"/>
        <v>"boolean"</v>
      </c>
      <c r="W1345">
        <f>IF($A1345="Implicit","",COUNTIFS($C$8:C1345,C1345,$A$8:A1345,"Explicit"))</f>
        <v>4</v>
      </c>
      <c r="X1345" t="str">
        <f t="shared" si="631"/>
        <v>"Superclass: LogisticsService is a sequence of Activities provided by one Party to another"</v>
      </c>
      <c r="Y1345" t="str">
        <f t="shared" si="632"/>
        <v>"Indicator whether a logistics object is a skeleton object"</v>
      </c>
      <c r="Z1345" t="str">
        <f t="shared" si="633"/>
        <v>"false"</v>
      </c>
      <c r="AA1345" t="str">
        <f t="shared" si="634"/>
        <v>"false"</v>
      </c>
      <c r="AB1345" t="str">
        <f t="shared" si="635"/>
        <v>""</v>
      </c>
      <c r="AC1345" t="str">
        <f t="shared" si="636"/>
        <v>"https://onerecord.iata.org/ns/cargo#LogisticsService"</v>
      </c>
      <c r="AD1345" t="str">
        <f t="shared" si="637"/>
        <v>"https://onerecord.iata.org/ns/cargo#skeletonIndicator"</v>
      </c>
      <c r="AE1345" t="str">
        <f t="shared" si="638"/>
        <v>"http://www.w3.org/2001/XMLSchema#boolean"</v>
      </c>
      <c r="AF1345" t="str">
        <f t="shared" si="639"/>
        <v>"Abstract","LogisticsService","skeletonIndicator","","boolean",4,"Superclass: LogisticsService is a sequence of Activities provided by one Party to another","Indicator whether a logistics object is a skeleton object","false","false","","https://onerecord.iata.org/ns/cargo#LogisticsService","https://onerecord.iata.org/ns/cargo#skeletonIndicator","http://www.w3.org/2001/XMLSchema#boolean"</v>
      </c>
      <c r="AG1345" t="str">
        <f t="shared" si="640"/>
        <v>"Abstract.LogisticsService"</v>
      </c>
      <c r="AH1345" t="str">
        <f t="shared" si="641"/>
        <v>"skeletonIndicator"</v>
      </c>
      <c r="AI1345" t="str">
        <f t="shared" si="642"/>
        <v>".boolean"</v>
      </c>
      <c r="AJ1345" t="str">
        <f t="shared" si="643"/>
        <v>""</v>
      </c>
      <c r="AK1345" t="str">
        <f t="shared" si="644"/>
        <v>"hasOne"</v>
      </c>
      <c r="AL1345" t="str">
        <f t="shared" si="645"/>
        <v>"Abstract.LogisticsService","skeletonIndicator",".boolean","","hasOne"</v>
      </c>
      <c r="AN1345">
        <f>COUNTIF(View_conceptual!G:G,L1345)</f>
        <v>0</v>
      </c>
      <c r="AO1345">
        <f>COUNTIF(View_conceptual!H:H,L1345)+COUNTIF(View_conceptual!I:I,N1345)</f>
        <v>0</v>
      </c>
      <c r="AQ1345" t="str">
        <f t="shared" si="646"/>
        <v/>
      </c>
      <c r="AR1345" t="str">
        <f t="shared" si="647"/>
        <v/>
      </c>
      <c r="AT1345">
        <f>COUNTIF(View_full!G:G,L1345)</f>
        <v>1</v>
      </c>
      <c r="AU1345">
        <f>COUNTIF(View_full!H:H,L1345)+COUNTIF(View_full!I:I,N1345)</f>
        <v>0</v>
      </c>
      <c r="AV1345">
        <f>COUNTIFS(Property_Manual!$A$2:$A$1206,Raw!L1345,Property_Manual!$B$2:$B$1206,Raw!M1345,Property_Manual!$C$2:$C$1206,Raw!N1345,Property_Manual!$D$2:$D$1206,Raw!O1345,Property_Manual!$F$2:$F$1206,"x")</f>
        <v>0</v>
      </c>
      <c r="AW1345" t="str">
        <f t="shared" si="648"/>
        <v>"Abstract","LogisticsService","skeletonIndicator","","boolean",4,"Superclass: LogisticsService is a sequence of Activities provided by one Party to another","Indicator whether a logistics object is a skeleton object","false","false","","https://onerecord.iata.org/ns/cargo#LogisticsService","https://onerecord.iata.org/ns/cargo#skeletonIndicator","http://www.w3.org/2001/XMLSchema#boolean"</v>
      </c>
      <c r="AX1345" t="str">
        <f t="shared" si="649"/>
        <v/>
      </c>
      <c r="AY1345" t="str">
        <f t="shared" si="650"/>
        <v/>
      </c>
    </row>
    <row r="1346" spans="1:51" x14ac:dyDescent="0.2">
      <c r="A1346" s="5" t="s">
        <v>1254</v>
      </c>
      <c r="B1346" s="5" t="s">
        <v>1196</v>
      </c>
      <c r="C1346" s="5" t="s">
        <v>36</v>
      </c>
      <c r="D1346" s="5" t="s">
        <v>290</v>
      </c>
      <c r="E1346" s="5" t="s">
        <v>49</v>
      </c>
      <c r="F1346" s="5" t="s">
        <v>50</v>
      </c>
      <c r="I1346" s="5" t="s">
        <v>1021</v>
      </c>
      <c r="J1346" s="5" t="s">
        <v>291</v>
      </c>
      <c r="K1346" s="5"/>
      <c r="L1346" t="str">
        <f t="shared" si="620"/>
        <v>LogisticsService</v>
      </c>
      <c r="M1346" t="str">
        <f t="shared" si="621"/>
        <v>activitySequences</v>
      </c>
      <c r="N1346" t="str">
        <f t="shared" si="622"/>
        <v>ActivitySequence</v>
      </c>
      <c r="O1346" t="str">
        <f t="shared" si="623"/>
        <v/>
      </c>
      <c r="P1346" t="str">
        <f t="shared" si="624"/>
        <v/>
      </c>
      <c r="Q1346" t="str">
        <f t="shared" si="625"/>
        <v>Object</v>
      </c>
      <c r="R1346" t="str">
        <f t="shared" si="626"/>
        <v>"Abstract"</v>
      </c>
      <c r="S1346" t="str">
        <f t="shared" si="627"/>
        <v>"LogisticsService"</v>
      </c>
      <c r="T1346" t="str">
        <f t="shared" si="628"/>
        <v>"activitySequences"</v>
      </c>
      <c r="U1346" t="str">
        <f t="shared" si="629"/>
        <v>"Embedded"</v>
      </c>
      <c r="V1346" t="str">
        <f t="shared" si="630"/>
        <v>"ActivitySequence"</v>
      </c>
      <c r="W1346">
        <f>IF($A1346="Implicit","",COUNTIFS($C$8:C1346,C1346,$A$8:A1346,"Explicit"))</f>
        <v>5</v>
      </c>
      <c r="X1346" t="str">
        <f t="shared" si="631"/>
        <v>"Superclass: LogisticsService is a sequence of Activities provided by one Party to another"</v>
      </c>
      <c r="Y1346" t="str">
        <f t="shared" si="632"/>
        <v>"Information about the Activities that are part of the Service and their sequence"</v>
      </c>
      <c r="Z1346" t="str">
        <f t="shared" si="633"/>
        <v>"true"</v>
      </c>
      <c r="AA1346" t="str">
        <f t="shared" si="634"/>
        <v>"false"</v>
      </c>
      <c r="AB1346" t="str">
        <f t="shared" si="635"/>
        <v>""</v>
      </c>
      <c r="AC1346" t="str">
        <f t="shared" si="636"/>
        <v>"https://onerecord.iata.org/ns/cargo#LogisticsService"</v>
      </c>
      <c r="AD1346" t="str">
        <f t="shared" si="637"/>
        <v>"https://onerecord.iata.org/ns/cargo#activitySequences"</v>
      </c>
      <c r="AE1346" t="str">
        <f t="shared" si="638"/>
        <v>"https://onerecord.iata.org/ns/cargo#ActivitySequence"</v>
      </c>
      <c r="AF1346" t="str">
        <f t="shared" si="639"/>
        <v>"Abstract","LogisticsService","activitySequences","Embedded","ActivitySequence",5,"Superclass: LogisticsService is a sequence of Activities provided by one Party to another","Information about the Activities that are part of the Service and their sequence","true","false","","https://onerecord.iata.org/ns/cargo#LogisticsService","https://onerecord.iata.org/ns/cargo#activitySequences","https://onerecord.iata.org/ns/cargo#ActivitySequence"</v>
      </c>
      <c r="AG1346" t="str">
        <f t="shared" si="640"/>
        <v>"Abstract.LogisticsService"</v>
      </c>
      <c r="AH1346" t="str">
        <f t="shared" si="641"/>
        <v>"activitySequences"</v>
      </c>
      <c r="AI1346" t="str">
        <f t="shared" si="642"/>
        <v>"Embedded.ActivitySequence"</v>
      </c>
      <c r="AJ1346" t="str">
        <f t="shared" si="643"/>
        <v>""</v>
      </c>
      <c r="AK1346" t="str">
        <f t="shared" si="644"/>
        <v>"hasMany"</v>
      </c>
      <c r="AL1346" t="str">
        <f t="shared" si="645"/>
        <v>"Abstract.LogisticsService","activitySequences","Embedded.ActivitySequence","","hasMany"</v>
      </c>
      <c r="AN1346">
        <f>COUNTIF(View_conceptual!G:G,L1346)</f>
        <v>0</v>
      </c>
      <c r="AO1346">
        <f>COUNTIF(View_conceptual!H:H,L1346)+COUNTIF(View_conceptual!I:I,N1346)</f>
        <v>1</v>
      </c>
      <c r="AQ1346" t="str">
        <f t="shared" si="646"/>
        <v/>
      </c>
      <c r="AR1346" t="str">
        <f t="shared" si="647"/>
        <v/>
      </c>
      <c r="AT1346">
        <f>COUNTIF(View_full!G:G,L1346)</f>
        <v>1</v>
      </c>
      <c r="AU1346">
        <f>COUNTIF(View_full!H:H,L1346)+COUNTIF(View_full!I:I,N1346)</f>
        <v>1</v>
      </c>
      <c r="AV1346">
        <f>COUNTIFS(Property_Manual!$A$2:$A$1206,Raw!L1346,Property_Manual!$B$2:$B$1206,Raw!M1346,Property_Manual!$C$2:$C$1206,Raw!N1346,Property_Manual!$D$2:$D$1206,Raw!O1346,Property_Manual!$F$2:$F$1206,"x")</f>
        <v>0</v>
      </c>
      <c r="AW1346" t="str">
        <f t="shared" si="648"/>
        <v>"Abstract","LogisticsService","activitySequences","Embedded","ActivitySequence",5,"Superclass: LogisticsService is a sequence of Activities provided by one Party to another","Information about the Activities that are part of the Service and their sequence","true","false","","https://onerecord.iata.org/ns/cargo#LogisticsService","https://onerecord.iata.org/ns/cargo#activitySequences","https://onerecord.iata.org/ns/cargo#ActivitySequence"</v>
      </c>
      <c r="AX1346" t="str">
        <f t="shared" si="649"/>
        <v/>
      </c>
      <c r="AY1346" t="str">
        <f t="shared" si="650"/>
        <v/>
      </c>
    </row>
    <row r="1347" spans="1:51" x14ac:dyDescent="0.2">
      <c r="A1347" s="5" t="s">
        <v>1254</v>
      </c>
      <c r="B1347" s="5" t="s">
        <v>1196</v>
      </c>
      <c r="C1347" s="5" t="s">
        <v>36</v>
      </c>
      <c r="D1347" s="5" t="s">
        <v>26</v>
      </c>
      <c r="E1347" s="5" t="s">
        <v>49</v>
      </c>
      <c r="F1347" s="5" t="s">
        <v>27</v>
      </c>
      <c r="H1347" s="5"/>
      <c r="I1347" s="5" t="s">
        <v>1021</v>
      </c>
      <c r="J1347" s="5" t="s">
        <v>28</v>
      </c>
      <c r="K1347" s="5"/>
      <c r="L1347" t="str">
        <f t="shared" si="620"/>
        <v>LogisticsService</v>
      </c>
      <c r="M1347" t="str">
        <f t="shared" si="621"/>
        <v>contactDetails</v>
      </c>
      <c r="N1347" t="str">
        <f t="shared" si="622"/>
        <v>ContactDetail</v>
      </c>
      <c r="O1347" t="str">
        <f t="shared" si="623"/>
        <v/>
      </c>
      <c r="P1347" t="str">
        <f t="shared" si="624"/>
        <v/>
      </c>
      <c r="Q1347" t="str">
        <f t="shared" si="625"/>
        <v>Object</v>
      </c>
      <c r="R1347" t="str">
        <f t="shared" si="626"/>
        <v>"Abstract"</v>
      </c>
      <c r="S1347" t="str">
        <f t="shared" si="627"/>
        <v>"LogisticsService"</v>
      </c>
      <c r="T1347" t="str">
        <f t="shared" si="628"/>
        <v>"contactDetails"</v>
      </c>
      <c r="U1347" t="str">
        <f t="shared" si="629"/>
        <v>"Embedded"</v>
      </c>
      <c r="V1347" t="str">
        <f t="shared" si="630"/>
        <v>"ContactDetail"</v>
      </c>
      <c r="W1347">
        <f>IF($A1347="Implicit","",COUNTIFS($C$8:C1347,C1347,$A$8:A1347,"Explicit"))</f>
        <v>6</v>
      </c>
      <c r="X1347" t="str">
        <f t="shared" si="631"/>
        <v>"Superclass: LogisticsService is a sequence of Activities provided by one Party to another"</v>
      </c>
      <c r="Y1347" t="str">
        <f t="shared" si="632"/>
        <v>"Information about contactDetails"</v>
      </c>
      <c r="Z1347" t="str">
        <f t="shared" si="633"/>
        <v>"true"</v>
      </c>
      <c r="AA1347" t="str">
        <f t="shared" si="634"/>
        <v>"false"</v>
      </c>
      <c r="AB1347" t="str">
        <f t="shared" si="635"/>
        <v>""</v>
      </c>
      <c r="AC1347" t="str">
        <f t="shared" si="636"/>
        <v>"https://onerecord.iata.org/ns/cargo#LogisticsService"</v>
      </c>
      <c r="AD1347" t="str">
        <f t="shared" si="637"/>
        <v>"https://onerecord.iata.org/ns/cargo#contactDetails"</v>
      </c>
      <c r="AE1347" t="str">
        <f t="shared" si="638"/>
        <v>"https://onerecord.iata.org/ns/cargo#ContactDetail"</v>
      </c>
      <c r="AF1347" t="str">
        <f t="shared" si="639"/>
        <v>"Abstract","LogisticsService","contactDetails","Embedded","ContactDetail",6,"Superclass: LogisticsService is a sequence of Activities provided by one Party to another","Information about contactDetails","true","false","","https://onerecord.iata.org/ns/cargo#LogisticsService","https://onerecord.iata.org/ns/cargo#contactDetails","https://onerecord.iata.org/ns/cargo#ContactDetail"</v>
      </c>
      <c r="AG1347" t="str">
        <f t="shared" si="640"/>
        <v>"Abstract.LogisticsService"</v>
      </c>
      <c r="AH1347" t="str">
        <f t="shared" si="641"/>
        <v>"contactDetails"</v>
      </c>
      <c r="AI1347" t="str">
        <f t="shared" si="642"/>
        <v>"Embedded.ContactDetail"</v>
      </c>
      <c r="AJ1347" t="str">
        <f t="shared" si="643"/>
        <v>""</v>
      </c>
      <c r="AK1347" t="str">
        <f t="shared" si="644"/>
        <v>"hasMany"</v>
      </c>
      <c r="AL1347" t="str">
        <f t="shared" si="645"/>
        <v>"Abstract.LogisticsService","contactDetails","Embedded.ContactDetail","","hasMany"</v>
      </c>
      <c r="AN1347">
        <f>COUNTIF(View_conceptual!G:G,L1347)</f>
        <v>0</v>
      </c>
      <c r="AO1347">
        <f>COUNTIF(View_conceptual!H:H,L1347)+COUNTIF(View_conceptual!I:I,N1347)</f>
        <v>0</v>
      </c>
      <c r="AQ1347" t="str">
        <f t="shared" si="646"/>
        <v/>
      </c>
      <c r="AR1347" t="str">
        <f t="shared" si="647"/>
        <v/>
      </c>
      <c r="AT1347">
        <f>COUNTIF(View_full!G:G,L1347)</f>
        <v>1</v>
      </c>
      <c r="AU1347">
        <f>COUNTIF(View_full!H:H,L1347)+COUNTIF(View_full!I:I,N1347)</f>
        <v>0</v>
      </c>
      <c r="AV1347">
        <f>COUNTIFS(Property_Manual!$A$2:$A$1206,Raw!L1347,Property_Manual!$B$2:$B$1206,Raw!M1347,Property_Manual!$C$2:$C$1206,Raw!N1347,Property_Manual!$D$2:$D$1206,Raw!O1347,Property_Manual!$F$2:$F$1206,"x")</f>
        <v>0</v>
      </c>
      <c r="AW1347" t="str">
        <f t="shared" si="648"/>
        <v>"Abstract","LogisticsService","contactDetails","Embedded","ContactDetail",6,"Superclass: LogisticsService is a sequence of Activities provided by one Party to another","Information about contactDetails","true","false","","https://onerecord.iata.org/ns/cargo#LogisticsService","https://onerecord.iata.org/ns/cargo#contactDetails","https://onerecord.iata.org/ns/cargo#ContactDetail"</v>
      </c>
      <c r="AX1347" t="str">
        <f t="shared" si="649"/>
        <v/>
      </c>
      <c r="AY1347" t="str">
        <f t="shared" si="650"/>
        <v/>
      </c>
    </row>
    <row r="1348" spans="1:51" x14ac:dyDescent="0.2">
      <c r="A1348" s="5" t="s">
        <v>1254</v>
      </c>
      <c r="B1348" s="5" t="s">
        <v>1196</v>
      </c>
      <c r="C1348" s="5" t="s">
        <v>36</v>
      </c>
      <c r="D1348" s="5" t="s">
        <v>29</v>
      </c>
      <c r="E1348" s="5" t="s">
        <v>1836</v>
      </c>
      <c r="F1348" s="5" t="s">
        <v>30</v>
      </c>
      <c r="I1348" s="5" t="s">
        <v>1021</v>
      </c>
      <c r="J1348" s="5" t="s">
        <v>31</v>
      </c>
      <c r="K1348" s="5" t="s">
        <v>1831</v>
      </c>
      <c r="L1348" t="str">
        <f t="shared" si="620"/>
        <v>LogisticsService</v>
      </c>
      <c r="M1348" t="str">
        <f t="shared" si="621"/>
        <v>contactPersons</v>
      </c>
      <c r="N1348" t="str">
        <f t="shared" si="622"/>
        <v>Actor</v>
      </c>
      <c r="O1348" t="str">
        <f t="shared" si="623"/>
        <v/>
      </c>
      <c r="P1348" t="str">
        <f t="shared" si="624"/>
        <v>Person|NonHumanActor</v>
      </c>
      <c r="Q1348" t="str">
        <f t="shared" si="625"/>
        <v>Object</v>
      </c>
      <c r="R1348" t="str">
        <f t="shared" si="626"/>
        <v>"Abstract"</v>
      </c>
      <c r="S1348" t="str">
        <f t="shared" si="627"/>
        <v>"LogisticsService"</v>
      </c>
      <c r="T1348" t="str">
        <f t="shared" si="628"/>
        <v>"contactPersons"</v>
      </c>
      <c r="U1348" t="str">
        <f t="shared" si="629"/>
        <v>"Agent"</v>
      </c>
      <c r="V1348" t="str">
        <f t="shared" si="630"/>
        <v>"Actor"</v>
      </c>
      <c r="W1348">
        <f>IF($A1348="Implicit","",COUNTIFS($C$8:C1348,C1348,$A$8:A1348,"Explicit"))</f>
        <v>7</v>
      </c>
      <c r="X1348" t="str">
        <f t="shared" si="631"/>
        <v>"Superclass: LogisticsService is a sequence of Activities provided by one Party to another"</v>
      </c>
      <c r="Y1348" t="str">
        <f t="shared" si="632"/>
        <v>"References to Actors (Person; NonHumanActor) acting as contacts"</v>
      </c>
      <c r="Z1348" t="str">
        <f t="shared" si="633"/>
        <v>"true"</v>
      </c>
      <c r="AA1348" t="str">
        <f t="shared" si="634"/>
        <v>"false"</v>
      </c>
      <c r="AB1348" t="str">
        <f t="shared" si="635"/>
        <v>"Person|NonHumanActor"</v>
      </c>
      <c r="AC1348" t="str">
        <f t="shared" si="636"/>
        <v>"https://onerecord.iata.org/ns/cargo#LogisticsService"</v>
      </c>
      <c r="AD1348" t="str">
        <f t="shared" si="637"/>
        <v>"https://onerecord.iata.org/ns/cargo#contactPersons"</v>
      </c>
      <c r="AE1348" t="str">
        <f t="shared" si="638"/>
        <v>"https://onerecord.iata.org/ns/cargo#Actor"</v>
      </c>
      <c r="AF1348" t="str">
        <f t="shared" si="639"/>
        <v>"Abstract","LogisticsService","contactPersons","Agent","Actor",7,"Superclass: LogisticsService is a sequence of Activities provided by one Party to another","References to Actors (Person; NonHumanActor) acting as contacts","true","false","Person|NonHumanActor","https://onerecord.iata.org/ns/cargo#LogisticsService","https://onerecord.iata.org/ns/cargo#contactPersons","https://onerecord.iata.org/ns/cargo#Actor"</v>
      </c>
      <c r="AG1348" t="str">
        <f t="shared" si="640"/>
        <v>"Abstract.LogisticsService"</v>
      </c>
      <c r="AH1348" t="str">
        <f t="shared" si="641"/>
        <v>"contactPersons"</v>
      </c>
      <c r="AI1348" t="str">
        <f t="shared" si="642"/>
        <v>"Agent.Actor"</v>
      </c>
      <c r="AJ1348" t="str">
        <f t="shared" si="643"/>
        <v>""</v>
      </c>
      <c r="AK1348" t="str">
        <f t="shared" si="644"/>
        <v>"hasMany"</v>
      </c>
      <c r="AL1348" t="str">
        <f t="shared" si="645"/>
        <v>"Abstract.LogisticsService","contactPersons","Agent.Actor","","hasMany"</v>
      </c>
      <c r="AN1348">
        <f>COUNTIF(View_conceptual!G:G,L1348)</f>
        <v>0</v>
      </c>
      <c r="AO1348">
        <f>COUNTIF(View_conceptual!H:H,L1348)+COUNTIF(View_conceptual!I:I,N1348)</f>
        <v>0</v>
      </c>
      <c r="AQ1348" t="str">
        <f t="shared" si="646"/>
        <v/>
      </c>
      <c r="AR1348" t="str">
        <f t="shared" si="647"/>
        <v/>
      </c>
      <c r="AT1348">
        <f>COUNTIF(View_full!G:G,L1348)</f>
        <v>1</v>
      </c>
      <c r="AU1348">
        <f>COUNTIF(View_full!H:H,L1348)+COUNTIF(View_full!I:I,N1348)</f>
        <v>0</v>
      </c>
      <c r="AV1348">
        <f>COUNTIFS(Property_Manual!$A$2:$A$1206,Raw!L1348,Property_Manual!$B$2:$B$1206,Raw!M1348,Property_Manual!$C$2:$C$1206,Raw!N1348,Property_Manual!$D$2:$D$1206,Raw!O1348,Property_Manual!$F$2:$F$1206,"x")</f>
        <v>0</v>
      </c>
      <c r="AW1348" t="str">
        <f t="shared" si="648"/>
        <v>"Abstract","LogisticsService","contactPersons","Agent","Actor",7,"Superclass: LogisticsService is a sequence of Activities provided by one Party to another","References to Actors (Person; NonHumanActor) acting as contacts","true","false","Person|NonHumanActor","https://onerecord.iata.org/ns/cargo#LogisticsService","https://onerecord.iata.org/ns/cargo#contactPersons","https://onerecord.iata.org/ns/cargo#Actor"</v>
      </c>
      <c r="AX1348" t="str">
        <f t="shared" si="649"/>
        <v/>
      </c>
      <c r="AY1348" t="str">
        <f t="shared" si="650"/>
        <v/>
      </c>
    </row>
    <row r="1349" spans="1:51" x14ac:dyDescent="0.2">
      <c r="A1349" s="5" t="s">
        <v>1255</v>
      </c>
      <c r="B1349" s="5" t="s">
        <v>1196</v>
      </c>
      <c r="C1349" s="5" t="s">
        <v>36</v>
      </c>
      <c r="D1349" s="5" t="s">
        <v>40</v>
      </c>
      <c r="E1349" s="5" t="s">
        <v>1212</v>
      </c>
      <c r="F1349" s="5" t="s">
        <v>41</v>
      </c>
      <c r="I1349" s="5" t="s">
        <v>1021</v>
      </c>
      <c r="J1349" s="5" t="s">
        <v>42</v>
      </c>
      <c r="K1349" s="5"/>
      <c r="L1349" t="str">
        <f t="shared" si="620"/>
        <v>LogisticsService</v>
      </c>
      <c r="M1349" t="str">
        <f t="shared" si="621"/>
        <v>events</v>
      </c>
      <c r="N1349" t="str">
        <f t="shared" si="622"/>
        <v>LogisticsEvent</v>
      </c>
      <c r="O1349" t="str">
        <f t="shared" si="623"/>
        <v/>
      </c>
      <c r="P1349" t="str">
        <f t="shared" si="624"/>
        <v/>
      </c>
      <c r="Q1349" t="str">
        <f t="shared" si="625"/>
        <v>Object</v>
      </c>
      <c r="R1349" t="str">
        <f t="shared" si="626"/>
        <v/>
      </c>
      <c r="S1349" t="str">
        <f t="shared" si="627"/>
        <v/>
      </c>
      <c r="T1349" t="str">
        <f t="shared" si="628"/>
        <v/>
      </c>
      <c r="U1349" t="str">
        <f t="shared" si="629"/>
        <v/>
      </c>
      <c r="V1349" t="str">
        <f t="shared" si="630"/>
        <v/>
      </c>
      <c r="W1349" t="str">
        <f>IF($A1349="Implicit","",COUNTIFS($C$8:C1349,C1349,$A$8:A1349,"Explicit"))</f>
        <v/>
      </c>
      <c r="X1349" t="str">
        <f t="shared" si="631"/>
        <v/>
      </c>
      <c r="Y1349" t="str">
        <f t="shared" si="632"/>
        <v/>
      </c>
      <c r="Z1349" t="str">
        <f t="shared" si="633"/>
        <v/>
      </c>
      <c r="AA1349" t="str">
        <f t="shared" si="634"/>
        <v/>
      </c>
      <c r="AB1349" t="str">
        <f t="shared" si="635"/>
        <v/>
      </c>
      <c r="AC1349" t="str">
        <f t="shared" si="636"/>
        <v/>
      </c>
      <c r="AD1349" t="str">
        <f t="shared" si="637"/>
        <v/>
      </c>
      <c r="AE1349" t="str">
        <f t="shared" si="638"/>
        <v/>
      </c>
      <c r="AF1349" t="str">
        <f t="shared" si="639"/>
        <v/>
      </c>
      <c r="AG1349" t="str">
        <f t="shared" si="640"/>
        <v>"Abstract.LogisticsService"</v>
      </c>
      <c r="AH1349" t="str">
        <f t="shared" si="641"/>
        <v>"events"</v>
      </c>
      <c r="AI1349" t="str">
        <f t="shared" si="642"/>
        <v>"Event.LogisticsEvent"</v>
      </c>
      <c r="AJ1349" t="str">
        <f t="shared" si="643"/>
        <v>""</v>
      </c>
      <c r="AK1349" t="str">
        <f t="shared" si="644"/>
        <v>"hasMany"</v>
      </c>
      <c r="AL1349" t="str">
        <f t="shared" si="645"/>
        <v>"Abstract.LogisticsService","events","Event.LogisticsEvent","","hasMany"</v>
      </c>
      <c r="AN1349">
        <f>COUNTIF(View_conceptual!G:G,L1349)</f>
        <v>0</v>
      </c>
      <c r="AO1349">
        <f>COUNTIF(View_conceptual!H:H,L1349)+COUNTIF(View_conceptual!I:I,N1349)</f>
        <v>0</v>
      </c>
      <c r="AQ1349" t="str">
        <f t="shared" si="646"/>
        <v/>
      </c>
      <c r="AR1349" t="str">
        <f t="shared" si="647"/>
        <v/>
      </c>
      <c r="AT1349">
        <f>COUNTIF(View_full!G:G,L1349)</f>
        <v>1</v>
      </c>
      <c r="AU1349">
        <f>COUNTIF(View_full!H:H,L1349)+COUNTIF(View_full!I:I,N1349)</f>
        <v>0</v>
      </c>
      <c r="AV1349">
        <f>COUNTIFS(Property_Manual!$A$2:$A$1206,Raw!L1349,Property_Manual!$B$2:$B$1206,Raw!M1349,Property_Manual!$C$2:$C$1206,Raw!N1349,Property_Manual!$D$2:$D$1206,Raw!O1349,Property_Manual!$F$2:$F$1206,"x")</f>
        <v>0</v>
      </c>
      <c r="AW1349" t="str">
        <f t="shared" si="648"/>
        <v/>
      </c>
      <c r="AX1349" t="str">
        <f t="shared" si="649"/>
        <v/>
      </c>
      <c r="AY1349" t="str">
        <f t="shared" si="650"/>
        <v/>
      </c>
    </row>
    <row r="1350" spans="1:51" x14ac:dyDescent="0.2">
      <c r="A1350" s="5" t="s">
        <v>1255</v>
      </c>
      <c r="B1350" s="5" t="s">
        <v>1196</v>
      </c>
      <c r="C1350" s="5" t="s">
        <v>36</v>
      </c>
      <c r="D1350" s="5" t="s">
        <v>290</v>
      </c>
      <c r="E1350" s="5" t="s">
        <v>49</v>
      </c>
      <c r="F1350" s="5" t="s">
        <v>50</v>
      </c>
      <c r="I1350" s="5" t="s">
        <v>1021</v>
      </c>
      <c r="J1350" s="5" t="s">
        <v>291</v>
      </c>
      <c r="K1350" s="5"/>
      <c r="L1350" t="str">
        <f t="shared" si="620"/>
        <v>LogisticsService</v>
      </c>
      <c r="M1350" t="str">
        <f t="shared" si="621"/>
        <v>activitySequences</v>
      </c>
      <c r="N1350" t="str">
        <f t="shared" si="622"/>
        <v>ActivitySequence</v>
      </c>
      <c r="O1350" t="str">
        <f t="shared" si="623"/>
        <v/>
      </c>
      <c r="P1350" t="str">
        <f t="shared" si="624"/>
        <v/>
      </c>
      <c r="Q1350" t="str">
        <f t="shared" si="625"/>
        <v>Object</v>
      </c>
      <c r="R1350" t="str">
        <f t="shared" si="626"/>
        <v/>
      </c>
      <c r="S1350" t="str">
        <f t="shared" si="627"/>
        <v/>
      </c>
      <c r="T1350" t="str">
        <f t="shared" si="628"/>
        <v/>
      </c>
      <c r="U1350" t="str">
        <f t="shared" si="629"/>
        <v/>
      </c>
      <c r="V1350" t="str">
        <f t="shared" si="630"/>
        <v/>
      </c>
      <c r="W1350" t="str">
        <f>IF($A1350="Implicit","",COUNTIFS($C$8:C1350,C1350,$A$8:A1350,"Explicit"))</f>
        <v/>
      </c>
      <c r="X1350" t="str">
        <f t="shared" si="631"/>
        <v/>
      </c>
      <c r="Y1350" t="str">
        <f t="shared" si="632"/>
        <v/>
      </c>
      <c r="Z1350" t="str">
        <f t="shared" si="633"/>
        <v/>
      </c>
      <c r="AA1350" t="str">
        <f t="shared" si="634"/>
        <v/>
      </c>
      <c r="AB1350" t="str">
        <f t="shared" si="635"/>
        <v/>
      </c>
      <c r="AC1350" t="str">
        <f t="shared" si="636"/>
        <v/>
      </c>
      <c r="AD1350" t="str">
        <f t="shared" si="637"/>
        <v/>
      </c>
      <c r="AE1350" t="str">
        <f t="shared" si="638"/>
        <v/>
      </c>
      <c r="AF1350" t="str">
        <f t="shared" si="639"/>
        <v/>
      </c>
      <c r="AG1350" t="str">
        <f t="shared" si="640"/>
        <v>"Abstract.LogisticsService"</v>
      </c>
      <c r="AH1350" t="str">
        <f t="shared" si="641"/>
        <v>"activitySequences"</v>
      </c>
      <c r="AI1350" t="str">
        <f t="shared" si="642"/>
        <v>"Embedded.ActivitySequence"</v>
      </c>
      <c r="AJ1350" t="str">
        <f t="shared" si="643"/>
        <v>""</v>
      </c>
      <c r="AK1350" t="str">
        <f t="shared" si="644"/>
        <v>"hasMany"</v>
      </c>
      <c r="AL1350" t="str">
        <f t="shared" si="645"/>
        <v>"Abstract.LogisticsService","activitySequences","Embedded.ActivitySequence","","hasMany"</v>
      </c>
      <c r="AN1350">
        <f>COUNTIF(View_conceptual!G:G,L1350)</f>
        <v>0</v>
      </c>
      <c r="AO1350">
        <f>COUNTIF(View_conceptual!H:H,L1350)+COUNTIF(View_conceptual!I:I,N1350)</f>
        <v>1</v>
      </c>
      <c r="AQ1350" t="str">
        <f t="shared" si="646"/>
        <v/>
      </c>
      <c r="AR1350" t="str">
        <f t="shared" si="647"/>
        <v/>
      </c>
      <c r="AT1350">
        <f>COUNTIF(View_full!G:G,L1350)</f>
        <v>1</v>
      </c>
      <c r="AU1350">
        <f>COUNTIF(View_full!H:H,L1350)+COUNTIF(View_full!I:I,N1350)</f>
        <v>1</v>
      </c>
      <c r="AV1350">
        <f>COUNTIFS(Property_Manual!$A$2:$A$1206,Raw!L1350,Property_Manual!$B$2:$B$1206,Raw!M1350,Property_Manual!$C$2:$C$1206,Raw!N1350,Property_Manual!$D$2:$D$1206,Raw!O1350,Property_Manual!$F$2:$F$1206,"x")</f>
        <v>0</v>
      </c>
      <c r="AW1350" t="str">
        <f t="shared" si="648"/>
        <v/>
      </c>
      <c r="AX1350" t="str">
        <f t="shared" si="649"/>
        <v/>
      </c>
      <c r="AY1350" t="str">
        <f t="shared" si="650"/>
        <v/>
      </c>
    </row>
    <row r="1351" spans="1:51" x14ac:dyDescent="0.2">
      <c r="A1351" s="5" t="s">
        <v>1255</v>
      </c>
      <c r="B1351" s="5" t="s">
        <v>1196</v>
      </c>
      <c r="C1351" s="5" t="s">
        <v>36</v>
      </c>
      <c r="D1351" s="5" t="s">
        <v>26</v>
      </c>
      <c r="E1351" t="s">
        <v>49</v>
      </c>
      <c r="F1351" s="5" t="s">
        <v>27</v>
      </c>
      <c r="I1351" s="5" t="s">
        <v>1021</v>
      </c>
      <c r="J1351" s="5" t="s">
        <v>28</v>
      </c>
      <c r="K1351" s="5"/>
      <c r="L1351" t="str">
        <f t="shared" si="620"/>
        <v>LogisticsService</v>
      </c>
      <c r="M1351" t="str">
        <f t="shared" si="621"/>
        <v>contactDetails</v>
      </c>
      <c r="N1351" t="str">
        <f t="shared" si="622"/>
        <v>ContactDetail</v>
      </c>
      <c r="O1351" t="str">
        <f t="shared" si="623"/>
        <v/>
      </c>
      <c r="P1351" t="str">
        <f t="shared" si="624"/>
        <v/>
      </c>
      <c r="Q1351" t="str">
        <f t="shared" si="625"/>
        <v>Object</v>
      </c>
      <c r="R1351" t="str">
        <f t="shared" si="626"/>
        <v/>
      </c>
      <c r="S1351" t="str">
        <f t="shared" si="627"/>
        <v/>
      </c>
      <c r="T1351" t="str">
        <f t="shared" si="628"/>
        <v/>
      </c>
      <c r="U1351" t="str">
        <f t="shared" si="629"/>
        <v/>
      </c>
      <c r="V1351" t="str">
        <f t="shared" si="630"/>
        <v/>
      </c>
      <c r="W1351" t="str">
        <f>IF($A1351="Implicit","",COUNTIFS($C$8:C1351,C1351,$A$8:A1351,"Explicit"))</f>
        <v/>
      </c>
      <c r="X1351" t="str">
        <f t="shared" si="631"/>
        <v/>
      </c>
      <c r="Y1351" t="str">
        <f t="shared" si="632"/>
        <v/>
      </c>
      <c r="Z1351" t="str">
        <f t="shared" si="633"/>
        <v/>
      </c>
      <c r="AA1351" t="str">
        <f t="shared" si="634"/>
        <v/>
      </c>
      <c r="AB1351" t="str">
        <f t="shared" si="635"/>
        <v/>
      </c>
      <c r="AC1351" t="str">
        <f t="shared" si="636"/>
        <v/>
      </c>
      <c r="AD1351" t="str">
        <f t="shared" si="637"/>
        <v/>
      </c>
      <c r="AE1351" t="str">
        <f t="shared" si="638"/>
        <v/>
      </c>
      <c r="AF1351" t="str">
        <f t="shared" si="639"/>
        <v/>
      </c>
      <c r="AG1351" t="str">
        <f t="shared" si="640"/>
        <v>"Abstract.LogisticsService"</v>
      </c>
      <c r="AH1351" t="str">
        <f t="shared" si="641"/>
        <v>"contactDetails"</v>
      </c>
      <c r="AI1351" t="str">
        <f t="shared" si="642"/>
        <v>"Embedded.ContactDetail"</v>
      </c>
      <c r="AJ1351" t="str">
        <f t="shared" si="643"/>
        <v>""</v>
      </c>
      <c r="AK1351" t="str">
        <f t="shared" si="644"/>
        <v>"hasMany"</v>
      </c>
      <c r="AL1351" t="str">
        <f t="shared" si="645"/>
        <v>"Abstract.LogisticsService","contactDetails","Embedded.ContactDetail","","hasMany"</v>
      </c>
      <c r="AN1351">
        <f>COUNTIF(View_conceptual!G:G,L1351)</f>
        <v>0</v>
      </c>
      <c r="AO1351">
        <f>COUNTIF(View_conceptual!H:H,L1351)+COUNTIF(View_conceptual!I:I,N1351)</f>
        <v>0</v>
      </c>
      <c r="AQ1351" t="str">
        <f t="shared" si="646"/>
        <v/>
      </c>
      <c r="AR1351" t="str">
        <f t="shared" si="647"/>
        <v/>
      </c>
      <c r="AT1351">
        <f>COUNTIF(View_full!G:G,L1351)</f>
        <v>1</v>
      </c>
      <c r="AU1351">
        <f>COUNTIF(View_full!H:H,L1351)+COUNTIF(View_full!I:I,N1351)</f>
        <v>0</v>
      </c>
      <c r="AV1351">
        <f>COUNTIFS(Property_Manual!$A$2:$A$1206,Raw!L1351,Property_Manual!$B$2:$B$1206,Raw!M1351,Property_Manual!$C$2:$C$1206,Raw!N1351,Property_Manual!$D$2:$D$1206,Raw!O1351,Property_Manual!$F$2:$F$1206,"x")</f>
        <v>0</v>
      </c>
      <c r="AW1351" t="str">
        <f t="shared" si="648"/>
        <v/>
      </c>
      <c r="AX1351" t="str">
        <f t="shared" si="649"/>
        <v/>
      </c>
      <c r="AY1351" t="str">
        <f t="shared" si="650"/>
        <v/>
      </c>
    </row>
    <row r="1352" spans="1:51" x14ac:dyDescent="0.2">
      <c r="A1352" s="5" t="s">
        <v>1255</v>
      </c>
      <c r="B1352" s="5" t="s">
        <v>1196</v>
      </c>
      <c r="C1352" s="5" t="s">
        <v>36</v>
      </c>
      <c r="D1352" s="5" t="s">
        <v>29</v>
      </c>
      <c r="E1352" s="5" t="s">
        <v>1836</v>
      </c>
      <c r="F1352" s="5" t="s">
        <v>30</v>
      </c>
      <c r="I1352" s="5" t="s">
        <v>1021</v>
      </c>
      <c r="J1352" s="5" t="s">
        <v>31</v>
      </c>
      <c r="K1352" s="5" t="s">
        <v>1831</v>
      </c>
      <c r="L1352" t="str">
        <f t="shared" si="620"/>
        <v>LogisticsService</v>
      </c>
      <c r="M1352" t="str">
        <f t="shared" si="621"/>
        <v>contactPersons</v>
      </c>
      <c r="N1352" t="str">
        <f t="shared" si="622"/>
        <v>Actor</v>
      </c>
      <c r="O1352" t="str">
        <f t="shared" si="623"/>
        <v/>
      </c>
      <c r="P1352" t="str">
        <f t="shared" si="624"/>
        <v>Person|NonHumanActor</v>
      </c>
      <c r="Q1352" t="str">
        <f t="shared" si="625"/>
        <v>Object</v>
      </c>
      <c r="R1352" t="str">
        <f t="shared" si="626"/>
        <v/>
      </c>
      <c r="S1352" t="str">
        <f t="shared" si="627"/>
        <v/>
      </c>
      <c r="T1352" t="str">
        <f t="shared" si="628"/>
        <v/>
      </c>
      <c r="U1352" t="str">
        <f t="shared" si="629"/>
        <v/>
      </c>
      <c r="V1352" t="str">
        <f t="shared" si="630"/>
        <v/>
      </c>
      <c r="W1352" t="str">
        <f>IF($A1352="Implicit","",COUNTIFS($C$8:C1352,C1352,$A$8:A1352,"Explicit"))</f>
        <v/>
      </c>
      <c r="X1352" t="str">
        <f t="shared" si="631"/>
        <v/>
      </c>
      <c r="Y1352" t="str">
        <f t="shared" si="632"/>
        <v/>
      </c>
      <c r="Z1352" t="str">
        <f t="shared" si="633"/>
        <v/>
      </c>
      <c r="AA1352" t="str">
        <f t="shared" si="634"/>
        <v/>
      </c>
      <c r="AB1352" t="str">
        <f t="shared" si="635"/>
        <v/>
      </c>
      <c r="AC1352" t="str">
        <f t="shared" si="636"/>
        <v/>
      </c>
      <c r="AD1352" t="str">
        <f t="shared" si="637"/>
        <v/>
      </c>
      <c r="AE1352" t="str">
        <f t="shared" si="638"/>
        <v/>
      </c>
      <c r="AF1352" t="str">
        <f t="shared" si="639"/>
        <v/>
      </c>
      <c r="AG1352" t="str">
        <f t="shared" si="640"/>
        <v>"Abstract.LogisticsService"</v>
      </c>
      <c r="AH1352" t="str">
        <f t="shared" si="641"/>
        <v>"contactPersons"</v>
      </c>
      <c r="AI1352" t="str">
        <f t="shared" si="642"/>
        <v>"Agent.Actor"</v>
      </c>
      <c r="AJ1352" t="str">
        <f t="shared" si="643"/>
        <v>""</v>
      </c>
      <c r="AK1352" t="str">
        <f t="shared" si="644"/>
        <v>"hasMany"</v>
      </c>
      <c r="AL1352" t="str">
        <f t="shared" si="645"/>
        <v>"Abstract.LogisticsService","contactPersons","Agent.Actor","","hasMany"</v>
      </c>
      <c r="AN1352">
        <f>COUNTIF(View_conceptual!G:G,L1352)</f>
        <v>0</v>
      </c>
      <c r="AO1352">
        <f>COUNTIF(View_conceptual!H:H,L1352)+COUNTIF(View_conceptual!I:I,N1352)</f>
        <v>0</v>
      </c>
      <c r="AQ1352" t="str">
        <f t="shared" si="646"/>
        <v/>
      </c>
      <c r="AR1352" t="str">
        <f t="shared" si="647"/>
        <v/>
      </c>
      <c r="AT1352">
        <f>COUNTIF(View_full!G:G,L1352)</f>
        <v>1</v>
      </c>
      <c r="AU1352">
        <f>COUNTIF(View_full!H:H,L1352)+COUNTIF(View_full!I:I,N1352)</f>
        <v>0</v>
      </c>
      <c r="AV1352">
        <f>COUNTIFS(Property_Manual!$A$2:$A$1206,Raw!L1352,Property_Manual!$B$2:$B$1206,Raw!M1352,Property_Manual!$C$2:$C$1206,Raw!N1352,Property_Manual!$D$2:$D$1206,Raw!O1352,Property_Manual!$F$2:$F$1206,"x")</f>
        <v>0</v>
      </c>
      <c r="AW1352" t="str">
        <f t="shared" si="648"/>
        <v/>
      </c>
      <c r="AX1352" t="str">
        <f t="shared" si="649"/>
        <v/>
      </c>
      <c r="AY1352" t="str">
        <f t="shared" si="650"/>
        <v/>
      </c>
    </row>
    <row r="1353" spans="1:51" x14ac:dyDescent="0.2">
      <c r="A1353" s="5" t="s">
        <v>1255</v>
      </c>
      <c r="B1353" s="5" t="s">
        <v>1196</v>
      </c>
      <c r="C1353" s="5" t="s">
        <v>36</v>
      </c>
      <c r="D1353" s="5" t="s">
        <v>29</v>
      </c>
      <c r="E1353" t="s">
        <v>1836</v>
      </c>
      <c r="F1353" s="5" t="s">
        <v>390</v>
      </c>
      <c r="I1353" s="5" t="s">
        <v>1021</v>
      </c>
      <c r="J1353" s="5" t="s">
        <v>31</v>
      </c>
      <c r="K1353" s="5"/>
      <c r="L1353" t="str">
        <f t="shared" ref="L1353:L1416" si="651">SUBSTITUTE(SUBSTITUTE(SUBSTITUTE(C1353,$B$2,$A$2),$B$3,$A$3),$B$4,$A$4)</f>
        <v>LogisticsService</v>
      </c>
      <c r="M1353" t="str">
        <f t="shared" ref="M1353:M1416" si="652">SUBSTITUTE(SUBSTITUTE(SUBSTITUTE(D1353,$B$2,$A$2),$B$3,$A$3),$A$4,$B$4)</f>
        <v>contactPersons</v>
      </c>
      <c r="N1353" t="str">
        <f t="shared" ref="N1353:N1416" si="653">SUBSTITUTE(SUBSTITUTE(SUBSTITUTE(F1353,$B$2,$A$2),$B$3,$A$3),$B$4,$A$4)</f>
        <v>Person</v>
      </c>
      <c r="O1353" t="str">
        <f t="shared" ref="O1353:O1416" si="654">SUBSTITUTE(SUBSTITUTE(SUBSTITUTE(H1353,$B$2,$A$2),$B$3,$A$3),$B$4,$A$4)</f>
        <v/>
      </c>
      <c r="P1353" t="str">
        <f t="shared" ref="P1353:P1416" si="655">SUBSTITUTE(SUBSTITUTE(SUBSTITUTE(K1353,$B$2,$A$2),$B$3,$A$3),$B$4,$A$4)</f>
        <v/>
      </c>
      <c r="Q1353" t="str">
        <f t="shared" ref="Q1353:Q1416" si="656">IF(LEFT(N1353,3)="xsd","Data","Object")</f>
        <v>Object</v>
      </c>
      <c r="R1353" t="str">
        <f t="shared" ref="R1353:R1416" si="657">IF($A1353="Implicit","",$F$1&amp;B1353&amp;$F$1)</f>
        <v/>
      </c>
      <c r="S1353" t="str">
        <f t="shared" ref="S1353:S1416" si="658">IF($A1353="Implicit","",$F$1&amp;L1353&amp;$F$1)</f>
        <v/>
      </c>
      <c r="T1353" t="str">
        <f t="shared" ref="T1353:T1416" si="659">IF($A1353="Implicit","",$F$1&amp;M1353&amp;$F$1)</f>
        <v/>
      </c>
      <c r="U1353" t="str">
        <f t="shared" ref="U1353:U1416" si="660">IF($A1353="Implicit","",$F$1&amp;E1353&amp;$F$1)</f>
        <v/>
      </c>
      <c r="V1353" t="str">
        <f t="shared" ref="V1353:V1416" si="661">IF($A1353="Implicit","",$F$1&amp;N1353&amp;$F$1)</f>
        <v/>
      </c>
      <c r="W1353" t="str">
        <f>IF($A1353="Implicit","",COUNTIFS($C$8:C1353,C1353,$A$8:A1353,"Explicit"))</f>
        <v/>
      </c>
      <c r="X1353" t="str">
        <f t="shared" ref="X1353:X1416" si="662">IF($A1353="Implicit","",$F$1&amp;SUBSTITUTE(IF(I1353=0,"",I1353),",",";")&amp;$F$1)</f>
        <v/>
      </c>
      <c r="Y1353" t="str">
        <f t="shared" ref="Y1353:Y1416" si="663">IF($A1353="Implicit","",$F$1&amp;SUBSTITUTE(IF(J1353=0,"",J1353),",",";")&amp;$F$1)</f>
        <v/>
      </c>
      <c r="Z1353" t="str">
        <f t="shared" ref="Z1353:Z1416" si="664">IF($A1353="Implicit","",$F$1&amp;IF(G1353=1,"false","true")&amp;$F$1)</f>
        <v/>
      </c>
      <c r="AA1353" t="str">
        <f t="shared" ref="AA1353:AA1416" si="665">IF($A1353="Implicit","",$F$1&amp;IF(OR(E1353="Enum",E1353="CodeList"),"true","false")&amp;$F$1)</f>
        <v/>
      </c>
      <c r="AB1353" t="str">
        <f t="shared" ref="AB1353:AB1416" si="666">IF($A1353="Implicit","",$F$1&amp;P1353&amp;$F$1)</f>
        <v/>
      </c>
      <c r="AC1353" t="str">
        <f t="shared" ref="AC1353:AC1416" si="667">IF($A1353="Implicit","",$F$1&amp;C1353&amp;$F$1)</f>
        <v/>
      </c>
      <c r="AD1353" t="str">
        <f t="shared" ref="AD1353:AD1416" si="668">IF($A1353="Implicit","",$F$1&amp;D1353&amp;$F$1)</f>
        <v/>
      </c>
      <c r="AE1353" t="str">
        <f t="shared" ref="AE1353:AE1416" si="669">IF($A1353="Implicit","",$F$1&amp;F1353&amp;$F$1)</f>
        <v/>
      </c>
      <c r="AF1353" t="str">
        <f t="shared" ref="AF1353:AF1416" si="670">IF(A1353="Implicit","",R1353&amp;","&amp;S1353&amp;","&amp;T1353&amp;","&amp;U1353&amp;","&amp;V1353&amp;","&amp;W1353&amp;","&amp;X1353&amp;","&amp;Y1353&amp;","&amp;Z1353&amp;","&amp;AA1353&amp;","&amp;AB1353&amp;","&amp;AC1353&amp;","&amp;AD1353&amp;","&amp;AE1353)</f>
        <v/>
      </c>
      <c r="AG1353" t="str">
        <f t="shared" ref="AG1353:AG1416" si="671">IF(Q1353="Data","",$F$1&amp;B1353&amp;"."&amp;L1353&amp;$F$1)</f>
        <v>"Abstract.LogisticsService"</v>
      </c>
      <c r="AH1353" t="str">
        <f t="shared" ref="AH1353:AH1416" si="672">IF(Q1353="Data","",$F$1&amp;M1353&amp;$F$1)</f>
        <v>"contactPersons"</v>
      </c>
      <c r="AI1353" t="str">
        <f t="shared" ref="AI1353:AI1416" si="673">IF(Q1353="Data","",$F$1&amp;E1353&amp;"."&amp;N1353&amp;$F$1)</f>
        <v>"Agent.Person"</v>
      </c>
      <c r="AJ1353" t="str">
        <f t="shared" ref="AJ1353:AJ1416" si="674">IF(Q1353="Data","",$F$1&amp;O1353&amp;$F$1)</f>
        <v>""</v>
      </c>
      <c r="AK1353" t="str">
        <f t="shared" ref="AK1353:AK1416" si="675">IF(Q1353="Data","",$F$1&amp;IF(G1353=1,"hasOne","hasMany")&amp;$F$1)</f>
        <v>"hasMany"</v>
      </c>
      <c r="AL1353" t="str">
        <f t="shared" ref="AL1353:AL1416" si="676">IF(Q1353="Data","",AG1353&amp;","&amp;AH1353&amp;","&amp;AI1353&amp;","&amp;AJ1353&amp;","&amp;AK1353)</f>
        <v>"Abstract.LogisticsService","contactPersons","Agent.Person","","hasMany"</v>
      </c>
      <c r="AN1353">
        <f>COUNTIF(View_conceptual!G:G,L1353)</f>
        <v>0</v>
      </c>
      <c r="AO1353">
        <f>COUNTIF(View_conceptual!H:H,L1353)+COUNTIF(View_conceptual!I:I,N1353)</f>
        <v>0</v>
      </c>
      <c r="AQ1353" t="str">
        <f t="shared" ref="AQ1353:AQ1416" si="677">IF(AN1353=1,AF1353,"")</f>
        <v/>
      </c>
      <c r="AR1353" t="str">
        <f t="shared" ref="AR1353:AR1416" si="678">IF(AO1353=2,AL1353,"")</f>
        <v/>
      </c>
      <c r="AT1353">
        <f>COUNTIF(View_full!G:G,L1353)</f>
        <v>1</v>
      </c>
      <c r="AU1353">
        <f>COUNTIF(View_full!H:H,L1353)+COUNTIF(View_full!I:I,N1353)</f>
        <v>0</v>
      </c>
      <c r="AV1353">
        <f>COUNTIFS(Property_Manual!$A$2:$A$1206,Raw!L1353,Property_Manual!$B$2:$B$1206,Raw!M1353,Property_Manual!$C$2:$C$1206,Raw!N1353,Property_Manual!$D$2:$D$1206,Raw!O1353,Property_Manual!$F$2:$F$1206,"x")</f>
        <v>0</v>
      </c>
      <c r="AW1353" t="str">
        <f t="shared" ref="AW1353:AW1416" si="679">IF(AT1353=1,AF1353,"")</f>
        <v/>
      </c>
      <c r="AX1353" t="str">
        <f t="shared" ref="AX1353:AX1416" si="680">IF(AU1353=2,AL1353,"")</f>
        <v/>
      </c>
      <c r="AY1353" t="str">
        <f t="shared" ref="AY1353:AY1416" si="681">IF(AV1353=1,AL1353,"")</f>
        <v/>
      </c>
    </row>
    <row r="1354" spans="1:51" x14ac:dyDescent="0.2">
      <c r="A1354" s="5" t="s">
        <v>1255</v>
      </c>
      <c r="B1354" s="5" t="s">
        <v>1196</v>
      </c>
      <c r="C1354" s="5" t="s">
        <v>36</v>
      </c>
      <c r="D1354" s="5" t="s">
        <v>29</v>
      </c>
      <c r="E1354" t="s">
        <v>1836</v>
      </c>
      <c r="F1354" s="5" t="s">
        <v>1130</v>
      </c>
      <c r="I1354" s="5" t="s">
        <v>1021</v>
      </c>
      <c r="J1354" s="5" t="s">
        <v>31</v>
      </c>
      <c r="K1354" s="5"/>
      <c r="L1354" t="str">
        <f t="shared" si="651"/>
        <v>LogisticsService</v>
      </c>
      <c r="M1354" t="str">
        <f t="shared" si="652"/>
        <v>contactPersons</v>
      </c>
      <c r="N1354" t="str">
        <f t="shared" si="653"/>
        <v>NonHumanActor</v>
      </c>
      <c r="O1354" t="str">
        <f t="shared" si="654"/>
        <v/>
      </c>
      <c r="P1354" t="str">
        <f t="shared" si="655"/>
        <v/>
      </c>
      <c r="Q1354" t="str">
        <f t="shared" si="656"/>
        <v>Object</v>
      </c>
      <c r="R1354" t="str">
        <f t="shared" si="657"/>
        <v/>
      </c>
      <c r="S1354" t="str">
        <f t="shared" si="658"/>
        <v/>
      </c>
      <c r="T1354" t="str">
        <f t="shared" si="659"/>
        <v/>
      </c>
      <c r="U1354" t="str">
        <f t="shared" si="660"/>
        <v/>
      </c>
      <c r="V1354" t="str">
        <f t="shared" si="661"/>
        <v/>
      </c>
      <c r="W1354" t="str">
        <f>IF($A1354="Implicit","",COUNTIFS($C$8:C1354,C1354,$A$8:A1354,"Explicit"))</f>
        <v/>
      </c>
      <c r="X1354" t="str">
        <f t="shared" si="662"/>
        <v/>
      </c>
      <c r="Y1354" t="str">
        <f t="shared" si="663"/>
        <v/>
      </c>
      <c r="Z1354" t="str">
        <f t="shared" si="664"/>
        <v/>
      </c>
      <c r="AA1354" t="str">
        <f t="shared" si="665"/>
        <v/>
      </c>
      <c r="AB1354" t="str">
        <f t="shared" si="666"/>
        <v/>
      </c>
      <c r="AC1354" t="str">
        <f t="shared" si="667"/>
        <v/>
      </c>
      <c r="AD1354" t="str">
        <f t="shared" si="668"/>
        <v/>
      </c>
      <c r="AE1354" t="str">
        <f t="shared" si="669"/>
        <v/>
      </c>
      <c r="AF1354" t="str">
        <f t="shared" si="670"/>
        <v/>
      </c>
      <c r="AG1354" t="str">
        <f t="shared" si="671"/>
        <v>"Abstract.LogisticsService"</v>
      </c>
      <c r="AH1354" t="str">
        <f t="shared" si="672"/>
        <v>"contactPersons"</v>
      </c>
      <c r="AI1354" t="str">
        <f t="shared" si="673"/>
        <v>"Agent.NonHumanActor"</v>
      </c>
      <c r="AJ1354" t="str">
        <f t="shared" si="674"/>
        <v>""</v>
      </c>
      <c r="AK1354" t="str">
        <f t="shared" si="675"/>
        <v>"hasMany"</v>
      </c>
      <c r="AL1354" t="str">
        <f t="shared" si="676"/>
        <v>"Abstract.LogisticsService","contactPersons","Agent.NonHumanActor","","hasMany"</v>
      </c>
      <c r="AN1354">
        <f>COUNTIF(View_conceptual!G:G,L1354)</f>
        <v>0</v>
      </c>
      <c r="AO1354">
        <f>COUNTIF(View_conceptual!H:H,L1354)+COUNTIF(View_conceptual!I:I,N1354)</f>
        <v>0</v>
      </c>
      <c r="AQ1354" t="str">
        <f t="shared" si="677"/>
        <v/>
      </c>
      <c r="AR1354" t="str">
        <f t="shared" si="678"/>
        <v/>
      </c>
      <c r="AT1354">
        <f>COUNTIF(View_full!G:G,L1354)</f>
        <v>1</v>
      </c>
      <c r="AU1354">
        <f>COUNTIF(View_full!H:H,L1354)+COUNTIF(View_full!I:I,N1354)</f>
        <v>0</v>
      </c>
      <c r="AV1354">
        <f>COUNTIFS(Property_Manual!$A$2:$A$1206,Raw!L1354,Property_Manual!$B$2:$B$1206,Raw!M1354,Property_Manual!$C$2:$C$1206,Raw!N1354,Property_Manual!$D$2:$D$1206,Raw!O1354,Property_Manual!$F$2:$F$1206,"x")</f>
        <v>0</v>
      </c>
      <c r="AW1354" t="str">
        <f t="shared" si="679"/>
        <v/>
      </c>
      <c r="AX1354" t="str">
        <f t="shared" si="680"/>
        <v/>
      </c>
      <c r="AY1354" t="str">
        <f t="shared" si="681"/>
        <v/>
      </c>
    </row>
    <row r="1355" spans="1:51" x14ac:dyDescent="0.2">
      <c r="A1355" s="5" t="s">
        <v>1254</v>
      </c>
      <c r="B1355" s="5" t="s">
        <v>49</v>
      </c>
      <c r="C1355" s="5" t="s">
        <v>1120</v>
      </c>
      <c r="D1355" s="5" t="s">
        <v>1121</v>
      </c>
      <c r="E1355" t="s">
        <v>49</v>
      </c>
      <c r="F1355" s="5" t="s">
        <v>86</v>
      </c>
      <c r="G1355">
        <v>1</v>
      </c>
      <c r="I1355" s="5" t="s">
        <v>1122</v>
      </c>
      <c r="J1355" s="5" t="s">
        <v>1123</v>
      </c>
      <c r="K1355" s="5"/>
      <c r="L1355" t="str">
        <f t="shared" si="651"/>
        <v>LoosePiece</v>
      </c>
      <c r="M1355" t="str">
        <f t="shared" si="652"/>
        <v>pieceHeight</v>
      </c>
      <c r="N1355" t="str">
        <f t="shared" si="653"/>
        <v>Value</v>
      </c>
      <c r="O1355" t="str">
        <f t="shared" si="654"/>
        <v/>
      </c>
      <c r="P1355" t="str">
        <f t="shared" si="655"/>
        <v/>
      </c>
      <c r="Q1355" t="str">
        <f t="shared" si="656"/>
        <v>Object</v>
      </c>
      <c r="R1355" t="str">
        <f t="shared" si="657"/>
        <v>"Embedded"</v>
      </c>
      <c r="S1355" t="str">
        <f t="shared" si="658"/>
        <v>"LoosePiece"</v>
      </c>
      <c r="T1355" t="str">
        <f t="shared" si="659"/>
        <v>"pieceHeight"</v>
      </c>
      <c r="U1355" t="str">
        <f t="shared" si="660"/>
        <v>"Embedded"</v>
      </c>
      <c r="V1355" t="str">
        <f t="shared" si="661"/>
        <v>"Value"</v>
      </c>
      <c r="W1355">
        <f>IF($A1355="Implicit","",COUNTIFS($C$8:C1355,C1355,$A$8:A1355,"Explicit"))</f>
        <v>1</v>
      </c>
      <c r="X1355" t="str">
        <f t="shared" si="662"/>
        <v>"LoosePiece details"</v>
      </c>
      <c r="Y1355" t="str">
        <f t="shared" si="663"/>
        <v>"Height of a single piece"</v>
      </c>
      <c r="Z1355" t="str">
        <f t="shared" si="664"/>
        <v>"false"</v>
      </c>
      <c r="AA1355" t="str">
        <f t="shared" si="665"/>
        <v>"false"</v>
      </c>
      <c r="AB1355" t="str">
        <f t="shared" si="666"/>
        <v>""</v>
      </c>
      <c r="AC1355" t="str">
        <f t="shared" si="667"/>
        <v>"https://onerecord.iata.org/ns/cargo#LoosePiece"</v>
      </c>
      <c r="AD1355" t="str">
        <f t="shared" si="668"/>
        <v>"https://onerecord.iata.org/ns/cargo#pieceHeight"</v>
      </c>
      <c r="AE1355" t="str">
        <f t="shared" si="669"/>
        <v>"https://onerecord.iata.org/ns/cargo#Value"</v>
      </c>
      <c r="AF1355" t="str">
        <f t="shared" si="670"/>
        <v>"Embedded","LoosePiece","pieceHeight","Embedded","Value",1,"LoosePiece details","Height of a single piece","false","false","","https://onerecord.iata.org/ns/cargo#LoosePiece","https://onerecord.iata.org/ns/cargo#pieceHeight","https://onerecord.iata.org/ns/cargo#Value"</v>
      </c>
      <c r="AG1355" t="str">
        <f t="shared" si="671"/>
        <v>"Embedded.LoosePiece"</v>
      </c>
      <c r="AH1355" t="str">
        <f t="shared" si="672"/>
        <v>"pieceHeight"</v>
      </c>
      <c r="AI1355" t="str">
        <f t="shared" si="673"/>
        <v>"Embedded.Value"</v>
      </c>
      <c r="AJ1355" t="str">
        <f t="shared" si="674"/>
        <v>""</v>
      </c>
      <c r="AK1355" t="str">
        <f t="shared" si="675"/>
        <v>"hasOne"</v>
      </c>
      <c r="AL1355" t="str">
        <f t="shared" si="676"/>
        <v>"Embedded.LoosePiece","pieceHeight","Embedded.Value","","hasOne"</v>
      </c>
      <c r="AN1355">
        <f>COUNTIF(View_conceptual!G:G,L1355)</f>
        <v>0</v>
      </c>
      <c r="AO1355">
        <f>COUNTIF(View_conceptual!H:H,L1355)+COUNTIF(View_conceptual!I:I,N1355)</f>
        <v>0</v>
      </c>
      <c r="AQ1355" t="str">
        <f t="shared" si="677"/>
        <v/>
      </c>
      <c r="AR1355" t="str">
        <f t="shared" si="678"/>
        <v/>
      </c>
      <c r="AT1355">
        <f>COUNTIF(View_full!G:G,L1355)</f>
        <v>1</v>
      </c>
      <c r="AU1355">
        <f>COUNTIF(View_full!H:H,L1355)+COUNTIF(View_full!I:I,N1355)</f>
        <v>0</v>
      </c>
      <c r="AV1355">
        <f>COUNTIFS(Property_Manual!$A$2:$A$1206,Raw!L1355,Property_Manual!$B$2:$B$1206,Raw!M1355,Property_Manual!$C$2:$C$1206,Raw!N1355,Property_Manual!$D$2:$D$1206,Raw!O1355,Property_Manual!$F$2:$F$1206,"x")</f>
        <v>0</v>
      </c>
      <c r="AW1355" t="str">
        <f t="shared" si="679"/>
        <v>"Embedded","LoosePiece","pieceHeight","Embedded","Value",1,"LoosePiece details","Height of a single piece","false","false","","https://onerecord.iata.org/ns/cargo#LoosePiece","https://onerecord.iata.org/ns/cargo#pieceHeight","https://onerecord.iata.org/ns/cargo#Value"</v>
      </c>
      <c r="AX1355" t="str">
        <f t="shared" si="680"/>
        <v/>
      </c>
      <c r="AY1355" t="str">
        <f t="shared" si="681"/>
        <v/>
      </c>
    </row>
    <row r="1356" spans="1:51" x14ac:dyDescent="0.2">
      <c r="A1356" s="5" t="s">
        <v>1254</v>
      </c>
      <c r="B1356" s="5" t="s">
        <v>49</v>
      </c>
      <c r="C1356" s="5" t="s">
        <v>1120</v>
      </c>
      <c r="D1356" s="5" t="s">
        <v>1124</v>
      </c>
      <c r="E1356" t="s">
        <v>49</v>
      </c>
      <c r="F1356" s="5" t="s">
        <v>86</v>
      </c>
      <c r="G1356">
        <v>1</v>
      </c>
      <c r="I1356" s="5" t="s">
        <v>1122</v>
      </c>
      <c r="J1356" s="5" t="s">
        <v>1125</v>
      </c>
      <c r="K1356" s="5"/>
      <c r="L1356" t="str">
        <f t="shared" si="651"/>
        <v>LoosePiece</v>
      </c>
      <c r="M1356" t="str">
        <f t="shared" si="652"/>
        <v>pieceLength</v>
      </c>
      <c r="N1356" t="str">
        <f t="shared" si="653"/>
        <v>Value</v>
      </c>
      <c r="O1356" t="str">
        <f t="shared" si="654"/>
        <v/>
      </c>
      <c r="P1356" t="str">
        <f t="shared" si="655"/>
        <v/>
      </c>
      <c r="Q1356" t="str">
        <f t="shared" si="656"/>
        <v>Object</v>
      </c>
      <c r="R1356" t="str">
        <f t="shared" si="657"/>
        <v>"Embedded"</v>
      </c>
      <c r="S1356" t="str">
        <f t="shared" si="658"/>
        <v>"LoosePiece"</v>
      </c>
      <c r="T1356" t="str">
        <f t="shared" si="659"/>
        <v>"pieceLength"</v>
      </c>
      <c r="U1356" t="str">
        <f t="shared" si="660"/>
        <v>"Embedded"</v>
      </c>
      <c r="V1356" t="str">
        <f t="shared" si="661"/>
        <v>"Value"</v>
      </c>
      <c r="W1356">
        <f>IF($A1356="Implicit","",COUNTIFS($C$8:C1356,C1356,$A$8:A1356,"Explicit"))</f>
        <v>2</v>
      </c>
      <c r="X1356" t="str">
        <f t="shared" si="662"/>
        <v>"LoosePiece details"</v>
      </c>
      <c r="Y1356" t="str">
        <f t="shared" si="663"/>
        <v>"Length of a single piece"</v>
      </c>
      <c r="Z1356" t="str">
        <f t="shared" si="664"/>
        <v>"false"</v>
      </c>
      <c r="AA1356" t="str">
        <f t="shared" si="665"/>
        <v>"false"</v>
      </c>
      <c r="AB1356" t="str">
        <f t="shared" si="666"/>
        <v>""</v>
      </c>
      <c r="AC1356" t="str">
        <f t="shared" si="667"/>
        <v>"https://onerecord.iata.org/ns/cargo#LoosePiece"</v>
      </c>
      <c r="AD1356" t="str">
        <f t="shared" si="668"/>
        <v>"https://onerecord.iata.org/ns/cargo#pieceLength"</v>
      </c>
      <c r="AE1356" t="str">
        <f t="shared" si="669"/>
        <v>"https://onerecord.iata.org/ns/cargo#Value"</v>
      </c>
      <c r="AF1356" t="str">
        <f t="shared" si="670"/>
        <v>"Embedded","LoosePiece","pieceLength","Embedded","Value",2,"LoosePiece details","Length of a single piece","false","false","","https://onerecord.iata.org/ns/cargo#LoosePiece","https://onerecord.iata.org/ns/cargo#pieceLength","https://onerecord.iata.org/ns/cargo#Value"</v>
      </c>
      <c r="AG1356" t="str">
        <f t="shared" si="671"/>
        <v>"Embedded.LoosePiece"</v>
      </c>
      <c r="AH1356" t="str">
        <f t="shared" si="672"/>
        <v>"pieceLength"</v>
      </c>
      <c r="AI1356" t="str">
        <f t="shared" si="673"/>
        <v>"Embedded.Value"</v>
      </c>
      <c r="AJ1356" t="str">
        <f t="shared" si="674"/>
        <v>""</v>
      </c>
      <c r="AK1356" t="str">
        <f t="shared" si="675"/>
        <v>"hasOne"</v>
      </c>
      <c r="AL1356" t="str">
        <f t="shared" si="676"/>
        <v>"Embedded.LoosePiece","pieceLength","Embedded.Value","","hasOne"</v>
      </c>
      <c r="AN1356">
        <f>COUNTIF(View_conceptual!G:G,L1356)</f>
        <v>0</v>
      </c>
      <c r="AO1356">
        <f>COUNTIF(View_conceptual!H:H,L1356)+COUNTIF(View_conceptual!I:I,N1356)</f>
        <v>0</v>
      </c>
      <c r="AQ1356" t="str">
        <f t="shared" si="677"/>
        <v/>
      </c>
      <c r="AR1356" t="str">
        <f t="shared" si="678"/>
        <v/>
      </c>
      <c r="AT1356">
        <f>COUNTIF(View_full!G:G,L1356)</f>
        <v>1</v>
      </c>
      <c r="AU1356">
        <f>COUNTIF(View_full!H:H,L1356)+COUNTIF(View_full!I:I,N1356)</f>
        <v>0</v>
      </c>
      <c r="AV1356">
        <f>COUNTIFS(Property_Manual!$A$2:$A$1206,Raw!L1356,Property_Manual!$B$2:$B$1206,Raw!M1356,Property_Manual!$C$2:$C$1206,Raw!N1356,Property_Manual!$D$2:$D$1206,Raw!O1356,Property_Manual!$F$2:$F$1206,"x")</f>
        <v>0</v>
      </c>
      <c r="AW1356" t="str">
        <f t="shared" si="679"/>
        <v>"Embedded","LoosePiece","pieceLength","Embedded","Value",2,"LoosePiece details","Length of a single piece","false","false","","https://onerecord.iata.org/ns/cargo#LoosePiece","https://onerecord.iata.org/ns/cargo#pieceLength","https://onerecord.iata.org/ns/cargo#Value"</v>
      </c>
      <c r="AX1356" t="str">
        <f t="shared" si="680"/>
        <v/>
      </c>
      <c r="AY1356" t="str">
        <f t="shared" si="681"/>
        <v/>
      </c>
    </row>
    <row r="1357" spans="1:51" x14ac:dyDescent="0.2">
      <c r="A1357" s="5" t="s">
        <v>1254</v>
      </c>
      <c r="B1357" s="5" t="s">
        <v>49</v>
      </c>
      <c r="C1357" s="5" t="s">
        <v>1120</v>
      </c>
      <c r="D1357" s="5" t="s">
        <v>1126</v>
      </c>
      <c r="E1357" t="s">
        <v>49</v>
      </c>
      <c r="F1357" s="5" t="s">
        <v>86</v>
      </c>
      <c r="G1357">
        <v>1</v>
      </c>
      <c r="I1357" s="5" t="s">
        <v>1122</v>
      </c>
      <c r="J1357" s="5" t="s">
        <v>1127</v>
      </c>
      <c r="K1357" s="5"/>
      <c r="L1357" t="str">
        <f t="shared" si="651"/>
        <v>LoosePiece</v>
      </c>
      <c r="M1357" t="str">
        <f t="shared" si="652"/>
        <v>pieceWeight</v>
      </c>
      <c r="N1357" t="str">
        <f t="shared" si="653"/>
        <v>Value</v>
      </c>
      <c r="O1357" t="str">
        <f t="shared" si="654"/>
        <v/>
      </c>
      <c r="P1357" t="str">
        <f t="shared" si="655"/>
        <v/>
      </c>
      <c r="Q1357" t="str">
        <f t="shared" si="656"/>
        <v>Object</v>
      </c>
      <c r="R1357" t="str">
        <f t="shared" si="657"/>
        <v>"Embedded"</v>
      </c>
      <c r="S1357" t="str">
        <f t="shared" si="658"/>
        <v>"LoosePiece"</v>
      </c>
      <c r="T1357" t="str">
        <f t="shared" si="659"/>
        <v>"pieceWeight"</v>
      </c>
      <c r="U1357" t="str">
        <f t="shared" si="660"/>
        <v>"Embedded"</v>
      </c>
      <c r="V1357" t="str">
        <f t="shared" si="661"/>
        <v>"Value"</v>
      </c>
      <c r="W1357">
        <f>IF($A1357="Implicit","",COUNTIFS($C$8:C1357,C1357,$A$8:A1357,"Explicit"))</f>
        <v>3</v>
      </c>
      <c r="X1357" t="str">
        <f t="shared" si="662"/>
        <v>"LoosePiece details"</v>
      </c>
      <c r="Y1357" t="str">
        <f t="shared" si="663"/>
        <v>"Weight of a single piece"</v>
      </c>
      <c r="Z1357" t="str">
        <f t="shared" si="664"/>
        <v>"false"</v>
      </c>
      <c r="AA1357" t="str">
        <f t="shared" si="665"/>
        <v>"false"</v>
      </c>
      <c r="AB1357" t="str">
        <f t="shared" si="666"/>
        <v>""</v>
      </c>
      <c r="AC1357" t="str">
        <f t="shared" si="667"/>
        <v>"https://onerecord.iata.org/ns/cargo#LoosePiece"</v>
      </c>
      <c r="AD1357" t="str">
        <f t="shared" si="668"/>
        <v>"https://onerecord.iata.org/ns/cargo#pieceWeight"</v>
      </c>
      <c r="AE1357" t="str">
        <f t="shared" si="669"/>
        <v>"https://onerecord.iata.org/ns/cargo#Value"</v>
      </c>
      <c r="AF1357" t="str">
        <f t="shared" si="670"/>
        <v>"Embedded","LoosePiece","pieceWeight","Embedded","Value",3,"LoosePiece details","Weight of a single piece","false","false","","https://onerecord.iata.org/ns/cargo#LoosePiece","https://onerecord.iata.org/ns/cargo#pieceWeight","https://onerecord.iata.org/ns/cargo#Value"</v>
      </c>
      <c r="AG1357" t="str">
        <f t="shared" si="671"/>
        <v>"Embedded.LoosePiece"</v>
      </c>
      <c r="AH1357" t="str">
        <f t="shared" si="672"/>
        <v>"pieceWeight"</v>
      </c>
      <c r="AI1357" t="str">
        <f t="shared" si="673"/>
        <v>"Embedded.Value"</v>
      </c>
      <c r="AJ1357" t="str">
        <f t="shared" si="674"/>
        <v>""</v>
      </c>
      <c r="AK1357" t="str">
        <f t="shared" si="675"/>
        <v>"hasOne"</v>
      </c>
      <c r="AL1357" t="str">
        <f t="shared" si="676"/>
        <v>"Embedded.LoosePiece","pieceWeight","Embedded.Value","","hasOne"</v>
      </c>
      <c r="AN1357">
        <f>COUNTIF(View_conceptual!G:G,L1357)</f>
        <v>0</v>
      </c>
      <c r="AO1357">
        <f>COUNTIF(View_conceptual!H:H,L1357)+COUNTIF(View_conceptual!I:I,N1357)</f>
        <v>0</v>
      </c>
      <c r="AQ1357" t="str">
        <f t="shared" si="677"/>
        <v/>
      </c>
      <c r="AR1357" t="str">
        <f t="shared" si="678"/>
        <v/>
      </c>
      <c r="AT1357">
        <f>COUNTIF(View_full!G:G,L1357)</f>
        <v>1</v>
      </c>
      <c r="AU1357">
        <f>COUNTIF(View_full!H:H,L1357)+COUNTIF(View_full!I:I,N1357)</f>
        <v>0</v>
      </c>
      <c r="AV1357">
        <f>COUNTIFS(Property_Manual!$A$2:$A$1206,Raw!L1357,Property_Manual!$B$2:$B$1206,Raw!M1357,Property_Manual!$C$2:$C$1206,Raw!N1357,Property_Manual!$D$2:$D$1206,Raw!O1357,Property_Manual!$F$2:$F$1206,"x")</f>
        <v>0</v>
      </c>
      <c r="AW1357" t="str">
        <f t="shared" si="679"/>
        <v>"Embedded","LoosePiece","pieceWeight","Embedded","Value",3,"LoosePiece details","Weight of a single piece","false","false","","https://onerecord.iata.org/ns/cargo#LoosePiece","https://onerecord.iata.org/ns/cargo#pieceWeight","https://onerecord.iata.org/ns/cargo#Value"</v>
      </c>
      <c r="AX1357" t="str">
        <f t="shared" si="680"/>
        <v/>
      </c>
      <c r="AY1357" t="str">
        <f t="shared" si="681"/>
        <v/>
      </c>
    </row>
    <row r="1358" spans="1:51" x14ac:dyDescent="0.2">
      <c r="A1358" s="5" t="s">
        <v>1254</v>
      </c>
      <c r="B1358" s="5" t="s">
        <v>49</v>
      </c>
      <c r="C1358" s="5" t="s">
        <v>1120</v>
      </c>
      <c r="D1358" s="5" t="s">
        <v>1128</v>
      </c>
      <c r="E1358" s="5" t="s">
        <v>49</v>
      </c>
      <c r="F1358" s="5" t="s">
        <v>86</v>
      </c>
      <c r="G1358">
        <v>1</v>
      </c>
      <c r="I1358" s="5" t="s">
        <v>1122</v>
      </c>
      <c r="J1358" s="5" t="s">
        <v>1129</v>
      </c>
      <c r="K1358" s="5"/>
      <c r="L1358" t="str">
        <f t="shared" si="651"/>
        <v>LoosePiece</v>
      </c>
      <c r="M1358" t="str">
        <f t="shared" si="652"/>
        <v>pieceWidth</v>
      </c>
      <c r="N1358" t="str">
        <f t="shared" si="653"/>
        <v>Value</v>
      </c>
      <c r="O1358" t="str">
        <f t="shared" si="654"/>
        <v/>
      </c>
      <c r="P1358" t="str">
        <f t="shared" si="655"/>
        <v/>
      </c>
      <c r="Q1358" t="str">
        <f t="shared" si="656"/>
        <v>Object</v>
      </c>
      <c r="R1358" t="str">
        <f t="shared" si="657"/>
        <v>"Embedded"</v>
      </c>
      <c r="S1358" t="str">
        <f t="shared" si="658"/>
        <v>"LoosePiece"</v>
      </c>
      <c r="T1358" t="str">
        <f t="shared" si="659"/>
        <v>"pieceWidth"</v>
      </c>
      <c r="U1358" t="str">
        <f t="shared" si="660"/>
        <v>"Embedded"</v>
      </c>
      <c r="V1358" t="str">
        <f t="shared" si="661"/>
        <v>"Value"</v>
      </c>
      <c r="W1358">
        <f>IF($A1358="Implicit","",COUNTIFS($C$8:C1358,C1358,$A$8:A1358,"Explicit"))</f>
        <v>4</v>
      </c>
      <c r="X1358" t="str">
        <f t="shared" si="662"/>
        <v>"LoosePiece details"</v>
      </c>
      <c r="Y1358" t="str">
        <f t="shared" si="663"/>
        <v>"Width of a single piece"</v>
      </c>
      <c r="Z1358" t="str">
        <f t="shared" si="664"/>
        <v>"false"</v>
      </c>
      <c r="AA1358" t="str">
        <f t="shared" si="665"/>
        <v>"false"</v>
      </c>
      <c r="AB1358" t="str">
        <f t="shared" si="666"/>
        <v>""</v>
      </c>
      <c r="AC1358" t="str">
        <f t="shared" si="667"/>
        <v>"https://onerecord.iata.org/ns/cargo#LoosePiece"</v>
      </c>
      <c r="AD1358" t="str">
        <f t="shared" si="668"/>
        <v>"https://onerecord.iata.org/ns/cargo#pieceWidth"</v>
      </c>
      <c r="AE1358" t="str">
        <f t="shared" si="669"/>
        <v>"https://onerecord.iata.org/ns/cargo#Value"</v>
      </c>
      <c r="AF1358" t="str">
        <f t="shared" si="670"/>
        <v>"Embedded","LoosePiece","pieceWidth","Embedded","Value",4,"LoosePiece details","Width of a single piece","false","false","","https://onerecord.iata.org/ns/cargo#LoosePiece","https://onerecord.iata.org/ns/cargo#pieceWidth","https://onerecord.iata.org/ns/cargo#Value"</v>
      </c>
      <c r="AG1358" t="str">
        <f t="shared" si="671"/>
        <v>"Embedded.LoosePiece"</v>
      </c>
      <c r="AH1358" t="str">
        <f t="shared" si="672"/>
        <v>"pieceWidth"</v>
      </c>
      <c r="AI1358" t="str">
        <f t="shared" si="673"/>
        <v>"Embedded.Value"</v>
      </c>
      <c r="AJ1358" t="str">
        <f t="shared" si="674"/>
        <v>""</v>
      </c>
      <c r="AK1358" t="str">
        <f t="shared" si="675"/>
        <v>"hasOne"</v>
      </c>
      <c r="AL1358" t="str">
        <f t="shared" si="676"/>
        <v>"Embedded.LoosePiece","pieceWidth","Embedded.Value","","hasOne"</v>
      </c>
      <c r="AN1358">
        <f>COUNTIF(View_conceptual!G:G,L1358)</f>
        <v>0</v>
      </c>
      <c r="AO1358">
        <f>COUNTIF(View_conceptual!H:H,L1358)+COUNTIF(View_conceptual!I:I,N1358)</f>
        <v>0</v>
      </c>
      <c r="AQ1358" t="str">
        <f t="shared" si="677"/>
        <v/>
      </c>
      <c r="AR1358" t="str">
        <f t="shared" si="678"/>
        <v/>
      </c>
      <c r="AT1358">
        <f>COUNTIF(View_full!G:G,L1358)</f>
        <v>1</v>
      </c>
      <c r="AU1358">
        <f>COUNTIF(View_full!H:H,L1358)+COUNTIF(View_full!I:I,N1358)</f>
        <v>0</v>
      </c>
      <c r="AV1358">
        <f>COUNTIFS(Property_Manual!$A$2:$A$1206,Raw!L1358,Property_Manual!$B$2:$B$1206,Raw!M1358,Property_Manual!$C$2:$C$1206,Raw!N1358,Property_Manual!$D$2:$D$1206,Raw!O1358,Property_Manual!$F$2:$F$1206,"x")</f>
        <v>0</v>
      </c>
      <c r="AW1358" t="str">
        <f t="shared" si="679"/>
        <v>"Embedded","LoosePiece","pieceWidth","Embedded","Value",4,"LoosePiece details","Width of a single piece","false","false","","https://onerecord.iata.org/ns/cargo#LoosePiece","https://onerecord.iata.org/ns/cargo#pieceWidth","https://onerecord.iata.org/ns/cargo#Value"</v>
      </c>
      <c r="AX1358" t="str">
        <f t="shared" si="680"/>
        <v/>
      </c>
      <c r="AY1358" t="str">
        <f t="shared" si="681"/>
        <v/>
      </c>
    </row>
    <row r="1359" spans="1:51" x14ac:dyDescent="0.2">
      <c r="A1359" s="5" t="s">
        <v>1254</v>
      </c>
      <c r="B1359" s="5" t="s">
        <v>49</v>
      </c>
      <c r="C1359" s="5" t="s">
        <v>1120</v>
      </c>
      <c r="D1359" s="5" t="s">
        <v>1176</v>
      </c>
      <c r="E1359" s="5" t="s">
        <v>49</v>
      </c>
      <c r="F1359" s="5" t="s">
        <v>86</v>
      </c>
      <c r="G1359">
        <v>1</v>
      </c>
      <c r="I1359" s="5" t="s">
        <v>1122</v>
      </c>
      <c r="J1359" s="5" t="s">
        <v>1177</v>
      </c>
      <c r="K1359" s="5"/>
      <c r="L1359" t="str">
        <f t="shared" si="651"/>
        <v>LoosePiece</v>
      </c>
      <c r="M1359" t="str">
        <f t="shared" si="652"/>
        <v>totalVolume</v>
      </c>
      <c r="N1359" t="str">
        <f t="shared" si="653"/>
        <v>Value</v>
      </c>
      <c r="O1359" t="str">
        <f t="shared" si="654"/>
        <v/>
      </c>
      <c r="P1359" t="str">
        <f t="shared" si="655"/>
        <v/>
      </c>
      <c r="Q1359" t="str">
        <f t="shared" si="656"/>
        <v>Object</v>
      </c>
      <c r="R1359" t="str">
        <f t="shared" si="657"/>
        <v>"Embedded"</v>
      </c>
      <c r="S1359" t="str">
        <f t="shared" si="658"/>
        <v>"LoosePiece"</v>
      </c>
      <c r="T1359" t="str">
        <f t="shared" si="659"/>
        <v>"totalVolume"</v>
      </c>
      <c r="U1359" t="str">
        <f t="shared" si="660"/>
        <v>"Embedded"</v>
      </c>
      <c r="V1359" t="str">
        <f t="shared" si="661"/>
        <v>"Value"</v>
      </c>
      <c r="W1359">
        <f>IF($A1359="Implicit","",COUNTIFS($C$8:C1359,C1359,$A$8:A1359,"Explicit"))</f>
        <v>5</v>
      </c>
      <c r="X1359" t="str">
        <f t="shared" si="662"/>
        <v>"LoosePiece details"</v>
      </c>
      <c r="Y1359" t="str">
        <f t="shared" si="663"/>
        <v>"Total volume fo the volume piece group"</v>
      </c>
      <c r="Z1359" t="str">
        <f t="shared" si="664"/>
        <v>"false"</v>
      </c>
      <c r="AA1359" t="str">
        <f t="shared" si="665"/>
        <v>"false"</v>
      </c>
      <c r="AB1359" t="str">
        <f t="shared" si="666"/>
        <v>""</v>
      </c>
      <c r="AC1359" t="str">
        <f t="shared" si="667"/>
        <v>"https://onerecord.iata.org/ns/cargo#LoosePiece"</v>
      </c>
      <c r="AD1359" t="str">
        <f t="shared" si="668"/>
        <v>"https://onerecord.iata.org/ns/cargo#totalVolume"</v>
      </c>
      <c r="AE1359" t="str">
        <f t="shared" si="669"/>
        <v>"https://onerecord.iata.org/ns/cargo#Value"</v>
      </c>
      <c r="AF1359" t="str">
        <f t="shared" si="670"/>
        <v>"Embedded","LoosePiece","totalVolume","Embedded","Value",5,"LoosePiece details","Total volume fo the volume piece group","false","false","","https://onerecord.iata.org/ns/cargo#LoosePiece","https://onerecord.iata.org/ns/cargo#totalVolume","https://onerecord.iata.org/ns/cargo#Value"</v>
      </c>
      <c r="AG1359" t="str">
        <f t="shared" si="671"/>
        <v>"Embedded.LoosePiece"</v>
      </c>
      <c r="AH1359" t="str">
        <f t="shared" si="672"/>
        <v>"totalVolume"</v>
      </c>
      <c r="AI1359" t="str">
        <f t="shared" si="673"/>
        <v>"Embedded.Value"</v>
      </c>
      <c r="AJ1359" t="str">
        <f t="shared" si="674"/>
        <v>""</v>
      </c>
      <c r="AK1359" t="str">
        <f t="shared" si="675"/>
        <v>"hasOne"</v>
      </c>
      <c r="AL1359" t="str">
        <f t="shared" si="676"/>
        <v>"Embedded.LoosePiece","totalVolume","Embedded.Value","","hasOne"</v>
      </c>
      <c r="AN1359">
        <f>COUNTIF(View_conceptual!G:G,L1359)</f>
        <v>0</v>
      </c>
      <c r="AO1359">
        <f>COUNTIF(View_conceptual!H:H,L1359)+COUNTIF(View_conceptual!I:I,N1359)</f>
        <v>0</v>
      </c>
      <c r="AQ1359" t="str">
        <f t="shared" si="677"/>
        <v/>
      </c>
      <c r="AR1359" t="str">
        <f t="shared" si="678"/>
        <v/>
      </c>
      <c r="AT1359">
        <f>COUNTIF(View_full!G:G,L1359)</f>
        <v>1</v>
      </c>
      <c r="AU1359">
        <f>COUNTIF(View_full!H:H,L1359)+COUNTIF(View_full!I:I,N1359)</f>
        <v>0</v>
      </c>
      <c r="AV1359">
        <f>COUNTIFS(Property_Manual!$A$2:$A$1206,Raw!L1359,Property_Manual!$B$2:$B$1206,Raw!M1359,Property_Manual!$C$2:$C$1206,Raw!N1359,Property_Manual!$D$2:$D$1206,Raw!O1359,Property_Manual!$F$2:$F$1206,"x")</f>
        <v>0</v>
      </c>
      <c r="AW1359" t="str">
        <f t="shared" si="679"/>
        <v>"Embedded","LoosePiece","totalVolume","Embedded","Value",5,"LoosePiece details","Total volume fo the volume piece group","false","false","","https://onerecord.iata.org/ns/cargo#LoosePiece","https://onerecord.iata.org/ns/cargo#totalVolume","https://onerecord.iata.org/ns/cargo#Value"</v>
      </c>
      <c r="AX1359" t="str">
        <f t="shared" si="680"/>
        <v/>
      </c>
      <c r="AY1359" t="str">
        <f t="shared" si="681"/>
        <v/>
      </c>
    </row>
    <row r="1360" spans="1:51" x14ac:dyDescent="0.2">
      <c r="A1360" s="5" t="s">
        <v>1254</v>
      </c>
      <c r="B1360" s="5" t="s">
        <v>49</v>
      </c>
      <c r="C1360" s="5" t="s">
        <v>1120</v>
      </c>
      <c r="D1360" s="5" t="s">
        <v>941</v>
      </c>
      <c r="E1360" s="5" t="s">
        <v>49</v>
      </c>
      <c r="F1360" s="5" t="s">
        <v>86</v>
      </c>
      <c r="G1360">
        <v>1</v>
      </c>
      <c r="I1360" s="5" t="s">
        <v>1122</v>
      </c>
      <c r="J1360" s="5" t="s">
        <v>943</v>
      </c>
      <c r="K1360" s="5"/>
      <c r="L1360" t="str">
        <f t="shared" si="651"/>
        <v>LoosePiece</v>
      </c>
      <c r="M1360" t="str">
        <f t="shared" si="652"/>
        <v>dryIceWeight</v>
      </c>
      <c r="N1360" t="str">
        <f t="shared" si="653"/>
        <v>Value</v>
      </c>
      <c r="O1360" t="str">
        <f t="shared" si="654"/>
        <v/>
      </c>
      <c r="P1360" t="str">
        <f t="shared" si="655"/>
        <v/>
      </c>
      <c r="Q1360" t="str">
        <f t="shared" si="656"/>
        <v>Object</v>
      </c>
      <c r="R1360" t="str">
        <f t="shared" si="657"/>
        <v>"Embedded"</v>
      </c>
      <c r="S1360" t="str">
        <f t="shared" si="658"/>
        <v>"LoosePiece"</v>
      </c>
      <c r="T1360" t="str">
        <f t="shared" si="659"/>
        <v>"dryIceWeight"</v>
      </c>
      <c r="U1360" t="str">
        <f t="shared" si="660"/>
        <v>"Embedded"</v>
      </c>
      <c r="V1360" t="str">
        <f t="shared" si="661"/>
        <v>"Value"</v>
      </c>
      <c r="W1360">
        <f>IF($A1360="Implicit","",COUNTIFS($C$8:C1360,C1360,$A$8:A1360,"Explicit"))</f>
        <v>6</v>
      </c>
      <c r="X1360" t="str">
        <f t="shared" si="662"/>
        <v>"LoosePiece details"</v>
      </c>
      <c r="Y1360" t="str">
        <f t="shared" si="663"/>
        <v>"Weight of dry ice"</v>
      </c>
      <c r="Z1360" t="str">
        <f t="shared" si="664"/>
        <v>"false"</v>
      </c>
      <c r="AA1360" t="str">
        <f t="shared" si="665"/>
        <v>"false"</v>
      </c>
      <c r="AB1360" t="str">
        <f t="shared" si="666"/>
        <v>""</v>
      </c>
      <c r="AC1360" t="str">
        <f t="shared" si="667"/>
        <v>"https://onerecord.iata.org/ns/cargo#LoosePiece"</v>
      </c>
      <c r="AD1360" t="str">
        <f t="shared" si="668"/>
        <v>"https://onerecord.iata.org/ns/cargo#dryIceWeight"</v>
      </c>
      <c r="AE1360" t="str">
        <f t="shared" si="669"/>
        <v>"https://onerecord.iata.org/ns/cargo#Value"</v>
      </c>
      <c r="AF1360" t="str">
        <f t="shared" si="670"/>
        <v>"Embedded","LoosePiece","dryIceWeight","Embedded","Value",6,"LoosePiece details","Weight of dry ice","false","false","","https://onerecord.iata.org/ns/cargo#LoosePiece","https://onerecord.iata.org/ns/cargo#dryIceWeight","https://onerecord.iata.org/ns/cargo#Value"</v>
      </c>
      <c r="AG1360" t="str">
        <f t="shared" si="671"/>
        <v>"Embedded.LoosePiece"</v>
      </c>
      <c r="AH1360" t="str">
        <f t="shared" si="672"/>
        <v>"dryIceWeight"</v>
      </c>
      <c r="AI1360" t="str">
        <f t="shared" si="673"/>
        <v>"Embedded.Value"</v>
      </c>
      <c r="AJ1360" t="str">
        <f t="shared" si="674"/>
        <v>""</v>
      </c>
      <c r="AK1360" t="str">
        <f t="shared" si="675"/>
        <v>"hasOne"</v>
      </c>
      <c r="AL1360" t="str">
        <f t="shared" si="676"/>
        <v>"Embedded.LoosePiece","dryIceWeight","Embedded.Value","","hasOne"</v>
      </c>
      <c r="AN1360">
        <f>COUNTIF(View_conceptual!G:G,L1360)</f>
        <v>0</v>
      </c>
      <c r="AO1360">
        <f>COUNTIF(View_conceptual!H:H,L1360)+COUNTIF(View_conceptual!I:I,N1360)</f>
        <v>0</v>
      </c>
      <c r="AQ1360" t="str">
        <f t="shared" si="677"/>
        <v/>
      </c>
      <c r="AR1360" t="str">
        <f t="shared" si="678"/>
        <v/>
      </c>
      <c r="AT1360">
        <f>COUNTIF(View_full!G:G,L1360)</f>
        <v>1</v>
      </c>
      <c r="AU1360">
        <f>COUNTIF(View_full!H:H,L1360)+COUNTIF(View_full!I:I,N1360)</f>
        <v>0</v>
      </c>
      <c r="AV1360">
        <f>COUNTIFS(Property_Manual!$A$2:$A$1206,Raw!L1360,Property_Manual!$B$2:$B$1206,Raw!M1360,Property_Manual!$C$2:$C$1206,Raw!N1360,Property_Manual!$D$2:$D$1206,Raw!O1360,Property_Manual!$F$2:$F$1206,"x")</f>
        <v>0</v>
      </c>
      <c r="AW1360" t="str">
        <f t="shared" si="679"/>
        <v>"Embedded","LoosePiece","dryIceWeight","Embedded","Value",6,"LoosePiece details","Weight of dry ice","false","false","","https://onerecord.iata.org/ns/cargo#LoosePiece","https://onerecord.iata.org/ns/cargo#dryIceWeight","https://onerecord.iata.org/ns/cargo#Value"</v>
      </c>
      <c r="AX1360" t="str">
        <f t="shared" si="680"/>
        <v/>
      </c>
      <c r="AY1360" t="str">
        <f t="shared" si="681"/>
        <v/>
      </c>
    </row>
    <row r="1361" spans="1:51" x14ac:dyDescent="0.2">
      <c r="A1361" s="5" t="s">
        <v>1254</v>
      </c>
      <c r="B1361" s="5" t="s">
        <v>49</v>
      </c>
      <c r="C1361" s="5" t="s">
        <v>1120</v>
      </c>
      <c r="D1361" s="5" t="s">
        <v>944</v>
      </c>
      <c r="E1361" s="5" t="s">
        <v>49</v>
      </c>
      <c r="F1361" s="5" t="s">
        <v>86</v>
      </c>
      <c r="G1361">
        <v>1</v>
      </c>
      <c r="I1361" s="5" t="s">
        <v>1122</v>
      </c>
      <c r="J1361" s="5" t="s">
        <v>945</v>
      </c>
      <c r="K1361" s="5"/>
      <c r="L1361" t="str">
        <f t="shared" si="651"/>
        <v>LoosePiece</v>
      </c>
      <c r="M1361" t="str">
        <f t="shared" si="652"/>
        <v>pieceGroupGrossWeight</v>
      </c>
      <c r="N1361" t="str">
        <f t="shared" si="653"/>
        <v>Value</v>
      </c>
      <c r="O1361" t="str">
        <f t="shared" si="654"/>
        <v/>
      </c>
      <c r="P1361" t="str">
        <f t="shared" si="655"/>
        <v/>
      </c>
      <c r="Q1361" t="str">
        <f t="shared" si="656"/>
        <v>Object</v>
      </c>
      <c r="R1361" t="str">
        <f t="shared" si="657"/>
        <v>"Embedded"</v>
      </c>
      <c r="S1361" t="str">
        <f t="shared" si="658"/>
        <v>"LoosePiece"</v>
      </c>
      <c r="T1361" t="str">
        <f t="shared" si="659"/>
        <v>"pieceGroupGrossWeight"</v>
      </c>
      <c r="U1361" t="str">
        <f t="shared" si="660"/>
        <v>"Embedded"</v>
      </c>
      <c r="V1361" t="str">
        <f t="shared" si="661"/>
        <v>"Value"</v>
      </c>
      <c r="W1361">
        <f>IF($A1361="Implicit","",COUNTIFS($C$8:C1361,C1361,$A$8:A1361,"Explicit"))</f>
        <v>7</v>
      </c>
      <c r="X1361" t="str">
        <f t="shared" si="662"/>
        <v>"LoosePiece details"</v>
      </c>
      <c r="Y1361" t="str">
        <f t="shared" si="663"/>
        <v>"Total gross weight of the piece group"</v>
      </c>
      <c r="Z1361" t="str">
        <f t="shared" si="664"/>
        <v>"false"</v>
      </c>
      <c r="AA1361" t="str">
        <f t="shared" si="665"/>
        <v>"false"</v>
      </c>
      <c r="AB1361" t="str">
        <f t="shared" si="666"/>
        <v>""</v>
      </c>
      <c r="AC1361" t="str">
        <f t="shared" si="667"/>
        <v>"https://onerecord.iata.org/ns/cargo#LoosePiece"</v>
      </c>
      <c r="AD1361" t="str">
        <f t="shared" si="668"/>
        <v>"https://onerecord.iata.org/ns/cargo#pieceGroupGrossWeight"</v>
      </c>
      <c r="AE1361" t="str">
        <f t="shared" si="669"/>
        <v>"https://onerecord.iata.org/ns/cargo#Value"</v>
      </c>
      <c r="AF1361" t="str">
        <f t="shared" si="670"/>
        <v>"Embedded","LoosePiece","pieceGroupGrossWeight","Embedded","Value",7,"LoosePiece details","Total gross weight of the piece group","false","false","","https://onerecord.iata.org/ns/cargo#LoosePiece","https://onerecord.iata.org/ns/cargo#pieceGroupGrossWeight","https://onerecord.iata.org/ns/cargo#Value"</v>
      </c>
      <c r="AG1361" t="str">
        <f t="shared" si="671"/>
        <v>"Embedded.LoosePiece"</v>
      </c>
      <c r="AH1361" t="str">
        <f t="shared" si="672"/>
        <v>"pieceGroupGrossWeight"</v>
      </c>
      <c r="AI1361" t="str">
        <f t="shared" si="673"/>
        <v>"Embedded.Value"</v>
      </c>
      <c r="AJ1361" t="str">
        <f t="shared" si="674"/>
        <v>""</v>
      </c>
      <c r="AK1361" t="str">
        <f t="shared" si="675"/>
        <v>"hasOne"</v>
      </c>
      <c r="AL1361" t="str">
        <f t="shared" si="676"/>
        <v>"Embedded.LoosePiece","pieceGroupGrossWeight","Embedded.Value","","hasOne"</v>
      </c>
      <c r="AN1361">
        <f>COUNTIF(View_conceptual!G:G,L1361)</f>
        <v>0</v>
      </c>
      <c r="AO1361">
        <f>COUNTIF(View_conceptual!H:H,L1361)+COUNTIF(View_conceptual!I:I,N1361)</f>
        <v>0</v>
      </c>
      <c r="AQ1361" t="str">
        <f t="shared" si="677"/>
        <v/>
      </c>
      <c r="AR1361" t="str">
        <f t="shared" si="678"/>
        <v/>
      </c>
      <c r="AT1361">
        <f>COUNTIF(View_full!G:G,L1361)</f>
        <v>1</v>
      </c>
      <c r="AU1361">
        <f>COUNTIF(View_full!H:H,L1361)+COUNTIF(View_full!I:I,N1361)</f>
        <v>0</v>
      </c>
      <c r="AV1361">
        <f>COUNTIFS(Property_Manual!$A$2:$A$1206,Raw!L1361,Property_Manual!$B$2:$B$1206,Raw!M1361,Property_Manual!$C$2:$C$1206,Raw!N1361,Property_Manual!$D$2:$D$1206,Raw!O1361,Property_Manual!$F$2:$F$1206,"x")</f>
        <v>0</v>
      </c>
      <c r="AW1361" t="str">
        <f t="shared" si="679"/>
        <v>"Embedded","LoosePiece","pieceGroupGrossWeight","Embedded","Value",7,"LoosePiece details","Total gross weight of the piece group","false","false","","https://onerecord.iata.org/ns/cargo#LoosePiece","https://onerecord.iata.org/ns/cargo#pieceGroupGrossWeight","https://onerecord.iata.org/ns/cargo#Value"</v>
      </c>
      <c r="AX1361" t="str">
        <f t="shared" si="680"/>
        <v/>
      </c>
      <c r="AY1361" t="str">
        <f t="shared" si="681"/>
        <v/>
      </c>
    </row>
    <row r="1362" spans="1:51" x14ac:dyDescent="0.2">
      <c r="A1362" s="5" t="s">
        <v>1255</v>
      </c>
      <c r="B1362" s="5" t="s">
        <v>49</v>
      </c>
      <c r="C1362" s="5" t="s">
        <v>1120</v>
      </c>
      <c r="D1362" s="5" t="s">
        <v>1121</v>
      </c>
      <c r="E1362" s="5" t="s">
        <v>49</v>
      </c>
      <c r="F1362" s="5" t="s">
        <v>86</v>
      </c>
      <c r="G1362">
        <v>1</v>
      </c>
      <c r="I1362" s="5" t="s">
        <v>1122</v>
      </c>
      <c r="J1362" s="5" t="s">
        <v>1123</v>
      </c>
      <c r="K1362" s="5"/>
      <c r="L1362" t="str">
        <f t="shared" si="651"/>
        <v>LoosePiece</v>
      </c>
      <c r="M1362" t="str">
        <f t="shared" si="652"/>
        <v>pieceHeight</v>
      </c>
      <c r="N1362" t="str">
        <f t="shared" si="653"/>
        <v>Value</v>
      </c>
      <c r="O1362" t="str">
        <f t="shared" si="654"/>
        <v/>
      </c>
      <c r="P1362" t="str">
        <f t="shared" si="655"/>
        <v/>
      </c>
      <c r="Q1362" t="str">
        <f t="shared" si="656"/>
        <v>Object</v>
      </c>
      <c r="R1362" t="str">
        <f t="shared" si="657"/>
        <v/>
      </c>
      <c r="S1362" t="str">
        <f t="shared" si="658"/>
        <v/>
      </c>
      <c r="T1362" t="str">
        <f t="shared" si="659"/>
        <v/>
      </c>
      <c r="U1362" t="str">
        <f t="shared" si="660"/>
        <v/>
      </c>
      <c r="V1362" t="str">
        <f t="shared" si="661"/>
        <v/>
      </c>
      <c r="W1362" t="str">
        <f>IF($A1362="Implicit","",COUNTIFS($C$8:C1362,C1362,$A$8:A1362,"Explicit"))</f>
        <v/>
      </c>
      <c r="X1362" t="str">
        <f t="shared" si="662"/>
        <v/>
      </c>
      <c r="Y1362" t="str">
        <f t="shared" si="663"/>
        <v/>
      </c>
      <c r="Z1362" t="str">
        <f t="shared" si="664"/>
        <v/>
      </c>
      <c r="AA1362" t="str">
        <f t="shared" si="665"/>
        <v/>
      </c>
      <c r="AB1362" t="str">
        <f t="shared" si="666"/>
        <v/>
      </c>
      <c r="AC1362" t="str">
        <f t="shared" si="667"/>
        <v/>
      </c>
      <c r="AD1362" t="str">
        <f t="shared" si="668"/>
        <v/>
      </c>
      <c r="AE1362" t="str">
        <f t="shared" si="669"/>
        <v/>
      </c>
      <c r="AF1362" t="str">
        <f t="shared" si="670"/>
        <v/>
      </c>
      <c r="AG1362" t="str">
        <f t="shared" si="671"/>
        <v>"Embedded.LoosePiece"</v>
      </c>
      <c r="AH1362" t="str">
        <f t="shared" si="672"/>
        <v>"pieceHeight"</v>
      </c>
      <c r="AI1362" t="str">
        <f t="shared" si="673"/>
        <v>"Embedded.Value"</v>
      </c>
      <c r="AJ1362" t="str">
        <f t="shared" si="674"/>
        <v>""</v>
      </c>
      <c r="AK1362" t="str">
        <f t="shared" si="675"/>
        <v>"hasOne"</v>
      </c>
      <c r="AL1362" t="str">
        <f t="shared" si="676"/>
        <v>"Embedded.LoosePiece","pieceHeight","Embedded.Value","","hasOne"</v>
      </c>
      <c r="AN1362">
        <f>COUNTIF(View_conceptual!G:G,L1362)</f>
        <v>0</v>
      </c>
      <c r="AO1362">
        <f>COUNTIF(View_conceptual!H:H,L1362)+COUNTIF(View_conceptual!I:I,N1362)</f>
        <v>0</v>
      </c>
      <c r="AQ1362" t="str">
        <f t="shared" si="677"/>
        <v/>
      </c>
      <c r="AR1362" t="str">
        <f t="shared" si="678"/>
        <v/>
      </c>
      <c r="AT1362">
        <f>COUNTIF(View_full!G:G,L1362)</f>
        <v>1</v>
      </c>
      <c r="AU1362">
        <f>COUNTIF(View_full!H:H,L1362)+COUNTIF(View_full!I:I,N1362)</f>
        <v>0</v>
      </c>
      <c r="AV1362">
        <f>COUNTIFS(Property_Manual!$A$2:$A$1206,Raw!L1362,Property_Manual!$B$2:$B$1206,Raw!M1362,Property_Manual!$C$2:$C$1206,Raw!N1362,Property_Manual!$D$2:$D$1206,Raw!O1362,Property_Manual!$F$2:$F$1206,"x")</f>
        <v>0</v>
      </c>
      <c r="AW1362" t="str">
        <f t="shared" si="679"/>
        <v/>
      </c>
      <c r="AX1362" t="str">
        <f t="shared" si="680"/>
        <v/>
      </c>
      <c r="AY1362" t="str">
        <f t="shared" si="681"/>
        <v/>
      </c>
    </row>
    <row r="1363" spans="1:51" x14ac:dyDescent="0.2">
      <c r="A1363" s="5" t="s">
        <v>1255</v>
      </c>
      <c r="B1363" s="5" t="s">
        <v>49</v>
      </c>
      <c r="C1363" s="5" t="s">
        <v>1120</v>
      </c>
      <c r="D1363" s="5" t="s">
        <v>1124</v>
      </c>
      <c r="E1363" t="s">
        <v>49</v>
      </c>
      <c r="F1363" s="5" t="s">
        <v>86</v>
      </c>
      <c r="G1363">
        <v>1</v>
      </c>
      <c r="I1363" s="5" t="s">
        <v>1122</v>
      </c>
      <c r="J1363" s="5" t="s">
        <v>1125</v>
      </c>
      <c r="K1363" s="5"/>
      <c r="L1363" t="str">
        <f t="shared" si="651"/>
        <v>LoosePiece</v>
      </c>
      <c r="M1363" t="str">
        <f t="shared" si="652"/>
        <v>pieceLength</v>
      </c>
      <c r="N1363" t="str">
        <f t="shared" si="653"/>
        <v>Value</v>
      </c>
      <c r="O1363" t="str">
        <f t="shared" si="654"/>
        <v/>
      </c>
      <c r="P1363" t="str">
        <f t="shared" si="655"/>
        <v/>
      </c>
      <c r="Q1363" t="str">
        <f t="shared" si="656"/>
        <v>Object</v>
      </c>
      <c r="R1363" t="str">
        <f t="shared" si="657"/>
        <v/>
      </c>
      <c r="S1363" t="str">
        <f t="shared" si="658"/>
        <v/>
      </c>
      <c r="T1363" t="str">
        <f t="shared" si="659"/>
        <v/>
      </c>
      <c r="U1363" t="str">
        <f t="shared" si="660"/>
        <v/>
      </c>
      <c r="V1363" t="str">
        <f t="shared" si="661"/>
        <v/>
      </c>
      <c r="W1363" t="str">
        <f>IF($A1363="Implicit","",COUNTIFS($C$8:C1363,C1363,$A$8:A1363,"Explicit"))</f>
        <v/>
      </c>
      <c r="X1363" t="str">
        <f t="shared" si="662"/>
        <v/>
      </c>
      <c r="Y1363" t="str">
        <f t="shared" si="663"/>
        <v/>
      </c>
      <c r="Z1363" t="str">
        <f t="shared" si="664"/>
        <v/>
      </c>
      <c r="AA1363" t="str">
        <f t="shared" si="665"/>
        <v/>
      </c>
      <c r="AB1363" t="str">
        <f t="shared" si="666"/>
        <v/>
      </c>
      <c r="AC1363" t="str">
        <f t="shared" si="667"/>
        <v/>
      </c>
      <c r="AD1363" t="str">
        <f t="shared" si="668"/>
        <v/>
      </c>
      <c r="AE1363" t="str">
        <f t="shared" si="669"/>
        <v/>
      </c>
      <c r="AF1363" t="str">
        <f t="shared" si="670"/>
        <v/>
      </c>
      <c r="AG1363" t="str">
        <f t="shared" si="671"/>
        <v>"Embedded.LoosePiece"</v>
      </c>
      <c r="AH1363" t="str">
        <f t="shared" si="672"/>
        <v>"pieceLength"</v>
      </c>
      <c r="AI1363" t="str">
        <f t="shared" si="673"/>
        <v>"Embedded.Value"</v>
      </c>
      <c r="AJ1363" t="str">
        <f t="shared" si="674"/>
        <v>""</v>
      </c>
      <c r="AK1363" t="str">
        <f t="shared" si="675"/>
        <v>"hasOne"</v>
      </c>
      <c r="AL1363" t="str">
        <f t="shared" si="676"/>
        <v>"Embedded.LoosePiece","pieceLength","Embedded.Value","","hasOne"</v>
      </c>
      <c r="AN1363">
        <f>COUNTIF(View_conceptual!G:G,L1363)</f>
        <v>0</v>
      </c>
      <c r="AO1363">
        <f>COUNTIF(View_conceptual!H:H,L1363)+COUNTIF(View_conceptual!I:I,N1363)</f>
        <v>0</v>
      </c>
      <c r="AQ1363" t="str">
        <f t="shared" si="677"/>
        <v/>
      </c>
      <c r="AR1363" t="str">
        <f t="shared" si="678"/>
        <v/>
      </c>
      <c r="AT1363">
        <f>COUNTIF(View_full!G:G,L1363)</f>
        <v>1</v>
      </c>
      <c r="AU1363">
        <f>COUNTIF(View_full!H:H,L1363)+COUNTIF(View_full!I:I,N1363)</f>
        <v>0</v>
      </c>
      <c r="AV1363">
        <f>COUNTIFS(Property_Manual!$A$2:$A$1206,Raw!L1363,Property_Manual!$B$2:$B$1206,Raw!M1363,Property_Manual!$C$2:$C$1206,Raw!N1363,Property_Manual!$D$2:$D$1206,Raw!O1363,Property_Manual!$F$2:$F$1206,"x")</f>
        <v>0</v>
      </c>
      <c r="AW1363" t="str">
        <f t="shared" si="679"/>
        <v/>
      </c>
      <c r="AX1363" t="str">
        <f t="shared" si="680"/>
        <v/>
      </c>
      <c r="AY1363" t="str">
        <f t="shared" si="681"/>
        <v/>
      </c>
    </row>
    <row r="1364" spans="1:51" x14ac:dyDescent="0.2">
      <c r="A1364" s="5" t="s">
        <v>1255</v>
      </c>
      <c r="B1364" s="5" t="s">
        <v>49</v>
      </c>
      <c r="C1364" s="5" t="s">
        <v>1120</v>
      </c>
      <c r="D1364" s="5" t="s">
        <v>1126</v>
      </c>
      <c r="E1364" t="s">
        <v>49</v>
      </c>
      <c r="F1364" s="5" t="s">
        <v>86</v>
      </c>
      <c r="G1364">
        <v>1</v>
      </c>
      <c r="I1364" s="5" t="s">
        <v>1122</v>
      </c>
      <c r="J1364" s="5" t="s">
        <v>1127</v>
      </c>
      <c r="K1364" s="5"/>
      <c r="L1364" t="str">
        <f t="shared" si="651"/>
        <v>LoosePiece</v>
      </c>
      <c r="M1364" t="str">
        <f t="shared" si="652"/>
        <v>pieceWeight</v>
      </c>
      <c r="N1364" t="str">
        <f t="shared" si="653"/>
        <v>Value</v>
      </c>
      <c r="O1364" t="str">
        <f t="shared" si="654"/>
        <v/>
      </c>
      <c r="P1364" t="str">
        <f t="shared" si="655"/>
        <v/>
      </c>
      <c r="Q1364" t="str">
        <f t="shared" si="656"/>
        <v>Object</v>
      </c>
      <c r="R1364" t="str">
        <f t="shared" si="657"/>
        <v/>
      </c>
      <c r="S1364" t="str">
        <f t="shared" si="658"/>
        <v/>
      </c>
      <c r="T1364" t="str">
        <f t="shared" si="659"/>
        <v/>
      </c>
      <c r="U1364" t="str">
        <f t="shared" si="660"/>
        <v/>
      </c>
      <c r="V1364" t="str">
        <f t="shared" si="661"/>
        <v/>
      </c>
      <c r="W1364" t="str">
        <f>IF($A1364="Implicit","",COUNTIFS($C$8:C1364,C1364,$A$8:A1364,"Explicit"))</f>
        <v/>
      </c>
      <c r="X1364" t="str">
        <f t="shared" si="662"/>
        <v/>
      </c>
      <c r="Y1364" t="str">
        <f t="shared" si="663"/>
        <v/>
      </c>
      <c r="Z1364" t="str">
        <f t="shared" si="664"/>
        <v/>
      </c>
      <c r="AA1364" t="str">
        <f t="shared" si="665"/>
        <v/>
      </c>
      <c r="AB1364" t="str">
        <f t="shared" si="666"/>
        <v/>
      </c>
      <c r="AC1364" t="str">
        <f t="shared" si="667"/>
        <v/>
      </c>
      <c r="AD1364" t="str">
        <f t="shared" si="668"/>
        <v/>
      </c>
      <c r="AE1364" t="str">
        <f t="shared" si="669"/>
        <v/>
      </c>
      <c r="AF1364" t="str">
        <f t="shared" si="670"/>
        <v/>
      </c>
      <c r="AG1364" t="str">
        <f t="shared" si="671"/>
        <v>"Embedded.LoosePiece"</v>
      </c>
      <c r="AH1364" t="str">
        <f t="shared" si="672"/>
        <v>"pieceWeight"</v>
      </c>
      <c r="AI1364" t="str">
        <f t="shared" si="673"/>
        <v>"Embedded.Value"</v>
      </c>
      <c r="AJ1364" t="str">
        <f t="shared" si="674"/>
        <v>""</v>
      </c>
      <c r="AK1364" t="str">
        <f t="shared" si="675"/>
        <v>"hasOne"</v>
      </c>
      <c r="AL1364" t="str">
        <f t="shared" si="676"/>
        <v>"Embedded.LoosePiece","pieceWeight","Embedded.Value","","hasOne"</v>
      </c>
      <c r="AN1364">
        <f>COUNTIF(View_conceptual!G:G,L1364)</f>
        <v>0</v>
      </c>
      <c r="AO1364">
        <f>COUNTIF(View_conceptual!H:H,L1364)+COUNTIF(View_conceptual!I:I,N1364)</f>
        <v>0</v>
      </c>
      <c r="AQ1364" t="str">
        <f t="shared" si="677"/>
        <v/>
      </c>
      <c r="AR1364" t="str">
        <f t="shared" si="678"/>
        <v/>
      </c>
      <c r="AT1364">
        <f>COUNTIF(View_full!G:G,L1364)</f>
        <v>1</v>
      </c>
      <c r="AU1364">
        <f>COUNTIF(View_full!H:H,L1364)+COUNTIF(View_full!I:I,N1364)</f>
        <v>0</v>
      </c>
      <c r="AV1364">
        <f>COUNTIFS(Property_Manual!$A$2:$A$1206,Raw!L1364,Property_Manual!$B$2:$B$1206,Raw!M1364,Property_Manual!$C$2:$C$1206,Raw!N1364,Property_Manual!$D$2:$D$1206,Raw!O1364,Property_Manual!$F$2:$F$1206,"x")</f>
        <v>0</v>
      </c>
      <c r="AW1364" t="str">
        <f t="shared" si="679"/>
        <v/>
      </c>
      <c r="AX1364" t="str">
        <f t="shared" si="680"/>
        <v/>
      </c>
      <c r="AY1364" t="str">
        <f t="shared" si="681"/>
        <v/>
      </c>
    </row>
    <row r="1365" spans="1:51" x14ac:dyDescent="0.2">
      <c r="A1365" s="5" t="s">
        <v>1255</v>
      </c>
      <c r="B1365" s="5" t="s">
        <v>49</v>
      </c>
      <c r="C1365" s="5" t="s">
        <v>1120</v>
      </c>
      <c r="D1365" s="5" t="s">
        <v>1128</v>
      </c>
      <c r="E1365" s="5" t="s">
        <v>49</v>
      </c>
      <c r="F1365" s="5" t="s">
        <v>86</v>
      </c>
      <c r="G1365">
        <v>1</v>
      </c>
      <c r="H1365" s="5"/>
      <c r="I1365" s="5" t="s">
        <v>1122</v>
      </c>
      <c r="J1365" s="5" t="s">
        <v>1129</v>
      </c>
      <c r="K1365" s="5"/>
      <c r="L1365" t="str">
        <f t="shared" si="651"/>
        <v>LoosePiece</v>
      </c>
      <c r="M1365" t="str">
        <f t="shared" si="652"/>
        <v>pieceWidth</v>
      </c>
      <c r="N1365" t="str">
        <f t="shared" si="653"/>
        <v>Value</v>
      </c>
      <c r="O1365" t="str">
        <f t="shared" si="654"/>
        <v/>
      </c>
      <c r="P1365" t="str">
        <f t="shared" si="655"/>
        <v/>
      </c>
      <c r="Q1365" t="str">
        <f t="shared" si="656"/>
        <v>Object</v>
      </c>
      <c r="R1365" t="str">
        <f t="shared" si="657"/>
        <v/>
      </c>
      <c r="S1365" t="str">
        <f t="shared" si="658"/>
        <v/>
      </c>
      <c r="T1365" t="str">
        <f t="shared" si="659"/>
        <v/>
      </c>
      <c r="U1365" t="str">
        <f t="shared" si="660"/>
        <v/>
      </c>
      <c r="V1365" t="str">
        <f t="shared" si="661"/>
        <v/>
      </c>
      <c r="W1365" t="str">
        <f>IF($A1365="Implicit","",COUNTIFS($C$8:C1365,C1365,$A$8:A1365,"Explicit"))</f>
        <v/>
      </c>
      <c r="X1365" t="str">
        <f t="shared" si="662"/>
        <v/>
      </c>
      <c r="Y1365" t="str">
        <f t="shared" si="663"/>
        <v/>
      </c>
      <c r="Z1365" t="str">
        <f t="shared" si="664"/>
        <v/>
      </c>
      <c r="AA1365" t="str">
        <f t="shared" si="665"/>
        <v/>
      </c>
      <c r="AB1365" t="str">
        <f t="shared" si="666"/>
        <v/>
      </c>
      <c r="AC1365" t="str">
        <f t="shared" si="667"/>
        <v/>
      </c>
      <c r="AD1365" t="str">
        <f t="shared" si="668"/>
        <v/>
      </c>
      <c r="AE1365" t="str">
        <f t="shared" si="669"/>
        <v/>
      </c>
      <c r="AF1365" t="str">
        <f t="shared" si="670"/>
        <v/>
      </c>
      <c r="AG1365" t="str">
        <f t="shared" si="671"/>
        <v>"Embedded.LoosePiece"</v>
      </c>
      <c r="AH1365" t="str">
        <f t="shared" si="672"/>
        <v>"pieceWidth"</v>
      </c>
      <c r="AI1365" t="str">
        <f t="shared" si="673"/>
        <v>"Embedded.Value"</v>
      </c>
      <c r="AJ1365" t="str">
        <f t="shared" si="674"/>
        <v>""</v>
      </c>
      <c r="AK1365" t="str">
        <f t="shared" si="675"/>
        <v>"hasOne"</v>
      </c>
      <c r="AL1365" t="str">
        <f t="shared" si="676"/>
        <v>"Embedded.LoosePiece","pieceWidth","Embedded.Value","","hasOne"</v>
      </c>
      <c r="AN1365">
        <f>COUNTIF(View_conceptual!G:G,L1365)</f>
        <v>0</v>
      </c>
      <c r="AO1365">
        <f>COUNTIF(View_conceptual!H:H,L1365)+COUNTIF(View_conceptual!I:I,N1365)</f>
        <v>0</v>
      </c>
      <c r="AQ1365" t="str">
        <f t="shared" si="677"/>
        <v/>
      </c>
      <c r="AR1365" t="str">
        <f t="shared" si="678"/>
        <v/>
      </c>
      <c r="AT1365">
        <f>COUNTIF(View_full!G:G,L1365)</f>
        <v>1</v>
      </c>
      <c r="AU1365">
        <f>COUNTIF(View_full!H:H,L1365)+COUNTIF(View_full!I:I,N1365)</f>
        <v>0</v>
      </c>
      <c r="AV1365">
        <f>COUNTIFS(Property_Manual!$A$2:$A$1206,Raw!L1365,Property_Manual!$B$2:$B$1206,Raw!M1365,Property_Manual!$C$2:$C$1206,Raw!N1365,Property_Manual!$D$2:$D$1206,Raw!O1365,Property_Manual!$F$2:$F$1206,"x")</f>
        <v>0</v>
      </c>
      <c r="AW1365" t="str">
        <f t="shared" si="679"/>
        <v/>
      </c>
      <c r="AX1365" t="str">
        <f t="shared" si="680"/>
        <v/>
      </c>
      <c r="AY1365" t="str">
        <f t="shared" si="681"/>
        <v/>
      </c>
    </row>
    <row r="1366" spans="1:51" x14ac:dyDescent="0.2">
      <c r="A1366" s="5" t="s">
        <v>1255</v>
      </c>
      <c r="B1366" s="5" t="s">
        <v>49</v>
      </c>
      <c r="C1366" s="5" t="s">
        <v>1120</v>
      </c>
      <c r="D1366" s="5" t="s">
        <v>1176</v>
      </c>
      <c r="E1366" s="5" t="s">
        <v>49</v>
      </c>
      <c r="F1366" s="5" t="s">
        <v>86</v>
      </c>
      <c r="G1366">
        <v>1</v>
      </c>
      <c r="H1366" s="5"/>
      <c r="I1366" s="5" t="s">
        <v>1122</v>
      </c>
      <c r="J1366" s="5" t="s">
        <v>1177</v>
      </c>
      <c r="K1366" s="5"/>
      <c r="L1366" t="str">
        <f t="shared" si="651"/>
        <v>LoosePiece</v>
      </c>
      <c r="M1366" t="str">
        <f t="shared" si="652"/>
        <v>totalVolume</v>
      </c>
      <c r="N1366" t="str">
        <f t="shared" si="653"/>
        <v>Value</v>
      </c>
      <c r="O1366" t="str">
        <f t="shared" si="654"/>
        <v/>
      </c>
      <c r="P1366" t="str">
        <f t="shared" si="655"/>
        <v/>
      </c>
      <c r="Q1366" t="str">
        <f t="shared" si="656"/>
        <v>Object</v>
      </c>
      <c r="R1366" t="str">
        <f t="shared" si="657"/>
        <v/>
      </c>
      <c r="S1366" t="str">
        <f t="shared" si="658"/>
        <v/>
      </c>
      <c r="T1366" t="str">
        <f t="shared" si="659"/>
        <v/>
      </c>
      <c r="U1366" t="str">
        <f t="shared" si="660"/>
        <v/>
      </c>
      <c r="V1366" t="str">
        <f t="shared" si="661"/>
        <v/>
      </c>
      <c r="W1366" t="str">
        <f>IF($A1366="Implicit","",COUNTIFS($C$8:C1366,C1366,$A$8:A1366,"Explicit"))</f>
        <v/>
      </c>
      <c r="X1366" t="str">
        <f t="shared" si="662"/>
        <v/>
      </c>
      <c r="Y1366" t="str">
        <f t="shared" si="663"/>
        <v/>
      </c>
      <c r="Z1366" t="str">
        <f t="shared" si="664"/>
        <v/>
      </c>
      <c r="AA1366" t="str">
        <f t="shared" si="665"/>
        <v/>
      </c>
      <c r="AB1366" t="str">
        <f t="shared" si="666"/>
        <v/>
      </c>
      <c r="AC1366" t="str">
        <f t="shared" si="667"/>
        <v/>
      </c>
      <c r="AD1366" t="str">
        <f t="shared" si="668"/>
        <v/>
      </c>
      <c r="AE1366" t="str">
        <f t="shared" si="669"/>
        <v/>
      </c>
      <c r="AF1366" t="str">
        <f t="shared" si="670"/>
        <v/>
      </c>
      <c r="AG1366" t="str">
        <f t="shared" si="671"/>
        <v>"Embedded.LoosePiece"</v>
      </c>
      <c r="AH1366" t="str">
        <f t="shared" si="672"/>
        <v>"totalVolume"</v>
      </c>
      <c r="AI1366" t="str">
        <f t="shared" si="673"/>
        <v>"Embedded.Value"</v>
      </c>
      <c r="AJ1366" t="str">
        <f t="shared" si="674"/>
        <v>""</v>
      </c>
      <c r="AK1366" t="str">
        <f t="shared" si="675"/>
        <v>"hasOne"</v>
      </c>
      <c r="AL1366" t="str">
        <f t="shared" si="676"/>
        <v>"Embedded.LoosePiece","totalVolume","Embedded.Value","","hasOne"</v>
      </c>
      <c r="AN1366">
        <f>COUNTIF(View_conceptual!G:G,L1366)</f>
        <v>0</v>
      </c>
      <c r="AO1366">
        <f>COUNTIF(View_conceptual!H:H,L1366)+COUNTIF(View_conceptual!I:I,N1366)</f>
        <v>0</v>
      </c>
      <c r="AQ1366" t="str">
        <f t="shared" si="677"/>
        <v/>
      </c>
      <c r="AR1366" t="str">
        <f t="shared" si="678"/>
        <v/>
      </c>
      <c r="AT1366">
        <f>COUNTIF(View_full!G:G,L1366)</f>
        <v>1</v>
      </c>
      <c r="AU1366">
        <f>COUNTIF(View_full!H:H,L1366)+COUNTIF(View_full!I:I,N1366)</f>
        <v>0</v>
      </c>
      <c r="AV1366">
        <f>COUNTIFS(Property_Manual!$A$2:$A$1206,Raw!L1366,Property_Manual!$B$2:$B$1206,Raw!M1366,Property_Manual!$C$2:$C$1206,Raw!N1366,Property_Manual!$D$2:$D$1206,Raw!O1366,Property_Manual!$F$2:$F$1206,"x")</f>
        <v>0</v>
      </c>
      <c r="AW1366" t="str">
        <f t="shared" si="679"/>
        <v/>
      </c>
      <c r="AX1366" t="str">
        <f t="shared" si="680"/>
        <v/>
      </c>
      <c r="AY1366" t="str">
        <f t="shared" si="681"/>
        <v/>
      </c>
    </row>
    <row r="1367" spans="1:51" x14ac:dyDescent="0.2">
      <c r="A1367" s="5" t="s">
        <v>1255</v>
      </c>
      <c r="B1367" s="5" t="s">
        <v>49</v>
      </c>
      <c r="C1367" s="5" t="s">
        <v>1120</v>
      </c>
      <c r="D1367" s="5" t="s">
        <v>941</v>
      </c>
      <c r="E1367" s="5" t="s">
        <v>49</v>
      </c>
      <c r="F1367" s="5" t="s">
        <v>86</v>
      </c>
      <c r="G1367">
        <v>1</v>
      </c>
      <c r="H1367" s="5"/>
      <c r="I1367" s="5" t="s">
        <v>1122</v>
      </c>
      <c r="J1367" s="5" t="s">
        <v>943</v>
      </c>
      <c r="K1367" s="5"/>
      <c r="L1367" t="str">
        <f t="shared" si="651"/>
        <v>LoosePiece</v>
      </c>
      <c r="M1367" t="str">
        <f t="shared" si="652"/>
        <v>dryIceWeight</v>
      </c>
      <c r="N1367" t="str">
        <f t="shared" si="653"/>
        <v>Value</v>
      </c>
      <c r="O1367" t="str">
        <f t="shared" si="654"/>
        <v/>
      </c>
      <c r="P1367" t="str">
        <f t="shared" si="655"/>
        <v/>
      </c>
      <c r="Q1367" t="str">
        <f t="shared" si="656"/>
        <v>Object</v>
      </c>
      <c r="R1367" t="str">
        <f t="shared" si="657"/>
        <v/>
      </c>
      <c r="S1367" t="str">
        <f t="shared" si="658"/>
        <v/>
      </c>
      <c r="T1367" t="str">
        <f t="shared" si="659"/>
        <v/>
      </c>
      <c r="U1367" t="str">
        <f t="shared" si="660"/>
        <v/>
      </c>
      <c r="V1367" t="str">
        <f t="shared" si="661"/>
        <v/>
      </c>
      <c r="W1367" t="str">
        <f>IF($A1367="Implicit","",COUNTIFS($C$8:C1367,C1367,$A$8:A1367,"Explicit"))</f>
        <v/>
      </c>
      <c r="X1367" t="str">
        <f t="shared" si="662"/>
        <v/>
      </c>
      <c r="Y1367" t="str">
        <f t="shared" si="663"/>
        <v/>
      </c>
      <c r="Z1367" t="str">
        <f t="shared" si="664"/>
        <v/>
      </c>
      <c r="AA1367" t="str">
        <f t="shared" si="665"/>
        <v/>
      </c>
      <c r="AB1367" t="str">
        <f t="shared" si="666"/>
        <v/>
      </c>
      <c r="AC1367" t="str">
        <f t="shared" si="667"/>
        <v/>
      </c>
      <c r="AD1367" t="str">
        <f t="shared" si="668"/>
        <v/>
      </c>
      <c r="AE1367" t="str">
        <f t="shared" si="669"/>
        <v/>
      </c>
      <c r="AF1367" t="str">
        <f t="shared" si="670"/>
        <v/>
      </c>
      <c r="AG1367" t="str">
        <f t="shared" si="671"/>
        <v>"Embedded.LoosePiece"</v>
      </c>
      <c r="AH1367" t="str">
        <f t="shared" si="672"/>
        <v>"dryIceWeight"</v>
      </c>
      <c r="AI1367" t="str">
        <f t="shared" si="673"/>
        <v>"Embedded.Value"</v>
      </c>
      <c r="AJ1367" t="str">
        <f t="shared" si="674"/>
        <v>""</v>
      </c>
      <c r="AK1367" t="str">
        <f t="shared" si="675"/>
        <v>"hasOne"</v>
      </c>
      <c r="AL1367" t="str">
        <f t="shared" si="676"/>
        <v>"Embedded.LoosePiece","dryIceWeight","Embedded.Value","","hasOne"</v>
      </c>
      <c r="AN1367">
        <f>COUNTIF(View_conceptual!G:G,L1367)</f>
        <v>0</v>
      </c>
      <c r="AO1367">
        <f>COUNTIF(View_conceptual!H:H,L1367)+COUNTIF(View_conceptual!I:I,N1367)</f>
        <v>0</v>
      </c>
      <c r="AQ1367" t="str">
        <f t="shared" si="677"/>
        <v/>
      </c>
      <c r="AR1367" t="str">
        <f t="shared" si="678"/>
        <v/>
      </c>
      <c r="AT1367">
        <f>COUNTIF(View_full!G:G,L1367)</f>
        <v>1</v>
      </c>
      <c r="AU1367">
        <f>COUNTIF(View_full!H:H,L1367)+COUNTIF(View_full!I:I,N1367)</f>
        <v>0</v>
      </c>
      <c r="AV1367">
        <f>COUNTIFS(Property_Manual!$A$2:$A$1206,Raw!L1367,Property_Manual!$B$2:$B$1206,Raw!M1367,Property_Manual!$C$2:$C$1206,Raw!N1367,Property_Manual!$D$2:$D$1206,Raw!O1367,Property_Manual!$F$2:$F$1206,"x")</f>
        <v>0</v>
      </c>
      <c r="AW1367" t="str">
        <f t="shared" si="679"/>
        <v/>
      </c>
      <c r="AX1367" t="str">
        <f t="shared" si="680"/>
        <v/>
      </c>
      <c r="AY1367" t="str">
        <f t="shared" si="681"/>
        <v/>
      </c>
    </row>
    <row r="1368" spans="1:51" x14ac:dyDescent="0.2">
      <c r="A1368" s="5" t="s">
        <v>1255</v>
      </c>
      <c r="B1368" s="5" t="s">
        <v>49</v>
      </c>
      <c r="C1368" s="5" t="s">
        <v>1120</v>
      </c>
      <c r="D1368" s="5" t="s">
        <v>944</v>
      </c>
      <c r="E1368" s="5" t="s">
        <v>49</v>
      </c>
      <c r="F1368" s="5" t="s">
        <v>86</v>
      </c>
      <c r="G1368">
        <v>1</v>
      </c>
      <c r="H1368" s="5"/>
      <c r="I1368" s="5" t="s">
        <v>1122</v>
      </c>
      <c r="J1368" s="5" t="s">
        <v>945</v>
      </c>
      <c r="K1368" s="5"/>
      <c r="L1368" t="str">
        <f t="shared" si="651"/>
        <v>LoosePiece</v>
      </c>
      <c r="M1368" t="str">
        <f t="shared" si="652"/>
        <v>pieceGroupGrossWeight</v>
      </c>
      <c r="N1368" t="str">
        <f t="shared" si="653"/>
        <v>Value</v>
      </c>
      <c r="O1368" t="str">
        <f t="shared" si="654"/>
        <v/>
      </c>
      <c r="P1368" t="str">
        <f t="shared" si="655"/>
        <v/>
      </c>
      <c r="Q1368" t="str">
        <f t="shared" si="656"/>
        <v>Object</v>
      </c>
      <c r="R1368" t="str">
        <f t="shared" si="657"/>
        <v/>
      </c>
      <c r="S1368" t="str">
        <f t="shared" si="658"/>
        <v/>
      </c>
      <c r="T1368" t="str">
        <f t="shared" si="659"/>
        <v/>
      </c>
      <c r="U1368" t="str">
        <f t="shared" si="660"/>
        <v/>
      </c>
      <c r="V1368" t="str">
        <f t="shared" si="661"/>
        <v/>
      </c>
      <c r="W1368" t="str">
        <f>IF($A1368="Implicit","",COUNTIFS($C$8:C1368,C1368,$A$8:A1368,"Explicit"))</f>
        <v/>
      </c>
      <c r="X1368" t="str">
        <f t="shared" si="662"/>
        <v/>
      </c>
      <c r="Y1368" t="str">
        <f t="shared" si="663"/>
        <v/>
      </c>
      <c r="Z1368" t="str">
        <f t="shared" si="664"/>
        <v/>
      </c>
      <c r="AA1368" t="str">
        <f t="shared" si="665"/>
        <v/>
      </c>
      <c r="AB1368" t="str">
        <f t="shared" si="666"/>
        <v/>
      </c>
      <c r="AC1368" t="str">
        <f t="shared" si="667"/>
        <v/>
      </c>
      <c r="AD1368" t="str">
        <f t="shared" si="668"/>
        <v/>
      </c>
      <c r="AE1368" t="str">
        <f t="shared" si="669"/>
        <v/>
      </c>
      <c r="AF1368" t="str">
        <f t="shared" si="670"/>
        <v/>
      </c>
      <c r="AG1368" t="str">
        <f t="shared" si="671"/>
        <v>"Embedded.LoosePiece"</v>
      </c>
      <c r="AH1368" t="str">
        <f t="shared" si="672"/>
        <v>"pieceGroupGrossWeight"</v>
      </c>
      <c r="AI1368" t="str">
        <f t="shared" si="673"/>
        <v>"Embedded.Value"</v>
      </c>
      <c r="AJ1368" t="str">
        <f t="shared" si="674"/>
        <v>""</v>
      </c>
      <c r="AK1368" t="str">
        <f t="shared" si="675"/>
        <v>"hasOne"</v>
      </c>
      <c r="AL1368" t="str">
        <f t="shared" si="676"/>
        <v>"Embedded.LoosePiece","pieceGroupGrossWeight","Embedded.Value","","hasOne"</v>
      </c>
      <c r="AN1368">
        <f>COUNTIF(View_conceptual!G:G,L1368)</f>
        <v>0</v>
      </c>
      <c r="AO1368">
        <f>COUNTIF(View_conceptual!H:H,L1368)+COUNTIF(View_conceptual!I:I,N1368)</f>
        <v>0</v>
      </c>
      <c r="AQ1368" t="str">
        <f t="shared" si="677"/>
        <v/>
      </c>
      <c r="AR1368" t="str">
        <f t="shared" si="678"/>
        <v/>
      </c>
      <c r="AT1368">
        <f>COUNTIF(View_full!G:G,L1368)</f>
        <v>1</v>
      </c>
      <c r="AU1368">
        <f>COUNTIF(View_full!H:H,L1368)+COUNTIF(View_full!I:I,N1368)</f>
        <v>0</v>
      </c>
      <c r="AV1368">
        <f>COUNTIFS(Property_Manual!$A$2:$A$1206,Raw!L1368,Property_Manual!$B$2:$B$1206,Raw!M1368,Property_Manual!$C$2:$C$1206,Raw!N1368,Property_Manual!$D$2:$D$1206,Raw!O1368,Property_Manual!$F$2:$F$1206,"x")</f>
        <v>0</v>
      </c>
      <c r="AW1368" t="str">
        <f t="shared" si="679"/>
        <v/>
      </c>
      <c r="AX1368" t="str">
        <f t="shared" si="680"/>
        <v/>
      </c>
      <c r="AY1368" t="str">
        <f t="shared" si="681"/>
        <v/>
      </c>
    </row>
    <row r="1369" spans="1:51" x14ac:dyDescent="0.2">
      <c r="A1369" s="5" t="s">
        <v>1254</v>
      </c>
      <c r="B1369" s="5" t="s">
        <v>49</v>
      </c>
      <c r="C1369" s="5" t="s">
        <v>1120</v>
      </c>
      <c r="D1369" s="5" t="s">
        <v>174</v>
      </c>
      <c r="E1369" s="5"/>
      <c r="F1369" s="5" t="s">
        <v>47</v>
      </c>
      <c r="G1369">
        <v>1</v>
      </c>
      <c r="H1369" s="5"/>
      <c r="I1369" s="5" t="s">
        <v>1122</v>
      </c>
      <c r="J1369" s="5" t="s">
        <v>175</v>
      </c>
      <c r="K1369" s="5"/>
      <c r="L1369" t="str">
        <f t="shared" si="651"/>
        <v>LoosePiece</v>
      </c>
      <c r="M1369" t="str">
        <f t="shared" si="652"/>
        <v>stackable</v>
      </c>
      <c r="N1369" t="str">
        <f t="shared" si="653"/>
        <v>boolean</v>
      </c>
      <c r="O1369" t="str">
        <f t="shared" si="654"/>
        <v/>
      </c>
      <c r="P1369" t="str">
        <f t="shared" si="655"/>
        <v/>
      </c>
      <c r="Q1369" t="str">
        <f t="shared" si="656"/>
        <v>Object</v>
      </c>
      <c r="R1369" t="str">
        <f t="shared" si="657"/>
        <v>"Embedded"</v>
      </c>
      <c r="S1369" t="str">
        <f t="shared" si="658"/>
        <v>"LoosePiece"</v>
      </c>
      <c r="T1369" t="str">
        <f t="shared" si="659"/>
        <v>"stackable"</v>
      </c>
      <c r="U1369" t="str">
        <f t="shared" si="660"/>
        <v>""</v>
      </c>
      <c r="V1369" t="str">
        <f t="shared" si="661"/>
        <v>"boolean"</v>
      </c>
      <c r="W1369">
        <f>IF($A1369="Implicit","",COUNTIFS($C$8:C1369,C1369,$A$8:A1369,"Explicit"))</f>
        <v>8</v>
      </c>
      <c r="X1369" t="str">
        <f t="shared" si="662"/>
        <v>"LoosePiece details"</v>
      </c>
      <c r="Y1369" t="str">
        <f t="shared" si="663"/>
        <v>"Stackable indicator for the pieces (boolean)"</v>
      </c>
      <c r="Z1369" t="str">
        <f t="shared" si="664"/>
        <v>"false"</v>
      </c>
      <c r="AA1369" t="str">
        <f t="shared" si="665"/>
        <v>"false"</v>
      </c>
      <c r="AB1369" t="str">
        <f t="shared" si="666"/>
        <v>""</v>
      </c>
      <c r="AC1369" t="str">
        <f t="shared" si="667"/>
        <v>"https://onerecord.iata.org/ns/cargo#LoosePiece"</v>
      </c>
      <c r="AD1369" t="str">
        <f t="shared" si="668"/>
        <v>"https://onerecord.iata.org/ns/cargo#stackable"</v>
      </c>
      <c r="AE1369" t="str">
        <f t="shared" si="669"/>
        <v>"http://www.w3.org/2001/XMLSchema#boolean"</v>
      </c>
      <c r="AF1369" t="str">
        <f t="shared" si="670"/>
        <v>"Embedded","LoosePiece","stackable","","boolean",8,"LoosePiece details","Stackable indicator for the pieces (boolean)","false","false","","https://onerecord.iata.org/ns/cargo#LoosePiece","https://onerecord.iata.org/ns/cargo#stackable","http://www.w3.org/2001/XMLSchema#boolean"</v>
      </c>
      <c r="AG1369" t="str">
        <f t="shared" si="671"/>
        <v>"Embedded.LoosePiece"</v>
      </c>
      <c r="AH1369" t="str">
        <f t="shared" si="672"/>
        <v>"stackable"</v>
      </c>
      <c r="AI1369" t="str">
        <f t="shared" si="673"/>
        <v>".boolean"</v>
      </c>
      <c r="AJ1369" t="str">
        <f t="shared" si="674"/>
        <v>""</v>
      </c>
      <c r="AK1369" t="str">
        <f t="shared" si="675"/>
        <v>"hasOne"</v>
      </c>
      <c r="AL1369" t="str">
        <f t="shared" si="676"/>
        <v>"Embedded.LoosePiece","stackable",".boolean","","hasOne"</v>
      </c>
      <c r="AN1369">
        <f>COUNTIF(View_conceptual!G:G,L1369)</f>
        <v>0</v>
      </c>
      <c r="AO1369">
        <f>COUNTIF(View_conceptual!H:H,L1369)+COUNTIF(View_conceptual!I:I,N1369)</f>
        <v>0</v>
      </c>
      <c r="AQ1369" t="str">
        <f t="shared" si="677"/>
        <v/>
      </c>
      <c r="AR1369" t="str">
        <f t="shared" si="678"/>
        <v/>
      </c>
      <c r="AT1369">
        <f>COUNTIF(View_full!G:G,L1369)</f>
        <v>1</v>
      </c>
      <c r="AU1369">
        <f>COUNTIF(View_full!H:H,L1369)+COUNTIF(View_full!I:I,N1369)</f>
        <v>0</v>
      </c>
      <c r="AV1369">
        <f>COUNTIFS(Property_Manual!$A$2:$A$1206,Raw!L1369,Property_Manual!$B$2:$B$1206,Raw!M1369,Property_Manual!$C$2:$C$1206,Raw!N1369,Property_Manual!$D$2:$D$1206,Raw!O1369,Property_Manual!$F$2:$F$1206,"x")</f>
        <v>0</v>
      </c>
      <c r="AW1369" t="str">
        <f t="shared" si="679"/>
        <v>"Embedded","LoosePiece","stackable","","boolean",8,"LoosePiece details","Stackable indicator for the pieces (boolean)","false","false","","https://onerecord.iata.org/ns/cargo#LoosePiece","https://onerecord.iata.org/ns/cargo#stackable","http://www.w3.org/2001/XMLSchema#boolean"</v>
      </c>
      <c r="AX1369" t="str">
        <f t="shared" si="680"/>
        <v/>
      </c>
      <c r="AY1369" t="str">
        <f t="shared" si="681"/>
        <v/>
      </c>
    </row>
    <row r="1370" spans="1:51" x14ac:dyDescent="0.2">
      <c r="A1370" s="5" t="s">
        <v>1254</v>
      </c>
      <c r="B1370" s="5" t="s">
        <v>49</v>
      </c>
      <c r="C1370" s="5" t="s">
        <v>1120</v>
      </c>
      <c r="D1370" s="5" t="s">
        <v>178</v>
      </c>
      <c r="E1370" s="5"/>
      <c r="F1370" s="5" t="s">
        <v>47</v>
      </c>
      <c r="G1370">
        <v>1</v>
      </c>
      <c r="I1370" s="5" t="s">
        <v>1122</v>
      </c>
      <c r="J1370" s="5" t="s">
        <v>179</v>
      </c>
      <c r="K1370" s="5"/>
      <c r="L1370" t="str">
        <f t="shared" si="651"/>
        <v>LoosePiece</v>
      </c>
      <c r="M1370" t="str">
        <f t="shared" si="652"/>
        <v>turnable</v>
      </c>
      <c r="N1370" t="str">
        <f t="shared" si="653"/>
        <v>boolean</v>
      </c>
      <c r="O1370" t="str">
        <f t="shared" si="654"/>
        <v/>
      </c>
      <c r="P1370" t="str">
        <f t="shared" si="655"/>
        <v/>
      </c>
      <c r="Q1370" t="str">
        <f t="shared" si="656"/>
        <v>Object</v>
      </c>
      <c r="R1370" t="str">
        <f t="shared" si="657"/>
        <v>"Embedded"</v>
      </c>
      <c r="S1370" t="str">
        <f t="shared" si="658"/>
        <v>"LoosePiece"</v>
      </c>
      <c r="T1370" t="str">
        <f t="shared" si="659"/>
        <v>"turnable"</v>
      </c>
      <c r="U1370" t="str">
        <f t="shared" si="660"/>
        <v>""</v>
      </c>
      <c r="V1370" t="str">
        <f t="shared" si="661"/>
        <v>"boolean"</v>
      </c>
      <c r="W1370">
        <f>IF($A1370="Implicit","",COUNTIFS($C$8:C1370,C1370,$A$8:A1370,"Explicit"))</f>
        <v>9</v>
      </c>
      <c r="X1370" t="str">
        <f t="shared" si="662"/>
        <v>"LoosePiece details"</v>
      </c>
      <c r="Y1370" t="str">
        <f t="shared" si="663"/>
        <v>"Turnable indicator for the pieces (boolean)"</v>
      </c>
      <c r="Z1370" t="str">
        <f t="shared" si="664"/>
        <v>"false"</v>
      </c>
      <c r="AA1370" t="str">
        <f t="shared" si="665"/>
        <v>"false"</v>
      </c>
      <c r="AB1370" t="str">
        <f t="shared" si="666"/>
        <v>""</v>
      </c>
      <c r="AC1370" t="str">
        <f t="shared" si="667"/>
        <v>"https://onerecord.iata.org/ns/cargo#LoosePiece"</v>
      </c>
      <c r="AD1370" t="str">
        <f t="shared" si="668"/>
        <v>"https://onerecord.iata.org/ns/cargo#turnable"</v>
      </c>
      <c r="AE1370" t="str">
        <f t="shared" si="669"/>
        <v>"http://www.w3.org/2001/XMLSchema#boolean"</v>
      </c>
      <c r="AF1370" t="str">
        <f t="shared" si="670"/>
        <v>"Embedded","LoosePiece","turnable","","boolean",9,"LoosePiece details","Turnable indicator for the pieces (boolean)","false","false","","https://onerecord.iata.org/ns/cargo#LoosePiece","https://onerecord.iata.org/ns/cargo#turnable","http://www.w3.org/2001/XMLSchema#boolean"</v>
      </c>
      <c r="AG1370" t="str">
        <f t="shared" si="671"/>
        <v>"Embedded.LoosePiece"</v>
      </c>
      <c r="AH1370" t="str">
        <f t="shared" si="672"/>
        <v>"turnable"</v>
      </c>
      <c r="AI1370" t="str">
        <f t="shared" si="673"/>
        <v>".boolean"</v>
      </c>
      <c r="AJ1370" t="str">
        <f t="shared" si="674"/>
        <v>""</v>
      </c>
      <c r="AK1370" t="str">
        <f t="shared" si="675"/>
        <v>"hasOne"</v>
      </c>
      <c r="AL1370" t="str">
        <f t="shared" si="676"/>
        <v>"Embedded.LoosePiece","turnable",".boolean","","hasOne"</v>
      </c>
      <c r="AN1370">
        <f>COUNTIF(View_conceptual!G:G,L1370)</f>
        <v>0</v>
      </c>
      <c r="AO1370">
        <f>COUNTIF(View_conceptual!H:H,L1370)+COUNTIF(View_conceptual!I:I,N1370)</f>
        <v>0</v>
      </c>
      <c r="AQ1370" t="str">
        <f t="shared" si="677"/>
        <v/>
      </c>
      <c r="AR1370" t="str">
        <f t="shared" si="678"/>
        <v/>
      </c>
      <c r="AT1370">
        <f>COUNTIF(View_full!G:G,L1370)</f>
        <v>1</v>
      </c>
      <c r="AU1370">
        <f>COUNTIF(View_full!H:H,L1370)+COUNTIF(View_full!I:I,N1370)</f>
        <v>0</v>
      </c>
      <c r="AV1370">
        <f>COUNTIFS(Property_Manual!$A$2:$A$1206,Raw!L1370,Property_Manual!$B$2:$B$1206,Raw!M1370,Property_Manual!$C$2:$C$1206,Raw!N1370,Property_Manual!$D$2:$D$1206,Raw!O1370,Property_Manual!$F$2:$F$1206,"x")</f>
        <v>0</v>
      </c>
      <c r="AW1370" t="str">
        <f t="shared" si="679"/>
        <v>"Embedded","LoosePiece","turnable","","boolean",9,"LoosePiece details","Turnable indicator for the pieces (boolean)","false","false","","https://onerecord.iata.org/ns/cargo#LoosePiece","https://onerecord.iata.org/ns/cargo#turnable","http://www.w3.org/2001/XMLSchema#boolean"</v>
      </c>
      <c r="AX1370" t="str">
        <f t="shared" si="680"/>
        <v/>
      </c>
      <c r="AY1370" t="str">
        <f t="shared" si="681"/>
        <v/>
      </c>
    </row>
    <row r="1371" spans="1:51" x14ac:dyDescent="0.2">
      <c r="A1371" s="5" t="s">
        <v>1254</v>
      </c>
      <c r="B1371" s="5" t="s">
        <v>49</v>
      </c>
      <c r="C1371" s="5" t="s">
        <v>1120</v>
      </c>
      <c r="D1371" s="5" t="s">
        <v>946</v>
      </c>
      <c r="E1371" s="5"/>
      <c r="F1371" s="5" t="s">
        <v>12</v>
      </c>
      <c r="G1371">
        <v>1</v>
      </c>
      <c r="I1371" s="5" t="s">
        <v>1122</v>
      </c>
      <c r="J1371" s="5" t="s">
        <v>947</v>
      </c>
      <c r="K1371" s="5"/>
      <c r="L1371" t="str">
        <f t="shared" si="651"/>
        <v>LoosePiece</v>
      </c>
      <c r="M1371" t="str">
        <f t="shared" si="652"/>
        <v>pieceGroupCount</v>
      </c>
      <c r="N1371" t="str">
        <f t="shared" si="653"/>
        <v>integer</v>
      </c>
      <c r="O1371" t="str">
        <f t="shared" si="654"/>
        <v/>
      </c>
      <c r="P1371" t="str">
        <f t="shared" si="655"/>
        <v/>
      </c>
      <c r="Q1371" t="str">
        <f t="shared" si="656"/>
        <v>Object</v>
      </c>
      <c r="R1371" t="str">
        <f t="shared" si="657"/>
        <v>"Embedded"</v>
      </c>
      <c r="S1371" t="str">
        <f t="shared" si="658"/>
        <v>"LoosePiece"</v>
      </c>
      <c r="T1371" t="str">
        <f t="shared" si="659"/>
        <v>"pieceGroupCount"</v>
      </c>
      <c r="U1371" t="str">
        <f t="shared" si="660"/>
        <v>""</v>
      </c>
      <c r="V1371" t="str">
        <f t="shared" si="661"/>
        <v>"integer"</v>
      </c>
      <c r="W1371">
        <f>IF($A1371="Implicit","",COUNTIFS($C$8:C1371,C1371,$A$8:A1371,"Explicit"))</f>
        <v>10</v>
      </c>
      <c r="X1371" t="str">
        <f t="shared" si="662"/>
        <v>"LoosePiece details"</v>
      </c>
      <c r="Y1371" t="str">
        <f t="shared" si="663"/>
        <v>"Number of pieces in the piece group"</v>
      </c>
      <c r="Z1371" t="str">
        <f t="shared" si="664"/>
        <v>"false"</v>
      </c>
      <c r="AA1371" t="str">
        <f t="shared" si="665"/>
        <v>"false"</v>
      </c>
      <c r="AB1371" t="str">
        <f t="shared" si="666"/>
        <v>""</v>
      </c>
      <c r="AC1371" t="str">
        <f t="shared" si="667"/>
        <v>"https://onerecord.iata.org/ns/cargo#LoosePiece"</v>
      </c>
      <c r="AD1371" t="str">
        <f t="shared" si="668"/>
        <v>"https://onerecord.iata.org/ns/cargo#pieceGroupCount"</v>
      </c>
      <c r="AE1371" t="str">
        <f t="shared" si="669"/>
        <v>"http://www.w3.org/2001/XMLSchema#integer"</v>
      </c>
      <c r="AF1371" t="str">
        <f t="shared" si="670"/>
        <v>"Embedded","LoosePiece","pieceGroupCount","","integer",10,"LoosePiece details","Number of pieces in the piece group","false","false","","https://onerecord.iata.org/ns/cargo#LoosePiece","https://onerecord.iata.org/ns/cargo#pieceGroupCount","http://www.w3.org/2001/XMLSchema#integer"</v>
      </c>
      <c r="AG1371" t="str">
        <f t="shared" si="671"/>
        <v>"Embedded.LoosePiece"</v>
      </c>
      <c r="AH1371" t="str">
        <f t="shared" si="672"/>
        <v>"pieceGroupCount"</v>
      </c>
      <c r="AI1371" t="str">
        <f t="shared" si="673"/>
        <v>".integer"</v>
      </c>
      <c r="AJ1371" t="str">
        <f t="shared" si="674"/>
        <v>""</v>
      </c>
      <c r="AK1371" t="str">
        <f t="shared" si="675"/>
        <v>"hasOne"</v>
      </c>
      <c r="AL1371" t="str">
        <f t="shared" si="676"/>
        <v>"Embedded.LoosePiece","pieceGroupCount",".integer","","hasOne"</v>
      </c>
      <c r="AN1371">
        <f>COUNTIF(View_conceptual!G:G,L1371)</f>
        <v>0</v>
      </c>
      <c r="AO1371">
        <f>COUNTIF(View_conceptual!H:H,L1371)+COUNTIF(View_conceptual!I:I,N1371)</f>
        <v>0</v>
      </c>
      <c r="AQ1371" t="str">
        <f t="shared" si="677"/>
        <v/>
      </c>
      <c r="AR1371" t="str">
        <f t="shared" si="678"/>
        <v/>
      </c>
      <c r="AT1371">
        <f>COUNTIF(View_full!G:G,L1371)</f>
        <v>1</v>
      </c>
      <c r="AU1371">
        <f>COUNTIF(View_full!H:H,L1371)+COUNTIF(View_full!I:I,N1371)</f>
        <v>0</v>
      </c>
      <c r="AV1371">
        <f>COUNTIFS(Property_Manual!$A$2:$A$1206,Raw!L1371,Property_Manual!$B$2:$B$1206,Raw!M1371,Property_Manual!$C$2:$C$1206,Raw!N1371,Property_Manual!$D$2:$D$1206,Raw!O1371,Property_Manual!$F$2:$F$1206,"x")</f>
        <v>0</v>
      </c>
      <c r="AW1371" t="str">
        <f t="shared" si="679"/>
        <v>"Embedded","LoosePiece","pieceGroupCount","","integer",10,"LoosePiece details","Number of pieces in the piece group","false","false","","https://onerecord.iata.org/ns/cargo#LoosePiece","https://onerecord.iata.org/ns/cargo#pieceGroupCount","http://www.w3.org/2001/XMLSchema#integer"</v>
      </c>
      <c r="AX1371" t="str">
        <f t="shared" si="680"/>
        <v/>
      </c>
      <c r="AY1371" t="str">
        <f t="shared" si="681"/>
        <v/>
      </c>
    </row>
    <row r="1372" spans="1:51" x14ac:dyDescent="0.2">
      <c r="A1372" s="5" t="s">
        <v>1254</v>
      </c>
      <c r="B1372" s="5" t="s">
        <v>49</v>
      </c>
      <c r="C1372" s="5" t="s">
        <v>1120</v>
      </c>
      <c r="D1372" s="5" t="s">
        <v>948</v>
      </c>
      <c r="E1372" s="5"/>
      <c r="F1372" s="5" t="s">
        <v>12</v>
      </c>
      <c r="G1372">
        <v>1</v>
      </c>
      <c r="I1372" s="5" t="s">
        <v>1122</v>
      </c>
      <c r="J1372" s="5" t="s">
        <v>949</v>
      </c>
      <c r="K1372" s="5"/>
      <c r="L1372" t="str">
        <f t="shared" si="651"/>
        <v>LoosePiece</v>
      </c>
      <c r="M1372" t="str">
        <f t="shared" si="652"/>
        <v>pieceGroupId</v>
      </c>
      <c r="N1372" t="str">
        <f t="shared" si="653"/>
        <v>integer</v>
      </c>
      <c r="O1372" t="str">
        <f t="shared" si="654"/>
        <v/>
      </c>
      <c r="P1372" t="str">
        <f t="shared" si="655"/>
        <v/>
      </c>
      <c r="Q1372" t="str">
        <f t="shared" si="656"/>
        <v>Object</v>
      </c>
      <c r="R1372" t="str">
        <f t="shared" si="657"/>
        <v>"Embedded"</v>
      </c>
      <c r="S1372" t="str">
        <f t="shared" si="658"/>
        <v>"LoosePiece"</v>
      </c>
      <c r="T1372" t="str">
        <f t="shared" si="659"/>
        <v>"pieceGroupId"</v>
      </c>
      <c r="U1372" t="str">
        <f t="shared" si="660"/>
        <v>""</v>
      </c>
      <c r="V1372" t="str">
        <f t="shared" si="661"/>
        <v>"integer"</v>
      </c>
      <c r="W1372">
        <f>IF($A1372="Implicit","",COUNTIFS($C$8:C1372,C1372,$A$8:A1372,"Explicit"))</f>
        <v>11</v>
      </c>
      <c r="X1372" t="str">
        <f t="shared" si="662"/>
        <v>"LoosePiece details"</v>
      </c>
      <c r="Y1372" t="str">
        <f t="shared" si="663"/>
        <v>"Identifier of the piece group; increasing integers"</v>
      </c>
      <c r="Z1372" t="str">
        <f t="shared" si="664"/>
        <v>"false"</v>
      </c>
      <c r="AA1372" t="str">
        <f t="shared" si="665"/>
        <v>"false"</v>
      </c>
      <c r="AB1372" t="str">
        <f t="shared" si="666"/>
        <v>""</v>
      </c>
      <c r="AC1372" t="str">
        <f t="shared" si="667"/>
        <v>"https://onerecord.iata.org/ns/cargo#LoosePiece"</v>
      </c>
      <c r="AD1372" t="str">
        <f t="shared" si="668"/>
        <v>"https://onerecord.iata.org/ns/cargo#pieceGroupId"</v>
      </c>
      <c r="AE1372" t="str">
        <f t="shared" si="669"/>
        <v>"http://www.w3.org/2001/XMLSchema#integer"</v>
      </c>
      <c r="AF1372" t="str">
        <f t="shared" si="670"/>
        <v>"Embedded","LoosePiece","pieceGroupId","","integer",11,"LoosePiece details","Identifier of the piece group; increasing integers","false","false","","https://onerecord.iata.org/ns/cargo#LoosePiece","https://onerecord.iata.org/ns/cargo#pieceGroupId","http://www.w3.org/2001/XMLSchema#integer"</v>
      </c>
      <c r="AG1372" t="str">
        <f t="shared" si="671"/>
        <v>"Embedded.LoosePiece"</v>
      </c>
      <c r="AH1372" t="str">
        <f t="shared" si="672"/>
        <v>"pieceGroupId"</v>
      </c>
      <c r="AI1372" t="str">
        <f t="shared" si="673"/>
        <v>".integer"</v>
      </c>
      <c r="AJ1372" t="str">
        <f t="shared" si="674"/>
        <v>""</v>
      </c>
      <c r="AK1372" t="str">
        <f t="shared" si="675"/>
        <v>"hasOne"</v>
      </c>
      <c r="AL1372" t="str">
        <f t="shared" si="676"/>
        <v>"Embedded.LoosePiece","pieceGroupId",".integer","","hasOne"</v>
      </c>
      <c r="AN1372">
        <f>COUNTIF(View_conceptual!G:G,L1372)</f>
        <v>0</v>
      </c>
      <c r="AO1372">
        <f>COUNTIF(View_conceptual!H:H,L1372)+COUNTIF(View_conceptual!I:I,N1372)</f>
        <v>0</v>
      </c>
      <c r="AQ1372" t="str">
        <f t="shared" si="677"/>
        <v/>
      </c>
      <c r="AR1372" t="str">
        <f t="shared" si="678"/>
        <v/>
      </c>
      <c r="AT1372">
        <f>COUNTIF(View_full!G:G,L1372)</f>
        <v>1</v>
      </c>
      <c r="AU1372">
        <f>COUNTIF(View_full!H:H,L1372)+COUNTIF(View_full!I:I,N1372)</f>
        <v>0</v>
      </c>
      <c r="AV1372">
        <f>COUNTIFS(Property_Manual!$A$2:$A$1206,Raw!L1372,Property_Manual!$B$2:$B$1206,Raw!M1372,Property_Manual!$C$2:$C$1206,Raw!N1372,Property_Manual!$D$2:$D$1206,Raw!O1372,Property_Manual!$F$2:$F$1206,"x")</f>
        <v>0</v>
      </c>
      <c r="AW1372" t="str">
        <f t="shared" si="679"/>
        <v>"Embedded","LoosePiece","pieceGroupId","","integer",11,"LoosePiece details","Identifier of the piece group; increasing integers","false","false","","https://onerecord.iata.org/ns/cargo#LoosePiece","https://onerecord.iata.org/ns/cargo#pieceGroupId","http://www.w3.org/2001/XMLSchema#integer"</v>
      </c>
      <c r="AX1372" t="str">
        <f t="shared" si="680"/>
        <v/>
      </c>
      <c r="AY1372" t="str">
        <f t="shared" si="681"/>
        <v/>
      </c>
    </row>
    <row r="1373" spans="1:51" x14ac:dyDescent="0.2">
      <c r="A1373" s="5" t="s">
        <v>1254</v>
      </c>
      <c r="B1373" s="5" t="s">
        <v>49</v>
      </c>
      <c r="C1373" s="5" t="s">
        <v>454</v>
      </c>
      <c r="D1373" s="5" t="s">
        <v>846</v>
      </c>
      <c r="E1373" s="5" t="s">
        <v>49</v>
      </c>
      <c r="F1373" s="5" t="s">
        <v>86</v>
      </c>
      <c r="G1373">
        <v>1</v>
      </c>
      <c r="I1373" s="5" t="s">
        <v>847</v>
      </c>
      <c r="J1373" s="5" t="s">
        <v>848</v>
      </c>
      <c r="K1373" s="5"/>
      <c r="L1373" t="str">
        <f t="shared" si="651"/>
        <v>Measurement</v>
      </c>
      <c r="M1373" t="str">
        <f t="shared" si="652"/>
        <v>measurementValue</v>
      </c>
      <c r="N1373" t="str">
        <f t="shared" si="653"/>
        <v>Value</v>
      </c>
      <c r="O1373" t="str">
        <f t="shared" si="654"/>
        <v/>
      </c>
      <c r="P1373" t="str">
        <f t="shared" si="655"/>
        <v/>
      </c>
      <c r="Q1373" t="str">
        <f t="shared" si="656"/>
        <v>Object</v>
      </c>
      <c r="R1373" t="str">
        <f t="shared" si="657"/>
        <v>"Embedded"</v>
      </c>
      <c r="S1373" t="str">
        <f t="shared" si="658"/>
        <v>"Measurement"</v>
      </c>
      <c r="T1373" t="str">
        <f t="shared" si="659"/>
        <v>"measurementValue"</v>
      </c>
      <c r="U1373" t="str">
        <f t="shared" si="660"/>
        <v>"Embedded"</v>
      </c>
      <c r="V1373" t="str">
        <f t="shared" si="661"/>
        <v>"Value"</v>
      </c>
      <c r="W1373">
        <f>IF($A1373="Implicit","",COUNTIFS($C$8:C1373,C1373,$A$8:A1373,"Explicit"))</f>
        <v>1</v>
      </c>
      <c r="X1373" t="str">
        <f t="shared" si="662"/>
        <v>"Measurements details for Sensors; either generic or geolocation measurements are recorded"</v>
      </c>
      <c r="Y1373" t="str">
        <f t="shared" si="663"/>
        <v>"Information about all non-Geolocation values of the measurement"</v>
      </c>
      <c r="Z1373" t="str">
        <f t="shared" si="664"/>
        <v>"false"</v>
      </c>
      <c r="AA1373" t="str">
        <f t="shared" si="665"/>
        <v>"false"</v>
      </c>
      <c r="AB1373" t="str">
        <f t="shared" si="666"/>
        <v>""</v>
      </c>
      <c r="AC1373" t="str">
        <f t="shared" si="667"/>
        <v>"https://onerecord.iata.org/ns/cargo#Measurement"</v>
      </c>
      <c r="AD1373" t="str">
        <f t="shared" si="668"/>
        <v>"https://onerecord.iata.org/ns/cargo#measurementValue"</v>
      </c>
      <c r="AE1373" t="str">
        <f t="shared" si="669"/>
        <v>"https://onerecord.iata.org/ns/cargo#Value"</v>
      </c>
      <c r="AF1373" t="str">
        <f t="shared" si="670"/>
        <v>"Embedded","Measurement","measurementValue","Embedded","Value",1,"Measurements details for Sensors; either generic or geolocation measurements are recorded","Information about all non-Geolocation values of the measurement","false","false","","https://onerecord.iata.org/ns/cargo#Measurement","https://onerecord.iata.org/ns/cargo#measurementValue","https://onerecord.iata.org/ns/cargo#Value"</v>
      </c>
      <c r="AG1373" t="str">
        <f t="shared" si="671"/>
        <v>"Embedded.Measurement"</v>
      </c>
      <c r="AH1373" t="str">
        <f t="shared" si="672"/>
        <v>"measurementValue"</v>
      </c>
      <c r="AI1373" t="str">
        <f t="shared" si="673"/>
        <v>"Embedded.Value"</v>
      </c>
      <c r="AJ1373" t="str">
        <f t="shared" si="674"/>
        <v>""</v>
      </c>
      <c r="AK1373" t="str">
        <f t="shared" si="675"/>
        <v>"hasOne"</v>
      </c>
      <c r="AL1373" t="str">
        <f t="shared" si="676"/>
        <v>"Embedded.Measurement","measurementValue","Embedded.Value","","hasOne"</v>
      </c>
      <c r="AN1373">
        <f>COUNTIF(View_conceptual!G:G,L1373)</f>
        <v>0</v>
      </c>
      <c r="AO1373">
        <f>COUNTIF(View_conceptual!H:H,L1373)+COUNTIF(View_conceptual!I:I,N1373)</f>
        <v>0</v>
      </c>
      <c r="AQ1373" t="str">
        <f t="shared" si="677"/>
        <v/>
      </c>
      <c r="AR1373" t="str">
        <f t="shared" si="678"/>
        <v/>
      </c>
      <c r="AT1373">
        <f>COUNTIF(View_full!G:G,L1373)</f>
        <v>1</v>
      </c>
      <c r="AU1373">
        <f>COUNTIF(View_full!H:H,L1373)+COUNTIF(View_full!I:I,N1373)</f>
        <v>0</v>
      </c>
      <c r="AV1373">
        <f>COUNTIFS(Property_Manual!$A$2:$A$1206,Raw!L1373,Property_Manual!$B$2:$B$1206,Raw!M1373,Property_Manual!$C$2:$C$1206,Raw!N1373,Property_Manual!$D$2:$D$1206,Raw!O1373,Property_Manual!$F$2:$F$1206,"x")</f>
        <v>0</v>
      </c>
      <c r="AW1373" t="str">
        <f t="shared" si="679"/>
        <v>"Embedded","Measurement","measurementValue","Embedded","Value",1,"Measurements details for Sensors; either generic or geolocation measurements are recorded","Information about all non-Geolocation values of the measurement","false","false","","https://onerecord.iata.org/ns/cargo#Measurement","https://onerecord.iata.org/ns/cargo#measurementValue","https://onerecord.iata.org/ns/cargo#Value"</v>
      </c>
      <c r="AX1373" t="str">
        <f t="shared" si="680"/>
        <v/>
      </c>
      <c r="AY1373" t="str">
        <f t="shared" si="681"/>
        <v/>
      </c>
    </row>
    <row r="1374" spans="1:51" x14ac:dyDescent="0.2">
      <c r="A1374" s="5" t="s">
        <v>1254</v>
      </c>
      <c r="B1374" s="5" t="s">
        <v>49</v>
      </c>
      <c r="C1374" s="5" t="s">
        <v>454</v>
      </c>
      <c r="D1374" s="5" t="s">
        <v>849</v>
      </c>
      <c r="E1374" s="5" t="s">
        <v>49</v>
      </c>
      <c r="F1374" s="5" t="s">
        <v>188</v>
      </c>
      <c r="G1374">
        <v>1</v>
      </c>
      <c r="I1374" s="5" t="s">
        <v>847</v>
      </c>
      <c r="J1374" s="5" t="s">
        <v>850</v>
      </c>
      <c r="K1374" s="5"/>
      <c r="L1374" t="str">
        <f t="shared" si="651"/>
        <v>Measurement</v>
      </c>
      <c r="M1374" t="str">
        <f t="shared" si="652"/>
        <v>recordedGeolocation</v>
      </c>
      <c r="N1374" t="str">
        <f t="shared" si="653"/>
        <v>Geolocation</v>
      </c>
      <c r="O1374" t="str">
        <f t="shared" si="654"/>
        <v/>
      </c>
      <c r="P1374" t="str">
        <f t="shared" si="655"/>
        <v/>
      </c>
      <c r="Q1374" t="str">
        <f t="shared" si="656"/>
        <v>Object</v>
      </c>
      <c r="R1374" t="str">
        <f t="shared" si="657"/>
        <v>"Embedded"</v>
      </c>
      <c r="S1374" t="str">
        <f t="shared" si="658"/>
        <v>"Measurement"</v>
      </c>
      <c r="T1374" t="str">
        <f t="shared" si="659"/>
        <v>"recordedGeolocation"</v>
      </c>
      <c r="U1374" t="str">
        <f t="shared" si="660"/>
        <v>"Embedded"</v>
      </c>
      <c r="V1374" t="str">
        <f t="shared" si="661"/>
        <v>"Geolocation"</v>
      </c>
      <c r="W1374">
        <f>IF($A1374="Implicit","",COUNTIFS($C$8:C1374,C1374,$A$8:A1374,"Explicit"))</f>
        <v>2</v>
      </c>
      <c r="X1374" t="str">
        <f t="shared" si="662"/>
        <v>"Measurements details for Sensors; either generic or geolocation measurements are recorded"</v>
      </c>
      <c r="Y1374" t="str">
        <f t="shared" si="663"/>
        <v>"Reference to the Geolocation recorded of the measurement"</v>
      </c>
      <c r="Z1374" t="str">
        <f t="shared" si="664"/>
        <v>"false"</v>
      </c>
      <c r="AA1374" t="str">
        <f t="shared" si="665"/>
        <v>"false"</v>
      </c>
      <c r="AB1374" t="str">
        <f t="shared" si="666"/>
        <v>""</v>
      </c>
      <c r="AC1374" t="str">
        <f t="shared" si="667"/>
        <v>"https://onerecord.iata.org/ns/cargo#Measurement"</v>
      </c>
      <c r="AD1374" t="str">
        <f t="shared" si="668"/>
        <v>"https://onerecord.iata.org/ns/cargo#recordedGeolocation"</v>
      </c>
      <c r="AE1374" t="str">
        <f t="shared" si="669"/>
        <v>"https://onerecord.iata.org/ns/cargo#Geolocation"</v>
      </c>
      <c r="AF1374" t="str">
        <f t="shared" si="670"/>
        <v>"Embedded","Measurement","recordedGeolocation","Embedded","Geolocation",2,"Measurements details for Sensors; either generic or geolocation measurements are recorded","Reference to the Geolocation recorded of the measurement","false","false","","https://onerecord.iata.org/ns/cargo#Measurement","https://onerecord.iata.org/ns/cargo#recordedGeolocation","https://onerecord.iata.org/ns/cargo#Geolocation"</v>
      </c>
      <c r="AG1374" t="str">
        <f t="shared" si="671"/>
        <v>"Embedded.Measurement"</v>
      </c>
      <c r="AH1374" t="str">
        <f t="shared" si="672"/>
        <v>"recordedGeolocation"</v>
      </c>
      <c r="AI1374" t="str">
        <f t="shared" si="673"/>
        <v>"Embedded.Geolocation"</v>
      </c>
      <c r="AJ1374" t="str">
        <f t="shared" si="674"/>
        <v>""</v>
      </c>
      <c r="AK1374" t="str">
        <f t="shared" si="675"/>
        <v>"hasOne"</v>
      </c>
      <c r="AL1374" t="str">
        <f t="shared" si="676"/>
        <v>"Embedded.Measurement","recordedGeolocation","Embedded.Geolocation","","hasOne"</v>
      </c>
      <c r="AN1374">
        <f>COUNTIF(View_conceptual!G:G,L1374)</f>
        <v>0</v>
      </c>
      <c r="AO1374">
        <f>COUNTIF(View_conceptual!H:H,L1374)+COUNTIF(View_conceptual!I:I,N1374)</f>
        <v>0</v>
      </c>
      <c r="AQ1374" t="str">
        <f t="shared" si="677"/>
        <v/>
      </c>
      <c r="AR1374" t="str">
        <f t="shared" si="678"/>
        <v/>
      </c>
      <c r="AT1374">
        <f>COUNTIF(View_full!G:G,L1374)</f>
        <v>1</v>
      </c>
      <c r="AU1374">
        <f>COUNTIF(View_full!H:H,L1374)+COUNTIF(View_full!I:I,N1374)</f>
        <v>0</v>
      </c>
      <c r="AV1374">
        <f>COUNTIFS(Property_Manual!$A$2:$A$1206,Raw!L1374,Property_Manual!$B$2:$B$1206,Raw!M1374,Property_Manual!$C$2:$C$1206,Raw!N1374,Property_Manual!$D$2:$D$1206,Raw!O1374,Property_Manual!$F$2:$F$1206,"x")</f>
        <v>0</v>
      </c>
      <c r="AW1374" t="str">
        <f t="shared" si="679"/>
        <v>"Embedded","Measurement","recordedGeolocation","Embedded","Geolocation",2,"Measurements details for Sensors; either generic or geolocation measurements are recorded","Reference to the Geolocation recorded of the measurement","false","false","","https://onerecord.iata.org/ns/cargo#Measurement","https://onerecord.iata.org/ns/cargo#recordedGeolocation","https://onerecord.iata.org/ns/cargo#Geolocation"</v>
      </c>
      <c r="AX1374" t="str">
        <f t="shared" si="680"/>
        <v/>
      </c>
      <c r="AY1374" t="str">
        <f t="shared" si="681"/>
        <v/>
      </c>
    </row>
    <row r="1375" spans="1:51" x14ac:dyDescent="0.2">
      <c r="A1375" s="5" t="s">
        <v>1255</v>
      </c>
      <c r="B1375" s="5" t="s">
        <v>49</v>
      </c>
      <c r="C1375" s="5" t="s">
        <v>454</v>
      </c>
      <c r="D1375" s="5" t="s">
        <v>846</v>
      </c>
      <c r="E1375" s="5" t="s">
        <v>49</v>
      </c>
      <c r="F1375" s="5" t="s">
        <v>86</v>
      </c>
      <c r="G1375">
        <v>1</v>
      </c>
      <c r="I1375" s="5" t="s">
        <v>847</v>
      </c>
      <c r="J1375" s="5" t="s">
        <v>848</v>
      </c>
      <c r="K1375" s="5"/>
      <c r="L1375" t="str">
        <f t="shared" si="651"/>
        <v>Measurement</v>
      </c>
      <c r="M1375" t="str">
        <f t="shared" si="652"/>
        <v>measurementValue</v>
      </c>
      <c r="N1375" t="str">
        <f t="shared" si="653"/>
        <v>Value</v>
      </c>
      <c r="O1375" t="str">
        <f t="shared" si="654"/>
        <v/>
      </c>
      <c r="P1375" t="str">
        <f t="shared" si="655"/>
        <v/>
      </c>
      <c r="Q1375" t="str">
        <f t="shared" si="656"/>
        <v>Object</v>
      </c>
      <c r="R1375" t="str">
        <f t="shared" si="657"/>
        <v/>
      </c>
      <c r="S1375" t="str">
        <f t="shared" si="658"/>
        <v/>
      </c>
      <c r="T1375" t="str">
        <f t="shared" si="659"/>
        <v/>
      </c>
      <c r="U1375" t="str">
        <f t="shared" si="660"/>
        <v/>
      </c>
      <c r="V1375" t="str">
        <f t="shared" si="661"/>
        <v/>
      </c>
      <c r="W1375" t="str">
        <f>IF($A1375="Implicit","",COUNTIFS($C$8:C1375,C1375,$A$8:A1375,"Explicit"))</f>
        <v/>
      </c>
      <c r="X1375" t="str">
        <f t="shared" si="662"/>
        <v/>
      </c>
      <c r="Y1375" t="str">
        <f t="shared" si="663"/>
        <v/>
      </c>
      <c r="Z1375" t="str">
        <f t="shared" si="664"/>
        <v/>
      </c>
      <c r="AA1375" t="str">
        <f t="shared" si="665"/>
        <v/>
      </c>
      <c r="AB1375" t="str">
        <f t="shared" si="666"/>
        <v/>
      </c>
      <c r="AC1375" t="str">
        <f t="shared" si="667"/>
        <v/>
      </c>
      <c r="AD1375" t="str">
        <f t="shared" si="668"/>
        <v/>
      </c>
      <c r="AE1375" t="str">
        <f t="shared" si="669"/>
        <v/>
      </c>
      <c r="AF1375" t="str">
        <f t="shared" si="670"/>
        <v/>
      </c>
      <c r="AG1375" t="str">
        <f t="shared" si="671"/>
        <v>"Embedded.Measurement"</v>
      </c>
      <c r="AH1375" t="str">
        <f t="shared" si="672"/>
        <v>"measurementValue"</v>
      </c>
      <c r="AI1375" t="str">
        <f t="shared" si="673"/>
        <v>"Embedded.Value"</v>
      </c>
      <c r="AJ1375" t="str">
        <f t="shared" si="674"/>
        <v>""</v>
      </c>
      <c r="AK1375" t="str">
        <f t="shared" si="675"/>
        <v>"hasOne"</v>
      </c>
      <c r="AL1375" t="str">
        <f t="shared" si="676"/>
        <v>"Embedded.Measurement","measurementValue","Embedded.Value","","hasOne"</v>
      </c>
      <c r="AN1375">
        <f>COUNTIF(View_conceptual!G:G,L1375)</f>
        <v>0</v>
      </c>
      <c r="AO1375">
        <f>COUNTIF(View_conceptual!H:H,L1375)+COUNTIF(View_conceptual!I:I,N1375)</f>
        <v>0</v>
      </c>
      <c r="AQ1375" t="str">
        <f t="shared" si="677"/>
        <v/>
      </c>
      <c r="AR1375" t="str">
        <f t="shared" si="678"/>
        <v/>
      </c>
      <c r="AT1375">
        <f>COUNTIF(View_full!G:G,L1375)</f>
        <v>1</v>
      </c>
      <c r="AU1375">
        <f>COUNTIF(View_full!H:H,L1375)+COUNTIF(View_full!I:I,N1375)</f>
        <v>0</v>
      </c>
      <c r="AV1375">
        <f>COUNTIFS(Property_Manual!$A$2:$A$1206,Raw!L1375,Property_Manual!$B$2:$B$1206,Raw!M1375,Property_Manual!$C$2:$C$1206,Raw!N1375,Property_Manual!$D$2:$D$1206,Raw!O1375,Property_Manual!$F$2:$F$1206,"x")</f>
        <v>0</v>
      </c>
      <c r="AW1375" t="str">
        <f t="shared" si="679"/>
        <v/>
      </c>
      <c r="AX1375" t="str">
        <f t="shared" si="680"/>
        <v/>
      </c>
      <c r="AY1375" t="str">
        <f t="shared" si="681"/>
        <v/>
      </c>
    </row>
    <row r="1376" spans="1:51" x14ac:dyDescent="0.2">
      <c r="A1376" s="5" t="s">
        <v>1255</v>
      </c>
      <c r="B1376" s="5" t="s">
        <v>49</v>
      </c>
      <c r="C1376" s="5" t="s">
        <v>454</v>
      </c>
      <c r="D1376" s="5" t="s">
        <v>849</v>
      </c>
      <c r="E1376" t="s">
        <v>49</v>
      </c>
      <c r="F1376" s="5" t="s">
        <v>188</v>
      </c>
      <c r="G1376">
        <v>1</v>
      </c>
      <c r="I1376" s="5" t="s">
        <v>847</v>
      </c>
      <c r="J1376" s="5" t="s">
        <v>850</v>
      </c>
      <c r="K1376" s="5"/>
      <c r="L1376" t="str">
        <f t="shared" si="651"/>
        <v>Measurement</v>
      </c>
      <c r="M1376" t="str">
        <f t="shared" si="652"/>
        <v>recordedGeolocation</v>
      </c>
      <c r="N1376" t="str">
        <f t="shared" si="653"/>
        <v>Geolocation</v>
      </c>
      <c r="O1376" t="str">
        <f t="shared" si="654"/>
        <v/>
      </c>
      <c r="P1376" t="str">
        <f t="shared" si="655"/>
        <v/>
      </c>
      <c r="Q1376" t="str">
        <f t="shared" si="656"/>
        <v>Object</v>
      </c>
      <c r="R1376" t="str">
        <f t="shared" si="657"/>
        <v/>
      </c>
      <c r="S1376" t="str">
        <f t="shared" si="658"/>
        <v/>
      </c>
      <c r="T1376" t="str">
        <f t="shared" si="659"/>
        <v/>
      </c>
      <c r="U1376" t="str">
        <f t="shared" si="660"/>
        <v/>
      </c>
      <c r="V1376" t="str">
        <f t="shared" si="661"/>
        <v/>
      </c>
      <c r="W1376" t="str">
        <f>IF($A1376="Implicit","",COUNTIFS($C$8:C1376,C1376,$A$8:A1376,"Explicit"))</f>
        <v/>
      </c>
      <c r="X1376" t="str">
        <f t="shared" si="662"/>
        <v/>
      </c>
      <c r="Y1376" t="str">
        <f t="shared" si="663"/>
        <v/>
      </c>
      <c r="Z1376" t="str">
        <f t="shared" si="664"/>
        <v/>
      </c>
      <c r="AA1376" t="str">
        <f t="shared" si="665"/>
        <v/>
      </c>
      <c r="AB1376" t="str">
        <f t="shared" si="666"/>
        <v/>
      </c>
      <c r="AC1376" t="str">
        <f t="shared" si="667"/>
        <v/>
      </c>
      <c r="AD1376" t="str">
        <f t="shared" si="668"/>
        <v/>
      </c>
      <c r="AE1376" t="str">
        <f t="shared" si="669"/>
        <v/>
      </c>
      <c r="AF1376" t="str">
        <f t="shared" si="670"/>
        <v/>
      </c>
      <c r="AG1376" t="str">
        <f t="shared" si="671"/>
        <v>"Embedded.Measurement"</v>
      </c>
      <c r="AH1376" t="str">
        <f t="shared" si="672"/>
        <v>"recordedGeolocation"</v>
      </c>
      <c r="AI1376" t="str">
        <f t="shared" si="673"/>
        <v>"Embedded.Geolocation"</v>
      </c>
      <c r="AJ1376" t="str">
        <f t="shared" si="674"/>
        <v>""</v>
      </c>
      <c r="AK1376" t="str">
        <f t="shared" si="675"/>
        <v>"hasOne"</v>
      </c>
      <c r="AL1376" t="str">
        <f t="shared" si="676"/>
        <v>"Embedded.Measurement","recordedGeolocation","Embedded.Geolocation","","hasOne"</v>
      </c>
      <c r="AN1376">
        <f>COUNTIF(View_conceptual!G:G,L1376)</f>
        <v>0</v>
      </c>
      <c r="AO1376">
        <f>COUNTIF(View_conceptual!H:H,L1376)+COUNTIF(View_conceptual!I:I,N1376)</f>
        <v>0</v>
      </c>
      <c r="AQ1376" t="str">
        <f t="shared" si="677"/>
        <v/>
      </c>
      <c r="AR1376" t="str">
        <f t="shared" si="678"/>
        <v/>
      </c>
      <c r="AT1376">
        <f>COUNTIF(View_full!G:G,L1376)</f>
        <v>1</v>
      </c>
      <c r="AU1376">
        <f>COUNTIF(View_full!H:H,L1376)+COUNTIF(View_full!I:I,N1376)</f>
        <v>0</v>
      </c>
      <c r="AV1376">
        <f>COUNTIFS(Property_Manual!$A$2:$A$1206,Raw!L1376,Property_Manual!$B$2:$B$1206,Raw!M1376,Property_Manual!$C$2:$C$1206,Raw!N1376,Property_Manual!$D$2:$D$1206,Raw!O1376,Property_Manual!$F$2:$F$1206,"x")</f>
        <v>0</v>
      </c>
      <c r="AW1376" t="str">
        <f t="shared" si="679"/>
        <v/>
      </c>
      <c r="AX1376" t="str">
        <f t="shared" si="680"/>
        <v/>
      </c>
      <c r="AY1376" t="str">
        <f t="shared" si="681"/>
        <v/>
      </c>
    </row>
    <row r="1377" spans="1:51" x14ac:dyDescent="0.2">
      <c r="A1377" s="5" t="s">
        <v>1254</v>
      </c>
      <c r="B1377" s="5" t="s">
        <v>49</v>
      </c>
      <c r="C1377" s="5" t="s">
        <v>454</v>
      </c>
      <c r="D1377" s="5" t="s">
        <v>851</v>
      </c>
      <c r="E1377" s="5"/>
      <c r="F1377" s="5" t="s">
        <v>253</v>
      </c>
      <c r="G1377">
        <v>1</v>
      </c>
      <c r="I1377" s="5" t="s">
        <v>847</v>
      </c>
      <c r="J1377" s="5" t="s">
        <v>852</v>
      </c>
      <c r="K1377" s="5"/>
      <c r="L1377" t="str">
        <f t="shared" si="651"/>
        <v>Measurement</v>
      </c>
      <c r="M1377" t="str">
        <f t="shared" si="652"/>
        <v>measurementTimestamp</v>
      </c>
      <c r="N1377" t="str">
        <f t="shared" si="653"/>
        <v>dateTime</v>
      </c>
      <c r="O1377" t="str">
        <f t="shared" si="654"/>
        <v/>
      </c>
      <c r="P1377" t="str">
        <f t="shared" si="655"/>
        <v/>
      </c>
      <c r="Q1377" t="str">
        <f t="shared" si="656"/>
        <v>Object</v>
      </c>
      <c r="R1377" t="str">
        <f t="shared" si="657"/>
        <v>"Embedded"</v>
      </c>
      <c r="S1377" t="str">
        <f t="shared" si="658"/>
        <v>"Measurement"</v>
      </c>
      <c r="T1377" t="str">
        <f t="shared" si="659"/>
        <v>"measurementTimestamp"</v>
      </c>
      <c r="U1377" t="str">
        <f t="shared" si="660"/>
        <v>""</v>
      </c>
      <c r="V1377" t="str">
        <f t="shared" si="661"/>
        <v>"dateTime"</v>
      </c>
      <c r="W1377">
        <f>IF($A1377="Implicit","",COUNTIFS($C$8:C1377,C1377,$A$8:A1377,"Explicit"))</f>
        <v>3</v>
      </c>
      <c r="X1377" t="str">
        <f t="shared" si="662"/>
        <v>"Measurements details for Sensors; either generic or geolocation measurements are recorded"</v>
      </c>
      <c r="Y1377" t="str">
        <f t="shared" si="663"/>
        <v>"Timestamp for the measurement"</v>
      </c>
      <c r="Z1377" t="str">
        <f t="shared" si="664"/>
        <v>"false"</v>
      </c>
      <c r="AA1377" t="str">
        <f t="shared" si="665"/>
        <v>"false"</v>
      </c>
      <c r="AB1377" t="str">
        <f t="shared" si="666"/>
        <v>""</v>
      </c>
      <c r="AC1377" t="str">
        <f t="shared" si="667"/>
        <v>"https://onerecord.iata.org/ns/cargo#Measurement"</v>
      </c>
      <c r="AD1377" t="str">
        <f t="shared" si="668"/>
        <v>"https://onerecord.iata.org/ns/cargo#measurementTimestamp"</v>
      </c>
      <c r="AE1377" t="str">
        <f t="shared" si="669"/>
        <v>"http://www.w3.org/2001/XMLSchema#dateTime"</v>
      </c>
      <c r="AF1377" t="str">
        <f t="shared" si="670"/>
        <v>"Embedded","Measurement","measurementTimestamp","","dateTime",3,"Measurements details for Sensors; either generic or geolocation measurements are recorded","Timestamp for the measurement","false","false","","https://onerecord.iata.org/ns/cargo#Measurement","https://onerecord.iata.org/ns/cargo#measurementTimestamp","http://www.w3.org/2001/XMLSchema#dateTime"</v>
      </c>
      <c r="AG1377" t="str">
        <f t="shared" si="671"/>
        <v>"Embedded.Measurement"</v>
      </c>
      <c r="AH1377" t="str">
        <f t="shared" si="672"/>
        <v>"measurementTimestamp"</v>
      </c>
      <c r="AI1377" t="str">
        <f t="shared" si="673"/>
        <v>".dateTime"</v>
      </c>
      <c r="AJ1377" t="str">
        <f t="shared" si="674"/>
        <v>""</v>
      </c>
      <c r="AK1377" t="str">
        <f t="shared" si="675"/>
        <v>"hasOne"</v>
      </c>
      <c r="AL1377" t="str">
        <f t="shared" si="676"/>
        <v>"Embedded.Measurement","measurementTimestamp",".dateTime","","hasOne"</v>
      </c>
      <c r="AN1377">
        <f>COUNTIF(View_conceptual!G:G,L1377)</f>
        <v>0</v>
      </c>
      <c r="AO1377">
        <f>COUNTIF(View_conceptual!H:H,L1377)+COUNTIF(View_conceptual!I:I,N1377)</f>
        <v>0</v>
      </c>
      <c r="AQ1377" t="str">
        <f t="shared" si="677"/>
        <v/>
      </c>
      <c r="AR1377" t="str">
        <f t="shared" si="678"/>
        <v/>
      </c>
      <c r="AT1377">
        <f>COUNTIF(View_full!G:G,L1377)</f>
        <v>1</v>
      </c>
      <c r="AU1377">
        <f>COUNTIF(View_full!H:H,L1377)+COUNTIF(View_full!I:I,N1377)</f>
        <v>0</v>
      </c>
      <c r="AV1377">
        <f>COUNTIFS(Property_Manual!$A$2:$A$1206,Raw!L1377,Property_Manual!$B$2:$B$1206,Raw!M1377,Property_Manual!$C$2:$C$1206,Raw!N1377,Property_Manual!$D$2:$D$1206,Raw!O1377,Property_Manual!$F$2:$F$1206,"x")</f>
        <v>0</v>
      </c>
      <c r="AW1377" t="str">
        <f t="shared" si="679"/>
        <v>"Embedded","Measurement","measurementTimestamp","","dateTime",3,"Measurements details for Sensors; either generic or geolocation measurements are recorded","Timestamp for the measurement","false","false","","https://onerecord.iata.org/ns/cargo#Measurement","https://onerecord.iata.org/ns/cargo#measurementTimestamp","http://www.w3.org/2001/XMLSchema#dateTime"</v>
      </c>
      <c r="AX1377" t="str">
        <f t="shared" si="680"/>
        <v/>
      </c>
      <c r="AY1377" t="str">
        <f t="shared" si="681"/>
        <v/>
      </c>
    </row>
    <row r="1378" spans="1:51" x14ac:dyDescent="0.2">
      <c r="A1378" s="5" t="s">
        <v>1254</v>
      </c>
      <c r="B1378" s="5" t="s">
        <v>3</v>
      </c>
      <c r="C1378" s="5" t="s">
        <v>853</v>
      </c>
      <c r="D1378" s="5" t="s">
        <v>5</v>
      </c>
      <c r="E1378" s="5"/>
      <c r="F1378" s="5" t="s">
        <v>6</v>
      </c>
      <c r="G1378">
        <v>1</v>
      </c>
      <c r="I1378" s="5" t="s">
        <v>854</v>
      </c>
      <c r="J1378" s="5" t="s">
        <v>8</v>
      </c>
      <c r="K1378" s="5"/>
      <c r="L1378" t="str">
        <f t="shared" si="651"/>
        <v>ModeQualifier</v>
      </c>
      <c r="M1378" t="str">
        <f t="shared" si="652"/>
        <v>code</v>
      </c>
      <c r="N1378" t="str">
        <f t="shared" si="653"/>
        <v>string</v>
      </c>
      <c r="O1378" t="str">
        <f t="shared" si="654"/>
        <v/>
      </c>
      <c r="P1378" t="str">
        <f t="shared" si="655"/>
        <v/>
      </c>
      <c r="Q1378" t="str">
        <f t="shared" si="656"/>
        <v>Object</v>
      </c>
      <c r="R1378" t="str">
        <f t="shared" si="657"/>
        <v>"Enum"</v>
      </c>
      <c r="S1378" t="str">
        <f t="shared" si="658"/>
        <v>"ModeQualifier"</v>
      </c>
      <c r="T1378" t="str">
        <f t="shared" si="659"/>
        <v>"code"</v>
      </c>
      <c r="U1378" t="str">
        <f t="shared" si="660"/>
        <v>""</v>
      </c>
      <c r="V1378" t="str">
        <f t="shared" si="661"/>
        <v>"string"</v>
      </c>
      <c r="W1378">
        <f>IF($A1378="Implicit","",COUNTIFS($C$8:C1378,C1378,$A$8:A1378,"Explicit"))</f>
        <v>1</v>
      </c>
      <c r="X1378" t="str">
        <f t="shared" si="662"/>
        <v>"Open code list for transport modes"</v>
      </c>
      <c r="Y1378" t="str">
        <f t="shared" si="663"/>
        <v>"Code or short version of a code; for example "CH" for Switzerland when referring to the UN/LOCODE code list"</v>
      </c>
      <c r="Z1378" t="str">
        <f t="shared" si="664"/>
        <v>"false"</v>
      </c>
      <c r="AA1378" t="str">
        <f t="shared" si="665"/>
        <v>"false"</v>
      </c>
      <c r="AB1378" t="str">
        <f t="shared" si="666"/>
        <v>""</v>
      </c>
      <c r="AC1378" t="str">
        <f t="shared" si="667"/>
        <v>"https://onerecord.iata.org/ns/cargo#ModeQualifier"</v>
      </c>
      <c r="AD1378" t="str">
        <f t="shared" si="668"/>
        <v>"https://onerecord.iata.org/ns/cargo#code"</v>
      </c>
      <c r="AE1378" t="str">
        <f t="shared" si="669"/>
        <v>"http://www.w3.org/2001/XMLSchema#string"</v>
      </c>
      <c r="AF1378" t="str">
        <f t="shared" si="670"/>
        <v>"Enum","ModeQualifier","code","","string",1,"Open code list for transport modes","Code or short version of a code; for example "CH" for Switzerland when referring to the UN/LOCODE code list","false","false","","https://onerecord.iata.org/ns/cargo#ModeQualifier","https://onerecord.iata.org/ns/cargo#code","http://www.w3.org/2001/XMLSchema#string"</v>
      </c>
      <c r="AG1378" t="str">
        <f t="shared" si="671"/>
        <v>"Enum.ModeQualifier"</v>
      </c>
      <c r="AH1378" t="str">
        <f t="shared" si="672"/>
        <v>"code"</v>
      </c>
      <c r="AI1378" t="str">
        <f t="shared" si="673"/>
        <v>".string"</v>
      </c>
      <c r="AJ1378" t="str">
        <f t="shared" si="674"/>
        <v>""</v>
      </c>
      <c r="AK1378" t="str">
        <f t="shared" si="675"/>
        <v>"hasOne"</v>
      </c>
      <c r="AL1378" t="str">
        <f t="shared" si="676"/>
        <v>"Enum.ModeQualifier","code",".string","","hasOne"</v>
      </c>
      <c r="AN1378">
        <f>COUNTIF(View_conceptual!G:G,L1378)</f>
        <v>0</v>
      </c>
      <c r="AO1378">
        <f>COUNTIF(View_conceptual!H:H,L1378)+COUNTIF(View_conceptual!I:I,N1378)</f>
        <v>0</v>
      </c>
      <c r="AQ1378" t="str">
        <f t="shared" si="677"/>
        <v/>
      </c>
      <c r="AR1378" t="str">
        <f t="shared" si="678"/>
        <v/>
      </c>
      <c r="AT1378">
        <f>COUNTIF(View_full!G:G,L1378)</f>
        <v>0</v>
      </c>
      <c r="AU1378">
        <f>COUNTIF(View_full!H:H,L1378)+COUNTIF(View_full!I:I,N1378)</f>
        <v>0</v>
      </c>
      <c r="AV1378">
        <f>COUNTIFS(Property_Manual!$A$2:$A$1206,Raw!L1378,Property_Manual!$B$2:$B$1206,Raw!M1378,Property_Manual!$C$2:$C$1206,Raw!N1378,Property_Manual!$D$2:$D$1206,Raw!O1378,Property_Manual!$F$2:$F$1206,"x")</f>
        <v>0</v>
      </c>
      <c r="AW1378" t="str">
        <f t="shared" si="679"/>
        <v/>
      </c>
      <c r="AX1378" t="str">
        <f t="shared" si="680"/>
        <v/>
      </c>
      <c r="AY1378" t="str">
        <f t="shared" si="681"/>
        <v/>
      </c>
    </row>
    <row r="1379" spans="1:51" x14ac:dyDescent="0.2">
      <c r="A1379" s="5" t="s">
        <v>1254</v>
      </c>
      <c r="B1379" s="5" t="s">
        <v>3</v>
      </c>
      <c r="C1379" s="5" t="s">
        <v>853</v>
      </c>
      <c r="D1379" s="5" t="s">
        <v>9</v>
      </c>
      <c r="E1379" s="5"/>
      <c r="F1379" s="5" t="s">
        <v>6</v>
      </c>
      <c r="G1379">
        <v>1</v>
      </c>
      <c r="I1379" s="5" t="s">
        <v>854</v>
      </c>
      <c r="J1379" s="5" t="s">
        <v>10</v>
      </c>
      <c r="K1379" s="5"/>
      <c r="L1379" t="str">
        <f t="shared" si="651"/>
        <v>ModeQualifier</v>
      </c>
      <c r="M1379" t="str">
        <f t="shared" si="652"/>
        <v>codeDescription</v>
      </c>
      <c r="N1379" t="str">
        <f t="shared" si="653"/>
        <v>string</v>
      </c>
      <c r="O1379" t="str">
        <f t="shared" si="654"/>
        <v/>
      </c>
      <c r="P1379" t="str">
        <f t="shared" si="655"/>
        <v/>
      </c>
      <c r="Q1379" t="str">
        <f t="shared" si="656"/>
        <v>Object</v>
      </c>
      <c r="R1379" t="str">
        <f t="shared" si="657"/>
        <v>"Enum"</v>
      </c>
      <c r="S1379" t="str">
        <f t="shared" si="658"/>
        <v>"ModeQualifier"</v>
      </c>
      <c r="T1379" t="str">
        <f t="shared" si="659"/>
        <v>"codeDescription"</v>
      </c>
      <c r="U1379" t="str">
        <f t="shared" si="660"/>
        <v>""</v>
      </c>
      <c r="V1379" t="str">
        <f t="shared" si="661"/>
        <v>"string"</v>
      </c>
      <c r="W1379">
        <f>IF($A1379="Implicit","",COUNTIFS($C$8:C1379,C1379,$A$8:A1379,"Explicit"))</f>
        <v>2</v>
      </c>
      <c r="X1379" t="str">
        <f t="shared" si="662"/>
        <v>"Open code list for transport modes"</v>
      </c>
      <c r="Y1379" t="str">
        <f t="shared" si="663"/>
        <v>"Description or long version of the code; for example "Switzerland" for Switzerland when referring to the UN/LOCODE code list"</v>
      </c>
      <c r="Z1379" t="str">
        <f t="shared" si="664"/>
        <v>"false"</v>
      </c>
      <c r="AA1379" t="str">
        <f t="shared" si="665"/>
        <v>"false"</v>
      </c>
      <c r="AB1379" t="str">
        <f t="shared" si="666"/>
        <v>""</v>
      </c>
      <c r="AC1379" t="str">
        <f t="shared" si="667"/>
        <v>"https://onerecord.iata.org/ns/cargo#ModeQualifier"</v>
      </c>
      <c r="AD1379" t="str">
        <f t="shared" si="668"/>
        <v>"https://onerecord.iata.org/ns/cargo#codeDescription"</v>
      </c>
      <c r="AE1379" t="str">
        <f t="shared" si="669"/>
        <v>"http://www.w3.org/2001/XMLSchema#string"</v>
      </c>
      <c r="AF1379" t="str">
        <f t="shared" si="670"/>
        <v>"Enum","ModeQualifier","codeDescription","","string",2,"Open code list for transport modes","Description or long version of the code; for example "Switzerland" for Switzerland when referring to the UN/LOCODE code list","false","false","","https://onerecord.iata.org/ns/cargo#ModeQualifier","https://onerecord.iata.org/ns/cargo#codeDescription","http://www.w3.org/2001/XMLSchema#string"</v>
      </c>
      <c r="AG1379" t="str">
        <f t="shared" si="671"/>
        <v>"Enum.ModeQualifier"</v>
      </c>
      <c r="AH1379" t="str">
        <f t="shared" si="672"/>
        <v>"codeDescription"</v>
      </c>
      <c r="AI1379" t="str">
        <f t="shared" si="673"/>
        <v>".string"</v>
      </c>
      <c r="AJ1379" t="str">
        <f t="shared" si="674"/>
        <v>""</v>
      </c>
      <c r="AK1379" t="str">
        <f t="shared" si="675"/>
        <v>"hasOne"</v>
      </c>
      <c r="AL1379" t="str">
        <f t="shared" si="676"/>
        <v>"Enum.ModeQualifier","codeDescription",".string","","hasOne"</v>
      </c>
      <c r="AN1379">
        <f>COUNTIF(View_conceptual!G:G,L1379)</f>
        <v>0</v>
      </c>
      <c r="AO1379">
        <f>COUNTIF(View_conceptual!H:H,L1379)+COUNTIF(View_conceptual!I:I,N1379)</f>
        <v>0</v>
      </c>
      <c r="AQ1379" t="str">
        <f t="shared" si="677"/>
        <v/>
      </c>
      <c r="AR1379" t="str">
        <f t="shared" si="678"/>
        <v/>
      </c>
      <c r="AT1379">
        <f>COUNTIF(View_full!G:G,L1379)</f>
        <v>0</v>
      </c>
      <c r="AU1379">
        <f>COUNTIF(View_full!H:H,L1379)+COUNTIF(View_full!I:I,N1379)</f>
        <v>0</v>
      </c>
      <c r="AV1379">
        <f>COUNTIFS(Property_Manual!$A$2:$A$1206,Raw!L1379,Property_Manual!$B$2:$B$1206,Raw!M1379,Property_Manual!$C$2:$C$1206,Raw!N1379,Property_Manual!$D$2:$D$1206,Raw!O1379,Property_Manual!$F$2:$F$1206,"x")</f>
        <v>0</v>
      </c>
      <c r="AW1379" t="str">
        <f t="shared" si="679"/>
        <v/>
      </c>
      <c r="AX1379" t="str">
        <f t="shared" si="680"/>
        <v/>
      </c>
      <c r="AY1379" t="str">
        <f t="shared" si="681"/>
        <v/>
      </c>
    </row>
    <row r="1380" spans="1:51" x14ac:dyDescent="0.2">
      <c r="A1380" s="5" t="s">
        <v>1254</v>
      </c>
      <c r="B1380" s="5" t="s">
        <v>3</v>
      </c>
      <c r="C1380" s="5" t="s">
        <v>853</v>
      </c>
      <c r="D1380" s="5" t="s">
        <v>11</v>
      </c>
      <c r="F1380" s="5" t="s">
        <v>12</v>
      </c>
      <c r="G1380">
        <v>1</v>
      </c>
      <c r="I1380" s="5" t="s">
        <v>854</v>
      </c>
      <c r="J1380" s="5" t="s">
        <v>13</v>
      </c>
      <c r="K1380" s="5"/>
      <c r="L1380" t="str">
        <f t="shared" si="651"/>
        <v>ModeQualifier</v>
      </c>
      <c r="M1380" t="str">
        <f t="shared" si="652"/>
        <v>codeLevel</v>
      </c>
      <c r="N1380" t="str">
        <f t="shared" si="653"/>
        <v>integer</v>
      </c>
      <c r="O1380" t="str">
        <f t="shared" si="654"/>
        <v/>
      </c>
      <c r="P1380" t="str">
        <f t="shared" si="655"/>
        <v/>
      </c>
      <c r="Q1380" t="str">
        <f t="shared" si="656"/>
        <v>Object</v>
      </c>
      <c r="R1380" t="str">
        <f t="shared" si="657"/>
        <v>"Enum"</v>
      </c>
      <c r="S1380" t="str">
        <f t="shared" si="658"/>
        <v>"ModeQualifier"</v>
      </c>
      <c r="T1380" t="str">
        <f t="shared" si="659"/>
        <v>"codeLevel"</v>
      </c>
      <c r="U1380" t="str">
        <f t="shared" si="660"/>
        <v>""</v>
      </c>
      <c r="V1380" t="str">
        <f t="shared" si="661"/>
        <v>"integer"</v>
      </c>
      <c r="W1380">
        <f>IF($A1380="Implicit","",COUNTIFS($C$8:C1380,C1380,$A$8:A1380,"Explicit"))</f>
        <v>3</v>
      </c>
      <c r="X1380" t="str">
        <f t="shared" si="662"/>
        <v>"Open code list for transport modes"</v>
      </c>
      <c r="Y1380" t="str">
        <f t="shared" si="663"/>
        <v>"Integer indicating the level of a code if a codelists is hierarchical; for example HS-Codes"</v>
      </c>
      <c r="Z1380" t="str">
        <f t="shared" si="664"/>
        <v>"false"</v>
      </c>
      <c r="AA1380" t="str">
        <f t="shared" si="665"/>
        <v>"false"</v>
      </c>
      <c r="AB1380" t="str">
        <f t="shared" si="666"/>
        <v>""</v>
      </c>
      <c r="AC1380" t="str">
        <f t="shared" si="667"/>
        <v>"https://onerecord.iata.org/ns/cargo#ModeQualifier"</v>
      </c>
      <c r="AD1380" t="str">
        <f t="shared" si="668"/>
        <v>"https://onerecord.iata.org/ns/cargo#codeLevel"</v>
      </c>
      <c r="AE1380" t="str">
        <f t="shared" si="669"/>
        <v>"http://www.w3.org/2001/XMLSchema#integer"</v>
      </c>
      <c r="AF1380" t="str">
        <f t="shared" si="670"/>
        <v>"Enum","ModeQualifier","codeLevel","","integer",3,"Open code list for transport modes","Integer indicating the level of a code if a codelists is hierarchical; for example HS-Codes","false","false","","https://onerecord.iata.org/ns/cargo#ModeQualifier","https://onerecord.iata.org/ns/cargo#codeLevel","http://www.w3.org/2001/XMLSchema#integer"</v>
      </c>
      <c r="AG1380" t="str">
        <f t="shared" si="671"/>
        <v>"Enum.ModeQualifier"</v>
      </c>
      <c r="AH1380" t="str">
        <f t="shared" si="672"/>
        <v>"codeLevel"</v>
      </c>
      <c r="AI1380" t="str">
        <f t="shared" si="673"/>
        <v>".integer"</v>
      </c>
      <c r="AJ1380" t="str">
        <f t="shared" si="674"/>
        <v>""</v>
      </c>
      <c r="AK1380" t="str">
        <f t="shared" si="675"/>
        <v>"hasOne"</v>
      </c>
      <c r="AL1380" t="str">
        <f t="shared" si="676"/>
        <v>"Enum.ModeQualifier","codeLevel",".integer","","hasOne"</v>
      </c>
      <c r="AN1380">
        <f>COUNTIF(View_conceptual!G:G,L1380)</f>
        <v>0</v>
      </c>
      <c r="AO1380">
        <f>COUNTIF(View_conceptual!H:H,L1380)+COUNTIF(View_conceptual!I:I,N1380)</f>
        <v>0</v>
      </c>
      <c r="AQ1380" t="str">
        <f t="shared" si="677"/>
        <v/>
      </c>
      <c r="AR1380" t="str">
        <f t="shared" si="678"/>
        <v/>
      </c>
      <c r="AT1380">
        <f>COUNTIF(View_full!G:G,L1380)</f>
        <v>0</v>
      </c>
      <c r="AU1380">
        <f>COUNTIF(View_full!H:H,L1380)+COUNTIF(View_full!I:I,N1380)</f>
        <v>0</v>
      </c>
      <c r="AV1380">
        <f>COUNTIFS(Property_Manual!$A$2:$A$1206,Raw!L1380,Property_Manual!$B$2:$B$1206,Raw!M1380,Property_Manual!$C$2:$C$1206,Raw!N1380,Property_Manual!$D$2:$D$1206,Raw!O1380,Property_Manual!$F$2:$F$1206,"x")</f>
        <v>0</v>
      </c>
      <c r="AW1380" t="str">
        <f t="shared" si="679"/>
        <v/>
      </c>
      <c r="AX1380" t="str">
        <f t="shared" si="680"/>
        <v/>
      </c>
      <c r="AY1380" t="str">
        <f t="shared" si="681"/>
        <v/>
      </c>
    </row>
    <row r="1381" spans="1:51" x14ac:dyDescent="0.2">
      <c r="A1381" s="5" t="s">
        <v>1254</v>
      </c>
      <c r="B1381" s="5" t="s">
        <v>3</v>
      </c>
      <c r="C1381" s="5" t="s">
        <v>853</v>
      </c>
      <c r="D1381" s="5" t="s">
        <v>14</v>
      </c>
      <c r="F1381" s="5" t="s">
        <v>6</v>
      </c>
      <c r="G1381">
        <v>1</v>
      </c>
      <c r="I1381" s="5" t="s">
        <v>854</v>
      </c>
      <c r="J1381" s="5" t="s">
        <v>15</v>
      </c>
      <c r="K1381" s="5"/>
      <c r="L1381" t="str">
        <f t="shared" si="651"/>
        <v>ModeQualifier</v>
      </c>
      <c r="M1381" t="str">
        <f t="shared" si="652"/>
        <v>codeListName</v>
      </c>
      <c r="N1381" t="str">
        <f t="shared" si="653"/>
        <v>string</v>
      </c>
      <c r="O1381" t="str">
        <f t="shared" si="654"/>
        <v/>
      </c>
      <c r="P1381" t="str">
        <f t="shared" si="655"/>
        <v/>
      </c>
      <c r="Q1381" t="str">
        <f t="shared" si="656"/>
        <v>Object</v>
      </c>
      <c r="R1381" t="str">
        <f t="shared" si="657"/>
        <v>"Enum"</v>
      </c>
      <c r="S1381" t="str">
        <f t="shared" si="658"/>
        <v>"ModeQualifier"</v>
      </c>
      <c r="T1381" t="str">
        <f t="shared" si="659"/>
        <v>"codeListName"</v>
      </c>
      <c r="U1381" t="str">
        <f t="shared" si="660"/>
        <v>""</v>
      </c>
      <c r="V1381" t="str">
        <f t="shared" si="661"/>
        <v>"string"</v>
      </c>
      <c r="W1381">
        <f>IF($A1381="Implicit","",COUNTIFS($C$8:C1381,C1381,$A$8:A1381,"Explicit"))</f>
        <v>4</v>
      </c>
      <c r="X1381" t="str">
        <f t="shared" si="662"/>
        <v>"Open code list for transport modes"</v>
      </c>
      <c r="Y1381" t="str">
        <f t="shared" si="663"/>
        <v>"Official name of the code list without version number when direct reference is not possible; for example "UN/LOCODE" when referring to the UN/LOCODE code list"</v>
      </c>
      <c r="Z1381" t="str">
        <f t="shared" si="664"/>
        <v>"false"</v>
      </c>
      <c r="AA1381" t="str">
        <f t="shared" si="665"/>
        <v>"false"</v>
      </c>
      <c r="AB1381" t="str">
        <f t="shared" si="666"/>
        <v>""</v>
      </c>
      <c r="AC1381" t="str">
        <f t="shared" si="667"/>
        <v>"https://onerecord.iata.org/ns/cargo#ModeQualifier"</v>
      </c>
      <c r="AD1381" t="str">
        <f t="shared" si="668"/>
        <v>"https://onerecord.iata.org/ns/cargo#codeListName"</v>
      </c>
      <c r="AE1381" t="str">
        <f t="shared" si="669"/>
        <v>"http://www.w3.org/2001/XMLSchema#string"</v>
      </c>
      <c r="AF1381" t="str">
        <f t="shared" si="670"/>
        <v>"Enum","ModeQualifier","codeListName","","string",4,"Open code list for transport modes","Official name of the code list without version number when direct reference is not possible; for example "UN/LOCODE" when referring to the UN/LOCODE code list","false","false","","https://onerecord.iata.org/ns/cargo#ModeQualifier","https://onerecord.iata.org/ns/cargo#codeListName","http://www.w3.org/2001/XMLSchema#string"</v>
      </c>
      <c r="AG1381" t="str">
        <f t="shared" si="671"/>
        <v>"Enum.ModeQualifier"</v>
      </c>
      <c r="AH1381" t="str">
        <f t="shared" si="672"/>
        <v>"codeListName"</v>
      </c>
      <c r="AI1381" t="str">
        <f t="shared" si="673"/>
        <v>".string"</v>
      </c>
      <c r="AJ1381" t="str">
        <f t="shared" si="674"/>
        <v>""</v>
      </c>
      <c r="AK1381" t="str">
        <f t="shared" si="675"/>
        <v>"hasOne"</v>
      </c>
      <c r="AL1381" t="str">
        <f t="shared" si="676"/>
        <v>"Enum.ModeQualifier","codeListName",".string","","hasOne"</v>
      </c>
      <c r="AN1381">
        <f>COUNTIF(View_conceptual!G:G,L1381)</f>
        <v>0</v>
      </c>
      <c r="AO1381">
        <f>COUNTIF(View_conceptual!H:H,L1381)+COUNTIF(View_conceptual!I:I,N1381)</f>
        <v>0</v>
      </c>
      <c r="AQ1381" t="str">
        <f t="shared" si="677"/>
        <v/>
      </c>
      <c r="AR1381" t="str">
        <f t="shared" si="678"/>
        <v/>
      </c>
      <c r="AT1381">
        <f>COUNTIF(View_full!G:G,L1381)</f>
        <v>0</v>
      </c>
      <c r="AU1381">
        <f>COUNTIF(View_full!H:H,L1381)+COUNTIF(View_full!I:I,N1381)</f>
        <v>0</v>
      </c>
      <c r="AV1381">
        <f>COUNTIFS(Property_Manual!$A$2:$A$1206,Raw!L1381,Property_Manual!$B$2:$B$1206,Raw!M1381,Property_Manual!$C$2:$C$1206,Raw!N1381,Property_Manual!$D$2:$D$1206,Raw!O1381,Property_Manual!$F$2:$F$1206,"x")</f>
        <v>0</v>
      </c>
      <c r="AW1381" t="str">
        <f t="shared" si="679"/>
        <v/>
      </c>
      <c r="AX1381" t="str">
        <f t="shared" si="680"/>
        <v/>
      </c>
      <c r="AY1381" t="str">
        <f t="shared" si="681"/>
        <v/>
      </c>
    </row>
    <row r="1382" spans="1:51" x14ac:dyDescent="0.2">
      <c r="A1382" s="5" t="s">
        <v>1254</v>
      </c>
      <c r="B1382" s="5" t="s">
        <v>3</v>
      </c>
      <c r="C1382" s="5" t="s">
        <v>853</v>
      </c>
      <c r="D1382" s="5" t="s">
        <v>16</v>
      </c>
      <c r="F1382" s="5" t="s">
        <v>6</v>
      </c>
      <c r="G1382">
        <v>1</v>
      </c>
      <c r="I1382" s="5" t="s">
        <v>854</v>
      </c>
      <c r="J1382" s="5" t="s">
        <v>17</v>
      </c>
      <c r="K1382" s="5"/>
      <c r="L1382" t="str">
        <f t="shared" si="651"/>
        <v>ModeQualifier</v>
      </c>
      <c r="M1382" t="str">
        <f t="shared" si="652"/>
        <v>codeListReference</v>
      </c>
      <c r="N1382" t="str">
        <f t="shared" si="653"/>
        <v>string</v>
      </c>
      <c r="O1382" t="str">
        <f t="shared" si="654"/>
        <v/>
      </c>
      <c r="P1382" t="str">
        <f t="shared" si="655"/>
        <v/>
      </c>
      <c r="Q1382" t="str">
        <f t="shared" si="656"/>
        <v>Object</v>
      </c>
      <c r="R1382" t="str">
        <f t="shared" si="657"/>
        <v>"Enum"</v>
      </c>
      <c r="S1382" t="str">
        <f t="shared" si="658"/>
        <v>"ModeQualifier"</v>
      </c>
      <c r="T1382" t="str">
        <f t="shared" si="659"/>
        <v>"codeListReference"</v>
      </c>
      <c r="U1382" t="str">
        <f t="shared" si="660"/>
        <v>""</v>
      </c>
      <c r="V1382" t="str">
        <f t="shared" si="661"/>
        <v>"string"</v>
      </c>
      <c r="W1382">
        <f>IF($A1382="Implicit","",COUNTIFS($C$8:C1382,C1382,$A$8:A1382,"Explicit"))</f>
        <v>5</v>
      </c>
      <c r="X1382" t="str">
        <f t="shared" si="662"/>
        <v>"Open code list for transport modes"</v>
      </c>
      <c r="Y1382" t="str">
        <f t="shared" si="663"/>
        <v>"URL to access the code list the code is taken from; for example "https://unece.org/trade/cefact/unlocode-code-list-country-and-territory" for UN/LOCODE."</v>
      </c>
      <c r="Z1382" t="str">
        <f t="shared" si="664"/>
        <v>"false"</v>
      </c>
      <c r="AA1382" t="str">
        <f t="shared" si="665"/>
        <v>"false"</v>
      </c>
      <c r="AB1382" t="str">
        <f t="shared" si="666"/>
        <v>""</v>
      </c>
      <c r="AC1382" t="str">
        <f t="shared" si="667"/>
        <v>"https://onerecord.iata.org/ns/cargo#ModeQualifier"</v>
      </c>
      <c r="AD1382" t="str">
        <f t="shared" si="668"/>
        <v>"https://onerecord.iata.org/ns/cargo#codeListReference"</v>
      </c>
      <c r="AE1382" t="str">
        <f t="shared" si="669"/>
        <v>"http://www.w3.org/2001/XMLSchema#string"</v>
      </c>
      <c r="AF1382" t="str">
        <f t="shared" si="670"/>
        <v>"Enum","ModeQualifier","codeListReference","","string",5,"Open code list for transport modes","URL to access the code list the code is taken from; for example "https://unece.org/trade/cefact/unlocode-code-list-country-and-territory" for UN/LOCODE.","false","false","","https://onerecord.iata.org/ns/cargo#ModeQualifier","https://onerecord.iata.org/ns/cargo#codeListReference","http://www.w3.org/2001/XMLSchema#string"</v>
      </c>
      <c r="AG1382" t="str">
        <f t="shared" si="671"/>
        <v>"Enum.ModeQualifier"</v>
      </c>
      <c r="AH1382" t="str">
        <f t="shared" si="672"/>
        <v>"codeListReference"</v>
      </c>
      <c r="AI1382" t="str">
        <f t="shared" si="673"/>
        <v>".string"</v>
      </c>
      <c r="AJ1382" t="str">
        <f t="shared" si="674"/>
        <v>""</v>
      </c>
      <c r="AK1382" t="str">
        <f t="shared" si="675"/>
        <v>"hasOne"</v>
      </c>
      <c r="AL1382" t="str">
        <f t="shared" si="676"/>
        <v>"Enum.ModeQualifier","codeListReference",".string","","hasOne"</v>
      </c>
      <c r="AN1382">
        <f>COUNTIF(View_conceptual!G:G,L1382)</f>
        <v>0</v>
      </c>
      <c r="AO1382">
        <f>COUNTIF(View_conceptual!H:H,L1382)+COUNTIF(View_conceptual!I:I,N1382)</f>
        <v>0</v>
      </c>
      <c r="AQ1382" t="str">
        <f t="shared" si="677"/>
        <v/>
      </c>
      <c r="AR1382" t="str">
        <f t="shared" si="678"/>
        <v/>
      </c>
      <c r="AT1382">
        <f>COUNTIF(View_full!G:G,L1382)</f>
        <v>0</v>
      </c>
      <c r="AU1382">
        <f>COUNTIF(View_full!H:H,L1382)+COUNTIF(View_full!I:I,N1382)</f>
        <v>0</v>
      </c>
      <c r="AV1382">
        <f>COUNTIFS(Property_Manual!$A$2:$A$1206,Raw!L1382,Property_Manual!$B$2:$B$1206,Raw!M1382,Property_Manual!$C$2:$C$1206,Raw!N1382,Property_Manual!$D$2:$D$1206,Raw!O1382,Property_Manual!$F$2:$F$1206,"x")</f>
        <v>0</v>
      </c>
      <c r="AW1382" t="str">
        <f t="shared" si="679"/>
        <v/>
      </c>
      <c r="AX1382" t="str">
        <f t="shared" si="680"/>
        <v/>
      </c>
      <c r="AY1382" t="str">
        <f t="shared" si="681"/>
        <v/>
      </c>
    </row>
    <row r="1383" spans="1:51" x14ac:dyDescent="0.2">
      <c r="A1383" s="5" t="s">
        <v>1254</v>
      </c>
      <c r="B1383" s="5" t="s">
        <v>3</v>
      </c>
      <c r="C1383" s="5" t="s">
        <v>853</v>
      </c>
      <c r="D1383" s="5" t="s">
        <v>18</v>
      </c>
      <c r="E1383" s="5"/>
      <c r="F1383" s="5" t="s">
        <v>6</v>
      </c>
      <c r="G1383">
        <v>1</v>
      </c>
      <c r="H1383" s="5"/>
      <c r="I1383" s="5" t="s">
        <v>854</v>
      </c>
      <c r="J1383" s="5" t="s">
        <v>19</v>
      </c>
      <c r="K1383" s="5"/>
      <c r="L1383" t="str">
        <f t="shared" si="651"/>
        <v>ModeQualifier</v>
      </c>
      <c r="M1383" t="str">
        <f t="shared" si="652"/>
        <v>codeListVersion</v>
      </c>
      <c r="N1383" t="str">
        <f t="shared" si="653"/>
        <v>string</v>
      </c>
      <c r="O1383" t="str">
        <f t="shared" si="654"/>
        <v/>
      </c>
      <c r="P1383" t="str">
        <f t="shared" si="655"/>
        <v/>
      </c>
      <c r="Q1383" t="str">
        <f t="shared" si="656"/>
        <v>Object</v>
      </c>
      <c r="R1383" t="str">
        <f t="shared" si="657"/>
        <v>"Enum"</v>
      </c>
      <c r="S1383" t="str">
        <f t="shared" si="658"/>
        <v>"ModeQualifier"</v>
      </c>
      <c r="T1383" t="str">
        <f t="shared" si="659"/>
        <v>"codeListVersion"</v>
      </c>
      <c r="U1383" t="str">
        <f t="shared" si="660"/>
        <v>""</v>
      </c>
      <c r="V1383" t="str">
        <f t="shared" si="661"/>
        <v>"string"</v>
      </c>
      <c r="W1383">
        <f>IF($A1383="Implicit","",COUNTIFS($C$8:C1383,C1383,$A$8:A1383,"Explicit"))</f>
        <v>6</v>
      </c>
      <c r="X1383" t="str">
        <f t="shared" si="662"/>
        <v>"Open code list for transport modes"</v>
      </c>
      <c r="Y1383" t="str">
        <f t="shared" si="663"/>
        <v>"Version of the code list; for example "223-1" for UN/LOCODE. Used if the property codeListName is used or the version is not apparent from the resource referred to in property codeListReference."</v>
      </c>
      <c r="Z1383" t="str">
        <f t="shared" si="664"/>
        <v>"false"</v>
      </c>
      <c r="AA1383" t="str">
        <f t="shared" si="665"/>
        <v>"false"</v>
      </c>
      <c r="AB1383" t="str">
        <f t="shared" si="666"/>
        <v>""</v>
      </c>
      <c r="AC1383" t="str">
        <f t="shared" si="667"/>
        <v>"https://onerecord.iata.org/ns/cargo#ModeQualifier"</v>
      </c>
      <c r="AD1383" t="str">
        <f t="shared" si="668"/>
        <v>"https://onerecord.iata.org/ns/cargo#codeListVersion"</v>
      </c>
      <c r="AE1383" t="str">
        <f t="shared" si="669"/>
        <v>"http://www.w3.org/2001/XMLSchema#string"</v>
      </c>
      <c r="AF1383" t="str">
        <f t="shared" si="670"/>
        <v>"Enum","ModeQualifier","codeListVersion","","string",6,"Open code list for transport modes","Version of the code list; for example "223-1" for UN/LOCODE. Used if the property codeListName is used or the version is not apparent from the resource referred to in property codeListReference.","false","false","","https://onerecord.iata.org/ns/cargo#ModeQualifier","https://onerecord.iata.org/ns/cargo#codeListVersion","http://www.w3.org/2001/XMLSchema#string"</v>
      </c>
      <c r="AG1383" t="str">
        <f t="shared" si="671"/>
        <v>"Enum.ModeQualifier"</v>
      </c>
      <c r="AH1383" t="str">
        <f t="shared" si="672"/>
        <v>"codeListVersion"</v>
      </c>
      <c r="AI1383" t="str">
        <f t="shared" si="673"/>
        <v>".string"</v>
      </c>
      <c r="AJ1383" t="str">
        <f t="shared" si="674"/>
        <v>""</v>
      </c>
      <c r="AK1383" t="str">
        <f t="shared" si="675"/>
        <v>"hasOne"</v>
      </c>
      <c r="AL1383" t="str">
        <f t="shared" si="676"/>
        <v>"Enum.ModeQualifier","codeListVersion",".string","","hasOne"</v>
      </c>
      <c r="AN1383">
        <f>COUNTIF(View_conceptual!G:G,L1383)</f>
        <v>0</v>
      </c>
      <c r="AO1383">
        <f>COUNTIF(View_conceptual!H:H,L1383)+COUNTIF(View_conceptual!I:I,N1383)</f>
        <v>0</v>
      </c>
      <c r="AQ1383" t="str">
        <f t="shared" si="677"/>
        <v/>
      </c>
      <c r="AR1383" t="str">
        <f t="shared" si="678"/>
        <v/>
      </c>
      <c r="AT1383">
        <f>COUNTIF(View_full!G:G,L1383)</f>
        <v>0</v>
      </c>
      <c r="AU1383">
        <f>COUNTIF(View_full!H:H,L1383)+COUNTIF(View_full!I:I,N1383)</f>
        <v>0</v>
      </c>
      <c r="AV1383">
        <f>COUNTIFS(Property_Manual!$A$2:$A$1206,Raw!L1383,Property_Manual!$B$2:$B$1206,Raw!M1383,Property_Manual!$C$2:$C$1206,Raw!N1383,Property_Manual!$D$2:$D$1206,Raw!O1383,Property_Manual!$F$2:$F$1206,"x")</f>
        <v>0</v>
      </c>
      <c r="AW1383" t="str">
        <f t="shared" si="679"/>
        <v/>
      </c>
      <c r="AX1383" t="str">
        <f t="shared" si="680"/>
        <v/>
      </c>
      <c r="AY1383" t="str">
        <f t="shared" si="681"/>
        <v/>
      </c>
    </row>
    <row r="1384" spans="1:51" x14ac:dyDescent="0.2">
      <c r="A1384" s="5" t="s">
        <v>1254</v>
      </c>
      <c r="B1384" s="5" t="s">
        <v>49</v>
      </c>
      <c r="C1384" s="5" t="s">
        <v>857</v>
      </c>
      <c r="D1384" s="5" t="s">
        <v>858</v>
      </c>
      <c r="E1384" s="5" t="s">
        <v>3</v>
      </c>
      <c r="F1384" s="5" t="s">
        <v>647</v>
      </c>
      <c r="G1384">
        <v>1</v>
      </c>
      <c r="H1384" s="5"/>
      <c r="I1384" s="5" t="s">
        <v>2210</v>
      </c>
      <c r="J1384" s="5" t="s">
        <v>859</v>
      </c>
      <c r="K1384" s="5"/>
      <c r="L1384" t="str">
        <f t="shared" si="651"/>
        <v>MovementTime</v>
      </c>
      <c r="M1384" t="str">
        <f t="shared" si="652"/>
        <v>direction</v>
      </c>
      <c r="N1384" t="str">
        <f t="shared" si="653"/>
        <v>DirectionType</v>
      </c>
      <c r="O1384" t="str">
        <f t="shared" si="654"/>
        <v/>
      </c>
      <c r="P1384" t="str">
        <f t="shared" si="655"/>
        <v/>
      </c>
      <c r="Q1384" t="str">
        <f t="shared" si="656"/>
        <v>Object</v>
      </c>
      <c r="R1384" t="str">
        <f t="shared" si="657"/>
        <v>"Embedded"</v>
      </c>
      <c r="S1384" t="str">
        <f t="shared" si="658"/>
        <v>"MovementTime"</v>
      </c>
      <c r="T1384" t="str">
        <f t="shared" si="659"/>
        <v>"direction"</v>
      </c>
      <c r="U1384" t="str">
        <f t="shared" si="660"/>
        <v>"Enum"</v>
      </c>
      <c r="V1384" t="str">
        <f t="shared" si="661"/>
        <v>"DirectionType"</v>
      </c>
      <c r="W1384">
        <f>IF($A1384="Implicit","",COUNTIFS($C$8:C1384,C1384,$A$8:A1384,"Explicit"))</f>
        <v>1</v>
      </c>
      <c r="X1384" t="str">
        <f t="shared" si="662"/>
        <v>"Times referring to Transport Movements; used to describe specfic times such as Actual Departure time; etc."</v>
      </c>
      <c r="Y1384" t="str">
        <f t="shared" si="663"/>
        <v>"Direction to indicate if it's Inbound or Outbound"</v>
      </c>
      <c r="Z1384" t="str">
        <f t="shared" si="664"/>
        <v>"false"</v>
      </c>
      <c r="AA1384" t="str">
        <f t="shared" si="665"/>
        <v>"true"</v>
      </c>
      <c r="AB1384" t="str">
        <f t="shared" si="666"/>
        <v>""</v>
      </c>
      <c r="AC1384" t="str">
        <f t="shared" si="667"/>
        <v>"https://onerecord.iata.org/ns/cargo#MovementTime"</v>
      </c>
      <c r="AD1384" t="str">
        <f t="shared" si="668"/>
        <v>"https://onerecord.iata.org/ns/cargo#direction"</v>
      </c>
      <c r="AE1384" t="str">
        <f t="shared" si="669"/>
        <v>"https://onerecord.iata.org/ns/cargo#DirectionType"</v>
      </c>
      <c r="AF1384" t="str">
        <f t="shared" si="670"/>
        <v>"Embedded","MovementTime","direction","Enum","DirectionType",1,"Times referring to Transport Movements; used to describe specfic times such as Actual Departure time; etc.","Direction to indicate if it's Inbound or Outbound","false","true","","https://onerecord.iata.org/ns/cargo#MovementTime","https://onerecord.iata.org/ns/cargo#direction","https://onerecord.iata.org/ns/cargo#DirectionType"</v>
      </c>
      <c r="AG1384" t="str">
        <f t="shared" si="671"/>
        <v>"Embedded.MovementTime"</v>
      </c>
      <c r="AH1384" t="str">
        <f t="shared" si="672"/>
        <v>"direction"</v>
      </c>
      <c r="AI1384" t="str">
        <f t="shared" si="673"/>
        <v>"Enum.DirectionType"</v>
      </c>
      <c r="AJ1384" t="str">
        <f t="shared" si="674"/>
        <v>""</v>
      </c>
      <c r="AK1384" t="str">
        <f t="shared" si="675"/>
        <v>"hasOne"</v>
      </c>
      <c r="AL1384" t="str">
        <f t="shared" si="676"/>
        <v>"Embedded.MovementTime","direction","Enum.DirectionType","","hasOne"</v>
      </c>
      <c r="AN1384">
        <f>COUNTIF(View_conceptual!G:G,L1384)</f>
        <v>1</v>
      </c>
      <c r="AO1384">
        <f>COUNTIF(View_conceptual!H:H,L1384)+COUNTIF(View_conceptual!I:I,N1384)</f>
        <v>1</v>
      </c>
      <c r="AQ1384" t="str">
        <f t="shared" si="677"/>
        <v>"Embedded","MovementTime","direction","Enum","DirectionType",1,"Times referring to Transport Movements; used to describe specfic times such as Actual Departure time; etc.","Direction to indicate if it's Inbound or Outbound","false","true","","https://onerecord.iata.org/ns/cargo#MovementTime","https://onerecord.iata.org/ns/cargo#direction","https://onerecord.iata.org/ns/cargo#DirectionType"</v>
      </c>
      <c r="AR1384" t="str">
        <f t="shared" si="678"/>
        <v/>
      </c>
      <c r="AT1384">
        <f>COUNTIF(View_full!G:G,L1384)</f>
        <v>1</v>
      </c>
      <c r="AU1384">
        <f>COUNTIF(View_full!H:H,L1384)+COUNTIF(View_full!I:I,N1384)</f>
        <v>1</v>
      </c>
      <c r="AV1384">
        <f>COUNTIFS(Property_Manual!$A$2:$A$1206,Raw!L1384,Property_Manual!$B$2:$B$1206,Raw!M1384,Property_Manual!$C$2:$C$1206,Raw!N1384,Property_Manual!$D$2:$D$1206,Raw!O1384,Property_Manual!$F$2:$F$1206,"x")</f>
        <v>0</v>
      </c>
      <c r="AW1384" t="str">
        <f t="shared" si="679"/>
        <v>"Embedded","MovementTime","direction","Enum","DirectionType",1,"Times referring to Transport Movements; used to describe specfic times such as Actual Departure time; etc.","Direction to indicate if it's Inbound or Outbound","false","true","","https://onerecord.iata.org/ns/cargo#MovementTime","https://onerecord.iata.org/ns/cargo#direction","https://onerecord.iata.org/ns/cargo#DirectionType"</v>
      </c>
      <c r="AX1384" t="str">
        <f t="shared" si="680"/>
        <v/>
      </c>
      <c r="AY1384" t="str">
        <f t="shared" si="681"/>
        <v/>
      </c>
    </row>
    <row r="1385" spans="1:51" x14ac:dyDescent="0.2">
      <c r="A1385" s="5" t="s">
        <v>1254</v>
      </c>
      <c r="B1385" s="5" t="s">
        <v>49</v>
      </c>
      <c r="C1385" s="5" t="s">
        <v>857</v>
      </c>
      <c r="D1385" s="5" t="s">
        <v>860</v>
      </c>
      <c r="E1385" s="5" t="s">
        <v>1197</v>
      </c>
      <c r="F1385" s="5" t="s">
        <v>2211</v>
      </c>
      <c r="G1385">
        <v>1</v>
      </c>
      <c r="H1385" s="5"/>
      <c r="I1385" s="5" t="s">
        <v>2210</v>
      </c>
      <c r="J1385" s="5" t="s">
        <v>861</v>
      </c>
      <c r="K1385" s="5"/>
      <c r="L1385" t="str">
        <f t="shared" si="651"/>
        <v>MovementTime</v>
      </c>
      <c r="M1385" t="str">
        <f t="shared" si="652"/>
        <v>movementMilestone</v>
      </c>
      <c r="N1385" t="str">
        <f t="shared" si="653"/>
        <v>MovementIndicator</v>
      </c>
      <c r="O1385" t="str">
        <f t="shared" si="654"/>
        <v/>
      </c>
      <c r="P1385" t="str">
        <f t="shared" si="655"/>
        <v/>
      </c>
      <c r="Q1385" t="str">
        <f t="shared" si="656"/>
        <v>Object</v>
      </c>
      <c r="R1385" t="str">
        <f t="shared" si="657"/>
        <v>"Embedded"</v>
      </c>
      <c r="S1385" t="str">
        <f t="shared" si="658"/>
        <v>"MovementTime"</v>
      </c>
      <c r="T1385" t="str">
        <f t="shared" si="659"/>
        <v>"movementMilestone"</v>
      </c>
      <c r="U1385" t="str">
        <f t="shared" si="660"/>
        <v>"CodeList"</v>
      </c>
      <c r="V1385" t="str">
        <f t="shared" si="661"/>
        <v>"MovementIndicator"</v>
      </c>
      <c r="W1385">
        <f>IF($A1385="Implicit","",COUNTIFS($C$8:C1385,C1385,$A$8:A1385,"Explicit"))</f>
        <v>2</v>
      </c>
      <c r="X1385" t="str">
        <f t="shared" si="662"/>
        <v>"Times referring to Transport Movements; used to describe specfic times such as Actual Departure time; etc."</v>
      </c>
      <c r="Y1385" t="str">
        <f t="shared" si="663"/>
        <v>"The milestone list still needs to be defined; it includes elements from CXML Code List 1.92 but is not limited to those values; e.g. block-on and block-off times might be added as a comparison to wheels off and touchdown."</v>
      </c>
      <c r="Z1385" t="str">
        <f t="shared" si="664"/>
        <v>"false"</v>
      </c>
      <c r="AA1385" t="str">
        <f t="shared" si="665"/>
        <v>"true"</v>
      </c>
      <c r="AB1385" t="str">
        <f t="shared" si="666"/>
        <v>""</v>
      </c>
      <c r="AC1385" t="str">
        <f t="shared" si="667"/>
        <v>"https://onerecord.iata.org/ns/cargo#MovementTime"</v>
      </c>
      <c r="AD1385" t="str">
        <f t="shared" si="668"/>
        <v>"https://onerecord.iata.org/ns/cargo#movementMilestone"</v>
      </c>
      <c r="AE1385" t="str">
        <f t="shared" si="669"/>
        <v>"https://onerecord.iata.org/ns/code-lists/MovementIndicator"</v>
      </c>
      <c r="AF1385" t="str">
        <f t="shared" si="670"/>
        <v>"Embedded","MovementTime","movementMilestone","CodeList","MovementIndicator",2,"Times referring to Transport Movements; used to describe specfic times such as Actual Departure time; etc.","The milestone list still needs to be defined; it includes elements from CXML Code List 1.92 but is not limited to those values; e.g. block-on and block-off times might be added as a comparison to wheels off and touchdown.","false","true","","https://onerecord.iata.org/ns/cargo#MovementTime","https://onerecord.iata.org/ns/cargo#movementMilestone","https://onerecord.iata.org/ns/code-lists/MovementIndicator"</v>
      </c>
      <c r="AG1385" t="str">
        <f t="shared" si="671"/>
        <v>"Embedded.MovementTime"</v>
      </c>
      <c r="AH1385" t="str">
        <f t="shared" si="672"/>
        <v>"movementMilestone"</v>
      </c>
      <c r="AI1385" t="str">
        <f t="shared" si="673"/>
        <v>"CodeList.MovementIndicator"</v>
      </c>
      <c r="AJ1385" t="str">
        <f t="shared" si="674"/>
        <v>""</v>
      </c>
      <c r="AK1385" t="str">
        <f t="shared" si="675"/>
        <v>"hasOne"</v>
      </c>
      <c r="AL1385" t="str">
        <f t="shared" si="676"/>
        <v>"Embedded.MovementTime","movementMilestone","CodeList.MovementIndicator","","hasOne"</v>
      </c>
      <c r="AN1385">
        <f>COUNTIF(View_conceptual!G:G,L1385)</f>
        <v>1</v>
      </c>
      <c r="AO1385">
        <f>COUNTIF(View_conceptual!H:H,L1385)+COUNTIF(View_conceptual!I:I,N1385)</f>
        <v>1</v>
      </c>
      <c r="AQ1385" t="str">
        <f t="shared" si="677"/>
        <v>"Embedded","MovementTime","movementMilestone","CodeList","MovementIndicator",2,"Times referring to Transport Movements; used to describe specfic times such as Actual Departure time; etc.","The milestone list still needs to be defined; it includes elements from CXML Code List 1.92 but is not limited to those values; e.g. block-on and block-off times might be added as a comparison to wheels off and touchdown.","false","true","","https://onerecord.iata.org/ns/cargo#MovementTime","https://onerecord.iata.org/ns/cargo#movementMilestone","https://onerecord.iata.org/ns/code-lists/MovementIndicator"</v>
      </c>
      <c r="AR1385" t="str">
        <f t="shared" si="678"/>
        <v/>
      </c>
      <c r="AT1385">
        <f>COUNTIF(View_full!G:G,L1385)</f>
        <v>1</v>
      </c>
      <c r="AU1385">
        <f>COUNTIF(View_full!H:H,L1385)+COUNTIF(View_full!I:I,N1385)</f>
        <v>1</v>
      </c>
      <c r="AV1385">
        <f>COUNTIFS(Property_Manual!$A$2:$A$1206,Raw!L1385,Property_Manual!$B$2:$B$1206,Raw!M1385,Property_Manual!$C$2:$C$1206,Raw!N1385,Property_Manual!$D$2:$D$1206,Raw!O1385,Property_Manual!$F$2:$F$1206,"x")</f>
        <v>0</v>
      </c>
      <c r="AW1385" t="str">
        <f t="shared" si="679"/>
        <v>"Embedded","MovementTime","movementMilestone","CodeList","MovementIndicator",2,"Times referring to Transport Movements; used to describe specfic times such as Actual Departure time; etc.","The milestone list still needs to be defined; it includes elements from CXML Code List 1.92 but is not limited to those values; e.g. block-on and block-off times might be added as a comparison to wheels off and touchdown.","false","true","","https://onerecord.iata.org/ns/cargo#MovementTime","https://onerecord.iata.org/ns/cargo#movementMilestone","https://onerecord.iata.org/ns/code-lists/MovementIndicator"</v>
      </c>
      <c r="AX1385" t="str">
        <f t="shared" si="680"/>
        <v/>
      </c>
      <c r="AY1385" t="str">
        <f t="shared" si="681"/>
        <v/>
      </c>
    </row>
    <row r="1386" spans="1:51" x14ac:dyDescent="0.2">
      <c r="A1386" s="5" t="s">
        <v>1254</v>
      </c>
      <c r="B1386" s="5" t="s">
        <v>49</v>
      </c>
      <c r="C1386" s="5" t="s">
        <v>857</v>
      </c>
      <c r="D1386" s="5" t="s">
        <v>862</v>
      </c>
      <c r="E1386" s="5" t="s">
        <v>3</v>
      </c>
      <c r="F1386" s="5" t="s">
        <v>855</v>
      </c>
      <c r="G1386">
        <v>1</v>
      </c>
      <c r="H1386" s="5"/>
      <c r="I1386" s="5" t="s">
        <v>2210</v>
      </c>
      <c r="J1386" s="5" t="s">
        <v>863</v>
      </c>
      <c r="K1386" s="5"/>
      <c r="L1386" t="str">
        <f t="shared" si="651"/>
        <v>MovementTime</v>
      </c>
      <c r="M1386" t="str">
        <f t="shared" si="652"/>
        <v>movementTimeType</v>
      </c>
      <c r="N1386" t="str">
        <f t="shared" si="653"/>
        <v>MovementTimeType</v>
      </c>
      <c r="O1386" t="str">
        <f t="shared" si="654"/>
        <v/>
      </c>
      <c r="P1386" t="str">
        <f t="shared" si="655"/>
        <v/>
      </c>
      <c r="Q1386" t="str">
        <f t="shared" si="656"/>
        <v>Object</v>
      </c>
      <c r="R1386" t="str">
        <f t="shared" si="657"/>
        <v>"Embedded"</v>
      </c>
      <c r="S1386" t="str">
        <f t="shared" si="658"/>
        <v>"MovementTime"</v>
      </c>
      <c r="T1386" t="str">
        <f t="shared" si="659"/>
        <v>"movementTimeType"</v>
      </c>
      <c r="U1386" t="str">
        <f t="shared" si="660"/>
        <v>"Enum"</v>
      </c>
      <c r="V1386" t="str">
        <f t="shared" si="661"/>
        <v>"MovementTimeType"</v>
      </c>
      <c r="W1386">
        <f>IF($A1386="Implicit","",COUNTIFS($C$8:C1386,C1386,$A$8:A1386,"Explicit"))</f>
        <v>3</v>
      </c>
      <c r="X1386" t="str">
        <f t="shared" si="662"/>
        <v>"Times referring to Transport Movements; used to describe specfic times such as Actual Departure time; etc."</v>
      </c>
      <c r="Y1386" t="str">
        <f t="shared" si="663"/>
        <v>"The type of time can be Actual; Estimated ot Scheduled"</v>
      </c>
      <c r="Z1386" t="str">
        <f t="shared" si="664"/>
        <v>"false"</v>
      </c>
      <c r="AA1386" t="str">
        <f t="shared" si="665"/>
        <v>"true"</v>
      </c>
      <c r="AB1386" t="str">
        <f t="shared" si="666"/>
        <v>""</v>
      </c>
      <c r="AC1386" t="str">
        <f t="shared" si="667"/>
        <v>"https://onerecord.iata.org/ns/cargo#MovementTime"</v>
      </c>
      <c r="AD1386" t="str">
        <f t="shared" si="668"/>
        <v>"https://onerecord.iata.org/ns/cargo#movementTimeType"</v>
      </c>
      <c r="AE1386" t="str">
        <f t="shared" si="669"/>
        <v>"https://onerecord.iata.org/ns/cargo#MovementTimeType"</v>
      </c>
      <c r="AF1386" t="str">
        <f t="shared" si="670"/>
        <v>"Embedded","MovementTime","movementTimeType","Enum","MovementTimeType",3,"Times referring to Transport Movements; used to describe specfic times such as Actual Departure time; etc.","The type of time can be Actual; Estimated ot Scheduled","false","true","","https://onerecord.iata.org/ns/cargo#MovementTime","https://onerecord.iata.org/ns/cargo#movementTimeType","https://onerecord.iata.org/ns/cargo#MovementTimeType"</v>
      </c>
      <c r="AG1386" t="str">
        <f t="shared" si="671"/>
        <v>"Embedded.MovementTime"</v>
      </c>
      <c r="AH1386" t="str">
        <f t="shared" si="672"/>
        <v>"movementTimeType"</v>
      </c>
      <c r="AI1386" t="str">
        <f t="shared" si="673"/>
        <v>"Enum.MovementTimeType"</v>
      </c>
      <c r="AJ1386" t="str">
        <f t="shared" si="674"/>
        <v>""</v>
      </c>
      <c r="AK1386" t="str">
        <f t="shared" si="675"/>
        <v>"hasOne"</v>
      </c>
      <c r="AL1386" t="str">
        <f t="shared" si="676"/>
        <v>"Embedded.MovementTime","movementTimeType","Enum.MovementTimeType","","hasOne"</v>
      </c>
      <c r="AN1386">
        <f>COUNTIF(View_conceptual!G:G,L1386)</f>
        <v>1</v>
      </c>
      <c r="AO1386">
        <f>COUNTIF(View_conceptual!H:H,L1386)+COUNTIF(View_conceptual!I:I,N1386)</f>
        <v>1</v>
      </c>
      <c r="AQ1386" t="str">
        <f t="shared" si="677"/>
        <v>"Embedded","MovementTime","movementTimeType","Enum","MovementTimeType",3,"Times referring to Transport Movements; used to describe specfic times such as Actual Departure time; etc.","The type of time can be Actual; Estimated ot Scheduled","false","true","","https://onerecord.iata.org/ns/cargo#MovementTime","https://onerecord.iata.org/ns/cargo#movementTimeType","https://onerecord.iata.org/ns/cargo#MovementTimeType"</v>
      </c>
      <c r="AR1386" t="str">
        <f t="shared" si="678"/>
        <v/>
      </c>
      <c r="AT1386">
        <f>COUNTIF(View_full!G:G,L1386)</f>
        <v>1</v>
      </c>
      <c r="AU1386">
        <f>COUNTIF(View_full!H:H,L1386)+COUNTIF(View_full!I:I,N1386)</f>
        <v>1</v>
      </c>
      <c r="AV1386">
        <f>COUNTIFS(Property_Manual!$A$2:$A$1206,Raw!L1386,Property_Manual!$B$2:$B$1206,Raw!M1386,Property_Manual!$C$2:$C$1206,Raw!N1386,Property_Manual!$D$2:$D$1206,Raw!O1386,Property_Manual!$F$2:$F$1206,"x")</f>
        <v>0</v>
      </c>
      <c r="AW1386" t="str">
        <f t="shared" si="679"/>
        <v>"Embedded","MovementTime","movementTimeType","Enum","MovementTimeType",3,"Times referring to Transport Movements; used to describe specfic times such as Actual Departure time; etc.","The type of time can be Actual; Estimated ot Scheduled","false","true","","https://onerecord.iata.org/ns/cargo#MovementTime","https://onerecord.iata.org/ns/cargo#movementTimeType","https://onerecord.iata.org/ns/cargo#MovementTimeType"</v>
      </c>
      <c r="AX1386" t="str">
        <f t="shared" si="680"/>
        <v/>
      </c>
      <c r="AY1386" t="str">
        <f t="shared" si="681"/>
        <v/>
      </c>
    </row>
    <row r="1387" spans="1:51" x14ac:dyDescent="0.2">
      <c r="A1387" s="5" t="s">
        <v>1255</v>
      </c>
      <c r="B1387" s="5" t="s">
        <v>49</v>
      </c>
      <c r="C1387" s="5" t="s">
        <v>857</v>
      </c>
      <c r="D1387" s="5" t="s">
        <v>858</v>
      </c>
      <c r="E1387" s="5" t="s">
        <v>3</v>
      </c>
      <c r="F1387" s="5" t="s">
        <v>647</v>
      </c>
      <c r="G1387">
        <v>1</v>
      </c>
      <c r="I1387" s="5" t="s">
        <v>2210</v>
      </c>
      <c r="J1387" s="5" t="s">
        <v>859</v>
      </c>
      <c r="K1387" s="5"/>
      <c r="L1387" t="str">
        <f t="shared" si="651"/>
        <v>MovementTime</v>
      </c>
      <c r="M1387" t="str">
        <f t="shared" si="652"/>
        <v>direction</v>
      </c>
      <c r="N1387" t="str">
        <f t="shared" si="653"/>
        <v>DirectionType</v>
      </c>
      <c r="O1387" t="str">
        <f t="shared" si="654"/>
        <v/>
      </c>
      <c r="P1387" t="str">
        <f t="shared" si="655"/>
        <v/>
      </c>
      <c r="Q1387" t="str">
        <f t="shared" si="656"/>
        <v>Object</v>
      </c>
      <c r="R1387" t="str">
        <f t="shared" si="657"/>
        <v/>
      </c>
      <c r="S1387" t="str">
        <f t="shared" si="658"/>
        <v/>
      </c>
      <c r="T1387" t="str">
        <f t="shared" si="659"/>
        <v/>
      </c>
      <c r="U1387" t="str">
        <f t="shared" si="660"/>
        <v/>
      </c>
      <c r="V1387" t="str">
        <f t="shared" si="661"/>
        <v/>
      </c>
      <c r="W1387" t="str">
        <f>IF($A1387="Implicit","",COUNTIFS($C$8:C1387,C1387,$A$8:A1387,"Explicit"))</f>
        <v/>
      </c>
      <c r="X1387" t="str">
        <f t="shared" si="662"/>
        <v/>
      </c>
      <c r="Y1387" t="str">
        <f t="shared" si="663"/>
        <v/>
      </c>
      <c r="Z1387" t="str">
        <f t="shared" si="664"/>
        <v/>
      </c>
      <c r="AA1387" t="str">
        <f t="shared" si="665"/>
        <v/>
      </c>
      <c r="AB1387" t="str">
        <f t="shared" si="666"/>
        <v/>
      </c>
      <c r="AC1387" t="str">
        <f t="shared" si="667"/>
        <v/>
      </c>
      <c r="AD1387" t="str">
        <f t="shared" si="668"/>
        <v/>
      </c>
      <c r="AE1387" t="str">
        <f t="shared" si="669"/>
        <v/>
      </c>
      <c r="AF1387" t="str">
        <f t="shared" si="670"/>
        <v/>
      </c>
      <c r="AG1387" t="str">
        <f t="shared" si="671"/>
        <v>"Embedded.MovementTime"</v>
      </c>
      <c r="AH1387" t="str">
        <f t="shared" si="672"/>
        <v>"direction"</v>
      </c>
      <c r="AI1387" t="str">
        <f t="shared" si="673"/>
        <v>"Enum.DirectionType"</v>
      </c>
      <c r="AJ1387" t="str">
        <f t="shared" si="674"/>
        <v>""</v>
      </c>
      <c r="AK1387" t="str">
        <f t="shared" si="675"/>
        <v>"hasOne"</v>
      </c>
      <c r="AL1387" t="str">
        <f t="shared" si="676"/>
        <v>"Embedded.MovementTime","direction","Enum.DirectionType","","hasOne"</v>
      </c>
      <c r="AN1387">
        <f>COUNTIF(View_conceptual!G:G,L1387)</f>
        <v>1</v>
      </c>
      <c r="AO1387">
        <f>COUNTIF(View_conceptual!H:H,L1387)+COUNTIF(View_conceptual!I:I,N1387)</f>
        <v>1</v>
      </c>
      <c r="AQ1387" t="str">
        <f t="shared" si="677"/>
        <v/>
      </c>
      <c r="AR1387" t="str">
        <f t="shared" si="678"/>
        <v/>
      </c>
      <c r="AT1387">
        <f>COUNTIF(View_full!G:G,L1387)</f>
        <v>1</v>
      </c>
      <c r="AU1387">
        <f>COUNTIF(View_full!H:H,L1387)+COUNTIF(View_full!I:I,N1387)</f>
        <v>1</v>
      </c>
      <c r="AV1387">
        <f>COUNTIFS(Property_Manual!$A$2:$A$1206,Raw!L1387,Property_Manual!$B$2:$B$1206,Raw!M1387,Property_Manual!$C$2:$C$1206,Raw!N1387,Property_Manual!$D$2:$D$1206,Raw!O1387,Property_Manual!$F$2:$F$1206,"x")</f>
        <v>0</v>
      </c>
      <c r="AW1387" t="str">
        <f t="shared" si="679"/>
        <v/>
      </c>
      <c r="AX1387" t="str">
        <f t="shared" si="680"/>
        <v/>
      </c>
      <c r="AY1387" t="str">
        <f t="shared" si="681"/>
        <v/>
      </c>
    </row>
    <row r="1388" spans="1:51" x14ac:dyDescent="0.2">
      <c r="A1388" s="5" t="s">
        <v>1255</v>
      </c>
      <c r="B1388" s="5" t="s">
        <v>49</v>
      </c>
      <c r="C1388" s="5" t="s">
        <v>857</v>
      </c>
      <c r="D1388" s="5" t="s">
        <v>860</v>
      </c>
      <c r="E1388" s="5" t="s">
        <v>1197</v>
      </c>
      <c r="F1388" s="5" t="s">
        <v>2211</v>
      </c>
      <c r="G1388">
        <v>1</v>
      </c>
      <c r="H1388" s="5"/>
      <c r="I1388" s="5" t="s">
        <v>2210</v>
      </c>
      <c r="J1388" s="5" t="s">
        <v>861</v>
      </c>
      <c r="K1388" s="5"/>
      <c r="L1388" t="str">
        <f t="shared" si="651"/>
        <v>MovementTime</v>
      </c>
      <c r="M1388" t="str">
        <f t="shared" si="652"/>
        <v>movementMilestone</v>
      </c>
      <c r="N1388" t="str">
        <f t="shared" si="653"/>
        <v>MovementIndicator</v>
      </c>
      <c r="O1388" t="str">
        <f t="shared" si="654"/>
        <v/>
      </c>
      <c r="P1388" t="str">
        <f t="shared" si="655"/>
        <v/>
      </c>
      <c r="Q1388" t="str">
        <f t="shared" si="656"/>
        <v>Object</v>
      </c>
      <c r="R1388" t="str">
        <f t="shared" si="657"/>
        <v/>
      </c>
      <c r="S1388" t="str">
        <f t="shared" si="658"/>
        <v/>
      </c>
      <c r="T1388" t="str">
        <f t="shared" si="659"/>
        <v/>
      </c>
      <c r="U1388" t="str">
        <f t="shared" si="660"/>
        <v/>
      </c>
      <c r="V1388" t="str">
        <f t="shared" si="661"/>
        <v/>
      </c>
      <c r="W1388" t="str">
        <f>IF($A1388="Implicit","",COUNTIFS($C$8:C1388,C1388,$A$8:A1388,"Explicit"))</f>
        <v/>
      </c>
      <c r="X1388" t="str">
        <f t="shared" si="662"/>
        <v/>
      </c>
      <c r="Y1388" t="str">
        <f t="shared" si="663"/>
        <v/>
      </c>
      <c r="Z1388" t="str">
        <f t="shared" si="664"/>
        <v/>
      </c>
      <c r="AA1388" t="str">
        <f t="shared" si="665"/>
        <v/>
      </c>
      <c r="AB1388" t="str">
        <f t="shared" si="666"/>
        <v/>
      </c>
      <c r="AC1388" t="str">
        <f t="shared" si="667"/>
        <v/>
      </c>
      <c r="AD1388" t="str">
        <f t="shared" si="668"/>
        <v/>
      </c>
      <c r="AE1388" t="str">
        <f t="shared" si="669"/>
        <v/>
      </c>
      <c r="AF1388" t="str">
        <f t="shared" si="670"/>
        <v/>
      </c>
      <c r="AG1388" t="str">
        <f t="shared" si="671"/>
        <v>"Embedded.MovementTime"</v>
      </c>
      <c r="AH1388" t="str">
        <f t="shared" si="672"/>
        <v>"movementMilestone"</v>
      </c>
      <c r="AI1388" t="str">
        <f t="shared" si="673"/>
        <v>"CodeList.MovementIndicator"</v>
      </c>
      <c r="AJ1388" t="str">
        <f t="shared" si="674"/>
        <v>""</v>
      </c>
      <c r="AK1388" t="str">
        <f t="shared" si="675"/>
        <v>"hasOne"</v>
      </c>
      <c r="AL1388" t="str">
        <f t="shared" si="676"/>
        <v>"Embedded.MovementTime","movementMilestone","CodeList.MovementIndicator","","hasOne"</v>
      </c>
      <c r="AN1388">
        <f>COUNTIF(View_conceptual!G:G,L1388)</f>
        <v>1</v>
      </c>
      <c r="AO1388">
        <f>COUNTIF(View_conceptual!H:H,L1388)+COUNTIF(View_conceptual!I:I,N1388)</f>
        <v>1</v>
      </c>
      <c r="AQ1388" t="str">
        <f t="shared" si="677"/>
        <v/>
      </c>
      <c r="AR1388" t="str">
        <f t="shared" si="678"/>
        <v/>
      </c>
      <c r="AT1388">
        <f>COUNTIF(View_full!G:G,L1388)</f>
        <v>1</v>
      </c>
      <c r="AU1388">
        <f>COUNTIF(View_full!H:H,L1388)+COUNTIF(View_full!I:I,N1388)</f>
        <v>1</v>
      </c>
      <c r="AV1388">
        <f>COUNTIFS(Property_Manual!$A$2:$A$1206,Raw!L1388,Property_Manual!$B$2:$B$1206,Raw!M1388,Property_Manual!$C$2:$C$1206,Raw!N1388,Property_Manual!$D$2:$D$1206,Raw!O1388,Property_Manual!$F$2:$F$1206,"x")</f>
        <v>0</v>
      </c>
      <c r="AW1388" t="str">
        <f t="shared" si="679"/>
        <v/>
      </c>
      <c r="AX1388" t="str">
        <f t="shared" si="680"/>
        <v/>
      </c>
      <c r="AY1388" t="str">
        <f t="shared" si="681"/>
        <v/>
      </c>
    </row>
    <row r="1389" spans="1:51" x14ac:dyDescent="0.2">
      <c r="A1389" s="5" t="s">
        <v>1255</v>
      </c>
      <c r="B1389" s="5" t="s">
        <v>49</v>
      </c>
      <c r="C1389" s="5" t="s">
        <v>857</v>
      </c>
      <c r="D1389" s="5" t="s">
        <v>862</v>
      </c>
      <c r="E1389" s="5" t="s">
        <v>3</v>
      </c>
      <c r="F1389" s="5" t="s">
        <v>855</v>
      </c>
      <c r="G1389">
        <v>1</v>
      </c>
      <c r="I1389" s="5" t="s">
        <v>2210</v>
      </c>
      <c r="J1389" s="5" t="s">
        <v>863</v>
      </c>
      <c r="K1389" s="5"/>
      <c r="L1389" t="str">
        <f t="shared" si="651"/>
        <v>MovementTime</v>
      </c>
      <c r="M1389" t="str">
        <f t="shared" si="652"/>
        <v>movementTimeType</v>
      </c>
      <c r="N1389" t="str">
        <f t="shared" si="653"/>
        <v>MovementTimeType</v>
      </c>
      <c r="O1389" t="str">
        <f t="shared" si="654"/>
        <v/>
      </c>
      <c r="P1389" t="str">
        <f t="shared" si="655"/>
        <v/>
      </c>
      <c r="Q1389" t="str">
        <f t="shared" si="656"/>
        <v>Object</v>
      </c>
      <c r="R1389" t="str">
        <f t="shared" si="657"/>
        <v/>
      </c>
      <c r="S1389" t="str">
        <f t="shared" si="658"/>
        <v/>
      </c>
      <c r="T1389" t="str">
        <f t="shared" si="659"/>
        <v/>
      </c>
      <c r="U1389" t="str">
        <f t="shared" si="660"/>
        <v/>
      </c>
      <c r="V1389" t="str">
        <f t="shared" si="661"/>
        <v/>
      </c>
      <c r="W1389" t="str">
        <f>IF($A1389="Implicit","",COUNTIFS($C$8:C1389,C1389,$A$8:A1389,"Explicit"))</f>
        <v/>
      </c>
      <c r="X1389" t="str">
        <f t="shared" si="662"/>
        <v/>
      </c>
      <c r="Y1389" t="str">
        <f t="shared" si="663"/>
        <v/>
      </c>
      <c r="Z1389" t="str">
        <f t="shared" si="664"/>
        <v/>
      </c>
      <c r="AA1389" t="str">
        <f t="shared" si="665"/>
        <v/>
      </c>
      <c r="AB1389" t="str">
        <f t="shared" si="666"/>
        <v/>
      </c>
      <c r="AC1389" t="str">
        <f t="shared" si="667"/>
        <v/>
      </c>
      <c r="AD1389" t="str">
        <f t="shared" si="668"/>
        <v/>
      </c>
      <c r="AE1389" t="str">
        <f t="shared" si="669"/>
        <v/>
      </c>
      <c r="AF1389" t="str">
        <f t="shared" si="670"/>
        <v/>
      </c>
      <c r="AG1389" t="str">
        <f t="shared" si="671"/>
        <v>"Embedded.MovementTime"</v>
      </c>
      <c r="AH1389" t="str">
        <f t="shared" si="672"/>
        <v>"movementTimeType"</v>
      </c>
      <c r="AI1389" t="str">
        <f t="shared" si="673"/>
        <v>"Enum.MovementTimeType"</v>
      </c>
      <c r="AJ1389" t="str">
        <f t="shared" si="674"/>
        <v>""</v>
      </c>
      <c r="AK1389" t="str">
        <f t="shared" si="675"/>
        <v>"hasOne"</v>
      </c>
      <c r="AL1389" t="str">
        <f t="shared" si="676"/>
        <v>"Embedded.MovementTime","movementTimeType","Enum.MovementTimeType","","hasOne"</v>
      </c>
      <c r="AN1389">
        <f>COUNTIF(View_conceptual!G:G,L1389)</f>
        <v>1</v>
      </c>
      <c r="AO1389">
        <f>COUNTIF(View_conceptual!H:H,L1389)+COUNTIF(View_conceptual!I:I,N1389)</f>
        <v>1</v>
      </c>
      <c r="AQ1389" t="str">
        <f t="shared" si="677"/>
        <v/>
      </c>
      <c r="AR1389" t="str">
        <f t="shared" si="678"/>
        <v/>
      </c>
      <c r="AT1389">
        <f>COUNTIF(View_full!G:G,L1389)</f>
        <v>1</v>
      </c>
      <c r="AU1389">
        <f>COUNTIF(View_full!H:H,L1389)+COUNTIF(View_full!I:I,N1389)</f>
        <v>1</v>
      </c>
      <c r="AV1389">
        <f>COUNTIFS(Property_Manual!$A$2:$A$1206,Raw!L1389,Property_Manual!$B$2:$B$1206,Raw!M1389,Property_Manual!$C$2:$C$1206,Raw!N1389,Property_Manual!$D$2:$D$1206,Raw!O1389,Property_Manual!$F$2:$F$1206,"x")</f>
        <v>0</v>
      </c>
      <c r="AW1389" t="str">
        <f t="shared" si="679"/>
        <v/>
      </c>
      <c r="AX1389" t="str">
        <f t="shared" si="680"/>
        <v/>
      </c>
      <c r="AY1389" t="str">
        <f t="shared" si="681"/>
        <v/>
      </c>
    </row>
    <row r="1390" spans="1:51" x14ac:dyDescent="0.2">
      <c r="A1390" s="5" t="s">
        <v>1254</v>
      </c>
      <c r="B1390" s="5" t="s">
        <v>49</v>
      </c>
      <c r="C1390" s="5" t="s">
        <v>857</v>
      </c>
      <c r="D1390" s="5" t="s">
        <v>864</v>
      </c>
      <c r="F1390" s="5" t="s">
        <v>253</v>
      </c>
      <c r="G1390">
        <v>1</v>
      </c>
      <c r="I1390" s="5" t="s">
        <v>2210</v>
      </c>
      <c r="J1390" s="5" t="s">
        <v>865</v>
      </c>
      <c r="K1390" s="5"/>
      <c r="L1390" t="str">
        <f t="shared" si="651"/>
        <v>MovementTime</v>
      </c>
      <c r="M1390" t="str">
        <f t="shared" si="652"/>
        <v>movementTimestamp</v>
      </c>
      <c r="N1390" t="str">
        <f t="shared" si="653"/>
        <v>dateTime</v>
      </c>
      <c r="O1390" t="str">
        <f t="shared" si="654"/>
        <v/>
      </c>
      <c r="P1390" t="str">
        <f t="shared" si="655"/>
        <v/>
      </c>
      <c r="Q1390" t="str">
        <f t="shared" si="656"/>
        <v>Object</v>
      </c>
      <c r="R1390" t="str">
        <f t="shared" si="657"/>
        <v>"Embedded"</v>
      </c>
      <c r="S1390" t="str">
        <f t="shared" si="658"/>
        <v>"MovementTime"</v>
      </c>
      <c r="T1390" t="str">
        <f t="shared" si="659"/>
        <v>"movementTimestamp"</v>
      </c>
      <c r="U1390" t="str">
        <f t="shared" si="660"/>
        <v>""</v>
      </c>
      <c r="V1390" t="str">
        <f t="shared" si="661"/>
        <v>"dateTime"</v>
      </c>
      <c r="W1390">
        <f>IF($A1390="Implicit","",COUNTIFS($C$8:C1390,C1390,$A$8:A1390,"Explicit"))</f>
        <v>4</v>
      </c>
      <c r="X1390" t="str">
        <f t="shared" si="662"/>
        <v>"Times referring to Transport Movements; used to describe specfic times such as Actual Departure time; etc."</v>
      </c>
      <c r="Y1390" t="str">
        <f t="shared" si="663"/>
        <v>"Timestamp (date and time) of the movement time. If the movement time is recorded asynchronously; the timestamp should reflect the actual time; not when the data was created."</v>
      </c>
      <c r="Z1390" t="str">
        <f t="shared" si="664"/>
        <v>"false"</v>
      </c>
      <c r="AA1390" t="str">
        <f t="shared" si="665"/>
        <v>"false"</v>
      </c>
      <c r="AB1390" t="str">
        <f t="shared" si="666"/>
        <v>""</v>
      </c>
      <c r="AC1390" t="str">
        <f t="shared" si="667"/>
        <v>"https://onerecord.iata.org/ns/cargo#MovementTime"</v>
      </c>
      <c r="AD1390" t="str">
        <f t="shared" si="668"/>
        <v>"https://onerecord.iata.org/ns/cargo#movementTimestamp"</v>
      </c>
      <c r="AE1390" t="str">
        <f t="shared" si="669"/>
        <v>"http://www.w3.org/2001/XMLSchema#dateTime"</v>
      </c>
      <c r="AF1390" t="str">
        <f t="shared" si="670"/>
        <v>"Embedded","MovementTime","movementTimestamp","","dateTime",4,"Times referring to Transport Movements; used to describe specfic times such as Actual Departure time; etc.","Timestamp (date and time) of the movement time. If the movement time is recorded asynchronously; the timestamp should reflect the actual time; not when the data was created.","false","false","","https://onerecord.iata.org/ns/cargo#MovementTime","https://onerecord.iata.org/ns/cargo#movementTimestamp","http://www.w3.org/2001/XMLSchema#dateTime"</v>
      </c>
      <c r="AG1390" t="str">
        <f t="shared" si="671"/>
        <v>"Embedded.MovementTime"</v>
      </c>
      <c r="AH1390" t="str">
        <f t="shared" si="672"/>
        <v>"movementTimestamp"</v>
      </c>
      <c r="AI1390" t="str">
        <f t="shared" si="673"/>
        <v>".dateTime"</v>
      </c>
      <c r="AJ1390" t="str">
        <f t="shared" si="674"/>
        <v>""</v>
      </c>
      <c r="AK1390" t="str">
        <f t="shared" si="675"/>
        <v>"hasOne"</v>
      </c>
      <c r="AL1390" t="str">
        <f t="shared" si="676"/>
        <v>"Embedded.MovementTime","movementTimestamp",".dateTime","","hasOne"</v>
      </c>
      <c r="AN1390">
        <f>COUNTIF(View_conceptual!G:G,L1390)</f>
        <v>1</v>
      </c>
      <c r="AO1390">
        <f>COUNTIF(View_conceptual!H:H,L1390)+COUNTIF(View_conceptual!I:I,N1390)</f>
        <v>1</v>
      </c>
      <c r="AQ1390" t="str">
        <f t="shared" si="677"/>
        <v>"Embedded","MovementTime","movementTimestamp","","dateTime",4,"Times referring to Transport Movements; used to describe specfic times such as Actual Departure time; etc.","Timestamp (date and time) of the movement time. If the movement time is recorded asynchronously; the timestamp should reflect the actual time; not when the data was created.","false","false","","https://onerecord.iata.org/ns/cargo#MovementTime","https://onerecord.iata.org/ns/cargo#movementTimestamp","http://www.w3.org/2001/XMLSchema#dateTime"</v>
      </c>
      <c r="AR1390" t="str">
        <f t="shared" si="678"/>
        <v/>
      </c>
      <c r="AT1390">
        <f>COUNTIF(View_full!G:G,L1390)</f>
        <v>1</v>
      </c>
      <c r="AU1390">
        <f>COUNTIF(View_full!H:H,L1390)+COUNTIF(View_full!I:I,N1390)</f>
        <v>1</v>
      </c>
      <c r="AV1390">
        <f>COUNTIFS(Property_Manual!$A$2:$A$1206,Raw!L1390,Property_Manual!$B$2:$B$1206,Raw!M1390,Property_Manual!$C$2:$C$1206,Raw!N1390,Property_Manual!$D$2:$D$1206,Raw!O1390,Property_Manual!$F$2:$F$1206,"x")</f>
        <v>0</v>
      </c>
      <c r="AW1390" t="str">
        <f t="shared" si="679"/>
        <v>"Embedded","MovementTime","movementTimestamp","","dateTime",4,"Times referring to Transport Movements; used to describe specfic times such as Actual Departure time; etc.","Timestamp (date and time) of the movement time. If the movement time is recorded asynchronously; the timestamp should reflect the actual time; not when the data was created.","false","false","","https://onerecord.iata.org/ns/cargo#MovementTime","https://onerecord.iata.org/ns/cargo#movementTimestamp","http://www.w3.org/2001/XMLSchema#dateTime"</v>
      </c>
      <c r="AX1390" t="str">
        <f t="shared" si="680"/>
        <v/>
      </c>
      <c r="AY1390" t="str">
        <f t="shared" si="681"/>
        <v/>
      </c>
    </row>
    <row r="1391" spans="1:51" x14ac:dyDescent="0.2">
      <c r="A1391" s="5" t="s">
        <v>1254</v>
      </c>
      <c r="B1391" s="5" t="s">
        <v>3</v>
      </c>
      <c r="C1391" s="5" t="s">
        <v>855</v>
      </c>
      <c r="D1391" s="5" t="s">
        <v>5</v>
      </c>
      <c r="E1391" s="5"/>
      <c r="F1391" s="5" t="s">
        <v>6</v>
      </c>
      <c r="G1391">
        <v>1</v>
      </c>
      <c r="I1391" s="5" t="s">
        <v>856</v>
      </c>
      <c r="J1391" s="5" t="s">
        <v>8</v>
      </c>
      <c r="K1391" s="5"/>
      <c r="L1391" t="str">
        <f t="shared" si="651"/>
        <v>MovementTimeType</v>
      </c>
      <c r="M1391" t="str">
        <f t="shared" si="652"/>
        <v>code</v>
      </c>
      <c r="N1391" t="str">
        <f t="shared" si="653"/>
        <v>string</v>
      </c>
      <c r="O1391" t="str">
        <f t="shared" si="654"/>
        <v/>
      </c>
      <c r="P1391" t="str">
        <f t="shared" si="655"/>
        <v/>
      </c>
      <c r="Q1391" t="str">
        <f t="shared" si="656"/>
        <v>Object</v>
      </c>
      <c r="R1391" t="str">
        <f t="shared" si="657"/>
        <v>"Enum"</v>
      </c>
      <c r="S1391" t="str">
        <f t="shared" si="658"/>
        <v>"MovementTimeType"</v>
      </c>
      <c r="T1391" t="str">
        <f t="shared" si="659"/>
        <v>"code"</v>
      </c>
      <c r="U1391" t="str">
        <f t="shared" si="660"/>
        <v>""</v>
      </c>
      <c r="V1391" t="str">
        <f t="shared" si="661"/>
        <v>"string"</v>
      </c>
      <c r="W1391">
        <f>IF($A1391="Implicit","",COUNTIFS($C$8:C1391,C1391,$A$8:A1391,"Explicit"))</f>
        <v>1</v>
      </c>
      <c r="X1391" t="str">
        <f t="shared" si="662"/>
        <v>"Restricted code list for MovementTime subtypes"</v>
      </c>
      <c r="Y1391" t="str">
        <f t="shared" si="663"/>
        <v>"Code or short version of a code; for example "CH" for Switzerland when referring to the UN/LOCODE code list"</v>
      </c>
      <c r="Z1391" t="str">
        <f t="shared" si="664"/>
        <v>"false"</v>
      </c>
      <c r="AA1391" t="str">
        <f t="shared" si="665"/>
        <v>"false"</v>
      </c>
      <c r="AB1391" t="str">
        <f t="shared" si="666"/>
        <v>""</v>
      </c>
      <c r="AC1391" t="str">
        <f t="shared" si="667"/>
        <v>"https://onerecord.iata.org/ns/cargo#MovementTimeType"</v>
      </c>
      <c r="AD1391" t="str">
        <f t="shared" si="668"/>
        <v>"https://onerecord.iata.org/ns/cargo#code"</v>
      </c>
      <c r="AE1391" t="str">
        <f t="shared" si="669"/>
        <v>"http://www.w3.org/2001/XMLSchema#string"</v>
      </c>
      <c r="AF1391" t="str">
        <f t="shared" si="670"/>
        <v>"Enum","MovementTimeType","code","","string",1,"Restricted code list for MovementTime subtypes","Code or short version of a code; for example "CH" for Switzerland when referring to the UN/LOCODE code list","false","false","","https://onerecord.iata.org/ns/cargo#MovementTimeType","https://onerecord.iata.org/ns/cargo#code","http://www.w3.org/2001/XMLSchema#string"</v>
      </c>
      <c r="AG1391" t="str">
        <f t="shared" si="671"/>
        <v>"Enum.MovementTimeType"</v>
      </c>
      <c r="AH1391" t="str">
        <f t="shared" si="672"/>
        <v>"code"</v>
      </c>
      <c r="AI1391" t="str">
        <f t="shared" si="673"/>
        <v>".string"</v>
      </c>
      <c r="AJ1391" t="str">
        <f t="shared" si="674"/>
        <v>""</v>
      </c>
      <c r="AK1391" t="str">
        <f t="shared" si="675"/>
        <v>"hasOne"</v>
      </c>
      <c r="AL1391" t="str">
        <f t="shared" si="676"/>
        <v>"Enum.MovementTimeType","code",".string","","hasOne"</v>
      </c>
      <c r="AN1391">
        <f>COUNTIF(View_conceptual!G:G,L1391)</f>
        <v>0</v>
      </c>
      <c r="AO1391">
        <f>COUNTIF(View_conceptual!H:H,L1391)+COUNTIF(View_conceptual!I:I,N1391)</f>
        <v>0</v>
      </c>
      <c r="AQ1391" t="str">
        <f t="shared" si="677"/>
        <v/>
      </c>
      <c r="AR1391" t="str">
        <f t="shared" si="678"/>
        <v/>
      </c>
      <c r="AT1391">
        <f>COUNTIF(View_full!G:G,L1391)</f>
        <v>0</v>
      </c>
      <c r="AU1391">
        <f>COUNTIF(View_full!H:H,L1391)+COUNTIF(View_full!I:I,N1391)</f>
        <v>0</v>
      </c>
      <c r="AV1391">
        <f>COUNTIFS(Property_Manual!$A$2:$A$1206,Raw!L1391,Property_Manual!$B$2:$B$1206,Raw!M1391,Property_Manual!$C$2:$C$1206,Raw!N1391,Property_Manual!$D$2:$D$1206,Raw!O1391,Property_Manual!$F$2:$F$1206,"x")</f>
        <v>0</v>
      </c>
      <c r="AW1391" t="str">
        <f t="shared" si="679"/>
        <v/>
      </c>
      <c r="AX1391" t="str">
        <f t="shared" si="680"/>
        <v/>
      </c>
      <c r="AY1391" t="str">
        <f t="shared" si="681"/>
        <v/>
      </c>
    </row>
    <row r="1392" spans="1:51" x14ac:dyDescent="0.2">
      <c r="A1392" s="5" t="s">
        <v>1254</v>
      </c>
      <c r="B1392" s="5" t="s">
        <v>3</v>
      </c>
      <c r="C1392" s="5" t="s">
        <v>855</v>
      </c>
      <c r="D1392" s="5" t="s">
        <v>9</v>
      </c>
      <c r="E1392" s="5"/>
      <c r="F1392" s="5" t="s">
        <v>6</v>
      </c>
      <c r="G1392">
        <v>1</v>
      </c>
      <c r="I1392" s="5" t="s">
        <v>856</v>
      </c>
      <c r="J1392" s="5" t="s">
        <v>10</v>
      </c>
      <c r="K1392" s="5"/>
      <c r="L1392" t="str">
        <f t="shared" si="651"/>
        <v>MovementTimeType</v>
      </c>
      <c r="M1392" t="str">
        <f t="shared" si="652"/>
        <v>codeDescription</v>
      </c>
      <c r="N1392" t="str">
        <f t="shared" si="653"/>
        <v>string</v>
      </c>
      <c r="O1392" t="str">
        <f t="shared" si="654"/>
        <v/>
      </c>
      <c r="P1392" t="str">
        <f t="shared" si="655"/>
        <v/>
      </c>
      <c r="Q1392" t="str">
        <f t="shared" si="656"/>
        <v>Object</v>
      </c>
      <c r="R1392" t="str">
        <f t="shared" si="657"/>
        <v>"Enum"</v>
      </c>
      <c r="S1392" t="str">
        <f t="shared" si="658"/>
        <v>"MovementTimeType"</v>
      </c>
      <c r="T1392" t="str">
        <f t="shared" si="659"/>
        <v>"codeDescription"</v>
      </c>
      <c r="U1392" t="str">
        <f t="shared" si="660"/>
        <v>""</v>
      </c>
      <c r="V1392" t="str">
        <f t="shared" si="661"/>
        <v>"string"</v>
      </c>
      <c r="W1392">
        <f>IF($A1392="Implicit","",COUNTIFS($C$8:C1392,C1392,$A$8:A1392,"Explicit"))</f>
        <v>2</v>
      </c>
      <c r="X1392" t="str">
        <f t="shared" si="662"/>
        <v>"Restricted code list for MovementTime subtypes"</v>
      </c>
      <c r="Y1392" t="str">
        <f t="shared" si="663"/>
        <v>"Description or long version of the code; for example "Switzerland" for Switzerland when referring to the UN/LOCODE code list"</v>
      </c>
      <c r="Z1392" t="str">
        <f t="shared" si="664"/>
        <v>"false"</v>
      </c>
      <c r="AA1392" t="str">
        <f t="shared" si="665"/>
        <v>"false"</v>
      </c>
      <c r="AB1392" t="str">
        <f t="shared" si="666"/>
        <v>""</v>
      </c>
      <c r="AC1392" t="str">
        <f t="shared" si="667"/>
        <v>"https://onerecord.iata.org/ns/cargo#MovementTimeType"</v>
      </c>
      <c r="AD1392" t="str">
        <f t="shared" si="668"/>
        <v>"https://onerecord.iata.org/ns/cargo#codeDescription"</v>
      </c>
      <c r="AE1392" t="str">
        <f t="shared" si="669"/>
        <v>"http://www.w3.org/2001/XMLSchema#string"</v>
      </c>
      <c r="AF1392" t="str">
        <f t="shared" si="670"/>
        <v>"Enum","MovementTimeType","codeDescription","","string",2,"Restricted code list for MovementTime subtypes","Description or long version of the code; for example "Switzerland" for Switzerland when referring to the UN/LOCODE code list","false","false","","https://onerecord.iata.org/ns/cargo#MovementTimeType","https://onerecord.iata.org/ns/cargo#codeDescription","http://www.w3.org/2001/XMLSchema#string"</v>
      </c>
      <c r="AG1392" t="str">
        <f t="shared" si="671"/>
        <v>"Enum.MovementTimeType"</v>
      </c>
      <c r="AH1392" t="str">
        <f t="shared" si="672"/>
        <v>"codeDescription"</v>
      </c>
      <c r="AI1392" t="str">
        <f t="shared" si="673"/>
        <v>".string"</v>
      </c>
      <c r="AJ1392" t="str">
        <f t="shared" si="674"/>
        <v>""</v>
      </c>
      <c r="AK1392" t="str">
        <f t="shared" si="675"/>
        <v>"hasOne"</v>
      </c>
      <c r="AL1392" t="str">
        <f t="shared" si="676"/>
        <v>"Enum.MovementTimeType","codeDescription",".string","","hasOne"</v>
      </c>
      <c r="AN1392">
        <f>COUNTIF(View_conceptual!G:G,L1392)</f>
        <v>0</v>
      </c>
      <c r="AO1392">
        <f>COUNTIF(View_conceptual!H:H,L1392)+COUNTIF(View_conceptual!I:I,N1392)</f>
        <v>0</v>
      </c>
      <c r="AQ1392" t="str">
        <f t="shared" si="677"/>
        <v/>
      </c>
      <c r="AR1392" t="str">
        <f t="shared" si="678"/>
        <v/>
      </c>
      <c r="AT1392">
        <f>COUNTIF(View_full!G:G,L1392)</f>
        <v>0</v>
      </c>
      <c r="AU1392">
        <f>COUNTIF(View_full!H:H,L1392)+COUNTIF(View_full!I:I,N1392)</f>
        <v>0</v>
      </c>
      <c r="AV1392">
        <f>COUNTIFS(Property_Manual!$A$2:$A$1206,Raw!L1392,Property_Manual!$B$2:$B$1206,Raw!M1392,Property_Manual!$C$2:$C$1206,Raw!N1392,Property_Manual!$D$2:$D$1206,Raw!O1392,Property_Manual!$F$2:$F$1206,"x")</f>
        <v>0</v>
      </c>
      <c r="AW1392" t="str">
        <f t="shared" si="679"/>
        <v/>
      </c>
      <c r="AX1392" t="str">
        <f t="shared" si="680"/>
        <v/>
      </c>
      <c r="AY1392" t="str">
        <f t="shared" si="681"/>
        <v/>
      </c>
    </row>
    <row r="1393" spans="1:51" x14ac:dyDescent="0.2">
      <c r="A1393" s="5" t="s">
        <v>1254</v>
      </c>
      <c r="B1393" s="5" t="s">
        <v>3</v>
      </c>
      <c r="C1393" s="5" t="s">
        <v>855</v>
      </c>
      <c r="D1393" s="5" t="s">
        <v>11</v>
      </c>
      <c r="F1393" s="5" t="s">
        <v>12</v>
      </c>
      <c r="G1393">
        <v>1</v>
      </c>
      <c r="I1393" s="5" t="s">
        <v>856</v>
      </c>
      <c r="J1393" s="5" t="s">
        <v>13</v>
      </c>
      <c r="K1393" s="5"/>
      <c r="L1393" t="str">
        <f t="shared" si="651"/>
        <v>MovementTimeType</v>
      </c>
      <c r="M1393" t="str">
        <f t="shared" si="652"/>
        <v>codeLevel</v>
      </c>
      <c r="N1393" t="str">
        <f t="shared" si="653"/>
        <v>integer</v>
      </c>
      <c r="O1393" t="str">
        <f t="shared" si="654"/>
        <v/>
      </c>
      <c r="P1393" t="str">
        <f t="shared" si="655"/>
        <v/>
      </c>
      <c r="Q1393" t="str">
        <f t="shared" si="656"/>
        <v>Object</v>
      </c>
      <c r="R1393" t="str">
        <f t="shared" si="657"/>
        <v>"Enum"</v>
      </c>
      <c r="S1393" t="str">
        <f t="shared" si="658"/>
        <v>"MovementTimeType"</v>
      </c>
      <c r="T1393" t="str">
        <f t="shared" si="659"/>
        <v>"codeLevel"</v>
      </c>
      <c r="U1393" t="str">
        <f t="shared" si="660"/>
        <v>""</v>
      </c>
      <c r="V1393" t="str">
        <f t="shared" si="661"/>
        <v>"integer"</v>
      </c>
      <c r="W1393">
        <f>IF($A1393="Implicit","",COUNTIFS($C$8:C1393,C1393,$A$8:A1393,"Explicit"))</f>
        <v>3</v>
      </c>
      <c r="X1393" t="str">
        <f t="shared" si="662"/>
        <v>"Restricted code list for MovementTime subtypes"</v>
      </c>
      <c r="Y1393" t="str">
        <f t="shared" si="663"/>
        <v>"Integer indicating the level of a code if a codelists is hierarchical; for example HS-Codes"</v>
      </c>
      <c r="Z1393" t="str">
        <f t="shared" si="664"/>
        <v>"false"</v>
      </c>
      <c r="AA1393" t="str">
        <f t="shared" si="665"/>
        <v>"false"</v>
      </c>
      <c r="AB1393" t="str">
        <f t="shared" si="666"/>
        <v>""</v>
      </c>
      <c r="AC1393" t="str">
        <f t="shared" si="667"/>
        <v>"https://onerecord.iata.org/ns/cargo#MovementTimeType"</v>
      </c>
      <c r="AD1393" t="str">
        <f t="shared" si="668"/>
        <v>"https://onerecord.iata.org/ns/cargo#codeLevel"</v>
      </c>
      <c r="AE1393" t="str">
        <f t="shared" si="669"/>
        <v>"http://www.w3.org/2001/XMLSchema#integer"</v>
      </c>
      <c r="AF1393" t="str">
        <f t="shared" si="670"/>
        <v>"Enum","MovementTimeType","codeLevel","","integer",3,"Restricted code list for MovementTime subtypes","Integer indicating the level of a code if a codelists is hierarchical; for example HS-Codes","false","false","","https://onerecord.iata.org/ns/cargo#MovementTimeType","https://onerecord.iata.org/ns/cargo#codeLevel","http://www.w3.org/2001/XMLSchema#integer"</v>
      </c>
      <c r="AG1393" t="str">
        <f t="shared" si="671"/>
        <v>"Enum.MovementTimeType"</v>
      </c>
      <c r="AH1393" t="str">
        <f t="shared" si="672"/>
        <v>"codeLevel"</v>
      </c>
      <c r="AI1393" t="str">
        <f t="shared" si="673"/>
        <v>".integer"</v>
      </c>
      <c r="AJ1393" t="str">
        <f t="shared" si="674"/>
        <v>""</v>
      </c>
      <c r="AK1393" t="str">
        <f t="shared" si="675"/>
        <v>"hasOne"</v>
      </c>
      <c r="AL1393" t="str">
        <f t="shared" si="676"/>
        <v>"Enum.MovementTimeType","codeLevel",".integer","","hasOne"</v>
      </c>
      <c r="AN1393">
        <f>COUNTIF(View_conceptual!G:G,L1393)</f>
        <v>0</v>
      </c>
      <c r="AO1393">
        <f>COUNTIF(View_conceptual!H:H,L1393)+COUNTIF(View_conceptual!I:I,N1393)</f>
        <v>0</v>
      </c>
      <c r="AQ1393" t="str">
        <f t="shared" si="677"/>
        <v/>
      </c>
      <c r="AR1393" t="str">
        <f t="shared" si="678"/>
        <v/>
      </c>
      <c r="AT1393">
        <f>COUNTIF(View_full!G:G,L1393)</f>
        <v>0</v>
      </c>
      <c r="AU1393">
        <f>COUNTIF(View_full!H:H,L1393)+COUNTIF(View_full!I:I,N1393)</f>
        <v>0</v>
      </c>
      <c r="AV1393">
        <f>COUNTIFS(Property_Manual!$A$2:$A$1206,Raw!L1393,Property_Manual!$B$2:$B$1206,Raw!M1393,Property_Manual!$C$2:$C$1206,Raw!N1393,Property_Manual!$D$2:$D$1206,Raw!O1393,Property_Manual!$F$2:$F$1206,"x")</f>
        <v>0</v>
      </c>
      <c r="AW1393" t="str">
        <f t="shared" si="679"/>
        <v/>
      </c>
      <c r="AX1393" t="str">
        <f t="shared" si="680"/>
        <v/>
      </c>
      <c r="AY1393" t="str">
        <f t="shared" si="681"/>
        <v/>
      </c>
    </row>
    <row r="1394" spans="1:51" x14ac:dyDescent="0.2">
      <c r="A1394" s="5" t="s">
        <v>1254</v>
      </c>
      <c r="B1394" s="5" t="s">
        <v>3</v>
      </c>
      <c r="C1394" s="5" t="s">
        <v>855</v>
      </c>
      <c r="D1394" s="5" t="s">
        <v>14</v>
      </c>
      <c r="F1394" s="5" t="s">
        <v>6</v>
      </c>
      <c r="G1394">
        <v>1</v>
      </c>
      <c r="I1394" s="5" t="s">
        <v>856</v>
      </c>
      <c r="J1394" s="5" t="s">
        <v>15</v>
      </c>
      <c r="K1394" s="5"/>
      <c r="L1394" t="str">
        <f t="shared" si="651"/>
        <v>MovementTimeType</v>
      </c>
      <c r="M1394" t="str">
        <f t="shared" si="652"/>
        <v>codeListName</v>
      </c>
      <c r="N1394" t="str">
        <f t="shared" si="653"/>
        <v>string</v>
      </c>
      <c r="O1394" t="str">
        <f t="shared" si="654"/>
        <v/>
      </c>
      <c r="P1394" t="str">
        <f t="shared" si="655"/>
        <v/>
      </c>
      <c r="Q1394" t="str">
        <f t="shared" si="656"/>
        <v>Object</v>
      </c>
      <c r="R1394" t="str">
        <f t="shared" si="657"/>
        <v>"Enum"</v>
      </c>
      <c r="S1394" t="str">
        <f t="shared" si="658"/>
        <v>"MovementTimeType"</v>
      </c>
      <c r="T1394" t="str">
        <f t="shared" si="659"/>
        <v>"codeListName"</v>
      </c>
      <c r="U1394" t="str">
        <f t="shared" si="660"/>
        <v>""</v>
      </c>
      <c r="V1394" t="str">
        <f t="shared" si="661"/>
        <v>"string"</v>
      </c>
      <c r="W1394">
        <f>IF($A1394="Implicit","",COUNTIFS($C$8:C1394,C1394,$A$8:A1394,"Explicit"))</f>
        <v>4</v>
      </c>
      <c r="X1394" t="str">
        <f t="shared" si="662"/>
        <v>"Restricted code list for MovementTime subtypes"</v>
      </c>
      <c r="Y1394" t="str">
        <f t="shared" si="663"/>
        <v>"Official name of the code list without version number when direct reference is not possible; for example "UN/LOCODE" when referring to the UN/LOCODE code list"</v>
      </c>
      <c r="Z1394" t="str">
        <f t="shared" si="664"/>
        <v>"false"</v>
      </c>
      <c r="AA1394" t="str">
        <f t="shared" si="665"/>
        <v>"false"</v>
      </c>
      <c r="AB1394" t="str">
        <f t="shared" si="666"/>
        <v>""</v>
      </c>
      <c r="AC1394" t="str">
        <f t="shared" si="667"/>
        <v>"https://onerecord.iata.org/ns/cargo#MovementTimeType"</v>
      </c>
      <c r="AD1394" t="str">
        <f t="shared" si="668"/>
        <v>"https://onerecord.iata.org/ns/cargo#codeListName"</v>
      </c>
      <c r="AE1394" t="str">
        <f t="shared" si="669"/>
        <v>"http://www.w3.org/2001/XMLSchema#string"</v>
      </c>
      <c r="AF1394" t="str">
        <f t="shared" si="670"/>
        <v>"Enum","MovementTimeType","codeListName","","string",4,"Restricted code list for MovementTime subtypes","Official name of the code list without version number when direct reference is not possible; for example "UN/LOCODE" when referring to the UN/LOCODE code list","false","false","","https://onerecord.iata.org/ns/cargo#MovementTimeType","https://onerecord.iata.org/ns/cargo#codeListName","http://www.w3.org/2001/XMLSchema#string"</v>
      </c>
      <c r="AG1394" t="str">
        <f t="shared" si="671"/>
        <v>"Enum.MovementTimeType"</v>
      </c>
      <c r="AH1394" t="str">
        <f t="shared" si="672"/>
        <v>"codeListName"</v>
      </c>
      <c r="AI1394" t="str">
        <f t="shared" si="673"/>
        <v>".string"</v>
      </c>
      <c r="AJ1394" t="str">
        <f t="shared" si="674"/>
        <v>""</v>
      </c>
      <c r="AK1394" t="str">
        <f t="shared" si="675"/>
        <v>"hasOne"</v>
      </c>
      <c r="AL1394" t="str">
        <f t="shared" si="676"/>
        <v>"Enum.MovementTimeType","codeListName",".string","","hasOne"</v>
      </c>
      <c r="AN1394">
        <f>COUNTIF(View_conceptual!G:G,L1394)</f>
        <v>0</v>
      </c>
      <c r="AO1394">
        <f>COUNTIF(View_conceptual!H:H,L1394)+COUNTIF(View_conceptual!I:I,N1394)</f>
        <v>0</v>
      </c>
      <c r="AQ1394" t="str">
        <f t="shared" si="677"/>
        <v/>
      </c>
      <c r="AR1394" t="str">
        <f t="shared" si="678"/>
        <v/>
      </c>
      <c r="AT1394">
        <f>COUNTIF(View_full!G:G,L1394)</f>
        <v>0</v>
      </c>
      <c r="AU1394">
        <f>COUNTIF(View_full!H:H,L1394)+COUNTIF(View_full!I:I,N1394)</f>
        <v>0</v>
      </c>
      <c r="AV1394">
        <f>COUNTIFS(Property_Manual!$A$2:$A$1206,Raw!L1394,Property_Manual!$B$2:$B$1206,Raw!M1394,Property_Manual!$C$2:$C$1206,Raw!N1394,Property_Manual!$D$2:$D$1206,Raw!O1394,Property_Manual!$F$2:$F$1206,"x")</f>
        <v>0</v>
      </c>
      <c r="AW1394" t="str">
        <f t="shared" si="679"/>
        <v/>
      </c>
      <c r="AX1394" t="str">
        <f t="shared" si="680"/>
        <v/>
      </c>
      <c r="AY1394" t="str">
        <f t="shared" si="681"/>
        <v/>
      </c>
    </row>
    <row r="1395" spans="1:51" x14ac:dyDescent="0.2">
      <c r="A1395" s="5" t="s">
        <v>1254</v>
      </c>
      <c r="B1395" s="5" t="s">
        <v>3</v>
      </c>
      <c r="C1395" s="5" t="s">
        <v>855</v>
      </c>
      <c r="D1395" s="5" t="s">
        <v>16</v>
      </c>
      <c r="F1395" s="5" t="s">
        <v>6</v>
      </c>
      <c r="G1395">
        <v>1</v>
      </c>
      <c r="I1395" s="5" t="s">
        <v>856</v>
      </c>
      <c r="J1395" s="5" t="s">
        <v>17</v>
      </c>
      <c r="K1395" s="5"/>
      <c r="L1395" t="str">
        <f t="shared" si="651"/>
        <v>MovementTimeType</v>
      </c>
      <c r="M1395" t="str">
        <f t="shared" si="652"/>
        <v>codeListReference</v>
      </c>
      <c r="N1395" t="str">
        <f t="shared" si="653"/>
        <v>string</v>
      </c>
      <c r="O1395" t="str">
        <f t="shared" si="654"/>
        <v/>
      </c>
      <c r="P1395" t="str">
        <f t="shared" si="655"/>
        <v/>
      </c>
      <c r="Q1395" t="str">
        <f t="shared" si="656"/>
        <v>Object</v>
      </c>
      <c r="R1395" t="str">
        <f t="shared" si="657"/>
        <v>"Enum"</v>
      </c>
      <c r="S1395" t="str">
        <f t="shared" si="658"/>
        <v>"MovementTimeType"</v>
      </c>
      <c r="T1395" t="str">
        <f t="shared" si="659"/>
        <v>"codeListReference"</v>
      </c>
      <c r="U1395" t="str">
        <f t="shared" si="660"/>
        <v>""</v>
      </c>
      <c r="V1395" t="str">
        <f t="shared" si="661"/>
        <v>"string"</v>
      </c>
      <c r="W1395">
        <f>IF($A1395="Implicit","",COUNTIFS($C$8:C1395,C1395,$A$8:A1395,"Explicit"))</f>
        <v>5</v>
      </c>
      <c r="X1395" t="str">
        <f t="shared" si="662"/>
        <v>"Restricted code list for MovementTime subtypes"</v>
      </c>
      <c r="Y1395" t="str">
        <f t="shared" si="663"/>
        <v>"URL to access the code list the code is taken from; for example "https://unece.org/trade/cefact/unlocode-code-list-country-and-territory" for UN/LOCODE."</v>
      </c>
      <c r="Z1395" t="str">
        <f t="shared" si="664"/>
        <v>"false"</v>
      </c>
      <c r="AA1395" t="str">
        <f t="shared" si="665"/>
        <v>"false"</v>
      </c>
      <c r="AB1395" t="str">
        <f t="shared" si="666"/>
        <v>""</v>
      </c>
      <c r="AC1395" t="str">
        <f t="shared" si="667"/>
        <v>"https://onerecord.iata.org/ns/cargo#MovementTimeType"</v>
      </c>
      <c r="AD1395" t="str">
        <f t="shared" si="668"/>
        <v>"https://onerecord.iata.org/ns/cargo#codeListReference"</v>
      </c>
      <c r="AE1395" t="str">
        <f t="shared" si="669"/>
        <v>"http://www.w3.org/2001/XMLSchema#string"</v>
      </c>
      <c r="AF1395" t="str">
        <f t="shared" si="670"/>
        <v>"Enum","MovementTimeType","codeListReference","","string",5,"Restricted code list for MovementTime subtypes","URL to access the code list the code is taken from; for example "https://unece.org/trade/cefact/unlocode-code-list-country-and-territory" for UN/LOCODE.","false","false","","https://onerecord.iata.org/ns/cargo#MovementTimeType","https://onerecord.iata.org/ns/cargo#codeListReference","http://www.w3.org/2001/XMLSchema#string"</v>
      </c>
      <c r="AG1395" t="str">
        <f t="shared" si="671"/>
        <v>"Enum.MovementTimeType"</v>
      </c>
      <c r="AH1395" t="str">
        <f t="shared" si="672"/>
        <v>"codeListReference"</v>
      </c>
      <c r="AI1395" t="str">
        <f t="shared" si="673"/>
        <v>".string"</v>
      </c>
      <c r="AJ1395" t="str">
        <f t="shared" si="674"/>
        <v>""</v>
      </c>
      <c r="AK1395" t="str">
        <f t="shared" si="675"/>
        <v>"hasOne"</v>
      </c>
      <c r="AL1395" t="str">
        <f t="shared" si="676"/>
        <v>"Enum.MovementTimeType","codeListReference",".string","","hasOne"</v>
      </c>
      <c r="AN1395">
        <f>COUNTIF(View_conceptual!G:G,L1395)</f>
        <v>0</v>
      </c>
      <c r="AO1395">
        <f>COUNTIF(View_conceptual!H:H,L1395)+COUNTIF(View_conceptual!I:I,N1395)</f>
        <v>0</v>
      </c>
      <c r="AQ1395" t="str">
        <f t="shared" si="677"/>
        <v/>
      </c>
      <c r="AR1395" t="str">
        <f t="shared" si="678"/>
        <v/>
      </c>
      <c r="AT1395">
        <f>COUNTIF(View_full!G:G,L1395)</f>
        <v>0</v>
      </c>
      <c r="AU1395">
        <f>COUNTIF(View_full!H:H,L1395)+COUNTIF(View_full!I:I,N1395)</f>
        <v>0</v>
      </c>
      <c r="AV1395">
        <f>COUNTIFS(Property_Manual!$A$2:$A$1206,Raw!L1395,Property_Manual!$B$2:$B$1206,Raw!M1395,Property_Manual!$C$2:$C$1206,Raw!N1395,Property_Manual!$D$2:$D$1206,Raw!O1395,Property_Manual!$F$2:$F$1206,"x")</f>
        <v>0</v>
      </c>
      <c r="AW1395" t="str">
        <f t="shared" si="679"/>
        <v/>
      </c>
      <c r="AX1395" t="str">
        <f t="shared" si="680"/>
        <v/>
      </c>
      <c r="AY1395" t="str">
        <f t="shared" si="681"/>
        <v/>
      </c>
    </row>
    <row r="1396" spans="1:51" x14ac:dyDescent="0.2">
      <c r="A1396" s="5" t="s">
        <v>1254</v>
      </c>
      <c r="B1396" s="5" t="s">
        <v>3</v>
      </c>
      <c r="C1396" s="5" t="s">
        <v>855</v>
      </c>
      <c r="D1396" s="5" t="s">
        <v>18</v>
      </c>
      <c r="E1396" s="5"/>
      <c r="F1396" s="5" t="s">
        <v>6</v>
      </c>
      <c r="G1396">
        <v>1</v>
      </c>
      <c r="I1396" s="5" t="s">
        <v>856</v>
      </c>
      <c r="J1396" s="5" t="s">
        <v>19</v>
      </c>
      <c r="K1396" s="5"/>
      <c r="L1396" t="str">
        <f t="shared" si="651"/>
        <v>MovementTimeType</v>
      </c>
      <c r="M1396" t="str">
        <f t="shared" si="652"/>
        <v>codeListVersion</v>
      </c>
      <c r="N1396" t="str">
        <f t="shared" si="653"/>
        <v>string</v>
      </c>
      <c r="O1396" t="str">
        <f t="shared" si="654"/>
        <v/>
      </c>
      <c r="P1396" t="str">
        <f t="shared" si="655"/>
        <v/>
      </c>
      <c r="Q1396" t="str">
        <f t="shared" si="656"/>
        <v>Object</v>
      </c>
      <c r="R1396" t="str">
        <f t="shared" si="657"/>
        <v>"Enum"</v>
      </c>
      <c r="S1396" t="str">
        <f t="shared" si="658"/>
        <v>"MovementTimeType"</v>
      </c>
      <c r="T1396" t="str">
        <f t="shared" si="659"/>
        <v>"codeListVersion"</v>
      </c>
      <c r="U1396" t="str">
        <f t="shared" si="660"/>
        <v>""</v>
      </c>
      <c r="V1396" t="str">
        <f t="shared" si="661"/>
        <v>"string"</v>
      </c>
      <c r="W1396">
        <f>IF($A1396="Implicit","",COUNTIFS($C$8:C1396,C1396,$A$8:A1396,"Explicit"))</f>
        <v>6</v>
      </c>
      <c r="X1396" t="str">
        <f t="shared" si="662"/>
        <v>"Restricted code list for MovementTime subtypes"</v>
      </c>
      <c r="Y1396" t="str">
        <f t="shared" si="663"/>
        <v>"Version of the code list; for example "223-1" for UN/LOCODE. Used if the property codeListName is used or the version is not apparent from the resource referred to in property codeListReference."</v>
      </c>
      <c r="Z1396" t="str">
        <f t="shared" si="664"/>
        <v>"false"</v>
      </c>
      <c r="AA1396" t="str">
        <f t="shared" si="665"/>
        <v>"false"</v>
      </c>
      <c r="AB1396" t="str">
        <f t="shared" si="666"/>
        <v>""</v>
      </c>
      <c r="AC1396" t="str">
        <f t="shared" si="667"/>
        <v>"https://onerecord.iata.org/ns/cargo#MovementTimeType"</v>
      </c>
      <c r="AD1396" t="str">
        <f t="shared" si="668"/>
        <v>"https://onerecord.iata.org/ns/cargo#codeListVersion"</v>
      </c>
      <c r="AE1396" t="str">
        <f t="shared" si="669"/>
        <v>"http://www.w3.org/2001/XMLSchema#string"</v>
      </c>
      <c r="AF1396" t="str">
        <f t="shared" si="670"/>
        <v>"Enum","MovementTimeType","codeListVersion","","string",6,"Restricted code list for MovementTime subtypes","Version of the code list; for example "223-1" for UN/LOCODE. Used if the property codeListName is used or the version is not apparent from the resource referred to in property codeListReference.","false","false","","https://onerecord.iata.org/ns/cargo#MovementTimeType","https://onerecord.iata.org/ns/cargo#codeListVersion","http://www.w3.org/2001/XMLSchema#string"</v>
      </c>
      <c r="AG1396" t="str">
        <f t="shared" si="671"/>
        <v>"Enum.MovementTimeType"</v>
      </c>
      <c r="AH1396" t="str">
        <f t="shared" si="672"/>
        <v>"codeListVersion"</v>
      </c>
      <c r="AI1396" t="str">
        <f t="shared" si="673"/>
        <v>".string"</v>
      </c>
      <c r="AJ1396" t="str">
        <f t="shared" si="674"/>
        <v>""</v>
      </c>
      <c r="AK1396" t="str">
        <f t="shared" si="675"/>
        <v>"hasOne"</v>
      </c>
      <c r="AL1396" t="str">
        <f t="shared" si="676"/>
        <v>"Enum.MovementTimeType","codeListVersion",".string","","hasOne"</v>
      </c>
      <c r="AN1396">
        <f>COUNTIF(View_conceptual!G:G,L1396)</f>
        <v>0</v>
      </c>
      <c r="AO1396">
        <f>COUNTIF(View_conceptual!H:H,L1396)+COUNTIF(View_conceptual!I:I,N1396)</f>
        <v>0</v>
      </c>
      <c r="AQ1396" t="str">
        <f t="shared" si="677"/>
        <v/>
      </c>
      <c r="AR1396" t="str">
        <f t="shared" si="678"/>
        <v/>
      </c>
      <c r="AT1396">
        <f>COUNTIF(View_full!G:G,L1396)</f>
        <v>0</v>
      </c>
      <c r="AU1396">
        <f>COUNTIF(View_full!H:H,L1396)+COUNTIF(View_full!I:I,N1396)</f>
        <v>0</v>
      </c>
      <c r="AV1396">
        <f>COUNTIFS(Property_Manual!$A$2:$A$1206,Raw!L1396,Property_Manual!$B$2:$B$1206,Raw!M1396,Property_Manual!$C$2:$C$1206,Raw!N1396,Property_Manual!$D$2:$D$1206,Raw!O1396,Property_Manual!$F$2:$F$1206,"x")</f>
        <v>0</v>
      </c>
      <c r="AW1396" t="str">
        <f t="shared" si="679"/>
        <v/>
      </c>
      <c r="AX1396" t="str">
        <f t="shared" si="680"/>
        <v/>
      </c>
      <c r="AY1396" t="str">
        <f t="shared" si="681"/>
        <v/>
      </c>
    </row>
    <row r="1397" spans="1:51" x14ac:dyDescent="0.2">
      <c r="A1397" s="5" t="s">
        <v>1254</v>
      </c>
      <c r="B1397" s="5" t="s">
        <v>1836</v>
      </c>
      <c r="C1397" s="5" t="s">
        <v>1130</v>
      </c>
      <c r="D1397" s="5" t="s">
        <v>99</v>
      </c>
      <c r="E1397" s="5" t="s">
        <v>1836</v>
      </c>
      <c r="F1397" s="5" t="s">
        <v>100</v>
      </c>
      <c r="G1397">
        <v>1</v>
      </c>
      <c r="H1397" t="s">
        <v>29</v>
      </c>
      <c r="I1397" s="5" t="s">
        <v>1131</v>
      </c>
      <c r="J1397" s="5" t="s">
        <v>102</v>
      </c>
      <c r="K1397" s="5" t="s">
        <v>1830</v>
      </c>
      <c r="L1397" t="str">
        <f t="shared" si="651"/>
        <v>NonHumanActor</v>
      </c>
      <c r="M1397" t="str">
        <f t="shared" si="652"/>
        <v>associatedOrganization</v>
      </c>
      <c r="N1397" t="str">
        <f t="shared" si="653"/>
        <v>Organization</v>
      </c>
      <c r="O1397" t="str">
        <f t="shared" si="654"/>
        <v>contactPersons</v>
      </c>
      <c r="P1397" t="str">
        <f t="shared" si="655"/>
        <v>Carrier|Company|PublicAuthority</v>
      </c>
      <c r="Q1397" t="str">
        <f t="shared" si="656"/>
        <v>Object</v>
      </c>
      <c r="R1397" t="str">
        <f t="shared" si="657"/>
        <v>"Agent"</v>
      </c>
      <c r="S1397" t="str">
        <f t="shared" si="658"/>
        <v>"NonHumanActor"</v>
      </c>
      <c r="T1397" t="str">
        <f t="shared" si="659"/>
        <v>"associatedOrganization"</v>
      </c>
      <c r="U1397" t="str">
        <f t="shared" si="660"/>
        <v>"Agent"</v>
      </c>
      <c r="V1397" t="str">
        <f t="shared" si="661"/>
        <v>"Organization"</v>
      </c>
      <c r="W1397">
        <f>IF($A1397="Implicit","",COUNTIFS($C$8:C1397,C1397,$A$8:A1397,"Explicit"))</f>
        <v>1</v>
      </c>
      <c r="X1397" t="str">
        <f t="shared" si="662"/>
        <v>"Non-human actors are actors which are not a person; such as robots"</v>
      </c>
      <c r="Y1397" t="str">
        <f t="shared" si="663"/>
        <v>"Reference to the Organization the Actor is associated with"</v>
      </c>
      <c r="Z1397" t="str">
        <f t="shared" si="664"/>
        <v>"false"</v>
      </c>
      <c r="AA1397" t="str">
        <f t="shared" si="665"/>
        <v>"false"</v>
      </c>
      <c r="AB1397" t="str">
        <f t="shared" si="666"/>
        <v>"Carrier|Company|PublicAuthority"</v>
      </c>
      <c r="AC1397" t="str">
        <f t="shared" si="667"/>
        <v>"https://onerecord.iata.org/ns/cargo#NonHumanActor"</v>
      </c>
      <c r="AD1397" t="str">
        <f t="shared" si="668"/>
        <v>"https://onerecord.iata.org/ns/cargo#associatedOrganization"</v>
      </c>
      <c r="AE1397" t="str">
        <f t="shared" si="669"/>
        <v>"https://onerecord.iata.org/ns/cargo#Organization"</v>
      </c>
      <c r="AF1397" t="str">
        <f t="shared" si="670"/>
        <v>"Agent","NonHumanActor","associatedOrganization","Agent","Organization",1,"Non-human actors are actors which are not a person; such as robots","Reference to the Organization the Actor is associated with","false","false","Carrier|Company|PublicAuthority","https://onerecord.iata.org/ns/cargo#NonHumanActor","https://onerecord.iata.org/ns/cargo#associatedOrganization","https://onerecord.iata.org/ns/cargo#Organization"</v>
      </c>
      <c r="AG1397" t="str">
        <f t="shared" si="671"/>
        <v>"Agent.NonHumanActor"</v>
      </c>
      <c r="AH1397" t="str">
        <f t="shared" si="672"/>
        <v>"associatedOrganization"</v>
      </c>
      <c r="AI1397" t="str">
        <f t="shared" si="673"/>
        <v>"Agent.Organization"</v>
      </c>
      <c r="AJ1397" t="str">
        <f t="shared" si="674"/>
        <v>"contactPersons"</v>
      </c>
      <c r="AK1397" t="str">
        <f t="shared" si="675"/>
        <v>"hasOne"</v>
      </c>
      <c r="AL1397" t="str">
        <f t="shared" si="676"/>
        <v>"Agent.NonHumanActor","associatedOrganization","Agent.Organization","contactPersons","hasOne"</v>
      </c>
      <c r="AN1397">
        <f>COUNTIF(View_conceptual!G:G,L1397)</f>
        <v>0</v>
      </c>
      <c r="AO1397">
        <f>COUNTIF(View_conceptual!H:H,L1397)+COUNTIF(View_conceptual!I:I,N1397)</f>
        <v>0</v>
      </c>
      <c r="AQ1397" t="str">
        <f t="shared" si="677"/>
        <v/>
      </c>
      <c r="AR1397" t="str">
        <f t="shared" si="678"/>
        <v/>
      </c>
      <c r="AT1397">
        <f>COUNTIF(View_full!G:G,L1397)</f>
        <v>1</v>
      </c>
      <c r="AU1397">
        <f>COUNTIF(View_full!H:H,L1397)+COUNTIF(View_full!I:I,N1397)</f>
        <v>0</v>
      </c>
      <c r="AV1397">
        <f>COUNTIFS(Property_Manual!$A$2:$A$1206,Raw!L1397,Property_Manual!$B$2:$B$1206,Raw!M1397,Property_Manual!$C$2:$C$1206,Raw!N1397,Property_Manual!$D$2:$D$1206,Raw!O1397,Property_Manual!$F$2:$F$1206,"x")</f>
        <v>0</v>
      </c>
      <c r="AW1397" t="str">
        <f t="shared" si="679"/>
        <v>"Agent","NonHumanActor","associatedOrganization","Agent","Organization",1,"Non-human actors are actors which are not a person; such as robots","Reference to the Organization the Actor is associated with","false","false","Carrier|Company|PublicAuthority","https://onerecord.iata.org/ns/cargo#NonHumanActor","https://onerecord.iata.org/ns/cargo#associatedOrganization","https://onerecord.iata.org/ns/cargo#Organization"</v>
      </c>
      <c r="AX1397" t="str">
        <f t="shared" si="680"/>
        <v/>
      </c>
      <c r="AY1397" t="str">
        <f t="shared" si="681"/>
        <v/>
      </c>
    </row>
    <row r="1398" spans="1:51" x14ac:dyDescent="0.2">
      <c r="A1398" s="5" t="s">
        <v>1255</v>
      </c>
      <c r="B1398" s="5" t="s">
        <v>1836</v>
      </c>
      <c r="C1398" s="5" t="s">
        <v>1130</v>
      </c>
      <c r="D1398" s="5" t="s">
        <v>99</v>
      </c>
      <c r="E1398" s="5" t="s">
        <v>1836</v>
      </c>
      <c r="F1398" s="5" t="s">
        <v>100</v>
      </c>
      <c r="G1398">
        <v>1</v>
      </c>
      <c r="H1398" t="s">
        <v>29</v>
      </c>
      <c r="I1398" s="5" t="s">
        <v>1131</v>
      </c>
      <c r="J1398" s="5" t="s">
        <v>102</v>
      </c>
      <c r="K1398" s="5" t="s">
        <v>1830</v>
      </c>
      <c r="L1398" t="str">
        <f t="shared" si="651"/>
        <v>NonHumanActor</v>
      </c>
      <c r="M1398" t="str">
        <f t="shared" si="652"/>
        <v>associatedOrganization</v>
      </c>
      <c r="N1398" t="str">
        <f t="shared" si="653"/>
        <v>Organization</v>
      </c>
      <c r="O1398" t="str">
        <f t="shared" si="654"/>
        <v>contactPersons</v>
      </c>
      <c r="P1398" t="str">
        <f t="shared" si="655"/>
        <v>Carrier|Company|PublicAuthority</v>
      </c>
      <c r="Q1398" t="str">
        <f t="shared" si="656"/>
        <v>Object</v>
      </c>
      <c r="R1398" t="str">
        <f t="shared" si="657"/>
        <v/>
      </c>
      <c r="S1398" t="str">
        <f t="shared" si="658"/>
        <v/>
      </c>
      <c r="T1398" t="str">
        <f t="shared" si="659"/>
        <v/>
      </c>
      <c r="U1398" t="str">
        <f t="shared" si="660"/>
        <v/>
      </c>
      <c r="V1398" t="str">
        <f t="shared" si="661"/>
        <v/>
      </c>
      <c r="W1398" t="str">
        <f>IF($A1398="Implicit","",COUNTIFS($C$8:C1398,C1398,$A$8:A1398,"Explicit"))</f>
        <v/>
      </c>
      <c r="X1398" t="str">
        <f t="shared" si="662"/>
        <v/>
      </c>
      <c r="Y1398" t="str">
        <f t="shared" si="663"/>
        <v/>
      </c>
      <c r="Z1398" t="str">
        <f t="shared" si="664"/>
        <v/>
      </c>
      <c r="AA1398" t="str">
        <f t="shared" si="665"/>
        <v/>
      </c>
      <c r="AB1398" t="str">
        <f t="shared" si="666"/>
        <v/>
      </c>
      <c r="AC1398" t="str">
        <f t="shared" si="667"/>
        <v/>
      </c>
      <c r="AD1398" t="str">
        <f t="shared" si="668"/>
        <v/>
      </c>
      <c r="AE1398" t="str">
        <f t="shared" si="669"/>
        <v/>
      </c>
      <c r="AF1398" t="str">
        <f t="shared" si="670"/>
        <v/>
      </c>
      <c r="AG1398" t="str">
        <f t="shared" si="671"/>
        <v>"Agent.NonHumanActor"</v>
      </c>
      <c r="AH1398" t="str">
        <f t="shared" si="672"/>
        <v>"associatedOrganization"</v>
      </c>
      <c r="AI1398" t="str">
        <f t="shared" si="673"/>
        <v>"Agent.Organization"</v>
      </c>
      <c r="AJ1398" t="str">
        <f t="shared" si="674"/>
        <v>"contactPersons"</v>
      </c>
      <c r="AK1398" t="str">
        <f t="shared" si="675"/>
        <v>"hasOne"</v>
      </c>
      <c r="AL1398" t="str">
        <f t="shared" si="676"/>
        <v>"Agent.NonHumanActor","associatedOrganization","Agent.Organization","contactPersons","hasOne"</v>
      </c>
      <c r="AN1398">
        <f>COUNTIF(View_conceptual!G:G,L1398)</f>
        <v>0</v>
      </c>
      <c r="AO1398">
        <f>COUNTIF(View_conceptual!H:H,L1398)+COUNTIF(View_conceptual!I:I,N1398)</f>
        <v>0</v>
      </c>
      <c r="AQ1398" t="str">
        <f t="shared" si="677"/>
        <v/>
      </c>
      <c r="AR1398" t="str">
        <f t="shared" si="678"/>
        <v/>
      </c>
      <c r="AT1398">
        <f>COUNTIF(View_full!G:G,L1398)</f>
        <v>1</v>
      </c>
      <c r="AU1398">
        <f>COUNTIF(View_full!H:H,L1398)+COUNTIF(View_full!I:I,N1398)</f>
        <v>0</v>
      </c>
      <c r="AV1398">
        <f>COUNTIFS(Property_Manual!$A$2:$A$1206,Raw!L1398,Property_Manual!$B$2:$B$1206,Raw!M1398,Property_Manual!$C$2:$C$1206,Raw!N1398,Property_Manual!$D$2:$D$1206,Raw!O1398,Property_Manual!$F$2:$F$1206,"x")</f>
        <v>0</v>
      </c>
      <c r="AW1398" t="str">
        <f t="shared" si="679"/>
        <v/>
      </c>
      <c r="AX1398" t="str">
        <f t="shared" si="680"/>
        <v/>
      </c>
      <c r="AY1398" t="str">
        <f t="shared" si="681"/>
        <v/>
      </c>
    </row>
    <row r="1399" spans="1:51" x14ac:dyDescent="0.2">
      <c r="A1399" s="5" t="s">
        <v>1255</v>
      </c>
      <c r="B1399" s="5" t="s">
        <v>1836</v>
      </c>
      <c r="C1399" s="5" t="s">
        <v>1130</v>
      </c>
      <c r="D1399" s="5" t="s">
        <v>99</v>
      </c>
      <c r="E1399" t="s">
        <v>1836</v>
      </c>
      <c r="F1399" s="5" t="s">
        <v>297</v>
      </c>
      <c r="G1399">
        <v>1</v>
      </c>
      <c r="H1399" t="s">
        <v>29</v>
      </c>
      <c r="I1399" s="5" t="s">
        <v>1131</v>
      </c>
      <c r="J1399" s="5" t="s">
        <v>102</v>
      </c>
      <c r="K1399" s="5"/>
      <c r="L1399" t="str">
        <f t="shared" si="651"/>
        <v>NonHumanActor</v>
      </c>
      <c r="M1399" t="str">
        <f t="shared" si="652"/>
        <v>associatedOrganization</v>
      </c>
      <c r="N1399" t="str">
        <f t="shared" si="653"/>
        <v>Carrier</v>
      </c>
      <c r="O1399" t="str">
        <f t="shared" si="654"/>
        <v>contactPersons</v>
      </c>
      <c r="P1399" t="str">
        <f t="shared" si="655"/>
        <v/>
      </c>
      <c r="Q1399" t="str">
        <f t="shared" si="656"/>
        <v>Object</v>
      </c>
      <c r="R1399" t="str">
        <f t="shared" si="657"/>
        <v/>
      </c>
      <c r="S1399" t="str">
        <f t="shared" si="658"/>
        <v/>
      </c>
      <c r="T1399" t="str">
        <f t="shared" si="659"/>
        <v/>
      </c>
      <c r="U1399" t="str">
        <f t="shared" si="660"/>
        <v/>
      </c>
      <c r="V1399" t="str">
        <f t="shared" si="661"/>
        <v/>
      </c>
      <c r="W1399" t="str">
        <f>IF($A1399="Implicit","",COUNTIFS($C$8:C1399,C1399,$A$8:A1399,"Explicit"))</f>
        <v/>
      </c>
      <c r="X1399" t="str">
        <f t="shared" si="662"/>
        <v/>
      </c>
      <c r="Y1399" t="str">
        <f t="shared" si="663"/>
        <v/>
      </c>
      <c r="Z1399" t="str">
        <f t="shared" si="664"/>
        <v/>
      </c>
      <c r="AA1399" t="str">
        <f t="shared" si="665"/>
        <v/>
      </c>
      <c r="AB1399" t="str">
        <f t="shared" si="666"/>
        <v/>
      </c>
      <c r="AC1399" t="str">
        <f t="shared" si="667"/>
        <v/>
      </c>
      <c r="AD1399" t="str">
        <f t="shared" si="668"/>
        <v/>
      </c>
      <c r="AE1399" t="str">
        <f t="shared" si="669"/>
        <v/>
      </c>
      <c r="AF1399" t="str">
        <f t="shared" si="670"/>
        <v/>
      </c>
      <c r="AG1399" t="str">
        <f t="shared" si="671"/>
        <v>"Agent.NonHumanActor"</v>
      </c>
      <c r="AH1399" t="str">
        <f t="shared" si="672"/>
        <v>"associatedOrganization"</v>
      </c>
      <c r="AI1399" t="str">
        <f t="shared" si="673"/>
        <v>"Agent.Carrier"</v>
      </c>
      <c r="AJ1399" t="str">
        <f t="shared" si="674"/>
        <v>"contactPersons"</v>
      </c>
      <c r="AK1399" t="str">
        <f t="shared" si="675"/>
        <v>"hasOne"</v>
      </c>
      <c r="AL1399" t="str">
        <f t="shared" si="676"/>
        <v>"Agent.NonHumanActor","associatedOrganization","Agent.Carrier","contactPersons","hasOne"</v>
      </c>
      <c r="AN1399">
        <f>COUNTIF(View_conceptual!G:G,L1399)</f>
        <v>0</v>
      </c>
      <c r="AO1399">
        <f>COUNTIF(View_conceptual!H:H,L1399)+COUNTIF(View_conceptual!I:I,N1399)</f>
        <v>0</v>
      </c>
      <c r="AQ1399" t="str">
        <f t="shared" si="677"/>
        <v/>
      </c>
      <c r="AR1399" t="str">
        <f t="shared" si="678"/>
        <v/>
      </c>
      <c r="AT1399">
        <f>COUNTIF(View_full!G:G,L1399)</f>
        <v>1</v>
      </c>
      <c r="AU1399">
        <f>COUNTIF(View_full!H:H,L1399)+COUNTIF(View_full!I:I,N1399)</f>
        <v>0</v>
      </c>
      <c r="AV1399">
        <f>COUNTIFS(Property_Manual!$A$2:$A$1206,Raw!L1399,Property_Manual!$B$2:$B$1206,Raw!M1399,Property_Manual!$C$2:$C$1206,Raw!N1399,Property_Manual!$D$2:$D$1206,Raw!O1399,Property_Manual!$F$2:$F$1206,"x")</f>
        <v>0</v>
      </c>
      <c r="AW1399" t="str">
        <f t="shared" si="679"/>
        <v/>
      </c>
      <c r="AX1399" t="str">
        <f t="shared" si="680"/>
        <v/>
      </c>
      <c r="AY1399" t="str">
        <f t="shared" si="681"/>
        <v/>
      </c>
    </row>
    <row r="1400" spans="1:51" x14ac:dyDescent="0.2">
      <c r="A1400" s="5" t="s">
        <v>1255</v>
      </c>
      <c r="B1400" s="5" t="s">
        <v>1836</v>
      </c>
      <c r="C1400" s="5" t="s">
        <v>1130</v>
      </c>
      <c r="D1400" s="5" t="s">
        <v>99</v>
      </c>
      <c r="E1400" t="s">
        <v>1836</v>
      </c>
      <c r="F1400" s="5" t="s">
        <v>230</v>
      </c>
      <c r="G1400">
        <v>1</v>
      </c>
      <c r="H1400" t="s">
        <v>29</v>
      </c>
      <c r="I1400" s="5" t="s">
        <v>1131</v>
      </c>
      <c r="J1400" s="5" t="s">
        <v>102</v>
      </c>
      <c r="K1400" s="5" t="s">
        <v>297</v>
      </c>
      <c r="L1400" t="str">
        <f t="shared" si="651"/>
        <v>NonHumanActor</v>
      </c>
      <c r="M1400" t="str">
        <f t="shared" si="652"/>
        <v>associatedOrganization</v>
      </c>
      <c r="N1400" t="str">
        <f t="shared" si="653"/>
        <v>Company</v>
      </c>
      <c r="O1400" t="str">
        <f t="shared" si="654"/>
        <v>contactPersons</v>
      </c>
      <c r="P1400" t="str">
        <f t="shared" si="655"/>
        <v>Carrier</v>
      </c>
      <c r="Q1400" t="str">
        <f t="shared" si="656"/>
        <v>Object</v>
      </c>
      <c r="R1400" t="str">
        <f t="shared" si="657"/>
        <v/>
      </c>
      <c r="S1400" t="str">
        <f t="shared" si="658"/>
        <v/>
      </c>
      <c r="T1400" t="str">
        <f t="shared" si="659"/>
        <v/>
      </c>
      <c r="U1400" t="str">
        <f t="shared" si="660"/>
        <v/>
      </c>
      <c r="V1400" t="str">
        <f t="shared" si="661"/>
        <v/>
      </c>
      <c r="W1400" t="str">
        <f>IF($A1400="Implicit","",COUNTIFS($C$8:C1400,C1400,$A$8:A1400,"Explicit"))</f>
        <v/>
      </c>
      <c r="X1400" t="str">
        <f t="shared" si="662"/>
        <v/>
      </c>
      <c r="Y1400" t="str">
        <f t="shared" si="663"/>
        <v/>
      </c>
      <c r="Z1400" t="str">
        <f t="shared" si="664"/>
        <v/>
      </c>
      <c r="AA1400" t="str">
        <f t="shared" si="665"/>
        <v/>
      </c>
      <c r="AB1400" t="str">
        <f t="shared" si="666"/>
        <v/>
      </c>
      <c r="AC1400" t="str">
        <f t="shared" si="667"/>
        <v/>
      </c>
      <c r="AD1400" t="str">
        <f t="shared" si="668"/>
        <v/>
      </c>
      <c r="AE1400" t="str">
        <f t="shared" si="669"/>
        <v/>
      </c>
      <c r="AF1400" t="str">
        <f t="shared" si="670"/>
        <v/>
      </c>
      <c r="AG1400" t="str">
        <f t="shared" si="671"/>
        <v>"Agent.NonHumanActor"</v>
      </c>
      <c r="AH1400" t="str">
        <f t="shared" si="672"/>
        <v>"associatedOrganization"</v>
      </c>
      <c r="AI1400" t="str">
        <f t="shared" si="673"/>
        <v>"Agent.Company"</v>
      </c>
      <c r="AJ1400" t="str">
        <f t="shared" si="674"/>
        <v>"contactPersons"</v>
      </c>
      <c r="AK1400" t="str">
        <f t="shared" si="675"/>
        <v>"hasOne"</v>
      </c>
      <c r="AL1400" t="str">
        <f t="shared" si="676"/>
        <v>"Agent.NonHumanActor","associatedOrganization","Agent.Company","contactPersons","hasOne"</v>
      </c>
      <c r="AN1400">
        <f>COUNTIF(View_conceptual!G:G,L1400)</f>
        <v>0</v>
      </c>
      <c r="AO1400">
        <f>COUNTIF(View_conceptual!H:H,L1400)+COUNTIF(View_conceptual!I:I,N1400)</f>
        <v>0</v>
      </c>
      <c r="AQ1400" t="str">
        <f t="shared" si="677"/>
        <v/>
      </c>
      <c r="AR1400" t="str">
        <f t="shared" si="678"/>
        <v/>
      </c>
      <c r="AT1400">
        <f>COUNTIF(View_full!G:G,L1400)</f>
        <v>1</v>
      </c>
      <c r="AU1400">
        <f>COUNTIF(View_full!H:H,L1400)+COUNTIF(View_full!I:I,N1400)</f>
        <v>0</v>
      </c>
      <c r="AV1400">
        <f>COUNTIFS(Property_Manual!$A$2:$A$1206,Raw!L1400,Property_Manual!$B$2:$B$1206,Raw!M1400,Property_Manual!$C$2:$C$1206,Raw!N1400,Property_Manual!$D$2:$D$1206,Raw!O1400,Property_Manual!$F$2:$F$1206,"x")</f>
        <v>0</v>
      </c>
      <c r="AW1400" t="str">
        <f t="shared" si="679"/>
        <v/>
      </c>
      <c r="AX1400" t="str">
        <f t="shared" si="680"/>
        <v/>
      </c>
      <c r="AY1400" t="str">
        <f t="shared" si="681"/>
        <v/>
      </c>
    </row>
    <row r="1401" spans="1:51" x14ac:dyDescent="0.2">
      <c r="A1401" s="5" t="s">
        <v>1255</v>
      </c>
      <c r="B1401" s="5" t="s">
        <v>1836</v>
      </c>
      <c r="C1401" s="5" t="s">
        <v>1130</v>
      </c>
      <c r="D1401" s="5" t="s">
        <v>99</v>
      </c>
      <c r="E1401" t="s">
        <v>1836</v>
      </c>
      <c r="F1401" s="5" t="s">
        <v>1132</v>
      </c>
      <c r="G1401">
        <v>1</v>
      </c>
      <c r="H1401" t="s">
        <v>29</v>
      </c>
      <c r="I1401" s="5" t="s">
        <v>1131</v>
      </c>
      <c r="J1401" s="5" t="s">
        <v>102</v>
      </c>
      <c r="K1401" s="5"/>
      <c r="L1401" t="str">
        <f t="shared" si="651"/>
        <v>NonHumanActor</v>
      </c>
      <c r="M1401" t="str">
        <f t="shared" si="652"/>
        <v>associatedOrganization</v>
      </c>
      <c r="N1401" t="str">
        <f t="shared" si="653"/>
        <v>PublicAuthority</v>
      </c>
      <c r="O1401" t="str">
        <f t="shared" si="654"/>
        <v>contactPersons</v>
      </c>
      <c r="P1401" t="str">
        <f t="shared" si="655"/>
        <v/>
      </c>
      <c r="Q1401" t="str">
        <f t="shared" si="656"/>
        <v>Object</v>
      </c>
      <c r="R1401" t="str">
        <f t="shared" si="657"/>
        <v/>
      </c>
      <c r="S1401" t="str">
        <f t="shared" si="658"/>
        <v/>
      </c>
      <c r="T1401" t="str">
        <f t="shared" si="659"/>
        <v/>
      </c>
      <c r="U1401" t="str">
        <f t="shared" si="660"/>
        <v/>
      </c>
      <c r="V1401" t="str">
        <f t="shared" si="661"/>
        <v/>
      </c>
      <c r="W1401" t="str">
        <f>IF($A1401="Implicit","",COUNTIFS($C$8:C1401,C1401,$A$8:A1401,"Explicit"))</f>
        <v/>
      </c>
      <c r="X1401" t="str">
        <f t="shared" si="662"/>
        <v/>
      </c>
      <c r="Y1401" t="str">
        <f t="shared" si="663"/>
        <v/>
      </c>
      <c r="Z1401" t="str">
        <f t="shared" si="664"/>
        <v/>
      </c>
      <c r="AA1401" t="str">
        <f t="shared" si="665"/>
        <v/>
      </c>
      <c r="AB1401" t="str">
        <f t="shared" si="666"/>
        <v/>
      </c>
      <c r="AC1401" t="str">
        <f t="shared" si="667"/>
        <v/>
      </c>
      <c r="AD1401" t="str">
        <f t="shared" si="668"/>
        <v/>
      </c>
      <c r="AE1401" t="str">
        <f t="shared" si="669"/>
        <v/>
      </c>
      <c r="AF1401" t="str">
        <f t="shared" si="670"/>
        <v/>
      </c>
      <c r="AG1401" t="str">
        <f t="shared" si="671"/>
        <v>"Agent.NonHumanActor"</v>
      </c>
      <c r="AH1401" t="str">
        <f t="shared" si="672"/>
        <v>"associatedOrganization"</v>
      </c>
      <c r="AI1401" t="str">
        <f t="shared" si="673"/>
        <v>"Agent.PublicAuthority"</v>
      </c>
      <c r="AJ1401" t="str">
        <f t="shared" si="674"/>
        <v>"contactPersons"</v>
      </c>
      <c r="AK1401" t="str">
        <f t="shared" si="675"/>
        <v>"hasOne"</v>
      </c>
      <c r="AL1401" t="str">
        <f t="shared" si="676"/>
        <v>"Agent.NonHumanActor","associatedOrganization","Agent.PublicAuthority","contactPersons","hasOne"</v>
      </c>
      <c r="AN1401">
        <f>COUNTIF(View_conceptual!G:G,L1401)</f>
        <v>0</v>
      </c>
      <c r="AO1401">
        <f>COUNTIF(View_conceptual!H:H,L1401)+COUNTIF(View_conceptual!I:I,N1401)</f>
        <v>0</v>
      </c>
      <c r="AQ1401" t="str">
        <f t="shared" si="677"/>
        <v/>
      </c>
      <c r="AR1401" t="str">
        <f t="shared" si="678"/>
        <v/>
      </c>
      <c r="AT1401">
        <f>COUNTIF(View_full!G:G,L1401)</f>
        <v>1</v>
      </c>
      <c r="AU1401">
        <f>COUNTIF(View_full!H:H,L1401)+COUNTIF(View_full!I:I,N1401)</f>
        <v>0</v>
      </c>
      <c r="AV1401">
        <f>COUNTIFS(Property_Manual!$A$2:$A$1206,Raw!L1401,Property_Manual!$B$2:$B$1206,Raw!M1401,Property_Manual!$C$2:$C$1206,Raw!N1401,Property_Manual!$D$2:$D$1206,Raw!O1401,Property_Manual!$F$2:$F$1206,"x")</f>
        <v>0</v>
      </c>
      <c r="AW1401" t="str">
        <f t="shared" si="679"/>
        <v/>
      </c>
      <c r="AX1401" t="str">
        <f t="shared" si="680"/>
        <v/>
      </c>
      <c r="AY1401" t="str">
        <f t="shared" si="681"/>
        <v/>
      </c>
    </row>
    <row r="1402" spans="1:51" x14ac:dyDescent="0.2">
      <c r="A1402" s="5" t="s">
        <v>1254</v>
      </c>
      <c r="B1402" s="5" t="s">
        <v>1836</v>
      </c>
      <c r="C1402" s="5" t="s">
        <v>1130</v>
      </c>
      <c r="D1402" s="5" t="s">
        <v>38</v>
      </c>
      <c r="E1402" t="s">
        <v>1209</v>
      </c>
      <c r="F1402" s="5" t="s">
        <v>23</v>
      </c>
      <c r="H1402" t="s">
        <v>415</v>
      </c>
      <c r="I1402" s="5" t="s">
        <v>1131</v>
      </c>
      <c r="J1402" s="5" t="s">
        <v>39</v>
      </c>
      <c r="K1402" s="5"/>
      <c r="L1402" t="str">
        <f t="shared" si="651"/>
        <v>NonHumanActor</v>
      </c>
      <c r="M1402" t="str">
        <f t="shared" si="652"/>
        <v>checks</v>
      </c>
      <c r="N1402" t="str">
        <f t="shared" si="653"/>
        <v>Check</v>
      </c>
      <c r="O1402" t="str">
        <f t="shared" si="654"/>
        <v>checkedObject</v>
      </c>
      <c r="P1402" t="str">
        <f t="shared" si="655"/>
        <v/>
      </c>
      <c r="Q1402" t="str">
        <f t="shared" si="656"/>
        <v>Object</v>
      </c>
      <c r="R1402" t="str">
        <f t="shared" si="657"/>
        <v>"Agent"</v>
      </c>
      <c r="S1402" t="str">
        <f t="shared" si="658"/>
        <v>"NonHumanActor"</v>
      </c>
      <c r="T1402" t="str">
        <f t="shared" si="659"/>
        <v>"checks"</v>
      </c>
      <c r="U1402" t="str">
        <f t="shared" si="660"/>
        <v>"Action"</v>
      </c>
      <c r="V1402" t="str">
        <f t="shared" si="661"/>
        <v>"Check"</v>
      </c>
      <c r="W1402">
        <f>IF($A1402="Implicit","",COUNTIFS($C$8:C1402,C1402,$A$8:A1402,"Explicit"))</f>
        <v>2</v>
      </c>
      <c r="X1402" t="str">
        <f t="shared" si="662"/>
        <v>"Non-human actors are actors which are not a person; such as robots"</v>
      </c>
      <c r="Y1402" t="str">
        <f t="shared" si="663"/>
        <v>"References to the CheckActions performed on the object"</v>
      </c>
      <c r="Z1402" t="str">
        <f t="shared" si="664"/>
        <v>"true"</v>
      </c>
      <c r="AA1402" t="str">
        <f t="shared" si="665"/>
        <v>"false"</v>
      </c>
      <c r="AB1402" t="str">
        <f t="shared" si="666"/>
        <v>""</v>
      </c>
      <c r="AC1402" t="str">
        <f t="shared" si="667"/>
        <v>"https://onerecord.iata.org/ns/cargo#NonHumanActor"</v>
      </c>
      <c r="AD1402" t="str">
        <f t="shared" si="668"/>
        <v>"https://onerecord.iata.org/ns/cargo#checks"</v>
      </c>
      <c r="AE1402" t="str">
        <f t="shared" si="669"/>
        <v>"https://onerecord.iata.org/ns/cargo#Check"</v>
      </c>
      <c r="AF1402" t="str">
        <f t="shared" si="670"/>
        <v>"Agent","NonHumanActor","checks","Action","Check",2,"Non-human actors are actors which are not a person; such as robots","References to the CheckActions performed on the object","true","false","","https://onerecord.iata.org/ns/cargo#NonHumanActor","https://onerecord.iata.org/ns/cargo#checks","https://onerecord.iata.org/ns/cargo#Check"</v>
      </c>
      <c r="AG1402" t="str">
        <f t="shared" si="671"/>
        <v>"Agent.NonHumanActor"</v>
      </c>
      <c r="AH1402" t="str">
        <f t="shared" si="672"/>
        <v>"checks"</v>
      </c>
      <c r="AI1402" t="str">
        <f t="shared" si="673"/>
        <v>"Action.Check"</v>
      </c>
      <c r="AJ1402" t="str">
        <f t="shared" si="674"/>
        <v>"checkedObject"</v>
      </c>
      <c r="AK1402" t="str">
        <f t="shared" si="675"/>
        <v>"hasMany"</v>
      </c>
      <c r="AL1402" t="str">
        <f t="shared" si="676"/>
        <v>"Agent.NonHumanActor","checks","Action.Check","checkedObject","hasMany"</v>
      </c>
      <c r="AN1402">
        <f>COUNTIF(View_conceptual!G:G,L1402)</f>
        <v>0</v>
      </c>
      <c r="AO1402">
        <f>COUNTIF(View_conceptual!H:H,L1402)+COUNTIF(View_conceptual!I:I,N1402)</f>
        <v>0</v>
      </c>
      <c r="AQ1402" t="str">
        <f t="shared" si="677"/>
        <v/>
      </c>
      <c r="AR1402" t="str">
        <f t="shared" si="678"/>
        <v/>
      </c>
      <c r="AT1402">
        <f>COUNTIF(View_full!G:G,L1402)</f>
        <v>1</v>
      </c>
      <c r="AU1402">
        <f>COUNTIF(View_full!H:H,L1402)+COUNTIF(View_full!I:I,N1402)</f>
        <v>0</v>
      </c>
      <c r="AV1402">
        <f>COUNTIFS(Property_Manual!$A$2:$A$1206,Raw!L1402,Property_Manual!$B$2:$B$1206,Raw!M1402,Property_Manual!$C$2:$C$1206,Raw!N1402,Property_Manual!$D$2:$D$1206,Raw!O1402,Property_Manual!$F$2:$F$1206,"x")</f>
        <v>0</v>
      </c>
      <c r="AW1402" t="str">
        <f t="shared" si="679"/>
        <v>"Agent","NonHumanActor","checks","Action","Check",2,"Non-human actors are actors which are not a person; such as robots","References to the CheckActions performed on the object","true","false","","https://onerecord.iata.org/ns/cargo#NonHumanActor","https://onerecord.iata.org/ns/cargo#checks","https://onerecord.iata.org/ns/cargo#Check"</v>
      </c>
      <c r="AX1402" t="str">
        <f t="shared" si="680"/>
        <v/>
      </c>
      <c r="AY1402" t="str">
        <f t="shared" si="681"/>
        <v/>
      </c>
    </row>
    <row r="1403" spans="1:51" x14ac:dyDescent="0.2">
      <c r="A1403" s="5" t="s">
        <v>1254</v>
      </c>
      <c r="B1403" s="5" t="s">
        <v>1836</v>
      </c>
      <c r="C1403" s="5" t="s">
        <v>1130</v>
      </c>
      <c r="D1403" s="5" t="s">
        <v>43</v>
      </c>
      <c r="E1403" t="s">
        <v>1198</v>
      </c>
      <c r="F1403" s="5" t="s">
        <v>44</v>
      </c>
      <c r="H1403" t="s">
        <v>654</v>
      </c>
      <c r="I1403" s="5" t="s">
        <v>1131</v>
      </c>
      <c r="J1403" s="5" t="s">
        <v>45</v>
      </c>
      <c r="K1403" s="5"/>
      <c r="L1403" t="str">
        <f t="shared" si="651"/>
        <v>NonHumanActor</v>
      </c>
      <c r="M1403" t="str">
        <f t="shared" si="652"/>
        <v>externalReferences</v>
      </c>
      <c r="N1403" t="str">
        <f t="shared" si="653"/>
        <v>ExternalReference</v>
      </c>
      <c r="O1403" t="str">
        <f t="shared" si="654"/>
        <v>referenceForObjects</v>
      </c>
      <c r="P1403" t="str">
        <f t="shared" si="655"/>
        <v/>
      </c>
      <c r="Q1403" t="str">
        <f t="shared" si="656"/>
        <v>Object</v>
      </c>
      <c r="R1403" t="str">
        <f t="shared" si="657"/>
        <v>"Agent"</v>
      </c>
      <c r="S1403" t="str">
        <f t="shared" si="658"/>
        <v>"NonHumanActor"</v>
      </c>
      <c r="T1403" t="str">
        <f t="shared" si="659"/>
        <v>"externalReferences"</v>
      </c>
      <c r="U1403" t="str">
        <f t="shared" si="660"/>
        <v>"Common"</v>
      </c>
      <c r="V1403" t="str">
        <f t="shared" si="661"/>
        <v>"ExternalReference"</v>
      </c>
      <c r="W1403">
        <f>IF($A1403="Implicit","",COUNTIFS($C$8:C1403,C1403,$A$8:A1403,"Explicit"))</f>
        <v>3</v>
      </c>
      <c r="X1403" t="str">
        <f t="shared" si="662"/>
        <v>"Non-human actors are actors which are not a person; such as robots"</v>
      </c>
      <c r="Y1403" t="str">
        <f t="shared" si="663"/>
        <v>"References to all associated ExternalReferences"</v>
      </c>
      <c r="Z1403" t="str">
        <f t="shared" si="664"/>
        <v>"true"</v>
      </c>
      <c r="AA1403" t="str">
        <f t="shared" si="665"/>
        <v>"false"</v>
      </c>
      <c r="AB1403" t="str">
        <f t="shared" si="666"/>
        <v>""</v>
      </c>
      <c r="AC1403" t="str">
        <f t="shared" si="667"/>
        <v>"https://onerecord.iata.org/ns/cargo#NonHumanActor"</v>
      </c>
      <c r="AD1403" t="str">
        <f t="shared" si="668"/>
        <v>"https://onerecord.iata.org/ns/cargo#externalReferences"</v>
      </c>
      <c r="AE1403" t="str">
        <f t="shared" si="669"/>
        <v>"https://onerecord.iata.org/ns/cargo#ExternalReference"</v>
      </c>
      <c r="AF1403" t="str">
        <f t="shared" si="670"/>
        <v>"Agent","NonHumanActor","externalReferences","Common","ExternalReference",3,"Non-human actors are actors which are not a person; such as robots","References to all associated ExternalReferences","true","false","","https://onerecord.iata.org/ns/cargo#NonHumanActor","https://onerecord.iata.org/ns/cargo#externalReferences","https://onerecord.iata.org/ns/cargo#ExternalReference"</v>
      </c>
      <c r="AG1403" t="str">
        <f t="shared" si="671"/>
        <v>"Agent.NonHumanActor"</v>
      </c>
      <c r="AH1403" t="str">
        <f t="shared" si="672"/>
        <v>"externalReferences"</v>
      </c>
      <c r="AI1403" t="str">
        <f t="shared" si="673"/>
        <v>"Common.ExternalReference"</v>
      </c>
      <c r="AJ1403" t="str">
        <f t="shared" si="674"/>
        <v>"referenceForObjects"</v>
      </c>
      <c r="AK1403" t="str">
        <f t="shared" si="675"/>
        <v>"hasMany"</v>
      </c>
      <c r="AL1403" t="str">
        <f t="shared" si="676"/>
        <v>"Agent.NonHumanActor","externalReferences","Common.ExternalReference","referenceForObjects","hasMany"</v>
      </c>
      <c r="AN1403">
        <f>COUNTIF(View_conceptual!G:G,L1403)</f>
        <v>0</v>
      </c>
      <c r="AO1403">
        <f>COUNTIF(View_conceptual!H:H,L1403)+COUNTIF(View_conceptual!I:I,N1403)</f>
        <v>0</v>
      </c>
      <c r="AQ1403" t="str">
        <f t="shared" si="677"/>
        <v/>
      </c>
      <c r="AR1403" t="str">
        <f t="shared" si="678"/>
        <v/>
      </c>
      <c r="AT1403">
        <f>COUNTIF(View_full!G:G,L1403)</f>
        <v>1</v>
      </c>
      <c r="AU1403">
        <f>COUNTIF(View_full!H:H,L1403)+COUNTIF(View_full!I:I,N1403)</f>
        <v>0</v>
      </c>
      <c r="AV1403">
        <f>COUNTIFS(Property_Manual!$A$2:$A$1206,Raw!L1403,Property_Manual!$B$2:$B$1206,Raw!M1403,Property_Manual!$C$2:$C$1206,Raw!N1403,Property_Manual!$D$2:$D$1206,Raw!O1403,Property_Manual!$F$2:$F$1206,"x")</f>
        <v>0</v>
      </c>
      <c r="AW1403" t="str">
        <f t="shared" si="679"/>
        <v>"Agent","NonHumanActor","externalReferences","Common","ExternalReference",3,"Non-human actors are actors which are not a person; such as robots","References to all associated ExternalReferences","true","false","","https://onerecord.iata.org/ns/cargo#NonHumanActor","https://onerecord.iata.org/ns/cargo#externalReferences","https://onerecord.iata.org/ns/cargo#ExternalReference"</v>
      </c>
      <c r="AX1403" t="str">
        <f t="shared" si="680"/>
        <v/>
      </c>
      <c r="AY1403" t="str">
        <f t="shared" si="681"/>
        <v/>
      </c>
    </row>
    <row r="1404" spans="1:51" x14ac:dyDescent="0.2">
      <c r="A1404" s="5" t="s">
        <v>1255</v>
      </c>
      <c r="B1404" s="5" t="s">
        <v>1836</v>
      </c>
      <c r="C1404" s="5" t="s">
        <v>1130</v>
      </c>
      <c r="D1404" s="5" t="s">
        <v>38</v>
      </c>
      <c r="E1404" t="s">
        <v>1209</v>
      </c>
      <c r="F1404" s="5" t="s">
        <v>23</v>
      </c>
      <c r="H1404" t="s">
        <v>415</v>
      </c>
      <c r="I1404" s="5" t="s">
        <v>1131</v>
      </c>
      <c r="J1404" s="5" t="s">
        <v>39</v>
      </c>
      <c r="K1404" s="5"/>
      <c r="L1404" t="str">
        <f t="shared" si="651"/>
        <v>NonHumanActor</v>
      </c>
      <c r="M1404" t="str">
        <f t="shared" si="652"/>
        <v>checks</v>
      </c>
      <c r="N1404" t="str">
        <f t="shared" si="653"/>
        <v>Check</v>
      </c>
      <c r="O1404" t="str">
        <f t="shared" si="654"/>
        <v>checkedObject</v>
      </c>
      <c r="P1404" t="str">
        <f t="shared" si="655"/>
        <v/>
      </c>
      <c r="Q1404" t="str">
        <f t="shared" si="656"/>
        <v>Object</v>
      </c>
      <c r="R1404" t="str">
        <f t="shared" si="657"/>
        <v/>
      </c>
      <c r="S1404" t="str">
        <f t="shared" si="658"/>
        <v/>
      </c>
      <c r="T1404" t="str">
        <f t="shared" si="659"/>
        <v/>
      </c>
      <c r="U1404" t="str">
        <f t="shared" si="660"/>
        <v/>
      </c>
      <c r="V1404" t="str">
        <f t="shared" si="661"/>
        <v/>
      </c>
      <c r="W1404" t="str">
        <f>IF($A1404="Implicit","",COUNTIFS($C$8:C1404,C1404,$A$8:A1404,"Explicit"))</f>
        <v/>
      </c>
      <c r="X1404" t="str">
        <f t="shared" si="662"/>
        <v/>
      </c>
      <c r="Y1404" t="str">
        <f t="shared" si="663"/>
        <v/>
      </c>
      <c r="Z1404" t="str">
        <f t="shared" si="664"/>
        <v/>
      </c>
      <c r="AA1404" t="str">
        <f t="shared" si="665"/>
        <v/>
      </c>
      <c r="AB1404" t="str">
        <f t="shared" si="666"/>
        <v/>
      </c>
      <c r="AC1404" t="str">
        <f t="shared" si="667"/>
        <v/>
      </c>
      <c r="AD1404" t="str">
        <f t="shared" si="668"/>
        <v/>
      </c>
      <c r="AE1404" t="str">
        <f t="shared" si="669"/>
        <v/>
      </c>
      <c r="AF1404" t="str">
        <f t="shared" si="670"/>
        <v/>
      </c>
      <c r="AG1404" t="str">
        <f t="shared" si="671"/>
        <v>"Agent.NonHumanActor"</v>
      </c>
      <c r="AH1404" t="str">
        <f t="shared" si="672"/>
        <v>"checks"</v>
      </c>
      <c r="AI1404" t="str">
        <f t="shared" si="673"/>
        <v>"Action.Check"</v>
      </c>
      <c r="AJ1404" t="str">
        <f t="shared" si="674"/>
        <v>"checkedObject"</v>
      </c>
      <c r="AK1404" t="str">
        <f t="shared" si="675"/>
        <v>"hasMany"</v>
      </c>
      <c r="AL1404" t="str">
        <f t="shared" si="676"/>
        <v>"Agent.NonHumanActor","checks","Action.Check","checkedObject","hasMany"</v>
      </c>
      <c r="AN1404">
        <f>COUNTIF(View_conceptual!G:G,L1404)</f>
        <v>0</v>
      </c>
      <c r="AO1404">
        <f>COUNTIF(View_conceptual!H:H,L1404)+COUNTIF(View_conceptual!I:I,N1404)</f>
        <v>0</v>
      </c>
      <c r="AQ1404" t="str">
        <f t="shared" si="677"/>
        <v/>
      </c>
      <c r="AR1404" t="str">
        <f t="shared" si="678"/>
        <v/>
      </c>
      <c r="AT1404">
        <f>COUNTIF(View_full!G:G,L1404)</f>
        <v>1</v>
      </c>
      <c r="AU1404">
        <f>COUNTIF(View_full!H:H,L1404)+COUNTIF(View_full!I:I,N1404)</f>
        <v>0</v>
      </c>
      <c r="AV1404">
        <f>COUNTIFS(Property_Manual!$A$2:$A$1206,Raw!L1404,Property_Manual!$B$2:$B$1206,Raw!M1404,Property_Manual!$C$2:$C$1206,Raw!N1404,Property_Manual!$D$2:$D$1206,Raw!O1404,Property_Manual!$F$2:$F$1206,"x")</f>
        <v>0</v>
      </c>
      <c r="AW1404" t="str">
        <f t="shared" si="679"/>
        <v/>
      </c>
      <c r="AX1404" t="str">
        <f t="shared" si="680"/>
        <v/>
      </c>
      <c r="AY1404" t="str">
        <f t="shared" si="681"/>
        <v/>
      </c>
    </row>
    <row r="1405" spans="1:51" x14ac:dyDescent="0.2">
      <c r="A1405" s="5" t="s">
        <v>1255</v>
      </c>
      <c r="B1405" s="5" t="s">
        <v>1836</v>
      </c>
      <c r="C1405" s="5" t="s">
        <v>1130</v>
      </c>
      <c r="D1405" s="5" t="s">
        <v>43</v>
      </c>
      <c r="E1405" s="5" t="s">
        <v>1198</v>
      </c>
      <c r="F1405" s="5" t="s">
        <v>44</v>
      </c>
      <c r="H1405" s="5" t="s">
        <v>654</v>
      </c>
      <c r="I1405" s="5" t="s">
        <v>1131</v>
      </c>
      <c r="J1405" s="5" t="s">
        <v>45</v>
      </c>
      <c r="K1405" s="5"/>
      <c r="L1405" t="str">
        <f t="shared" si="651"/>
        <v>NonHumanActor</v>
      </c>
      <c r="M1405" t="str">
        <f t="shared" si="652"/>
        <v>externalReferences</v>
      </c>
      <c r="N1405" t="str">
        <f t="shared" si="653"/>
        <v>ExternalReference</v>
      </c>
      <c r="O1405" t="str">
        <f t="shared" si="654"/>
        <v>referenceForObjects</v>
      </c>
      <c r="P1405" t="str">
        <f t="shared" si="655"/>
        <v/>
      </c>
      <c r="Q1405" t="str">
        <f t="shared" si="656"/>
        <v>Object</v>
      </c>
      <c r="R1405" t="str">
        <f t="shared" si="657"/>
        <v/>
      </c>
      <c r="S1405" t="str">
        <f t="shared" si="658"/>
        <v/>
      </c>
      <c r="T1405" t="str">
        <f t="shared" si="659"/>
        <v/>
      </c>
      <c r="U1405" t="str">
        <f t="shared" si="660"/>
        <v/>
      </c>
      <c r="V1405" t="str">
        <f t="shared" si="661"/>
        <v/>
      </c>
      <c r="W1405" t="str">
        <f>IF($A1405="Implicit","",COUNTIFS($C$8:C1405,C1405,$A$8:A1405,"Explicit"))</f>
        <v/>
      </c>
      <c r="X1405" t="str">
        <f t="shared" si="662"/>
        <v/>
      </c>
      <c r="Y1405" t="str">
        <f t="shared" si="663"/>
        <v/>
      </c>
      <c r="Z1405" t="str">
        <f t="shared" si="664"/>
        <v/>
      </c>
      <c r="AA1405" t="str">
        <f t="shared" si="665"/>
        <v/>
      </c>
      <c r="AB1405" t="str">
        <f t="shared" si="666"/>
        <v/>
      </c>
      <c r="AC1405" t="str">
        <f t="shared" si="667"/>
        <v/>
      </c>
      <c r="AD1405" t="str">
        <f t="shared" si="668"/>
        <v/>
      </c>
      <c r="AE1405" t="str">
        <f t="shared" si="669"/>
        <v/>
      </c>
      <c r="AF1405" t="str">
        <f t="shared" si="670"/>
        <v/>
      </c>
      <c r="AG1405" t="str">
        <f t="shared" si="671"/>
        <v>"Agent.NonHumanActor"</v>
      </c>
      <c r="AH1405" t="str">
        <f t="shared" si="672"/>
        <v>"externalReferences"</v>
      </c>
      <c r="AI1405" t="str">
        <f t="shared" si="673"/>
        <v>"Common.ExternalReference"</v>
      </c>
      <c r="AJ1405" t="str">
        <f t="shared" si="674"/>
        <v>"referenceForObjects"</v>
      </c>
      <c r="AK1405" t="str">
        <f t="shared" si="675"/>
        <v>"hasMany"</v>
      </c>
      <c r="AL1405" t="str">
        <f t="shared" si="676"/>
        <v>"Agent.NonHumanActor","externalReferences","Common.ExternalReference","referenceForObjects","hasMany"</v>
      </c>
      <c r="AN1405">
        <f>COUNTIF(View_conceptual!G:G,L1405)</f>
        <v>0</v>
      </c>
      <c r="AO1405">
        <f>COUNTIF(View_conceptual!H:H,L1405)+COUNTIF(View_conceptual!I:I,N1405)</f>
        <v>0</v>
      </c>
      <c r="AQ1405" t="str">
        <f t="shared" si="677"/>
        <v/>
      </c>
      <c r="AR1405" t="str">
        <f t="shared" si="678"/>
        <v/>
      </c>
      <c r="AT1405">
        <f>COUNTIF(View_full!G:G,L1405)</f>
        <v>1</v>
      </c>
      <c r="AU1405">
        <f>COUNTIF(View_full!H:H,L1405)+COUNTIF(View_full!I:I,N1405)</f>
        <v>0</v>
      </c>
      <c r="AV1405">
        <f>COUNTIFS(Property_Manual!$A$2:$A$1206,Raw!L1405,Property_Manual!$B$2:$B$1206,Raw!M1405,Property_Manual!$C$2:$C$1206,Raw!N1405,Property_Manual!$D$2:$D$1206,Raw!O1405,Property_Manual!$F$2:$F$1206,"x")</f>
        <v>0</v>
      </c>
      <c r="AW1405" t="str">
        <f t="shared" si="679"/>
        <v/>
      </c>
      <c r="AX1405" t="str">
        <f t="shared" si="680"/>
        <v/>
      </c>
      <c r="AY1405" t="str">
        <f t="shared" si="681"/>
        <v/>
      </c>
    </row>
    <row r="1406" spans="1:51" x14ac:dyDescent="0.2">
      <c r="A1406" s="5" t="s">
        <v>1254</v>
      </c>
      <c r="B1406" s="5" t="s">
        <v>1836</v>
      </c>
      <c r="C1406" s="5" t="s">
        <v>1130</v>
      </c>
      <c r="D1406" s="5" t="s">
        <v>40</v>
      </c>
      <c r="E1406" s="5" t="s">
        <v>1212</v>
      </c>
      <c r="F1406" s="5" t="s">
        <v>41</v>
      </c>
      <c r="H1406" s="5"/>
      <c r="I1406" s="5" t="s">
        <v>1131</v>
      </c>
      <c r="J1406" s="5" t="s">
        <v>42</v>
      </c>
      <c r="K1406" s="5"/>
      <c r="L1406" t="str">
        <f t="shared" si="651"/>
        <v>NonHumanActor</v>
      </c>
      <c r="M1406" t="str">
        <f t="shared" si="652"/>
        <v>events</v>
      </c>
      <c r="N1406" t="str">
        <f t="shared" si="653"/>
        <v>LogisticsEvent</v>
      </c>
      <c r="O1406" t="str">
        <f t="shared" si="654"/>
        <v/>
      </c>
      <c r="P1406" t="str">
        <f t="shared" si="655"/>
        <v/>
      </c>
      <c r="Q1406" t="str">
        <f t="shared" si="656"/>
        <v>Object</v>
      </c>
      <c r="R1406" t="str">
        <f t="shared" si="657"/>
        <v>"Agent"</v>
      </c>
      <c r="S1406" t="str">
        <f t="shared" si="658"/>
        <v>"NonHumanActor"</v>
      </c>
      <c r="T1406" t="str">
        <f t="shared" si="659"/>
        <v>"events"</v>
      </c>
      <c r="U1406" t="str">
        <f t="shared" si="660"/>
        <v>"Event"</v>
      </c>
      <c r="V1406" t="str">
        <f t="shared" si="661"/>
        <v>"LogisticsEvent"</v>
      </c>
      <c r="W1406">
        <f>IF($A1406="Implicit","",COUNTIFS($C$8:C1406,C1406,$A$8:A1406,"Explicit"))</f>
        <v>4</v>
      </c>
      <c r="X1406" t="str">
        <f t="shared" si="662"/>
        <v>"Non-human actors are actors which are not a person; such as robots"</v>
      </c>
      <c r="Y1406" t="str">
        <f t="shared" si="663"/>
        <v>"Events object"</v>
      </c>
      <c r="Z1406" t="str">
        <f t="shared" si="664"/>
        <v>"true"</v>
      </c>
      <c r="AA1406" t="str">
        <f t="shared" si="665"/>
        <v>"false"</v>
      </c>
      <c r="AB1406" t="str">
        <f t="shared" si="666"/>
        <v>""</v>
      </c>
      <c r="AC1406" t="str">
        <f t="shared" si="667"/>
        <v>"https://onerecord.iata.org/ns/cargo#NonHumanActor"</v>
      </c>
      <c r="AD1406" t="str">
        <f t="shared" si="668"/>
        <v>"https://onerecord.iata.org/ns/cargo#events"</v>
      </c>
      <c r="AE1406" t="str">
        <f t="shared" si="669"/>
        <v>"https://onerecord.iata.org/ns/cargo#LogisticsEvent"</v>
      </c>
      <c r="AF1406" t="str">
        <f t="shared" si="670"/>
        <v>"Agent","NonHumanActor","events","Event","LogisticsEvent",4,"Non-human actors are actors which are not a person; such as robots","Events object","true","false","","https://onerecord.iata.org/ns/cargo#NonHumanActor","https://onerecord.iata.org/ns/cargo#events","https://onerecord.iata.org/ns/cargo#LogisticsEvent"</v>
      </c>
      <c r="AG1406" t="str">
        <f t="shared" si="671"/>
        <v>"Agent.NonHumanActor"</v>
      </c>
      <c r="AH1406" t="str">
        <f t="shared" si="672"/>
        <v>"events"</v>
      </c>
      <c r="AI1406" t="str">
        <f t="shared" si="673"/>
        <v>"Event.LogisticsEvent"</v>
      </c>
      <c r="AJ1406" t="str">
        <f t="shared" si="674"/>
        <v>""</v>
      </c>
      <c r="AK1406" t="str">
        <f t="shared" si="675"/>
        <v>"hasMany"</v>
      </c>
      <c r="AL1406" t="str">
        <f t="shared" si="676"/>
        <v>"Agent.NonHumanActor","events","Event.LogisticsEvent","","hasMany"</v>
      </c>
      <c r="AN1406">
        <f>COUNTIF(View_conceptual!G:G,L1406)</f>
        <v>0</v>
      </c>
      <c r="AO1406">
        <f>COUNTIF(View_conceptual!H:H,L1406)+COUNTIF(View_conceptual!I:I,N1406)</f>
        <v>0</v>
      </c>
      <c r="AQ1406" t="str">
        <f t="shared" si="677"/>
        <v/>
      </c>
      <c r="AR1406" t="str">
        <f t="shared" si="678"/>
        <v/>
      </c>
      <c r="AT1406">
        <f>COUNTIF(View_full!G:G,L1406)</f>
        <v>1</v>
      </c>
      <c r="AU1406">
        <f>COUNTIF(View_full!H:H,L1406)+COUNTIF(View_full!I:I,N1406)</f>
        <v>0</v>
      </c>
      <c r="AV1406">
        <f>COUNTIFS(Property_Manual!$A$2:$A$1206,Raw!L1406,Property_Manual!$B$2:$B$1206,Raw!M1406,Property_Manual!$C$2:$C$1206,Raw!N1406,Property_Manual!$D$2:$D$1206,Raw!O1406,Property_Manual!$F$2:$F$1206,"x")</f>
        <v>0</v>
      </c>
      <c r="AW1406" t="str">
        <f t="shared" si="679"/>
        <v>"Agent","NonHumanActor","events","Event","LogisticsEvent",4,"Non-human actors are actors which are not a person; such as robots","Events object","true","false","","https://onerecord.iata.org/ns/cargo#NonHumanActor","https://onerecord.iata.org/ns/cargo#events","https://onerecord.iata.org/ns/cargo#LogisticsEvent"</v>
      </c>
      <c r="AX1406" t="str">
        <f t="shared" si="680"/>
        <v/>
      </c>
      <c r="AY1406" t="str">
        <f t="shared" si="681"/>
        <v/>
      </c>
    </row>
    <row r="1407" spans="1:51" x14ac:dyDescent="0.2">
      <c r="A1407" s="5" t="s">
        <v>1254</v>
      </c>
      <c r="B1407" s="5" t="s">
        <v>1836</v>
      </c>
      <c r="C1407" s="5" t="s">
        <v>1130</v>
      </c>
      <c r="D1407" s="5" t="s">
        <v>46</v>
      </c>
      <c r="E1407" s="5"/>
      <c r="F1407" s="5" t="s">
        <v>47</v>
      </c>
      <c r="G1407">
        <v>1</v>
      </c>
      <c r="H1407" s="5"/>
      <c r="I1407" s="5" t="s">
        <v>1131</v>
      </c>
      <c r="J1407" s="5" t="s">
        <v>48</v>
      </c>
      <c r="K1407" s="5"/>
      <c r="L1407" t="str">
        <f t="shared" si="651"/>
        <v>NonHumanActor</v>
      </c>
      <c r="M1407" t="str">
        <f t="shared" si="652"/>
        <v>skeletonIndicator</v>
      </c>
      <c r="N1407" t="str">
        <f t="shared" si="653"/>
        <v>boolean</v>
      </c>
      <c r="O1407" t="str">
        <f t="shared" si="654"/>
        <v/>
      </c>
      <c r="P1407" t="str">
        <f t="shared" si="655"/>
        <v/>
      </c>
      <c r="Q1407" t="str">
        <f t="shared" si="656"/>
        <v>Object</v>
      </c>
      <c r="R1407" t="str">
        <f t="shared" si="657"/>
        <v>"Agent"</v>
      </c>
      <c r="S1407" t="str">
        <f t="shared" si="658"/>
        <v>"NonHumanActor"</v>
      </c>
      <c r="T1407" t="str">
        <f t="shared" si="659"/>
        <v>"skeletonIndicator"</v>
      </c>
      <c r="U1407" t="str">
        <f t="shared" si="660"/>
        <v>""</v>
      </c>
      <c r="V1407" t="str">
        <f t="shared" si="661"/>
        <v>"boolean"</v>
      </c>
      <c r="W1407">
        <f>IF($A1407="Implicit","",COUNTIFS($C$8:C1407,C1407,$A$8:A1407,"Explicit"))</f>
        <v>5</v>
      </c>
      <c r="X1407" t="str">
        <f t="shared" si="662"/>
        <v>"Non-human actors are actors which are not a person; such as robots"</v>
      </c>
      <c r="Y1407" t="str">
        <f t="shared" si="663"/>
        <v>"Indicator whether a logistics object is a skeleton object"</v>
      </c>
      <c r="Z1407" t="str">
        <f t="shared" si="664"/>
        <v>"false"</v>
      </c>
      <c r="AA1407" t="str">
        <f t="shared" si="665"/>
        <v>"false"</v>
      </c>
      <c r="AB1407" t="str">
        <f t="shared" si="666"/>
        <v>""</v>
      </c>
      <c r="AC1407" t="str">
        <f t="shared" si="667"/>
        <v>"https://onerecord.iata.org/ns/cargo#NonHumanActor"</v>
      </c>
      <c r="AD1407" t="str">
        <f t="shared" si="668"/>
        <v>"https://onerecord.iata.org/ns/cargo#skeletonIndicator"</v>
      </c>
      <c r="AE1407" t="str">
        <f t="shared" si="669"/>
        <v>"http://www.w3.org/2001/XMLSchema#boolean"</v>
      </c>
      <c r="AF1407" t="str">
        <f t="shared" si="670"/>
        <v>"Agent","NonHumanActor","skeletonIndicator","","boolean",5,"Non-human actors are actors which are not a person; such as robots","Indicator whether a logistics object is a skeleton object","false","false","","https://onerecord.iata.org/ns/cargo#NonHumanActor","https://onerecord.iata.org/ns/cargo#skeletonIndicator","http://www.w3.org/2001/XMLSchema#boolean"</v>
      </c>
      <c r="AG1407" t="str">
        <f t="shared" si="671"/>
        <v>"Agent.NonHumanActor"</v>
      </c>
      <c r="AH1407" t="str">
        <f t="shared" si="672"/>
        <v>"skeletonIndicator"</v>
      </c>
      <c r="AI1407" t="str">
        <f t="shared" si="673"/>
        <v>".boolean"</v>
      </c>
      <c r="AJ1407" t="str">
        <f t="shared" si="674"/>
        <v>""</v>
      </c>
      <c r="AK1407" t="str">
        <f t="shared" si="675"/>
        <v>"hasOne"</v>
      </c>
      <c r="AL1407" t="str">
        <f t="shared" si="676"/>
        <v>"Agent.NonHumanActor","skeletonIndicator",".boolean","","hasOne"</v>
      </c>
      <c r="AN1407">
        <f>COUNTIF(View_conceptual!G:G,L1407)</f>
        <v>0</v>
      </c>
      <c r="AO1407">
        <f>COUNTIF(View_conceptual!H:H,L1407)+COUNTIF(View_conceptual!I:I,N1407)</f>
        <v>0</v>
      </c>
      <c r="AQ1407" t="str">
        <f t="shared" si="677"/>
        <v/>
      </c>
      <c r="AR1407" t="str">
        <f t="shared" si="678"/>
        <v/>
      </c>
      <c r="AT1407">
        <f>COUNTIF(View_full!G:G,L1407)</f>
        <v>1</v>
      </c>
      <c r="AU1407">
        <f>COUNTIF(View_full!H:H,L1407)+COUNTIF(View_full!I:I,N1407)</f>
        <v>0</v>
      </c>
      <c r="AV1407">
        <f>COUNTIFS(Property_Manual!$A$2:$A$1206,Raw!L1407,Property_Manual!$B$2:$B$1206,Raw!M1407,Property_Manual!$C$2:$C$1206,Raw!N1407,Property_Manual!$D$2:$D$1206,Raw!O1407,Property_Manual!$F$2:$F$1206,"x")</f>
        <v>0</v>
      </c>
      <c r="AW1407" t="str">
        <f t="shared" si="679"/>
        <v>"Agent","NonHumanActor","skeletonIndicator","","boolean",5,"Non-human actors are actors which are not a person; such as robots","Indicator whether a logistics object is a skeleton object","false","false","","https://onerecord.iata.org/ns/cargo#NonHumanActor","https://onerecord.iata.org/ns/cargo#skeletonIndicator","http://www.w3.org/2001/XMLSchema#boolean"</v>
      </c>
      <c r="AX1407" t="str">
        <f t="shared" si="680"/>
        <v/>
      </c>
      <c r="AY1407" t="str">
        <f t="shared" si="681"/>
        <v/>
      </c>
    </row>
    <row r="1408" spans="1:51" x14ac:dyDescent="0.2">
      <c r="A1408" s="5" t="s">
        <v>1255</v>
      </c>
      <c r="B1408" s="5" t="s">
        <v>1836</v>
      </c>
      <c r="C1408" s="5" t="s">
        <v>1130</v>
      </c>
      <c r="D1408" s="5" t="s">
        <v>40</v>
      </c>
      <c r="E1408" s="5" t="s">
        <v>1212</v>
      </c>
      <c r="F1408" s="5" t="s">
        <v>41</v>
      </c>
      <c r="H1408" s="5"/>
      <c r="I1408" s="5" t="s">
        <v>1131</v>
      </c>
      <c r="J1408" s="5" t="s">
        <v>42</v>
      </c>
      <c r="K1408" s="5"/>
      <c r="L1408" t="str">
        <f t="shared" si="651"/>
        <v>NonHumanActor</v>
      </c>
      <c r="M1408" t="str">
        <f t="shared" si="652"/>
        <v>events</v>
      </c>
      <c r="N1408" t="str">
        <f t="shared" si="653"/>
        <v>LogisticsEvent</v>
      </c>
      <c r="O1408" t="str">
        <f t="shared" si="654"/>
        <v/>
      </c>
      <c r="P1408" t="str">
        <f t="shared" si="655"/>
        <v/>
      </c>
      <c r="Q1408" t="str">
        <f t="shared" si="656"/>
        <v>Object</v>
      </c>
      <c r="R1408" t="str">
        <f t="shared" si="657"/>
        <v/>
      </c>
      <c r="S1408" t="str">
        <f t="shared" si="658"/>
        <v/>
      </c>
      <c r="T1408" t="str">
        <f t="shared" si="659"/>
        <v/>
      </c>
      <c r="U1408" t="str">
        <f t="shared" si="660"/>
        <v/>
      </c>
      <c r="V1408" t="str">
        <f t="shared" si="661"/>
        <v/>
      </c>
      <c r="W1408" t="str">
        <f>IF($A1408="Implicit","",COUNTIFS($C$8:C1408,C1408,$A$8:A1408,"Explicit"))</f>
        <v/>
      </c>
      <c r="X1408" t="str">
        <f t="shared" si="662"/>
        <v/>
      </c>
      <c r="Y1408" t="str">
        <f t="shared" si="663"/>
        <v/>
      </c>
      <c r="Z1408" t="str">
        <f t="shared" si="664"/>
        <v/>
      </c>
      <c r="AA1408" t="str">
        <f t="shared" si="665"/>
        <v/>
      </c>
      <c r="AB1408" t="str">
        <f t="shared" si="666"/>
        <v/>
      </c>
      <c r="AC1408" t="str">
        <f t="shared" si="667"/>
        <v/>
      </c>
      <c r="AD1408" t="str">
        <f t="shared" si="668"/>
        <v/>
      </c>
      <c r="AE1408" t="str">
        <f t="shared" si="669"/>
        <v/>
      </c>
      <c r="AF1408" t="str">
        <f t="shared" si="670"/>
        <v/>
      </c>
      <c r="AG1408" t="str">
        <f t="shared" si="671"/>
        <v>"Agent.NonHumanActor"</v>
      </c>
      <c r="AH1408" t="str">
        <f t="shared" si="672"/>
        <v>"events"</v>
      </c>
      <c r="AI1408" t="str">
        <f t="shared" si="673"/>
        <v>"Event.LogisticsEvent"</v>
      </c>
      <c r="AJ1408" t="str">
        <f t="shared" si="674"/>
        <v>""</v>
      </c>
      <c r="AK1408" t="str">
        <f t="shared" si="675"/>
        <v>"hasMany"</v>
      </c>
      <c r="AL1408" t="str">
        <f t="shared" si="676"/>
        <v>"Agent.NonHumanActor","events","Event.LogisticsEvent","","hasMany"</v>
      </c>
      <c r="AN1408">
        <f>COUNTIF(View_conceptual!G:G,L1408)</f>
        <v>0</v>
      </c>
      <c r="AO1408">
        <f>COUNTIF(View_conceptual!H:H,L1408)+COUNTIF(View_conceptual!I:I,N1408)</f>
        <v>0</v>
      </c>
      <c r="AQ1408" t="str">
        <f t="shared" si="677"/>
        <v/>
      </c>
      <c r="AR1408" t="str">
        <f t="shared" si="678"/>
        <v/>
      </c>
      <c r="AT1408">
        <f>COUNTIF(View_full!G:G,L1408)</f>
        <v>1</v>
      </c>
      <c r="AU1408">
        <f>COUNTIF(View_full!H:H,L1408)+COUNTIF(View_full!I:I,N1408)</f>
        <v>0</v>
      </c>
      <c r="AV1408">
        <f>COUNTIFS(Property_Manual!$A$2:$A$1206,Raw!L1408,Property_Manual!$B$2:$B$1206,Raw!M1408,Property_Manual!$C$2:$C$1206,Raw!N1408,Property_Manual!$D$2:$D$1206,Raw!O1408,Property_Manual!$F$2:$F$1206,"x")</f>
        <v>0</v>
      </c>
      <c r="AW1408" t="str">
        <f t="shared" si="679"/>
        <v/>
      </c>
      <c r="AX1408" t="str">
        <f t="shared" si="680"/>
        <v/>
      </c>
      <c r="AY1408" t="str">
        <f t="shared" si="681"/>
        <v/>
      </c>
    </row>
    <row r="1409" spans="1:51" x14ac:dyDescent="0.2">
      <c r="A1409" s="5" t="s">
        <v>1254</v>
      </c>
      <c r="B1409" s="5" t="s">
        <v>1836</v>
      </c>
      <c r="C1409" s="5" t="s">
        <v>100</v>
      </c>
      <c r="D1409" s="5" t="s">
        <v>214</v>
      </c>
      <c r="E1409" s="5" t="s">
        <v>1836</v>
      </c>
      <c r="F1409" s="5" t="s">
        <v>100</v>
      </c>
      <c r="G1409">
        <v>1</v>
      </c>
      <c r="H1409" s="5" t="s">
        <v>216</v>
      </c>
      <c r="I1409" s="5" t="s">
        <v>2212</v>
      </c>
      <c r="J1409" s="5" t="s">
        <v>215</v>
      </c>
      <c r="K1409" s="5" t="s">
        <v>1830</v>
      </c>
      <c r="L1409" t="str">
        <f t="shared" si="651"/>
        <v>Organization</v>
      </c>
      <c r="M1409" t="str">
        <f t="shared" si="652"/>
        <v>parentOrganization</v>
      </c>
      <c r="N1409" t="str">
        <f t="shared" si="653"/>
        <v>Organization</v>
      </c>
      <c r="O1409" t="str">
        <f t="shared" si="654"/>
        <v>subOrganization</v>
      </c>
      <c r="P1409" t="str">
        <f t="shared" si="655"/>
        <v>Carrier|Company|PublicAuthority</v>
      </c>
      <c r="Q1409" t="str">
        <f t="shared" si="656"/>
        <v>Object</v>
      </c>
      <c r="R1409" t="str">
        <f t="shared" si="657"/>
        <v>"Agent"</v>
      </c>
      <c r="S1409" t="str">
        <f t="shared" si="658"/>
        <v>"Organization"</v>
      </c>
      <c r="T1409" t="str">
        <f t="shared" si="659"/>
        <v>"parentOrganization"</v>
      </c>
      <c r="U1409" t="str">
        <f t="shared" si="660"/>
        <v>"Agent"</v>
      </c>
      <c r="V1409" t="str">
        <f t="shared" si="661"/>
        <v>"Organization"</v>
      </c>
      <c r="W1409">
        <f>IF($A1409="Implicit","",COUNTIFS($C$8:C1409,C1409,$A$8:A1409,"Explicit"))</f>
        <v>1</v>
      </c>
      <c r="X1409" t="str">
        <f t="shared" si="662"/>
        <v>"Superclass: Organizations represent a kind of Agent corresponding to social institutions such as companies; societies; etc"</v>
      </c>
      <c r="Y1409" t="str">
        <f t="shared" si="663"/>
        <v>"Reference to the parent Organization"</v>
      </c>
      <c r="Z1409" t="str">
        <f t="shared" si="664"/>
        <v>"false"</v>
      </c>
      <c r="AA1409" t="str">
        <f t="shared" si="665"/>
        <v>"false"</v>
      </c>
      <c r="AB1409" t="str">
        <f t="shared" si="666"/>
        <v>"Carrier|Company|PublicAuthority"</v>
      </c>
      <c r="AC1409" t="str">
        <f t="shared" si="667"/>
        <v>"https://onerecord.iata.org/ns/cargo#Organization"</v>
      </c>
      <c r="AD1409" t="str">
        <f t="shared" si="668"/>
        <v>"https://onerecord.iata.org/ns/cargo#parentOrganization"</v>
      </c>
      <c r="AE1409" t="str">
        <f t="shared" si="669"/>
        <v>"https://onerecord.iata.org/ns/cargo#Organization"</v>
      </c>
      <c r="AF1409" t="str">
        <f t="shared" si="670"/>
        <v>"Agent","Organization","parentOrganization","Agent","Organization",1,"Superclass: Organizations represent a kind of Agent corresponding to social institutions such as companies; societies; etc","Reference to the parent Organization","false","false","Carrier|Company|PublicAuthority","https://onerecord.iata.org/ns/cargo#Organization","https://onerecord.iata.org/ns/cargo#parentOrganization","https://onerecord.iata.org/ns/cargo#Organization"</v>
      </c>
      <c r="AG1409" t="str">
        <f t="shared" si="671"/>
        <v>"Agent.Organization"</v>
      </c>
      <c r="AH1409" t="str">
        <f t="shared" si="672"/>
        <v>"parentOrganization"</v>
      </c>
      <c r="AI1409" t="str">
        <f t="shared" si="673"/>
        <v>"Agent.Organization"</v>
      </c>
      <c r="AJ1409" t="str">
        <f t="shared" si="674"/>
        <v>"subOrganization"</v>
      </c>
      <c r="AK1409" t="str">
        <f t="shared" si="675"/>
        <v>"hasOne"</v>
      </c>
      <c r="AL1409" t="str">
        <f t="shared" si="676"/>
        <v>"Agent.Organization","parentOrganization","Agent.Organization","subOrganization","hasOne"</v>
      </c>
      <c r="AN1409">
        <f>COUNTIF(View_conceptual!G:G,L1409)</f>
        <v>0</v>
      </c>
      <c r="AO1409">
        <f>COUNTIF(View_conceptual!H:H,L1409)+COUNTIF(View_conceptual!I:I,N1409)</f>
        <v>0</v>
      </c>
      <c r="AQ1409" t="str">
        <f t="shared" si="677"/>
        <v/>
      </c>
      <c r="AR1409" t="str">
        <f t="shared" si="678"/>
        <v/>
      </c>
      <c r="AT1409">
        <f>COUNTIF(View_full!G:G,L1409)</f>
        <v>1</v>
      </c>
      <c r="AU1409">
        <f>COUNTIF(View_full!H:H,L1409)+COUNTIF(View_full!I:I,N1409)</f>
        <v>0</v>
      </c>
      <c r="AV1409">
        <f>COUNTIFS(Property_Manual!$A$2:$A$1206,Raw!L1409,Property_Manual!$B$2:$B$1206,Raw!M1409,Property_Manual!$C$2:$C$1206,Raw!N1409,Property_Manual!$D$2:$D$1206,Raw!O1409,Property_Manual!$F$2:$F$1206,"x")</f>
        <v>0</v>
      </c>
      <c r="AW1409" t="str">
        <f t="shared" si="679"/>
        <v>"Agent","Organization","parentOrganization","Agent","Organization",1,"Superclass: Organizations represent a kind of Agent corresponding to social institutions such as companies; societies; etc","Reference to the parent Organization","false","false","Carrier|Company|PublicAuthority","https://onerecord.iata.org/ns/cargo#Organization","https://onerecord.iata.org/ns/cargo#parentOrganization","https://onerecord.iata.org/ns/cargo#Organization"</v>
      </c>
      <c r="AX1409" t="str">
        <f t="shared" si="680"/>
        <v/>
      </c>
      <c r="AY1409" t="str">
        <f t="shared" si="681"/>
        <v/>
      </c>
    </row>
    <row r="1410" spans="1:51" x14ac:dyDescent="0.2">
      <c r="A1410" s="5" t="s">
        <v>1255</v>
      </c>
      <c r="B1410" s="5" t="s">
        <v>1836</v>
      </c>
      <c r="C1410" s="5" t="s">
        <v>100</v>
      </c>
      <c r="D1410" s="5" t="s">
        <v>214</v>
      </c>
      <c r="E1410" s="5" t="s">
        <v>1836</v>
      </c>
      <c r="F1410" s="5" t="s">
        <v>100</v>
      </c>
      <c r="G1410">
        <v>1</v>
      </c>
      <c r="H1410" t="s">
        <v>216</v>
      </c>
      <c r="I1410" s="5" t="s">
        <v>2212</v>
      </c>
      <c r="J1410" s="5" t="s">
        <v>215</v>
      </c>
      <c r="K1410" s="5" t="s">
        <v>1830</v>
      </c>
      <c r="L1410" t="str">
        <f t="shared" si="651"/>
        <v>Organization</v>
      </c>
      <c r="M1410" t="str">
        <f t="shared" si="652"/>
        <v>parentOrganization</v>
      </c>
      <c r="N1410" t="str">
        <f t="shared" si="653"/>
        <v>Organization</v>
      </c>
      <c r="O1410" t="str">
        <f t="shared" si="654"/>
        <v>subOrganization</v>
      </c>
      <c r="P1410" t="str">
        <f t="shared" si="655"/>
        <v>Carrier|Company|PublicAuthority</v>
      </c>
      <c r="Q1410" t="str">
        <f t="shared" si="656"/>
        <v>Object</v>
      </c>
      <c r="R1410" t="str">
        <f t="shared" si="657"/>
        <v/>
      </c>
      <c r="S1410" t="str">
        <f t="shared" si="658"/>
        <v/>
      </c>
      <c r="T1410" t="str">
        <f t="shared" si="659"/>
        <v/>
      </c>
      <c r="U1410" t="str">
        <f t="shared" si="660"/>
        <v/>
      </c>
      <c r="V1410" t="str">
        <f t="shared" si="661"/>
        <v/>
      </c>
      <c r="W1410" t="str">
        <f>IF($A1410="Implicit","",COUNTIFS($C$8:C1410,C1410,$A$8:A1410,"Explicit"))</f>
        <v/>
      </c>
      <c r="X1410" t="str">
        <f t="shared" si="662"/>
        <v/>
      </c>
      <c r="Y1410" t="str">
        <f t="shared" si="663"/>
        <v/>
      </c>
      <c r="Z1410" t="str">
        <f t="shared" si="664"/>
        <v/>
      </c>
      <c r="AA1410" t="str">
        <f t="shared" si="665"/>
        <v/>
      </c>
      <c r="AB1410" t="str">
        <f t="shared" si="666"/>
        <v/>
      </c>
      <c r="AC1410" t="str">
        <f t="shared" si="667"/>
        <v/>
      </c>
      <c r="AD1410" t="str">
        <f t="shared" si="668"/>
        <v/>
      </c>
      <c r="AE1410" t="str">
        <f t="shared" si="669"/>
        <v/>
      </c>
      <c r="AF1410" t="str">
        <f t="shared" si="670"/>
        <v/>
      </c>
      <c r="AG1410" t="str">
        <f t="shared" si="671"/>
        <v>"Agent.Organization"</v>
      </c>
      <c r="AH1410" t="str">
        <f t="shared" si="672"/>
        <v>"parentOrganization"</v>
      </c>
      <c r="AI1410" t="str">
        <f t="shared" si="673"/>
        <v>"Agent.Organization"</v>
      </c>
      <c r="AJ1410" t="str">
        <f t="shared" si="674"/>
        <v>"subOrganization"</v>
      </c>
      <c r="AK1410" t="str">
        <f t="shared" si="675"/>
        <v>"hasOne"</v>
      </c>
      <c r="AL1410" t="str">
        <f t="shared" si="676"/>
        <v>"Agent.Organization","parentOrganization","Agent.Organization","subOrganization","hasOne"</v>
      </c>
      <c r="AN1410">
        <f>COUNTIF(View_conceptual!G:G,L1410)</f>
        <v>0</v>
      </c>
      <c r="AO1410">
        <f>COUNTIF(View_conceptual!H:H,L1410)+COUNTIF(View_conceptual!I:I,N1410)</f>
        <v>0</v>
      </c>
      <c r="AQ1410" t="str">
        <f t="shared" si="677"/>
        <v/>
      </c>
      <c r="AR1410" t="str">
        <f t="shared" si="678"/>
        <v/>
      </c>
      <c r="AT1410">
        <f>COUNTIF(View_full!G:G,L1410)</f>
        <v>1</v>
      </c>
      <c r="AU1410">
        <f>COUNTIF(View_full!H:H,L1410)+COUNTIF(View_full!I:I,N1410)</f>
        <v>0</v>
      </c>
      <c r="AV1410">
        <f>COUNTIFS(Property_Manual!$A$2:$A$1206,Raw!L1410,Property_Manual!$B$2:$B$1206,Raw!M1410,Property_Manual!$C$2:$C$1206,Raw!N1410,Property_Manual!$D$2:$D$1206,Raw!O1410,Property_Manual!$F$2:$F$1206,"x")</f>
        <v>0</v>
      </c>
      <c r="AW1410" t="str">
        <f t="shared" si="679"/>
        <v/>
      </c>
      <c r="AX1410" t="str">
        <f t="shared" si="680"/>
        <v/>
      </c>
      <c r="AY1410" t="str">
        <f t="shared" si="681"/>
        <v/>
      </c>
    </row>
    <row r="1411" spans="1:51" x14ac:dyDescent="0.2">
      <c r="A1411" s="5" t="s">
        <v>1255</v>
      </c>
      <c r="B1411" s="5" t="s">
        <v>1836</v>
      </c>
      <c r="C1411" s="5" t="s">
        <v>100</v>
      </c>
      <c r="D1411" s="5" t="s">
        <v>214</v>
      </c>
      <c r="E1411" s="5" t="s">
        <v>1836</v>
      </c>
      <c r="F1411" s="5" t="s">
        <v>297</v>
      </c>
      <c r="G1411">
        <v>1</v>
      </c>
      <c r="H1411" s="5" t="s">
        <v>216</v>
      </c>
      <c r="I1411" s="5" t="s">
        <v>2212</v>
      </c>
      <c r="J1411" s="5" t="s">
        <v>215</v>
      </c>
      <c r="K1411" s="5"/>
      <c r="L1411" t="str">
        <f t="shared" si="651"/>
        <v>Organization</v>
      </c>
      <c r="M1411" t="str">
        <f t="shared" si="652"/>
        <v>parentOrganization</v>
      </c>
      <c r="N1411" t="str">
        <f t="shared" si="653"/>
        <v>Carrier</v>
      </c>
      <c r="O1411" t="str">
        <f t="shared" si="654"/>
        <v>subOrganization</v>
      </c>
      <c r="P1411" t="str">
        <f t="shared" si="655"/>
        <v/>
      </c>
      <c r="Q1411" t="str">
        <f t="shared" si="656"/>
        <v>Object</v>
      </c>
      <c r="R1411" t="str">
        <f t="shared" si="657"/>
        <v/>
      </c>
      <c r="S1411" t="str">
        <f t="shared" si="658"/>
        <v/>
      </c>
      <c r="T1411" t="str">
        <f t="shared" si="659"/>
        <v/>
      </c>
      <c r="U1411" t="str">
        <f t="shared" si="660"/>
        <v/>
      </c>
      <c r="V1411" t="str">
        <f t="shared" si="661"/>
        <v/>
      </c>
      <c r="W1411" t="str">
        <f>IF($A1411="Implicit","",COUNTIFS($C$8:C1411,C1411,$A$8:A1411,"Explicit"))</f>
        <v/>
      </c>
      <c r="X1411" t="str">
        <f t="shared" si="662"/>
        <v/>
      </c>
      <c r="Y1411" t="str">
        <f t="shared" si="663"/>
        <v/>
      </c>
      <c r="Z1411" t="str">
        <f t="shared" si="664"/>
        <v/>
      </c>
      <c r="AA1411" t="str">
        <f t="shared" si="665"/>
        <v/>
      </c>
      <c r="AB1411" t="str">
        <f t="shared" si="666"/>
        <v/>
      </c>
      <c r="AC1411" t="str">
        <f t="shared" si="667"/>
        <v/>
      </c>
      <c r="AD1411" t="str">
        <f t="shared" si="668"/>
        <v/>
      </c>
      <c r="AE1411" t="str">
        <f t="shared" si="669"/>
        <v/>
      </c>
      <c r="AF1411" t="str">
        <f t="shared" si="670"/>
        <v/>
      </c>
      <c r="AG1411" t="str">
        <f t="shared" si="671"/>
        <v>"Agent.Organization"</v>
      </c>
      <c r="AH1411" t="str">
        <f t="shared" si="672"/>
        <v>"parentOrganization"</v>
      </c>
      <c r="AI1411" t="str">
        <f t="shared" si="673"/>
        <v>"Agent.Carrier"</v>
      </c>
      <c r="AJ1411" t="str">
        <f t="shared" si="674"/>
        <v>"subOrganization"</v>
      </c>
      <c r="AK1411" t="str">
        <f t="shared" si="675"/>
        <v>"hasOne"</v>
      </c>
      <c r="AL1411" t="str">
        <f t="shared" si="676"/>
        <v>"Agent.Organization","parentOrganization","Agent.Carrier","subOrganization","hasOne"</v>
      </c>
      <c r="AN1411">
        <f>COUNTIF(View_conceptual!G:G,L1411)</f>
        <v>0</v>
      </c>
      <c r="AO1411">
        <f>COUNTIF(View_conceptual!H:H,L1411)+COUNTIF(View_conceptual!I:I,N1411)</f>
        <v>0</v>
      </c>
      <c r="AQ1411" t="str">
        <f t="shared" si="677"/>
        <v/>
      </c>
      <c r="AR1411" t="str">
        <f t="shared" si="678"/>
        <v/>
      </c>
      <c r="AT1411">
        <f>COUNTIF(View_full!G:G,L1411)</f>
        <v>1</v>
      </c>
      <c r="AU1411">
        <f>COUNTIF(View_full!H:H,L1411)+COUNTIF(View_full!I:I,N1411)</f>
        <v>0</v>
      </c>
      <c r="AV1411">
        <f>COUNTIFS(Property_Manual!$A$2:$A$1206,Raw!L1411,Property_Manual!$B$2:$B$1206,Raw!M1411,Property_Manual!$C$2:$C$1206,Raw!N1411,Property_Manual!$D$2:$D$1206,Raw!O1411,Property_Manual!$F$2:$F$1206,"x")</f>
        <v>0</v>
      </c>
      <c r="AW1411" t="str">
        <f t="shared" si="679"/>
        <v/>
      </c>
      <c r="AX1411" t="str">
        <f t="shared" si="680"/>
        <v/>
      </c>
      <c r="AY1411" t="str">
        <f t="shared" si="681"/>
        <v/>
      </c>
    </row>
    <row r="1412" spans="1:51" x14ac:dyDescent="0.2">
      <c r="A1412" s="5" t="s">
        <v>1255</v>
      </c>
      <c r="B1412" s="5" t="s">
        <v>1836</v>
      </c>
      <c r="C1412" s="5" t="s">
        <v>100</v>
      </c>
      <c r="D1412" s="5" t="s">
        <v>214</v>
      </c>
      <c r="E1412" s="5" t="s">
        <v>1836</v>
      </c>
      <c r="F1412" s="5" t="s">
        <v>230</v>
      </c>
      <c r="G1412">
        <v>1</v>
      </c>
      <c r="H1412" t="s">
        <v>216</v>
      </c>
      <c r="I1412" s="5" t="s">
        <v>2212</v>
      </c>
      <c r="J1412" s="5" t="s">
        <v>215</v>
      </c>
      <c r="K1412" s="5" t="s">
        <v>297</v>
      </c>
      <c r="L1412" t="str">
        <f t="shared" si="651"/>
        <v>Organization</v>
      </c>
      <c r="M1412" t="str">
        <f t="shared" si="652"/>
        <v>parentOrganization</v>
      </c>
      <c r="N1412" t="str">
        <f t="shared" si="653"/>
        <v>Company</v>
      </c>
      <c r="O1412" t="str">
        <f t="shared" si="654"/>
        <v>subOrganization</v>
      </c>
      <c r="P1412" t="str">
        <f t="shared" si="655"/>
        <v>Carrier</v>
      </c>
      <c r="Q1412" t="str">
        <f t="shared" si="656"/>
        <v>Object</v>
      </c>
      <c r="R1412" t="str">
        <f t="shared" si="657"/>
        <v/>
      </c>
      <c r="S1412" t="str">
        <f t="shared" si="658"/>
        <v/>
      </c>
      <c r="T1412" t="str">
        <f t="shared" si="659"/>
        <v/>
      </c>
      <c r="U1412" t="str">
        <f t="shared" si="660"/>
        <v/>
      </c>
      <c r="V1412" t="str">
        <f t="shared" si="661"/>
        <v/>
      </c>
      <c r="W1412" t="str">
        <f>IF($A1412="Implicit","",COUNTIFS($C$8:C1412,C1412,$A$8:A1412,"Explicit"))</f>
        <v/>
      </c>
      <c r="X1412" t="str">
        <f t="shared" si="662"/>
        <v/>
      </c>
      <c r="Y1412" t="str">
        <f t="shared" si="663"/>
        <v/>
      </c>
      <c r="Z1412" t="str">
        <f t="shared" si="664"/>
        <v/>
      </c>
      <c r="AA1412" t="str">
        <f t="shared" si="665"/>
        <v/>
      </c>
      <c r="AB1412" t="str">
        <f t="shared" si="666"/>
        <v/>
      </c>
      <c r="AC1412" t="str">
        <f t="shared" si="667"/>
        <v/>
      </c>
      <c r="AD1412" t="str">
        <f t="shared" si="668"/>
        <v/>
      </c>
      <c r="AE1412" t="str">
        <f t="shared" si="669"/>
        <v/>
      </c>
      <c r="AF1412" t="str">
        <f t="shared" si="670"/>
        <v/>
      </c>
      <c r="AG1412" t="str">
        <f t="shared" si="671"/>
        <v>"Agent.Organization"</v>
      </c>
      <c r="AH1412" t="str">
        <f t="shared" si="672"/>
        <v>"parentOrganization"</v>
      </c>
      <c r="AI1412" t="str">
        <f t="shared" si="673"/>
        <v>"Agent.Company"</v>
      </c>
      <c r="AJ1412" t="str">
        <f t="shared" si="674"/>
        <v>"subOrganization"</v>
      </c>
      <c r="AK1412" t="str">
        <f t="shared" si="675"/>
        <v>"hasOne"</v>
      </c>
      <c r="AL1412" t="str">
        <f t="shared" si="676"/>
        <v>"Agent.Organization","parentOrganization","Agent.Company","subOrganization","hasOne"</v>
      </c>
      <c r="AN1412">
        <f>COUNTIF(View_conceptual!G:G,L1412)</f>
        <v>0</v>
      </c>
      <c r="AO1412">
        <f>COUNTIF(View_conceptual!H:H,L1412)+COUNTIF(View_conceptual!I:I,N1412)</f>
        <v>0</v>
      </c>
      <c r="AQ1412" t="str">
        <f t="shared" si="677"/>
        <v/>
      </c>
      <c r="AR1412" t="str">
        <f t="shared" si="678"/>
        <v/>
      </c>
      <c r="AT1412">
        <f>COUNTIF(View_full!G:G,L1412)</f>
        <v>1</v>
      </c>
      <c r="AU1412">
        <f>COUNTIF(View_full!H:H,L1412)+COUNTIF(View_full!I:I,N1412)</f>
        <v>0</v>
      </c>
      <c r="AV1412">
        <f>COUNTIFS(Property_Manual!$A$2:$A$1206,Raw!L1412,Property_Manual!$B$2:$B$1206,Raw!M1412,Property_Manual!$C$2:$C$1206,Raw!N1412,Property_Manual!$D$2:$D$1206,Raw!O1412,Property_Manual!$F$2:$F$1206,"x")</f>
        <v>0</v>
      </c>
      <c r="AW1412" t="str">
        <f t="shared" si="679"/>
        <v/>
      </c>
      <c r="AX1412" t="str">
        <f t="shared" si="680"/>
        <v/>
      </c>
      <c r="AY1412" t="str">
        <f t="shared" si="681"/>
        <v/>
      </c>
    </row>
    <row r="1413" spans="1:51" x14ac:dyDescent="0.2">
      <c r="A1413" s="5" t="s">
        <v>1255</v>
      </c>
      <c r="B1413" s="5" t="s">
        <v>1836</v>
      </c>
      <c r="C1413" s="5" t="s">
        <v>100</v>
      </c>
      <c r="D1413" s="5" t="s">
        <v>214</v>
      </c>
      <c r="E1413" s="5" t="s">
        <v>1836</v>
      </c>
      <c r="F1413" s="5" t="s">
        <v>1132</v>
      </c>
      <c r="G1413">
        <v>1</v>
      </c>
      <c r="H1413" t="s">
        <v>216</v>
      </c>
      <c r="I1413" s="5" t="s">
        <v>2212</v>
      </c>
      <c r="J1413" s="5" t="s">
        <v>215</v>
      </c>
      <c r="K1413" s="5"/>
      <c r="L1413" t="str">
        <f t="shared" si="651"/>
        <v>Organization</v>
      </c>
      <c r="M1413" t="str">
        <f t="shared" si="652"/>
        <v>parentOrganization</v>
      </c>
      <c r="N1413" t="str">
        <f t="shared" si="653"/>
        <v>PublicAuthority</v>
      </c>
      <c r="O1413" t="str">
        <f t="shared" si="654"/>
        <v>subOrganization</v>
      </c>
      <c r="P1413" t="str">
        <f t="shared" si="655"/>
        <v/>
      </c>
      <c r="Q1413" t="str">
        <f t="shared" si="656"/>
        <v>Object</v>
      </c>
      <c r="R1413" t="str">
        <f t="shared" si="657"/>
        <v/>
      </c>
      <c r="S1413" t="str">
        <f t="shared" si="658"/>
        <v/>
      </c>
      <c r="T1413" t="str">
        <f t="shared" si="659"/>
        <v/>
      </c>
      <c r="U1413" t="str">
        <f t="shared" si="660"/>
        <v/>
      </c>
      <c r="V1413" t="str">
        <f t="shared" si="661"/>
        <v/>
      </c>
      <c r="W1413" t="str">
        <f>IF($A1413="Implicit","",COUNTIFS($C$8:C1413,C1413,$A$8:A1413,"Explicit"))</f>
        <v/>
      </c>
      <c r="X1413" t="str">
        <f t="shared" si="662"/>
        <v/>
      </c>
      <c r="Y1413" t="str">
        <f t="shared" si="663"/>
        <v/>
      </c>
      <c r="Z1413" t="str">
        <f t="shared" si="664"/>
        <v/>
      </c>
      <c r="AA1413" t="str">
        <f t="shared" si="665"/>
        <v/>
      </c>
      <c r="AB1413" t="str">
        <f t="shared" si="666"/>
        <v/>
      </c>
      <c r="AC1413" t="str">
        <f t="shared" si="667"/>
        <v/>
      </c>
      <c r="AD1413" t="str">
        <f t="shared" si="668"/>
        <v/>
      </c>
      <c r="AE1413" t="str">
        <f t="shared" si="669"/>
        <v/>
      </c>
      <c r="AF1413" t="str">
        <f t="shared" si="670"/>
        <v/>
      </c>
      <c r="AG1413" t="str">
        <f t="shared" si="671"/>
        <v>"Agent.Organization"</v>
      </c>
      <c r="AH1413" t="str">
        <f t="shared" si="672"/>
        <v>"parentOrganization"</v>
      </c>
      <c r="AI1413" t="str">
        <f t="shared" si="673"/>
        <v>"Agent.PublicAuthority"</v>
      </c>
      <c r="AJ1413" t="str">
        <f t="shared" si="674"/>
        <v>"subOrganization"</v>
      </c>
      <c r="AK1413" t="str">
        <f t="shared" si="675"/>
        <v>"hasOne"</v>
      </c>
      <c r="AL1413" t="str">
        <f t="shared" si="676"/>
        <v>"Agent.Organization","parentOrganization","Agent.PublicAuthority","subOrganization","hasOne"</v>
      </c>
      <c r="AN1413">
        <f>COUNTIF(View_conceptual!G:G,L1413)</f>
        <v>0</v>
      </c>
      <c r="AO1413">
        <f>COUNTIF(View_conceptual!H:H,L1413)+COUNTIF(View_conceptual!I:I,N1413)</f>
        <v>0</v>
      </c>
      <c r="AQ1413" t="str">
        <f t="shared" si="677"/>
        <v/>
      </c>
      <c r="AR1413" t="str">
        <f t="shared" si="678"/>
        <v/>
      </c>
      <c r="AT1413">
        <f>COUNTIF(View_full!G:G,L1413)</f>
        <v>1</v>
      </c>
      <c r="AU1413">
        <f>COUNTIF(View_full!H:H,L1413)+COUNTIF(View_full!I:I,N1413)</f>
        <v>0</v>
      </c>
      <c r="AV1413">
        <f>COUNTIFS(Property_Manual!$A$2:$A$1206,Raw!L1413,Property_Manual!$B$2:$B$1206,Raw!M1413,Property_Manual!$C$2:$C$1206,Raw!N1413,Property_Manual!$D$2:$D$1206,Raw!O1413,Property_Manual!$F$2:$F$1206,"x")</f>
        <v>0</v>
      </c>
      <c r="AW1413" t="str">
        <f t="shared" si="679"/>
        <v/>
      </c>
      <c r="AX1413" t="str">
        <f t="shared" si="680"/>
        <v/>
      </c>
      <c r="AY1413" t="str">
        <f t="shared" si="681"/>
        <v/>
      </c>
    </row>
    <row r="1414" spans="1:51" x14ac:dyDescent="0.2">
      <c r="A1414" s="5" t="s">
        <v>1254</v>
      </c>
      <c r="B1414" s="5" t="s">
        <v>1836</v>
      </c>
      <c r="C1414" s="5" t="s">
        <v>100</v>
      </c>
      <c r="D1414" s="5" t="s">
        <v>38</v>
      </c>
      <c r="E1414" s="5" t="s">
        <v>1209</v>
      </c>
      <c r="F1414" s="5" t="s">
        <v>23</v>
      </c>
      <c r="H1414" s="5" t="s">
        <v>415</v>
      </c>
      <c r="I1414" s="5" t="s">
        <v>2212</v>
      </c>
      <c r="J1414" s="5" t="s">
        <v>39</v>
      </c>
      <c r="K1414" s="5"/>
      <c r="L1414" t="str">
        <f t="shared" si="651"/>
        <v>Organization</v>
      </c>
      <c r="M1414" t="str">
        <f t="shared" si="652"/>
        <v>checks</v>
      </c>
      <c r="N1414" t="str">
        <f t="shared" si="653"/>
        <v>Check</v>
      </c>
      <c r="O1414" t="str">
        <f t="shared" si="654"/>
        <v>checkedObject</v>
      </c>
      <c r="P1414" t="str">
        <f t="shared" si="655"/>
        <v/>
      </c>
      <c r="Q1414" t="str">
        <f t="shared" si="656"/>
        <v>Object</v>
      </c>
      <c r="R1414" t="str">
        <f t="shared" si="657"/>
        <v>"Agent"</v>
      </c>
      <c r="S1414" t="str">
        <f t="shared" si="658"/>
        <v>"Organization"</v>
      </c>
      <c r="T1414" t="str">
        <f t="shared" si="659"/>
        <v>"checks"</v>
      </c>
      <c r="U1414" t="str">
        <f t="shared" si="660"/>
        <v>"Action"</v>
      </c>
      <c r="V1414" t="str">
        <f t="shared" si="661"/>
        <v>"Check"</v>
      </c>
      <c r="W1414">
        <f>IF($A1414="Implicit","",COUNTIFS($C$8:C1414,C1414,$A$8:A1414,"Explicit"))</f>
        <v>2</v>
      </c>
      <c r="X1414" t="str">
        <f t="shared" si="662"/>
        <v>"Superclass: Organizations represent a kind of Agent corresponding to social institutions such as companies; societies; etc"</v>
      </c>
      <c r="Y1414" t="str">
        <f t="shared" si="663"/>
        <v>"References to the CheckActions performed on the object"</v>
      </c>
      <c r="Z1414" t="str">
        <f t="shared" si="664"/>
        <v>"true"</v>
      </c>
      <c r="AA1414" t="str">
        <f t="shared" si="665"/>
        <v>"false"</v>
      </c>
      <c r="AB1414" t="str">
        <f t="shared" si="666"/>
        <v>""</v>
      </c>
      <c r="AC1414" t="str">
        <f t="shared" si="667"/>
        <v>"https://onerecord.iata.org/ns/cargo#Organization"</v>
      </c>
      <c r="AD1414" t="str">
        <f t="shared" si="668"/>
        <v>"https://onerecord.iata.org/ns/cargo#checks"</v>
      </c>
      <c r="AE1414" t="str">
        <f t="shared" si="669"/>
        <v>"https://onerecord.iata.org/ns/cargo#Check"</v>
      </c>
      <c r="AF1414" t="str">
        <f t="shared" si="670"/>
        <v>"Agent","Organization","checks","Action","Check",2,"Superclass: Organizations represent a kind of Agent corresponding to social institutions such as companies; societies; etc","References to the CheckActions performed on the object","true","false","","https://onerecord.iata.org/ns/cargo#Organization","https://onerecord.iata.org/ns/cargo#checks","https://onerecord.iata.org/ns/cargo#Check"</v>
      </c>
      <c r="AG1414" t="str">
        <f t="shared" si="671"/>
        <v>"Agent.Organization"</v>
      </c>
      <c r="AH1414" t="str">
        <f t="shared" si="672"/>
        <v>"checks"</v>
      </c>
      <c r="AI1414" t="str">
        <f t="shared" si="673"/>
        <v>"Action.Check"</v>
      </c>
      <c r="AJ1414" t="str">
        <f t="shared" si="674"/>
        <v>"checkedObject"</v>
      </c>
      <c r="AK1414" t="str">
        <f t="shared" si="675"/>
        <v>"hasMany"</v>
      </c>
      <c r="AL1414" t="str">
        <f t="shared" si="676"/>
        <v>"Agent.Organization","checks","Action.Check","checkedObject","hasMany"</v>
      </c>
      <c r="AN1414">
        <f>COUNTIF(View_conceptual!G:G,L1414)</f>
        <v>0</v>
      </c>
      <c r="AO1414">
        <f>COUNTIF(View_conceptual!H:H,L1414)+COUNTIF(View_conceptual!I:I,N1414)</f>
        <v>0</v>
      </c>
      <c r="AQ1414" t="str">
        <f t="shared" si="677"/>
        <v/>
      </c>
      <c r="AR1414" t="str">
        <f t="shared" si="678"/>
        <v/>
      </c>
      <c r="AT1414">
        <f>COUNTIF(View_full!G:G,L1414)</f>
        <v>1</v>
      </c>
      <c r="AU1414">
        <f>COUNTIF(View_full!H:H,L1414)+COUNTIF(View_full!I:I,N1414)</f>
        <v>0</v>
      </c>
      <c r="AV1414">
        <f>COUNTIFS(Property_Manual!$A$2:$A$1206,Raw!L1414,Property_Manual!$B$2:$B$1206,Raw!M1414,Property_Manual!$C$2:$C$1206,Raw!N1414,Property_Manual!$D$2:$D$1206,Raw!O1414,Property_Manual!$F$2:$F$1206,"x")</f>
        <v>0</v>
      </c>
      <c r="AW1414" t="str">
        <f t="shared" si="679"/>
        <v>"Agent","Organization","checks","Action","Check",2,"Superclass: Organizations represent a kind of Agent corresponding to social institutions such as companies; societies; etc","References to the CheckActions performed on the object","true","false","","https://onerecord.iata.org/ns/cargo#Organization","https://onerecord.iata.org/ns/cargo#checks","https://onerecord.iata.org/ns/cargo#Check"</v>
      </c>
      <c r="AX1414" t="str">
        <f t="shared" si="680"/>
        <v/>
      </c>
      <c r="AY1414" t="str">
        <f t="shared" si="681"/>
        <v/>
      </c>
    </row>
    <row r="1415" spans="1:51" x14ac:dyDescent="0.2">
      <c r="A1415" s="5" t="s">
        <v>1254</v>
      </c>
      <c r="B1415" s="5" t="s">
        <v>1836</v>
      </c>
      <c r="C1415" s="5" t="s">
        <v>100</v>
      </c>
      <c r="D1415" s="5" t="s">
        <v>43</v>
      </c>
      <c r="E1415" s="5" t="s">
        <v>1198</v>
      </c>
      <c r="F1415" s="5" t="s">
        <v>44</v>
      </c>
      <c r="H1415" s="5" t="s">
        <v>654</v>
      </c>
      <c r="I1415" s="5" t="s">
        <v>2212</v>
      </c>
      <c r="J1415" s="5" t="s">
        <v>45</v>
      </c>
      <c r="K1415" s="5"/>
      <c r="L1415" t="str">
        <f t="shared" si="651"/>
        <v>Organization</v>
      </c>
      <c r="M1415" t="str">
        <f t="shared" si="652"/>
        <v>externalReferences</v>
      </c>
      <c r="N1415" t="str">
        <f t="shared" si="653"/>
        <v>ExternalReference</v>
      </c>
      <c r="O1415" t="str">
        <f t="shared" si="654"/>
        <v>referenceForObjects</v>
      </c>
      <c r="P1415" t="str">
        <f t="shared" si="655"/>
        <v/>
      </c>
      <c r="Q1415" t="str">
        <f t="shared" si="656"/>
        <v>Object</v>
      </c>
      <c r="R1415" t="str">
        <f t="shared" si="657"/>
        <v>"Agent"</v>
      </c>
      <c r="S1415" t="str">
        <f t="shared" si="658"/>
        <v>"Organization"</v>
      </c>
      <c r="T1415" t="str">
        <f t="shared" si="659"/>
        <v>"externalReferences"</v>
      </c>
      <c r="U1415" t="str">
        <f t="shared" si="660"/>
        <v>"Common"</v>
      </c>
      <c r="V1415" t="str">
        <f t="shared" si="661"/>
        <v>"ExternalReference"</v>
      </c>
      <c r="W1415">
        <f>IF($A1415="Implicit","",COUNTIFS($C$8:C1415,C1415,$A$8:A1415,"Explicit"))</f>
        <v>3</v>
      </c>
      <c r="X1415" t="str">
        <f t="shared" si="662"/>
        <v>"Superclass: Organizations represent a kind of Agent corresponding to social institutions such as companies; societies; etc"</v>
      </c>
      <c r="Y1415" t="str">
        <f t="shared" si="663"/>
        <v>"References to all associated ExternalReferences"</v>
      </c>
      <c r="Z1415" t="str">
        <f t="shared" si="664"/>
        <v>"true"</v>
      </c>
      <c r="AA1415" t="str">
        <f t="shared" si="665"/>
        <v>"false"</v>
      </c>
      <c r="AB1415" t="str">
        <f t="shared" si="666"/>
        <v>""</v>
      </c>
      <c r="AC1415" t="str">
        <f t="shared" si="667"/>
        <v>"https://onerecord.iata.org/ns/cargo#Organization"</v>
      </c>
      <c r="AD1415" t="str">
        <f t="shared" si="668"/>
        <v>"https://onerecord.iata.org/ns/cargo#externalReferences"</v>
      </c>
      <c r="AE1415" t="str">
        <f t="shared" si="669"/>
        <v>"https://onerecord.iata.org/ns/cargo#ExternalReference"</v>
      </c>
      <c r="AF1415" t="str">
        <f t="shared" si="670"/>
        <v>"Agent","Organization","externalReferences","Common","ExternalReference",3,"Superclass: Organizations represent a kind of Agent corresponding to social institutions such as companies; societies; etc","References to all associated ExternalReferences","true","false","","https://onerecord.iata.org/ns/cargo#Organization","https://onerecord.iata.org/ns/cargo#externalReferences","https://onerecord.iata.org/ns/cargo#ExternalReference"</v>
      </c>
      <c r="AG1415" t="str">
        <f t="shared" si="671"/>
        <v>"Agent.Organization"</v>
      </c>
      <c r="AH1415" t="str">
        <f t="shared" si="672"/>
        <v>"externalReferences"</v>
      </c>
      <c r="AI1415" t="str">
        <f t="shared" si="673"/>
        <v>"Common.ExternalReference"</v>
      </c>
      <c r="AJ1415" t="str">
        <f t="shared" si="674"/>
        <v>"referenceForObjects"</v>
      </c>
      <c r="AK1415" t="str">
        <f t="shared" si="675"/>
        <v>"hasMany"</v>
      </c>
      <c r="AL1415" t="str">
        <f t="shared" si="676"/>
        <v>"Agent.Organization","externalReferences","Common.ExternalReference","referenceForObjects","hasMany"</v>
      </c>
      <c r="AN1415">
        <f>COUNTIF(View_conceptual!G:G,L1415)</f>
        <v>0</v>
      </c>
      <c r="AO1415">
        <f>COUNTIF(View_conceptual!H:H,L1415)+COUNTIF(View_conceptual!I:I,N1415)</f>
        <v>0</v>
      </c>
      <c r="AQ1415" t="str">
        <f t="shared" si="677"/>
        <v/>
      </c>
      <c r="AR1415" t="str">
        <f t="shared" si="678"/>
        <v/>
      </c>
      <c r="AT1415">
        <f>COUNTIF(View_full!G:G,L1415)</f>
        <v>1</v>
      </c>
      <c r="AU1415">
        <f>COUNTIF(View_full!H:H,L1415)+COUNTIF(View_full!I:I,N1415)</f>
        <v>0</v>
      </c>
      <c r="AV1415">
        <f>COUNTIFS(Property_Manual!$A$2:$A$1206,Raw!L1415,Property_Manual!$B$2:$B$1206,Raw!M1415,Property_Manual!$C$2:$C$1206,Raw!N1415,Property_Manual!$D$2:$D$1206,Raw!O1415,Property_Manual!$F$2:$F$1206,"x")</f>
        <v>0</v>
      </c>
      <c r="AW1415" t="str">
        <f t="shared" si="679"/>
        <v>"Agent","Organization","externalReferences","Common","ExternalReference",3,"Superclass: Organizations represent a kind of Agent corresponding to social institutions such as companies; societies; etc","References to all associated ExternalReferences","true","false","","https://onerecord.iata.org/ns/cargo#Organization","https://onerecord.iata.org/ns/cargo#externalReferences","https://onerecord.iata.org/ns/cargo#ExternalReference"</v>
      </c>
      <c r="AX1415" t="str">
        <f t="shared" si="680"/>
        <v/>
      </c>
      <c r="AY1415" t="str">
        <f t="shared" si="681"/>
        <v/>
      </c>
    </row>
    <row r="1416" spans="1:51" x14ac:dyDescent="0.2">
      <c r="A1416" s="5" t="s">
        <v>1254</v>
      </c>
      <c r="B1416" s="5" t="s">
        <v>1836</v>
      </c>
      <c r="C1416" s="5" t="s">
        <v>100</v>
      </c>
      <c r="D1416" s="5" t="s">
        <v>212</v>
      </c>
      <c r="E1416" s="5" t="s">
        <v>1198</v>
      </c>
      <c r="F1416" s="5" t="s">
        <v>89</v>
      </c>
      <c r="G1416">
        <v>1</v>
      </c>
      <c r="I1416" s="5" t="s">
        <v>2212</v>
      </c>
      <c r="J1416" s="5" t="s">
        <v>213</v>
      </c>
      <c r="K1416" s="5"/>
      <c r="L1416" t="str">
        <f t="shared" si="651"/>
        <v>Organization</v>
      </c>
      <c r="M1416" t="str">
        <f t="shared" si="652"/>
        <v>basedAtLocation</v>
      </c>
      <c r="N1416" t="str">
        <f t="shared" si="653"/>
        <v>Location</v>
      </c>
      <c r="O1416" t="str">
        <f t="shared" si="654"/>
        <v/>
      </c>
      <c r="P1416" t="str">
        <f t="shared" si="655"/>
        <v/>
      </c>
      <c r="Q1416" t="str">
        <f t="shared" si="656"/>
        <v>Object</v>
      </c>
      <c r="R1416" t="str">
        <f t="shared" si="657"/>
        <v>"Agent"</v>
      </c>
      <c r="S1416" t="str">
        <f t="shared" si="658"/>
        <v>"Organization"</v>
      </c>
      <c r="T1416" t="str">
        <f t="shared" si="659"/>
        <v>"basedAtLocation"</v>
      </c>
      <c r="U1416" t="str">
        <f t="shared" si="660"/>
        <v>"Common"</v>
      </c>
      <c r="V1416" t="str">
        <f t="shared" si="661"/>
        <v>"Location"</v>
      </c>
      <c r="W1416">
        <f>IF($A1416="Implicit","",COUNTIFS($C$8:C1416,C1416,$A$8:A1416,"Explicit"))</f>
        <v>4</v>
      </c>
      <c r="X1416" t="str">
        <f t="shared" si="662"/>
        <v>"Superclass: Organizations represent a kind of Agent corresponding to social institutions such as companies; societies; etc"</v>
      </c>
      <c r="Y1416" t="str">
        <f t="shared" si="663"/>
        <v>"Reference to the Location where the Organization is based at or headquartered"</v>
      </c>
      <c r="Z1416" t="str">
        <f t="shared" si="664"/>
        <v>"false"</v>
      </c>
      <c r="AA1416" t="str">
        <f t="shared" si="665"/>
        <v>"false"</v>
      </c>
      <c r="AB1416" t="str">
        <f t="shared" si="666"/>
        <v>""</v>
      </c>
      <c r="AC1416" t="str">
        <f t="shared" si="667"/>
        <v>"https://onerecord.iata.org/ns/cargo#Organization"</v>
      </c>
      <c r="AD1416" t="str">
        <f t="shared" si="668"/>
        <v>"https://onerecord.iata.org/ns/cargo#basedAtLocation"</v>
      </c>
      <c r="AE1416" t="str">
        <f t="shared" si="669"/>
        <v>"https://onerecord.iata.org/ns/cargo#Location"</v>
      </c>
      <c r="AF1416" t="str">
        <f t="shared" si="670"/>
        <v>"Agent","Organization","basedAtLocation","Common","Location",4,"Superclass: Organizations represent a kind of Agent corresponding to social institutions such as companies; societies; etc","Reference to the Location where the Organization is based at or headquartered","false","false","","https://onerecord.iata.org/ns/cargo#Organization","https://onerecord.iata.org/ns/cargo#basedAtLocation","https://onerecord.iata.org/ns/cargo#Location"</v>
      </c>
      <c r="AG1416" t="str">
        <f t="shared" si="671"/>
        <v>"Agent.Organization"</v>
      </c>
      <c r="AH1416" t="str">
        <f t="shared" si="672"/>
        <v>"basedAtLocation"</v>
      </c>
      <c r="AI1416" t="str">
        <f t="shared" si="673"/>
        <v>"Common.Location"</v>
      </c>
      <c r="AJ1416" t="str">
        <f t="shared" si="674"/>
        <v>""</v>
      </c>
      <c r="AK1416" t="str">
        <f t="shared" si="675"/>
        <v>"hasOne"</v>
      </c>
      <c r="AL1416" t="str">
        <f t="shared" si="676"/>
        <v>"Agent.Organization","basedAtLocation","Common.Location","","hasOne"</v>
      </c>
      <c r="AN1416">
        <f>COUNTIF(View_conceptual!G:G,L1416)</f>
        <v>0</v>
      </c>
      <c r="AO1416">
        <f>COUNTIF(View_conceptual!H:H,L1416)+COUNTIF(View_conceptual!I:I,N1416)</f>
        <v>0</v>
      </c>
      <c r="AQ1416" t="str">
        <f t="shared" si="677"/>
        <v/>
      </c>
      <c r="AR1416" t="str">
        <f t="shared" si="678"/>
        <v/>
      </c>
      <c r="AT1416">
        <f>COUNTIF(View_full!G:G,L1416)</f>
        <v>1</v>
      </c>
      <c r="AU1416">
        <f>COUNTIF(View_full!H:H,L1416)+COUNTIF(View_full!I:I,N1416)</f>
        <v>0</v>
      </c>
      <c r="AV1416">
        <f>COUNTIFS(Property_Manual!$A$2:$A$1206,Raw!L1416,Property_Manual!$B$2:$B$1206,Raw!M1416,Property_Manual!$C$2:$C$1206,Raw!N1416,Property_Manual!$D$2:$D$1206,Raw!O1416,Property_Manual!$F$2:$F$1206,"x")</f>
        <v>0</v>
      </c>
      <c r="AW1416" t="str">
        <f t="shared" si="679"/>
        <v>"Agent","Organization","basedAtLocation","Common","Location",4,"Superclass: Organizations represent a kind of Agent corresponding to social institutions such as companies; societies; etc","Reference to the Location where the Organization is based at or headquartered","false","false","","https://onerecord.iata.org/ns/cargo#Organization","https://onerecord.iata.org/ns/cargo#basedAtLocation","https://onerecord.iata.org/ns/cargo#Location"</v>
      </c>
      <c r="AX1416" t="str">
        <f t="shared" si="680"/>
        <v/>
      </c>
      <c r="AY1416" t="str">
        <f t="shared" si="681"/>
        <v/>
      </c>
    </row>
    <row r="1417" spans="1:51" x14ac:dyDescent="0.2">
      <c r="A1417" s="5" t="s">
        <v>1254</v>
      </c>
      <c r="B1417" s="5" t="s">
        <v>1836</v>
      </c>
      <c r="C1417" s="5" t="s">
        <v>100</v>
      </c>
      <c r="D1417" s="5" t="s">
        <v>29</v>
      </c>
      <c r="E1417" t="s">
        <v>1836</v>
      </c>
      <c r="F1417" s="5" t="s">
        <v>30</v>
      </c>
      <c r="H1417" t="s">
        <v>99</v>
      </c>
      <c r="I1417" s="5" t="s">
        <v>2212</v>
      </c>
      <c r="J1417" s="5" t="s">
        <v>31</v>
      </c>
      <c r="K1417" s="5" t="s">
        <v>1831</v>
      </c>
      <c r="L1417" t="str">
        <f t="shared" ref="L1417:L1480" si="682">SUBSTITUTE(SUBSTITUTE(SUBSTITUTE(C1417,$B$2,$A$2),$B$3,$A$3),$B$4,$A$4)</f>
        <v>Organization</v>
      </c>
      <c r="M1417" t="str">
        <f t="shared" ref="M1417:M1480" si="683">SUBSTITUTE(SUBSTITUTE(SUBSTITUTE(D1417,$B$2,$A$2),$B$3,$A$3),$A$4,$B$4)</f>
        <v>contactPersons</v>
      </c>
      <c r="N1417" t="str">
        <f t="shared" ref="N1417:N1480" si="684">SUBSTITUTE(SUBSTITUTE(SUBSTITUTE(F1417,$B$2,$A$2),$B$3,$A$3),$B$4,$A$4)</f>
        <v>Actor</v>
      </c>
      <c r="O1417" t="str">
        <f t="shared" ref="O1417:O1480" si="685">SUBSTITUTE(SUBSTITUTE(SUBSTITUTE(H1417,$B$2,$A$2),$B$3,$A$3),$B$4,$A$4)</f>
        <v>associatedOrganization</v>
      </c>
      <c r="P1417" t="str">
        <f t="shared" ref="P1417:P1480" si="686">SUBSTITUTE(SUBSTITUTE(SUBSTITUTE(K1417,$B$2,$A$2),$B$3,$A$3),$B$4,$A$4)</f>
        <v>Person|NonHumanActor</v>
      </c>
      <c r="Q1417" t="str">
        <f t="shared" ref="Q1417:Q1480" si="687">IF(LEFT(N1417,3)="xsd","Data","Object")</f>
        <v>Object</v>
      </c>
      <c r="R1417" t="str">
        <f t="shared" ref="R1417:R1480" si="688">IF($A1417="Implicit","",$F$1&amp;B1417&amp;$F$1)</f>
        <v>"Agent"</v>
      </c>
      <c r="S1417" t="str">
        <f t="shared" ref="S1417:S1480" si="689">IF($A1417="Implicit","",$F$1&amp;L1417&amp;$F$1)</f>
        <v>"Organization"</v>
      </c>
      <c r="T1417" t="str">
        <f t="shared" ref="T1417:T1480" si="690">IF($A1417="Implicit","",$F$1&amp;M1417&amp;$F$1)</f>
        <v>"contactPersons"</v>
      </c>
      <c r="U1417" t="str">
        <f t="shared" ref="U1417:U1480" si="691">IF($A1417="Implicit","",$F$1&amp;E1417&amp;$F$1)</f>
        <v>"Agent"</v>
      </c>
      <c r="V1417" t="str">
        <f t="shared" ref="V1417:V1480" si="692">IF($A1417="Implicit","",$F$1&amp;N1417&amp;$F$1)</f>
        <v>"Actor"</v>
      </c>
      <c r="W1417">
        <f>IF($A1417="Implicit","",COUNTIFS($C$8:C1417,C1417,$A$8:A1417,"Explicit"))</f>
        <v>5</v>
      </c>
      <c r="X1417" t="str">
        <f t="shared" ref="X1417:X1480" si="693">IF($A1417="Implicit","",$F$1&amp;SUBSTITUTE(IF(I1417=0,"",I1417),",",";")&amp;$F$1)</f>
        <v>"Superclass: Organizations represent a kind of Agent corresponding to social institutions such as companies; societies; etc"</v>
      </c>
      <c r="Y1417" t="str">
        <f t="shared" ref="Y1417:Y1480" si="694">IF($A1417="Implicit","",$F$1&amp;SUBSTITUTE(IF(J1417=0,"",J1417),",",";")&amp;$F$1)</f>
        <v>"References to Actors (Person; NonHumanActor) acting as contacts"</v>
      </c>
      <c r="Z1417" t="str">
        <f t="shared" ref="Z1417:Z1480" si="695">IF($A1417="Implicit","",$F$1&amp;IF(G1417=1,"false","true")&amp;$F$1)</f>
        <v>"true"</v>
      </c>
      <c r="AA1417" t="str">
        <f t="shared" ref="AA1417:AA1480" si="696">IF($A1417="Implicit","",$F$1&amp;IF(OR(E1417="Enum",E1417="CodeList"),"true","false")&amp;$F$1)</f>
        <v>"false"</v>
      </c>
      <c r="AB1417" t="str">
        <f t="shared" ref="AB1417:AB1480" si="697">IF($A1417="Implicit","",$F$1&amp;P1417&amp;$F$1)</f>
        <v>"Person|NonHumanActor"</v>
      </c>
      <c r="AC1417" t="str">
        <f t="shared" ref="AC1417:AC1480" si="698">IF($A1417="Implicit","",$F$1&amp;C1417&amp;$F$1)</f>
        <v>"https://onerecord.iata.org/ns/cargo#Organization"</v>
      </c>
      <c r="AD1417" t="str">
        <f t="shared" ref="AD1417:AD1480" si="699">IF($A1417="Implicit","",$F$1&amp;D1417&amp;$F$1)</f>
        <v>"https://onerecord.iata.org/ns/cargo#contactPersons"</v>
      </c>
      <c r="AE1417" t="str">
        <f t="shared" ref="AE1417:AE1480" si="700">IF($A1417="Implicit","",$F$1&amp;F1417&amp;$F$1)</f>
        <v>"https://onerecord.iata.org/ns/cargo#Actor"</v>
      </c>
      <c r="AF1417" t="str">
        <f t="shared" ref="AF1417:AF1480" si="701">IF(A1417="Implicit","",R1417&amp;","&amp;S1417&amp;","&amp;T1417&amp;","&amp;U1417&amp;","&amp;V1417&amp;","&amp;W1417&amp;","&amp;X1417&amp;","&amp;Y1417&amp;","&amp;Z1417&amp;","&amp;AA1417&amp;","&amp;AB1417&amp;","&amp;AC1417&amp;","&amp;AD1417&amp;","&amp;AE1417)</f>
        <v>"Agent","Organization","contactPersons","Agent","Actor",5,"Superclass: Organizations represent a kind of Agent corresponding to social institutions such as companies; societies; etc","References to Actors (Person; NonHumanActor) acting as contacts","true","false","Person|NonHumanActor","https://onerecord.iata.org/ns/cargo#Organization","https://onerecord.iata.org/ns/cargo#contactPersons","https://onerecord.iata.org/ns/cargo#Actor"</v>
      </c>
      <c r="AG1417" t="str">
        <f t="shared" ref="AG1417:AG1480" si="702">IF(Q1417="Data","",$F$1&amp;B1417&amp;"."&amp;L1417&amp;$F$1)</f>
        <v>"Agent.Organization"</v>
      </c>
      <c r="AH1417" t="str">
        <f t="shared" ref="AH1417:AH1480" si="703">IF(Q1417="Data","",$F$1&amp;M1417&amp;$F$1)</f>
        <v>"contactPersons"</v>
      </c>
      <c r="AI1417" t="str">
        <f t="shared" ref="AI1417:AI1480" si="704">IF(Q1417="Data","",$F$1&amp;E1417&amp;"."&amp;N1417&amp;$F$1)</f>
        <v>"Agent.Actor"</v>
      </c>
      <c r="AJ1417" t="str">
        <f t="shared" ref="AJ1417:AJ1480" si="705">IF(Q1417="Data","",$F$1&amp;O1417&amp;$F$1)</f>
        <v>"associatedOrganization"</v>
      </c>
      <c r="AK1417" t="str">
        <f t="shared" ref="AK1417:AK1480" si="706">IF(Q1417="Data","",$F$1&amp;IF(G1417=1,"hasOne","hasMany")&amp;$F$1)</f>
        <v>"hasMany"</v>
      </c>
      <c r="AL1417" t="str">
        <f t="shared" ref="AL1417:AL1480" si="707">IF(Q1417="Data","",AG1417&amp;","&amp;AH1417&amp;","&amp;AI1417&amp;","&amp;AJ1417&amp;","&amp;AK1417)</f>
        <v>"Agent.Organization","contactPersons","Agent.Actor","associatedOrganization","hasMany"</v>
      </c>
      <c r="AN1417">
        <f>COUNTIF(View_conceptual!G:G,L1417)</f>
        <v>0</v>
      </c>
      <c r="AO1417">
        <f>COUNTIF(View_conceptual!H:H,L1417)+COUNTIF(View_conceptual!I:I,N1417)</f>
        <v>0</v>
      </c>
      <c r="AQ1417" t="str">
        <f t="shared" ref="AQ1417:AQ1480" si="708">IF(AN1417=1,AF1417,"")</f>
        <v/>
      </c>
      <c r="AR1417" t="str">
        <f t="shared" ref="AR1417:AR1480" si="709">IF(AO1417=2,AL1417,"")</f>
        <v/>
      </c>
      <c r="AT1417">
        <f>COUNTIF(View_full!G:G,L1417)</f>
        <v>1</v>
      </c>
      <c r="AU1417">
        <f>COUNTIF(View_full!H:H,L1417)+COUNTIF(View_full!I:I,N1417)</f>
        <v>0</v>
      </c>
      <c r="AV1417">
        <f>COUNTIFS(Property_Manual!$A$2:$A$1206,Raw!L1417,Property_Manual!$B$2:$B$1206,Raw!M1417,Property_Manual!$C$2:$C$1206,Raw!N1417,Property_Manual!$D$2:$D$1206,Raw!O1417,Property_Manual!$F$2:$F$1206,"x")</f>
        <v>0</v>
      </c>
      <c r="AW1417" t="str">
        <f t="shared" ref="AW1417:AW1480" si="710">IF(AT1417=1,AF1417,"")</f>
        <v>"Agent","Organization","contactPersons","Agent","Actor",5,"Superclass: Organizations represent a kind of Agent corresponding to social institutions such as companies; societies; etc","References to Actors (Person; NonHumanActor) acting as contacts","true","false","Person|NonHumanActor","https://onerecord.iata.org/ns/cargo#Organization","https://onerecord.iata.org/ns/cargo#contactPersons","https://onerecord.iata.org/ns/cargo#Actor"</v>
      </c>
      <c r="AX1417" t="str">
        <f t="shared" ref="AX1417:AX1480" si="711">IF(AU1417=2,AL1417,"")</f>
        <v/>
      </c>
      <c r="AY1417" t="str">
        <f t="shared" ref="AY1417:AY1480" si="712">IF(AV1417=1,AL1417,"")</f>
        <v/>
      </c>
    </row>
    <row r="1418" spans="1:51" x14ac:dyDescent="0.2">
      <c r="A1418" s="5" t="s">
        <v>1254</v>
      </c>
      <c r="B1418" s="5" t="s">
        <v>1836</v>
      </c>
      <c r="C1418" s="5" t="s">
        <v>100</v>
      </c>
      <c r="D1418" s="5" t="s">
        <v>216</v>
      </c>
      <c r="E1418" s="5" t="s">
        <v>1836</v>
      </c>
      <c r="F1418" s="5" t="s">
        <v>100</v>
      </c>
      <c r="H1418" t="s">
        <v>214</v>
      </c>
      <c r="I1418" s="5" t="s">
        <v>2212</v>
      </c>
      <c r="J1418" s="5" t="s">
        <v>217</v>
      </c>
      <c r="K1418" s="5" t="s">
        <v>1830</v>
      </c>
      <c r="L1418" t="str">
        <f t="shared" si="682"/>
        <v>Organization</v>
      </c>
      <c r="M1418" t="str">
        <f t="shared" si="683"/>
        <v>subOrganization</v>
      </c>
      <c r="N1418" t="str">
        <f t="shared" si="684"/>
        <v>Organization</v>
      </c>
      <c r="O1418" t="str">
        <f t="shared" si="685"/>
        <v>parentOrganization</v>
      </c>
      <c r="P1418" t="str">
        <f t="shared" si="686"/>
        <v>Carrier|Company|PublicAuthority</v>
      </c>
      <c r="Q1418" t="str">
        <f t="shared" si="687"/>
        <v>Object</v>
      </c>
      <c r="R1418" t="str">
        <f t="shared" si="688"/>
        <v>"Agent"</v>
      </c>
      <c r="S1418" t="str">
        <f t="shared" si="689"/>
        <v>"Organization"</v>
      </c>
      <c r="T1418" t="str">
        <f t="shared" si="690"/>
        <v>"subOrganization"</v>
      </c>
      <c r="U1418" t="str">
        <f t="shared" si="691"/>
        <v>"Agent"</v>
      </c>
      <c r="V1418" t="str">
        <f t="shared" si="692"/>
        <v>"Organization"</v>
      </c>
      <c r="W1418">
        <f>IF($A1418="Implicit","",COUNTIFS($C$8:C1418,C1418,$A$8:A1418,"Explicit"))</f>
        <v>6</v>
      </c>
      <c r="X1418" t="str">
        <f t="shared" si="693"/>
        <v>"Superclass: Organizations represent a kind of Agent corresponding to social institutions such as companies; societies; etc"</v>
      </c>
      <c r="Y1418" t="str">
        <f t="shared" si="694"/>
        <v>"References to all sub-Organizations"</v>
      </c>
      <c r="Z1418" t="str">
        <f t="shared" si="695"/>
        <v>"true"</v>
      </c>
      <c r="AA1418" t="str">
        <f t="shared" si="696"/>
        <v>"false"</v>
      </c>
      <c r="AB1418" t="str">
        <f t="shared" si="697"/>
        <v>"Carrier|Company|PublicAuthority"</v>
      </c>
      <c r="AC1418" t="str">
        <f t="shared" si="698"/>
        <v>"https://onerecord.iata.org/ns/cargo#Organization"</v>
      </c>
      <c r="AD1418" t="str">
        <f t="shared" si="699"/>
        <v>"https://onerecord.iata.org/ns/cargo#subOrganization"</v>
      </c>
      <c r="AE1418" t="str">
        <f t="shared" si="700"/>
        <v>"https://onerecord.iata.org/ns/cargo#Organization"</v>
      </c>
      <c r="AF1418" t="str">
        <f t="shared" si="701"/>
        <v>"Agent","Organization","subOrganization","Agent","Organization",6,"Superclass: Organizations represent a kind of Agent corresponding to social institutions such as companies; societies; etc","References to all sub-Organizations","true","false","Carrier|Company|PublicAuthority","https://onerecord.iata.org/ns/cargo#Organization","https://onerecord.iata.org/ns/cargo#subOrganization","https://onerecord.iata.org/ns/cargo#Organization"</v>
      </c>
      <c r="AG1418" t="str">
        <f t="shared" si="702"/>
        <v>"Agent.Organization"</v>
      </c>
      <c r="AH1418" t="str">
        <f t="shared" si="703"/>
        <v>"subOrganization"</v>
      </c>
      <c r="AI1418" t="str">
        <f t="shared" si="704"/>
        <v>"Agent.Organization"</v>
      </c>
      <c r="AJ1418" t="str">
        <f t="shared" si="705"/>
        <v>"parentOrganization"</v>
      </c>
      <c r="AK1418" t="str">
        <f t="shared" si="706"/>
        <v>"hasMany"</v>
      </c>
      <c r="AL1418" t="str">
        <f t="shared" si="707"/>
        <v>"Agent.Organization","subOrganization","Agent.Organization","parentOrganization","hasMany"</v>
      </c>
      <c r="AN1418">
        <f>COUNTIF(View_conceptual!G:G,L1418)</f>
        <v>0</v>
      </c>
      <c r="AO1418">
        <f>COUNTIF(View_conceptual!H:H,L1418)+COUNTIF(View_conceptual!I:I,N1418)</f>
        <v>0</v>
      </c>
      <c r="AQ1418" t="str">
        <f t="shared" si="708"/>
        <v/>
      </c>
      <c r="AR1418" t="str">
        <f t="shared" si="709"/>
        <v/>
      </c>
      <c r="AT1418">
        <f>COUNTIF(View_full!G:G,L1418)</f>
        <v>1</v>
      </c>
      <c r="AU1418">
        <f>COUNTIF(View_full!H:H,L1418)+COUNTIF(View_full!I:I,N1418)</f>
        <v>0</v>
      </c>
      <c r="AV1418">
        <f>COUNTIFS(Property_Manual!$A$2:$A$1206,Raw!L1418,Property_Manual!$B$2:$B$1206,Raw!M1418,Property_Manual!$C$2:$C$1206,Raw!N1418,Property_Manual!$D$2:$D$1206,Raw!O1418,Property_Manual!$F$2:$F$1206,"x")</f>
        <v>0</v>
      </c>
      <c r="AW1418" t="str">
        <f t="shared" si="710"/>
        <v>"Agent","Organization","subOrganization","Agent","Organization",6,"Superclass: Organizations represent a kind of Agent corresponding to social institutions such as companies; societies; etc","References to all sub-Organizations","true","false","Carrier|Company|PublicAuthority","https://onerecord.iata.org/ns/cargo#Organization","https://onerecord.iata.org/ns/cargo#subOrganization","https://onerecord.iata.org/ns/cargo#Organization"</v>
      </c>
      <c r="AX1418" t="str">
        <f t="shared" si="711"/>
        <v/>
      </c>
      <c r="AY1418" t="str">
        <f t="shared" si="712"/>
        <v/>
      </c>
    </row>
    <row r="1419" spans="1:51" x14ac:dyDescent="0.2">
      <c r="A1419" s="5" t="s">
        <v>1255</v>
      </c>
      <c r="B1419" s="5" t="s">
        <v>1836</v>
      </c>
      <c r="C1419" s="5" t="s">
        <v>100</v>
      </c>
      <c r="D1419" s="5" t="s">
        <v>38</v>
      </c>
      <c r="E1419" s="5" t="s">
        <v>1209</v>
      </c>
      <c r="F1419" s="5" t="s">
        <v>23</v>
      </c>
      <c r="H1419" t="s">
        <v>415</v>
      </c>
      <c r="I1419" s="5" t="s">
        <v>2212</v>
      </c>
      <c r="J1419" s="5" t="s">
        <v>39</v>
      </c>
      <c r="K1419" s="5"/>
      <c r="L1419" t="str">
        <f t="shared" si="682"/>
        <v>Organization</v>
      </c>
      <c r="M1419" t="str">
        <f t="shared" si="683"/>
        <v>checks</v>
      </c>
      <c r="N1419" t="str">
        <f t="shared" si="684"/>
        <v>Check</v>
      </c>
      <c r="O1419" t="str">
        <f t="shared" si="685"/>
        <v>checkedObject</v>
      </c>
      <c r="P1419" t="str">
        <f t="shared" si="686"/>
        <v/>
      </c>
      <c r="Q1419" t="str">
        <f t="shared" si="687"/>
        <v>Object</v>
      </c>
      <c r="R1419" t="str">
        <f t="shared" si="688"/>
        <v/>
      </c>
      <c r="S1419" t="str">
        <f t="shared" si="689"/>
        <v/>
      </c>
      <c r="T1419" t="str">
        <f t="shared" si="690"/>
        <v/>
      </c>
      <c r="U1419" t="str">
        <f t="shared" si="691"/>
        <v/>
      </c>
      <c r="V1419" t="str">
        <f t="shared" si="692"/>
        <v/>
      </c>
      <c r="W1419" t="str">
        <f>IF($A1419="Implicit","",COUNTIFS($C$8:C1419,C1419,$A$8:A1419,"Explicit"))</f>
        <v/>
      </c>
      <c r="X1419" t="str">
        <f t="shared" si="693"/>
        <v/>
      </c>
      <c r="Y1419" t="str">
        <f t="shared" si="694"/>
        <v/>
      </c>
      <c r="Z1419" t="str">
        <f t="shared" si="695"/>
        <v/>
      </c>
      <c r="AA1419" t="str">
        <f t="shared" si="696"/>
        <v/>
      </c>
      <c r="AB1419" t="str">
        <f t="shared" si="697"/>
        <v/>
      </c>
      <c r="AC1419" t="str">
        <f t="shared" si="698"/>
        <v/>
      </c>
      <c r="AD1419" t="str">
        <f t="shared" si="699"/>
        <v/>
      </c>
      <c r="AE1419" t="str">
        <f t="shared" si="700"/>
        <v/>
      </c>
      <c r="AF1419" t="str">
        <f t="shared" si="701"/>
        <v/>
      </c>
      <c r="AG1419" t="str">
        <f t="shared" si="702"/>
        <v>"Agent.Organization"</v>
      </c>
      <c r="AH1419" t="str">
        <f t="shared" si="703"/>
        <v>"checks"</v>
      </c>
      <c r="AI1419" t="str">
        <f t="shared" si="704"/>
        <v>"Action.Check"</v>
      </c>
      <c r="AJ1419" t="str">
        <f t="shared" si="705"/>
        <v>"checkedObject"</v>
      </c>
      <c r="AK1419" t="str">
        <f t="shared" si="706"/>
        <v>"hasMany"</v>
      </c>
      <c r="AL1419" t="str">
        <f t="shared" si="707"/>
        <v>"Agent.Organization","checks","Action.Check","checkedObject","hasMany"</v>
      </c>
      <c r="AN1419">
        <f>COUNTIF(View_conceptual!G:G,L1419)</f>
        <v>0</v>
      </c>
      <c r="AO1419">
        <f>COUNTIF(View_conceptual!H:H,L1419)+COUNTIF(View_conceptual!I:I,N1419)</f>
        <v>0</v>
      </c>
      <c r="AQ1419" t="str">
        <f t="shared" si="708"/>
        <v/>
      </c>
      <c r="AR1419" t="str">
        <f t="shared" si="709"/>
        <v/>
      </c>
      <c r="AT1419">
        <f>COUNTIF(View_full!G:G,L1419)</f>
        <v>1</v>
      </c>
      <c r="AU1419">
        <f>COUNTIF(View_full!H:H,L1419)+COUNTIF(View_full!I:I,N1419)</f>
        <v>0</v>
      </c>
      <c r="AV1419">
        <f>COUNTIFS(Property_Manual!$A$2:$A$1206,Raw!L1419,Property_Manual!$B$2:$B$1206,Raw!M1419,Property_Manual!$C$2:$C$1206,Raw!N1419,Property_Manual!$D$2:$D$1206,Raw!O1419,Property_Manual!$F$2:$F$1206,"x")</f>
        <v>0</v>
      </c>
      <c r="AW1419" t="str">
        <f t="shared" si="710"/>
        <v/>
      </c>
      <c r="AX1419" t="str">
        <f t="shared" si="711"/>
        <v/>
      </c>
      <c r="AY1419" t="str">
        <f t="shared" si="712"/>
        <v/>
      </c>
    </row>
    <row r="1420" spans="1:51" x14ac:dyDescent="0.2">
      <c r="A1420" s="5" t="s">
        <v>1255</v>
      </c>
      <c r="B1420" s="5" t="s">
        <v>1836</v>
      </c>
      <c r="C1420" s="5" t="s">
        <v>100</v>
      </c>
      <c r="D1420" s="5" t="s">
        <v>43</v>
      </c>
      <c r="E1420" t="s">
        <v>1198</v>
      </c>
      <c r="F1420" s="5" t="s">
        <v>44</v>
      </c>
      <c r="H1420" t="s">
        <v>654</v>
      </c>
      <c r="I1420" s="5" t="s">
        <v>2212</v>
      </c>
      <c r="J1420" s="5" t="s">
        <v>45</v>
      </c>
      <c r="K1420" s="5"/>
      <c r="L1420" t="str">
        <f t="shared" si="682"/>
        <v>Organization</v>
      </c>
      <c r="M1420" t="str">
        <f t="shared" si="683"/>
        <v>externalReferences</v>
      </c>
      <c r="N1420" t="str">
        <f t="shared" si="684"/>
        <v>ExternalReference</v>
      </c>
      <c r="O1420" t="str">
        <f t="shared" si="685"/>
        <v>referenceForObjects</v>
      </c>
      <c r="P1420" t="str">
        <f t="shared" si="686"/>
        <v/>
      </c>
      <c r="Q1420" t="str">
        <f t="shared" si="687"/>
        <v>Object</v>
      </c>
      <c r="R1420" t="str">
        <f t="shared" si="688"/>
        <v/>
      </c>
      <c r="S1420" t="str">
        <f t="shared" si="689"/>
        <v/>
      </c>
      <c r="T1420" t="str">
        <f t="shared" si="690"/>
        <v/>
      </c>
      <c r="U1420" t="str">
        <f t="shared" si="691"/>
        <v/>
      </c>
      <c r="V1420" t="str">
        <f t="shared" si="692"/>
        <v/>
      </c>
      <c r="W1420" t="str">
        <f>IF($A1420="Implicit","",COUNTIFS($C$8:C1420,C1420,$A$8:A1420,"Explicit"))</f>
        <v/>
      </c>
      <c r="X1420" t="str">
        <f t="shared" si="693"/>
        <v/>
      </c>
      <c r="Y1420" t="str">
        <f t="shared" si="694"/>
        <v/>
      </c>
      <c r="Z1420" t="str">
        <f t="shared" si="695"/>
        <v/>
      </c>
      <c r="AA1420" t="str">
        <f t="shared" si="696"/>
        <v/>
      </c>
      <c r="AB1420" t="str">
        <f t="shared" si="697"/>
        <v/>
      </c>
      <c r="AC1420" t="str">
        <f t="shared" si="698"/>
        <v/>
      </c>
      <c r="AD1420" t="str">
        <f t="shared" si="699"/>
        <v/>
      </c>
      <c r="AE1420" t="str">
        <f t="shared" si="700"/>
        <v/>
      </c>
      <c r="AF1420" t="str">
        <f t="shared" si="701"/>
        <v/>
      </c>
      <c r="AG1420" t="str">
        <f t="shared" si="702"/>
        <v>"Agent.Organization"</v>
      </c>
      <c r="AH1420" t="str">
        <f t="shared" si="703"/>
        <v>"externalReferences"</v>
      </c>
      <c r="AI1420" t="str">
        <f t="shared" si="704"/>
        <v>"Common.ExternalReference"</v>
      </c>
      <c r="AJ1420" t="str">
        <f t="shared" si="705"/>
        <v>"referenceForObjects"</v>
      </c>
      <c r="AK1420" t="str">
        <f t="shared" si="706"/>
        <v>"hasMany"</v>
      </c>
      <c r="AL1420" t="str">
        <f t="shared" si="707"/>
        <v>"Agent.Organization","externalReferences","Common.ExternalReference","referenceForObjects","hasMany"</v>
      </c>
      <c r="AN1420">
        <f>COUNTIF(View_conceptual!G:G,L1420)</f>
        <v>0</v>
      </c>
      <c r="AO1420">
        <f>COUNTIF(View_conceptual!H:H,L1420)+COUNTIF(View_conceptual!I:I,N1420)</f>
        <v>0</v>
      </c>
      <c r="AQ1420" t="str">
        <f t="shared" si="708"/>
        <v/>
      </c>
      <c r="AR1420" t="str">
        <f t="shared" si="709"/>
        <v/>
      </c>
      <c r="AT1420">
        <f>COUNTIF(View_full!G:G,L1420)</f>
        <v>1</v>
      </c>
      <c r="AU1420">
        <f>COUNTIF(View_full!H:H,L1420)+COUNTIF(View_full!I:I,N1420)</f>
        <v>0</v>
      </c>
      <c r="AV1420">
        <f>COUNTIFS(Property_Manual!$A$2:$A$1206,Raw!L1420,Property_Manual!$B$2:$B$1206,Raw!M1420,Property_Manual!$C$2:$C$1206,Raw!N1420,Property_Manual!$D$2:$D$1206,Raw!O1420,Property_Manual!$F$2:$F$1206,"x")</f>
        <v>0</v>
      </c>
      <c r="AW1420" t="str">
        <f t="shared" si="710"/>
        <v/>
      </c>
      <c r="AX1420" t="str">
        <f t="shared" si="711"/>
        <v/>
      </c>
      <c r="AY1420" t="str">
        <f t="shared" si="712"/>
        <v/>
      </c>
    </row>
    <row r="1421" spans="1:51" x14ac:dyDescent="0.2">
      <c r="A1421" s="5" t="s">
        <v>1255</v>
      </c>
      <c r="B1421" s="5" t="s">
        <v>1836</v>
      </c>
      <c r="C1421" s="5" t="s">
        <v>100</v>
      </c>
      <c r="D1421" s="5" t="s">
        <v>212</v>
      </c>
      <c r="E1421" t="s">
        <v>1198</v>
      </c>
      <c r="F1421" s="5" t="s">
        <v>89</v>
      </c>
      <c r="G1421">
        <v>1</v>
      </c>
      <c r="I1421" s="5" t="s">
        <v>2212</v>
      </c>
      <c r="J1421" s="5" t="s">
        <v>213</v>
      </c>
      <c r="K1421" s="5"/>
      <c r="L1421" t="str">
        <f t="shared" si="682"/>
        <v>Organization</v>
      </c>
      <c r="M1421" t="str">
        <f t="shared" si="683"/>
        <v>basedAtLocation</v>
      </c>
      <c r="N1421" t="str">
        <f t="shared" si="684"/>
        <v>Location</v>
      </c>
      <c r="O1421" t="str">
        <f t="shared" si="685"/>
        <v/>
      </c>
      <c r="P1421" t="str">
        <f t="shared" si="686"/>
        <v/>
      </c>
      <c r="Q1421" t="str">
        <f t="shared" si="687"/>
        <v>Object</v>
      </c>
      <c r="R1421" t="str">
        <f t="shared" si="688"/>
        <v/>
      </c>
      <c r="S1421" t="str">
        <f t="shared" si="689"/>
        <v/>
      </c>
      <c r="T1421" t="str">
        <f t="shared" si="690"/>
        <v/>
      </c>
      <c r="U1421" t="str">
        <f t="shared" si="691"/>
        <v/>
      </c>
      <c r="V1421" t="str">
        <f t="shared" si="692"/>
        <v/>
      </c>
      <c r="W1421" t="str">
        <f>IF($A1421="Implicit","",COUNTIFS($C$8:C1421,C1421,$A$8:A1421,"Explicit"))</f>
        <v/>
      </c>
      <c r="X1421" t="str">
        <f t="shared" si="693"/>
        <v/>
      </c>
      <c r="Y1421" t="str">
        <f t="shared" si="694"/>
        <v/>
      </c>
      <c r="Z1421" t="str">
        <f t="shared" si="695"/>
        <v/>
      </c>
      <c r="AA1421" t="str">
        <f t="shared" si="696"/>
        <v/>
      </c>
      <c r="AB1421" t="str">
        <f t="shared" si="697"/>
        <v/>
      </c>
      <c r="AC1421" t="str">
        <f t="shared" si="698"/>
        <v/>
      </c>
      <c r="AD1421" t="str">
        <f t="shared" si="699"/>
        <v/>
      </c>
      <c r="AE1421" t="str">
        <f t="shared" si="700"/>
        <v/>
      </c>
      <c r="AF1421" t="str">
        <f t="shared" si="701"/>
        <v/>
      </c>
      <c r="AG1421" t="str">
        <f t="shared" si="702"/>
        <v>"Agent.Organization"</v>
      </c>
      <c r="AH1421" t="str">
        <f t="shared" si="703"/>
        <v>"basedAtLocation"</v>
      </c>
      <c r="AI1421" t="str">
        <f t="shared" si="704"/>
        <v>"Common.Location"</v>
      </c>
      <c r="AJ1421" t="str">
        <f t="shared" si="705"/>
        <v>""</v>
      </c>
      <c r="AK1421" t="str">
        <f t="shared" si="706"/>
        <v>"hasOne"</v>
      </c>
      <c r="AL1421" t="str">
        <f t="shared" si="707"/>
        <v>"Agent.Organization","basedAtLocation","Common.Location","","hasOne"</v>
      </c>
      <c r="AN1421">
        <f>COUNTIF(View_conceptual!G:G,L1421)</f>
        <v>0</v>
      </c>
      <c r="AO1421">
        <f>COUNTIF(View_conceptual!H:H,L1421)+COUNTIF(View_conceptual!I:I,N1421)</f>
        <v>0</v>
      </c>
      <c r="AQ1421" t="str">
        <f t="shared" si="708"/>
        <v/>
      </c>
      <c r="AR1421" t="str">
        <f t="shared" si="709"/>
        <v/>
      </c>
      <c r="AT1421">
        <f>COUNTIF(View_full!G:G,L1421)</f>
        <v>1</v>
      </c>
      <c r="AU1421">
        <f>COUNTIF(View_full!H:H,L1421)+COUNTIF(View_full!I:I,N1421)</f>
        <v>0</v>
      </c>
      <c r="AV1421">
        <f>COUNTIFS(Property_Manual!$A$2:$A$1206,Raw!L1421,Property_Manual!$B$2:$B$1206,Raw!M1421,Property_Manual!$C$2:$C$1206,Raw!N1421,Property_Manual!$D$2:$D$1206,Raw!O1421,Property_Manual!$F$2:$F$1206,"x")</f>
        <v>0</v>
      </c>
      <c r="AW1421" t="str">
        <f t="shared" si="710"/>
        <v/>
      </c>
      <c r="AX1421" t="str">
        <f t="shared" si="711"/>
        <v/>
      </c>
      <c r="AY1421" t="str">
        <f t="shared" si="712"/>
        <v/>
      </c>
    </row>
    <row r="1422" spans="1:51" x14ac:dyDescent="0.2">
      <c r="A1422" s="5" t="s">
        <v>1255</v>
      </c>
      <c r="B1422" s="5" t="s">
        <v>1836</v>
      </c>
      <c r="C1422" s="5" t="s">
        <v>100</v>
      </c>
      <c r="D1422" s="5" t="s">
        <v>29</v>
      </c>
      <c r="E1422" s="5" t="s">
        <v>1836</v>
      </c>
      <c r="F1422" s="5" t="s">
        <v>30</v>
      </c>
      <c r="H1422" t="s">
        <v>99</v>
      </c>
      <c r="I1422" s="5" t="s">
        <v>2212</v>
      </c>
      <c r="J1422" s="5" t="s">
        <v>31</v>
      </c>
      <c r="K1422" s="5" t="s">
        <v>1831</v>
      </c>
      <c r="L1422" t="str">
        <f t="shared" si="682"/>
        <v>Organization</v>
      </c>
      <c r="M1422" t="str">
        <f t="shared" si="683"/>
        <v>contactPersons</v>
      </c>
      <c r="N1422" t="str">
        <f t="shared" si="684"/>
        <v>Actor</v>
      </c>
      <c r="O1422" t="str">
        <f t="shared" si="685"/>
        <v>associatedOrganization</v>
      </c>
      <c r="P1422" t="str">
        <f t="shared" si="686"/>
        <v>Person|NonHumanActor</v>
      </c>
      <c r="Q1422" t="str">
        <f t="shared" si="687"/>
        <v>Object</v>
      </c>
      <c r="R1422" t="str">
        <f t="shared" si="688"/>
        <v/>
      </c>
      <c r="S1422" t="str">
        <f t="shared" si="689"/>
        <v/>
      </c>
      <c r="T1422" t="str">
        <f t="shared" si="690"/>
        <v/>
      </c>
      <c r="U1422" t="str">
        <f t="shared" si="691"/>
        <v/>
      </c>
      <c r="V1422" t="str">
        <f t="shared" si="692"/>
        <v/>
      </c>
      <c r="W1422" t="str">
        <f>IF($A1422="Implicit","",COUNTIFS($C$8:C1422,C1422,$A$8:A1422,"Explicit"))</f>
        <v/>
      </c>
      <c r="X1422" t="str">
        <f t="shared" si="693"/>
        <v/>
      </c>
      <c r="Y1422" t="str">
        <f t="shared" si="694"/>
        <v/>
      </c>
      <c r="Z1422" t="str">
        <f t="shared" si="695"/>
        <v/>
      </c>
      <c r="AA1422" t="str">
        <f t="shared" si="696"/>
        <v/>
      </c>
      <c r="AB1422" t="str">
        <f t="shared" si="697"/>
        <v/>
      </c>
      <c r="AC1422" t="str">
        <f t="shared" si="698"/>
        <v/>
      </c>
      <c r="AD1422" t="str">
        <f t="shared" si="699"/>
        <v/>
      </c>
      <c r="AE1422" t="str">
        <f t="shared" si="700"/>
        <v/>
      </c>
      <c r="AF1422" t="str">
        <f t="shared" si="701"/>
        <v/>
      </c>
      <c r="AG1422" t="str">
        <f t="shared" si="702"/>
        <v>"Agent.Organization"</v>
      </c>
      <c r="AH1422" t="str">
        <f t="shared" si="703"/>
        <v>"contactPersons"</v>
      </c>
      <c r="AI1422" t="str">
        <f t="shared" si="704"/>
        <v>"Agent.Actor"</v>
      </c>
      <c r="AJ1422" t="str">
        <f t="shared" si="705"/>
        <v>"associatedOrganization"</v>
      </c>
      <c r="AK1422" t="str">
        <f t="shared" si="706"/>
        <v>"hasMany"</v>
      </c>
      <c r="AL1422" t="str">
        <f t="shared" si="707"/>
        <v>"Agent.Organization","contactPersons","Agent.Actor","associatedOrganization","hasMany"</v>
      </c>
      <c r="AN1422">
        <f>COUNTIF(View_conceptual!G:G,L1422)</f>
        <v>0</v>
      </c>
      <c r="AO1422">
        <f>COUNTIF(View_conceptual!H:H,L1422)+COUNTIF(View_conceptual!I:I,N1422)</f>
        <v>0</v>
      </c>
      <c r="AQ1422" t="str">
        <f t="shared" si="708"/>
        <v/>
      </c>
      <c r="AR1422" t="str">
        <f t="shared" si="709"/>
        <v/>
      </c>
      <c r="AT1422">
        <f>COUNTIF(View_full!G:G,L1422)</f>
        <v>1</v>
      </c>
      <c r="AU1422">
        <f>COUNTIF(View_full!H:H,L1422)+COUNTIF(View_full!I:I,N1422)</f>
        <v>0</v>
      </c>
      <c r="AV1422">
        <f>COUNTIFS(Property_Manual!$A$2:$A$1206,Raw!L1422,Property_Manual!$B$2:$B$1206,Raw!M1422,Property_Manual!$C$2:$C$1206,Raw!N1422,Property_Manual!$D$2:$D$1206,Raw!O1422,Property_Manual!$F$2:$F$1206,"x")</f>
        <v>0</v>
      </c>
      <c r="AW1422" t="str">
        <f t="shared" si="710"/>
        <v/>
      </c>
      <c r="AX1422" t="str">
        <f t="shared" si="711"/>
        <v/>
      </c>
      <c r="AY1422" t="str">
        <f t="shared" si="712"/>
        <v/>
      </c>
    </row>
    <row r="1423" spans="1:51" x14ac:dyDescent="0.2">
      <c r="A1423" s="5" t="s">
        <v>1255</v>
      </c>
      <c r="B1423" s="5" t="s">
        <v>1836</v>
      </c>
      <c r="C1423" s="5" t="s">
        <v>100</v>
      </c>
      <c r="D1423" s="5" t="s">
        <v>29</v>
      </c>
      <c r="E1423" t="s">
        <v>1836</v>
      </c>
      <c r="F1423" s="5" t="s">
        <v>390</v>
      </c>
      <c r="H1423" t="s">
        <v>99</v>
      </c>
      <c r="I1423" s="5" t="s">
        <v>2212</v>
      </c>
      <c r="J1423" s="5" t="s">
        <v>31</v>
      </c>
      <c r="K1423" s="5"/>
      <c r="L1423" t="str">
        <f t="shared" si="682"/>
        <v>Organization</v>
      </c>
      <c r="M1423" t="str">
        <f t="shared" si="683"/>
        <v>contactPersons</v>
      </c>
      <c r="N1423" t="str">
        <f t="shared" si="684"/>
        <v>Person</v>
      </c>
      <c r="O1423" t="str">
        <f t="shared" si="685"/>
        <v>associatedOrganization</v>
      </c>
      <c r="P1423" t="str">
        <f t="shared" si="686"/>
        <v/>
      </c>
      <c r="Q1423" t="str">
        <f t="shared" si="687"/>
        <v>Object</v>
      </c>
      <c r="R1423" t="str">
        <f t="shared" si="688"/>
        <v/>
      </c>
      <c r="S1423" t="str">
        <f t="shared" si="689"/>
        <v/>
      </c>
      <c r="T1423" t="str">
        <f t="shared" si="690"/>
        <v/>
      </c>
      <c r="U1423" t="str">
        <f t="shared" si="691"/>
        <v/>
      </c>
      <c r="V1423" t="str">
        <f t="shared" si="692"/>
        <v/>
      </c>
      <c r="W1423" t="str">
        <f>IF($A1423="Implicit","",COUNTIFS($C$8:C1423,C1423,$A$8:A1423,"Explicit"))</f>
        <v/>
      </c>
      <c r="X1423" t="str">
        <f t="shared" si="693"/>
        <v/>
      </c>
      <c r="Y1423" t="str">
        <f t="shared" si="694"/>
        <v/>
      </c>
      <c r="Z1423" t="str">
        <f t="shared" si="695"/>
        <v/>
      </c>
      <c r="AA1423" t="str">
        <f t="shared" si="696"/>
        <v/>
      </c>
      <c r="AB1423" t="str">
        <f t="shared" si="697"/>
        <v/>
      </c>
      <c r="AC1423" t="str">
        <f t="shared" si="698"/>
        <v/>
      </c>
      <c r="AD1423" t="str">
        <f t="shared" si="699"/>
        <v/>
      </c>
      <c r="AE1423" t="str">
        <f t="shared" si="700"/>
        <v/>
      </c>
      <c r="AF1423" t="str">
        <f t="shared" si="701"/>
        <v/>
      </c>
      <c r="AG1423" t="str">
        <f t="shared" si="702"/>
        <v>"Agent.Organization"</v>
      </c>
      <c r="AH1423" t="str">
        <f t="shared" si="703"/>
        <v>"contactPersons"</v>
      </c>
      <c r="AI1423" t="str">
        <f t="shared" si="704"/>
        <v>"Agent.Person"</v>
      </c>
      <c r="AJ1423" t="str">
        <f t="shared" si="705"/>
        <v>"associatedOrganization"</v>
      </c>
      <c r="AK1423" t="str">
        <f t="shared" si="706"/>
        <v>"hasMany"</v>
      </c>
      <c r="AL1423" t="str">
        <f t="shared" si="707"/>
        <v>"Agent.Organization","contactPersons","Agent.Person","associatedOrganization","hasMany"</v>
      </c>
      <c r="AN1423">
        <f>COUNTIF(View_conceptual!G:G,L1423)</f>
        <v>0</v>
      </c>
      <c r="AO1423">
        <f>COUNTIF(View_conceptual!H:H,L1423)+COUNTIF(View_conceptual!I:I,N1423)</f>
        <v>0</v>
      </c>
      <c r="AQ1423" t="str">
        <f t="shared" si="708"/>
        <v/>
      </c>
      <c r="AR1423" t="str">
        <f t="shared" si="709"/>
        <v/>
      </c>
      <c r="AT1423">
        <f>COUNTIF(View_full!G:G,L1423)</f>
        <v>1</v>
      </c>
      <c r="AU1423">
        <f>COUNTIF(View_full!H:H,L1423)+COUNTIF(View_full!I:I,N1423)</f>
        <v>0</v>
      </c>
      <c r="AV1423">
        <f>COUNTIFS(Property_Manual!$A$2:$A$1206,Raw!L1423,Property_Manual!$B$2:$B$1206,Raw!M1423,Property_Manual!$C$2:$C$1206,Raw!N1423,Property_Manual!$D$2:$D$1206,Raw!O1423,Property_Manual!$F$2:$F$1206,"x")</f>
        <v>0</v>
      </c>
      <c r="AW1423" t="str">
        <f t="shared" si="710"/>
        <v/>
      </c>
      <c r="AX1423" t="str">
        <f t="shared" si="711"/>
        <v/>
      </c>
      <c r="AY1423" t="str">
        <f t="shared" si="712"/>
        <v/>
      </c>
    </row>
    <row r="1424" spans="1:51" x14ac:dyDescent="0.2">
      <c r="A1424" s="5" t="s">
        <v>1255</v>
      </c>
      <c r="B1424" s="5" t="s">
        <v>1836</v>
      </c>
      <c r="C1424" s="5" t="s">
        <v>100</v>
      </c>
      <c r="D1424" s="5" t="s">
        <v>29</v>
      </c>
      <c r="E1424" s="5" t="s">
        <v>1836</v>
      </c>
      <c r="F1424" s="5" t="s">
        <v>1130</v>
      </c>
      <c r="H1424" s="5" t="s">
        <v>99</v>
      </c>
      <c r="I1424" s="5" t="s">
        <v>2212</v>
      </c>
      <c r="J1424" s="5" t="s">
        <v>31</v>
      </c>
      <c r="K1424" s="5"/>
      <c r="L1424" t="str">
        <f t="shared" si="682"/>
        <v>Organization</v>
      </c>
      <c r="M1424" t="str">
        <f t="shared" si="683"/>
        <v>contactPersons</v>
      </c>
      <c r="N1424" t="str">
        <f t="shared" si="684"/>
        <v>NonHumanActor</v>
      </c>
      <c r="O1424" t="str">
        <f t="shared" si="685"/>
        <v>associatedOrganization</v>
      </c>
      <c r="P1424" t="str">
        <f t="shared" si="686"/>
        <v/>
      </c>
      <c r="Q1424" t="str">
        <f t="shared" si="687"/>
        <v>Object</v>
      </c>
      <c r="R1424" t="str">
        <f t="shared" si="688"/>
        <v/>
      </c>
      <c r="S1424" t="str">
        <f t="shared" si="689"/>
        <v/>
      </c>
      <c r="T1424" t="str">
        <f t="shared" si="690"/>
        <v/>
      </c>
      <c r="U1424" t="str">
        <f t="shared" si="691"/>
        <v/>
      </c>
      <c r="V1424" t="str">
        <f t="shared" si="692"/>
        <v/>
      </c>
      <c r="W1424" t="str">
        <f>IF($A1424="Implicit","",COUNTIFS($C$8:C1424,C1424,$A$8:A1424,"Explicit"))</f>
        <v/>
      </c>
      <c r="X1424" t="str">
        <f t="shared" si="693"/>
        <v/>
      </c>
      <c r="Y1424" t="str">
        <f t="shared" si="694"/>
        <v/>
      </c>
      <c r="Z1424" t="str">
        <f t="shared" si="695"/>
        <v/>
      </c>
      <c r="AA1424" t="str">
        <f t="shared" si="696"/>
        <v/>
      </c>
      <c r="AB1424" t="str">
        <f t="shared" si="697"/>
        <v/>
      </c>
      <c r="AC1424" t="str">
        <f t="shared" si="698"/>
        <v/>
      </c>
      <c r="AD1424" t="str">
        <f t="shared" si="699"/>
        <v/>
      </c>
      <c r="AE1424" t="str">
        <f t="shared" si="700"/>
        <v/>
      </c>
      <c r="AF1424" t="str">
        <f t="shared" si="701"/>
        <v/>
      </c>
      <c r="AG1424" t="str">
        <f t="shared" si="702"/>
        <v>"Agent.Organization"</v>
      </c>
      <c r="AH1424" t="str">
        <f t="shared" si="703"/>
        <v>"contactPersons"</v>
      </c>
      <c r="AI1424" t="str">
        <f t="shared" si="704"/>
        <v>"Agent.NonHumanActor"</v>
      </c>
      <c r="AJ1424" t="str">
        <f t="shared" si="705"/>
        <v>"associatedOrganization"</v>
      </c>
      <c r="AK1424" t="str">
        <f t="shared" si="706"/>
        <v>"hasMany"</v>
      </c>
      <c r="AL1424" t="str">
        <f t="shared" si="707"/>
        <v>"Agent.Organization","contactPersons","Agent.NonHumanActor","associatedOrganization","hasMany"</v>
      </c>
      <c r="AN1424">
        <f>COUNTIF(View_conceptual!G:G,L1424)</f>
        <v>0</v>
      </c>
      <c r="AO1424">
        <f>COUNTIF(View_conceptual!H:H,L1424)+COUNTIF(View_conceptual!I:I,N1424)</f>
        <v>0</v>
      </c>
      <c r="AQ1424" t="str">
        <f t="shared" si="708"/>
        <v/>
      </c>
      <c r="AR1424" t="str">
        <f t="shared" si="709"/>
        <v/>
      </c>
      <c r="AT1424">
        <f>COUNTIF(View_full!G:G,L1424)</f>
        <v>1</v>
      </c>
      <c r="AU1424">
        <f>COUNTIF(View_full!H:H,L1424)+COUNTIF(View_full!I:I,N1424)</f>
        <v>0</v>
      </c>
      <c r="AV1424">
        <f>COUNTIFS(Property_Manual!$A$2:$A$1206,Raw!L1424,Property_Manual!$B$2:$B$1206,Raw!M1424,Property_Manual!$C$2:$C$1206,Raw!N1424,Property_Manual!$D$2:$D$1206,Raw!O1424,Property_Manual!$F$2:$F$1206,"x")</f>
        <v>0</v>
      </c>
      <c r="AW1424" t="str">
        <f t="shared" si="710"/>
        <v/>
      </c>
      <c r="AX1424" t="str">
        <f t="shared" si="711"/>
        <v/>
      </c>
      <c r="AY1424" t="str">
        <f t="shared" si="712"/>
        <v/>
      </c>
    </row>
    <row r="1425" spans="1:51" x14ac:dyDescent="0.2">
      <c r="A1425" s="5" t="s">
        <v>1255</v>
      </c>
      <c r="B1425" s="5" t="s">
        <v>1836</v>
      </c>
      <c r="C1425" s="5" t="s">
        <v>100</v>
      </c>
      <c r="D1425" s="5" t="s">
        <v>216</v>
      </c>
      <c r="E1425" s="5" t="s">
        <v>1836</v>
      </c>
      <c r="F1425" s="5" t="s">
        <v>100</v>
      </c>
      <c r="H1425" t="s">
        <v>214</v>
      </c>
      <c r="I1425" s="5" t="s">
        <v>2212</v>
      </c>
      <c r="J1425" s="5" t="s">
        <v>217</v>
      </c>
      <c r="K1425" s="5" t="s">
        <v>1830</v>
      </c>
      <c r="L1425" t="str">
        <f t="shared" si="682"/>
        <v>Organization</v>
      </c>
      <c r="M1425" t="str">
        <f t="shared" si="683"/>
        <v>subOrganization</v>
      </c>
      <c r="N1425" t="str">
        <f t="shared" si="684"/>
        <v>Organization</v>
      </c>
      <c r="O1425" t="str">
        <f t="shared" si="685"/>
        <v>parentOrganization</v>
      </c>
      <c r="P1425" t="str">
        <f t="shared" si="686"/>
        <v>Carrier|Company|PublicAuthority</v>
      </c>
      <c r="Q1425" t="str">
        <f t="shared" si="687"/>
        <v>Object</v>
      </c>
      <c r="R1425" t="str">
        <f t="shared" si="688"/>
        <v/>
      </c>
      <c r="S1425" t="str">
        <f t="shared" si="689"/>
        <v/>
      </c>
      <c r="T1425" t="str">
        <f t="shared" si="690"/>
        <v/>
      </c>
      <c r="U1425" t="str">
        <f t="shared" si="691"/>
        <v/>
      </c>
      <c r="V1425" t="str">
        <f t="shared" si="692"/>
        <v/>
      </c>
      <c r="W1425" t="str">
        <f>IF($A1425="Implicit","",COUNTIFS($C$8:C1425,C1425,$A$8:A1425,"Explicit"))</f>
        <v/>
      </c>
      <c r="X1425" t="str">
        <f t="shared" si="693"/>
        <v/>
      </c>
      <c r="Y1425" t="str">
        <f t="shared" si="694"/>
        <v/>
      </c>
      <c r="Z1425" t="str">
        <f t="shared" si="695"/>
        <v/>
      </c>
      <c r="AA1425" t="str">
        <f t="shared" si="696"/>
        <v/>
      </c>
      <c r="AB1425" t="str">
        <f t="shared" si="697"/>
        <v/>
      </c>
      <c r="AC1425" t="str">
        <f t="shared" si="698"/>
        <v/>
      </c>
      <c r="AD1425" t="str">
        <f t="shared" si="699"/>
        <v/>
      </c>
      <c r="AE1425" t="str">
        <f t="shared" si="700"/>
        <v/>
      </c>
      <c r="AF1425" t="str">
        <f t="shared" si="701"/>
        <v/>
      </c>
      <c r="AG1425" t="str">
        <f t="shared" si="702"/>
        <v>"Agent.Organization"</v>
      </c>
      <c r="AH1425" t="str">
        <f t="shared" si="703"/>
        <v>"subOrganization"</v>
      </c>
      <c r="AI1425" t="str">
        <f t="shared" si="704"/>
        <v>"Agent.Organization"</v>
      </c>
      <c r="AJ1425" t="str">
        <f t="shared" si="705"/>
        <v>"parentOrganization"</v>
      </c>
      <c r="AK1425" t="str">
        <f t="shared" si="706"/>
        <v>"hasMany"</v>
      </c>
      <c r="AL1425" t="str">
        <f t="shared" si="707"/>
        <v>"Agent.Organization","subOrganization","Agent.Organization","parentOrganization","hasMany"</v>
      </c>
      <c r="AN1425">
        <f>COUNTIF(View_conceptual!G:G,L1425)</f>
        <v>0</v>
      </c>
      <c r="AO1425">
        <f>COUNTIF(View_conceptual!H:H,L1425)+COUNTIF(View_conceptual!I:I,N1425)</f>
        <v>0</v>
      </c>
      <c r="AQ1425" t="str">
        <f t="shared" si="708"/>
        <v/>
      </c>
      <c r="AR1425" t="str">
        <f t="shared" si="709"/>
        <v/>
      </c>
      <c r="AT1425">
        <f>COUNTIF(View_full!G:G,L1425)</f>
        <v>1</v>
      </c>
      <c r="AU1425">
        <f>COUNTIF(View_full!H:H,L1425)+COUNTIF(View_full!I:I,N1425)</f>
        <v>0</v>
      </c>
      <c r="AV1425">
        <f>COUNTIFS(Property_Manual!$A$2:$A$1206,Raw!L1425,Property_Manual!$B$2:$B$1206,Raw!M1425,Property_Manual!$C$2:$C$1206,Raw!N1425,Property_Manual!$D$2:$D$1206,Raw!O1425,Property_Manual!$F$2:$F$1206,"x")</f>
        <v>0</v>
      </c>
      <c r="AW1425" t="str">
        <f t="shared" si="710"/>
        <v/>
      </c>
      <c r="AX1425" t="str">
        <f t="shared" si="711"/>
        <v/>
      </c>
      <c r="AY1425" t="str">
        <f t="shared" si="712"/>
        <v/>
      </c>
    </row>
    <row r="1426" spans="1:51" x14ac:dyDescent="0.2">
      <c r="A1426" s="5" t="s">
        <v>1255</v>
      </c>
      <c r="B1426" s="5" t="s">
        <v>1836</v>
      </c>
      <c r="C1426" s="5" t="s">
        <v>100</v>
      </c>
      <c r="D1426" s="5" t="s">
        <v>216</v>
      </c>
      <c r="E1426" s="5" t="s">
        <v>1836</v>
      </c>
      <c r="F1426" s="5" t="s">
        <v>297</v>
      </c>
      <c r="H1426" s="5" t="s">
        <v>214</v>
      </c>
      <c r="I1426" s="5" t="s">
        <v>2212</v>
      </c>
      <c r="J1426" s="5" t="s">
        <v>217</v>
      </c>
      <c r="K1426" s="5"/>
      <c r="L1426" t="str">
        <f t="shared" si="682"/>
        <v>Organization</v>
      </c>
      <c r="M1426" t="str">
        <f t="shared" si="683"/>
        <v>subOrganization</v>
      </c>
      <c r="N1426" t="str">
        <f t="shared" si="684"/>
        <v>Carrier</v>
      </c>
      <c r="O1426" t="str">
        <f t="shared" si="685"/>
        <v>parentOrganization</v>
      </c>
      <c r="P1426" t="str">
        <f t="shared" si="686"/>
        <v/>
      </c>
      <c r="Q1426" t="str">
        <f t="shared" si="687"/>
        <v>Object</v>
      </c>
      <c r="R1426" t="str">
        <f t="shared" si="688"/>
        <v/>
      </c>
      <c r="S1426" t="str">
        <f t="shared" si="689"/>
        <v/>
      </c>
      <c r="T1426" t="str">
        <f t="shared" si="690"/>
        <v/>
      </c>
      <c r="U1426" t="str">
        <f t="shared" si="691"/>
        <v/>
      </c>
      <c r="V1426" t="str">
        <f t="shared" si="692"/>
        <v/>
      </c>
      <c r="W1426" t="str">
        <f>IF($A1426="Implicit","",COUNTIFS($C$8:C1426,C1426,$A$8:A1426,"Explicit"))</f>
        <v/>
      </c>
      <c r="X1426" t="str">
        <f t="shared" si="693"/>
        <v/>
      </c>
      <c r="Y1426" t="str">
        <f t="shared" si="694"/>
        <v/>
      </c>
      <c r="Z1426" t="str">
        <f t="shared" si="695"/>
        <v/>
      </c>
      <c r="AA1426" t="str">
        <f t="shared" si="696"/>
        <v/>
      </c>
      <c r="AB1426" t="str">
        <f t="shared" si="697"/>
        <v/>
      </c>
      <c r="AC1426" t="str">
        <f t="shared" si="698"/>
        <v/>
      </c>
      <c r="AD1426" t="str">
        <f t="shared" si="699"/>
        <v/>
      </c>
      <c r="AE1426" t="str">
        <f t="shared" si="700"/>
        <v/>
      </c>
      <c r="AF1426" t="str">
        <f t="shared" si="701"/>
        <v/>
      </c>
      <c r="AG1426" t="str">
        <f t="shared" si="702"/>
        <v>"Agent.Organization"</v>
      </c>
      <c r="AH1426" t="str">
        <f t="shared" si="703"/>
        <v>"subOrganization"</v>
      </c>
      <c r="AI1426" t="str">
        <f t="shared" si="704"/>
        <v>"Agent.Carrier"</v>
      </c>
      <c r="AJ1426" t="str">
        <f t="shared" si="705"/>
        <v>"parentOrganization"</v>
      </c>
      <c r="AK1426" t="str">
        <f t="shared" si="706"/>
        <v>"hasMany"</v>
      </c>
      <c r="AL1426" t="str">
        <f t="shared" si="707"/>
        <v>"Agent.Organization","subOrganization","Agent.Carrier","parentOrganization","hasMany"</v>
      </c>
      <c r="AN1426">
        <f>COUNTIF(View_conceptual!G:G,L1426)</f>
        <v>0</v>
      </c>
      <c r="AO1426">
        <f>COUNTIF(View_conceptual!H:H,L1426)+COUNTIF(View_conceptual!I:I,N1426)</f>
        <v>0</v>
      </c>
      <c r="AQ1426" t="str">
        <f t="shared" si="708"/>
        <v/>
      </c>
      <c r="AR1426" t="str">
        <f t="shared" si="709"/>
        <v/>
      </c>
      <c r="AT1426">
        <f>COUNTIF(View_full!G:G,L1426)</f>
        <v>1</v>
      </c>
      <c r="AU1426">
        <f>COUNTIF(View_full!H:H,L1426)+COUNTIF(View_full!I:I,N1426)</f>
        <v>0</v>
      </c>
      <c r="AV1426">
        <f>COUNTIFS(Property_Manual!$A$2:$A$1206,Raw!L1426,Property_Manual!$B$2:$B$1206,Raw!M1426,Property_Manual!$C$2:$C$1206,Raw!N1426,Property_Manual!$D$2:$D$1206,Raw!O1426,Property_Manual!$F$2:$F$1206,"x")</f>
        <v>0</v>
      </c>
      <c r="AW1426" t="str">
        <f t="shared" si="710"/>
        <v/>
      </c>
      <c r="AX1426" t="str">
        <f t="shared" si="711"/>
        <v/>
      </c>
      <c r="AY1426" t="str">
        <f t="shared" si="712"/>
        <v/>
      </c>
    </row>
    <row r="1427" spans="1:51" x14ac:dyDescent="0.2">
      <c r="A1427" s="5" t="s">
        <v>1255</v>
      </c>
      <c r="B1427" s="5" t="s">
        <v>1836</v>
      </c>
      <c r="C1427" s="5" t="s">
        <v>100</v>
      </c>
      <c r="D1427" s="5" t="s">
        <v>216</v>
      </c>
      <c r="E1427" s="5" t="s">
        <v>1836</v>
      </c>
      <c r="F1427" s="5" t="s">
        <v>230</v>
      </c>
      <c r="H1427" s="5" t="s">
        <v>214</v>
      </c>
      <c r="I1427" s="5" t="s">
        <v>2212</v>
      </c>
      <c r="J1427" s="5" t="s">
        <v>217</v>
      </c>
      <c r="K1427" s="5" t="s">
        <v>297</v>
      </c>
      <c r="L1427" t="str">
        <f t="shared" si="682"/>
        <v>Organization</v>
      </c>
      <c r="M1427" t="str">
        <f t="shared" si="683"/>
        <v>subOrganization</v>
      </c>
      <c r="N1427" t="str">
        <f t="shared" si="684"/>
        <v>Company</v>
      </c>
      <c r="O1427" t="str">
        <f t="shared" si="685"/>
        <v>parentOrganization</v>
      </c>
      <c r="P1427" t="str">
        <f t="shared" si="686"/>
        <v>Carrier</v>
      </c>
      <c r="Q1427" t="str">
        <f t="shared" si="687"/>
        <v>Object</v>
      </c>
      <c r="R1427" t="str">
        <f t="shared" si="688"/>
        <v/>
      </c>
      <c r="S1427" t="str">
        <f t="shared" si="689"/>
        <v/>
      </c>
      <c r="T1427" t="str">
        <f t="shared" si="690"/>
        <v/>
      </c>
      <c r="U1427" t="str">
        <f t="shared" si="691"/>
        <v/>
      </c>
      <c r="V1427" t="str">
        <f t="shared" si="692"/>
        <v/>
      </c>
      <c r="W1427" t="str">
        <f>IF($A1427="Implicit","",COUNTIFS($C$8:C1427,C1427,$A$8:A1427,"Explicit"))</f>
        <v/>
      </c>
      <c r="X1427" t="str">
        <f t="shared" si="693"/>
        <v/>
      </c>
      <c r="Y1427" t="str">
        <f t="shared" si="694"/>
        <v/>
      </c>
      <c r="Z1427" t="str">
        <f t="shared" si="695"/>
        <v/>
      </c>
      <c r="AA1427" t="str">
        <f t="shared" si="696"/>
        <v/>
      </c>
      <c r="AB1427" t="str">
        <f t="shared" si="697"/>
        <v/>
      </c>
      <c r="AC1427" t="str">
        <f t="shared" si="698"/>
        <v/>
      </c>
      <c r="AD1427" t="str">
        <f t="shared" si="699"/>
        <v/>
      </c>
      <c r="AE1427" t="str">
        <f t="shared" si="700"/>
        <v/>
      </c>
      <c r="AF1427" t="str">
        <f t="shared" si="701"/>
        <v/>
      </c>
      <c r="AG1427" t="str">
        <f t="shared" si="702"/>
        <v>"Agent.Organization"</v>
      </c>
      <c r="AH1427" t="str">
        <f t="shared" si="703"/>
        <v>"subOrganization"</v>
      </c>
      <c r="AI1427" t="str">
        <f t="shared" si="704"/>
        <v>"Agent.Company"</v>
      </c>
      <c r="AJ1427" t="str">
        <f t="shared" si="705"/>
        <v>"parentOrganization"</v>
      </c>
      <c r="AK1427" t="str">
        <f t="shared" si="706"/>
        <v>"hasMany"</v>
      </c>
      <c r="AL1427" t="str">
        <f t="shared" si="707"/>
        <v>"Agent.Organization","subOrganization","Agent.Company","parentOrganization","hasMany"</v>
      </c>
      <c r="AN1427">
        <f>COUNTIF(View_conceptual!G:G,L1427)</f>
        <v>0</v>
      </c>
      <c r="AO1427">
        <f>COUNTIF(View_conceptual!H:H,L1427)+COUNTIF(View_conceptual!I:I,N1427)</f>
        <v>0</v>
      </c>
      <c r="AQ1427" t="str">
        <f t="shared" si="708"/>
        <v/>
      </c>
      <c r="AR1427" t="str">
        <f t="shared" si="709"/>
        <v/>
      </c>
      <c r="AT1427">
        <f>COUNTIF(View_full!G:G,L1427)</f>
        <v>1</v>
      </c>
      <c r="AU1427">
        <f>COUNTIF(View_full!H:H,L1427)+COUNTIF(View_full!I:I,N1427)</f>
        <v>0</v>
      </c>
      <c r="AV1427">
        <f>COUNTIFS(Property_Manual!$A$2:$A$1206,Raw!L1427,Property_Manual!$B$2:$B$1206,Raw!M1427,Property_Manual!$C$2:$C$1206,Raw!N1427,Property_Manual!$D$2:$D$1206,Raw!O1427,Property_Manual!$F$2:$F$1206,"x")</f>
        <v>0</v>
      </c>
      <c r="AW1427" t="str">
        <f t="shared" si="710"/>
        <v/>
      </c>
      <c r="AX1427" t="str">
        <f t="shared" si="711"/>
        <v/>
      </c>
      <c r="AY1427" t="str">
        <f t="shared" si="712"/>
        <v/>
      </c>
    </row>
    <row r="1428" spans="1:51" x14ac:dyDescent="0.2">
      <c r="A1428" s="5" t="s">
        <v>1255</v>
      </c>
      <c r="B1428" s="5" t="s">
        <v>1836</v>
      </c>
      <c r="C1428" s="5" t="s">
        <v>100</v>
      </c>
      <c r="D1428" s="5" t="s">
        <v>216</v>
      </c>
      <c r="E1428" s="5" t="s">
        <v>1836</v>
      </c>
      <c r="F1428" s="5" t="s">
        <v>1132</v>
      </c>
      <c r="H1428" s="5" t="s">
        <v>214</v>
      </c>
      <c r="I1428" s="5" t="s">
        <v>2212</v>
      </c>
      <c r="J1428" s="5" t="s">
        <v>217</v>
      </c>
      <c r="K1428" s="5"/>
      <c r="L1428" t="str">
        <f t="shared" si="682"/>
        <v>Organization</v>
      </c>
      <c r="M1428" t="str">
        <f t="shared" si="683"/>
        <v>subOrganization</v>
      </c>
      <c r="N1428" t="str">
        <f t="shared" si="684"/>
        <v>PublicAuthority</v>
      </c>
      <c r="O1428" t="str">
        <f t="shared" si="685"/>
        <v>parentOrganization</v>
      </c>
      <c r="P1428" t="str">
        <f t="shared" si="686"/>
        <v/>
      </c>
      <c r="Q1428" t="str">
        <f t="shared" si="687"/>
        <v>Object</v>
      </c>
      <c r="R1428" t="str">
        <f t="shared" si="688"/>
        <v/>
      </c>
      <c r="S1428" t="str">
        <f t="shared" si="689"/>
        <v/>
      </c>
      <c r="T1428" t="str">
        <f t="shared" si="690"/>
        <v/>
      </c>
      <c r="U1428" t="str">
        <f t="shared" si="691"/>
        <v/>
      </c>
      <c r="V1428" t="str">
        <f t="shared" si="692"/>
        <v/>
      </c>
      <c r="W1428" t="str">
        <f>IF($A1428="Implicit","",COUNTIFS($C$8:C1428,C1428,$A$8:A1428,"Explicit"))</f>
        <v/>
      </c>
      <c r="X1428" t="str">
        <f t="shared" si="693"/>
        <v/>
      </c>
      <c r="Y1428" t="str">
        <f t="shared" si="694"/>
        <v/>
      </c>
      <c r="Z1428" t="str">
        <f t="shared" si="695"/>
        <v/>
      </c>
      <c r="AA1428" t="str">
        <f t="shared" si="696"/>
        <v/>
      </c>
      <c r="AB1428" t="str">
        <f t="shared" si="697"/>
        <v/>
      </c>
      <c r="AC1428" t="str">
        <f t="shared" si="698"/>
        <v/>
      </c>
      <c r="AD1428" t="str">
        <f t="shared" si="699"/>
        <v/>
      </c>
      <c r="AE1428" t="str">
        <f t="shared" si="700"/>
        <v/>
      </c>
      <c r="AF1428" t="str">
        <f t="shared" si="701"/>
        <v/>
      </c>
      <c r="AG1428" t="str">
        <f t="shared" si="702"/>
        <v>"Agent.Organization"</v>
      </c>
      <c r="AH1428" t="str">
        <f t="shared" si="703"/>
        <v>"subOrganization"</v>
      </c>
      <c r="AI1428" t="str">
        <f t="shared" si="704"/>
        <v>"Agent.PublicAuthority"</v>
      </c>
      <c r="AJ1428" t="str">
        <f t="shared" si="705"/>
        <v>"parentOrganization"</v>
      </c>
      <c r="AK1428" t="str">
        <f t="shared" si="706"/>
        <v>"hasMany"</v>
      </c>
      <c r="AL1428" t="str">
        <f t="shared" si="707"/>
        <v>"Agent.Organization","subOrganization","Agent.PublicAuthority","parentOrganization","hasMany"</v>
      </c>
      <c r="AN1428">
        <f>COUNTIF(View_conceptual!G:G,L1428)</f>
        <v>0</v>
      </c>
      <c r="AO1428">
        <f>COUNTIF(View_conceptual!H:H,L1428)+COUNTIF(View_conceptual!I:I,N1428)</f>
        <v>0</v>
      </c>
      <c r="AQ1428" t="str">
        <f t="shared" si="708"/>
        <v/>
      </c>
      <c r="AR1428" t="str">
        <f t="shared" si="709"/>
        <v/>
      </c>
      <c r="AT1428">
        <f>COUNTIF(View_full!G:G,L1428)</f>
        <v>1</v>
      </c>
      <c r="AU1428">
        <f>COUNTIF(View_full!H:H,L1428)+COUNTIF(View_full!I:I,N1428)</f>
        <v>0</v>
      </c>
      <c r="AV1428">
        <f>COUNTIFS(Property_Manual!$A$2:$A$1206,Raw!L1428,Property_Manual!$B$2:$B$1206,Raw!M1428,Property_Manual!$C$2:$C$1206,Raw!N1428,Property_Manual!$D$2:$D$1206,Raw!O1428,Property_Manual!$F$2:$F$1206,"x")</f>
        <v>0</v>
      </c>
      <c r="AW1428" t="str">
        <f t="shared" si="710"/>
        <v/>
      </c>
      <c r="AX1428" t="str">
        <f t="shared" si="711"/>
        <v/>
      </c>
      <c r="AY1428" t="str">
        <f t="shared" si="712"/>
        <v/>
      </c>
    </row>
    <row r="1429" spans="1:51" x14ac:dyDescent="0.2">
      <c r="A1429" s="5" t="s">
        <v>1254</v>
      </c>
      <c r="B1429" s="5" t="s">
        <v>1836</v>
      </c>
      <c r="C1429" s="5" t="s">
        <v>100</v>
      </c>
      <c r="D1429" s="5" t="s">
        <v>40</v>
      </c>
      <c r="E1429" s="5" t="s">
        <v>1212</v>
      </c>
      <c r="F1429" s="5" t="s">
        <v>41</v>
      </c>
      <c r="I1429" s="5" t="s">
        <v>2212</v>
      </c>
      <c r="J1429" s="5" t="s">
        <v>42</v>
      </c>
      <c r="K1429" s="5"/>
      <c r="L1429" t="str">
        <f t="shared" si="682"/>
        <v>Organization</v>
      </c>
      <c r="M1429" t="str">
        <f t="shared" si="683"/>
        <v>events</v>
      </c>
      <c r="N1429" t="str">
        <f t="shared" si="684"/>
        <v>LogisticsEvent</v>
      </c>
      <c r="O1429" t="str">
        <f t="shared" si="685"/>
        <v/>
      </c>
      <c r="P1429" t="str">
        <f t="shared" si="686"/>
        <v/>
      </c>
      <c r="Q1429" t="str">
        <f t="shared" si="687"/>
        <v>Object</v>
      </c>
      <c r="R1429" t="str">
        <f t="shared" si="688"/>
        <v>"Agent"</v>
      </c>
      <c r="S1429" t="str">
        <f t="shared" si="689"/>
        <v>"Organization"</v>
      </c>
      <c r="T1429" t="str">
        <f t="shared" si="690"/>
        <v>"events"</v>
      </c>
      <c r="U1429" t="str">
        <f t="shared" si="691"/>
        <v>"Event"</v>
      </c>
      <c r="V1429" t="str">
        <f t="shared" si="692"/>
        <v>"LogisticsEvent"</v>
      </c>
      <c r="W1429">
        <f>IF($A1429="Implicit","",COUNTIFS($C$8:C1429,C1429,$A$8:A1429,"Explicit"))</f>
        <v>7</v>
      </c>
      <c r="X1429" t="str">
        <f t="shared" si="693"/>
        <v>"Superclass: Organizations represent a kind of Agent corresponding to social institutions such as companies; societies; etc"</v>
      </c>
      <c r="Y1429" t="str">
        <f t="shared" si="694"/>
        <v>"Events object"</v>
      </c>
      <c r="Z1429" t="str">
        <f t="shared" si="695"/>
        <v>"true"</v>
      </c>
      <c r="AA1429" t="str">
        <f t="shared" si="696"/>
        <v>"false"</v>
      </c>
      <c r="AB1429" t="str">
        <f t="shared" si="697"/>
        <v>""</v>
      </c>
      <c r="AC1429" t="str">
        <f t="shared" si="698"/>
        <v>"https://onerecord.iata.org/ns/cargo#Organization"</v>
      </c>
      <c r="AD1429" t="str">
        <f t="shared" si="699"/>
        <v>"https://onerecord.iata.org/ns/cargo#events"</v>
      </c>
      <c r="AE1429" t="str">
        <f t="shared" si="700"/>
        <v>"https://onerecord.iata.org/ns/cargo#LogisticsEvent"</v>
      </c>
      <c r="AF1429" t="str">
        <f t="shared" si="701"/>
        <v>"Agent","Organization","events","Event","LogisticsEvent",7,"Superclass: Organizations represent a kind of Agent corresponding to social institutions such as companies; societies; etc","Events object","true","false","","https://onerecord.iata.org/ns/cargo#Organization","https://onerecord.iata.org/ns/cargo#events","https://onerecord.iata.org/ns/cargo#LogisticsEvent"</v>
      </c>
      <c r="AG1429" t="str">
        <f t="shared" si="702"/>
        <v>"Agent.Organization"</v>
      </c>
      <c r="AH1429" t="str">
        <f t="shared" si="703"/>
        <v>"events"</v>
      </c>
      <c r="AI1429" t="str">
        <f t="shared" si="704"/>
        <v>"Event.LogisticsEvent"</v>
      </c>
      <c r="AJ1429" t="str">
        <f t="shared" si="705"/>
        <v>""</v>
      </c>
      <c r="AK1429" t="str">
        <f t="shared" si="706"/>
        <v>"hasMany"</v>
      </c>
      <c r="AL1429" t="str">
        <f t="shared" si="707"/>
        <v>"Agent.Organization","events","Event.LogisticsEvent","","hasMany"</v>
      </c>
      <c r="AN1429">
        <f>COUNTIF(View_conceptual!G:G,L1429)</f>
        <v>0</v>
      </c>
      <c r="AO1429">
        <f>COUNTIF(View_conceptual!H:H,L1429)+COUNTIF(View_conceptual!I:I,N1429)</f>
        <v>0</v>
      </c>
      <c r="AQ1429" t="str">
        <f t="shared" si="708"/>
        <v/>
      </c>
      <c r="AR1429" t="str">
        <f t="shared" si="709"/>
        <v/>
      </c>
      <c r="AT1429">
        <f>COUNTIF(View_full!G:G,L1429)</f>
        <v>1</v>
      </c>
      <c r="AU1429">
        <f>COUNTIF(View_full!H:H,L1429)+COUNTIF(View_full!I:I,N1429)</f>
        <v>0</v>
      </c>
      <c r="AV1429">
        <f>COUNTIFS(Property_Manual!$A$2:$A$1206,Raw!L1429,Property_Manual!$B$2:$B$1206,Raw!M1429,Property_Manual!$C$2:$C$1206,Raw!N1429,Property_Manual!$D$2:$D$1206,Raw!O1429,Property_Manual!$F$2:$F$1206,"x")</f>
        <v>0</v>
      </c>
      <c r="AW1429" t="str">
        <f t="shared" si="710"/>
        <v>"Agent","Organization","events","Event","LogisticsEvent",7,"Superclass: Organizations represent a kind of Agent corresponding to social institutions such as companies; societies; etc","Events object","true","false","","https://onerecord.iata.org/ns/cargo#Organization","https://onerecord.iata.org/ns/cargo#events","https://onerecord.iata.org/ns/cargo#LogisticsEvent"</v>
      </c>
      <c r="AX1429" t="str">
        <f t="shared" si="711"/>
        <v/>
      </c>
      <c r="AY1429" t="str">
        <f t="shared" si="712"/>
        <v/>
      </c>
    </row>
    <row r="1430" spans="1:51" x14ac:dyDescent="0.2">
      <c r="A1430" s="5" t="s">
        <v>1254</v>
      </c>
      <c r="B1430" s="5" t="s">
        <v>1836</v>
      </c>
      <c r="C1430" s="5" t="s">
        <v>100</v>
      </c>
      <c r="D1430" s="5" t="s">
        <v>46</v>
      </c>
      <c r="E1430" s="5"/>
      <c r="F1430" s="5" t="s">
        <v>47</v>
      </c>
      <c r="G1430">
        <v>1</v>
      </c>
      <c r="I1430" s="5" t="s">
        <v>2212</v>
      </c>
      <c r="J1430" s="5" t="s">
        <v>48</v>
      </c>
      <c r="K1430" s="5"/>
      <c r="L1430" t="str">
        <f t="shared" si="682"/>
        <v>Organization</v>
      </c>
      <c r="M1430" t="str">
        <f t="shared" si="683"/>
        <v>skeletonIndicator</v>
      </c>
      <c r="N1430" t="str">
        <f t="shared" si="684"/>
        <v>boolean</v>
      </c>
      <c r="O1430" t="str">
        <f t="shared" si="685"/>
        <v/>
      </c>
      <c r="P1430" t="str">
        <f t="shared" si="686"/>
        <v/>
      </c>
      <c r="Q1430" t="str">
        <f t="shared" si="687"/>
        <v>Object</v>
      </c>
      <c r="R1430" t="str">
        <f t="shared" si="688"/>
        <v>"Agent"</v>
      </c>
      <c r="S1430" t="str">
        <f t="shared" si="689"/>
        <v>"Organization"</v>
      </c>
      <c r="T1430" t="str">
        <f t="shared" si="690"/>
        <v>"skeletonIndicator"</v>
      </c>
      <c r="U1430" t="str">
        <f t="shared" si="691"/>
        <v>""</v>
      </c>
      <c r="V1430" t="str">
        <f t="shared" si="692"/>
        <v>"boolean"</v>
      </c>
      <c r="W1430">
        <f>IF($A1430="Implicit","",COUNTIFS($C$8:C1430,C1430,$A$8:A1430,"Explicit"))</f>
        <v>8</v>
      </c>
      <c r="X1430" t="str">
        <f t="shared" si="693"/>
        <v>"Superclass: Organizations represent a kind of Agent corresponding to social institutions such as companies; societies; etc"</v>
      </c>
      <c r="Y1430" t="str">
        <f t="shared" si="694"/>
        <v>"Indicator whether a logistics object is a skeleton object"</v>
      </c>
      <c r="Z1430" t="str">
        <f t="shared" si="695"/>
        <v>"false"</v>
      </c>
      <c r="AA1430" t="str">
        <f t="shared" si="696"/>
        <v>"false"</v>
      </c>
      <c r="AB1430" t="str">
        <f t="shared" si="697"/>
        <v>""</v>
      </c>
      <c r="AC1430" t="str">
        <f t="shared" si="698"/>
        <v>"https://onerecord.iata.org/ns/cargo#Organization"</v>
      </c>
      <c r="AD1430" t="str">
        <f t="shared" si="699"/>
        <v>"https://onerecord.iata.org/ns/cargo#skeletonIndicator"</v>
      </c>
      <c r="AE1430" t="str">
        <f t="shared" si="700"/>
        <v>"http://www.w3.org/2001/XMLSchema#boolean"</v>
      </c>
      <c r="AF1430" t="str">
        <f t="shared" si="701"/>
        <v>"Agent","Organization","skeletonIndicator","","boolean",8,"Superclass: Organizations represent a kind of Agent corresponding to social institutions such as companies; societies; etc","Indicator whether a logistics object is a skeleton object","false","false","","https://onerecord.iata.org/ns/cargo#Organization","https://onerecord.iata.org/ns/cargo#skeletonIndicator","http://www.w3.org/2001/XMLSchema#boolean"</v>
      </c>
      <c r="AG1430" t="str">
        <f t="shared" si="702"/>
        <v>"Agent.Organization"</v>
      </c>
      <c r="AH1430" t="str">
        <f t="shared" si="703"/>
        <v>"skeletonIndicator"</v>
      </c>
      <c r="AI1430" t="str">
        <f t="shared" si="704"/>
        <v>".boolean"</v>
      </c>
      <c r="AJ1430" t="str">
        <f t="shared" si="705"/>
        <v>""</v>
      </c>
      <c r="AK1430" t="str">
        <f t="shared" si="706"/>
        <v>"hasOne"</v>
      </c>
      <c r="AL1430" t="str">
        <f t="shared" si="707"/>
        <v>"Agent.Organization","skeletonIndicator",".boolean","","hasOne"</v>
      </c>
      <c r="AN1430">
        <f>COUNTIF(View_conceptual!G:G,L1430)</f>
        <v>0</v>
      </c>
      <c r="AO1430">
        <f>COUNTIF(View_conceptual!H:H,L1430)+COUNTIF(View_conceptual!I:I,N1430)</f>
        <v>0</v>
      </c>
      <c r="AQ1430" t="str">
        <f t="shared" si="708"/>
        <v/>
      </c>
      <c r="AR1430" t="str">
        <f t="shared" si="709"/>
        <v/>
      </c>
      <c r="AT1430">
        <f>COUNTIF(View_full!G:G,L1430)</f>
        <v>1</v>
      </c>
      <c r="AU1430">
        <f>COUNTIF(View_full!H:H,L1430)+COUNTIF(View_full!I:I,N1430)</f>
        <v>0</v>
      </c>
      <c r="AV1430">
        <f>COUNTIFS(Property_Manual!$A$2:$A$1206,Raw!L1430,Property_Manual!$B$2:$B$1206,Raw!M1430,Property_Manual!$C$2:$C$1206,Raw!N1430,Property_Manual!$D$2:$D$1206,Raw!O1430,Property_Manual!$F$2:$F$1206,"x")</f>
        <v>0</v>
      </c>
      <c r="AW1430" t="str">
        <f t="shared" si="710"/>
        <v>"Agent","Organization","skeletonIndicator","","boolean",8,"Superclass: Organizations represent a kind of Agent corresponding to social institutions such as companies; societies; etc","Indicator whether a logistics object is a skeleton object","false","false","","https://onerecord.iata.org/ns/cargo#Organization","https://onerecord.iata.org/ns/cargo#skeletonIndicator","http://www.w3.org/2001/XMLSchema#boolean"</v>
      </c>
      <c r="AX1430" t="str">
        <f t="shared" si="711"/>
        <v/>
      </c>
      <c r="AY1430" t="str">
        <f t="shared" si="712"/>
        <v/>
      </c>
    </row>
    <row r="1431" spans="1:51" x14ac:dyDescent="0.2">
      <c r="A1431" s="5" t="s">
        <v>1254</v>
      </c>
      <c r="B1431" s="5" t="s">
        <v>1836</v>
      </c>
      <c r="C1431" s="5" t="s">
        <v>100</v>
      </c>
      <c r="D1431" s="5" t="s">
        <v>145</v>
      </c>
      <c r="E1431" s="5" t="s">
        <v>49</v>
      </c>
      <c r="F1431" s="5" t="s">
        <v>146</v>
      </c>
      <c r="I1431" s="5" t="s">
        <v>2212</v>
      </c>
      <c r="J1431" s="5" t="s">
        <v>147</v>
      </c>
      <c r="K1431" s="5"/>
      <c r="L1431" t="str">
        <f t="shared" si="682"/>
        <v>Organization</v>
      </c>
      <c r="M1431" t="str">
        <f t="shared" si="683"/>
        <v>otherIdentifiers</v>
      </c>
      <c r="N1431" t="str">
        <f t="shared" si="684"/>
        <v>OtherIdentifier</v>
      </c>
      <c r="O1431" t="str">
        <f t="shared" si="685"/>
        <v/>
      </c>
      <c r="P1431" t="str">
        <f t="shared" si="686"/>
        <v/>
      </c>
      <c r="Q1431" t="str">
        <f t="shared" si="687"/>
        <v>Object</v>
      </c>
      <c r="R1431" t="str">
        <f t="shared" si="688"/>
        <v>"Agent"</v>
      </c>
      <c r="S1431" t="str">
        <f t="shared" si="689"/>
        <v>"Organization"</v>
      </c>
      <c r="T1431" t="str">
        <f t="shared" si="690"/>
        <v>"otherIdentifiers"</v>
      </c>
      <c r="U1431" t="str">
        <f t="shared" si="691"/>
        <v>"Embedded"</v>
      </c>
      <c r="V1431" t="str">
        <f t="shared" si="692"/>
        <v>"OtherIdentifier"</v>
      </c>
      <c r="W1431">
        <f>IF($A1431="Implicit","",COUNTIFS($C$8:C1431,C1431,$A$8:A1431,"Explicit"))</f>
        <v>9</v>
      </c>
      <c r="X1431" t="str">
        <f t="shared" si="693"/>
        <v>"Superclass: Organizations represent a kind of Agent corresponding to social institutions such as companies; societies; etc"</v>
      </c>
      <c r="Y1431" t="str">
        <f t="shared" si="694"/>
        <v>"Details about any other identifier; depending on the context of use"</v>
      </c>
      <c r="Z1431" t="str">
        <f t="shared" si="695"/>
        <v>"true"</v>
      </c>
      <c r="AA1431" t="str">
        <f t="shared" si="696"/>
        <v>"false"</v>
      </c>
      <c r="AB1431" t="str">
        <f t="shared" si="697"/>
        <v>""</v>
      </c>
      <c r="AC1431" t="str">
        <f t="shared" si="698"/>
        <v>"https://onerecord.iata.org/ns/cargo#Organization"</v>
      </c>
      <c r="AD1431" t="str">
        <f t="shared" si="699"/>
        <v>"https://onerecord.iata.org/ns/cargo#otherIdentifiers"</v>
      </c>
      <c r="AE1431" t="str">
        <f t="shared" si="700"/>
        <v>"https://onerecord.iata.org/ns/cargo#OtherIdentifier"</v>
      </c>
      <c r="AF1431" t="str">
        <f t="shared" si="701"/>
        <v>"Agent","Organization","otherIdentifiers","Embedded","OtherIdentifier",9,"Superclass: Organizations represent a kind of Agent corresponding to social institutions such as companies; societies; etc","Details about any other identifier; depending on the context of use","true","false","","https://onerecord.iata.org/ns/cargo#Organization","https://onerecord.iata.org/ns/cargo#otherIdentifiers","https://onerecord.iata.org/ns/cargo#OtherIdentifier"</v>
      </c>
      <c r="AG1431" t="str">
        <f t="shared" si="702"/>
        <v>"Agent.Organization"</v>
      </c>
      <c r="AH1431" t="str">
        <f t="shared" si="703"/>
        <v>"otherIdentifiers"</v>
      </c>
      <c r="AI1431" t="str">
        <f t="shared" si="704"/>
        <v>"Embedded.OtherIdentifier"</v>
      </c>
      <c r="AJ1431" t="str">
        <f t="shared" si="705"/>
        <v>""</v>
      </c>
      <c r="AK1431" t="str">
        <f t="shared" si="706"/>
        <v>"hasMany"</v>
      </c>
      <c r="AL1431" t="str">
        <f t="shared" si="707"/>
        <v>"Agent.Organization","otherIdentifiers","Embedded.OtherIdentifier","","hasMany"</v>
      </c>
      <c r="AN1431">
        <f>COUNTIF(View_conceptual!G:G,L1431)</f>
        <v>0</v>
      </c>
      <c r="AO1431">
        <f>COUNTIF(View_conceptual!H:H,L1431)+COUNTIF(View_conceptual!I:I,N1431)</f>
        <v>0</v>
      </c>
      <c r="AQ1431" t="str">
        <f t="shared" si="708"/>
        <v/>
      </c>
      <c r="AR1431" t="str">
        <f t="shared" si="709"/>
        <v/>
      </c>
      <c r="AT1431">
        <f>COUNTIF(View_full!G:G,L1431)</f>
        <v>1</v>
      </c>
      <c r="AU1431">
        <f>COUNTIF(View_full!H:H,L1431)+COUNTIF(View_full!I:I,N1431)</f>
        <v>0</v>
      </c>
      <c r="AV1431">
        <f>COUNTIFS(Property_Manual!$A$2:$A$1206,Raw!L1431,Property_Manual!$B$2:$B$1206,Raw!M1431,Property_Manual!$C$2:$C$1206,Raw!N1431,Property_Manual!$D$2:$D$1206,Raw!O1431,Property_Manual!$F$2:$F$1206,"x")</f>
        <v>0</v>
      </c>
      <c r="AW1431" t="str">
        <f t="shared" si="710"/>
        <v>"Agent","Organization","otherIdentifiers","Embedded","OtherIdentifier",9,"Superclass: Organizations represent a kind of Agent corresponding to social institutions such as companies; societies; etc","Details about any other identifier; depending on the context of use","true","false","","https://onerecord.iata.org/ns/cargo#Organization","https://onerecord.iata.org/ns/cargo#otherIdentifiers","https://onerecord.iata.org/ns/cargo#OtherIdentifier"</v>
      </c>
      <c r="AX1431" t="str">
        <f t="shared" si="711"/>
        <v/>
      </c>
      <c r="AY1431" t="str">
        <f t="shared" si="712"/>
        <v/>
      </c>
    </row>
    <row r="1432" spans="1:51" x14ac:dyDescent="0.2">
      <c r="A1432" s="5" t="s">
        <v>1254</v>
      </c>
      <c r="B1432" s="5" t="s">
        <v>1836</v>
      </c>
      <c r="C1432" s="5" t="s">
        <v>100</v>
      </c>
      <c r="D1432" s="5" t="s">
        <v>218</v>
      </c>
      <c r="E1432" s="5"/>
      <c r="F1432" s="5" t="s">
        <v>6</v>
      </c>
      <c r="G1432">
        <v>1</v>
      </c>
      <c r="I1432" s="5" t="s">
        <v>2212</v>
      </c>
      <c r="J1432" s="5" t="s">
        <v>219</v>
      </c>
      <c r="K1432" s="5"/>
      <c r="L1432" t="str">
        <f t="shared" si="682"/>
        <v>Organization</v>
      </c>
      <c r="M1432" t="str">
        <f t="shared" si="683"/>
        <v>name</v>
      </c>
      <c r="N1432" t="str">
        <f t="shared" si="684"/>
        <v>string</v>
      </c>
      <c r="O1432" t="str">
        <f t="shared" si="685"/>
        <v/>
      </c>
      <c r="P1432" t="str">
        <f t="shared" si="686"/>
        <v/>
      </c>
      <c r="Q1432" t="str">
        <f t="shared" si="687"/>
        <v>Object</v>
      </c>
      <c r="R1432" t="str">
        <f t="shared" si="688"/>
        <v>"Agent"</v>
      </c>
      <c r="S1432" t="str">
        <f t="shared" si="689"/>
        <v>"Organization"</v>
      </c>
      <c r="T1432" t="str">
        <f t="shared" si="690"/>
        <v>"name"</v>
      </c>
      <c r="U1432" t="str">
        <f t="shared" si="691"/>
        <v>""</v>
      </c>
      <c r="V1432" t="str">
        <f t="shared" si="692"/>
        <v>"string"</v>
      </c>
      <c r="W1432">
        <f>IF($A1432="Implicit","",COUNTIFS($C$8:C1432,C1432,$A$8:A1432,"Explicit"))</f>
        <v>10</v>
      </c>
      <c r="X1432" t="str">
        <f t="shared" si="693"/>
        <v>"Superclass: Organizations represent a kind of Agent corresponding to social institutions such as companies; societies; etc"</v>
      </c>
      <c r="Y1432" t="str">
        <f t="shared" si="694"/>
        <v>"Human-understandable name of object depending on the context"</v>
      </c>
      <c r="Z1432" t="str">
        <f t="shared" si="695"/>
        <v>"false"</v>
      </c>
      <c r="AA1432" t="str">
        <f t="shared" si="696"/>
        <v>"false"</v>
      </c>
      <c r="AB1432" t="str">
        <f t="shared" si="697"/>
        <v>""</v>
      </c>
      <c r="AC1432" t="str">
        <f t="shared" si="698"/>
        <v>"https://onerecord.iata.org/ns/cargo#Organization"</v>
      </c>
      <c r="AD1432" t="str">
        <f t="shared" si="699"/>
        <v>"https://onerecord.iata.org/ns/cargo#name"</v>
      </c>
      <c r="AE1432" t="str">
        <f t="shared" si="700"/>
        <v>"http://www.w3.org/2001/XMLSchema#string"</v>
      </c>
      <c r="AF1432" t="str">
        <f t="shared" si="701"/>
        <v>"Agent","Organization","name","","string",10,"Superclass: Organizations represent a kind of Agent corresponding to social institutions such as companies; societies; etc","Human-understandable name of object depending on the context","false","false","","https://onerecord.iata.org/ns/cargo#Organization","https://onerecord.iata.org/ns/cargo#name","http://www.w3.org/2001/XMLSchema#string"</v>
      </c>
      <c r="AG1432" t="str">
        <f t="shared" si="702"/>
        <v>"Agent.Organization"</v>
      </c>
      <c r="AH1432" t="str">
        <f t="shared" si="703"/>
        <v>"name"</v>
      </c>
      <c r="AI1432" t="str">
        <f t="shared" si="704"/>
        <v>".string"</v>
      </c>
      <c r="AJ1432" t="str">
        <f t="shared" si="705"/>
        <v>""</v>
      </c>
      <c r="AK1432" t="str">
        <f t="shared" si="706"/>
        <v>"hasOne"</v>
      </c>
      <c r="AL1432" t="str">
        <f t="shared" si="707"/>
        <v>"Agent.Organization","name",".string","","hasOne"</v>
      </c>
      <c r="AN1432">
        <f>COUNTIF(View_conceptual!G:G,L1432)</f>
        <v>0</v>
      </c>
      <c r="AO1432">
        <f>COUNTIF(View_conceptual!H:H,L1432)+COUNTIF(View_conceptual!I:I,N1432)</f>
        <v>0</v>
      </c>
      <c r="AQ1432" t="str">
        <f t="shared" si="708"/>
        <v/>
      </c>
      <c r="AR1432" t="str">
        <f t="shared" si="709"/>
        <v/>
      </c>
      <c r="AT1432">
        <f>COUNTIF(View_full!G:G,L1432)</f>
        <v>1</v>
      </c>
      <c r="AU1432">
        <f>COUNTIF(View_full!H:H,L1432)+COUNTIF(View_full!I:I,N1432)</f>
        <v>0</v>
      </c>
      <c r="AV1432">
        <f>COUNTIFS(Property_Manual!$A$2:$A$1206,Raw!L1432,Property_Manual!$B$2:$B$1206,Raw!M1432,Property_Manual!$C$2:$C$1206,Raw!N1432,Property_Manual!$D$2:$D$1206,Raw!O1432,Property_Manual!$F$2:$F$1206,"x")</f>
        <v>0</v>
      </c>
      <c r="AW1432" t="str">
        <f t="shared" si="710"/>
        <v>"Agent","Organization","name","","string",10,"Superclass: Organizations represent a kind of Agent corresponding to social institutions such as companies; societies; etc","Human-understandable name of object depending on the context","false","false","","https://onerecord.iata.org/ns/cargo#Organization","https://onerecord.iata.org/ns/cargo#name","http://www.w3.org/2001/XMLSchema#string"</v>
      </c>
      <c r="AX1432" t="str">
        <f t="shared" si="711"/>
        <v/>
      </c>
      <c r="AY1432" t="str">
        <f t="shared" si="712"/>
        <v/>
      </c>
    </row>
    <row r="1433" spans="1:51" x14ac:dyDescent="0.2">
      <c r="A1433" s="5" t="s">
        <v>1254</v>
      </c>
      <c r="B1433" s="5" t="s">
        <v>1836</v>
      </c>
      <c r="C1433" s="5" t="s">
        <v>100</v>
      </c>
      <c r="D1433" s="5" t="s">
        <v>220</v>
      </c>
      <c r="E1433" s="5"/>
      <c r="F1433" s="5" t="s">
        <v>6</v>
      </c>
      <c r="G1433">
        <v>1</v>
      </c>
      <c r="I1433" s="5" t="s">
        <v>2212</v>
      </c>
      <c r="J1433" s="5" t="s">
        <v>221</v>
      </c>
      <c r="K1433" s="5"/>
      <c r="L1433" t="str">
        <f t="shared" si="682"/>
        <v>Organization</v>
      </c>
      <c r="M1433" t="str">
        <f t="shared" si="683"/>
        <v>shortName</v>
      </c>
      <c r="N1433" t="str">
        <f t="shared" si="684"/>
        <v>string</v>
      </c>
      <c r="O1433" t="str">
        <f t="shared" si="685"/>
        <v/>
      </c>
      <c r="P1433" t="str">
        <f t="shared" si="686"/>
        <v/>
      </c>
      <c r="Q1433" t="str">
        <f t="shared" si="687"/>
        <v>Object</v>
      </c>
      <c r="R1433" t="str">
        <f t="shared" si="688"/>
        <v>"Agent"</v>
      </c>
      <c r="S1433" t="str">
        <f t="shared" si="689"/>
        <v>"Organization"</v>
      </c>
      <c r="T1433" t="str">
        <f t="shared" si="690"/>
        <v>"shortName"</v>
      </c>
      <c r="U1433" t="str">
        <f t="shared" si="691"/>
        <v>""</v>
      </c>
      <c r="V1433" t="str">
        <f t="shared" si="692"/>
        <v>"string"</v>
      </c>
      <c r="W1433">
        <f>IF($A1433="Implicit","",COUNTIFS($C$8:C1433,C1433,$A$8:A1433,"Explicit"))</f>
        <v>11</v>
      </c>
      <c r="X1433" t="str">
        <f t="shared" si="693"/>
        <v>"Superclass: Organizations represent a kind of Agent corresponding to social institutions such as companies; societies; etc"</v>
      </c>
      <c r="Y1433" t="str">
        <f t="shared" si="694"/>
        <v>"Short name of the Organization if any"</v>
      </c>
      <c r="Z1433" t="str">
        <f t="shared" si="695"/>
        <v>"false"</v>
      </c>
      <c r="AA1433" t="str">
        <f t="shared" si="696"/>
        <v>"false"</v>
      </c>
      <c r="AB1433" t="str">
        <f t="shared" si="697"/>
        <v>""</v>
      </c>
      <c r="AC1433" t="str">
        <f t="shared" si="698"/>
        <v>"https://onerecord.iata.org/ns/cargo#Organization"</v>
      </c>
      <c r="AD1433" t="str">
        <f t="shared" si="699"/>
        <v>"https://onerecord.iata.org/ns/cargo#shortName"</v>
      </c>
      <c r="AE1433" t="str">
        <f t="shared" si="700"/>
        <v>"http://www.w3.org/2001/XMLSchema#string"</v>
      </c>
      <c r="AF1433" t="str">
        <f t="shared" si="701"/>
        <v>"Agent","Organization","shortName","","string",11,"Superclass: Organizations represent a kind of Agent corresponding to social institutions such as companies; societies; etc","Short name of the Organization if any","false","false","","https://onerecord.iata.org/ns/cargo#Organization","https://onerecord.iata.org/ns/cargo#shortName","http://www.w3.org/2001/XMLSchema#string"</v>
      </c>
      <c r="AG1433" t="str">
        <f t="shared" si="702"/>
        <v>"Agent.Organization"</v>
      </c>
      <c r="AH1433" t="str">
        <f t="shared" si="703"/>
        <v>"shortName"</v>
      </c>
      <c r="AI1433" t="str">
        <f t="shared" si="704"/>
        <v>".string"</v>
      </c>
      <c r="AJ1433" t="str">
        <f t="shared" si="705"/>
        <v>""</v>
      </c>
      <c r="AK1433" t="str">
        <f t="shared" si="706"/>
        <v>"hasOne"</v>
      </c>
      <c r="AL1433" t="str">
        <f t="shared" si="707"/>
        <v>"Agent.Organization","shortName",".string","","hasOne"</v>
      </c>
      <c r="AN1433">
        <f>COUNTIF(View_conceptual!G:G,L1433)</f>
        <v>0</v>
      </c>
      <c r="AO1433">
        <f>COUNTIF(View_conceptual!H:H,L1433)+COUNTIF(View_conceptual!I:I,N1433)</f>
        <v>0</v>
      </c>
      <c r="AQ1433" t="str">
        <f t="shared" si="708"/>
        <v/>
      </c>
      <c r="AR1433" t="str">
        <f t="shared" si="709"/>
        <v/>
      </c>
      <c r="AT1433">
        <f>COUNTIF(View_full!G:G,L1433)</f>
        <v>1</v>
      </c>
      <c r="AU1433">
        <f>COUNTIF(View_full!H:H,L1433)+COUNTIF(View_full!I:I,N1433)</f>
        <v>0</v>
      </c>
      <c r="AV1433">
        <f>COUNTIFS(Property_Manual!$A$2:$A$1206,Raw!L1433,Property_Manual!$B$2:$B$1206,Raw!M1433,Property_Manual!$C$2:$C$1206,Raw!N1433,Property_Manual!$D$2:$D$1206,Raw!O1433,Property_Manual!$F$2:$F$1206,"x")</f>
        <v>0</v>
      </c>
      <c r="AW1433" t="str">
        <f t="shared" si="710"/>
        <v>"Agent","Organization","shortName","","string",11,"Superclass: Organizations represent a kind of Agent corresponding to social institutions such as companies; societies; etc","Short name of the Organization if any","false","false","","https://onerecord.iata.org/ns/cargo#Organization","https://onerecord.iata.org/ns/cargo#shortName","http://www.w3.org/2001/XMLSchema#string"</v>
      </c>
      <c r="AX1433" t="str">
        <f t="shared" si="711"/>
        <v/>
      </c>
      <c r="AY1433" t="str">
        <f t="shared" si="712"/>
        <v/>
      </c>
    </row>
    <row r="1434" spans="1:51" x14ac:dyDescent="0.2">
      <c r="A1434" s="5" t="s">
        <v>1255</v>
      </c>
      <c r="B1434" s="5" t="s">
        <v>1836</v>
      </c>
      <c r="C1434" s="5" t="s">
        <v>100</v>
      </c>
      <c r="D1434" s="5" t="s">
        <v>40</v>
      </c>
      <c r="E1434" t="s">
        <v>1212</v>
      </c>
      <c r="F1434" s="5" t="s">
        <v>41</v>
      </c>
      <c r="I1434" s="5" t="s">
        <v>2212</v>
      </c>
      <c r="J1434" s="5" t="s">
        <v>42</v>
      </c>
      <c r="K1434" s="5"/>
      <c r="L1434" t="str">
        <f t="shared" si="682"/>
        <v>Organization</v>
      </c>
      <c r="M1434" t="str">
        <f t="shared" si="683"/>
        <v>events</v>
      </c>
      <c r="N1434" t="str">
        <f t="shared" si="684"/>
        <v>LogisticsEvent</v>
      </c>
      <c r="O1434" t="str">
        <f t="shared" si="685"/>
        <v/>
      </c>
      <c r="P1434" t="str">
        <f t="shared" si="686"/>
        <v/>
      </c>
      <c r="Q1434" t="str">
        <f t="shared" si="687"/>
        <v>Object</v>
      </c>
      <c r="R1434" t="str">
        <f t="shared" si="688"/>
        <v/>
      </c>
      <c r="S1434" t="str">
        <f t="shared" si="689"/>
        <v/>
      </c>
      <c r="T1434" t="str">
        <f t="shared" si="690"/>
        <v/>
      </c>
      <c r="U1434" t="str">
        <f t="shared" si="691"/>
        <v/>
      </c>
      <c r="V1434" t="str">
        <f t="shared" si="692"/>
        <v/>
      </c>
      <c r="W1434" t="str">
        <f>IF($A1434="Implicit","",COUNTIFS($C$8:C1434,C1434,$A$8:A1434,"Explicit"))</f>
        <v/>
      </c>
      <c r="X1434" t="str">
        <f t="shared" si="693"/>
        <v/>
      </c>
      <c r="Y1434" t="str">
        <f t="shared" si="694"/>
        <v/>
      </c>
      <c r="Z1434" t="str">
        <f t="shared" si="695"/>
        <v/>
      </c>
      <c r="AA1434" t="str">
        <f t="shared" si="696"/>
        <v/>
      </c>
      <c r="AB1434" t="str">
        <f t="shared" si="697"/>
        <v/>
      </c>
      <c r="AC1434" t="str">
        <f t="shared" si="698"/>
        <v/>
      </c>
      <c r="AD1434" t="str">
        <f t="shared" si="699"/>
        <v/>
      </c>
      <c r="AE1434" t="str">
        <f t="shared" si="700"/>
        <v/>
      </c>
      <c r="AF1434" t="str">
        <f t="shared" si="701"/>
        <v/>
      </c>
      <c r="AG1434" t="str">
        <f t="shared" si="702"/>
        <v>"Agent.Organization"</v>
      </c>
      <c r="AH1434" t="str">
        <f t="shared" si="703"/>
        <v>"events"</v>
      </c>
      <c r="AI1434" t="str">
        <f t="shared" si="704"/>
        <v>"Event.LogisticsEvent"</v>
      </c>
      <c r="AJ1434" t="str">
        <f t="shared" si="705"/>
        <v>""</v>
      </c>
      <c r="AK1434" t="str">
        <f t="shared" si="706"/>
        <v>"hasMany"</v>
      </c>
      <c r="AL1434" t="str">
        <f t="shared" si="707"/>
        <v>"Agent.Organization","events","Event.LogisticsEvent","","hasMany"</v>
      </c>
      <c r="AN1434">
        <f>COUNTIF(View_conceptual!G:G,L1434)</f>
        <v>0</v>
      </c>
      <c r="AO1434">
        <f>COUNTIF(View_conceptual!H:H,L1434)+COUNTIF(View_conceptual!I:I,N1434)</f>
        <v>0</v>
      </c>
      <c r="AQ1434" t="str">
        <f t="shared" si="708"/>
        <v/>
      </c>
      <c r="AR1434" t="str">
        <f t="shared" si="709"/>
        <v/>
      </c>
      <c r="AT1434">
        <f>COUNTIF(View_full!G:G,L1434)</f>
        <v>1</v>
      </c>
      <c r="AU1434">
        <f>COUNTIF(View_full!H:H,L1434)+COUNTIF(View_full!I:I,N1434)</f>
        <v>0</v>
      </c>
      <c r="AV1434">
        <f>COUNTIFS(Property_Manual!$A$2:$A$1206,Raw!L1434,Property_Manual!$B$2:$B$1206,Raw!M1434,Property_Manual!$C$2:$C$1206,Raw!N1434,Property_Manual!$D$2:$D$1206,Raw!O1434,Property_Manual!$F$2:$F$1206,"x")</f>
        <v>0</v>
      </c>
      <c r="AW1434" t="str">
        <f t="shared" si="710"/>
        <v/>
      </c>
      <c r="AX1434" t="str">
        <f t="shared" si="711"/>
        <v/>
      </c>
      <c r="AY1434" t="str">
        <f t="shared" si="712"/>
        <v/>
      </c>
    </row>
    <row r="1435" spans="1:51" x14ac:dyDescent="0.2">
      <c r="A1435" s="5" t="s">
        <v>1255</v>
      </c>
      <c r="B1435" s="5" t="s">
        <v>1836</v>
      </c>
      <c r="C1435" s="5" t="s">
        <v>100</v>
      </c>
      <c r="D1435" s="5" t="s">
        <v>145</v>
      </c>
      <c r="E1435" t="s">
        <v>49</v>
      </c>
      <c r="F1435" s="5" t="s">
        <v>146</v>
      </c>
      <c r="I1435" s="5" t="s">
        <v>2212</v>
      </c>
      <c r="J1435" s="5" t="s">
        <v>147</v>
      </c>
      <c r="K1435" s="5"/>
      <c r="L1435" t="str">
        <f t="shared" si="682"/>
        <v>Organization</v>
      </c>
      <c r="M1435" t="str">
        <f t="shared" si="683"/>
        <v>otherIdentifiers</v>
      </c>
      <c r="N1435" t="str">
        <f t="shared" si="684"/>
        <v>OtherIdentifier</v>
      </c>
      <c r="O1435" t="str">
        <f t="shared" si="685"/>
        <v/>
      </c>
      <c r="P1435" t="str">
        <f t="shared" si="686"/>
        <v/>
      </c>
      <c r="Q1435" t="str">
        <f t="shared" si="687"/>
        <v>Object</v>
      </c>
      <c r="R1435" t="str">
        <f t="shared" si="688"/>
        <v/>
      </c>
      <c r="S1435" t="str">
        <f t="shared" si="689"/>
        <v/>
      </c>
      <c r="T1435" t="str">
        <f t="shared" si="690"/>
        <v/>
      </c>
      <c r="U1435" t="str">
        <f t="shared" si="691"/>
        <v/>
      </c>
      <c r="V1435" t="str">
        <f t="shared" si="692"/>
        <v/>
      </c>
      <c r="W1435" t="str">
        <f>IF($A1435="Implicit","",COUNTIFS($C$8:C1435,C1435,$A$8:A1435,"Explicit"))</f>
        <v/>
      </c>
      <c r="X1435" t="str">
        <f t="shared" si="693"/>
        <v/>
      </c>
      <c r="Y1435" t="str">
        <f t="shared" si="694"/>
        <v/>
      </c>
      <c r="Z1435" t="str">
        <f t="shared" si="695"/>
        <v/>
      </c>
      <c r="AA1435" t="str">
        <f t="shared" si="696"/>
        <v/>
      </c>
      <c r="AB1435" t="str">
        <f t="shared" si="697"/>
        <v/>
      </c>
      <c r="AC1435" t="str">
        <f t="shared" si="698"/>
        <v/>
      </c>
      <c r="AD1435" t="str">
        <f t="shared" si="699"/>
        <v/>
      </c>
      <c r="AE1435" t="str">
        <f t="shared" si="700"/>
        <v/>
      </c>
      <c r="AF1435" t="str">
        <f t="shared" si="701"/>
        <v/>
      </c>
      <c r="AG1435" t="str">
        <f t="shared" si="702"/>
        <v>"Agent.Organization"</v>
      </c>
      <c r="AH1435" t="str">
        <f t="shared" si="703"/>
        <v>"otherIdentifiers"</v>
      </c>
      <c r="AI1435" t="str">
        <f t="shared" si="704"/>
        <v>"Embedded.OtherIdentifier"</v>
      </c>
      <c r="AJ1435" t="str">
        <f t="shared" si="705"/>
        <v>""</v>
      </c>
      <c r="AK1435" t="str">
        <f t="shared" si="706"/>
        <v>"hasMany"</v>
      </c>
      <c r="AL1435" t="str">
        <f t="shared" si="707"/>
        <v>"Agent.Organization","otherIdentifiers","Embedded.OtherIdentifier","","hasMany"</v>
      </c>
      <c r="AN1435">
        <f>COUNTIF(View_conceptual!G:G,L1435)</f>
        <v>0</v>
      </c>
      <c r="AO1435">
        <f>COUNTIF(View_conceptual!H:H,L1435)+COUNTIF(View_conceptual!I:I,N1435)</f>
        <v>0</v>
      </c>
      <c r="AQ1435" t="str">
        <f t="shared" si="708"/>
        <v/>
      </c>
      <c r="AR1435" t="str">
        <f t="shared" si="709"/>
        <v/>
      </c>
      <c r="AT1435">
        <f>COUNTIF(View_full!G:G,L1435)</f>
        <v>1</v>
      </c>
      <c r="AU1435">
        <f>COUNTIF(View_full!H:H,L1435)+COUNTIF(View_full!I:I,N1435)</f>
        <v>0</v>
      </c>
      <c r="AV1435">
        <f>COUNTIFS(Property_Manual!$A$2:$A$1206,Raw!L1435,Property_Manual!$B$2:$B$1206,Raw!M1435,Property_Manual!$C$2:$C$1206,Raw!N1435,Property_Manual!$D$2:$D$1206,Raw!O1435,Property_Manual!$F$2:$F$1206,"x")</f>
        <v>0</v>
      </c>
      <c r="AW1435" t="str">
        <f t="shared" si="710"/>
        <v/>
      </c>
      <c r="AX1435" t="str">
        <f t="shared" si="711"/>
        <v/>
      </c>
      <c r="AY1435" t="str">
        <f t="shared" si="712"/>
        <v/>
      </c>
    </row>
    <row r="1436" spans="1:51" x14ac:dyDescent="0.2">
      <c r="A1436" s="5" t="s">
        <v>1254</v>
      </c>
      <c r="B1436" s="5" t="s">
        <v>49</v>
      </c>
      <c r="C1436" s="5" t="s">
        <v>591</v>
      </c>
      <c r="D1436" s="5" t="s">
        <v>914</v>
      </c>
      <c r="E1436" s="5" t="s">
        <v>1197</v>
      </c>
      <c r="F1436" s="5" t="s">
        <v>2213</v>
      </c>
      <c r="G1436">
        <v>1</v>
      </c>
      <c r="I1436" s="5" t="s">
        <v>915</v>
      </c>
      <c r="J1436" s="5" t="s">
        <v>916</v>
      </c>
      <c r="K1436" s="5"/>
      <c r="L1436" t="str">
        <f t="shared" si="682"/>
        <v>OtherCharge</v>
      </c>
      <c r="M1436" t="str">
        <f t="shared" si="683"/>
        <v>chargePaymentType</v>
      </c>
      <c r="N1436" t="str">
        <f t="shared" si="684"/>
        <v>PrepaidCollectIndicator</v>
      </c>
      <c r="O1436" t="str">
        <f t="shared" si="685"/>
        <v/>
      </c>
      <c r="P1436" t="str">
        <f t="shared" si="686"/>
        <v/>
      </c>
      <c r="Q1436" t="str">
        <f t="shared" si="687"/>
        <v>Object</v>
      </c>
      <c r="R1436" t="str">
        <f t="shared" si="688"/>
        <v>"Embedded"</v>
      </c>
      <c r="S1436" t="str">
        <f t="shared" si="689"/>
        <v>"OtherCharge"</v>
      </c>
      <c r="T1436" t="str">
        <f t="shared" si="690"/>
        <v>"chargePaymentType"</v>
      </c>
      <c r="U1436" t="str">
        <f t="shared" si="691"/>
        <v>"CodeList"</v>
      </c>
      <c r="V1436" t="str">
        <f t="shared" si="692"/>
        <v>"PrepaidCollectIndicator"</v>
      </c>
      <c r="W1436">
        <f>IF($A1436="Implicit","",COUNTIFS($C$8:C1436,C1436,$A$8:A1436,"Explicit"))</f>
        <v>1</v>
      </c>
      <c r="X1436" t="str">
        <f t="shared" si="693"/>
        <v>"Other Charge details from AWB as per bullet point 19 - data element 23 from AWB"</v>
      </c>
      <c r="Y1436" t="str">
        <f t="shared" si="694"/>
        <v>"Indicates if charge is prepaid or collect (P; C)"</v>
      </c>
      <c r="Z1436" t="str">
        <f t="shared" si="695"/>
        <v>"false"</v>
      </c>
      <c r="AA1436" t="str">
        <f t="shared" si="696"/>
        <v>"true"</v>
      </c>
      <c r="AB1436" t="str">
        <f t="shared" si="697"/>
        <v>""</v>
      </c>
      <c r="AC1436" t="str">
        <f t="shared" si="698"/>
        <v>"https://onerecord.iata.org/ns/cargo#OtherCharge"</v>
      </c>
      <c r="AD1436" t="str">
        <f t="shared" si="699"/>
        <v>"https://onerecord.iata.org/ns/cargo#chargePaymentType"</v>
      </c>
      <c r="AE1436" t="str">
        <f t="shared" si="700"/>
        <v>"https://onerecord.iata.org/ns/code-lists/PrepaidCollectIndicator"</v>
      </c>
      <c r="AF1436" t="str">
        <f t="shared" si="701"/>
        <v>"Embedded","OtherCharge","chargePaymentType","CodeList","PrepaidCollectIndicator",1,"Other Charge details from AWB as per bullet point 19 - data element 23 from AWB","Indicates if charge is prepaid or collect (P; C)","false","true","","https://onerecord.iata.org/ns/cargo#OtherCharge","https://onerecord.iata.org/ns/cargo#chargePaymentType","https://onerecord.iata.org/ns/code-lists/PrepaidCollectIndicator"</v>
      </c>
      <c r="AG1436" t="str">
        <f t="shared" si="702"/>
        <v>"Embedded.OtherCharge"</v>
      </c>
      <c r="AH1436" t="str">
        <f t="shared" si="703"/>
        <v>"chargePaymentType"</v>
      </c>
      <c r="AI1436" t="str">
        <f t="shared" si="704"/>
        <v>"CodeList.PrepaidCollectIndicator"</v>
      </c>
      <c r="AJ1436" t="str">
        <f t="shared" si="705"/>
        <v>""</v>
      </c>
      <c r="AK1436" t="str">
        <f t="shared" si="706"/>
        <v>"hasOne"</v>
      </c>
      <c r="AL1436" t="str">
        <f t="shared" si="707"/>
        <v>"Embedded.OtherCharge","chargePaymentType","CodeList.PrepaidCollectIndicator","","hasOne"</v>
      </c>
      <c r="AN1436">
        <f>COUNTIF(View_conceptual!G:G,L1436)</f>
        <v>1</v>
      </c>
      <c r="AO1436">
        <f>COUNTIF(View_conceptual!H:H,L1436)+COUNTIF(View_conceptual!I:I,N1436)</f>
        <v>1</v>
      </c>
      <c r="AQ1436" t="str">
        <f t="shared" si="708"/>
        <v>"Embedded","OtherCharge","chargePaymentType","CodeList","PrepaidCollectIndicator",1,"Other Charge details from AWB as per bullet point 19 - data element 23 from AWB","Indicates if charge is prepaid or collect (P; C)","false","true","","https://onerecord.iata.org/ns/cargo#OtherCharge","https://onerecord.iata.org/ns/cargo#chargePaymentType","https://onerecord.iata.org/ns/code-lists/PrepaidCollectIndicator"</v>
      </c>
      <c r="AR1436" t="str">
        <f t="shared" si="709"/>
        <v/>
      </c>
      <c r="AT1436">
        <f>COUNTIF(View_full!G:G,L1436)</f>
        <v>1</v>
      </c>
      <c r="AU1436">
        <f>COUNTIF(View_full!H:H,L1436)+COUNTIF(View_full!I:I,N1436)</f>
        <v>1</v>
      </c>
      <c r="AV1436">
        <f>COUNTIFS(Property_Manual!$A$2:$A$1206,Raw!L1436,Property_Manual!$B$2:$B$1206,Raw!M1436,Property_Manual!$C$2:$C$1206,Raw!N1436,Property_Manual!$D$2:$D$1206,Raw!O1436,Property_Manual!$F$2:$F$1206,"x")</f>
        <v>0</v>
      </c>
      <c r="AW1436" t="str">
        <f t="shared" si="710"/>
        <v>"Embedded","OtherCharge","chargePaymentType","CodeList","PrepaidCollectIndicator",1,"Other Charge details from AWB as per bullet point 19 - data element 23 from AWB","Indicates if charge is prepaid or collect (P; C)","false","true","","https://onerecord.iata.org/ns/cargo#OtherCharge","https://onerecord.iata.org/ns/cargo#chargePaymentType","https://onerecord.iata.org/ns/code-lists/PrepaidCollectIndicator"</v>
      </c>
      <c r="AX1436" t="str">
        <f t="shared" si="711"/>
        <v/>
      </c>
      <c r="AY1436" t="str">
        <f t="shared" si="712"/>
        <v/>
      </c>
    </row>
    <row r="1437" spans="1:51" x14ac:dyDescent="0.2">
      <c r="A1437" s="5" t="s">
        <v>1254</v>
      </c>
      <c r="B1437" s="5" t="s">
        <v>49</v>
      </c>
      <c r="C1437" s="5" t="s">
        <v>591</v>
      </c>
      <c r="D1437" s="5" t="s">
        <v>917</v>
      </c>
      <c r="E1437" s="5" t="s">
        <v>1197</v>
      </c>
      <c r="F1437" s="5" t="s">
        <v>2214</v>
      </c>
      <c r="G1437">
        <v>1</v>
      </c>
      <c r="I1437" s="5" t="s">
        <v>915</v>
      </c>
      <c r="J1437" s="5" t="s">
        <v>918</v>
      </c>
      <c r="K1437" s="5"/>
      <c r="L1437" t="str">
        <f t="shared" si="682"/>
        <v>OtherCharge</v>
      </c>
      <c r="M1437" t="str">
        <f t="shared" si="683"/>
        <v>entitlement</v>
      </c>
      <c r="N1437" t="str">
        <f t="shared" si="684"/>
        <v>EntitlementCode</v>
      </c>
      <c r="O1437" t="str">
        <f t="shared" si="685"/>
        <v/>
      </c>
      <c r="P1437" t="str">
        <f t="shared" si="686"/>
        <v/>
      </c>
      <c r="Q1437" t="str">
        <f t="shared" si="687"/>
        <v>Object</v>
      </c>
      <c r="R1437" t="str">
        <f t="shared" si="688"/>
        <v>"Embedded"</v>
      </c>
      <c r="S1437" t="str">
        <f t="shared" si="689"/>
        <v>"OtherCharge"</v>
      </c>
      <c r="T1437" t="str">
        <f t="shared" si="690"/>
        <v>"entitlement"</v>
      </c>
      <c r="U1437" t="str">
        <f t="shared" si="691"/>
        <v>"CodeList"</v>
      </c>
      <c r="V1437" t="str">
        <f t="shared" si="692"/>
        <v>"EntitlementCode"</v>
      </c>
      <c r="W1437">
        <f>IF($A1437="Implicit","",COUNTIFS($C$8:C1437,C1437,$A$8:A1437,"Explicit"))</f>
        <v>2</v>
      </c>
      <c r="X1437" t="str">
        <f t="shared" si="693"/>
        <v>"Other Charge details from AWB as per bullet point 19 - data element 23 from AWB"</v>
      </c>
      <c r="Y1437" t="str">
        <f t="shared" si="694"/>
        <v>"Entitlement code to define if charges are Due carrier (C) or Due agent (A). Refer to CXML Code List 1.3"</v>
      </c>
      <c r="Z1437" t="str">
        <f t="shared" si="695"/>
        <v>"false"</v>
      </c>
      <c r="AA1437" t="str">
        <f t="shared" si="696"/>
        <v>"true"</v>
      </c>
      <c r="AB1437" t="str">
        <f t="shared" si="697"/>
        <v>""</v>
      </c>
      <c r="AC1437" t="str">
        <f t="shared" si="698"/>
        <v>"https://onerecord.iata.org/ns/cargo#OtherCharge"</v>
      </c>
      <c r="AD1437" t="str">
        <f t="shared" si="699"/>
        <v>"https://onerecord.iata.org/ns/cargo#entitlement"</v>
      </c>
      <c r="AE1437" t="str">
        <f t="shared" si="700"/>
        <v>"https://onerecord.iata.org/ns/code-lists/EntitlementCode"</v>
      </c>
      <c r="AF1437" t="str">
        <f t="shared" si="701"/>
        <v>"Embedded","OtherCharge","entitlement","CodeList","EntitlementCode",2,"Other Charge details from AWB as per bullet point 19 - data element 23 from AWB","Entitlement code to define if charges are Due carrier (C) or Due agent (A). Refer to CXML Code List 1.3","false","true","","https://onerecord.iata.org/ns/cargo#OtherCharge","https://onerecord.iata.org/ns/cargo#entitlement","https://onerecord.iata.org/ns/code-lists/EntitlementCode"</v>
      </c>
      <c r="AG1437" t="str">
        <f t="shared" si="702"/>
        <v>"Embedded.OtherCharge"</v>
      </c>
      <c r="AH1437" t="str">
        <f t="shared" si="703"/>
        <v>"entitlement"</v>
      </c>
      <c r="AI1437" t="str">
        <f t="shared" si="704"/>
        <v>"CodeList.EntitlementCode"</v>
      </c>
      <c r="AJ1437" t="str">
        <f t="shared" si="705"/>
        <v>""</v>
      </c>
      <c r="AK1437" t="str">
        <f t="shared" si="706"/>
        <v>"hasOne"</v>
      </c>
      <c r="AL1437" t="str">
        <f t="shared" si="707"/>
        <v>"Embedded.OtherCharge","entitlement","CodeList.EntitlementCode","","hasOne"</v>
      </c>
      <c r="AN1437">
        <f>COUNTIF(View_conceptual!G:G,L1437)</f>
        <v>1</v>
      </c>
      <c r="AO1437">
        <f>COUNTIF(View_conceptual!H:H,L1437)+COUNTIF(View_conceptual!I:I,N1437)</f>
        <v>1</v>
      </c>
      <c r="AQ1437" t="str">
        <f t="shared" si="708"/>
        <v>"Embedded","OtherCharge","entitlement","CodeList","EntitlementCode",2,"Other Charge details from AWB as per bullet point 19 - data element 23 from AWB","Entitlement code to define if charges are Due carrier (C) or Due agent (A). Refer to CXML Code List 1.3","false","true","","https://onerecord.iata.org/ns/cargo#OtherCharge","https://onerecord.iata.org/ns/cargo#entitlement","https://onerecord.iata.org/ns/code-lists/EntitlementCode"</v>
      </c>
      <c r="AR1437" t="str">
        <f t="shared" si="709"/>
        <v/>
      </c>
      <c r="AT1437">
        <f>COUNTIF(View_full!G:G,L1437)</f>
        <v>1</v>
      </c>
      <c r="AU1437">
        <f>COUNTIF(View_full!H:H,L1437)+COUNTIF(View_full!I:I,N1437)</f>
        <v>1</v>
      </c>
      <c r="AV1437">
        <f>COUNTIFS(Property_Manual!$A$2:$A$1206,Raw!L1437,Property_Manual!$B$2:$B$1206,Raw!M1437,Property_Manual!$C$2:$C$1206,Raw!N1437,Property_Manual!$D$2:$D$1206,Raw!O1437,Property_Manual!$F$2:$F$1206,"x")</f>
        <v>0</v>
      </c>
      <c r="AW1437" t="str">
        <f t="shared" si="710"/>
        <v>"Embedded","OtherCharge","entitlement","CodeList","EntitlementCode",2,"Other Charge details from AWB as per bullet point 19 - data element 23 from AWB","Entitlement code to define if charges are Due carrier (C) or Due agent (A). Refer to CXML Code List 1.3","false","true","","https://onerecord.iata.org/ns/cargo#OtherCharge","https://onerecord.iata.org/ns/cargo#entitlement","https://onerecord.iata.org/ns/code-lists/EntitlementCode"</v>
      </c>
      <c r="AX1437" t="str">
        <f t="shared" si="711"/>
        <v/>
      </c>
      <c r="AY1437" t="str">
        <f t="shared" si="712"/>
        <v/>
      </c>
    </row>
    <row r="1438" spans="1:51" x14ac:dyDescent="0.2">
      <c r="A1438" s="5" t="s">
        <v>1254</v>
      </c>
      <c r="B1438" s="5" t="s">
        <v>49</v>
      </c>
      <c r="C1438" s="5" t="s">
        <v>591</v>
      </c>
      <c r="D1438" s="5" t="s">
        <v>919</v>
      </c>
      <c r="E1438" s="5" t="s">
        <v>49</v>
      </c>
      <c r="F1438" s="5" t="s">
        <v>248</v>
      </c>
      <c r="G1438">
        <v>1</v>
      </c>
      <c r="I1438" s="5" t="s">
        <v>915</v>
      </c>
      <c r="J1438" s="5" t="s">
        <v>920</v>
      </c>
      <c r="K1438" s="5"/>
      <c r="L1438" t="str">
        <f t="shared" si="682"/>
        <v>OtherCharge</v>
      </c>
      <c r="M1438" t="str">
        <f t="shared" si="683"/>
        <v>otherChargeAmount</v>
      </c>
      <c r="N1438" t="str">
        <f t="shared" si="684"/>
        <v>CurrencyValue</v>
      </c>
      <c r="O1438" t="str">
        <f t="shared" si="685"/>
        <v/>
      </c>
      <c r="P1438" t="str">
        <f t="shared" si="686"/>
        <v/>
      </c>
      <c r="Q1438" t="str">
        <f t="shared" si="687"/>
        <v>Object</v>
      </c>
      <c r="R1438" t="str">
        <f t="shared" si="688"/>
        <v>"Embedded"</v>
      </c>
      <c r="S1438" t="str">
        <f t="shared" si="689"/>
        <v>"OtherCharge"</v>
      </c>
      <c r="T1438" t="str">
        <f t="shared" si="690"/>
        <v>"otherChargeAmount"</v>
      </c>
      <c r="U1438" t="str">
        <f t="shared" si="691"/>
        <v>"Embedded"</v>
      </c>
      <c r="V1438" t="str">
        <f t="shared" si="692"/>
        <v>"CurrencyValue"</v>
      </c>
      <c r="W1438">
        <f>IF($A1438="Implicit","",COUNTIFS($C$8:C1438,C1438,$A$8:A1438,"Explicit"))</f>
        <v>3</v>
      </c>
      <c r="X1438" t="str">
        <f t="shared" si="693"/>
        <v>"Other Charge details from AWB as per bullet point 19 - data element 23 from AWB"</v>
      </c>
      <c r="Y1438" t="str">
        <f t="shared" si="694"/>
        <v>"Other Charge amount"</v>
      </c>
      <c r="Z1438" t="str">
        <f t="shared" si="695"/>
        <v>"false"</v>
      </c>
      <c r="AA1438" t="str">
        <f t="shared" si="696"/>
        <v>"false"</v>
      </c>
      <c r="AB1438" t="str">
        <f t="shared" si="697"/>
        <v>""</v>
      </c>
      <c r="AC1438" t="str">
        <f t="shared" si="698"/>
        <v>"https://onerecord.iata.org/ns/cargo#OtherCharge"</v>
      </c>
      <c r="AD1438" t="str">
        <f t="shared" si="699"/>
        <v>"https://onerecord.iata.org/ns/cargo#otherChargeAmount"</v>
      </c>
      <c r="AE1438" t="str">
        <f t="shared" si="700"/>
        <v>"https://onerecord.iata.org/ns/cargo#CurrencyValue"</v>
      </c>
      <c r="AF1438" t="str">
        <f t="shared" si="701"/>
        <v>"Embedded","OtherCharge","otherChargeAmount","Embedded","CurrencyValue",3,"Other Charge details from AWB as per bullet point 19 - data element 23 from AWB","Other Charge amount","false","false","","https://onerecord.iata.org/ns/cargo#OtherCharge","https://onerecord.iata.org/ns/cargo#otherChargeAmount","https://onerecord.iata.org/ns/cargo#CurrencyValue"</v>
      </c>
      <c r="AG1438" t="str">
        <f t="shared" si="702"/>
        <v>"Embedded.OtherCharge"</v>
      </c>
      <c r="AH1438" t="str">
        <f t="shared" si="703"/>
        <v>"otherChargeAmount"</v>
      </c>
      <c r="AI1438" t="str">
        <f t="shared" si="704"/>
        <v>"Embedded.CurrencyValue"</v>
      </c>
      <c r="AJ1438" t="str">
        <f t="shared" si="705"/>
        <v>""</v>
      </c>
      <c r="AK1438" t="str">
        <f t="shared" si="706"/>
        <v>"hasOne"</v>
      </c>
      <c r="AL1438" t="str">
        <f t="shared" si="707"/>
        <v>"Embedded.OtherCharge","otherChargeAmount","Embedded.CurrencyValue","","hasOne"</v>
      </c>
      <c r="AN1438">
        <f>COUNTIF(View_conceptual!G:G,L1438)</f>
        <v>1</v>
      </c>
      <c r="AO1438">
        <f>COUNTIF(View_conceptual!H:H,L1438)+COUNTIF(View_conceptual!I:I,N1438)</f>
        <v>1</v>
      </c>
      <c r="AQ1438" t="str">
        <f t="shared" si="708"/>
        <v>"Embedded","OtherCharge","otherChargeAmount","Embedded","CurrencyValue",3,"Other Charge details from AWB as per bullet point 19 - data element 23 from AWB","Other Charge amount","false","false","","https://onerecord.iata.org/ns/cargo#OtherCharge","https://onerecord.iata.org/ns/cargo#otherChargeAmount","https://onerecord.iata.org/ns/cargo#CurrencyValue"</v>
      </c>
      <c r="AR1438" t="str">
        <f t="shared" si="709"/>
        <v/>
      </c>
      <c r="AT1438">
        <f>COUNTIF(View_full!G:G,L1438)</f>
        <v>1</v>
      </c>
      <c r="AU1438">
        <f>COUNTIF(View_full!H:H,L1438)+COUNTIF(View_full!I:I,N1438)</f>
        <v>1</v>
      </c>
      <c r="AV1438">
        <f>COUNTIFS(Property_Manual!$A$2:$A$1206,Raw!L1438,Property_Manual!$B$2:$B$1206,Raw!M1438,Property_Manual!$C$2:$C$1206,Raw!N1438,Property_Manual!$D$2:$D$1206,Raw!O1438,Property_Manual!$F$2:$F$1206,"x")</f>
        <v>0</v>
      </c>
      <c r="AW1438" t="str">
        <f t="shared" si="710"/>
        <v>"Embedded","OtherCharge","otherChargeAmount","Embedded","CurrencyValue",3,"Other Charge details from AWB as per bullet point 19 - data element 23 from AWB","Other Charge amount","false","false","","https://onerecord.iata.org/ns/cargo#OtherCharge","https://onerecord.iata.org/ns/cargo#otherChargeAmount","https://onerecord.iata.org/ns/cargo#CurrencyValue"</v>
      </c>
      <c r="AX1438" t="str">
        <f t="shared" si="711"/>
        <v/>
      </c>
      <c r="AY1438" t="str">
        <f t="shared" si="712"/>
        <v/>
      </c>
    </row>
    <row r="1439" spans="1:51" x14ac:dyDescent="0.2">
      <c r="A1439" s="5" t="s">
        <v>1254</v>
      </c>
      <c r="B1439" s="5" t="s">
        <v>49</v>
      </c>
      <c r="C1439" s="5" t="s">
        <v>591</v>
      </c>
      <c r="D1439" s="5" t="s">
        <v>921</v>
      </c>
      <c r="E1439" s="5" t="s">
        <v>1197</v>
      </c>
      <c r="F1439" s="5" t="s">
        <v>2215</v>
      </c>
      <c r="G1439">
        <v>1</v>
      </c>
      <c r="H1439" s="5"/>
      <c r="I1439" s="5" t="s">
        <v>915</v>
      </c>
      <c r="J1439" s="5" t="s">
        <v>922</v>
      </c>
      <c r="K1439" s="5"/>
      <c r="L1439" t="str">
        <f t="shared" si="682"/>
        <v>OtherCharge</v>
      </c>
      <c r="M1439" t="str">
        <f t="shared" si="683"/>
        <v>otherChargeCode</v>
      </c>
      <c r="N1439" t="str">
        <f t="shared" si="684"/>
        <v>OtherChargeCode</v>
      </c>
      <c r="O1439" t="str">
        <f t="shared" si="685"/>
        <v/>
      </c>
      <c r="P1439" t="str">
        <f t="shared" si="686"/>
        <v/>
      </c>
      <c r="Q1439" t="str">
        <f t="shared" si="687"/>
        <v>Object</v>
      </c>
      <c r="R1439" t="str">
        <f t="shared" si="688"/>
        <v>"Embedded"</v>
      </c>
      <c r="S1439" t="str">
        <f t="shared" si="689"/>
        <v>"OtherCharge"</v>
      </c>
      <c r="T1439" t="str">
        <f t="shared" si="690"/>
        <v>"otherChargeCode"</v>
      </c>
      <c r="U1439" t="str">
        <f t="shared" si="691"/>
        <v>"CodeList"</v>
      </c>
      <c r="V1439" t="str">
        <f t="shared" si="692"/>
        <v>"OtherChargeCode"</v>
      </c>
      <c r="W1439">
        <f>IF($A1439="Implicit","",COUNTIFS($C$8:C1439,C1439,$A$8:A1439,"Explicit"))</f>
        <v>4</v>
      </c>
      <c r="X1439" t="str">
        <f t="shared" si="693"/>
        <v>"Other Charge details from AWB as per bullet point 19 - data element 23 from AWB"</v>
      </c>
      <c r="Y1439" t="str">
        <f t="shared" si="694"/>
        <v>"Refer to CargoXML Code List 1.2 for Other Charges"</v>
      </c>
      <c r="Z1439" t="str">
        <f t="shared" si="695"/>
        <v>"false"</v>
      </c>
      <c r="AA1439" t="str">
        <f t="shared" si="696"/>
        <v>"true"</v>
      </c>
      <c r="AB1439" t="str">
        <f t="shared" si="697"/>
        <v>""</v>
      </c>
      <c r="AC1439" t="str">
        <f t="shared" si="698"/>
        <v>"https://onerecord.iata.org/ns/cargo#OtherCharge"</v>
      </c>
      <c r="AD1439" t="str">
        <f t="shared" si="699"/>
        <v>"https://onerecord.iata.org/ns/cargo#otherChargeCode"</v>
      </c>
      <c r="AE1439" t="str">
        <f t="shared" si="700"/>
        <v>"https://onerecord.iata.org/ns/code-lists/OtherChargeCode"</v>
      </c>
      <c r="AF1439" t="str">
        <f t="shared" si="701"/>
        <v>"Embedded","OtherCharge","otherChargeCode","CodeList","OtherChargeCode",4,"Other Charge details from AWB as per bullet point 19 - data element 23 from AWB","Refer to CargoXML Code List 1.2 for Other Charges","false","true","","https://onerecord.iata.org/ns/cargo#OtherCharge","https://onerecord.iata.org/ns/cargo#otherChargeCode","https://onerecord.iata.org/ns/code-lists/OtherChargeCode"</v>
      </c>
      <c r="AG1439" t="str">
        <f t="shared" si="702"/>
        <v>"Embedded.OtherCharge"</v>
      </c>
      <c r="AH1439" t="str">
        <f t="shared" si="703"/>
        <v>"otherChargeCode"</v>
      </c>
      <c r="AI1439" t="str">
        <f t="shared" si="704"/>
        <v>"CodeList.OtherChargeCode"</v>
      </c>
      <c r="AJ1439" t="str">
        <f t="shared" si="705"/>
        <v>""</v>
      </c>
      <c r="AK1439" t="str">
        <f t="shared" si="706"/>
        <v>"hasOne"</v>
      </c>
      <c r="AL1439" t="str">
        <f t="shared" si="707"/>
        <v>"Embedded.OtherCharge","otherChargeCode","CodeList.OtherChargeCode","","hasOne"</v>
      </c>
      <c r="AN1439">
        <f>COUNTIF(View_conceptual!G:G,L1439)</f>
        <v>1</v>
      </c>
      <c r="AO1439">
        <f>COUNTIF(View_conceptual!H:H,L1439)+COUNTIF(View_conceptual!I:I,N1439)</f>
        <v>1</v>
      </c>
      <c r="AQ1439" t="str">
        <f t="shared" si="708"/>
        <v>"Embedded","OtherCharge","otherChargeCode","CodeList","OtherChargeCode",4,"Other Charge details from AWB as per bullet point 19 - data element 23 from AWB","Refer to CargoXML Code List 1.2 for Other Charges","false","true","","https://onerecord.iata.org/ns/cargo#OtherCharge","https://onerecord.iata.org/ns/cargo#otherChargeCode","https://onerecord.iata.org/ns/code-lists/OtherChargeCode"</v>
      </c>
      <c r="AR1439" t="str">
        <f t="shared" si="709"/>
        <v/>
      </c>
      <c r="AT1439">
        <f>COUNTIF(View_full!G:G,L1439)</f>
        <v>1</v>
      </c>
      <c r="AU1439">
        <f>COUNTIF(View_full!H:H,L1439)+COUNTIF(View_full!I:I,N1439)</f>
        <v>1</v>
      </c>
      <c r="AV1439">
        <f>COUNTIFS(Property_Manual!$A$2:$A$1206,Raw!L1439,Property_Manual!$B$2:$B$1206,Raw!M1439,Property_Manual!$C$2:$C$1206,Raw!N1439,Property_Manual!$D$2:$D$1206,Raw!O1439,Property_Manual!$F$2:$F$1206,"x")</f>
        <v>0</v>
      </c>
      <c r="AW1439" t="str">
        <f t="shared" si="710"/>
        <v>"Embedded","OtherCharge","otherChargeCode","CodeList","OtherChargeCode",4,"Other Charge details from AWB as per bullet point 19 - data element 23 from AWB","Refer to CargoXML Code List 1.2 for Other Charges","false","true","","https://onerecord.iata.org/ns/cargo#OtherCharge","https://onerecord.iata.org/ns/cargo#otherChargeCode","https://onerecord.iata.org/ns/code-lists/OtherChargeCode"</v>
      </c>
      <c r="AX1439" t="str">
        <f t="shared" si="711"/>
        <v/>
      </c>
      <c r="AY1439" t="str">
        <f t="shared" si="712"/>
        <v/>
      </c>
    </row>
    <row r="1440" spans="1:51" x14ac:dyDescent="0.2">
      <c r="A1440" s="5" t="s">
        <v>1255</v>
      </c>
      <c r="B1440" s="5" t="s">
        <v>49</v>
      </c>
      <c r="C1440" s="5" t="s">
        <v>591</v>
      </c>
      <c r="D1440" s="5" t="s">
        <v>914</v>
      </c>
      <c r="E1440" s="5" t="s">
        <v>1197</v>
      </c>
      <c r="F1440" s="5" t="s">
        <v>2213</v>
      </c>
      <c r="G1440">
        <v>1</v>
      </c>
      <c r="H1440" s="5"/>
      <c r="I1440" s="5" t="s">
        <v>915</v>
      </c>
      <c r="J1440" s="5" t="s">
        <v>916</v>
      </c>
      <c r="K1440" s="5"/>
      <c r="L1440" t="str">
        <f t="shared" si="682"/>
        <v>OtherCharge</v>
      </c>
      <c r="M1440" t="str">
        <f t="shared" si="683"/>
        <v>chargePaymentType</v>
      </c>
      <c r="N1440" t="str">
        <f t="shared" si="684"/>
        <v>PrepaidCollectIndicator</v>
      </c>
      <c r="O1440" t="str">
        <f t="shared" si="685"/>
        <v/>
      </c>
      <c r="P1440" t="str">
        <f t="shared" si="686"/>
        <v/>
      </c>
      <c r="Q1440" t="str">
        <f t="shared" si="687"/>
        <v>Object</v>
      </c>
      <c r="R1440" t="str">
        <f t="shared" si="688"/>
        <v/>
      </c>
      <c r="S1440" t="str">
        <f t="shared" si="689"/>
        <v/>
      </c>
      <c r="T1440" t="str">
        <f t="shared" si="690"/>
        <v/>
      </c>
      <c r="U1440" t="str">
        <f t="shared" si="691"/>
        <v/>
      </c>
      <c r="V1440" t="str">
        <f t="shared" si="692"/>
        <v/>
      </c>
      <c r="W1440" t="str">
        <f>IF($A1440="Implicit","",COUNTIFS($C$8:C1440,C1440,$A$8:A1440,"Explicit"))</f>
        <v/>
      </c>
      <c r="X1440" t="str">
        <f t="shared" si="693"/>
        <v/>
      </c>
      <c r="Y1440" t="str">
        <f t="shared" si="694"/>
        <v/>
      </c>
      <c r="Z1440" t="str">
        <f t="shared" si="695"/>
        <v/>
      </c>
      <c r="AA1440" t="str">
        <f t="shared" si="696"/>
        <v/>
      </c>
      <c r="AB1440" t="str">
        <f t="shared" si="697"/>
        <v/>
      </c>
      <c r="AC1440" t="str">
        <f t="shared" si="698"/>
        <v/>
      </c>
      <c r="AD1440" t="str">
        <f t="shared" si="699"/>
        <v/>
      </c>
      <c r="AE1440" t="str">
        <f t="shared" si="700"/>
        <v/>
      </c>
      <c r="AF1440" t="str">
        <f t="shared" si="701"/>
        <v/>
      </c>
      <c r="AG1440" t="str">
        <f t="shared" si="702"/>
        <v>"Embedded.OtherCharge"</v>
      </c>
      <c r="AH1440" t="str">
        <f t="shared" si="703"/>
        <v>"chargePaymentType"</v>
      </c>
      <c r="AI1440" t="str">
        <f t="shared" si="704"/>
        <v>"CodeList.PrepaidCollectIndicator"</v>
      </c>
      <c r="AJ1440" t="str">
        <f t="shared" si="705"/>
        <v>""</v>
      </c>
      <c r="AK1440" t="str">
        <f t="shared" si="706"/>
        <v>"hasOne"</v>
      </c>
      <c r="AL1440" t="str">
        <f t="shared" si="707"/>
        <v>"Embedded.OtherCharge","chargePaymentType","CodeList.PrepaidCollectIndicator","","hasOne"</v>
      </c>
      <c r="AN1440">
        <f>COUNTIF(View_conceptual!G:G,L1440)</f>
        <v>1</v>
      </c>
      <c r="AO1440">
        <f>COUNTIF(View_conceptual!H:H,L1440)+COUNTIF(View_conceptual!I:I,N1440)</f>
        <v>1</v>
      </c>
      <c r="AQ1440" t="str">
        <f t="shared" si="708"/>
        <v/>
      </c>
      <c r="AR1440" t="str">
        <f t="shared" si="709"/>
        <v/>
      </c>
      <c r="AT1440">
        <f>COUNTIF(View_full!G:G,L1440)</f>
        <v>1</v>
      </c>
      <c r="AU1440">
        <f>COUNTIF(View_full!H:H,L1440)+COUNTIF(View_full!I:I,N1440)</f>
        <v>1</v>
      </c>
      <c r="AV1440">
        <f>COUNTIFS(Property_Manual!$A$2:$A$1206,Raw!L1440,Property_Manual!$B$2:$B$1206,Raw!M1440,Property_Manual!$C$2:$C$1206,Raw!N1440,Property_Manual!$D$2:$D$1206,Raw!O1440,Property_Manual!$F$2:$F$1206,"x")</f>
        <v>0</v>
      </c>
      <c r="AW1440" t="str">
        <f t="shared" si="710"/>
        <v/>
      </c>
      <c r="AX1440" t="str">
        <f t="shared" si="711"/>
        <v/>
      </c>
      <c r="AY1440" t="str">
        <f t="shared" si="712"/>
        <v/>
      </c>
    </row>
    <row r="1441" spans="1:51" x14ac:dyDescent="0.2">
      <c r="A1441" s="5" t="s">
        <v>1255</v>
      </c>
      <c r="B1441" s="5" t="s">
        <v>49</v>
      </c>
      <c r="C1441" s="5" t="s">
        <v>591</v>
      </c>
      <c r="D1441" s="5" t="s">
        <v>917</v>
      </c>
      <c r="E1441" s="5" t="s">
        <v>1197</v>
      </c>
      <c r="F1441" s="5" t="s">
        <v>2214</v>
      </c>
      <c r="G1441">
        <v>1</v>
      </c>
      <c r="I1441" s="5" t="s">
        <v>915</v>
      </c>
      <c r="J1441" s="5" t="s">
        <v>918</v>
      </c>
      <c r="K1441" s="5"/>
      <c r="L1441" t="str">
        <f t="shared" si="682"/>
        <v>OtherCharge</v>
      </c>
      <c r="M1441" t="str">
        <f t="shared" si="683"/>
        <v>entitlement</v>
      </c>
      <c r="N1441" t="str">
        <f t="shared" si="684"/>
        <v>EntitlementCode</v>
      </c>
      <c r="O1441" t="str">
        <f t="shared" si="685"/>
        <v/>
      </c>
      <c r="P1441" t="str">
        <f t="shared" si="686"/>
        <v/>
      </c>
      <c r="Q1441" t="str">
        <f t="shared" si="687"/>
        <v>Object</v>
      </c>
      <c r="R1441" t="str">
        <f t="shared" si="688"/>
        <v/>
      </c>
      <c r="S1441" t="str">
        <f t="shared" si="689"/>
        <v/>
      </c>
      <c r="T1441" t="str">
        <f t="shared" si="690"/>
        <v/>
      </c>
      <c r="U1441" t="str">
        <f t="shared" si="691"/>
        <v/>
      </c>
      <c r="V1441" t="str">
        <f t="shared" si="692"/>
        <v/>
      </c>
      <c r="W1441" t="str">
        <f>IF($A1441="Implicit","",COUNTIFS($C$8:C1441,C1441,$A$8:A1441,"Explicit"))</f>
        <v/>
      </c>
      <c r="X1441" t="str">
        <f t="shared" si="693"/>
        <v/>
      </c>
      <c r="Y1441" t="str">
        <f t="shared" si="694"/>
        <v/>
      </c>
      <c r="Z1441" t="str">
        <f t="shared" si="695"/>
        <v/>
      </c>
      <c r="AA1441" t="str">
        <f t="shared" si="696"/>
        <v/>
      </c>
      <c r="AB1441" t="str">
        <f t="shared" si="697"/>
        <v/>
      </c>
      <c r="AC1441" t="str">
        <f t="shared" si="698"/>
        <v/>
      </c>
      <c r="AD1441" t="str">
        <f t="shared" si="699"/>
        <v/>
      </c>
      <c r="AE1441" t="str">
        <f t="shared" si="700"/>
        <v/>
      </c>
      <c r="AF1441" t="str">
        <f t="shared" si="701"/>
        <v/>
      </c>
      <c r="AG1441" t="str">
        <f t="shared" si="702"/>
        <v>"Embedded.OtherCharge"</v>
      </c>
      <c r="AH1441" t="str">
        <f t="shared" si="703"/>
        <v>"entitlement"</v>
      </c>
      <c r="AI1441" t="str">
        <f t="shared" si="704"/>
        <v>"CodeList.EntitlementCode"</v>
      </c>
      <c r="AJ1441" t="str">
        <f t="shared" si="705"/>
        <v>""</v>
      </c>
      <c r="AK1441" t="str">
        <f t="shared" si="706"/>
        <v>"hasOne"</v>
      </c>
      <c r="AL1441" t="str">
        <f t="shared" si="707"/>
        <v>"Embedded.OtherCharge","entitlement","CodeList.EntitlementCode","","hasOne"</v>
      </c>
      <c r="AN1441">
        <f>COUNTIF(View_conceptual!G:G,L1441)</f>
        <v>1</v>
      </c>
      <c r="AO1441">
        <f>COUNTIF(View_conceptual!H:H,L1441)+COUNTIF(View_conceptual!I:I,N1441)</f>
        <v>1</v>
      </c>
      <c r="AQ1441" t="str">
        <f t="shared" si="708"/>
        <v/>
      </c>
      <c r="AR1441" t="str">
        <f t="shared" si="709"/>
        <v/>
      </c>
      <c r="AT1441">
        <f>COUNTIF(View_full!G:G,L1441)</f>
        <v>1</v>
      </c>
      <c r="AU1441">
        <f>COUNTIF(View_full!H:H,L1441)+COUNTIF(View_full!I:I,N1441)</f>
        <v>1</v>
      </c>
      <c r="AV1441">
        <f>COUNTIFS(Property_Manual!$A$2:$A$1206,Raw!L1441,Property_Manual!$B$2:$B$1206,Raw!M1441,Property_Manual!$C$2:$C$1206,Raw!N1441,Property_Manual!$D$2:$D$1206,Raw!O1441,Property_Manual!$F$2:$F$1206,"x")</f>
        <v>0</v>
      </c>
      <c r="AW1441" t="str">
        <f t="shared" si="710"/>
        <v/>
      </c>
      <c r="AX1441" t="str">
        <f t="shared" si="711"/>
        <v/>
      </c>
      <c r="AY1441" t="str">
        <f t="shared" si="712"/>
        <v/>
      </c>
    </row>
    <row r="1442" spans="1:51" x14ac:dyDescent="0.2">
      <c r="A1442" s="5" t="s">
        <v>1255</v>
      </c>
      <c r="B1442" s="5" t="s">
        <v>49</v>
      </c>
      <c r="C1442" s="5" t="s">
        <v>591</v>
      </c>
      <c r="D1442" s="5" t="s">
        <v>919</v>
      </c>
      <c r="E1442" s="5" t="s">
        <v>49</v>
      </c>
      <c r="F1442" s="5" t="s">
        <v>248</v>
      </c>
      <c r="G1442">
        <v>1</v>
      </c>
      <c r="I1442" s="5" t="s">
        <v>915</v>
      </c>
      <c r="J1442" s="5" t="s">
        <v>920</v>
      </c>
      <c r="K1442" s="5"/>
      <c r="L1442" t="str">
        <f t="shared" si="682"/>
        <v>OtherCharge</v>
      </c>
      <c r="M1442" t="str">
        <f t="shared" si="683"/>
        <v>otherChargeAmount</v>
      </c>
      <c r="N1442" t="str">
        <f t="shared" si="684"/>
        <v>CurrencyValue</v>
      </c>
      <c r="O1442" t="str">
        <f t="shared" si="685"/>
        <v/>
      </c>
      <c r="P1442" t="str">
        <f t="shared" si="686"/>
        <v/>
      </c>
      <c r="Q1442" t="str">
        <f t="shared" si="687"/>
        <v>Object</v>
      </c>
      <c r="R1442" t="str">
        <f t="shared" si="688"/>
        <v/>
      </c>
      <c r="S1442" t="str">
        <f t="shared" si="689"/>
        <v/>
      </c>
      <c r="T1442" t="str">
        <f t="shared" si="690"/>
        <v/>
      </c>
      <c r="U1442" t="str">
        <f t="shared" si="691"/>
        <v/>
      </c>
      <c r="V1442" t="str">
        <f t="shared" si="692"/>
        <v/>
      </c>
      <c r="W1442" t="str">
        <f>IF($A1442="Implicit","",COUNTIFS($C$8:C1442,C1442,$A$8:A1442,"Explicit"))</f>
        <v/>
      </c>
      <c r="X1442" t="str">
        <f t="shared" si="693"/>
        <v/>
      </c>
      <c r="Y1442" t="str">
        <f t="shared" si="694"/>
        <v/>
      </c>
      <c r="Z1442" t="str">
        <f t="shared" si="695"/>
        <v/>
      </c>
      <c r="AA1442" t="str">
        <f t="shared" si="696"/>
        <v/>
      </c>
      <c r="AB1442" t="str">
        <f t="shared" si="697"/>
        <v/>
      </c>
      <c r="AC1442" t="str">
        <f t="shared" si="698"/>
        <v/>
      </c>
      <c r="AD1442" t="str">
        <f t="shared" si="699"/>
        <v/>
      </c>
      <c r="AE1442" t="str">
        <f t="shared" si="700"/>
        <v/>
      </c>
      <c r="AF1442" t="str">
        <f t="shared" si="701"/>
        <v/>
      </c>
      <c r="AG1442" t="str">
        <f t="shared" si="702"/>
        <v>"Embedded.OtherCharge"</v>
      </c>
      <c r="AH1442" t="str">
        <f t="shared" si="703"/>
        <v>"otherChargeAmount"</v>
      </c>
      <c r="AI1442" t="str">
        <f t="shared" si="704"/>
        <v>"Embedded.CurrencyValue"</v>
      </c>
      <c r="AJ1442" t="str">
        <f t="shared" si="705"/>
        <v>""</v>
      </c>
      <c r="AK1442" t="str">
        <f t="shared" si="706"/>
        <v>"hasOne"</v>
      </c>
      <c r="AL1442" t="str">
        <f t="shared" si="707"/>
        <v>"Embedded.OtherCharge","otherChargeAmount","Embedded.CurrencyValue","","hasOne"</v>
      </c>
      <c r="AN1442">
        <f>COUNTIF(View_conceptual!G:G,L1442)</f>
        <v>1</v>
      </c>
      <c r="AO1442">
        <f>COUNTIF(View_conceptual!H:H,L1442)+COUNTIF(View_conceptual!I:I,N1442)</f>
        <v>1</v>
      </c>
      <c r="AQ1442" t="str">
        <f t="shared" si="708"/>
        <v/>
      </c>
      <c r="AR1442" t="str">
        <f t="shared" si="709"/>
        <v/>
      </c>
      <c r="AT1442">
        <f>COUNTIF(View_full!G:G,L1442)</f>
        <v>1</v>
      </c>
      <c r="AU1442">
        <f>COUNTIF(View_full!H:H,L1442)+COUNTIF(View_full!I:I,N1442)</f>
        <v>1</v>
      </c>
      <c r="AV1442">
        <f>COUNTIFS(Property_Manual!$A$2:$A$1206,Raw!L1442,Property_Manual!$B$2:$B$1206,Raw!M1442,Property_Manual!$C$2:$C$1206,Raw!N1442,Property_Manual!$D$2:$D$1206,Raw!O1442,Property_Manual!$F$2:$F$1206,"x")</f>
        <v>0</v>
      </c>
      <c r="AW1442" t="str">
        <f t="shared" si="710"/>
        <v/>
      </c>
      <c r="AX1442" t="str">
        <f t="shared" si="711"/>
        <v/>
      </c>
      <c r="AY1442" t="str">
        <f t="shared" si="712"/>
        <v/>
      </c>
    </row>
    <row r="1443" spans="1:51" x14ac:dyDescent="0.2">
      <c r="A1443" s="5" t="s">
        <v>1255</v>
      </c>
      <c r="B1443" s="5" t="s">
        <v>49</v>
      </c>
      <c r="C1443" s="5" t="s">
        <v>591</v>
      </c>
      <c r="D1443" s="5" t="s">
        <v>921</v>
      </c>
      <c r="E1443" s="5" t="s">
        <v>1197</v>
      </c>
      <c r="F1443" s="5" t="s">
        <v>2215</v>
      </c>
      <c r="G1443">
        <v>1</v>
      </c>
      <c r="H1443" s="5"/>
      <c r="I1443" s="5" t="s">
        <v>915</v>
      </c>
      <c r="J1443" s="5" t="s">
        <v>922</v>
      </c>
      <c r="K1443" s="5"/>
      <c r="L1443" t="str">
        <f t="shared" si="682"/>
        <v>OtherCharge</v>
      </c>
      <c r="M1443" t="str">
        <f t="shared" si="683"/>
        <v>otherChargeCode</v>
      </c>
      <c r="N1443" t="str">
        <f t="shared" si="684"/>
        <v>OtherChargeCode</v>
      </c>
      <c r="O1443" t="str">
        <f t="shared" si="685"/>
        <v/>
      </c>
      <c r="P1443" t="str">
        <f t="shared" si="686"/>
        <v/>
      </c>
      <c r="Q1443" t="str">
        <f t="shared" si="687"/>
        <v>Object</v>
      </c>
      <c r="R1443" t="str">
        <f t="shared" si="688"/>
        <v/>
      </c>
      <c r="S1443" t="str">
        <f t="shared" si="689"/>
        <v/>
      </c>
      <c r="T1443" t="str">
        <f t="shared" si="690"/>
        <v/>
      </c>
      <c r="U1443" t="str">
        <f t="shared" si="691"/>
        <v/>
      </c>
      <c r="V1443" t="str">
        <f t="shared" si="692"/>
        <v/>
      </c>
      <c r="W1443" t="str">
        <f>IF($A1443="Implicit","",COUNTIFS($C$8:C1443,C1443,$A$8:A1443,"Explicit"))</f>
        <v/>
      </c>
      <c r="X1443" t="str">
        <f t="shared" si="693"/>
        <v/>
      </c>
      <c r="Y1443" t="str">
        <f t="shared" si="694"/>
        <v/>
      </c>
      <c r="Z1443" t="str">
        <f t="shared" si="695"/>
        <v/>
      </c>
      <c r="AA1443" t="str">
        <f t="shared" si="696"/>
        <v/>
      </c>
      <c r="AB1443" t="str">
        <f t="shared" si="697"/>
        <v/>
      </c>
      <c r="AC1443" t="str">
        <f t="shared" si="698"/>
        <v/>
      </c>
      <c r="AD1443" t="str">
        <f t="shared" si="699"/>
        <v/>
      </c>
      <c r="AE1443" t="str">
        <f t="shared" si="700"/>
        <v/>
      </c>
      <c r="AF1443" t="str">
        <f t="shared" si="701"/>
        <v/>
      </c>
      <c r="AG1443" t="str">
        <f t="shared" si="702"/>
        <v>"Embedded.OtherCharge"</v>
      </c>
      <c r="AH1443" t="str">
        <f t="shared" si="703"/>
        <v>"otherChargeCode"</v>
      </c>
      <c r="AI1443" t="str">
        <f t="shared" si="704"/>
        <v>"CodeList.OtherChargeCode"</v>
      </c>
      <c r="AJ1443" t="str">
        <f t="shared" si="705"/>
        <v>""</v>
      </c>
      <c r="AK1443" t="str">
        <f t="shared" si="706"/>
        <v>"hasOne"</v>
      </c>
      <c r="AL1443" t="str">
        <f t="shared" si="707"/>
        <v>"Embedded.OtherCharge","otherChargeCode","CodeList.OtherChargeCode","","hasOne"</v>
      </c>
      <c r="AN1443">
        <f>COUNTIF(View_conceptual!G:G,L1443)</f>
        <v>1</v>
      </c>
      <c r="AO1443">
        <f>COUNTIF(View_conceptual!H:H,L1443)+COUNTIF(View_conceptual!I:I,N1443)</f>
        <v>1</v>
      </c>
      <c r="AQ1443" t="str">
        <f t="shared" si="708"/>
        <v/>
      </c>
      <c r="AR1443" t="str">
        <f t="shared" si="709"/>
        <v/>
      </c>
      <c r="AT1443">
        <f>COUNTIF(View_full!G:G,L1443)</f>
        <v>1</v>
      </c>
      <c r="AU1443">
        <f>COUNTIF(View_full!H:H,L1443)+COUNTIF(View_full!I:I,N1443)</f>
        <v>1</v>
      </c>
      <c r="AV1443">
        <f>COUNTIFS(Property_Manual!$A$2:$A$1206,Raw!L1443,Property_Manual!$B$2:$B$1206,Raw!M1443,Property_Manual!$C$2:$C$1206,Raw!N1443,Property_Manual!$D$2:$D$1206,Raw!O1443,Property_Manual!$F$2:$F$1206,"x")</f>
        <v>0</v>
      </c>
      <c r="AW1443" t="str">
        <f t="shared" si="710"/>
        <v/>
      </c>
      <c r="AX1443" t="str">
        <f t="shared" si="711"/>
        <v/>
      </c>
      <c r="AY1443" t="str">
        <f t="shared" si="712"/>
        <v/>
      </c>
    </row>
    <row r="1444" spans="1:51" x14ac:dyDescent="0.2">
      <c r="A1444" s="5" t="s">
        <v>1254</v>
      </c>
      <c r="B1444" s="5" t="s">
        <v>49</v>
      </c>
      <c r="C1444" s="5" t="s">
        <v>591</v>
      </c>
      <c r="D1444" s="5" t="s">
        <v>2216</v>
      </c>
      <c r="E1444" s="5"/>
      <c r="F1444" s="5" t="s">
        <v>107</v>
      </c>
      <c r="G1444">
        <v>1</v>
      </c>
      <c r="H1444" s="5"/>
      <c r="I1444" s="5" t="s">
        <v>915</v>
      </c>
      <c r="J1444" s="5" t="s">
        <v>2217</v>
      </c>
      <c r="K1444" s="5"/>
      <c r="L1444" t="str">
        <f t="shared" si="682"/>
        <v>OtherCharge</v>
      </c>
      <c r="M1444" t="str">
        <f t="shared" si="683"/>
        <v>chargeQuantity</v>
      </c>
      <c r="N1444" t="str">
        <f t="shared" si="684"/>
        <v>double</v>
      </c>
      <c r="O1444" t="str">
        <f t="shared" si="685"/>
        <v/>
      </c>
      <c r="P1444" t="str">
        <f t="shared" si="686"/>
        <v/>
      </c>
      <c r="Q1444" t="str">
        <f t="shared" si="687"/>
        <v>Object</v>
      </c>
      <c r="R1444" t="str">
        <f t="shared" si="688"/>
        <v>"Embedded"</v>
      </c>
      <c r="S1444" t="str">
        <f t="shared" si="689"/>
        <v>"OtherCharge"</v>
      </c>
      <c r="T1444" t="str">
        <f t="shared" si="690"/>
        <v>"chargeQuantity"</v>
      </c>
      <c r="U1444" t="str">
        <f t="shared" si="691"/>
        <v>""</v>
      </c>
      <c r="V1444" t="str">
        <f t="shared" si="692"/>
        <v>"double"</v>
      </c>
      <c r="W1444">
        <f>IF($A1444="Implicit","",COUNTIFS($C$8:C1444,C1444,$A$8:A1444,"Explicit"))</f>
        <v>5</v>
      </c>
      <c r="X1444" t="str">
        <f t="shared" si="693"/>
        <v>"Other Charge details from AWB as per bullet point 19 - data element 23 from AWB"</v>
      </c>
      <c r="Y1444" t="str">
        <f t="shared" si="694"/>
        <v>"Double describing the time or item basis quantity of a charge"</v>
      </c>
      <c r="Z1444" t="str">
        <f t="shared" si="695"/>
        <v>"false"</v>
      </c>
      <c r="AA1444" t="str">
        <f t="shared" si="696"/>
        <v>"false"</v>
      </c>
      <c r="AB1444" t="str">
        <f t="shared" si="697"/>
        <v>""</v>
      </c>
      <c r="AC1444" t="str">
        <f t="shared" si="698"/>
        <v>"https://onerecord.iata.org/ns/cargo#OtherCharge"</v>
      </c>
      <c r="AD1444" t="str">
        <f t="shared" si="699"/>
        <v>"https://onerecord.iata.org/ns/cargo#chargeQuantity"</v>
      </c>
      <c r="AE1444" t="str">
        <f t="shared" si="700"/>
        <v>"http://www.w3.org/2001/XMLSchema#double"</v>
      </c>
      <c r="AF1444" t="str">
        <f t="shared" si="701"/>
        <v>"Embedded","OtherCharge","chargeQuantity","","double",5,"Other Charge details from AWB as per bullet point 19 - data element 23 from AWB","Double describing the time or item basis quantity of a charge","false","false","","https://onerecord.iata.org/ns/cargo#OtherCharge","https://onerecord.iata.org/ns/cargo#chargeQuantity","http://www.w3.org/2001/XMLSchema#double"</v>
      </c>
      <c r="AG1444" t="str">
        <f t="shared" si="702"/>
        <v>"Embedded.OtherCharge"</v>
      </c>
      <c r="AH1444" t="str">
        <f t="shared" si="703"/>
        <v>"chargeQuantity"</v>
      </c>
      <c r="AI1444" t="str">
        <f t="shared" si="704"/>
        <v>".double"</v>
      </c>
      <c r="AJ1444" t="str">
        <f t="shared" si="705"/>
        <v>""</v>
      </c>
      <c r="AK1444" t="str">
        <f t="shared" si="706"/>
        <v>"hasOne"</v>
      </c>
      <c r="AL1444" t="str">
        <f t="shared" si="707"/>
        <v>"Embedded.OtherCharge","chargeQuantity",".double","","hasOne"</v>
      </c>
      <c r="AN1444">
        <f>COUNTIF(View_conceptual!G:G,L1444)</f>
        <v>1</v>
      </c>
      <c r="AO1444">
        <f>COUNTIF(View_conceptual!H:H,L1444)+COUNTIF(View_conceptual!I:I,N1444)</f>
        <v>1</v>
      </c>
      <c r="AQ1444" t="str">
        <f t="shared" si="708"/>
        <v>"Embedded","OtherCharge","chargeQuantity","","double",5,"Other Charge details from AWB as per bullet point 19 - data element 23 from AWB","Double describing the time or item basis quantity of a charge","false","false","","https://onerecord.iata.org/ns/cargo#OtherCharge","https://onerecord.iata.org/ns/cargo#chargeQuantity","http://www.w3.org/2001/XMLSchema#double"</v>
      </c>
      <c r="AR1444" t="str">
        <f t="shared" si="709"/>
        <v/>
      </c>
      <c r="AT1444">
        <f>COUNTIF(View_full!G:G,L1444)</f>
        <v>1</v>
      </c>
      <c r="AU1444">
        <f>COUNTIF(View_full!H:H,L1444)+COUNTIF(View_full!I:I,N1444)</f>
        <v>1</v>
      </c>
      <c r="AV1444">
        <f>COUNTIFS(Property_Manual!$A$2:$A$1206,Raw!L1444,Property_Manual!$B$2:$B$1206,Raw!M1444,Property_Manual!$C$2:$C$1206,Raw!N1444,Property_Manual!$D$2:$D$1206,Raw!O1444,Property_Manual!$F$2:$F$1206,"x")</f>
        <v>0</v>
      </c>
      <c r="AW1444" t="str">
        <f t="shared" si="710"/>
        <v>"Embedded","OtherCharge","chargeQuantity","","double",5,"Other Charge details from AWB as per bullet point 19 - data element 23 from AWB","Double describing the time or item basis quantity of a charge","false","false","","https://onerecord.iata.org/ns/cargo#OtherCharge","https://onerecord.iata.org/ns/cargo#chargeQuantity","http://www.w3.org/2001/XMLSchema#double"</v>
      </c>
      <c r="AX1444" t="str">
        <f t="shared" si="711"/>
        <v/>
      </c>
      <c r="AY1444" t="str">
        <f t="shared" si="712"/>
        <v/>
      </c>
    </row>
    <row r="1445" spans="1:51" x14ac:dyDescent="0.2">
      <c r="A1445" s="5" t="s">
        <v>1254</v>
      </c>
      <c r="B1445" s="5" t="s">
        <v>49</v>
      </c>
      <c r="C1445" s="5" t="s">
        <v>591</v>
      </c>
      <c r="D1445" s="5" t="s">
        <v>2218</v>
      </c>
      <c r="E1445" s="5"/>
      <c r="F1445" s="5" t="s">
        <v>6</v>
      </c>
      <c r="G1445">
        <v>1</v>
      </c>
      <c r="H1445" s="5"/>
      <c r="I1445" s="5" t="s">
        <v>915</v>
      </c>
      <c r="J1445" s="5" t="s">
        <v>2219</v>
      </c>
      <c r="K1445" s="5"/>
      <c r="L1445" t="str">
        <f t="shared" si="682"/>
        <v>OtherCharge</v>
      </c>
      <c r="M1445" t="str">
        <f t="shared" si="683"/>
        <v>locationIndicator</v>
      </c>
      <c r="N1445" t="str">
        <f t="shared" si="684"/>
        <v>string</v>
      </c>
      <c r="O1445" t="str">
        <f t="shared" si="685"/>
        <v/>
      </c>
      <c r="P1445" t="str">
        <f t="shared" si="686"/>
        <v/>
      </c>
      <c r="Q1445" t="str">
        <f t="shared" si="687"/>
        <v>Object</v>
      </c>
      <c r="R1445" t="str">
        <f t="shared" si="688"/>
        <v>"Embedded"</v>
      </c>
      <c r="S1445" t="str">
        <f t="shared" si="689"/>
        <v>"OtherCharge"</v>
      </c>
      <c r="T1445" t="str">
        <f t="shared" si="690"/>
        <v>"locationIndicator"</v>
      </c>
      <c r="U1445" t="str">
        <f t="shared" si="691"/>
        <v>""</v>
      </c>
      <c r="V1445" t="str">
        <f t="shared" si="692"/>
        <v>"string"</v>
      </c>
      <c r="W1445">
        <f>IF($A1445="Implicit","",COUNTIFS($C$8:C1445,C1445,$A$8:A1445,"Explicit"))</f>
        <v>6</v>
      </c>
      <c r="X1445" t="str">
        <f t="shared" si="693"/>
        <v>"Other Charge details from AWB as per bullet point 19 - data element 23 from AWB"</v>
      </c>
      <c r="Y1445" t="str">
        <f t="shared" si="694"/>
        <v>"String indicating if the Other Charge Location is Origin (O) or Transit (T) or Destination(D)"</v>
      </c>
      <c r="Z1445" t="str">
        <f t="shared" si="695"/>
        <v>"false"</v>
      </c>
      <c r="AA1445" t="str">
        <f t="shared" si="696"/>
        <v>"false"</v>
      </c>
      <c r="AB1445" t="str">
        <f t="shared" si="697"/>
        <v>""</v>
      </c>
      <c r="AC1445" t="str">
        <f t="shared" si="698"/>
        <v>"https://onerecord.iata.org/ns/cargo#OtherCharge"</v>
      </c>
      <c r="AD1445" t="str">
        <f t="shared" si="699"/>
        <v>"https://onerecord.iata.org/ns/cargo#locationIndicator"</v>
      </c>
      <c r="AE1445" t="str">
        <f t="shared" si="700"/>
        <v>"http://www.w3.org/2001/XMLSchema#string"</v>
      </c>
      <c r="AF1445" t="str">
        <f t="shared" si="701"/>
        <v>"Embedded","OtherCharge","locationIndicator","","string",6,"Other Charge details from AWB as per bullet point 19 - data element 23 from AWB","String indicating if the Other Charge Location is Origin (O) or Transit (T) or Destination(D)","false","false","","https://onerecord.iata.org/ns/cargo#OtherCharge","https://onerecord.iata.org/ns/cargo#locationIndicator","http://www.w3.org/2001/XMLSchema#string"</v>
      </c>
      <c r="AG1445" t="str">
        <f t="shared" si="702"/>
        <v>"Embedded.OtherCharge"</v>
      </c>
      <c r="AH1445" t="str">
        <f t="shared" si="703"/>
        <v>"locationIndicator"</v>
      </c>
      <c r="AI1445" t="str">
        <f t="shared" si="704"/>
        <v>".string"</v>
      </c>
      <c r="AJ1445" t="str">
        <f t="shared" si="705"/>
        <v>""</v>
      </c>
      <c r="AK1445" t="str">
        <f t="shared" si="706"/>
        <v>"hasOne"</v>
      </c>
      <c r="AL1445" t="str">
        <f t="shared" si="707"/>
        <v>"Embedded.OtherCharge","locationIndicator",".string","","hasOne"</v>
      </c>
      <c r="AN1445">
        <f>COUNTIF(View_conceptual!G:G,L1445)</f>
        <v>1</v>
      </c>
      <c r="AO1445">
        <f>COUNTIF(View_conceptual!H:H,L1445)+COUNTIF(View_conceptual!I:I,N1445)</f>
        <v>1</v>
      </c>
      <c r="AQ1445" t="str">
        <f t="shared" si="708"/>
        <v>"Embedded","OtherCharge","locationIndicator","","string",6,"Other Charge details from AWB as per bullet point 19 - data element 23 from AWB","String indicating if the Other Charge Location is Origin (O) or Transit (T) or Destination(D)","false","false","","https://onerecord.iata.org/ns/cargo#OtherCharge","https://onerecord.iata.org/ns/cargo#locationIndicator","http://www.w3.org/2001/XMLSchema#string"</v>
      </c>
      <c r="AR1445" t="str">
        <f t="shared" si="709"/>
        <v/>
      </c>
      <c r="AT1445">
        <f>COUNTIF(View_full!G:G,L1445)</f>
        <v>1</v>
      </c>
      <c r="AU1445">
        <f>COUNTIF(View_full!H:H,L1445)+COUNTIF(View_full!I:I,N1445)</f>
        <v>1</v>
      </c>
      <c r="AV1445">
        <f>COUNTIFS(Property_Manual!$A$2:$A$1206,Raw!L1445,Property_Manual!$B$2:$B$1206,Raw!M1445,Property_Manual!$C$2:$C$1206,Raw!N1445,Property_Manual!$D$2:$D$1206,Raw!O1445,Property_Manual!$F$2:$F$1206,"x")</f>
        <v>0</v>
      </c>
      <c r="AW1445" t="str">
        <f t="shared" si="710"/>
        <v>"Embedded","OtherCharge","locationIndicator","","string",6,"Other Charge details from AWB as per bullet point 19 - data element 23 from AWB","String indicating if the Other Charge Location is Origin (O) or Transit (T) or Destination(D)","false","false","","https://onerecord.iata.org/ns/cargo#OtherCharge","https://onerecord.iata.org/ns/cargo#locationIndicator","http://www.w3.org/2001/XMLSchema#string"</v>
      </c>
      <c r="AX1445" t="str">
        <f t="shared" si="711"/>
        <v/>
      </c>
      <c r="AY1445" t="str">
        <f t="shared" si="712"/>
        <v/>
      </c>
    </row>
    <row r="1446" spans="1:51" x14ac:dyDescent="0.2">
      <c r="A1446" s="5" t="s">
        <v>1254</v>
      </c>
      <c r="B1446" s="5" t="s">
        <v>49</v>
      </c>
      <c r="C1446" s="5" t="s">
        <v>591</v>
      </c>
      <c r="D1446" s="5" t="s">
        <v>2220</v>
      </c>
      <c r="E1446" s="5"/>
      <c r="F1446" s="5" t="s">
        <v>6</v>
      </c>
      <c r="G1446">
        <v>1</v>
      </c>
      <c r="I1446" s="5" t="s">
        <v>915</v>
      </c>
      <c r="J1446" s="5" t="s">
        <v>2221</v>
      </c>
      <c r="K1446" s="5"/>
      <c r="L1446" t="str">
        <f t="shared" si="682"/>
        <v>OtherCharge</v>
      </c>
      <c r="M1446" t="str">
        <f t="shared" si="683"/>
        <v>reasonDescription</v>
      </c>
      <c r="N1446" t="str">
        <f t="shared" si="684"/>
        <v>string</v>
      </c>
      <c r="O1446" t="str">
        <f t="shared" si="685"/>
        <v/>
      </c>
      <c r="P1446" t="str">
        <f t="shared" si="686"/>
        <v/>
      </c>
      <c r="Q1446" t="str">
        <f t="shared" si="687"/>
        <v>Object</v>
      </c>
      <c r="R1446" t="str">
        <f t="shared" si="688"/>
        <v>"Embedded"</v>
      </c>
      <c r="S1446" t="str">
        <f t="shared" si="689"/>
        <v>"OtherCharge"</v>
      </c>
      <c r="T1446" t="str">
        <f t="shared" si="690"/>
        <v>"reasonDescription"</v>
      </c>
      <c r="U1446" t="str">
        <f t="shared" si="691"/>
        <v>""</v>
      </c>
      <c r="V1446" t="str">
        <f t="shared" si="692"/>
        <v>"string"</v>
      </c>
      <c r="W1446">
        <f>IF($A1446="Implicit","",COUNTIFS($C$8:C1446,C1446,$A$8:A1446,"Explicit"))</f>
        <v>7</v>
      </c>
      <c r="X1446" t="str">
        <f t="shared" si="693"/>
        <v>"Other Charge details from AWB as per bullet point 19 - data element 23 from AWB"</v>
      </c>
      <c r="Y1446" t="str">
        <f t="shared" si="694"/>
        <v>"String describing the reason for a charge"</v>
      </c>
      <c r="Z1446" t="str">
        <f t="shared" si="695"/>
        <v>"false"</v>
      </c>
      <c r="AA1446" t="str">
        <f t="shared" si="696"/>
        <v>"false"</v>
      </c>
      <c r="AB1446" t="str">
        <f t="shared" si="697"/>
        <v>""</v>
      </c>
      <c r="AC1446" t="str">
        <f t="shared" si="698"/>
        <v>"https://onerecord.iata.org/ns/cargo#OtherCharge"</v>
      </c>
      <c r="AD1446" t="str">
        <f t="shared" si="699"/>
        <v>"https://onerecord.iata.org/ns/cargo#reasonDescription"</v>
      </c>
      <c r="AE1446" t="str">
        <f t="shared" si="700"/>
        <v>"http://www.w3.org/2001/XMLSchema#string"</v>
      </c>
      <c r="AF1446" t="str">
        <f t="shared" si="701"/>
        <v>"Embedded","OtherCharge","reasonDescription","","string",7,"Other Charge details from AWB as per bullet point 19 - data element 23 from AWB","String describing the reason for a charge","false","false","","https://onerecord.iata.org/ns/cargo#OtherCharge","https://onerecord.iata.org/ns/cargo#reasonDescription","http://www.w3.org/2001/XMLSchema#string"</v>
      </c>
      <c r="AG1446" t="str">
        <f t="shared" si="702"/>
        <v>"Embedded.OtherCharge"</v>
      </c>
      <c r="AH1446" t="str">
        <f t="shared" si="703"/>
        <v>"reasonDescription"</v>
      </c>
      <c r="AI1446" t="str">
        <f t="shared" si="704"/>
        <v>".string"</v>
      </c>
      <c r="AJ1446" t="str">
        <f t="shared" si="705"/>
        <v>""</v>
      </c>
      <c r="AK1446" t="str">
        <f t="shared" si="706"/>
        <v>"hasOne"</v>
      </c>
      <c r="AL1446" t="str">
        <f t="shared" si="707"/>
        <v>"Embedded.OtherCharge","reasonDescription",".string","","hasOne"</v>
      </c>
      <c r="AN1446">
        <f>COUNTIF(View_conceptual!G:G,L1446)</f>
        <v>1</v>
      </c>
      <c r="AO1446">
        <f>COUNTIF(View_conceptual!H:H,L1446)+COUNTIF(View_conceptual!I:I,N1446)</f>
        <v>1</v>
      </c>
      <c r="AQ1446" t="str">
        <f t="shared" si="708"/>
        <v>"Embedded","OtherCharge","reasonDescription","","string",7,"Other Charge details from AWB as per bullet point 19 - data element 23 from AWB","String describing the reason for a charge","false","false","","https://onerecord.iata.org/ns/cargo#OtherCharge","https://onerecord.iata.org/ns/cargo#reasonDescription","http://www.w3.org/2001/XMLSchema#string"</v>
      </c>
      <c r="AR1446" t="str">
        <f t="shared" si="709"/>
        <v/>
      </c>
      <c r="AT1446">
        <f>COUNTIF(View_full!G:G,L1446)</f>
        <v>1</v>
      </c>
      <c r="AU1446">
        <f>COUNTIF(View_full!H:H,L1446)+COUNTIF(View_full!I:I,N1446)</f>
        <v>1</v>
      </c>
      <c r="AV1446">
        <f>COUNTIFS(Property_Manual!$A$2:$A$1206,Raw!L1446,Property_Manual!$B$2:$B$1206,Raw!M1446,Property_Manual!$C$2:$C$1206,Raw!N1446,Property_Manual!$D$2:$D$1206,Raw!O1446,Property_Manual!$F$2:$F$1206,"x")</f>
        <v>0</v>
      </c>
      <c r="AW1446" t="str">
        <f t="shared" si="710"/>
        <v>"Embedded","OtherCharge","reasonDescription","","string",7,"Other Charge details from AWB as per bullet point 19 - data element 23 from AWB","String describing the reason for a charge","false","false","","https://onerecord.iata.org/ns/cargo#OtherCharge","https://onerecord.iata.org/ns/cargo#reasonDescription","http://www.w3.org/2001/XMLSchema#string"</v>
      </c>
      <c r="AX1446" t="str">
        <f t="shared" si="711"/>
        <v/>
      </c>
      <c r="AY1446" t="str">
        <f t="shared" si="712"/>
        <v/>
      </c>
    </row>
    <row r="1447" spans="1:51" x14ac:dyDescent="0.2">
      <c r="A1447" s="5" t="s">
        <v>1254</v>
      </c>
      <c r="B1447" s="5" t="s">
        <v>49</v>
      </c>
      <c r="C1447" s="5" t="s">
        <v>146</v>
      </c>
      <c r="D1447" s="5" t="s">
        <v>923</v>
      </c>
      <c r="E1447" s="5"/>
      <c r="F1447" s="5" t="s">
        <v>6</v>
      </c>
      <c r="G1447">
        <v>1</v>
      </c>
      <c r="I1447" s="5" t="s">
        <v>924</v>
      </c>
      <c r="J1447" s="5" t="s">
        <v>925</v>
      </c>
      <c r="K1447" s="5"/>
      <c r="L1447" t="str">
        <f t="shared" si="682"/>
        <v>OtherIdentifier</v>
      </c>
      <c r="M1447" t="str">
        <f t="shared" si="683"/>
        <v>otherIdentifierType</v>
      </c>
      <c r="N1447" t="str">
        <f t="shared" si="684"/>
        <v>string</v>
      </c>
      <c r="O1447" t="str">
        <f t="shared" si="685"/>
        <v/>
      </c>
      <c r="P1447" t="str">
        <f t="shared" si="686"/>
        <v/>
      </c>
      <c r="Q1447" t="str">
        <f t="shared" si="687"/>
        <v>Object</v>
      </c>
      <c r="R1447" t="str">
        <f t="shared" si="688"/>
        <v>"Embedded"</v>
      </c>
      <c r="S1447" t="str">
        <f t="shared" si="689"/>
        <v>"OtherIdentifier"</v>
      </c>
      <c r="T1447" t="str">
        <f t="shared" si="690"/>
        <v>"otherIdentifierType"</v>
      </c>
      <c r="U1447" t="str">
        <f t="shared" si="691"/>
        <v>""</v>
      </c>
      <c r="V1447" t="str">
        <f t="shared" si="692"/>
        <v>"string"</v>
      </c>
      <c r="W1447">
        <f>IF($A1447="Implicit","",COUNTIFS($C$8:C1447,C1447,$A$8:A1447,"Explicit"))</f>
        <v>1</v>
      </c>
      <c r="X1447" t="str">
        <f t="shared" si="693"/>
        <v>"Other identifiers"</v>
      </c>
      <c r="Y1447" t="str">
        <f t="shared" si="694"/>
        <v>"Identifier type or description"</v>
      </c>
      <c r="Z1447" t="str">
        <f t="shared" si="695"/>
        <v>"false"</v>
      </c>
      <c r="AA1447" t="str">
        <f t="shared" si="696"/>
        <v>"false"</v>
      </c>
      <c r="AB1447" t="str">
        <f t="shared" si="697"/>
        <v>""</v>
      </c>
      <c r="AC1447" t="str">
        <f t="shared" si="698"/>
        <v>"https://onerecord.iata.org/ns/cargo#OtherIdentifier"</v>
      </c>
      <c r="AD1447" t="str">
        <f t="shared" si="699"/>
        <v>"https://onerecord.iata.org/ns/cargo#otherIdentifierType"</v>
      </c>
      <c r="AE1447" t="str">
        <f t="shared" si="700"/>
        <v>"http://www.w3.org/2001/XMLSchema#string"</v>
      </c>
      <c r="AF1447" t="str">
        <f t="shared" si="701"/>
        <v>"Embedded","OtherIdentifier","otherIdentifierType","","string",1,"Other identifiers","Identifier type or description","false","false","","https://onerecord.iata.org/ns/cargo#OtherIdentifier","https://onerecord.iata.org/ns/cargo#otherIdentifierType","http://www.w3.org/2001/XMLSchema#string"</v>
      </c>
      <c r="AG1447" t="str">
        <f t="shared" si="702"/>
        <v>"Embedded.OtherIdentifier"</v>
      </c>
      <c r="AH1447" t="str">
        <f t="shared" si="703"/>
        <v>"otherIdentifierType"</v>
      </c>
      <c r="AI1447" t="str">
        <f t="shared" si="704"/>
        <v>".string"</v>
      </c>
      <c r="AJ1447" t="str">
        <f t="shared" si="705"/>
        <v>""</v>
      </c>
      <c r="AK1447" t="str">
        <f t="shared" si="706"/>
        <v>"hasOne"</v>
      </c>
      <c r="AL1447" t="str">
        <f t="shared" si="707"/>
        <v>"Embedded.OtherIdentifier","otherIdentifierType",".string","","hasOne"</v>
      </c>
      <c r="AN1447">
        <f>COUNTIF(View_conceptual!G:G,L1447)</f>
        <v>0</v>
      </c>
      <c r="AO1447">
        <f>COUNTIF(View_conceptual!H:H,L1447)+COUNTIF(View_conceptual!I:I,N1447)</f>
        <v>0</v>
      </c>
      <c r="AQ1447" t="str">
        <f t="shared" si="708"/>
        <v/>
      </c>
      <c r="AR1447" t="str">
        <f t="shared" si="709"/>
        <v/>
      </c>
      <c r="AT1447">
        <f>COUNTIF(View_full!G:G,L1447)</f>
        <v>1</v>
      </c>
      <c r="AU1447">
        <f>COUNTIF(View_full!H:H,L1447)+COUNTIF(View_full!I:I,N1447)</f>
        <v>0</v>
      </c>
      <c r="AV1447">
        <f>COUNTIFS(Property_Manual!$A$2:$A$1206,Raw!L1447,Property_Manual!$B$2:$B$1206,Raw!M1447,Property_Manual!$C$2:$C$1206,Raw!N1447,Property_Manual!$D$2:$D$1206,Raw!O1447,Property_Manual!$F$2:$F$1206,"x")</f>
        <v>0</v>
      </c>
      <c r="AW1447" t="str">
        <f t="shared" si="710"/>
        <v>"Embedded","OtherIdentifier","otherIdentifierType","","string",1,"Other identifiers","Identifier type or description","false","false","","https://onerecord.iata.org/ns/cargo#OtherIdentifier","https://onerecord.iata.org/ns/cargo#otherIdentifierType","http://www.w3.org/2001/XMLSchema#string"</v>
      </c>
      <c r="AX1447" t="str">
        <f t="shared" si="711"/>
        <v/>
      </c>
      <c r="AY1447" t="str">
        <f t="shared" si="712"/>
        <v/>
      </c>
    </row>
    <row r="1448" spans="1:51" x14ac:dyDescent="0.2">
      <c r="A1448" s="5" t="s">
        <v>1254</v>
      </c>
      <c r="B1448" s="5" t="s">
        <v>49</v>
      </c>
      <c r="C1448" s="5" t="s">
        <v>146</v>
      </c>
      <c r="D1448" s="5" t="s">
        <v>496</v>
      </c>
      <c r="E1448" s="5"/>
      <c r="F1448" s="5" t="s">
        <v>6</v>
      </c>
      <c r="G1448">
        <v>1</v>
      </c>
      <c r="I1448" s="5" t="s">
        <v>924</v>
      </c>
      <c r="J1448" s="5" t="s">
        <v>2197</v>
      </c>
      <c r="K1448" s="5"/>
      <c r="L1448" t="str">
        <f t="shared" si="682"/>
        <v>OtherIdentifier</v>
      </c>
      <c r="M1448" t="str">
        <f t="shared" si="683"/>
        <v>textualValue</v>
      </c>
      <c r="N1448" t="str">
        <f t="shared" si="684"/>
        <v>string</v>
      </c>
      <c r="O1448" t="str">
        <f t="shared" si="685"/>
        <v/>
      </c>
      <c r="P1448" t="str">
        <f t="shared" si="686"/>
        <v/>
      </c>
      <c r="Q1448" t="str">
        <f t="shared" si="687"/>
        <v>Object</v>
      </c>
      <c r="R1448" t="str">
        <f t="shared" si="688"/>
        <v>"Embedded"</v>
      </c>
      <c r="S1448" t="str">
        <f t="shared" si="689"/>
        <v>"OtherIdentifier"</v>
      </c>
      <c r="T1448" t="str">
        <f t="shared" si="690"/>
        <v>"textualValue"</v>
      </c>
      <c r="U1448" t="str">
        <f t="shared" si="691"/>
        <v>""</v>
      </c>
      <c r="V1448" t="str">
        <f t="shared" si="692"/>
        <v>"string"</v>
      </c>
      <c r="W1448">
        <f>IF($A1448="Implicit","",COUNTIFS($C$8:C1448,C1448,$A$8:A1448,"Explicit"))</f>
        <v>2</v>
      </c>
      <c r="X1448" t="str">
        <f t="shared" si="693"/>
        <v>"Other identifiers"</v>
      </c>
      <c r="Y1448" t="str">
        <f t="shared" si="694"/>
        <v>"Textual value filled on use context (eg. characteristic colour; contactDetail mail address; etc.)"</v>
      </c>
      <c r="Z1448" t="str">
        <f t="shared" si="695"/>
        <v>"false"</v>
      </c>
      <c r="AA1448" t="str">
        <f t="shared" si="696"/>
        <v>"false"</v>
      </c>
      <c r="AB1448" t="str">
        <f t="shared" si="697"/>
        <v>""</v>
      </c>
      <c r="AC1448" t="str">
        <f t="shared" si="698"/>
        <v>"https://onerecord.iata.org/ns/cargo#OtherIdentifier"</v>
      </c>
      <c r="AD1448" t="str">
        <f t="shared" si="699"/>
        <v>"https://onerecord.iata.org/ns/cargo#textualValue"</v>
      </c>
      <c r="AE1448" t="str">
        <f t="shared" si="700"/>
        <v>"http://www.w3.org/2001/XMLSchema#string"</v>
      </c>
      <c r="AF1448" t="str">
        <f t="shared" si="701"/>
        <v>"Embedded","OtherIdentifier","textualValue","","string",2,"Other identifiers","Textual value filled on use context (eg. characteristic colour; contactDetail mail address; etc.)","false","false","","https://onerecord.iata.org/ns/cargo#OtherIdentifier","https://onerecord.iata.org/ns/cargo#textualValue","http://www.w3.org/2001/XMLSchema#string"</v>
      </c>
      <c r="AG1448" t="str">
        <f t="shared" si="702"/>
        <v>"Embedded.OtherIdentifier"</v>
      </c>
      <c r="AH1448" t="str">
        <f t="shared" si="703"/>
        <v>"textualValue"</v>
      </c>
      <c r="AI1448" t="str">
        <f t="shared" si="704"/>
        <v>".string"</v>
      </c>
      <c r="AJ1448" t="str">
        <f t="shared" si="705"/>
        <v>""</v>
      </c>
      <c r="AK1448" t="str">
        <f t="shared" si="706"/>
        <v>"hasOne"</v>
      </c>
      <c r="AL1448" t="str">
        <f t="shared" si="707"/>
        <v>"Embedded.OtherIdentifier","textualValue",".string","","hasOne"</v>
      </c>
      <c r="AN1448">
        <f>COUNTIF(View_conceptual!G:G,L1448)</f>
        <v>0</v>
      </c>
      <c r="AO1448">
        <f>COUNTIF(View_conceptual!H:H,L1448)+COUNTIF(View_conceptual!I:I,N1448)</f>
        <v>0</v>
      </c>
      <c r="AQ1448" t="str">
        <f t="shared" si="708"/>
        <v/>
      </c>
      <c r="AR1448" t="str">
        <f t="shared" si="709"/>
        <v/>
      </c>
      <c r="AT1448">
        <f>COUNTIF(View_full!G:G,L1448)</f>
        <v>1</v>
      </c>
      <c r="AU1448">
        <f>COUNTIF(View_full!H:H,L1448)+COUNTIF(View_full!I:I,N1448)</f>
        <v>0</v>
      </c>
      <c r="AV1448">
        <f>COUNTIFS(Property_Manual!$A$2:$A$1206,Raw!L1448,Property_Manual!$B$2:$B$1206,Raw!M1448,Property_Manual!$C$2:$C$1206,Raw!N1448,Property_Manual!$D$2:$D$1206,Raw!O1448,Property_Manual!$F$2:$F$1206,"x")</f>
        <v>0</v>
      </c>
      <c r="AW1448" t="str">
        <f t="shared" si="710"/>
        <v>"Embedded","OtherIdentifier","textualValue","","string",2,"Other identifiers","Textual value filled on use context (eg. characteristic colour; contactDetail mail address; etc.)","false","false","","https://onerecord.iata.org/ns/cargo#OtherIdentifier","https://onerecord.iata.org/ns/cargo#textualValue","http://www.w3.org/2001/XMLSchema#string"</v>
      </c>
      <c r="AX1448" t="str">
        <f t="shared" si="711"/>
        <v/>
      </c>
      <c r="AY1448" t="str">
        <f t="shared" si="712"/>
        <v/>
      </c>
    </row>
    <row r="1449" spans="1:51" x14ac:dyDescent="0.2">
      <c r="A1449" s="5" t="s">
        <v>1254</v>
      </c>
      <c r="B1449" s="5" t="s">
        <v>20</v>
      </c>
      <c r="C1449" s="5" t="s">
        <v>151</v>
      </c>
      <c r="D1449" s="5" t="s">
        <v>38</v>
      </c>
      <c r="E1449" s="5" t="s">
        <v>1209</v>
      </c>
      <c r="F1449" s="5" t="s">
        <v>23</v>
      </c>
      <c r="H1449" t="s">
        <v>415</v>
      </c>
      <c r="I1449" s="5" t="s">
        <v>152</v>
      </c>
      <c r="J1449" s="5" t="s">
        <v>39</v>
      </c>
      <c r="K1449" s="5"/>
      <c r="L1449" t="str">
        <f t="shared" si="682"/>
        <v>PackagingType</v>
      </c>
      <c r="M1449" t="str">
        <f t="shared" si="683"/>
        <v>checks</v>
      </c>
      <c r="N1449" t="str">
        <f t="shared" si="684"/>
        <v>Check</v>
      </c>
      <c r="O1449" t="str">
        <f t="shared" si="685"/>
        <v>checkedObject</v>
      </c>
      <c r="P1449" t="str">
        <f t="shared" si="686"/>
        <v/>
      </c>
      <c r="Q1449" t="str">
        <f t="shared" si="687"/>
        <v>Object</v>
      </c>
      <c r="R1449" t="str">
        <f t="shared" si="688"/>
        <v>"Core"</v>
      </c>
      <c r="S1449" t="str">
        <f t="shared" si="689"/>
        <v>"PackagingType"</v>
      </c>
      <c r="T1449" t="str">
        <f t="shared" si="690"/>
        <v>"checks"</v>
      </c>
      <c r="U1449" t="str">
        <f t="shared" si="691"/>
        <v>"Action"</v>
      </c>
      <c r="V1449" t="str">
        <f t="shared" si="692"/>
        <v>"Check"</v>
      </c>
      <c r="W1449">
        <f>IF($A1449="Implicit","",COUNTIFS($C$8:C1449,C1449,$A$8:A1449,"Explicit"))</f>
        <v>1</v>
      </c>
      <c r="X1449" t="str">
        <f t="shared" si="693"/>
        <v>"Packaging details "</v>
      </c>
      <c r="Y1449" t="str">
        <f t="shared" si="694"/>
        <v>"References to the CheckActions performed on the object"</v>
      </c>
      <c r="Z1449" t="str">
        <f t="shared" si="695"/>
        <v>"true"</v>
      </c>
      <c r="AA1449" t="str">
        <f t="shared" si="696"/>
        <v>"false"</v>
      </c>
      <c r="AB1449" t="str">
        <f t="shared" si="697"/>
        <v>""</v>
      </c>
      <c r="AC1449" t="str">
        <f t="shared" si="698"/>
        <v>"https://onerecord.iata.org/ns/cargo#PackagingType"</v>
      </c>
      <c r="AD1449" t="str">
        <f t="shared" si="699"/>
        <v>"https://onerecord.iata.org/ns/cargo#checks"</v>
      </c>
      <c r="AE1449" t="str">
        <f t="shared" si="700"/>
        <v>"https://onerecord.iata.org/ns/cargo#Check"</v>
      </c>
      <c r="AF1449" t="str">
        <f t="shared" si="701"/>
        <v>"Core","PackagingType","checks","Action","Check",1,"Packaging details ","References to the CheckActions performed on the object","true","false","","https://onerecord.iata.org/ns/cargo#PackagingType","https://onerecord.iata.org/ns/cargo#checks","https://onerecord.iata.org/ns/cargo#Check"</v>
      </c>
      <c r="AG1449" t="str">
        <f t="shared" si="702"/>
        <v>"Core.PackagingType"</v>
      </c>
      <c r="AH1449" t="str">
        <f t="shared" si="703"/>
        <v>"checks"</v>
      </c>
      <c r="AI1449" t="str">
        <f t="shared" si="704"/>
        <v>"Action.Check"</v>
      </c>
      <c r="AJ1449" t="str">
        <f t="shared" si="705"/>
        <v>"checkedObject"</v>
      </c>
      <c r="AK1449" t="str">
        <f t="shared" si="706"/>
        <v>"hasMany"</v>
      </c>
      <c r="AL1449" t="str">
        <f t="shared" si="707"/>
        <v>"Core.PackagingType","checks","Action.Check","checkedObject","hasMany"</v>
      </c>
      <c r="AN1449">
        <f>COUNTIF(View_conceptual!G:G,L1449)</f>
        <v>0</v>
      </c>
      <c r="AO1449">
        <f>COUNTIF(View_conceptual!H:H,L1449)+COUNTIF(View_conceptual!I:I,N1449)</f>
        <v>0</v>
      </c>
      <c r="AQ1449" t="str">
        <f t="shared" si="708"/>
        <v/>
      </c>
      <c r="AR1449" t="str">
        <f t="shared" si="709"/>
        <v/>
      </c>
      <c r="AT1449">
        <f>COUNTIF(View_full!G:G,L1449)</f>
        <v>1</v>
      </c>
      <c r="AU1449">
        <f>COUNTIF(View_full!H:H,L1449)+COUNTIF(View_full!I:I,N1449)</f>
        <v>1</v>
      </c>
      <c r="AV1449">
        <f>COUNTIFS(Property_Manual!$A$2:$A$1206,Raw!L1449,Property_Manual!$B$2:$B$1206,Raw!M1449,Property_Manual!$C$2:$C$1206,Raw!N1449,Property_Manual!$D$2:$D$1206,Raw!O1449,Property_Manual!$F$2:$F$1206,"x")</f>
        <v>0</v>
      </c>
      <c r="AW1449" t="str">
        <f t="shared" si="710"/>
        <v>"Core","PackagingType","checks","Action","Check",1,"Packaging details ","References to the CheckActions performed on the object","true","false","","https://onerecord.iata.org/ns/cargo#PackagingType","https://onerecord.iata.org/ns/cargo#checks","https://onerecord.iata.org/ns/cargo#Check"</v>
      </c>
      <c r="AX1449" t="str">
        <f t="shared" si="711"/>
        <v/>
      </c>
      <c r="AY1449" t="str">
        <f t="shared" si="712"/>
        <v/>
      </c>
    </row>
    <row r="1450" spans="1:51" x14ac:dyDescent="0.2">
      <c r="A1450" s="5" t="s">
        <v>1254</v>
      </c>
      <c r="B1450" s="5" t="s">
        <v>20</v>
      </c>
      <c r="C1450" s="5" t="s">
        <v>151</v>
      </c>
      <c r="D1450" s="5" t="s">
        <v>43</v>
      </c>
      <c r="E1450" s="5" t="s">
        <v>1198</v>
      </c>
      <c r="F1450" s="5" t="s">
        <v>44</v>
      </c>
      <c r="H1450" s="5" t="s">
        <v>654</v>
      </c>
      <c r="I1450" s="5" t="s">
        <v>152</v>
      </c>
      <c r="J1450" s="5" t="s">
        <v>45</v>
      </c>
      <c r="K1450" s="5"/>
      <c r="L1450" t="str">
        <f t="shared" si="682"/>
        <v>PackagingType</v>
      </c>
      <c r="M1450" t="str">
        <f t="shared" si="683"/>
        <v>externalReferences</v>
      </c>
      <c r="N1450" t="str">
        <f t="shared" si="684"/>
        <v>ExternalReference</v>
      </c>
      <c r="O1450" t="str">
        <f t="shared" si="685"/>
        <v>referenceForObjects</v>
      </c>
      <c r="P1450" t="str">
        <f t="shared" si="686"/>
        <v/>
      </c>
      <c r="Q1450" t="str">
        <f t="shared" si="687"/>
        <v>Object</v>
      </c>
      <c r="R1450" t="str">
        <f t="shared" si="688"/>
        <v>"Core"</v>
      </c>
      <c r="S1450" t="str">
        <f t="shared" si="689"/>
        <v>"PackagingType"</v>
      </c>
      <c r="T1450" t="str">
        <f t="shared" si="690"/>
        <v>"externalReferences"</v>
      </c>
      <c r="U1450" t="str">
        <f t="shared" si="691"/>
        <v>"Common"</v>
      </c>
      <c r="V1450" t="str">
        <f t="shared" si="692"/>
        <v>"ExternalReference"</v>
      </c>
      <c r="W1450">
        <f>IF($A1450="Implicit","",COUNTIFS($C$8:C1450,C1450,$A$8:A1450,"Explicit"))</f>
        <v>2</v>
      </c>
      <c r="X1450" t="str">
        <f t="shared" si="693"/>
        <v>"Packaging details "</v>
      </c>
      <c r="Y1450" t="str">
        <f t="shared" si="694"/>
        <v>"References to all associated ExternalReferences"</v>
      </c>
      <c r="Z1450" t="str">
        <f t="shared" si="695"/>
        <v>"true"</v>
      </c>
      <c r="AA1450" t="str">
        <f t="shared" si="696"/>
        <v>"false"</v>
      </c>
      <c r="AB1450" t="str">
        <f t="shared" si="697"/>
        <v>""</v>
      </c>
      <c r="AC1450" t="str">
        <f t="shared" si="698"/>
        <v>"https://onerecord.iata.org/ns/cargo#PackagingType"</v>
      </c>
      <c r="AD1450" t="str">
        <f t="shared" si="699"/>
        <v>"https://onerecord.iata.org/ns/cargo#externalReferences"</v>
      </c>
      <c r="AE1450" t="str">
        <f t="shared" si="700"/>
        <v>"https://onerecord.iata.org/ns/cargo#ExternalReference"</v>
      </c>
      <c r="AF1450" t="str">
        <f t="shared" si="701"/>
        <v>"Core","PackagingType","externalReferences","Common","ExternalReference",2,"Packaging details ","References to all associated ExternalReferences","true","false","","https://onerecord.iata.org/ns/cargo#PackagingType","https://onerecord.iata.org/ns/cargo#externalReferences","https://onerecord.iata.org/ns/cargo#ExternalReference"</v>
      </c>
      <c r="AG1450" t="str">
        <f t="shared" si="702"/>
        <v>"Core.PackagingType"</v>
      </c>
      <c r="AH1450" t="str">
        <f t="shared" si="703"/>
        <v>"externalReferences"</v>
      </c>
      <c r="AI1450" t="str">
        <f t="shared" si="704"/>
        <v>"Common.ExternalReference"</v>
      </c>
      <c r="AJ1450" t="str">
        <f t="shared" si="705"/>
        <v>"referenceForObjects"</v>
      </c>
      <c r="AK1450" t="str">
        <f t="shared" si="706"/>
        <v>"hasMany"</v>
      </c>
      <c r="AL1450" t="str">
        <f t="shared" si="707"/>
        <v>"Core.PackagingType","externalReferences","Common.ExternalReference","referenceForObjects","hasMany"</v>
      </c>
      <c r="AN1450">
        <f>COUNTIF(View_conceptual!G:G,L1450)</f>
        <v>0</v>
      </c>
      <c r="AO1450">
        <f>COUNTIF(View_conceptual!H:H,L1450)+COUNTIF(View_conceptual!I:I,N1450)</f>
        <v>0</v>
      </c>
      <c r="AQ1450" t="str">
        <f t="shared" si="708"/>
        <v/>
      </c>
      <c r="AR1450" t="str">
        <f t="shared" si="709"/>
        <v/>
      </c>
      <c r="AT1450">
        <f>COUNTIF(View_full!G:G,L1450)</f>
        <v>1</v>
      </c>
      <c r="AU1450">
        <f>COUNTIF(View_full!H:H,L1450)+COUNTIF(View_full!I:I,N1450)</f>
        <v>1</v>
      </c>
      <c r="AV1450">
        <f>COUNTIFS(Property_Manual!$A$2:$A$1206,Raw!L1450,Property_Manual!$B$2:$B$1206,Raw!M1450,Property_Manual!$C$2:$C$1206,Raw!N1450,Property_Manual!$D$2:$D$1206,Raw!O1450,Property_Manual!$F$2:$F$1206,"x")</f>
        <v>0</v>
      </c>
      <c r="AW1450" t="str">
        <f t="shared" si="710"/>
        <v>"Core","PackagingType","externalReferences","Common","ExternalReference",2,"Packaging details ","References to all associated ExternalReferences","true","false","","https://onerecord.iata.org/ns/cargo#PackagingType","https://onerecord.iata.org/ns/cargo#externalReferences","https://onerecord.iata.org/ns/cargo#ExternalReference"</v>
      </c>
      <c r="AX1450" t="str">
        <f t="shared" si="711"/>
        <v/>
      </c>
      <c r="AY1450" t="str">
        <f t="shared" si="712"/>
        <v/>
      </c>
    </row>
    <row r="1451" spans="1:51" x14ac:dyDescent="0.2">
      <c r="A1451" s="5" t="s">
        <v>1254</v>
      </c>
      <c r="B1451" s="5" t="s">
        <v>20</v>
      </c>
      <c r="C1451" s="5" t="s">
        <v>151</v>
      </c>
      <c r="D1451" s="5" t="s">
        <v>936</v>
      </c>
      <c r="E1451" s="5" t="s">
        <v>20</v>
      </c>
      <c r="F1451" s="5" t="s">
        <v>109</v>
      </c>
      <c r="H1451" s="5" t="s">
        <v>150</v>
      </c>
      <c r="I1451" s="5" t="s">
        <v>152</v>
      </c>
      <c r="J1451" s="5" t="s">
        <v>937</v>
      </c>
      <c r="K1451" s="5" t="s">
        <v>1833</v>
      </c>
      <c r="L1451" t="str">
        <f t="shared" si="682"/>
        <v>PackagingType</v>
      </c>
      <c r="M1451" t="str">
        <f t="shared" si="683"/>
        <v>appliedOnPieces</v>
      </c>
      <c r="N1451" t="str">
        <f t="shared" si="684"/>
        <v>Piece</v>
      </c>
      <c r="O1451" t="str">
        <f t="shared" si="685"/>
        <v>packagingType</v>
      </c>
      <c r="P1451" t="str">
        <f t="shared" si="686"/>
        <v>PieceLiveAnimals|PieceDg</v>
      </c>
      <c r="Q1451" t="str">
        <f t="shared" si="687"/>
        <v>Object</v>
      </c>
      <c r="R1451" t="str">
        <f t="shared" si="688"/>
        <v>"Core"</v>
      </c>
      <c r="S1451" t="str">
        <f t="shared" si="689"/>
        <v>"PackagingType"</v>
      </c>
      <c r="T1451" t="str">
        <f t="shared" si="690"/>
        <v>"appliedOnPieces"</v>
      </c>
      <c r="U1451" t="str">
        <f t="shared" si="691"/>
        <v>"Core"</v>
      </c>
      <c r="V1451" t="str">
        <f t="shared" si="692"/>
        <v>"Piece"</v>
      </c>
      <c r="W1451">
        <f>IF($A1451="Implicit","",COUNTIFS($C$8:C1451,C1451,$A$8:A1451,"Explicit"))</f>
        <v>3</v>
      </c>
      <c r="X1451" t="str">
        <f t="shared" si="693"/>
        <v>"Packaging details "</v>
      </c>
      <c r="Y1451" t="str">
        <f t="shared" si="694"/>
        <v>"Piece on which the Packaging type is applicable"</v>
      </c>
      <c r="Z1451" t="str">
        <f t="shared" si="695"/>
        <v>"true"</v>
      </c>
      <c r="AA1451" t="str">
        <f t="shared" si="696"/>
        <v>"false"</v>
      </c>
      <c r="AB1451" t="str">
        <f t="shared" si="697"/>
        <v>"PieceLiveAnimals|PieceDg"</v>
      </c>
      <c r="AC1451" t="str">
        <f t="shared" si="698"/>
        <v>"https://onerecord.iata.org/ns/cargo#PackagingType"</v>
      </c>
      <c r="AD1451" t="str">
        <f t="shared" si="699"/>
        <v>"https://onerecord.iata.org/ns/cargo#appliedOnPieces"</v>
      </c>
      <c r="AE1451" t="str">
        <f t="shared" si="700"/>
        <v>"https://onerecord.iata.org/ns/cargo#Piece"</v>
      </c>
      <c r="AF1451" t="str">
        <f t="shared" si="701"/>
        <v>"Core","PackagingType","appliedOnPieces","Core","Piece",3,"Packaging details ","Piece on which the Packaging type is applicable","true","false","PieceLiveAnimals|PieceDg","https://onerecord.iata.org/ns/cargo#PackagingType","https://onerecord.iata.org/ns/cargo#appliedOnPieces","https://onerecord.iata.org/ns/cargo#Piece"</v>
      </c>
      <c r="AG1451" t="str">
        <f t="shared" si="702"/>
        <v>"Core.PackagingType"</v>
      </c>
      <c r="AH1451" t="str">
        <f t="shared" si="703"/>
        <v>"appliedOnPieces"</v>
      </c>
      <c r="AI1451" t="str">
        <f t="shared" si="704"/>
        <v>"Core.Piece"</v>
      </c>
      <c r="AJ1451" t="str">
        <f t="shared" si="705"/>
        <v>"packagingType"</v>
      </c>
      <c r="AK1451" t="str">
        <f t="shared" si="706"/>
        <v>"hasMany"</v>
      </c>
      <c r="AL1451" t="str">
        <f t="shared" si="707"/>
        <v>"Core.PackagingType","appliedOnPieces","Core.Piece","packagingType","hasMany"</v>
      </c>
      <c r="AN1451">
        <f>COUNTIF(View_conceptual!G:G,L1451)</f>
        <v>0</v>
      </c>
      <c r="AO1451">
        <f>COUNTIF(View_conceptual!H:H,L1451)+COUNTIF(View_conceptual!I:I,N1451)</f>
        <v>1</v>
      </c>
      <c r="AQ1451" t="str">
        <f t="shared" si="708"/>
        <v/>
      </c>
      <c r="AR1451" t="str">
        <f t="shared" si="709"/>
        <v/>
      </c>
      <c r="AT1451">
        <f>COUNTIF(View_full!G:G,L1451)</f>
        <v>1</v>
      </c>
      <c r="AU1451">
        <f>COUNTIF(View_full!H:H,L1451)+COUNTIF(View_full!I:I,N1451)</f>
        <v>2</v>
      </c>
      <c r="AV1451">
        <f>COUNTIFS(Property_Manual!$A$2:$A$1206,Raw!L1451,Property_Manual!$B$2:$B$1206,Raw!M1451,Property_Manual!$C$2:$C$1206,Raw!N1451,Property_Manual!$D$2:$D$1206,Raw!O1451,Property_Manual!$F$2:$F$1206,"x")</f>
        <v>1</v>
      </c>
      <c r="AW1451" t="str">
        <f t="shared" si="710"/>
        <v>"Core","PackagingType","appliedOnPieces","Core","Piece",3,"Packaging details ","Piece on which the Packaging type is applicable","true","false","PieceLiveAnimals|PieceDg","https://onerecord.iata.org/ns/cargo#PackagingType","https://onerecord.iata.org/ns/cargo#appliedOnPieces","https://onerecord.iata.org/ns/cargo#Piece"</v>
      </c>
      <c r="AX1451" t="str">
        <f t="shared" si="711"/>
        <v>"Core.PackagingType","appliedOnPieces","Core.Piece","packagingType","hasMany"</v>
      </c>
      <c r="AY1451" t="str">
        <f t="shared" si="712"/>
        <v>"Core.PackagingType","appliedOnPieces","Core.Piece","packagingType","hasMany"</v>
      </c>
    </row>
    <row r="1452" spans="1:51" x14ac:dyDescent="0.2">
      <c r="A1452" s="5" t="s">
        <v>1254</v>
      </c>
      <c r="B1452" s="5" t="s">
        <v>20</v>
      </c>
      <c r="C1452" s="5" t="s">
        <v>151</v>
      </c>
      <c r="D1452" s="5" t="s">
        <v>938</v>
      </c>
      <c r="E1452" s="5" t="s">
        <v>49</v>
      </c>
      <c r="F1452" s="5" t="s">
        <v>58</v>
      </c>
      <c r="G1452">
        <v>1</v>
      </c>
      <c r="H1452" s="5"/>
      <c r="I1452" s="5" t="s">
        <v>152</v>
      </c>
      <c r="J1452" s="5" t="s">
        <v>939</v>
      </c>
      <c r="K1452" s="5"/>
      <c r="L1452" t="str">
        <f t="shared" si="682"/>
        <v>PackagingType</v>
      </c>
      <c r="M1452" t="str">
        <f t="shared" si="683"/>
        <v>typeCode</v>
      </c>
      <c r="N1452" t="str">
        <f t="shared" si="684"/>
        <v>CodeListElement</v>
      </c>
      <c r="O1452" t="str">
        <f t="shared" si="685"/>
        <v/>
      </c>
      <c r="P1452" t="str">
        <f t="shared" si="686"/>
        <v/>
      </c>
      <c r="Q1452" t="str">
        <f t="shared" si="687"/>
        <v>Object</v>
      </c>
      <c r="R1452" t="str">
        <f t="shared" si="688"/>
        <v>"Core"</v>
      </c>
      <c r="S1452" t="str">
        <f t="shared" si="689"/>
        <v>"PackagingType"</v>
      </c>
      <c r="T1452" t="str">
        <f t="shared" si="690"/>
        <v>"typeCode"</v>
      </c>
      <c r="U1452" t="str">
        <f t="shared" si="691"/>
        <v>"Embedded"</v>
      </c>
      <c r="V1452" t="str">
        <f t="shared" si="692"/>
        <v>"CodeListElement"</v>
      </c>
      <c r="W1452">
        <f>IF($A1452="Implicit","",COUNTIFS($C$8:C1452,C1452,$A$8:A1452,"Explicit"))</f>
        <v>4</v>
      </c>
      <c r="X1452" t="str">
        <f t="shared" si="693"/>
        <v>"Packaging details "</v>
      </c>
      <c r="Y1452" t="str">
        <f t="shared" si="694"/>
        <v>"Packaging type identifier as per UNECE Rec 21 Annex V and VI e.g. 1A - Drum; steel - Packaging material code. Identifies the Logistic Unit package type. UN Recommendation on Transport of Dangerous Goods; Model Regulations "</v>
      </c>
      <c r="Z1452" t="str">
        <f t="shared" si="695"/>
        <v>"false"</v>
      </c>
      <c r="AA1452" t="str">
        <f t="shared" si="696"/>
        <v>"false"</v>
      </c>
      <c r="AB1452" t="str">
        <f t="shared" si="697"/>
        <v>""</v>
      </c>
      <c r="AC1452" t="str">
        <f t="shared" si="698"/>
        <v>"https://onerecord.iata.org/ns/cargo#PackagingType"</v>
      </c>
      <c r="AD1452" t="str">
        <f t="shared" si="699"/>
        <v>"https://onerecord.iata.org/ns/cargo#typeCode"</v>
      </c>
      <c r="AE1452" t="str">
        <f t="shared" si="700"/>
        <v>"https://onerecord.iata.org/ns/cargo#CodeListElement"</v>
      </c>
      <c r="AF1452" t="str">
        <f t="shared" si="701"/>
        <v>"Core","PackagingType","typeCode","Embedded","CodeListElement",4,"Packaging details ","Packaging type identifier as per UNECE Rec 21 Annex V and VI e.g. 1A - Drum; steel - Packaging material code. Identifies the Logistic Unit package type. UN Recommendation on Transport of Dangerous Goods; Model Regulations ","false","false","","https://onerecord.iata.org/ns/cargo#PackagingType","https://onerecord.iata.org/ns/cargo#typeCode","https://onerecord.iata.org/ns/cargo#CodeListElement"</v>
      </c>
      <c r="AG1452" t="str">
        <f t="shared" si="702"/>
        <v>"Core.PackagingType"</v>
      </c>
      <c r="AH1452" t="str">
        <f t="shared" si="703"/>
        <v>"typeCode"</v>
      </c>
      <c r="AI1452" t="str">
        <f t="shared" si="704"/>
        <v>"Embedded.CodeListElement"</v>
      </c>
      <c r="AJ1452" t="str">
        <f t="shared" si="705"/>
        <v>""</v>
      </c>
      <c r="AK1452" t="str">
        <f t="shared" si="706"/>
        <v>"hasOne"</v>
      </c>
      <c r="AL1452" t="str">
        <f t="shared" si="707"/>
        <v>"Core.PackagingType","typeCode","Embedded.CodeListElement","","hasOne"</v>
      </c>
      <c r="AN1452">
        <f>COUNTIF(View_conceptual!G:G,L1452)</f>
        <v>0</v>
      </c>
      <c r="AO1452">
        <f>COUNTIF(View_conceptual!H:H,L1452)+COUNTIF(View_conceptual!I:I,N1452)</f>
        <v>0</v>
      </c>
      <c r="AQ1452" t="str">
        <f t="shared" si="708"/>
        <v/>
      </c>
      <c r="AR1452" t="str">
        <f t="shared" si="709"/>
        <v/>
      </c>
      <c r="AT1452">
        <f>COUNTIF(View_full!G:G,L1452)</f>
        <v>1</v>
      </c>
      <c r="AU1452">
        <f>COUNTIF(View_full!H:H,L1452)+COUNTIF(View_full!I:I,N1452)</f>
        <v>1</v>
      </c>
      <c r="AV1452">
        <f>COUNTIFS(Property_Manual!$A$2:$A$1206,Raw!L1452,Property_Manual!$B$2:$B$1206,Raw!M1452,Property_Manual!$C$2:$C$1206,Raw!N1452,Property_Manual!$D$2:$D$1206,Raw!O1452,Property_Manual!$F$2:$F$1206,"x")</f>
        <v>0</v>
      </c>
      <c r="AW1452" t="str">
        <f t="shared" si="710"/>
        <v>"Core","PackagingType","typeCode","Embedded","CodeListElement",4,"Packaging details ","Packaging type identifier as per UNECE Rec 21 Annex V and VI e.g. 1A - Drum; steel - Packaging material code. Identifies the Logistic Unit package type. UN Recommendation on Transport of Dangerous Goods; Model Regulations ","false","false","","https://onerecord.iata.org/ns/cargo#PackagingType","https://onerecord.iata.org/ns/cargo#typeCode","https://onerecord.iata.org/ns/cargo#CodeListElement"</v>
      </c>
      <c r="AX1452" t="str">
        <f t="shared" si="711"/>
        <v/>
      </c>
      <c r="AY1452" t="str">
        <f t="shared" si="712"/>
        <v/>
      </c>
    </row>
    <row r="1453" spans="1:51" x14ac:dyDescent="0.2">
      <c r="A1453" s="5" t="s">
        <v>1255</v>
      </c>
      <c r="B1453" s="5" t="s">
        <v>20</v>
      </c>
      <c r="C1453" s="5" t="s">
        <v>151</v>
      </c>
      <c r="D1453" s="5" t="s">
        <v>38</v>
      </c>
      <c r="E1453" s="5" t="s">
        <v>1209</v>
      </c>
      <c r="F1453" s="5" t="s">
        <v>23</v>
      </c>
      <c r="H1453" s="5" t="s">
        <v>415</v>
      </c>
      <c r="I1453" s="5" t="s">
        <v>152</v>
      </c>
      <c r="J1453" s="5" t="s">
        <v>39</v>
      </c>
      <c r="K1453" s="5"/>
      <c r="L1453" t="str">
        <f t="shared" si="682"/>
        <v>PackagingType</v>
      </c>
      <c r="M1453" t="str">
        <f t="shared" si="683"/>
        <v>checks</v>
      </c>
      <c r="N1453" t="str">
        <f t="shared" si="684"/>
        <v>Check</v>
      </c>
      <c r="O1453" t="str">
        <f t="shared" si="685"/>
        <v>checkedObject</v>
      </c>
      <c r="P1453" t="str">
        <f t="shared" si="686"/>
        <v/>
      </c>
      <c r="Q1453" t="str">
        <f t="shared" si="687"/>
        <v>Object</v>
      </c>
      <c r="R1453" t="str">
        <f t="shared" si="688"/>
        <v/>
      </c>
      <c r="S1453" t="str">
        <f t="shared" si="689"/>
        <v/>
      </c>
      <c r="T1453" t="str">
        <f t="shared" si="690"/>
        <v/>
      </c>
      <c r="U1453" t="str">
        <f t="shared" si="691"/>
        <v/>
      </c>
      <c r="V1453" t="str">
        <f t="shared" si="692"/>
        <v/>
      </c>
      <c r="W1453" t="str">
        <f>IF($A1453="Implicit","",COUNTIFS($C$8:C1453,C1453,$A$8:A1453,"Explicit"))</f>
        <v/>
      </c>
      <c r="X1453" t="str">
        <f t="shared" si="693"/>
        <v/>
      </c>
      <c r="Y1453" t="str">
        <f t="shared" si="694"/>
        <v/>
      </c>
      <c r="Z1453" t="str">
        <f t="shared" si="695"/>
        <v/>
      </c>
      <c r="AA1453" t="str">
        <f t="shared" si="696"/>
        <v/>
      </c>
      <c r="AB1453" t="str">
        <f t="shared" si="697"/>
        <v/>
      </c>
      <c r="AC1453" t="str">
        <f t="shared" si="698"/>
        <v/>
      </c>
      <c r="AD1453" t="str">
        <f t="shared" si="699"/>
        <v/>
      </c>
      <c r="AE1453" t="str">
        <f t="shared" si="700"/>
        <v/>
      </c>
      <c r="AF1453" t="str">
        <f t="shared" si="701"/>
        <v/>
      </c>
      <c r="AG1453" t="str">
        <f t="shared" si="702"/>
        <v>"Core.PackagingType"</v>
      </c>
      <c r="AH1453" t="str">
        <f t="shared" si="703"/>
        <v>"checks"</v>
      </c>
      <c r="AI1453" t="str">
        <f t="shared" si="704"/>
        <v>"Action.Check"</v>
      </c>
      <c r="AJ1453" t="str">
        <f t="shared" si="705"/>
        <v>"checkedObject"</v>
      </c>
      <c r="AK1453" t="str">
        <f t="shared" si="706"/>
        <v>"hasMany"</v>
      </c>
      <c r="AL1453" t="str">
        <f t="shared" si="707"/>
        <v>"Core.PackagingType","checks","Action.Check","checkedObject","hasMany"</v>
      </c>
      <c r="AN1453">
        <f>COUNTIF(View_conceptual!G:G,L1453)</f>
        <v>0</v>
      </c>
      <c r="AO1453">
        <f>COUNTIF(View_conceptual!H:H,L1453)+COUNTIF(View_conceptual!I:I,N1453)</f>
        <v>0</v>
      </c>
      <c r="AQ1453" t="str">
        <f t="shared" si="708"/>
        <v/>
      </c>
      <c r="AR1453" t="str">
        <f t="shared" si="709"/>
        <v/>
      </c>
      <c r="AT1453">
        <f>COUNTIF(View_full!G:G,L1453)</f>
        <v>1</v>
      </c>
      <c r="AU1453">
        <f>COUNTIF(View_full!H:H,L1453)+COUNTIF(View_full!I:I,N1453)</f>
        <v>1</v>
      </c>
      <c r="AV1453">
        <f>COUNTIFS(Property_Manual!$A$2:$A$1206,Raw!L1453,Property_Manual!$B$2:$B$1206,Raw!M1453,Property_Manual!$C$2:$C$1206,Raw!N1453,Property_Manual!$D$2:$D$1206,Raw!O1453,Property_Manual!$F$2:$F$1206,"x")</f>
        <v>0</v>
      </c>
      <c r="AW1453" t="str">
        <f t="shared" si="710"/>
        <v/>
      </c>
      <c r="AX1453" t="str">
        <f t="shared" si="711"/>
        <v/>
      </c>
      <c r="AY1453" t="str">
        <f t="shared" si="712"/>
        <v/>
      </c>
    </row>
    <row r="1454" spans="1:51" x14ac:dyDescent="0.2">
      <c r="A1454" s="5" t="s">
        <v>1255</v>
      </c>
      <c r="B1454" s="5" t="s">
        <v>20</v>
      </c>
      <c r="C1454" s="5" t="s">
        <v>151</v>
      </c>
      <c r="D1454" s="5" t="s">
        <v>43</v>
      </c>
      <c r="E1454" s="5" t="s">
        <v>1198</v>
      </c>
      <c r="F1454" s="5" t="s">
        <v>44</v>
      </c>
      <c r="H1454" s="5" t="s">
        <v>654</v>
      </c>
      <c r="I1454" s="5" t="s">
        <v>152</v>
      </c>
      <c r="J1454" s="5" t="s">
        <v>45</v>
      </c>
      <c r="K1454" s="5"/>
      <c r="L1454" t="str">
        <f t="shared" si="682"/>
        <v>PackagingType</v>
      </c>
      <c r="M1454" t="str">
        <f t="shared" si="683"/>
        <v>externalReferences</v>
      </c>
      <c r="N1454" t="str">
        <f t="shared" si="684"/>
        <v>ExternalReference</v>
      </c>
      <c r="O1454" t="str">
        <f t="shared" si="685"/>
        <v>referenceForObjects</v>
      </c>
      <c r="P1454" t="str">
        <f t="shared" si="686"/>
        <v/>
      </c>
      <c r="Q1454" t="str">
        <f t="shared" si="687"/>
        <v>Object</v>
      </c>
      <c r="R1454" t="str">
        <f t="shared" si="688"/>
        <v/>
      </c>
      <c r="S1454" t="str">
        <f t="shared" si="689"/>
        <v/>
      </c>
      <c r="T1454" t="str">
        <f t="shared" si="690"/>
        <v/>
      </c>
      <c r="U1454" t="str">
        <f t="shared" si="691"/>
        <v/>
      </c>
      <c r="V1454" t="str">
        <f t="shared" si="692"/>
        <v/>
      </c>
      <c r="W1454" t="str">
        <f>IF($A1454="Implicit","",COUNTIFS($C$8:C1454,C1454,$A$8:A1454,"Explicit"))</f>
        <v/>
      </c>
      <c r="X1454" t="str">
        <f t="shared" si="693"/>
        <v/>
      </c>
      <c r="Y1454" t="str">
        <f t="shared" si="694"/>
        <v/>
      </c>
      <c r="Z1454" t="str">
        <f t="shared" si="695"/>
        <v/>
      </c>
      <c r="AA1454" t="str">
        <f t="shared" si="696"/>
        <v/>
      </c>
      <c r="AB1454" t="str">
        <f t="shared" si="697"/>
        <v/>
      </c>
      <c r="AC1454" t="str">
        <f t="shared" si="698"/>
        <v/>
      </c>
      <c r="AD1454" t="str">
        <f t="shared" si="699"/>
        <v/>
      </c>
      <c r="AE1454" t="str">
        <f t="shared" si="700"/>
        <v/>
      </c>
      <c r="AF1454" t="str">
        <f t="shared" si="701"/>
        <v/>
      </c>
      <c r="AG1454" t="str">
        <f t="shared" si="702"/>
        <v>"Core.PackagingType"</v>
      </c>
      <c r="AH1454" t="str">
        <f t="shared" si="703"/>
        <v>"externalReferences"</v>
      </c>
      <c r="AI1454" t="str">
        <f t="shared" si="704"/>
        <v>"Common.ExternalReference"</v>
      </c>
      <c r="AJ1454" t="str">
        <f t="shared" si="705"/>
        <v>"referenceForObjects"</v>
      </c>
      <c r="AK1454" t="str">
        <f t="shared" si="706"/>
        <v>"hasMany"</v>
      </c>
      <c r="AL1454" t="str">
        <f t="shared" si="707"/>
        <v>"Core.PackagingType","externalReferences","Common.ExternalReference","referenceForObjects","hasMany"</v>
      </c>
      <c r="AN1454">
        <f>COUNTIF(View_conceptual!G:G,L1454)</f>
        <v>0</v>
      </c>
      <c r="AO1454">
        <f>COUNTIF(View_conceptual!H:H,L1454)+COUNTIF(View_conceptual!I:I,N1454)</f>
        <v>0</v>
      </c>
      <c r="AQ1454" t="str">
        <f t="shared" si="708"/>
        <v/>
      </c>
      <c r="AR1454" t="str">
        <f t="shared" si="709"/>
        <v/>
      </c>
      <c r="AT1454">
        <f>COUNTIF(View_full!G:G,L1454)</f>
        <v>1</v>
      </c>
      <c r="AU1454">
        <f>COUNTIF(View_full!H:H,L1454)+COUNTIF(View_full!I:I,N1454)</f>
        <v>1</v>
      </c>
      <c r="AV1454">
        <f>COUNTIFS(Property_Manual!$A$2:$A$1206,Raw!L1454,Property_Manual!$B$2:$B$1206,Raw!M1454,Property_Manual!$C$2:$C$1206,Raw!N1454,Property_Manual!$D$2:$D$1206,Raw!O1454,Property_Manual!$F$2:$F$1206,"x")</f>
        <v>0</v>
      </c>
      <c r="AW1454" t="str">
        <f t="shared" si="710"/>
        <v/>
      </c>
      <c r="AX1454" t="str">
        <f t="shared" si="711"/>
        <v/>
      </c>
      <c r="AY1454" t="str">
        <f t="shared" si="712"/>
        <v/>
      </c>
    </row>
    <row r="1455" spans="1:51" x14ac:dyDescent="0.2">
      <c r="A1455" s="5" t="s">
        <v>1255</v>
      </c>
      <c r="B1455" s="5" t="s">
        <v>20</v>
      </c>
      <c r="C1455" s="5" t="s">
        <v>151</v>
      </c>
      <c r="D1455" s="5" t="s">
        <v>936</v>
      </c>
      <c r="E1455" s="5" t="s">
        <v>20</v>
      </c>
      <c r="F1455" s="5" t="s">
        <v>109</v>
      </c>
      <c r="H1455" s="5" t="s">
        <v>150</v>
      </c>
      <c r="I1455" s="5" t="s">
        <v>152</v>
      </c>
      <c r="J1455" s="5" t="s">
        <v>937</v>
      </c>
      <c r="K1455" s="5" t="s">
        <v>1833</v>
      </c>
      <c r="L1455" t="str">
        <f t="shared" si="682"/>
        <v>PackagingType</v>
      </c>
      <c r="M1455" t="str">
        <f t="shared" si="683"/>
        <v>appliedOnPieces</v>
      </c>
      <c r="N1455" t="str">
        <f t="shared" si="684"/>
        <v>Piece</v>
      </c>
      <c r="O1455" t="str">
        <f t="shared" si="685"/>
        <v>packagingType</v>
      </c>
      <c r="P1455" t="str">
        <f t="shared" si="686"/>
        <v>PieceLiveAnimals|PieceDg</v>
      </c>
      <c r="Q1455" t="str">
        <f t="shared" si="687"/>
        <v>Object</v>
      </c>
      <c r="R1455" t="str">
        <f t="shared" si="688"/>
        <v/>
      </c>
      <c r="S1455" t="str">
        <f t="shared" si="689"/>
        <v/>
      </c>
      <c r="T1455" t="str">
        <f t="shared" si="690"/>
        <v/>
      </c>
      <c r="U1455" t="str">
        <f t="shared" si="691"/>
        <v/>
      </c>
      <c r="V1455" t="str">
        <f t="shared" si="692"/>
        <v/>
      </c>
      <c r="W1455" t="str">
        <f>IF($A1455="Implicit","",COUNTIFS($C$8:C1455,C1455,$A$8:A1455,"Explicit"))</f>
        <v/>
      </c>
      <c r="X1455" t="str">
        <f t="shared" si="693"/>
        <v/>
      </c>
      <c r="Y1455" t="str">
        <f t="shared" si="694"/>
        <v/>
      </c>
      <c r="Z1455" t="str">
        <f t="shared" si="695"/>
        <v/>
      </c>
      <c r="AA1455" t="str">
        <f t="shared" si="696"/>
        <v/>
      </c>
      <c r="AB1455" t="str">
        <f t="shared" si="697"/>
        <v/>
      </c>
      <c r="AC1455" t="str">
        <f t="shared" si="698"/>
        <v/>
      </c>
      <c r="AD1455" t="str">
        <f t="shared" si="699"/>
        <v/>
      </c>
      <c r="AE1455" t="str">
        <f t="shared" si="700"/>
        <v/>
      </c>
      <c r="AF1455" t="str">
        <f t="shared" si="701"/>
        <v/>
      </c>
      <c r="AG1455" t="str">
        <f t="shared" si="702"/>
        <v>"Core.PackagingType"</v>
      </c>
      <c r="AH1455" t="str">
        <f t="shared" si="703"/>
        <v>"appliedOnPieces"</v>
      </c>
      <c r="AI1455" t="str">
        <f t="shared" si="704"/>
        <v>"Core.Piece"</v>
      </c>
      <c r="AJ1455" t="str">
        <f t="shared" si="705"/>
        <v>"packagingType"</v>
      </c>
      <c r="AK1455" t="str">
        <f t="shared" si="706"/>
        <v>"hasMany"</v>
      </c>
      <c r="AL1455" t="str">
        <f t="shared" si="707"/>
        <v>"Core.PackagingType","appliedOnPieces","Core.Piece","packagingType","hasMany"</v>
      </c>
      <c r="AN1455">
        <f>COUNTIF(View_conceptual!G:G,L1455)</f>
        <v>0</v>
      </c>
      <c r="AO1455">
        <f>COUNTIF(View_conceptual!H:H,L1455)+COUNTIF(View_conceptual!I:I,N1455)</f>
        <v>1</v>
      </c>
      <c r="AQ1455" t="str">
        <f t="shared" si="708"/>
        <v/>
      </c>
      <c r="AR1455" t="str">
        <f t="shared" si="709"/>
        <v/>
      </c>
      <c r="AT1455">
        <f>COUNTIF(View_full!G:G,L1455)</f>
        <v>1</v>
      </c>
      <c r="AU1455">
        <f>COUNTIF(View_full!H:H,L1455)+COUNTIF(View_full!I:I,N1455)</f>
        <v>2</v>
      </c>
      <c r="AV1455">
        <f>COUNTIFS(Property_Manual!$A$2:$A$1206,Raw!L1455,Property_Manual!$B$2:$B$1206,Raw!M1455,Property_Manual!$C$2:$C$1206,Raw!N1455,Property_Manual!$D$2:$D$1206,Raw!O1455,Property_Manual!$F$2:$F$1206,"x")</f>
        <v>1</v>
      </c>
      <c r="AW1455" t="str">
        <f t="shared" si="710"/>
        <v/>
      </c>
      <c r="AX1455" t="str">
        <f t="shared" si="711"/>
        <v>"Core.PackagingType","appliedOnPieces","Core.Piece","packagingType","hasMany"</v>
      </c>
      <c r="AY1455" t="str">
        <f t="shared" si="712"/>
        <v>"Core.PackagingType","appliedOnPieces","Core.Piece","packagingType","hasMany"</v>
      </c>
    </row>
    <row r="1456" spans="1:51" x14ac:dyDescent="0.2">
      <c r="A1456" s="5" t="s">
        <v>1255</v>
      </c>
      <c r="B1456" s="5" t="s">
        <v>20</v>
      </c>
      <c r="C1456" s="5" t="s">
        <v>151</v>
      </c>
      <c r="D1456" s="5" t="s">
        <v>936</v>
      </c>
      <c r="E1456" s="5" t="s">
        <v>1199</v>
      </c>
      <c r="F1456" s="5" t="s">
        <v>204</v>
      </c>
      <c r="H1456" s="5" t="s">
        <v>150</v>
      </c>
      <c r="I1456" s="5" t="s">
        <v>152</v>
      </c>
      <c r="J1456" s="5" t="s">
        <v>937</v>
      </c>
      <c r="K1456" s="5"/>
      <c r="L1456" t="str">
        <f t="shared" si="682"/>
        <v>PackagingType</v>
      </c>
      <c r="M1456" t="str">
        <f t="shared" si="683"/>
        <v>appliedOnPieces</v>
      </c>
      <c r="N1456" t="str">
        <f t="shared" si="684"/>
        <v>PieceLiveAnimals</v>
      </c>
      <c r="O1456" t="str">
        <f t="shared" si="685"/>
        <v>packagingType</v>
      </c>
      <c r="P1456" t="str">
        <f t="shared" si="686"/>
        <v/>
      </c>
      <c r="Q1456" t="str">
        <f t="shared" si="687"/>
        <v>Object</v>
      </c>
      <c r="R1456" t="str">
        <f t="shared" si="688"/>
        <v/>
      </c>
      <c r="S1456" t="str">
        <f t="shared" si="689"/>
        <v/>
      </c>
      <c r="T1456" t="str">
        <f t="shared" si="690"/>
        <v/>
      </c>
      <c r="U1456" t="str">
        <f t="shared" si="691"/>
        <v/>
      </c>
      <c r="V1456" t="str">
        <f t="shared" si="692"/>
        <v/>
      </c>
      <c r="W1456" t="str">
        <f>IF($A1456="Implicit","",COUNTIFS($C$8:C1456,C1456,$A$8:A1456,"Explicit"))</f>
        <v/>
      </c>
      <c r="X1456" t="str">
        <f t="shared" si="693"/>
        <v/>
      </c>
      <c r="Y1456" t="str">
        <f t="shared" si="694"/>
        <v/>
      </c>
      <c r="Z1456" t="str">
        <f t="shared" si="695"/>
        <v/>
      </c>
      <c r="AA1456" t="str">
        <f t="shared" si="696"/>
        <v/>
      </c>
      <c r="AB1456" t="str">
        <f t="shared" si="697"/>
        <v/>
      </c>
      <c r="AC1456" t="str">
        <f t="shared" si="698"/>
        <v/>
      </c>
      <c r="AD1456" t="str">
        <f t="shared" si="699"/>
        <v/>
      </c>
      <c r="AE1456" t="str">
        <f t="shared" si="700"/>
        <v/>
      </c>
      <c r="AF1456" t="str">
        <f t="shared" si="701"/>
        <v/>
      </c>
      <c r="AG1456" t="str">
        <f t="shared" si="702"/>
        <v>"Core.PackagingType"</v>
      </c>
      <c r="AH1456" t="str">
        <f t="shared" si="703"/>
        <v>"appliedOnPieces"</v>
      </c>
      <c r="AI1456" t="str">
        <f t="shared" si="704"/>
        <v>"LiveAnimals.PieceLiveAnimals"</v>
      </c>
      <c r="AJ1456" t="str">
        <f t="shared" si="705"/>
        <v>"packagingType"</v>
      </c>
      <c r="AK1456" t="str">
        <f t="shared" si="706"/>
        <v>"hasMany"</v>
      </c>
      <c r="AL1456" t="str">
        <f t="shared" si="707"/>
        <v>"Core.PackagingType","appliedOnPieces","LiveAnimals.PieceLiveAnimals","packagingType","hasMany"</v>
      </c>
      <c r="AN1456">
        <f>COUNTIF(View_conceptual!G:G,L1456)</f>
        <v>0</v>
      </c>
      <c r="AO1456">
        <f>COUNTIF(View_conceptual!H:H,L1456)+COUNTIF(View_conceptual!I:I,N1456)</f>
        <v>0</v>
      </c>
      <c r="AQ1456" t="str">
        <f t="shared" si="708"/>
        <v/>
      </c>
      <c r="AR1456" t="str">
        <f t="shared" si="709"/>
        <v/>
      </c>
      <c r="AT1456">
        <f>COUNTIF(View_full!G:G,L1456)</f>
        <v>1</v>
      </c>
      <c r="AU1456">
        <f>COUNTIF(View_full!H:H,L1456)+COUNTIF(View_full!I:I,N1456)</f>
        <v>1</v>
      </c>
      <c r="AV1456">
        <f>COUNTIFS(Property_Manual!$A$2:$A$1206,Raw!L1456,Property_Manual!$B$2:$B$1206,Raw!M1456,Property_Manual!$C$2:$C$1206,Raw!N1456,Property_Manual!$D$2:$D$1206,Raw!O1456,Property_Manual!$F$2:$F$1206,"x")</f>
        <v>0</v>
      </c>
      <c r="AW1456" t="str">
        <f t="shared" si="710"/>
        <v/>
      </c>
      <c r="AX1456" t="str">
        <f t="shared" si="711"/>
        <v/>
      </c>
      <c r="AY1456" t="str">
        <f t="shared" si="712"/>
        <v/>
      </c>
    </row>
    <row r="1457" spans="1:51" x14ac:dyDescent="0.2">
      <c r="A1457" s="5" t="s">
        <v>1255</v>
      </c>
      <c r="B1457" s="5" t="s">
        <v>20</v>
      </c>
      <c r="C1457" s="5" t="s">
        <v>151</v>
      </c>
      <c r="D1457" s="5" t="s">
        <v>936</v>
      </c>
      <c r="E1457" s="5" t="s">
        <v>1207</v>
      </c>
      <c r="F1457" s="5" t="s">
        <v>626</v>
      </c>
      <c r="H1457" s="5" t="s">
        <v>150</v>
      </c>
      <c r="I1457" s="5" t="s">
        <v>152</v>
      </c>
      <c r="J1457" s="5" t="s">
        <v>937</v>
      </c>
      <c r="K1457" s="5"/>
      <c r="L1457" t="str">
        <f t="shared" si="682"/>
        <v>PackagingType</v>
      </c>
      <c r="M1457" t="str">
        <f t="shared" si="683"/>
        <v>appliedOnPieces</v>
      </c>
      <c r="N1457" t="str">
        <f t="shared" si="684"/>
        <v>PieceDg</v>
      </c>
      <c r="O1457" t="str">
        <f t="shared" si="685"/>
        <v>packagingType</v>
      </c>
      <c r="P1457" t="str">
        <f t="shared" si="686"/>
        <v/>
      </c>
      <c r="Q1457" t="str">
        <f t="shared" si="687"/>
        <v>Object</v>
      </c>
      <c r="R1457" t="str">
        <f t="shared" si="688"/>
        <v/>
      </c>
      <c r="S1457" t="str">
        <f t="shared" si="689"/>
        <v/>
      </c>
      <c r="T1457" t="str">
        <f t="shared" si="690"/>
        <v/>
      </c>
      <c r="U1457" t="str">
        <f t="shared" si="691"/>
        <v/>
      </c>
      <c r="V1457" t="str">
        <f t="shared" si="692"/>
        <v/>
      </c>
      <c r="W1457" t="str">
        <f>IF($A1457="Implicit","",COUNTIFS($C$8:C1457,C1457,$A$8:A1457,"Explicit"))</f>
        <v/>
      </c>
      <c r="X1457" t="str">
        <f t="shared" si="693"/>
        <v/>
      </c>
      <c r="Y1457" t="str">
        <f t="shared" si="694"/>
        <v/>
      </c>
      <c r="Z1457" t="str">
        <f t="shared" si="695"/>
        <v/>
      </c>
      <c r="AA1457" t="str">
        <f t="shared" si="696"/>
        <v/>
      </c>
      <c r="AB1457" t="str">
        <f t="shared" si="697"/>
        <v/>
      </c>
      <c r="AC1457" t="str">
        <f t="shared" si="698"/>
        <v/>
      </c>
      <c r="AD1457" t="str">
        <f t="shared" si="699"/>
        <v/>
      </c>
      <c r="AE1457" t="str">
        <f t="shared" si="700"/>
        <v/>
      </c>
      <c r="AF1457" t="str">
        <f t="shared" si="701"/>
        <v/>
      </c>
      <c r="AG1457" t="str">
        <f t="shared" si="702"/>
        <v>"Core.PackagingType"</v>
      </c>
      <c r="AH1457" t="str">
        <f t="shared" si="703"/>
        <v>"appliedOnPieces"</v>
      </c>
      <c r="AI1457" t="str">
        <f t="shared" si="704"/>
        <v>"DG.PieceDg"</v>
      </c>
      <c r="AJ1457" t="str">
        <f t="shared" si="705"/>
        <v>"packagingType"</v>
      </c>
      <c r="AK1457" t="str">
        <f t="shared" si="706"/>
        <v>"hasMany"</v>
      </c>
      <c r="AL1457" t="str">
        <f t="shared" si="707"/>
        <v>"Core.PackagingType","appliedOnPieces","DG.PieceDg","packagingType","hasMany"</v>
      </c>
      <c r="AN1457">
        <f>COUNTIF(View_conceptual!G:G,L1457)</f>
        <v>0</v>
      </c>
      <c r="AO1457">
        <f>COUNTIF(View_conceptual!H:H,L1457)+COUNTIF(View_conceptual!I:I,N1457)</f>
        <v>0</v>
      </c>
      <c r="AQ1457" t="str">
        <f t="shared" si="708"/>
        <v/>
      </c>
      <c r="AR1457" t="str">
        <f t="shared" si="709"/>
        <v/>
      </c>
      <c r="AT1457">
        <f>COUNTIF(View_full!G:G,L1457)</f>
        <v>1</v>
      </c>
      <c r="AU1457">
        <f>COUNTIF(View_full!H:H,L1457)+COUNTIF(View_full!I:I,N1457)</f>
        <v>1</v>
      </c>
      <c r="AV1457">
        <f>COUNTIFS(Property_Manual!$A$2:$A$1206,Raw!L1457,Property_Manual!$B$2:$B$1206,Raw!M1457,Property_Manual!$C$2:$C$1206,Raw!N1457,Property_Manual!$D$2:$D$1206,Raw!O1457,Property_Manual!$F$2:$F$1206,"x")</f>
        <v>0</v>
      </c>
      <c r="AW1457" t="str">
        <f t="shared" si="710"/>
        <v/>
      </c>
      <c r="AX1457" t="str">
        <f t="shared" si="711"/>
        <v/>
      </c>
      <c r="AY1457" t="str">
        <f t="shared" si="712"/>
        <v/>
      </c>
    </row>
    <row r="1458" spans="1:51" x14ac:dyDescent="0.2">
      <c r="A1458" s="5" t="s">
        <v>1254</v>
      </c>
      <c r="B1458" s="5" t="s">
        <v>20</v>
      </c>
      <c r="C1458" s="5" t="s">
        <v>151</v>
      </c>
      <c r="D1458" s="5" t="s">
        <v>40</v>
      </c>
      <c r="E1458" s="5" t="s">
        <v>1212</v>
      </c>
      <c r="F1458" s="5" t="s">
        <v>41</v>
      </c>
      <c r="H1458" s="5"/>
      <c r="I1458" s="5" t="s">
        <v>152</v>
      </c>
      <c r="J1458" s="5" t="s">
        <v>42</v>
      </c>
      <c r="K1458" s="5"/>
      <c r="L1458" t="str">
        <f t="shared" si="682"/>
        <v>PackagingType</v>
      </c>
      <c r="M1458" t="str">
        <f t="shared" si="683"/>
        <v>events</v>
      </c>
      <c r="N1458" t="str">
        <f t="shared" si="684"/>
        <v>LogisticsEvent</v>
      </c>
      <c r="O1458" t="str">
        <f t="shared" si="685"/>
        <v/>
      </c>
      <c r="P1458" t="str">
        <f t="shared" si="686"/>
        <v/>
      </c>
      <c r="Q1458" t="str">
        <f t="shared" si="687"/>
        <v>Object</v>
      </c>
      <c r="R1458" t="str">
        <f t="shared" si="688"/>
        <v>"Core"</v>
      </c>
      <c r="S1458" t="str">
        <f t="shared" si="689"/>
        <v>"PackagingType"</v>
      </c>
      <c r="T1458" t="str">
        <f t="shared" si="690"/>
        <v>"events"</v>
      </c>
      <c r="U1458" t="str">
        <f t="shared" si="691"/>
        <v>"Event"</v>
      </c>
      <c r="V1458" t="str">
        <f t="shared" si="692"/>
        <v>"LogisticsEvent"</v>
      </c>
      <c r="W1458">
        <f>IF($A1458="Implicit","",COUNTIFS($C$8:C1458,C1458,$A$8:A1458,"Explicit"))</f>
        <v>5</v>
      </c>
      <c r="X1458" t="str">
        <f t="shared" si="693"/>
        <v>"Packaging details "</v>
      </c>
      <c r="Y1458" t="str">
        <f t="shared" si="694"/>
        <v>"Events object"</v>
      </c>
      <c r="Z1458" t="str">
        <f t="shared" si="695"/>
        <v>"true"</v>
      </c>
      <c r="AA1458" t="str">
        <f t="shared" si="696"/>
        <v>"false"</v>
      </c>
      <c r="AB1458" t="str">
        <f t="shared" si="697"/>
        <v>""</v>
      </c>
      <c r="AC1458" t="str">
        <f t="shared" si="698"/>
        <v>"https://onerecord.iata.org/ns/cargo#PackagingType"</v>
      </c>
      <c r="AD1458" t="str">
        <f t="shared" si="699"/>
        <v>"https://onerecord.iata.org/ns/cargo#events"</v>
      </c>
      <c r="AE1458" t="str">
        <f t="shared" si="700"/>
        <v>"https://onerecord.iata.org/ns/cargo#LogisticsEvent"</v>
      </c>
      <c r="AF1458" t="str">
        <f t="shared" si="701"/>
        <v>"Core","PackagingType","events","Event","LogisticsEvent",5,"Packaging details ","Events object","true","false","","https://onerecord.iata.org/ns/cargo#PackagingType","https://onerecord.iata.org/ns/cargo#events","https://onerecord.iata.org/ns/cargo#LogisticsEvent"</v>
      </c>
      <c r="AG1458" t="str">
        <f t="shared" si="702"/>
        <v>"Core.PackagingType"</v>
      </c>
      <c r="AH1458" t="str">
        <f t="shared" si="703"/>
        <v>"events"</v>
      </c>
      <c r="AI1458" t="str">
        <f t="shared" si="704"/>
        <v>"Event.LogisticsEvent"</v>
      </c>
      <c r="AJ1458" t="str">
        <f t="shared" si="705"/>
        <v>""</v>
      </c>
      <c r="AK1458" t="str">
        <f t="shared" si="706"/>
        <v>"hasMany"</v>
      </c>
      <c r="AL1458" t="str">
        <f t="shared" si="707"/>
        <v>"Core.PackagingType","events","Event.LogisticsEvent","","hasMany"</v>
      </c>
      <c r="AN1458">
        <f>COUNTIF(View_conceptual!G:G,L1458)</f>
        <v>0</v>
      </c>
      <c r="AO1458">
        <f>COUNTIF(View_conceptual!H:H,L1458)+COUNTIF(View_conceptual!I:I,N1458)</f>
        <v>0</v>
      </c>
      <c r="AQ1458" t="str">
        <f t="shared" si="708"/>
        <v/>
      </c>
      <c r="AR1458" t="str">
        <f t="shared" si="709"/>
        <v/>
      </c>
      <c r="AT1458">
        <f>COUNTIF(View_full!G:G,L1458)</f>
        <v>1</v>
      </c>
      <c r="AU1458">
        <f>COUNTIF(View_full!H:H,L1458)+COUNTIF(View_full!I:I,N1458)</f>
        <v>1</v>
      </c>
      <c r="AV1458">
        <f>COUNTIFS(Property_Manual!$A$2:$A$1206,Raw!L1458,Property_Manual!$B$2:$B$1206,Raw!M1458,Property_Manual!$C$2:$C$1206,Raw!N1458,Property_Manual!$D$2:$D$1206,Raw!O1458,Property_Manual!$F$2:$F$1206,"x")</f>
        <v>0</v>
      </c>
      <c r="AW1458" t="str">
        <f t="shared" si="710"/>
        <v>"Core","PackagingType","events","Event","LogisticsEvent",5,"Packaging details ","Events object","true","false","","https://onerecord.iata.org/ns/cargo#PackagingType","https://onerecord.iata.org/ns/cargo#events","https://onerecord.iata.org/ns/cargo#LogisticsEvent"</v>
      </c>
      <c r="AX1458" t="str">
        <f t="shared" si="711"/>
        <v/>
      </c>
      <c r="AY1458" t="str">
        <f t="shared" si="712"/>
        <v/>
      </c>
    </row>
    <row r="1459" spans="1:51" x14ac:dyDescent="0.2">
      <c r="A1459" s="5" t="s">
        <v>1254</v>
      </c>
      <c r="B1459" s="5" t="s">
        <v>20</v>
      </c>
      <c r="C1459" s="5" t="s">
        <v>151</v>
      </c>
      <c r="D1459" s="5" t="s">
        <v>46</v>
      </c>
      <c r="E1459" s="5"/>
      <c r="F1459" s="5" t="s">
        <v>47</v>
      </c>
      <c r="G1459">
        <v>1</v>
      </c>
      <c r="H1459" s="5"/>
      <c r="I1459" s="5" t="s">
        <v>152</v>
      </c>
      <c r="J1459" s="5" t="s">
        <v>48</v>
      </c>
      <c r="K1459" s="5"/>
      <c r="L1459" t="str">
        <f t="shared" si="682"/>
        <v>PackagingType</v>
      </c>
      <c r="M1459" t="str">
        <f t="shared" si="683"/>
        <v>skeletonIndicator</v>
      </c>
      <c r="N1459" t="str">
        <f t="shared" si="684"/>
        <v>boolean</v>
      </c>
      <c r="O1459" t="str">
        <f t="shared" si="685"/>
        <v/>
      </c>
      <c r="P1459" t="str">
        <f t="shared" si="686"/>
        <v/>
      </c>
      <c r="Q1459" t="str">
        <f t="shared" si="687"/>
        <v>Object</v>
      </c>
      <c r="R1459" t="str">
        <f t="shared" si="688"/>
        <v>"Core"</v>
      </c>
      <c r="S1459" t="str">
        <f t="shared" si="689"/>
        <v>"PackagingType"</v>
      </c>
      <c r="T1459" t="str">
        <f t="shared" si="690"/>
        <v>"skeletonIndicator"</v>
      </c>
      <c r="U1459" t="str">
        <f t="shared" si="691"/>
        <v>""</v>
      </c>
      <c r="V1459" t="str">
        <f t="shared" si="692"/>
        <v>"boolean"</v>
      </c>
      <c r="W1459">
        <f>IF($A1459="Implicit","",COUNTIFS($C$8:C1459,C1459,$A$8:A1459,"Explicit"))</f>
        <v>6</v>
      </c>
      <c r="X1459" t="str">
        <f t="shared" si="693"/>
        <v>"Packaging details "</v>
      </c>
      <c r="Y1459" t="str">
        <f t="shared" si="694"/>
        <v>"Indicator whether a logistics object is a skeleton object"</v>
      </c>
      <c r="Z1459" t="str">
        <f t="shared" si="695"/>
        <v>"false"</v>
      </c>
      <c r="AA1459" t="str">
        <f t="shared" si="696"/>
        <v>"false"</v>
      </c>
      <c r="AB1459" t="str">
        <f t="shared" si="697"/>
        <v>""</v>
      </c>
      <c r="AC1459" t="str">
        <f t="shared" si="698"/>
        <v>"https://onerecord.iata.org/ns/cargo#PackagingType"</v>
      </c>
      <c r="AD1459" t="str">
        <f t="shared" si="699"/>
        <v>"https://onerecord.iata.org/ns/cargo#skeletonIndicator"</v>
      </c>
      <c r="AE1459" t="str">
        <f t="shared" si="700"/>
        <v>"http://www.w3.org/2001/XMLSchema#boolean"</v>
      </c>
      <c r="AF1459" t="str">
        <f t="shared" si="701"/>
        <v>"Core","PackagingType","skeletonIndicator","","boolean",6,"Packaging details ","Indicator whether a logistics object is a skeleton object","false","false","","https://onerecord.iata.org/ns/cargo#PackagingType","https://onerecord.iata.org/ns/cargo#skeletonIndicator","http://www.w3.org/2001/XMLSchema#boolean"</v>
      </c>
      <c r="AG1459" t="str">
        <f t="shared" si="702"/>
        <v>"Core.PackagingType"</v>
      </c>
      <c r="AH1459" t="str">
        <f t="shared" si="703"/>
        <v>"skeletonIndicator"</v>
      </c>
      <c r="AI1459" t="str">
        <f t="shared" si="704"/>
        <v>".boolean"</v>
      </c>
      <c r="AJ1459" t="str">
        <f t="shared" si="705"/>
        <v>""</v>
      </c>
      <c r="AK1459" t="str">
        <f t="shared" si="706"/>
        <v>"hasOne"</v>
      </c>
      <c r="AL1459" t="str">
        <f t="shared" si="707"/>
        <v>"Core.PackagingType","skeletonIndicator",".boolean","","hasOne"</v>
      </c>
      <c r="AN1459">
        <f>COUNTIF(View_conceptual!G:G,L1459)</f>
        <v>0</v>
      </c>
      <c r="AO1459">
        <f>COUNTIF(View_conceptual!H:H,L1459)+COUNTIF(View_conceptual!I:I,N1459)</f>
        <v>0</v>
      </c>
      <c r="AQ1459" t="str">
        <f t="shared" si="708"/>
        <v/>
      </c>
      <c r="AR1459" t="str">
        <f t="shared" si="709"/>
        <v/>
      </c>
      <c r="AT1459">
        <f>COUNTIF(View_full!G:G,L1459)</f>
        <v>1</v>
      </c>
      <c r="AU1459">
        <f>COUNTIF(View_full!H:H,L1459)+COUNTIF(View_full!I:I,N1459)</f>
        <v>1</v>
      </c>
      <c r="AV1459">
        <f>COUNTIFS(Property_Manual!$A$2:$A$1206,Raw!L1459,Property_Manual!$B$2:$B$1206,Raw!M1459,Property_Manual!$C$2:$C$1206,Raw!N1459,Property_Manual!$D$2:$D$1206,Raw!O1459,Property_Manual!$F$2:$F$1206,"x")</f>
        <v>0</v>
      </c>
      <c r="AW1459" t="str">
        <f t="shared" si="710"/>
        <v>"Core","PackagingType","skeletonIndicator","","boolean",6,"Packaging details ","Indicator whether a logistics object is a skeleton object","false","false","","https://onerecord.iata.org/ns/cargo#PackagingType","https://onerecord.iata.org/ns/cargo#skeletonIndicator","http://www.w3.org/2001/XMLSchema#boolean"</v>
      </c>
      <c r="AX1459" t="str">
        <f t="shared" si="711"/>
        <v/>
      </c>
      <c r="AY1459" t="str">
        <f t="shared" si="712"/>
        <v/>
      </c>
    </row>
    <row r="1460" spans="1:51" x14ac:dyDescent="0.2">
      <c r="A1460" s="5" t="s">
        <v>1254</v>
      </c>
      <c r="B1460" s="5" t="s">
        <v>20</v>
      </c>
      <c r="C1460" s="5" t="s">
        <v>151</v>
      </c>
      <c r="D1460" s="5" t="s">
        <v>232</v>
      </c>
      <c r="E1460" s="5"/>
      <c r="F1460" s="5" t="s">
        <v>6</v>
      </c>
      <c r="G1460">
        <v>1</v>
      </c>
      <c r="H1460" s="5"/>
      <c r="I1460" s="5" t="s">
        <v>152</v>
      </c>
      <c r="J1460" s="5" t="s">
        <v>233</v>
      </c>
      <c r="K1460" s="5"/>
      <c r="L1460" t="str">
        <f t="shared" si="682"/>
        <v>PackagingType</v>
      </c>
      <c r="M1460" t="str">
        <f t="shared" si="683"/>
        <v>description</v>
      </c>
      <c r="N1460" t="str">
        <f t="shared" si="684"/>
        <v>string</v>
      </c>
      <c r="O1460" t="str">
        <f t="shared" si="685"/>
        <v/>
      </c>
      <c r="P1460" t="str">
        <f t="shared" si="686"/>
        <v/>
      </c>
      <c r="Q1460" t="str">
        <f t="shared" si="687"/>
        <v>Object</v>
      </c>
      <c r="R1460" t="str">
        <f t="shared" si="688"/>
        <v>"Core"</v>
      </c>
      <c r="S1460" t="str">
        <f t="shared" si="689"/>
        <v>"PackagingType"</v>
      </c>
      <c r="T1460" t="str">
        <f t="shared" si="690"/>
        <v>"description"</v>
      </c>
      <c r="U1460" t="str">
        <f t="shared" si="691"/>
        <v>""</v>
      </c>
      <c r="V1460" t="str">
        <f t="shared" si="692"/>
        <v>"string"</v>
      </c>
      <c r="W1460">
        <f>IF($A1460="Implicit","",COUNTIFS($C$8:C1460,C1460,$A$8:A1460,"Explicit"))</f>
        <v>7</v>
      </c>
      <c r="X1460" t="str">
        <f t="shared" si="693"/>
        <v>"Packaging details "</v>
      </c>
      <c r="Y1460" t="str">
        <f t="shared" si="694"/>
        <v>"Natural language description if required"</v>
      </c>
      <c r="Z1460" t="str">
        <f t="shared" si="695"/>
        <v>"false"</v>
      </c>
      <c r="AA1460" t="str">
        <f t="shared" si="696"/>
        <v>"false"</v>
      </c>
      <c r="AB1460" t="str">
        <f t="shared" si="697"/>
        <v>""</v>
      </c>
      <c r="AC1460" t="str">
        <f t="shared" si="698"/>
        <v>"https://onerecord.iata.org/ns/cargo#PackagingType"</v>
      </c>
      <c r="AD1460" t="str">
        <f t="shared" si="699"/>
        <v>"https://onerecord.iata.org/ns/cargo#description"</v>
      </c>
      <c r="AE1460" t="str">
        <f t="shared" si="700"/>
        <v>"http://www.w3.org/2001/XMLSchema#string"</v>
      </c>
      <c r="AF1460" t="str">
        <f t="shared" si="701"/>
        <v>"Core","PackagingType","description","","string",7,"Packaging details ","Natural language description if required","false","false","","https://onerecord.iata.org/ns/cargo#PackagingType","https://onerecord.iata.org/ns/cargo#description","http://www.w3.org/2001/XMLSchema#string"</v>
      </c>
      <c r="AG1460" t="str">
        <f t="shared" si="702"/>
        <v>"Core.PackagingType"</v>
      </c>
      <c r="AH1460" t="str">
        <f t="shared" si="703"/>
        <v>"description"</v>
      </c>
      <c r="AI1460" t="str">
        <f t="shared" si="704"/>
        <v>".string"</v>
      </c>
      <c r="AJ1460" t="str">
        <f t="shared" si="705"/>
        <v>""</v>
      </c>
      <c r="AK1460" t="str">
        <f t="shared" si="706"/>
        <v>"hasOne"</v>
      </c>
      <c r="AL1460" t="str">
        <f t="shared" si="707"/>
        <v>"Core.PackagingType","description",".string","","hasOne"</v>
      </c>
      <c r="AN1460">
        <f>COUNTIF(View_conceptual!G:G,L1460)</f>
        <v>0</v>
      </c>
      <c r="AO1460">
        <f>COUNTIF(View_conceptual!H:H,L1460)+COUNTIF(View_conceptual!I:I,N1460)</f>
        <v>0</v>
      </c>
      <c r="AQ1460" t="str">
        <f t="shared" si="708"/>
        <v/>
      </c>
      <c r="AR1460" t="str">
        <f t="shared" si="709"/>
        <v/>
      </c>
      <c r="AT1460">
        <f>COUNTIF(View_full!G:G,L1460)</f>
        <v>1</v>
      </c>
      <c r="AU1460">
        <f>COUNTIF(View_full!H:H,L1460)+COUNTIF(View_full!I:I,N1460)</f>
        <v>1</v>
      </c>
      <c r="AV1460">
        <f>COUNTIFS(Property_Manual!$A$2:$A$1206,Raw!L1460,Property_Manual!$B$2:$B$1206,Raw!M1460,Property_Manual!$C$2:$C$1206,Raw!N1460,Property_Manual!$D$2:$D$1206,Raw!O1460,Property_Manual!$F$2:$F$1206,"x")</f>
        <v>0</v>
      </c>
      <c r="AW1460" t="str">
        <f t="shared" si="710"/>
        <v>"Core","PackagingType","description","","string",7,"Packaging details ","Natural language description if required","false","false","","https://onerecord.iata.org/ns/cargo#PackagingType","https://onerecord.iata.org/ns/cargo#description","http://www.w3.org/2001/XMLSchema#string"</v>
      </c>
      <c r="AX1460" t="str">
        <f t="shared" si="711"/>
        <v/>
      </c>
      <c r="AY1460" t="str">
        <f t="shared" si="712"/>
        <v/>
      </c>
    </row>
    <row r="1461" spans="1:51" x14ac:dyDescent="0.2">
      <c r="A1461" s="5" t="s">
        <v>1255</v>
      </c>
      <c r="B1461" s="5" t="s">
        <v>20</v>
      </c>
      <c r="C1461" s="5" t="s">
        <v>151</v>
      </c>
      <c r="D1461" s="5" t="s">
        <v>40</v>
      </c>
      <c r="E1461" s="5" t="s">
        <v>1212</v>
      </c>
      <c r="F1461" s="5" t="s">
        <v>41</v>
      </c>
      <c r="H1461" s="5"/>
      <c r="I1461" s="5" t="s">
        <v>152</v>
      </c>
      <c r="J1461" s="5" t="s">
        <v>42</v>
      </c>
      <c r="K1461" s="5"/>
      <c r="L1461" t="str">
        <f t="shared" si="682"/>
        <v>PackagingType</v>
      </c>
      <c r="M1461" t="str">
        <f t="shared" si="683"/>
        <v>events</v>
      </c>
      <c r="N1461" t="str">
        <f t="shared" si="684"/>
        <v>LogisticsEvent</v>
      </c>
      <c r="O1461" t="str">
        <f t="shared" si="685"/>
        <v/>
      </c>
      <c r="P1461" t="str">
        <f t="shared" si="686"/>
        <v/>
      </c>
      <c r="Q1461" t="str">
        <f t="shared" si="687"/>
        <v>Object</v>
      </c>
      <c r="R1461" t="str">
        <f t="shared" si="688"/>
        <v/>
      </c>
      <c r="S1461" t="str">
        <f t="shared" si="689"/>
        <v/>
      </c>
      <c r="T1461" t="str">
        <f t="shared" si="690"/>
        <v/>
      </c>
      <c r="U1461" t="str">
        <f t="shared" si="691"/>
        <v/>
      </c>
      <c r="V1461" t="str">
        <f t="shared" si="692"/>
        <v/>
      </c>
      <c r="W1461" t="str">
        <f>IF($A1461="Implicit","",COUNTIFS($C$8:C1461,C1461,$A$8:A1461,"Explicit"))</f>
        <v/>
      </c>
      <c r="X1461" t="str">
        <f t="shared" si="693"/>
        <v/>
      </c>
      <c r="Y1461" t="str">
        <f t="shared" si="694"/>
        <v/>
      </c>
      <c r="Z1461" t="str">
        <f t="shared" si="695"/>
        <v/>
      </c>
      <c r="AA1461" t="str">
        <f t="shared" si="696"/>
        <v/>
      </c>
      <c r="AB1461" t="str">
        <f t="shared" si="697"/>
        <v/>
      </c>
      <c r="AC1461" t="str">
        <f t="shared" si="698"/>
        <v/>
      </c>
      <c r="AD1461" t="str">
        <f t="shared" si="699"/>
        <v/>
      </c>
      <c r="AE1461" t="str">
        <f t="shared" si="700"/>
        <v/>
      </c>
      <c r="AF1461" t="str">
        <f t="shared" si="701"/>
        <v/>
      </c>
      <c r="AG1461" t="str">
        <f t="shared" si="702"/>
        <v>"Core.PackagingType"</v>
      </c>
      <c r="AH1461" t="str">
        <f t="shared" si="703"/>
        <v>"events"</v>
      </c>
      <c r="AI1461" t="str">
        <f t="shared" si="704"/>
        <v>"Event.LogisticsEvent"</v>
      </c>
      <c r="AJ1461" t="str">
        <f t="shared" si="705"/>
        <v>""</v>
      </c>
      <c r="AK1461" t="str">
        <f t="shared" si="706"/>
        <v>"hasMany"</v>
      </c>
      <c r="AL1461" t="str">
        <f t="shared" si="707"/>
        <v>"Core.PackagingType","events","Event.LogisticsEvent","","hasMany"</v>
      </c>
      <c r="AN1461">
        <f>COUNTIF(View_conceptual!G:G,L1461)</f>
        <v>0</v>
      </c>
      <c r="AO1461">
        <f>COUNTIF(View_conceptual!H:H,L1461)+COUNTIF(View_conceptual!I:I,N1461)</f>
        <v>0</v>
      </c>
      <c r="AQ1461" t="str">
        <f t="shared" si="708"/>
        <v/>
      </c>
      <c r="AR1461" t="str">
        <f t="shared" si="709"/>
        <v/>
      </c>
      <c r="AT1461">
        <f>COUNTIF(View_full!G:G,L1461)</f>
        <v>1</v>
      </c>
      <c r="AU1461">
        <f>COUNTIF(View_full!H:H,L1461)+COUNTIF(View_full!I:I,N1461)</f>
        <v>1</v>
      </c>
      <c r="AV1461">
        <f>COUNTIFS(Property_Manual!$A$2:$A$1206,Raw!L1461,Property_Manual!$B$2:$B$1206,Raw!M1461,Property_Manual!$C$2:$C$1206,Raw!N1461,Property_Manual!$D$2:$D$1206,Raw!O1461,Property_Manual!$F$2:$F$1206,"x")</f>
        <v>0</v>
      </c>
      <c r="AW1461" t="str">
        <f t="shared" si="710"/>
        <v/>
      </c>
      <c r="AX1461" t="str">
        <f t="shared" si="711"/>
        <v/>
      </c>
      <c r="AY1461" t="str">
        <f t="shared" si="712"/>
        <v/>
      </c>
    </row>
    <row r="1462" spans="1:51" x14ac:dyDescent="0.2">
      <c r="A1462" s="5" t="s">
        <v>1254</v>
      </c>
      <c r="B1462" s="5" t="s">
        <v>49</v>
      </c>
      <c r="C1462" s="5" t="s">
        <v>92</v>
      </c>
      <c r="D1462" s="5" t="s">
        <v>800</v>
      </c>
      <c r="E1462" s="5" t="s">
        <v>1196</v>
      </c>
      <c r="F1462" s="5" t="s">
        <v>801</v>
      </c>
      <c r="G1462">
        <v>1</v>
      </c>
      <c r="I1462" s="5" t="s">
        <v>799</v>
      </c>
      <c r="J1462" s="5" t="s">
        <v>802</v>
      </c>
      <c r="K1462" s="5" t="s">
        <v>1835</v>
      </c>
      <c r="L1462" t="str">
        <f t="shared" si="682"/>
        <v>Party</v>
      </c>
      <c r="M1462" t="str">
        <f t="shared" si="683"/>
        <v>partyDetails</v>
      </c>
      <c r="N1462" t="str">
        <f t="shared" si="684"/>
        <v>LogisticsAgent</v>
      </c>
      <c r="O1462" t="str">
        <f t="shared" si="685"/>
        <v/>
      </c>
      <c r="P1462" t="str">
        <f t="shared" si="686"/>
        <v>Actor|Organization|Carrier|Person|Company|NonHumanActor|PublicAuthority</v>
      </c>
      <c r="Q1462" t="str">
        <f t="shared" si="687"/>
        <v>Object</v>
      </c>
      <c r="R1462" t="str">
        <f t="shared" si="688"/>
        <v>"Embedded"</v>
      </c>
      <c r="S1462" t="str">
        <f t="shared" si="689"/>
        <v>"Party"</v>
      </c>
      <c r="T1462" t="str">
        <f t="shared" si="690"/>
        <v>"partyDetails"</v>
      </c>
      <c r="U1462" t="str">
        <f t="shared" si="691"/>
        <v>"Abstract"</v>
      </c>
      <c r="V1462" t="str">
        <f t="shared" si="692"/>
        <v>"LogisticsAgent"</v>
      </c>
      <c r="W1462">
        <f>IF($A1462="Implicit","",COUNTIFS($C$8:C1462,C1462,$A$8:A1462,"Explicit"))</f>
        <v>1</v>
      </c>
      <c r="X1462" t="str">
        <f t="shared" si="693"/>
        <v>"Refers to a Company and its role in a specific context; e.g Company A as shipper. Cargo-XML Code List 1.15 can be used as a reference with the addition of "Notify Party""</v>
      </c>
      <c r="Y1462" t="str">
        <f t="shared" si="694"/>
        <v>"Reference to the Agent described by the role of the Party"</v>
      </c>
      <c r="Z1462" t="str">
        <f t="shared" si="695"/>
        <v>"false"</v>
      </c>
      <c r="AA1462" t="str">
        <f t="shared" si="696"/>
        <v>"false"</v>
      </c>
      <c r="AB1462" t="str">
        <f t="shared" si="697"/>
        <v>"Actor|Organization|Carrier|Person|Company|NonHumanActor|PublicAuthority"</v>
      </c>
      <c r="AC1462" t="str">
        <f t="shared" si="698"/>
        <v>"https://onerecord.iata.org/ns/cargo#Party"</v>
      </c>
      <c r="AD1462" t="str">
        <f t="shared" si="699"/>
        <v>"https://onerecord.iata.org/ns/cargo#partyDetails"</v>
      </c>
      <c r="AE1462" t="str">
        <f t="shared" si="700"/>
        <v>"https://onerecord.iata.org/ns/cargo#LogisticsAgent"</v>
      </c>
      <c r="AF1462" t="str">
        <f t="shared" si="701"/>
        <v>"Embedded","Party","partyDetails","Abstract","LogisticsAgent",1,"Refers to a Company and its role in a specific context; e.g Company A as shipper. Cargo-XML Code List 1.15 can be used as a reference with the addition of "Notify Party"","Reference to the Agent described by the role of the Party","false","false","Actor|Organization|Carrier|Person|Company|NonHumanActor|PublicAuthority","https://onerecord.iata.org/ns/cargo#Party","https://onerecord.iata.org/ns/cargo#partyDetails","https://onerecord.iata.org/ns/cargo#LogisticsAgent"</v>
      </c>
      <c r="AG1462" t="str">
        <f t="shared" si="702"/>
        <v>"Embedded.Party"</v>
      </c>
      <c r="AH1462" t="str">
        <f t="shared" si="703"/>
        <v>"partyDetails"</v>
      </c>
      <c r="AI1462" t="str">
        <f t="shared" si="704"/>
        <v>"Abstract.LogisticsAgent"</v>
      </c>
      <c r="AJ1462" t="str">
        <f t="shared" si="705"/>
        <v>""</v>
      </c>
      <c r="AK1462" t="str">
        <f t="shared" si="706"/>
        <v>"hasOne"</v>
      </c>
      <c r="AL1462" t="str">
        <f t="shared" si="707"/>
        <v>"Embedded.Party","partyDetails","Abstract.LogisticsAgent","","hasOne"</v>
      </c>
      <c r="AN1462">
        <f>COUNTIF(View_conceptual!G:G,L1462)</f>
        <v>0</v>
      </c>
      <c r="AO1462">
        <f>COUNTIF(View_conceptual!H:H,L1462)+COUNTIF(View_conceptual!I:I,N1462)</f>
        <v>0</v>
      </c>
      <c r="AQ1462" t="str">
        <f t="shared" si="708"/>
        <v/>
      </c>
      <c r="AR1462" t="str">
        <f t="shared" si="709"/>
        <v/>
      </c>
      <c r="AT1462">
        <f>COUNTIF(View_full!G:G,L1462)</f>
        <v>1</v>
      </c>
      <c r="AU1462">
        <f>COUNTIF(View_full!H:H,L1462)+COUNTIF(View_full!I:I,N1462)</f>
        <v>0</v>
      </c>
      <c r="AV1462">
        <f>COUNTIFS(Property_Manual!$A$2:$A$1206,Raw!L1462,Property_Manual!$B$2:$B$1206,Raw!M1462,Property_Manual!$C$2:$C$1206,Raw!N1462,Property_Manual!$D$2:$D$1206,Raw!O1462,Property_Manual!$F$2:$F$1206,"x")</f>
        <v>0</v>
      </c>
      <c r="AW1462" t="str">
        <f t="shared" si="710"/>
        <v>"Embedded","Party","partyDetails","Abstract","LogisticsAgent",1,"Refers to a Company and its role in a specific context; e.g Company A as shipper. Cargo-XML Code List 1.15 can be used as a reference with the addition of "Notify Party"","Reference to the Agent described by the role of the Party","false","false","Actor|Organization|Carrier|Person|Company|NonHumanActor|PublicAuthority","https://onerecord.iata.org/ns/cargo#Party","https://onerecord.iata.org/ns/cargo#partyDetails","https://onerecord.iata.org/ns/cargo#LogisticsAgent"</v>
      </c>
      <c r="AX1462" t="str">
        <f t="shared" si="711"/>
        <v/>
      </c>
      <c r="AY1462" t="str">
        <f t="shared" si="712"/>
        <v/>
      </c>
    </row>
    <row r="1463" spans="1:51" x14ac:dyDescent="0.2">
      <c r="A1463" s="5" t="s">
        <v>1254</v>
      </c>
      <c r="B1463" s="5" t="s">
        <v>49</v>
      </c>
      <c r="C1463" s="5" t="s">
        <v>92</v>
      </c>
      <c r="D1463" s="5" t="s">
        <v>803</v>
      </c>
      <c r="E1463" s="5" t="s">
        <v>1197</v>
      </c>
      <c r="F1463" s="5" t="s">
        <v>2222</v>
      </c>
      <c r="G1463">
        <v>1</v>
      </c>
      <c r="I1463" s="5" t="s">
        <v>799</v>
      </c>
      <c r="J1463" s="5" t="s">
        <v>804</v>
      </c>
      <c r="K1463" s="5"/>
      <c r="L1463" t="str">
        <f t="shared" si="682"/>
        <v>Party</v>
      </c>
      <c r="M1463" t="str">
        <f t="shared" si="683"/>
        <v>partyRole</v>
      </c>
      <c r="N1463" t="str">
        <f t="shared" si="684"/>
        <v>ParticipantIdentifier</v>
      </c>
      <c r="O1463" t="str">
        <f t="shared" si="685"/>
        <v/>
      </c>
      <c r="P1463" t="str">
        <f t="shared" si="686"/>
        <v/>
      </c>
      <c r="Q1463" t="str">
        <f t="shared" si="687"/>
        <v>Object</v>
      </c>
      <c r="R1463" t="str">
        <f t="shared" si="688"/>
        <v>"Embedded"</v>
      </c>
      <c r="S1463" t="str">
        <f t="shared" si="689"/>
        <v>"Party"</v>
      </c>
      <c r="T1463" t="str">
        <f t="shared" si="690"/>
        <v>"partyRole"</v>
      </c>
      <c r="U1463" t="str">
        <f t="shared" si="691"/>
        <v>"CodeList"</v>
      </c>
      <c r="V1463" t="str">
        <f t="shared" si="692"/>
        <v>"ParticipantIdentifier"</v>
      </c>
      <c r="W1463">
        <f>IF($A1463="Implicit","",COUNTIFS($C$8:C1463,C1463,$A$8:A1463,"Explicit"))</f>
        <v>2</v>
      </c>
      <c r="X1463" t="str">
        <f t="shared" si="693"/>
        <v>"Refers to a Company and its role in a specific context; e.g Company A as shipper. Cargo-XML Code List 1.15 can be used as a reference with the addition of "Notify Party""</v>
      </c>
      <c r="Y1463" t="str">
        <f t="shared" si="694"/>
        <v>"Role fo the Company in the context. Can refer to Code List 1.36 in the CXML Toolkit"</v>
      </c>
      <c r="Z1463" t="str">
        <f t="shared" si="695"/>
        <v>"false"</v>
      </c>
      <c r="AA1463" t="str">
        <f t="shared" si="696"/>
        <v>"true"</v>
      </c>
      <c r="AB1463" t="str">
        <f t="shared" si="697"/>
        <v>""</v>
      </c>
      <c r="AC1463" t="str">
        <f t="shared" si="698"/>
        <v>"https://onerecord.iata.org/ns/cargo#Party"</v>
      </c>
      <c r="AD1463" t="str">
        <f t="shared" si="699"/>
        <v>"https://onerecord.iata.org/ns/cargo#partyRole"</v>
      </c>
      <c r="AE1463" t="str">
        <f t="shared" si="700"/>
        <v>"https://onerecord.iata.org/ns/code-lists/ParticipantIdentifier"</v>
      </c>
      <c r="AF1463" t="str">
        <f t="shared" si="701"/>
        <v>"Embedded","Party","partyRole","CodeList","ParticipantIdentifier",2,"Refers to a Company and its role in a specific context; e.g Company A as shipper. Cargo-XML Code List 1.15 can be used as a reference with the addition of "Notify Party"","Role fo the Company in the context. Can refer to Code List 1.36 in the CXML Toolkit","false","true","","https://onerecord.iata.org/ns/cargo#Party","https://onerecord.iata.org/ns/cargo#partyRole","https://onerecord.iata.org/ns/code-lists/ParticipantIdentifier"</v>
      </c>
      <c r="AG1463" t="str">
        <f t="shared" si="702"/>
        <v>"Embedded.Party"</v>
      </c>
      <c r="AH1463" t="str">
        <f t="shared" si="703"/>
        <v>"partyRole"</v>
      </c>
      <c r="AI1463" t="str">
        <f t="shared" si="704"/>
        <v>"CodeList.ParticipantIdentifier"</v>
      </c>
      <c r="AJ1463" t="str">
        <f t="shared" si="705"/>
        <v>""</v>
      </c>
      <c r="AK1463" t="str">
        <f t="shared" si="706"/>
        <v>"hasOne"</v>
      </c>
      <c r="AL1463" t="str">
        <f t="shared" si="707"/>
        <v>"Embedded.Party","partyRole","CodeList.ParticipantIdentifier","","hasOne"</v>
      </c>
      <c r="AN1463">
        <f>COUNTIF(View_conceptual!G:G,L1463)</f>
        <v>0</v>
      </c>
      <c r="AO1463">
        <f>COUNTIF(View_conceptual!H:H,L1463)+COUNTIF(View_conceptual!I:I,N1463)</f>
        <v>0</v>
      </c>
      <c r="AQ1463" t="str">
        <f t="shared" si="708"/>
        <v/>
      </c>
      <c r="AR1463" t="str">
        <f t="shared" si="709"/>
        <v/>
      </c>
      <c r="AT1463">
        <f>COUNTIF(View_full!G:G,L1463)</f>
        <v>1</v>
      </c>
      <c r="AU1463">
        <f>COUNTIF(View_full!H:H,L1463)+COUNTIF(View_full!I:I,N1463)</f>
        <v>0</v>
      </c>
      <c r="AV1463">
        <f>COUNTIFS(Property_Manual!$A$2:$A$1206,Raw!L1463,Property_Manual!$B$2:$B$1206,Raw!M1463,Property_Manual!$C$2:$C$1206,Raw!N1463,Property_Manual!$D$2:$D$1206,Raw!O1463,Property_Manual!$F$2:$F$1206,"x")</f>
        <v>0</v>
      </c>
      <c r="AW1463" t="str">
        <f t="shared" si="710"/>
        <v>"Embedded","Party","partyRole","CodeList","ParticipantIdentifier",2,"Refers to a Company and its role in a specific context; e.g Company A as shipper. Cargo-XML Code List 1.15 can be used as a reference with the addition of "Notify Party"","Role fo the Company in the context. Can refer to Code List 1.36 in the CXML Toolkit","false","true","","https://onerecord.iata.org/ns/cargo#Party","https://onerecord.iata.org/ns/cargo#partyRole","https://onerecord.iata.org/ns/code-lists/ParticipantIdentifier"</v>
      </c>
      <c r="AX1463" t="str">
        <f t="shared" si="711"/>
        <v/>
      </c>
      <c r="AY1463" t="str">
        <f t="shared" si="712"/>
        <v/>
      </c>
    </row>
    <row r="1464" spans="1:51" x14ac:dyDescent="0.2">
      <c r="A1464" s="5" t="s">
        <v>1255</v>
      </c>
      <c r="B1464" s="5" t="s">
        <v>49</v>
      </c>
      <c r="C1464" s="5" t="s">
        <v>92</v>
      </c>
      <c r="D1464" s="5" t="s">
        <v>800</v>
      </c>
      <c r="E1464" s="5" t="s">
        <v>1836</v>
      </c>
      <c r="F1464" s="5" t="s">
        <v>30</v>
      </c>
      <c r="G1464">
        <v>1</v>
      </c>
      <c r="I1464" s="5" t="s">
        <v>799</v>
      </c>
      <c r="J1464" s="5" t="s">
        <v>802</v>
      </c>
      <c r="K1464" s="5" t="s">
        <v>1831</v>
      </c>
      <c r="L1464" t="str">
        <f t="shared" si="682"/>
        <v>Party</v>
      </c>
      <c r="M1464" t="str">
        <f t="shared" si="683"/>
        <v>partyDetails</v>
      </c>
      <c r="N1464" t="str">
        <f t="shared" si="684"/>
        <v>Actor</v>
      </c>
      <c r="O1464" t="str">
        <f t="shared" si="685"/>
        <v/>
      </c>
      <c r="P1464" t="str">
        <f t="shared" si="686"/>
        <v>Person|NonHumanActor</v>
      </c>
      <c r="Q1464" t="str">
        <f t="shared" si="687"/>
        <v>Object</v>
      </c>
      <c r="R1464" t="str">
        <f t="shared" si="688"/>
        <v/>
      </c>
      <c r="S1464" t="str">
        <f t="shared" si="689"/>
        <v/>
      </c>
      <c r="T1464" t="str">
        <f t="shared" si="690"/>
        <v/>
      </c>
      <c r="U1464" t="str">
        <f t="shared" si="691"/>
        <v/>
      </c>
      <c r="V1464" t="str">
        <f t="shared" si="692"/>
        <v/>
      </c>
      <c r="W1464" t="str">
        <f>IF($A1464="Implicit","",COUNTIFS($C$8:C1464,C1464,$A$8:A1464,"Explicit"))</f>
        <v/>
      </c>
      <c r="X1464" t="str">
        <f t="shared" si="693"/>
        <v/>
      </c>
      <c r="Y1464" t="str">
        <f t="shared" si="694"/>
        <v/>
      </c>
      <c r="Z1464" t="str">
        <f t="shared" si="695"/>
        <v/>
      </c>
      <c r="AA1464" t="str">
        <f t="shared" si="696"/>
        <v/>
      </c>
      <c r="AB1464" t="str">
        <f t="shared" si="697"/>
        <v/>
      </c>
      <c r="AC1464" t="str">
        <f t="shared" si="698"/>
        <v/>
      </c>
      <c r="AD1464" t="str">
        <f t="shared" si="699"/>
        <v/>
      </c>
      <c r="AE1464" t="str">
        <f t="shared" si="700"/>
        <v/>
      </c>
      <c r="AF1464" t="str">
        <f t="shared" si="701"/>
        <v/>
      </c>
      <c r="AG1464" t="str">
        <f t="shared" si="702"/>
        <v>"Embedded.Party"</v>
      </c>
      <c r="AH1464" t="str">
        <f t="shared" si="703"/>
        <v>"partyDetails"</v>
      </c>
      <c r="AI1464" t="str">
        <f t="shared" si="704"/>
        <v>"Agent.Actor"</v>
      </c>
      <c r="AJ1464" t="str">
        <f t="shared" si="705"/>
        <v>""</v>
      </c>
      <c r="AK1464" t="str">
        <f t="shared" si="706"/>
        <v>"hasOne"</v>
      </c>
      <c r="AL1464" t="str">
        <f t="shared" si="707"/>
        <v>"Embedded.Party","partyDetails","Agent.Actor","","hasOne"</v>
      </c>
      <c r="AN1464">
        <f>COUNTIF(View_conceptual!G:G,L1464)</f>
        <v>0</v>
      </c>
      <c r="AO1464">
        <f>COUNTIF(View_conceptual!H:H,L1464)+COUNTIF(View_conceptual!I:I,N1464)</f>
        <v>0</v>
      </c>
      <c r="AQ1464" t="str">
        <f t="shared" si="708"/>
        <v/>
      </c>
      <c r="AR1464" t="str">
        <f t="shared" si="709"/>
        <v/>
      </c>
      <c r="AT1464">
        <f>COUNTIF(View_full!G:G,L1464)</f>
        <v>1</v>
      </c>
      <c r="AU1464">
        <f>COUNTIF(View_full!H:H,L1464)+COUNTIF(View_full!I:I,N1464)</f>
        <v>0</v>
      </c>
      <c r="AV1464">
        <f>COUNTIFS(Property_Manual!$A$2:$A$1206,Raw!L1464,Property_Manual!$B$2:$B$1206,Raw!M1464,Property_Manual!$C$2:$C$1206,Raw!N1464,Property_Manual!$D$2:$D$1206,Raw!O1464,Property_Manual!$F$2:$F$1206,"x")</f>
        <v>0</v>
      </c>
      <c r="AW1464" t="str">
        <f t="shared" si="710"/>
        <v/>
      </c>
      <c r="AX1464" t="str">
        <f t="shared" si="711"/>
        <v/>
      </c>
      <c r="AY1464" t="str">
        <f t="shared" si="712"/>
        <v/>
      </c>
    </row>
    <row r="1465" spans="1:51" x14ac:dyDescent="0.2">
      <c r="A1465" s="5" t="s">
        <v>1255</v>
      </c>
      <c r="B1465" s="5" t="s">
        <v>49</v>
      </c>
      <c r="C1465" s="5" t="s">
        <v>92</v>
      </c>
      <c r="D1465" s="5" t="s">
        <v>800</v>
      </c>
      <c r="E1465" s="5" t="s">
        <v>1836</v>
      </c>
      <c r="F1465" s="5" t="s">
        <v>100</v>
      </c>
      <c r="G1465">
        <v>1</v>
      </c>
      <c r="I1465" s="5" t="s">
        <v>799</v>
      </c>
      <c r="J1465" s="5" t="s">
        <v>802</v>
      </c>
      <c r="K1465" s="5" t="s">
        <v>1830</v>
      </c>
      <c r="L1465" t="str">
        <f t="shared" si="682"/>
        <v>Party</v>
      </c>
      <c r="M1465" t="str">
        <f t="shared" si="683"/>
        <v>partyDetails</v>
      </c>
      <c r="N1465" t="str">
        <f t="shared" si="684"/>
        <v>Organization</v>
      </c>
      <c r="O1465" t="str">
        <f t="shared" si="685"/>
        <v/>
      </c>
      <c r="P1465" t="str">
        <f t="shared" si="686"/>
        <v>Carrier|Company|PublicAuthority</v>
      </c>
      <c r="Q1465" t="str">
        <f t="shared" si="687"/>
        <v>Object</v>
      </c>
      <c r="R1465" t="str">
        <f t="shared" si="688"/>
        <v/>
      </c>
      <c r="S1465" t="str">
        <f t="shared" si="689"/>
        <v/>
      </c>
      <c r="T1465" t="str">
        <f t="shared" si="690"/>
        <v/>
      </c>
      <c r="U1465" t="str">
        <f t="shared" si="691"/>
        <v/>
      </c>
      <c r="V1465" t="str">
        <f t="shared" si="692"/>
        <v/>
      </c>
      <c r="W1465" t="str">
        <f>IF($A1465="Implicit","",COUNTIFS($C$8:C1465,C1465,$A$8:A1465,"Explicit"))</f>
        <v/>
      </c>
      <c r="X1465" t="str">
        <f t="shared" si="693"/>
        <v/>
      </c>
      <c r="Y1465" t="str">
        <f t="shared" si="694"/>
        <v/>
      </c>
      <c r="Z1465" t="str">
        <f t="shared" si="695"/>
        <v/>
      </c>
      <c r="AA1465" t="str">
        <f t="shared" si="696"/>
        <v/>
      </c>
      <c r="AB1465" t="str">
        <f t="shared" si="697"/>
        <v/>
      </c>
      <c r="AC1465" t="str">
        <f t="shared" si="698"/>
        <v/>
      </c>
      <c r="AD1465" t="str">
        <f t="shared" si="699"/>
        <v/>
      </c>
      <c r="AE1465" t="str">
        <f t="shared" si="700"/>
        <v/>
      </c>
      <c r="AF1465" t="str">
        <f t="shared" si="701"/>
        <v/>
      </c>
      <c r="AG1465" t="str">
        <f t="shared" si="702"/>
        <v>"Embedded.Party"</v>
      </c>
      <c r="AH1465" t="str">
        <f t="shared" si="703"/>
        <v>"partyDetails"</v>
      </c>
      <c r="AI1465" t="str">
        <f t="shared" si="704"/>
        <v>"Agent.Organization"</v>
      </c>
      <c r="AJ1465" t="str">
        <f t="shared" si="705"/>
        <v>""</v>
      </c>
      <c r="AK1465" t="str">
        <f t="shared" si="706"/>
        <v>"hasOne"</v>
      </c>
      <c r="AL1465" t="str">
        <f t="shared" si="707"/>
        <v>"Embedded.Party","partyDetails","Agent.Organization","","hasOne"</v>
      </c>
      <c r="AN1465">
        <f>COUNTIF(View_conceptual!G:G,L1465)</f>
        <v>0</v>
      </c>
      <c r="AO1465">
        <f>COUNTIF(View_conceptual!H:H,L1465)+COUNTIF(View_conceptual!I:I,N1465)</f>
        <v>0</v>
      </c>
      <c r="AQ1465" t="str">
        <f t="shared" si="708"/>
        <v/>
      </c>
      <c r="AR1465" t="str">
        <f t="shared" si="709"/>
        <v/>
      </c>
      <c r="AT1465">
        <f>COUNTIF(View_full!G:G,L1465)</f>
        <v>1</v>
      </c>
      <c r="AU1465">
        <f>COUNTIF(View_full!H:H,L1465)+COUNTIF(View_full!I:I,N1465)</f>
        <v>0</v>
      </c>
      <c r="AV1465">
        <f>COUNTIFS(Property_Manual!$A$2:$A$1206,Raw!L1465,Property_Manual!$B$2:$B$1206,Raw!M1465,Property_Manual!$C$2:$C$1206,Raw!N1465,Property_Manual!$D$2:$D$1206,Raw!O1465,Property_Manual!$F$2:$F$1206,"x")</f>
        <v>0</v>
      </c>
      <c r="AW1465" t="str">
        <f t="shared" si="710"/>
        <v/>
      </c>
      <c r="AX1465" t="str">
        <f t="shared" si="711"/>
        <v/>
      </c>
      <c r="AY1465" t="str">
        <f t="shared" si="712"/>
        <v/>
      </c>
    </row>
    <row r="1466" spans="1:51" x14ac:dyDescent="0.2">
      <c r="A1466" s="5" t="s">
        <v>1255</v>
      </c>
      <c r="B1466" s="5" t="s">
        <v>49</v>
      </c>
      <c r="C1466" s="5" t="s">
        <v>92</v>
      </c>
      <c r="D1466" s="5" t="s">
        <v>800</v>
      </c>
      <c r="E1466" t="s">
        <v>1836</v>
      </c>
      <c r="F1466" s="5" t="s">
        <v>297</v>
      </c>
      <c r="G1466">
        <v>1</v>
      </c>
      <c r="I1466" s="5" t="s">
        <v>799</v>
      </c>
      <c r="J1466" s="5" t="s">
        <v>802</v>
      </c>
      <c r="K1466" s="5"/>
      <c r="L1466" t="str">
        <f t="shared" si="682"/>
        <v>Party</v>
      </c>
      <c r="M1466" t="str">
        <f t="shared" si="683"/>
        <v>partyDetails</v>
      </c>
      <c r="N1466" t="str">
        <f t="shared" si="684"/>
        <v>Carrier</v>
      </c>
      <c r="O1466" t="str">
        <f t="shared" si="685"/>
        <v/>
      </c>
      <c r="P1466" t="str">
        <f t="shared" si="686"/>
        <v/>
      </c>
      <c r="Q1466" t="str">
        <f t="shared" si="687"/>
        <v>Object</v>
      </c>
      <c r="R1466" t="str">
        <f t="shared" si="688"/>
        <v/>
      </c>
      <c r="S1466" t="str">
        <f t="shared" si="689"/>
        <v/>
      </c>
      <c r="T1466" t="str">
        <f t="shared" si="690"/>
        <v/>
      </c>
      <c r="U1466" t="str">
        <f t="shared" si="691"/>
        <v/>
      </c>
      <c r="V1466" t="str">
        <f t="shared" si="692"/>
        <v/>
      </c>
      <c r="W1466" t="str">
        <f>IF($A1466="Implicit","",COUNTIFS($C$8:C1466,C1466,$A$8:A1466,"Explicit"))</f>
        <v/>
      </c>
      <c r="X1466" t="str">
        <f t="shared" si="693"/>
        <v/>
      </c>
      <c r="Y1466" t="str">
        <f t="shared" si="694"/>
        <v/>
      </c>
      <c r="Z1466" t="str">
        <f t="shared" si="695"/>
        <v/>
      </c>
      <c r="AA1466" t="str">
        <f t="shared" si="696"/>
        <v/>
      </c>
      <c r="AB1466" t="str">
        <f t="shared" si="697"/>
        <v/>
      </c>
      <c r="AC1466" t="str">
        <f t="shared" si="698"/>
        <v/>
      </c>
      <c r="AD1466" t="str">
        <f t="shared" si="699"/>
        <v/>
      </c>
      <c r="AE1466" t="str">
        <f t="shared" si="700"/>
        <v/>
      </c>
      <c r="AF1466" t="str">
        <f t="shared" si="701"/>
        <v/>
      </c>
      <c r="AG1466" t="str">
        <f t="shared" si="702"/>
        <v>"Embedded.Party"</v>
      </c>
      <c r="AH1466" t="str">
        <f t="shared" si="703"/>
        <v>"partyDetails"</v>
      </c>
      <c r="AI1466" t="str">
        <f t="shared" si="704"/>
        <v>"Agent.Carrier"</v>
      </c>
      <c r="AJ1466" t="str">
        <f t="shared" si="705"/>
        <v>""</v>
      </c>
      <c r="AK1466" t="str">
        <f t="shared" si="706"/>
        <v>"hasOne"</v>
      </c>
      <c r="AL1466" t="str">
        <f t="shared" si="707"/>
        <v>"Embedded.Party","partyDetails","Agent.Carrier","","hasOne"</v>
      </c>
      <c r="AN1466">
        <f>COUNTIF(View_conceptual!G:G,L1466)</f>
        <v>0</v>
      </c>
      <c r="AO1466">
        <f>COUNTIF(View_conceptual!H:H,L1466)+COUNTIF(View_conceptual!I:I,N1466)</f>
        <v>0</v>
      </c>
      <c r="AQ1466" t="str">
        <f t="shared" si="708"/>
        <v/>
      </c>
      <c r="AR1466" t="str">
        <f t="shared" si="709"/>
        <v/>
      </c>
      <c r="AT1466">
        <f>COUNTIF(View_full!G:G,L1466)</f>
        <v>1</v>
      </c>
      <c r="AU1466">
        <f>COUNTIF(View_full!H:H,L1466)+COUNTIF(View_full!I:I,N1466)</f>
        <v>0</v>
      </c>
      <c r="AV1466">
        <f>COUNTIFS(Property_Manual!$A$2:$A$1206,Raw!L1466,Property_Manual!$B$2:$B$1206,Raw!M1466,Property_Manual!$C$2:$C$1206,Raw!N1466,Property_Manual!$D$2:$D$1206,Raw!O1466,Property_Manual!$F$2:$F$1206,"x")</f>
        <v>0</v>
      </c>
      <c r="AW1466" t="str">
        <f t="shared" si="710"/>
        <v/>
      </c>
      <c r="AX1466" t="str">
        <f t="shared" si="711"/>
        <v/>
      </c>
      <c r="AY1466" t="str">
        <f t="shared" si="712"/>
        <v/>
      </c>
    </row>
    <row r="1467" spans="1:51" x14ac:dyDescent="0.2">
      <c r="A1467" s="5" t="s">
        <v>1255</v>
      </c>
      <c r="B1467" s="5" t="s">
        <v>49</v>
      </c>
      <c r="C1467" s="5" t="s">
        <v>92</v>
      </c>
      <c r="D1467" s="5" t="s">
        <v>800</v>
      </c>
      <c r="E1467" t="s">
        <v>1836</v>
      </c>
      <c r="F1467" s="5" t="s">
        <v>390</v>
      </c>
      <c r="G1467">
        <v>1</v>
      </c>
      <c r="I1467" s="5" t="s">
        <v>799</v>
      </c>
      <c r="J1467" s="5" t="s">
        <v>802</v>
      </c>
      <c r="K1467" s="5"/>
      <c r="L1467" t="str">
        <f t="shared" si="682"/>
        <v>Party</v>
      </c>
      <c r="M1467" t="str">
        <f t="shared" si="683"/>
        <v>partyDetails</v>
      </c>
      <c r="N1467" t="str">
        <f t="shared" si="684"/>
        <v>Person</v>
      </c>
      <c r="O1467" t="str">
        <f t="shared" si="685"/>
        <v/>
      </c>
      <c r="P1467" t="str">
        <f t="shared" si="686"/>
        <v/>
      </c>
      <c r="Q1467" t="str">
        <f t="shared" si="687"/>
        <v>Object</v>
      </c>
      <c r="R1467" t="str">
        <f t="shared" si="688"/>
        <v/>
      </c>
      <c r="S1467" t="str">
        <f t="shared" si="689"/>
        <v/>
      </c>
      <c r="T1467" t="str">
        <f t="shared" si="690"/>
        <v/>
      </c>
      <c r="U1467" t="str">
        <f t="shared" si="691"/>
        <v/>
      </c>
      <c r="V1467" t="str">
        <f t="shared" si="692"/>
        <v/>
      </c>
      <c r="W1467" t="str">
        <f>IF($A1467="Implicit","",COUNTIFS($C$8:C1467,C1467,$A$8:A1467,"Explicit"))</f>
        <v/>
      </c>
      <c r="X1467" t="str">
        <f t="shared" si="693"/>
        <v/>
      </c>
      <c r="Y1467" t="str">
        <f t="shared" si="694"/>
        <v/>
      </c>
      <c r="Z1467" t="str">
        <f t="shared" si="695"/>
        <v/>
      </c>
      <c r="AA1467" t="str">
        <f t="shared" si="696"/>
        <v/>
      </c>
      <c r="AB1467" t="str">
        <f t="shared" si="697"/>
        <v/>
      </c>
      <c r="AC1467" t="str">
        <f t="shared" si="698"/>
        <v/>
      </c>
      <c r="AD1467" t="str">
        <f t="shared" si="699"/>
        <v/>
      </c>
      <c r="AE1467" t="str">
        <f t="shared" si="700"/>
        <v/>
      </c>
      <c r="AF1467" t="str">
        <f t="shared" si="701"/>
        <v/>
      </c>
      <c r="AG1467" t="str">
        <f t="shared" si="702"/>
        <v>"Embedded.Party"</v>
      </c>
      <c r="AH1467" t="str">
        <f t="shared" si="703"/>
        <v>"partyDetails"</v>
      </c>
      <c r="AI1467" t="str">
        <f t="shared" si="704"/>
        <v>"Agent.Person"</v>
      </c>
      <c r="AJ1467" t="str">
        <f t="shared" si="705"/>
        <v>""</v>
      </c>
      <c r="AK1467" t="str">
        <f t="shared" si="706"/>
        <v>"hasOne"</v>
      </c>
      <c r="AL1467" t="str">
        <f t="shared" si="707"/>
        <v>"Embedded.Party","partyDetails","Agent.Person","","hasOne"</v>
      </c>
      <c r="AN1467">
        <f>COUNTIF(View_conceptual!G:G,L1467)</f>
        <v>0</v>
      </c>
      <c r="AO1467">
        <f>COUNTIF(View_conceptual!H:H,L1467)+COUNTIF(View_conceptual!I:I,N1467)</f>
        <v>0</v>
      </c>
      <c r="AQ1467" t="str">
        <f t="shared" si="708"/>
        <v/>
      </c>
      <c r="AR1467" t="str">
        <f t="shared" si="709"/>
        <v/>
      </c>
      <c r="AT1467">
        <f>COUNTIF(View_full!G:G,L1467)</f>
        <v>1</v>
      </c>
      <c r="AU1467">
        <f>COUNTIF(View_full!H:H,L1467)+COUNTIF(View_full!I:I,N1467)</f>
        <v>0</v>
      </c>
      <c r="AV1467">
        <f>COUNTIFS(Property_Manual!$A$2:$A$1206,Raw!L1467,Property_Manual!$B$2:$B$1206,Raw!M1467,Property_Manual!$C$2:$C$1206,Raw!N1467,Property_Manual!$D$2:$D$1206,Raw!O1467,Property_Manual!$F$2:$F$1206,"x")</f>
        <v>0</v>
      </c>
      <c r="AW1467" t="str">
        <f t="shared" si="710"/>
        <v/>
      </c>
      <c r="AX1467" t="str">
        <f t="shared" si="711"/>
        <v/>
      </c>
      <c r="AY1467" t="str">
        <f t="shared" si="712"/>
        <v/>
      </c>
    </row>
    <row r="1468" spans="1:51" x14ac:dyDescent="0.2">
      <c r="A1468" s="5" t="s">
        <v>1255</v>
      </c>
      <c r="B1468" s="5" t="s">
        <v>49</v>
      </c>
      <c r="C1468" s="5" t="s">
        <v>92</v>
      </c>
      <c r="D1468" s="5" t="s">
        <v>800</v>
      </c>
      <c r="E1468" s="5" t="s">
        <v>1836</v>
      </c>
      <c r="F1468" s="5" t="s">
        <v>230</v>
      </c>
      <c r="G1468">
        <v>1</v>
      </c>
      <c r="I1468" s="5" t="s">
        <v>799</v>
      </c>
      <c r="J1468" s="5" t="s">
        <v>802</v>
      </c>
      <c r="K1468" s="5" t="s">
        <v>297</v>
      </c>
      <c r="L1468" t="str">
        <f t="shared" si="682"/>
        <v>Party</v>
      </c>
      <c r="M1468" t="str">
        <f t="shared" si="683"/>
        <v>partyDetails</v>
      </c>
      <c r="N1468" t="str">
        <f t="shared" si="684"/>
        <v>Company</v>
      </c>
      <c r="O1468" t="str">
        <f t="shared" si="685"/>
        <v/>
      </c>
      <c r="P1468" t="str">
        <f t="shared" si="686"/>
        <v>Carrier</v>
      </c>
      <c r="Q1468" t="str">
        <f t="shared" si="687"/>
        <v>Object</v>
      </c>
      <c r="R1468" t="str">
        <f t="shared" si="688"/>
        <v/>
      </c>
      <c r="S1468" t="str">
        <f t="shared" si="689"/>
        <v/>
      </c>
      <c r="T1468" t="str">
        <f t="shared" si="690"/>
        <v/>
      </c>
      <c r="U1468" t="str">
        <f t="shared" si="691"/>
        <v/>
      </c>
      <c r="V1468" t="str">
        <f t="shared" si="692"/>
        <v/>
      </c>
      <c r="W1468" t="str">
        <f>IF($A1468="Implicit","",COUNTIFS($C$8:C1468,C1468,$A$8:A1468,"Explicit"))</f>
        <v/>
      </c>
      <c r="X1468" t="str">
        <f t="shared" si="693"/>
        <v/>
      </c>
      <c r="Y1468" t="str">
        <f t="shared" si="694"/>
        <v/>
      </c>
      <c r="Z1468" t="str">
        <f t="shared" si="695"/>
        <v/>
      </c>
      <c r="AA1468" t="str">
        <f t="shared" si="696"/>
        <v/>
      </c>
      <c r="AB1468" t="str">
        <f t="shared" si="697"/>
        <v/>
      </c>
      <c r="AC1468" t="str">
        <f t="shared" si="698"/>
        <v/>
      </c>
      <c r="AD1468" t="str">
        <f t="shared" si="699"/>
        <v/>
      </c>
      <c r="AE1468" t="str">
        <f t="shared" si="700"/>
        <v/>
      </c>
      <c r="AF1468" t="str">
        <f t="shared" si="701"/>
        <v/>
      </c>
      <c r="AG1468" t="str">
        <f t="shared" si="702"/>
        <v>"Embedded.Party"</v>
      </c>
      <c r="AH1468" t="str">
        <f t="shared" si="703"/>
        <v>"partyDetails"</v>
      </c>
      <c r="AI1468" t="str">
        <f t="shared" si="704"/>
        <v>"Agent.Company"</v>
      </c>
      <c r="AJ1468" t="str">
        <f t="shared" si="705"/>
        <v>""</v>
      </c>
      <c r="AK1468" t="str">
        <f t="shared" si="706"/>
        <v>"hasOne"</v>
      </c>
      <c r="AL1468" t="str">
        <f t="shared" si="707"/>
        <v>"Embedded.Party","partyDetails","Agent.Company","","hasOne"</v>
      </c>
      <c r="AN1468">
        <f>COUNTIF(View_conceptual!G:G,L1468)</f>
        <v>0</v>
      </c>
      <c r="AO1468">
        <f>COUNTIF(View_conceptual!H:H,L1468)+COUNTIF(View_conceptual!I:I,N1468)</f>
        <v>0</v>
      </c>
      <c r="AQ1468" t="str">
        <f t="shared" si="708"/>
        <v/>
      </c>
      <c r="AR1468" t="str">
        <f t="shared" si="709"/>
        <v/>
      </c>
      <c r="AT1468">
        <f>COUNTIF(View_full!G:G,L1468)</f>
        <v>1</v>
      </c>
      <c r="AU1468">
        <f>COUNTIF(View_full!H:H,L1468)+COUNTIF(View_full!I:I,N1468)</f>
        <v>0</v>
      </c>
      <c r="AV1468">
        <f>COUNTIFS(Property_Manual!$A$2:$A$1206,Raw!L1468,Property_Manual!$B$2:$B$1206,Raw!M1468,Property_Manual!$C$2:$C$1206,Raw!N1468,Property_Manual!$D$2:$D$1206,Raw!O1468,Property_Manual!$F$2:$F$1206,"x")</f>
        <v>0</v>
      </c>
      <c r="AW1468" t="str">
        <f t="shared" si="710"/>
        <v/>
      </c>
      <c r="AX1468" t="str">
        <f t="shared" si="711"/>
        <v/>
      </c>
      <c r="AY1468" t="str">
        <f t="shared" si="712"/>
        <v/>
      </c>
    </row>
    <row r="1469" spans="1:51" x14ac:dyDescent="0.2">
      <c r="A1469" s="5" t="s">
        <v>1255</v>
      </c>
      <c r="B1469" s="5" t="s">
        <v>49</v>
      </c>
      <c r="C1469" s="5" t="s">
        <v>92</v>
      </c>
      <c r="D1469" s="5" t="s">
        <v>800</v>
      </c>
      <c r="E1469" t="s">
        <v>1196</v>
      </c>
      <c r="F1469" s="5" t="s">
        <v>801</v>
      </c>
      <c r="G1469">
        <v>1</v>
      </c>
      <c r="I1469" s="5" t="s">
        <v>799</v>
      </c>
      <c r="J1469" s="5" t="s">
        <v>802</v>
      </c>
      <c r="K1469" s="5" t="s">
        <v>1835</v>
      </c>
      <c r="L1469" t="str">
        <f t="shared" si="682"/>
        <v>Party</v>
      </c>
      <c r="M1469" t="str">
        <f t="shared" si="683"/>
        <v>partyDetails</v>
      </c>
      <c r="N1469" t="str">
        <f t="shared" si="684"/>
        <v>LogisticsAgent</v>
      </c>
      <c r="O1469" t="str">
        <f t="shared" si="685"/>
        <v/>
      </c>
      <c r="P1469" t="str">
        <f t="shared" si="686"/>
        <v>Actor|Organization|Carrier|Person|Company|NonHumanActor|PublicAuthority</v>
      </c>
      <c r="Q1469" t="str">
        <f t="shared" si="687"/>
        <v>Object</v>
      </c>
      <c r="R1469" t="str">
        <f t="shared" si="688"/>
        <v/>
      </c>
      <c r="S1469" t="str">
        <f t="shared" si="689"/>
        <v/>
      </c>
      <c r="T1469" t="str">
        <f t="shared" si="690"/>
        <v/>
      </c>
      <c r="U1469" t="str">
        <f t="shared" si="691"/>
        <v/>
      </c>
      <c r="V1469" t="str">
        <f t="shared" si="692"/>
        <v/>
      </c>
      <c r="W1469" t="str">
        <f>IF($A1469="Implicit","",COUNTIFS($C$8:C1469,C1469,$A$8:A1469,"Explicit"))</f>
        <v/>
      </c>
      <c r="X1469" t="str">
        <f t="shared" si="693"/>
        <v/>
      </c>
      <c r="Y1469" t="str">
        <f t="shared" si="694"/>
        <v/>
      </c>
      <c r="Z1469" t="str">
        <f t="shared" si="695"/>
        <v/>
      </c>
      <c r="AA1469" t="str">
        <f t="shared" si="696"/>
        <v/>
      </c>
      <c r="AB1469" t="str">
        <f t="shared" si="697"/>
        <v/>
      </c>
      <c r="AC1469" t="str">
        <f t="shared" si="698"/>
        <v/>
      </c>
      <c r="AD1469" t="str">
        <f t="shared" si="699"/>
        <v/>
      </c>
      <c r="AE1469" t="str">
        <f t="shared" si="700"/>
        <v/>
      </c>
      <c r="AF1469" t="str">
        <f t="shared" si="701"/>
        <v/>
      </c>
      <c r="AG1469" t="str">
        <f t="shared" si="702"/>
        <v>"Embedded.Party"</v>
      </c>
      <c r="AH1469" t="str">
        <f t="shared" si="703"/>
        <v>"partyDetails"</v>
      </c>
      <c r="AI1469" t="str">
        <f t="shared" si="704"/>
        <v>"Abstract.LogisticsAgent"</v>
      </c>
      <c r="AJ1469" t="str">
        <f t="shared" si="705"/>
        <v>""</v>
      </c>
      <c r="AK1469" t="str">
        <f t="shared" si="706"/>
        <v>"hasOne"</v>
      </c>
      <c r="AL1469" t="str">
        <f t="shared" si="707"/>
        <v>"Embedded.Party","partyDetails","Abstract.LogisticsAgent","","hasOne"</v>
      </c>
      <c r="AN1469">
        <f>COUNTIF(View_conceptual!G:G,L1469)</f>
        <v>0</v>
      </c>
      <c r="AO1469">
        <f>COUNTIF(View_conceptual!H:H,L1469)+COUNTIF(View_conceptual!I:I,N1469)</f>
        <v>0</v>
      </c>
      <c r="AQ1469" t="str">
        <f t="shared" si="708"/>
        <v/>
      </c>
      <c r="AR1469" t="str">
        <f t="shared" si="709"/>
        <v/>
      </c>
      <c r="AT1469">
        <f>COUNTIF(View_full!G:G,L1469)</f>
        <v>1</v>
      </c>
      <c r="AU1469">
        <f>COUNTIF(View_full!H:H,L1469)+COUNTIF(View_full!I:I,N1469)</f>
        <v>0</v>
      </c>
      <c r="AV1469">
        <f>COUNTIFS(Property_Manual!$A$2:$A$1206,Raw!L1469,Property_Manual!$B$2:$B$1206,Raw!M1469,Property_Manual!$C$2:$C$1206,Raw!N1469,Property_Manual!$D$2:$D$1206,Raw!O1469,Property_Manual!$F$2:$F$1206,"x")</f>
        <v>0</v>
      </c>
      <c r="AW1469" t="str">
        <f t="shared" si="710"/>
        <v/>
      </c>
      <c r="AX1469" t="str">
        <f t="shared" si="711"/>
        <v/>
      </c>
      <c r="AY1469" t="str">
        <f t="shared" si="712"/>
        <v/>
      </c>
    </row>
    <row r="1470" spans="1:51" x14ac:dyDescent="0.2">
      <c r="A1470" s="5" t="s">
        <v>1255</v>
      </c>
      <c r="B1470" s="5" t="s">
        <v>49</v>
      </c>
      <c r="C1470" s="5" t="s">
        <v>92</v>
      </c>
      <c r="D1470" s="5" t="s">
        <v>800</v>
      </c>
      <c r="E1470" t="s">
        <v>1836</v>
      </c>
      <c r="F1470" s="5" t="s">
        <v>1130</v>
      </c>
      <c r="G1470">
        <v>1</v>
      </c>
      <c r="I1470" s="5" t="s">
        <v>799</v>
      </c>
      <c r="J1470" s="5" t="s">
        <v>802</v>
      </c>
      <c r="K1470" s="5"/>
      <c r="L1470" t="str">
        <f t="shared" si="682"/>
        <v>Party</v>
      </c>
      <c r="M1470" t="str">
        <f t="shared" si="683"/>
        <v>partyDetails</v>
      </c>
      <c r="N1470" t="str">
        <f t="shared" si="684"/>
        <v>NonHumanActor</v>
      </c>
      <c r="O1470" t="str">
        <f t="shared" si="685"/>
        <v/>
      </c>
      <c r="P1470" t="str">
        <f t="shared" si="686"/>
        <v/>
      </c>
      <c r="Q1470" t="str">
        <f t="shared" si="687"/>
        <v>Object</v>
      </c>
      <c r="R1470" t="str">
        <f t="shared" si="688"/>
        <v/>
      </c>
      <c r="S1470" t="str">
        <f t="shared" si="689"/>
        <v/>
      </c>
      <c r="T1470" t="str">
        <f t="shared" si="690"/>
        <v/>
      </c>
      <c r="U1470" t="str">
        <f t="shared" si="691"/>
        <v/>
      </c>
      <c r="V1470" t="str">
        <f t="shared" si="692"/>
        <v/>
      </c>
      <c r="W1470" t="str">
        <f>IF($A1470="Implicit","",COUNTIFS($C$8:C1470,C1470,$A$8:A1470,"Explicit"))</f>
        <v/>
      </c>
      <c r="X1470" t="str">
        <f t="shared" si="693"/>
        <v/>
      </c>
      <c r="Y1470" t="str">
        <f t="shared" si="694"/>
        <v/>
      </c>
      <c r="Z1470" t="str">
        <f t="shared" si="695"/>
        <v/>
      </c>
      <c r="AA1470" t="str">
        <f t="shared" si="696"/>
        <v/>
      </c>
      <c r="AB1470" t="str">
        <f t="shared" si="697"/>
        <v/>
      </c>
      <c r="AC1470" t="str">
        <f t="shared" si="698"/>
        <v/>
      </c>
      <c r="AD1470" t="str">
        <f t="shared" si="699"/>
        <v/>
      </c>
      <c r="AE1470" t="str">
        <f t="shared" si="700"/>
        <v/>
      </c>
      <c r="AF1470" t="str">
        <f t="shared" si="701"/>
        <v/>
      </c>
      <c r="AG1470" t="str">
        <f t="shared" si="702"/>
        <v>"Embedded.Party"</v>
      </c>
      <c r="AH1470" t="str">
        <f t="shared" si="703"/>
        <v>"partyDetails"</v>
      </c>
      <c r="AI1470" t="str">
        <f t="shared" si="704"/>
        <v>"Agent.NonHumanActor"</v>
      </c>
      <c r="AJ1470" t="str">
        <f t="shared" si="705"/>
        <v>""</v>
      </c>
      <c r="AK1470" t="str">
        <f t="shared" si="706"/>
        <v>"hasOne"</v>
      </c>
      <c r="AL1470" t="str">
        <f t="shared" si="707"/>
        <v>"Embedded.Party","partyDetails","Agent.NonHumanActor","","hasOne"</v>
      </c>
      <c r="AN1470">
        <f>COUNTIF(View_conceptual!G:G,L1470)</f>
        <v>0</v>
      </c>
      <c r="AO1470">
        <f>COUNTIF(View_conceptual!H:H,L1470)+COUNTIF(View_conceptual!I:I,N1470)</f>
        <v>0</v>
      </c>
      <c r="AQ1470" t="str">
        <f t="shared" si="708"/>
        <v/>
      </c>
      <c r="AR1470" t="str">
        <f t="shared" si="709"/>
        <v/>
      </c>
      <c r="AT1470">
        <f>COUNTIF(View_full!G:G,L1470)</f>
        <v>1</v>
      </c>
      <c r="AU1470">
        <f>COUNTIF(View_full!H:H,L1470)+COUNTIF(View_full!I:I,N1470)</f>
        <v>0</v>
      </c>
      <c r="AV1470">
        <f>COUNTIFS(Property_Manual!$A$2:$A$1206,Raw!L1470,Property_Manual!$B$2:$B$1206,Raw!M1470,Property_Manual!$C$2:$C$1206,Raw!N1470,Property_Manual!$D$2:$D$1206,Raw!O1470,Property_Manual!$F$2:$F$1206,"x")</f>
        <v>0</v>
      </c>
      <c r="AW1470" t="str">
        <f t="shared" si="710"/>
        <v/>
      </c>
      <c r="AX1470" t="str">
        <f t="shared" si="711"/>
        <v/>
      </c>
      <c r="AY1470" t="str">
        <f t="shared" si="712"/>
        <v/>
      </c>
    </row>
    <row r="1471" spans="1:51" x14ac:dyDescent="0.2">
      <c r="A1471" s="5" t="s">
        <v>1255</v>
      </c>
      <c r="B1471" s="5" t="s">
        <v>49</v>
      </c>
      <c r="C1471" s="5" t="s">
        <v>92</v>
      </c>
      <c r="D1471" s="5" t="s">
        <v>800</v>
      </c>
      <c r="E1471" s="5" t="s">
        <v>1836</v>
      </c>
      <c r="F1471" s="5" t="s">
        <v>1132</v>
      </c>
      <c r="G1471">
        <v>1</v>
      </c>
      <c r="I1471" s="5" t="s">
        <v>799</v>
      </c>
      <c r="J1471" s="5" t="s">
        <v>802</v>
      </c>
      <c r="K1471" s="5"/>
      <c r="L1471" t="str">
        <f t="shared" si="682"/>
        <v>Party</v>
      </c>
      <c r="M1471" t="str">
        <f t="shared" si="683"/>
        <v>partyDetails</v>
      </c>
      <c r="N1471" t="str">
        <f t="shared" si="684"/>
        <v>PublicAuthority</v>
      </c>
      <c r="O1471" t="str">
        <f t="shared" si="685"/>
        <v/>
      </c>
      <c r="P1471" t="str">
        <f t="shared" si="686"/>
        <v/>
      </c>
      <c r="Q1471" t="str">
        <f t="shared" si="687"/>
        <v>Object</v>
      </c>
      <c r="R1471" t="str">
        <f t="shared" si="688"/>
        <v/>
      </c>
      <c r="S1471" t="str">
        <f t="shared" si="689"/>
        <v/>
      </c>
      <c r="T1471" t="str">
        <f t="shared" si="690"/>
        <v/>
      </c>
      <c r="U1471" t="str">
        <f t="shared" si="691"/>
        <v/>
      </c>
      <c r="V1471" t="str">
        <f t="shared" si="692"/>
        <v/>
      </c>
      <c r="W1471" t="str">
        <f>IF($A1471="Implicit","",COUNTIFS($C$8:C1471,C1471,$A$8:A1471,"Explicit"))</f>
        <v/>
      </c>
      <c r="X1471" t="str">
        <f t="shared" si="693"/>
        <v/>
      </c>
      <c r="Y1471" t="str">
        <f t="shared" si="694"/>
        <v/>
      </c>
      <c r="Z1471" t="str">
        <f t="shared" si="695"/>
        <v/>
      </c>
      <c r="AA1471" t="str">
        <f t="shared" si="696"/>
        <v/>
      </c>
      <c r="AB1471" t="str">
        <f t="shared" si="697"/>
        <v/>
      </c>
      <c r="AC1471" t="str">
        <f t="shared" si="698"/>
        <v/>
      </c>
      <c r="AD1471" t="str">
        <f t="shared" si="699"/>
        <v/>
      </c>
      <c r="AE1471" t="str">
        <f t="shared" si="700"/>
        <v/>
      </c>
      <c r="AF1471" t="str">
        <f t="shared" si="701"/>
        <v/>
      </c>
      <c r="AG1471" t="str">
        <f t="shared" si="702"/>
        <v>"Embedded.Party"</v>
      </c>
      <c r="AH1471" t="str">
        <f t="shared" si="703"/>
        <v>"partyDetails"</v>
      </c>
      <c r="AI1471" t="str">
        <f t="shared" si="704"/>
        <v>"Agent.PublicAuthority"</v>
      </c>
      <c r="AJ1471" t="str">
        <f t="shared" si="705"/>
        <v>""</v>
      </c>
      <c r="AK1471" t="str">
        <f t="shared" si="706"/>
        <v>"hasOne"</v>
      </c>
      <c r="AL1471" t="str">
        <f t="shared" si="707"/>
        <v>"Embedded.Party","partyDetails","Agent.PublicAuthority","","hasOne"</v>
      </c>
      <c r="AN1471">
        <f>COUNTIF(View_conceptual!G:G,L1471)</f>
        <v>0</v>
      </c>
      <c r="AO1471">
        <f>COUNTIF(View_conceptual!H:H,L1471)+COUNTIF(View_conceptual!I:I,N1471)</f>
        <v>0</v>
      </c>
      <c r="AQ1471" t="str">
        <f t="shared" si="708"/>
        <v/>
      </c>
      <c r="AR1471" t="str">
        <f t="shared" si="709"/>
        <v/>
      </c>
      <c r="AT1471">
        <f>COUNTIF(View_full!G:G,L1471)</f>
        <v>1</v>
      </c>
      <c r="AU1471">
        <f>COUNTIF(View_full!H:H,L1471)+COUNTIF(View_full!I:I,N1471)</f>
        <v>0</v>
      </c>
      <c r="AV1471">
        <f>COUNTIFS(Property_Manual!$A$2:$A$1206,Raw!L1471,Property_Manual!$B$2:$B$1206,Raw!M1471,Property_Manual!$C$2:$C$1206,Raw!N1471,Property_Manual!$D$2:$D$1206,Raw!O1471,Property_Manual!$F$2:$F$1206,"x")</f>
        <v>0</v>
      </c>
      <c r="AW1471" t="str">
        <f t="shared" si="710"/>
        <v/>
      </c>
      <c r="AX1471" t="str">
        <f t="shared" si="711"/>
        <v/>
      </c>
      <c r="AY1471" t="str">
        <f t="shared" si="712"/>
        <v/>
      </c>
    </row>
    <row r="1472" spans="1:51" x14ac:dyDescent="0.2">
      <c r="A1472" s="5" t="s">
        <v>1255</v>
      </c>
      <c r="B1472" s="5" t="s">
        <v>49</v>
      </c>
      <c r="C1472" s="5" t="s">
        <v>92</v>
      </c>
      <c r="D1472" s="5" t="s">
        <v>803</v>
      </c>
      <c r="E1472" s="5" t="s">
        <v>1197</v>
      </c>
      <c r="F1472" s="5" t="s">
        <v>2222</v>
      </c>
      <c r="G1472">
        <v>1</v>
      </c>
      <c r="I1472" s="5" t="s">
        <v>799</v>
      </c>
      <c r="J1472" s="5" t="s">
        <v>804</v>
      </c>
      <c r="K1472" s="5"/>
      <c r="L1472" t="str">
        <f t="shared" si="682"/>
        <v>Party</v>
      </c>
      <c r="M1472" t="str">
        <f t="shared" si="683"/>
        <v>partyRole</v>
      </c>
      <c r="N1472" t="str">
        <f t="shared" si="684"/>
        <v>ParticipantIdentifier</v>
      </c>
      <c r="O1472" t="str">
        <f t="shared" si="685"/>
        <v/>
      </c>
      <c r="P1472" t="str">
        <f t="shared" si="686"/>
        <v/>
      </c>
      <c r="Q1472" t="str">
        <f t="shared" si="687"/>
        <v>Object</v>
      </c>
      <c r="R1472" t="str">
        <f t="shared" si="688"/>
        <v/>
      </c>
      <c r="S1472" t="str">
        <f t="shared" si="689"/>
        <v/>
      </c>
      <c r="T1472" t="str">
        <f t="shared" si="690"/>
        <v/>
      </c>
      <c r="U1472" t="str">
        <f t="shared" si="691"/>
        <v/>
      </c>
      <c r="V1472" t="str">
        <f t="shared" si="692"/>
        <v/>
      </c>
      <c r="W1472" t="str">
        <f>IF($A1472="Implicit","",COUNTIFS($C$8:C1472,C1472,$A$8:A1472,"Explicit"))</f>
        <v/>
      </c>
      <c r="X1472" t="str">
        <f t="shared" si="693"/>
        <v/>
      </c>
      <c r="Y1472" t="str">
        <f t="shared" si="694"/>
        <v/>
      </c>
      <c r="Z1472" t="str">
        <f t="shared" si="695"/>
        <v/>
      </c>
      <c r="AA1472" t="str">
        <f t="shared" si="696"/>
        <v/>
      </c>
      <c r="AB1472" t="str">
        <f t="shared" si="697"/>
        <v/>
      </c>
      <c r="AC1472" t="str">
        <f t="shared" si="698"/>
        <v/>
      </c>
      <c r="AD1472" t="str">
        <f t="shared" si="699"/>
        <v/>
      </c>
      <c r="AE1472" t="str">
        <f t="shared" si="700"/>
        <v/>
      </c>
      <c r="AF1472" t="str">
        <f t="shared" si="701"/>
        <v/>
      </c>
      <c r="AG1472" t="str">
        <f t="shared" si="702"/>
        <v>"Embedded.Party"</v>
      </c>
      <c r="AH1472" t="str">
        <f t="shared" si="703"/>
        <v>"partyRole"</v>
      </c>
      <c r="AI1472" t="str">
        <f t="shared" si="704"/>
        <v>"CodeList.ParticipantIdentifier"</v>
      </c>
      <c r="AJ1472" t="str">
        <f t="shared" si="705"/>
        <v>""</v>
      </c>
      <c r="AK1472" t="str">
        <f t="shared" si="706"/>
        <v>"hasOne"</v>
      </c>
      <c r="AL1472" t="str">
        <f t="shared" si="707"/>
        <v>"Embedded.Party","partyRole","CodeList.ParticipantIdentifier","","hasOne"</v>
      </c>
      <c r="AN1472">
        <f>COUNTIF(View_conceptual!G:G,L1472)</f>
        <v>0</v>
      </c>
      <c r="AO1472">
        <f>COUNTIF(View_conceptual!H:H,L1472)+COUNTIF(View_conceptual!I:I,N1472)</f>
        <v>0</v>
      </c>
      <c r="AQ1472" t="str">
        <f t="shared" si="708"/>
        <v/>
      </c>
      <c r="AR1472" t="str">
        <f t="shared" si="709"/>
        <v/>
      </c>
      <c r="AT1472">
        <f>COUNTIF(View_full!G:G,L1472)</f>
        <v>1</v>
      </c>
      <c r="AU1472">
        <f>COUNTIF(View_full!H:H,L1472)+COUNTIF(View_full!I:I,N1472)</f>
        <v>0</v>
      </c>
      <c r="AV1472">
        <f>COUNTIFS(Property_Manual!$A$2:$A$1206,Raw!L1472,Property_Manual!$B$2:$B$1206,Raw!M1472,Property_Manual!$C$2:$C$1206,Raw!N1472,Property_Manual!$D$2:$D$1206,Raw!O1472,Property_Manual!$F$2:$F$1206,"x")</f>
        <v>0</v>
      </c>
      <c r="AW1472" t="str">
        <f t="shared" si="710"/>
        <v/>
      </c>
      <c r="AX1472" t="str">
        <f t="shared" si="711"/>
        <v/>
      </c>
      <c r="AY1472" t="str">
        <f t="shared" si="712"/>
        <v/>
      </c>
    </row>
    <row r="1473" spans="1:51" x14ac:dyDescent="0.2">
      <c r="A1473" s="5" t="s">
        <v>1254</v>
      </c>
      <c r="B1473" s="5" t="s">
        <v>49</v>
      </c>
      <c r="C1473" s="5" t="s">
        <v>92</v>
      </c>
      <c r="D1473" s="5" t="s">
        <v>3178</v>
      </c>
      <c r="E1473" t="s">
        <v>49</v>
      </c>
      <c r="F1473" s="5" t="s">
        <v>3133</v>
      </c>
      <c r="I1473" s="5" t="s">
        <v>799</v>
      </c>
      <c r="J1473" s="5" t="s">
        <v>3179</v>
      </c>
      <c r="K1473" s="5"/>
      <c r="L1473" t="str">
        <f t="shared" si="682"/>
        <v>Party</v>
      </c>
      <c r="M1473" t="str">
        <f t="shared" si="683"/>
        <v>accountNumbers</v>
      </c>
      <c r="N1473" t="str">
        <f t="shared" si="684"/>
        <v>AccountNumber</v>
      </c>
      <c r="O1473" t="str">
        <f t="shared" si="685"/>
        <v/>
      </c>
      <c r="P1473" t="str">
        <f t="shared" si="686"/>
        <v/>
      </c>
      <c r="Q1473" t="str">
        <f t="shared" si="687"/>
        <v>Object</v>
      </c>
      <c r="R1473" t="str">
        <f t="shared" si="688"/>
        <v>"Embedded"</v>
      </c>
      <c r="S1473" t="str">
        <f t="shared" si="689"/>
        <v>"Party"</v>
      </c>
      <c r="T1473" t="str">
        <f t="shared" si="690"/>
        <v>"accountNumbers"</v>
      </c>
      <c r="U1473" t="str">
        <f t="shared" si="691"/>
        <v>"Embedded"</v>
      </c>
      <c r="V1473" t="str">
        <f t="shared" si="692"/>
        <v>"AccountNumber"</v>
      </c>
      <c r="W1473">
        <f>IF($A1473="Implicit","",COUNTIFS($C$8:C1473,C1473,$A$8:A1473,"Explicit"))</f>
        <v>3</v>
      </c>
      <c r="X1473" t="str">
        <f t="shared" si="693"/>
        <v>"Refers to a Company and its role in a specific context; e.g Company A as shipper. Cargo-XML Code List 1.15 can be used as a reference with the addition of "Notify Party""</v>
      </c>
      <c r="Y1473" t="str">
        <f t="shared" si="694"/>
        <v>"Information about account numbers"</v>
      </c>
      <c r="Z1473" t="str">
        <f t="shared" si="695"/>
        <v>"true"</v>
      </c>
      <c r="AA1473" t="str">
        <f t="shared" si="696"/>
        <v>"false"</v>
      </c>
      <c r="AB1473" t="str">
        <f t="shared" si="697"/>
        <v>""</v>
      </c>
      <c r="AC1473" t="str">
        <f t="shared" si="698"/>
        <v>"https://onerecord.iata.org/ns/cargo#Party"</v>
      </c>
      <c r="AD1473" t="str">
        <f t="shared" si="699"/>
        <v>"https://onerecord.iata.org/ns/cargo#accountNumbers"</v>
      </c>
      <c r="AE1473" t="str">
        <f t="shared" si="700"/>
        <v>"https://onerecord.iata.org/ns/cargo#AccountNumber"</v>
      </c>
      <c r="AF1473" t="str">
        <f t="shared" si="701"/>
        <v>"Embedded","Party","accountNumbers","Embedded","AccountNumber",3,"Refers to a Company and its role in a specific context; e.g Company A as shipper. Cargo-XML Code List 1.15 can be used as a reference with the addition of "Notify Party"","Information about account numbers","true","false","","https://onerecord.iata.org/ns/cargo#Party","https://onerecord.iata.org/ns/cargo#accountNumbers","https://onerecord.iata.org/ns/cargo#AccountNumber"</v>
      </c>
      <c r="AG1473" t="str">
        <f t="shared" si="702"/>
        <v>"Embedded.Party"</v>
      </c>
      <c r="AH1473" t="str">
        <f t="shared" si="703"/>
        <v>"accountNumbers"</v>
      </c>
      <c r="AI1473" t="str">
        <f t="shared" si="704"/>
        <v>"Embedded.AccountNumber"</v>
      </c>
      <c r="AJ1473" t="str">
        <f t="shared" si="705"/>
        <v>""</v>
      </c>
      <c r="AK1473" t="str">
        <f t="shared" si="706"/>
        <v>"hasMany"</v>
      </c>
      <c r="AL1473" t="str">
        <f t="shared" si="707"/>
        <v>"Embedded.Party","accountNumbers","Embedded.AccountNumber","","hasMany"</v>
      </c>
      <c r="AN1473">
        <f>COUNTIF(View_conceptual!G:G,L1473)</f>
        <v>0</v>
      </c>
      <c r="AO1473">
        <f>COUNTIF(View_conceptual!H:H,L1473)+COUNTIF(View_conceptual!I:I,N1473)</f>
        <v>0</v>
      </c>
      <c r="AQ1473" t="str">
        <f t="shared" si="708"/>
        <v/>
      </c>
      <c r="AR1473" t="str">
        <f t="shared" si="709"/>
        <v/>
      </c>
      <c r="AT1473">
        <f>COUNTIF(View_full!G:G,L1473)</f>
        <v>1</v>
      </c>
      <c r="AU1473">
        <f>COUNTIF(View_full!H:H,L1473)+COUNTIF(View_full!I:I,N1473)</f>
        <v>0</v>
      </c>
      <c r="AV1473">
        <f>COUNTIFS(Property_Manual!$A$2:$A$1206,Raw!L1473,Property_Manual!$B$2:$B$1206,Raw!M1473,Property_Manual!$C$2:$C$1206,Raw!N1473,Property_Manual!$D$2:$D$1206,Raw!O1473,Property_Manual!$F$2:$F$1206,"x")</f>
        <v>0</v>
      </c>
      <c r="AW1473" t="str">
        <f t="shared" si="710"/>
        <v>"Embedded","Party","accountNumbers","Embedded","AccountNumber",3,"Refers to a Company and its role in a specific context; e.g Company A as shipper. Cargo-XML Code List 1.15 can be used as a reference with the addition of "Notify Party"","Information about account numbers","true","false","","https://onerecord.iata.org/ns/cargo#Party","https://onerecord.iata.org/ns/cargo#accountNumbers","https://onerecord.iata.org/ns/cargo#AccountNumber"</v>
      </c>
      <c r="AX1473" t="str">
        <f t="shared" si="711"/>
        <v/>
      </c>
      <c r="AY1473" t="str">
        <f t="shared" si="712"/>
        <v/>
      </c>
    </row>
    <row r="1474" spans="1:51" x14ac:dyDescent="0.2">
      <c r="A1474" s="5" t="s">
        <v>1254</v>
      </c>
      <c r="B1474" s="5" t="s">
        <v>49</v>
      </c>
      <c r="C1474" s="5" t="s">
        <v>92</v>
      </c>
      <c r="D1474" s="5" t="s">
        <v>145</v>
      </c>
      <c r="E1474" t="s">
        <v>49</v>
      </c>
      <c r="F1474" s="5" t="s">
        <v>146</v>
      </c>
      <c r="I1474" s="5" t="s">
        <v>799</v>
      </c>
      <c r="J1474" s="5" t="s">
        <v>147</v>
      </c>
      <c r="K1474" s="5"/>
      <c r="L1474" t="str">
        <f t="shared" si="682"/>
        <v>Party</v>
      </c>
      <c r="M1474" t="str">
        <f t="shared" si="683"/>
        <v>otherIdentifiers</v>
      </c>
      <c r="N1474" t="str">
        <f t="shared" si="684"/>
        <v>OtherIdentifier</v>
      </c>
      <c r="O1474" t="str">
        <f t="shared" si="685"/>
        <v/>
      </c>
      <c r="P1474" t="str">
        <f t="shared" si="686"/>
        <v/>
      </c>
      <c r="Q1474" t="str">
        <f t="shared" si="687"/>
        <v>Object</v>
      </c>
      <c r="R1474" t="str">
        <f t="shared" si="688"/>
        <v>"Embedded"</v>
      </c>
      <c r="S1474" t="str">
        <f t="shared" si="689"/>
        <v>"Party"</v>
      </c>
      <c r="T1474" t="str">
        <f t="shared" si="690"/>
        <v>"otherIdentifiers"</v>
      </c>
      <c r="U1474" t="str">
        <f t="shared" si="691"/>
        <v>"Embedded"</v>
      </c>
      <c r="V1474" t="str">
        <f t="shared" si="692"/>
        <v>"OtherIdentifier"</v>
      </c>
      <c r="W1474">
        <f>IF($A1474="Implicit","",COUNTIFS($C$8:C1474,C1474,$A$8:A1474,"Explicit"))</f>
        <v>4</v>
      </c>
      <c r="X1474" t="str">
        <f t="shared" si="693"/>
        <v>"Refers to a Company and its role in a specific context; e.g Company A as shipper. Cargo-XML Code List 1.15 can be used as a reference with the addition of "Notify Party""</v>
      </c>
      <c r="Y1474" t="str">
        <f t="shared" si="694"/>
        <v>"Details about any other identifier; depending on the context of use"</v>
      </c>
      <c r="Z1474" t="str">
        <f t="shared" si="695"/>
        <v>"true"</v>
      </c>
      <c r="AA1474" t="str">
        <f t="shared" si="696"/>
        <v>"false"</v>
      </c>
      <c r="AB1474" t="str">
        <f t="shared" si="697"/>
        <v>""</v>
      </c>
      <c r="AC1474" t="str">
        <f t="shared" si="698"/>
        <v>"https://onerecord.iata.org/ns/cargo#Party"</v>
      </c>
      <c r="AD1474" t="str">
        <f t="shared" si="699"/>
        <v>"https://onerecord.iata.org/ns/cargo#otherIdentifiers"</v>
      </c>
      <c r="AE1474" t="str">
        <f t="shared" si="700"/>
        <v>"https://onerecord.iata.org/ns/cargo#OtherIdentifier"</v>
      </c>
      <c r="AF1474" t="str">
        <f t="shared" si="701"/>
        <v>"Embedded","Party","otherIdentifiers","Embedded","OtherIdentifier",4,"Refers to a Company and its role in a specific context; e.g Company A as shipper. Cargo-XML Code List 1.15 can be used as a reference with the addition of "Notify Party"","Details about any other identifier; depending on the context of use","true","false","","https://onerecord.iata.org/ns/cargo#Party","https://onerecord.iata.org/ns/cargo#otherIdentifiers","https://onerecord.iata.org/ns/cargo#OtherIdentifier"</v>
      </c>
      <c r="AG1474" t="str">
        <f t="shared" si="702"/>
        <v>"Embedded.Party"</v>
      </c>
      <c r="AH1474" t="str">
        <f t="shared" si="703"/>
        <v>"otherIdentifiers"</v>
      </c>
      <c r="AI1474" t="str">
        <f t="shared" si="704"/>
        <v>"Embedded.OtherIdentifier"</v>
      </c>
      <c r="AJ1474" t="str">
        <f t="shared" si="705"/>
        <v>""</v>
      </c>
      <c r="AK1474" t="str">
        <f t="shared" si="706"/>
        <v>"hasMany"</v>
      </c>
      <c r="AL1474" t="str">
        <f t="shared" si="707"/>
        <v>"Embedded.Party","otherIdentifiers","Embedded.OtherIdentifier","","hasMany"</v>
      </c>
      <c r="AN1474">
        <f>COUNTIF(View_conceptual!G:G,L1474)</f>
        <v>0</v>
      </c>
      <c r="AO1474">
        <f>COUNTIF(View_conceptual!H:H,L1474)+COUNTIF(View_conceptual!I:I,N1474)</f>
        <v>0</v>
      </c>
      <c r="AQ1474" t="str">
        <f t="shared" si="708"/>
        <v/>
      </c>
      <c r="AR1474" t="str">
        <f t="shared" si="709"/>
        <v/>
      </c>
      <c r="AT1474">
        <f>COUNTIF(View_full!G:G,L1474)</f>
        <v>1</v>
      </c>
      <c r="AU1474">
        <f>COUNTIF(View_full!H:H,L1474)+COUNTIF(View_full!I:I,N1474)</f>
        <v>0</v>
      </c>
      <c r="AV1474">
        <f>COUNTIFS(Property_Manual!$A$2:$A$1206,Raw!L1474,Property_Manual!$B$2:$B$1206,Raw!M1474,Property_Manual!$C$2:$C$1206,Raw!N1474,Property_Manual!$D$2:$D$1206,Raw!O1474,Property_Manual!$F$2:$F$1206,"x")</f>
        <v>0</v>
      </c>
      <c r="AW1474" t="str">
        <f t="shared" si="710"/>
        <v>"Embedded","Party","otherIdentifiers","Embedded","OtherIdentifier",4,"Refers to a Company and its role in a specific context; e.g Company A as shipper. Cargo-XML Code List 1.15 can be used as a reference with the addition of "Notify Party"","Details about any other identifier; depending on the context of use","true","false","","https://onerecord.iata.org/ns/cargo#Party","https://onerecord.iata.org/ns/cargo#otherIdentifiers","https://onerecord.iata.org/ns/cargo#OtherIdentifier"</v>
      </c>
      <c r="AX1474" t="str">
        <f t="shared" si="711"/>
        <v/>
      </c>
      <c r="AY1474" t="str">
        <f t="shared" si="712"/>
        <v/>
      </c>
    </row>
    <row r="1475" spans="1:51" x14ac:dyDescent="0.2">
      <c r="A1475" s="5" t="s">
        <v>1255</v>
      </c>
      <c r="B1475" s="5" t="s">
        <v>49</v>
      </c>
      <c r="C1475" s="5" t="s">
        <v>92</v>
      </c>
      <c r="D1475" s="5" t="s">
        <v>3178</v>
      </c>
      <c r="E1475" t="s">
        <v>49</v>
      </c>
      <c r="F1475" s="5" t="s">
        <v>3133</v>
      </c>
      <c r="I1475" s="5" t="s">
        <v>799</v>
      </c>
      <c r="J1475" s="5" t="s">
        <v>3179</v>
      </c>
      <c r="K1475" s="5"/>
      <c r="L1475" t="str">
        <f t="shared" si="682"/>
        <v>Party</v>
      </c>
      <c r="M1475" t="str">
        <f t="shared" si="683"/>
        <v>accountNumbers</v>
      </c>
      <c r="N1475" t="str">
        <f t="shared" si="684"/>
        <v>AccountNumber</v>
      </c>
      <c r="O1475" t="str">
        <f t="shared" si="685"/>
        <v/>
      </c>
      <c r="P1475" t="str">
        <f t="shared" si="686"/>
        <v/>
      </c>
      <c r="Q1475" t="str">
        <f t="shared" si="687"/>
        <v>Object</v>
      </c>
      <c r="R1475" t="str">
        <f t="shared" si="688"/>
        <v/>
      </c>
      <c r="S1475" t="str">
        <f t="shared" si="689"/>
        <v/>
      </c>
      <c r="T1475" t="str">
        <f t="shared" si="690"/>
        <v/>
      </c>
      <c r="U1475" t="str">
        <f t="shared" si="691"/>
        <v/>
      </c>
      <c r="V1475" t="str">
        <f t="shared" si="692"/>
        <v/>
      </c>
      <c r="W1475" t="str">
        <f>IF($A1475="Implicit","",COUNTIFS($C$8:C1475,C1475,$A$8:A1475,"Explicit"))</f>
        <v/>
      </c>
      <c r="X1475" t="str">
        <f t="shared" si="693"/>
        <v/>
      </c>
      <c r="Y1475" t="str">
        <f t="shared" si="694"/>
        <v/>
      </c>
      <c r="Z1475" t="str">
        <f t="shared" si="695"/>
        <v/>
      </c>
      <c r="AA1475" t="str">
        <f t="shared" si="696"/>
        <v/>
      </c>
      <c r="AB1475" t="str">
        <f t="shared" si="697"/>
        <v/>
      </c>
      <c r="AC1475" t="str">
        <f t="shared" si="698"/>
        <v/>
      </c>
      <c r="AD1475" t="str">
        <f t="shared" si="699"/>
        <v/>
      </c>
      <c r="AE1475" t="str">
        <f t="shared" si="700"/>
        <v/>
      </c>
      <c r="AF1475" t="str">
        <f t="shared" si="701"/>
        <v/>
      </c>
      <c r="AG1475" t="str">
        <f t="shared" si="702"/>
        <v>"Embedded.Party"</v>
      </c>
      <c r="AH1475" t="str">
        <f t="shared" si="703"/>
        <v>"accountNumbers"</v>
      </c>
      <c r="AI1475" t="str">
        <f t="shared" si="704"/>
        <v>"Embedded.AccountNumber"</v>
      </c>
      <c r="AJ1475" t="str">
        <f t="shared" si="705"/>
        <v>""</v>
      </c>
      <c r="AK1475" t="str">
        <f t="shared" si="706"/>
        <v>"hasMany"</v>
      </c>
      <c r="AL1475" t="str">
        <f t="shared" si="707"/>
        <v>"Embedded.Party","accountNumbers","Embedded.AccountNumber","","hasMany"</v>
      </c>
      <c r="AN1475">
        <f>COUNTIF(View_conceptual!G:G,L1475)</f>
        <v>0</v>
      </c>
      <c r="AO1475">
        <f>COUNTIF(View_conceptual!H:H,L1475)+COUNTIF(View_conceptual!I:I,N1475)</f>
        <v>0</v>
      </c>
      <c r="AQ1475" t="str">
        <f t="shared" si="708"/>
        <v/>
      </c>
      <c r="AR1475" t="str">
        <f t="shared" si="709"/>
        <v/>
      </c>
      <c r="AT1475">
        <f>COUNTIF(View_full!G:G,L1475)</f>
        <v>1</v>
      </c>
      <c r="AU1475">
        <f>COUNTIF(View_full!H:H,L1475)+COUNTIF(View_full!I:I,N1475)</f>
        <v>0</v>
      </c>
      <c r="AV1475">
        <f>COUNTIFS(Property_Manual!$A$2:$A$1206,Raw!L1475,Property_Manual!$B$2:$B$1206,Raw!M1475,Property_Manual!$C$2:$C$1206,Raw!N1475,Property_Manual!$D$2:$D$1206,Raw!O1475,Property_Manual!$F$2:$F$1206,"x")</f>
        <v>0</v>
      </c>
      <c r="AW1475" t="str">
        <f t="shared" si="710"/>
        <v/>
      </c>
      <c r="AX1475" t="str">
        <f t="shared" si="711"/>
        <v/>
      </c>
      <c r="AY1475" t="str">
        <f t="shared" si="712"/>
        <v/>
      </c>
    </row>
    <row r="1476" spans="1:51" x14ac:dyDescent="0.2">
      <c r="A1476" s="5" t="s">
        <v>1255</v>
      </c>
      <c r="B1476" s="5" t="s">
        <v>49</v>
      </c>
      <c r="C1476" s="5" t="s">
        <v>92</v>
      </c>
      <c r="D1476" s="5" t="s">
        <v>145</v>
      </c>
      <c r="E1476" t="s">
        <v>49</v>
      </c>
      <c r="F1476" s="5" t="s">
        <v>146</v>
      </c>
      <c r="I1476" s="5" t="s">
        <v>799</v>
      </c>
      <c r="J1476" s="5" t="s">
        <v>147</v>
      </c>
      <c r="K1476" s="5"/>
      <c r="L1476" t="str">
        <f t="shared" si="682"/>
        <v>Party</v>
      </c>
      <c r="M1476" t="str">
        <f t="shared" si="683"/>
        <v>otherIdentifiers</v>
      </c>
      <c r="N1476" t="str">
        <f t="shared" si="684"/>
        <v>OtherIdentifier</v>
      </c>
      <c r="O1476" t="str">
        <f t="shared" si="685"/>
        <v/>
      </c>
      <c r="P1476" t="str">
        <f t="shared" si="686"/>
        <v/>
      </c>
      <c r="Q1476" t="str">
        <f t="shared" si="687"/>
        <v>Object</v>
      </c>
      <c r="R1476" t="str">
        <f t="shared" si="688"/>
        <v/>
      </c>
      <c r="S1476" t="str">
        <f t="shared" si="689"/>
        <v/>
      </c>
      <c r="T1476" t="str">
        <f t="shared" si="690"/>
        <v/>
      </c>
      <c r="U1476" t="str">
        <f t="shared" si="691"/>
        <v/>
      </c>
      <c r="V1476" t="str">
        <f t="shared" si="692"/>
        <v/>
      </c>
      <c r="W1476" t="str">
        <f>IF($A1476="Implicit","",COUNTIFS($C$8:C1476,C1476,$A$8:A1476,"Explicit"))</f>
        <v/>
      </c>
      <c r="X1476" t="str">
        <f t="shared" si="693"/>
        <v/>
      </c>
      <c r="Y1476" t="str">
        <f t="shared" si="694"/>
        <v/>
      </c>
      <c r="Z1476" t="str">
        <f t="shared" si="695"/>
        <v/>
      </c>
      <c r="AA1476" t="str">
        <f t="shared" si="696"/>
        <v/>
      </c>
      <c r="AB1476" t="str">
        <f t="shared" si="697"/>
        <v/>
      </c>
      <c r="AC1476" t="str">
        <f t="shared" si="698"/>
        <v/>
      </c>
      <c r="AD1476" t="str">
        <f t="shared" si="699"/>
        <v/>
      </c>
      <c r="AE1476" t="str">
        <f t="shared" si="700"/>
        <v/>
      </c>
      <c r="AF1476" t="str">
        <f t="shared" si="701"/>
        <v/>
      </c>
      <c r="AG1476" t="str">
        <f t="shared" si="702"/>
        <v>"Embedded.Party"</v>
      </c>
      <c r="AH1476" t="str">
        <f t="shared" si="703"/>
        <v>"otherIdentifiers"</v>
      </c>
      <c r="AI1476" t="str">
        <f t="shared" si="704"/>
        <v>"Embedded.OtherIdentifier"</v>
      </c>
      <c r="AJ1476" t="str">
        <f t="shared" si="705"/>
        <v>""</v>
      </c>
      <c r="AK1476" t="str">
        <f t="shared" si="706"/>
        <v>"hasMany"</v>
      </c>
      <c r="AL1476" t="str">
        <f t="shared" si="707"/>
        <v>"Embedded.Party","otherIdentifiers","Embedded.OtherIdentifier","","hasMany"</v>
      </c>
      <c r="AN1476">
        <f>COUNTIF(View_conceptual!G:G,L1476)</f>
        <v>0</v>
      </c>
      <c r="AO1476">
        <f>COUNTIF(View_conceptual!H:H,L1476)+COUNTIF(View_conceptual!I:I,N1476)</f>
        <v>0</v>
      </c>
      <c r="AQ1476" t="str">
        <f t="shared" si="708"/>
        <v/>
      </c>
      <c r="AR1476" t="str">
        <f t="shared" si="709"/>
        <v/>
      </c>
      <c r="AT1476">
        <f>COUNTIF(View_full!G:G,L1476)</f>
        <v>1</v>
      </c>
      <c r="AU1476">
        <f>COUNTIF(View_full!H:H,L1476)+COUNTIF(View_full!I:I,N1476)</f>
        <v>0</v>
      </c>
      <c r="AV1476">
        <f>COUNTIFS(Property_Manual!$A$2:$A$1206,Raw!L1476,Property_Manual!$B$2:$B$1206,Raw!M1476,Property_Manual!$C$2:$C$1206,Raw!N1476,Property_Manual!$D$2:$D$1206,Raw!O1476,Property_Manual!$F$2:$F$1206,"x")</f>
        <v>0</v>
      </c>
      <c r="AW1476" t="str">
        <f t="shared" si="710"/>
        <v/>
      </c>
      <c r="AX1476" t="str">
        <f t="shared" si="711"/>
        <v/>
      </c>
      <c r="AY1476" t="str">
        <f t="shared" si="712"/>
        <v/>
      </c>
    </row>
    <row r="1477" spans="1:51" x14ac:dyDescent="0.2">
      <c r="A1477" s="5" t="s">
        <v>1254</v>
      </c>
      <c r="B1477" s="5" t="s">
        <v>1836</v>
      </c>
      <c r="C1477" s="5" t="s">
        <v>390</v>
      </c>
      <c r="D1477" s="5" t="s">
        <v>99</v>
      </c>
      <c r="E1477" t="s">
        <v>1836</v>
      </c>
      <c r="F1477" s="5" t="s">
        <v>100</v>
      </c>
      <c r="G1477">
        <v>1</v>
      </c>
      <c r="H1477" t="s">
        <v>29</v>
      </c>
      <c r="I1477" s="5" t="s">
        <v>391</v>
      </c>
      <c r="J1477" s="5" t="s">
        <v>102</v>
      </c>
      <c r="K1477" s="5" t="s">
        <v>1830</v>
      </c>
      <c r="L1477" t="str">
        <f t="shared" si="682"/>
        <v>Person</v>
      </c>
      <c r="M1477" t="str">
        <f t="shared" si="683"/>
        <v>associatedOrganization</v>
      </c>
      <c r="N1477" t="str">
        <f t="shared" si="684"/>
        <v>Organization</v>
      </c>
      <c r="O1477" t="str">
        <f t="shared" si="685"/>
        <v>contactPersons</v>
      </c>
      <c r="P1477" t="str">
        <f t="shared" si="686"/>
        <v>Carrier|Company|PublicAuthority</v>
      </c>
      <c r="Q1477" t="str">
        <f t="shared" si="687"/>
        <v>Object</v>
      </c>
      <c r="R1477" t="str">
        <f t="shared" si="688"/>
        <v>"Agent"</v>
      </c>
      <c r="S1477" t="str">
        <f t="shared" si="689"/>
        <v>"Person"</v>
      </c>
      <c r="T1477" t="str">
        <f t="shared" si="690"/>
        <v>"associatedOrganization"</v>
      </c>
      <c r="U1477" t="str">
        <f t="shared" si="691"/>
        <v>"Agent"</v>
      </c>
      <c r="V1477" t="str">
        <f t="shared" si="692"/>
        <v>"Organization"</v>
      </c>
      <c r="W1477">
        <f>IF($A1477="Implicit","",COUNTIFS($C$8:C1477,C1477,$A$8:A1477,"Explicit"))</f>
        <v>1</v>
      </c>
      <c r="X1477" t="str">
        <f t="shared" si="693"/>
        <v>"Person details"</v>
      </c>
      <c r="Y1477" t="str">
        <f t="shared" si="694"/>
        <v>"Reference to the Organization the Actor is associated with"</v>
      </c>
      <c r="Z1477" t="str">
        <f t="shared" si="695"/>
        <v>"false"</v>
      </c>
      <c r="AA1477" t="str">
        <f t="shared" si="696"/>
        <v>"false"</v>
      </c>
      <c r="AB1477" t="str">
        <f t="shared" si="697"/>
        <v>"Carrier|Company|PublicAuthority"</v>
      </c>
      <c r="AC1477" t="str">
        <f t="shared" si="698"/>
        <v>"https://onerecord.iata.org/ns/cargo#Person"</v>
      </c>
      <c r="AD1477" t="str">
        <f t="shared" si="699"/>
        <v>"https://onerecord.iata.org/ns/cargo#associatedOrganization"</v>
      </c>
      <c r="AE1477" t="str">
        <f t="shared" si="700"/>
        <v>"https://onerecord.iata.org/ns/cargo#Organization"</v>
      </c>
      <c r="AF1477" t="str">
        <f t="shared" si="701"/>
        <v>"Agent","Person","associatedOrganization","Agent","Organization",1,"Person details","Reference to the Organization the Actor is associated with","false","false","Carrier|Company|PublicAuthority","https://onerecord.iata.org/ns/cargo#Person","https://onerecord.iata.org/ns/cargo#associatedOrganization","https://onerecord.iata.org/ns/cargo#Organization"</v>
      </c>
      <c r="AG1477" t="str">
        <f t="shared" si="702"/>
        <v>"Agent.Person"</v>
      </c>
      <c r="AH1477" t="str">
        <f t="shared" si="703"/>
        <v>"associatedOrganization"</v>
      </c>
      <c r="AI1477" t="str">
        <f t="shared" si="704"/>
        <v>"Agent.Organization"</v>
      </c>
      <c r="AJ1477" t="str">
        <f t="shared" si="705"/>
        <v>"contactPersons"</v>
      </c>
      <c r="AK1477" t="str">
        <f t="shared" si="706"/>
        <v>"hasOne"</v>
      </c>
      <c r="AL1477" t="str">
        <f t="shared" si="707"/>
        <v>"Agent.Person","associatedOrganization","Agent.Organization","contactPersons","hasOne"</v>
      </c>
      <c r="AN1477">
        <f>COUNTIF(View_conceptual!G:G,L1477)</f>
        <v>1</v>
      </c>
      <c r="AO1477">
        <f>COUNTIF(View_conceptual!H:H,L1477)+COUNTIF(View_conceptual!I:I,N1477)</f>
        <v>0</v>
      </c>
      <c r="AQ1477" t="str">
        <f t="shared" si="708"/>
        <v>"Agent","Person","associatedOrganization","Agent","Organization",1,"Person details","Reference to the Organization the Actor is associated with","false","false","Carrier|Company|PublicAuthority","https://onerecord.iata.org/ns/cargo#Person","https://onerecord.iata.org/ns/cargo#associatedOrganization","https://onerecord.iata.org/ns/cargo#Organization"</v>
      </c>
      <c r="AR1477" t="str">
        <f t="shared" si="709"/>
        <v/>
      </c>
      <c r="AT1477">
        <f>COUNTIF(View_full!G:G,L1477)</f>
        <v>1</v>
      </c>
      <c r="AU1477">
        <f>COUNTIF(View_full!H:H,L1477)+COUNTIF(View_full!I:I,N1477)</f>
        <v>0</v>
      </c>
      <c r="AV1477">
        <f>COUNTIFS(Property_Manual!$A$2:$A$1206,Raw!L1477,Property_Manual!$B$2:$B$1206,Raw!M1477,Property_Manual!$C$2:$C$1206,Raw!N1477,Property_Manual!$D$2:$D$1206,Raw!O1477,Property_Manual!$F$2:$F$1206,"x")</f>
        <v>0</v>
      </c>
      <c r="AW1477" t="str">
        <f t="shared" si="710"/>
        <v>"Agent","Person","associatedOrganization","Agent","Organization",1,"Person details","Reference to the Organization the Actor is associated with","false","false","Carrier|Company|PublicAuthority","https://onerecord.iata.org/ns/cargo#Person","https://onerecord.iata.org/ns/cargo#associatedOrganization","https://onerecord.iata.org/ns/cargo#Organization"</v>
      </c>
      <c r="AX1477" t="str">
        <f t="shared" si="711"/>
        <v/>
      </c>
      <c r="AY1477" t="str">
        <f t="shared" si="712"/>
        <v/>
      </c>
    </row>
    <row r="1478" spans="1:51" x14ac:dyDescent="0.2">
      <c r="A1478" s="5" t="s">
        <v>1255</v>
      </c>
      <c r="B1478" s="5" t="s">
        <v>1836</v>
      </c>
      <c r="C1478" s="5" t="s">
        <v>390</v>
      </c>
      <c r="D1478" s="5" t="s">
        <v>99</v>
      </c>
      <c r="E1478" t="s">
        <v>1836</v>
      </c>
      <c r="F1478" s="5" t="s">
        <v>100</v>
      </c>
      <c r="G1478">
        <v>1</v>
      </c>
      <c r="H1478" t="s">
        <v>29</v>
      </c>
      <c r="I1478" s="5" t="s">
        <v>391</v>
      </c>
      <c r="J1478" s="5" t="s">
        <v>102</v>
      </c>
      <c r="K1478" s="5" t="s">
        <v>1830</v>
      </c>
      <c r="L1478" t="str">
        <f t="shared" si="682"/>
        <v>Person</v>
      </c>
      <c r="M1478" t="str">
        <f t="shared" si="683"/>
        <v>associatedOrganization</v>
      </c>
      <c r="N1478" t="str">
        <f t="shared" si="684"/>
        <v>Organization</v>
      </c>
      <c r="O1478" t="str">
        <f t="shared" si="685"/>
        <v>contactPersons</v>
      </c>
      <c r="P1478" t="str">
        <f t="shared" si="686"/>
        <v>Carrier|Company|PublicAuthority</v>
      </c>
      <c r="Q1478" t="str">
        <f t="shared" si="687"/>
        <v>Object</v>
      </c>
      <c r="R1478" t="str">
        <f t="shared" si="688"/>
        <v/>
      </c>
      <c r="S1478" t="str">
        <f t="shared" si="689"/>
        <v/>
      </c>
      <c r="T1478" t="str">
        <f t="shared" si="690"/>
        <v/>
      </c>
      <c r="U1478" t="str">
        <f t="shared" si="691"/>
        <v/>
      </c>
      <c r="V1478" t="str">
        <f t="shared" si="692"/>
        <v/>
      </c>
      <c r="W1478" t="str">
        <f>IF($A1478="Implicit","",COUNTIFS($C$8:C1478,C1478,$A$8:A1478,"Explicit"))</f>
        <v/>
      </c>
      <c r="X1478" t="str">
        <f t="shared" si="693"/>
        <v/>
      </c>
      <c r="Y1478" t="str">
        <f t="shared" si="694"/>
        <v/>
      </c>
      <c r="Z1478" t="str">
        <f t="shared" si="695"/>
        <v/>
      </c>
      <c r="AA1478" t="str">
        <f t="shared" si="696"/>
        <v/>
      </c>
      <c r="AB1478" t="str">
        <f t="shared" si="697"/>
        <v/>
      </c>
      <c r="AC1478" t="str">
        <f t="shared" si="698"/>
        <v/>
      </c>
      <c r="AD1478" t="str">
        <f t="shared" si="699"/>
        <v/>
      </c>
      <c r="AE1478" t="str">
        <f t="shared" si="700"/>
        <v/>
      </c>
      <c r="AF1478" t="str">
        <f t="shared" si="701"/>
        <v/>
      </c>
      <c r="AG1478" t="str">
        <f t="shared" si="702"/>
        <v>"Agent.Person"</v>
      </c>
      <c r="AH1478" t="str">
        <f t="shared" si="703"/>
        <v>"associatedOrganization"</v>
      </c>
      <c r="AI1478" t="str">
        <f t="shared" si="704"/>
        <v>"Agent.Organization"</v>
      </c>
      <c r="AJ1478" t="str">
        <f t="shared" si="705"/>
        <v>"contactPersons"</v>
      </c>
      <c r="AK1478" t="str">
        <f t="shared" si="706"/>
        <v>"hasOne"</v>
      </c>
      <c r="AL1478" t="str">
        <f t="shared" si="707"/>
        <v>"Agent.Person","associatedOrganization","Agent.Organization","contactPersons","hasOne"</v>
      </c>
      <c r="AN1478">
        <f>COUNTIF(View_conceptual!G:G,L1478)</f>
        <v>1</v>
      </c>
      <c r="AO1478">
        <f>COUNTIF(View_conceptual!H:H,L1478)+COUNTIF(View_conceptual!I:I,N1478)</f>
        <v>0</v>
      </c>
      <c r="AQ1478" t="str">
        <f t="shared" si="708"/>
        <v/>
      </c>
      <c r="AR1478" t="str">
        <f t="shared" si="709"/>
        <v/>
      </c>
      <c r="AT1478">
        <f>COUNTIF(View_full!G:G,L1478)</f>
        <v>1</v>
      </c>
      <c r="AU1478">
        <f>COUNTIF(View_full!H:H,L1478)+COUNTIF(View_full!I:I,N1478)</f>
        <v>0</v>
      </c>
      <c r="AV1478">
        <f>COUNTIFS(Property_Manual!$A$2:$A$1206,Raw!L1478,Property_Manual!$B$2:$B$1206,Raw!M1478,Property_Manual!$C$2:$C$1206,Raw!N1478,Property_Manual!$D$2:$D$1206,Raw!O1478,Property_Manual!$F$2:$F$1206,"x")</f>
        <v>0</v>
      </c>
      <c r="AW1478" t="str">
        <f t="shared" si="710"/>
        <v/>
      </c>
      <c r="AX1478" t="str">
        <f t="shared" si="711"/>
        <v/>
      </c>
      <c r="AY1478" t="str">
        <f t="shared" si="712"/>
        <v/>
      </c>
    </row>
    <row r="1479" spans="1:51" x14ac:dyDescent="0.2">
      <c r="A1479" s="5" t="s">
        <v>1255</v>
      </c>
      <c r="B1479" s="5" t="s">
        <v>1836</v>
      </c>
      <c r="C1479" s="5" t="s">
        <v>390</v>
      </c>
      <c r="D1479" s="5" t="s">
        <v>99</v>
      </c>
      <c r="E1479" s="5" t="s">
        <v>1836</v>
      </c>
      <c r="F1479" s="5" t="s">
        <v>297</v>
      </c>
      <c r="G1479">
        <v>1</v>
      </c>
      <c r="H1479" t="s">
        <v>29</v>
      </c>
      <c r="I1479" s="5" t="s">
        <v>391</v>
      </c>
      <c r="J1479" s="5" t="s">
        <v>102</v>
      </c>
      <c r="K1479" s="5"/>
      <c r="L1479" t="str">
        <f t="shared" si="682"/>
        <v>Person</v>
      </c>
      <c r="M1479" t="str">
        <f t="shared" si="683"/>
        <v>associatedOrganization</v>
      </c>
      <c r="N1479" t="str">
        <f t="shared" si="684"/>
        <v>Carrier</v>
      </c>
      <c r="O1479" t="str">
        <f t="shared" si="685"/>
        <v>contactPersons</v>
      </c>
      <c r="P1479" t="str">
        <f t="shared" si="686"/>
        <v/>
      </c>
      <c r="Q1479" t="str">
        <f t="shared" si="687"/>
        <v>Object</v>
      </c>
      <c r="R1479" t="str">
        <f t="shared" si="688"/>
        <v/>
      </c>
      <c r="S1479" t="str">
        <f t="shared" si="689"/>
        <v/>
      </c>
      <c r="T1479" t="str">
        <f t="shared" si="690"/>
        <v/>
      </c>
      <c r="U1479" t="str">
        <f t="shared" si="691"/>
        <v/>
      </c>
      <c r="V1479" t="str">
        <f t="shared" si="692"/>
        <v/>
      </c>
      <c r="W1479" t="str">
        <f>IF($A1479="Implicit","",COUNTIFS($C$8:C1479,C1479,$A$8:A1479,"Explicit"))</f>
        <v/>
      </c>
      <c r="X1479" t="str">
        <f t="shared" si="693"/>
        <v/>
      </c>
      <c r="Y1479" t="str">
        <f t="shared" si="694"/>
        <v/>
      </c>
      <c r="Z1479" t="str">
        <f t="shared" si="695"/>
        <v/>
      </c>
      <c r="AA1479" t="str">
        <f t="shared" si="696"/>
        <v/>
      </c>
      <c r="AB1479" t="str">
        <f t="shared" si="697"/>
        <v/>
      </c>
      <c r="AC1479" t="str">
        <f t="shared" si="698"/>
        <v/>
      </c>
      <c r="AD1479" t="str">
        <f t="shared" si="699"/>
        <v/>
      </c>
      <c r="AE1479" t="str">
        <f t="shared" si="700"/>
        <v/>
      </c>
      <c r="AF1479" t="str">
        <f t="shared" si="701"/>
        <v/>
      </c>
      <c r="AG1479" t="str">
        <f t="shared" si="702"/>
        <v>"Agent.Person"</v>
      </c>
      <c r="AH1479" t="str">
        <f t="shared" si="703"/>
        <v>"associatedOrganization"</v>
      </c>
      <c r="AI1479" t="str">
        <f t="shared" si="704"/>
        <v>"Agent.Carrier"</v>
      </c>
      <c r="AJ1479" t="str">
        <f t="shared" si="705"/>
        <v>"contactPersons"</v>
      </c>
      <c r="AK1479" t="str">
        <f t="shared" si="706"/>
        <v>"hasOne"</v>
      </c>
      <c r="AL1479" t="str">
        <f t="shared" si="707"/>
        <v>"Agent.Person","associatedOrganization","Agent.Carrier","contactPersons","hasOne"</v>
      </c>
      <c r="AN1479">
        <f>COUNTIF(View_conceptual!G:G,L1479)</f>
        <v>1</v>
      </c>
      <c r="AO1479">
        <f>COUNTIF(View_conceptual!H:H,L1479)+COUNTIF(View_conceptual!I:I,N1479)</f>
        <v>0</v>
      </c>
      <c r="AQ1479" t="str">
        <f t="shared" si="708"/>
        <v/>
      </c>
      <c r="AR1479" t="str">
        <f t="shared" si="709"/>
        <v/>
      </c>
      <c r="AT1479">
        <f>COUNTIF(View_full!G:G,L1479)</f>
        <v>1</v>
      </c>
      <c r="AU1479">
        <f>COUNTIF(View_full!H:H,L1479)+COUNTIF(View_full!I:I,N1479)</f>
        <v>0</v>
      </c>
      <c r="AV1479">
        <f>COUNTIFS(Property_Manual!$A$2:$A$1206,Raw!L1479,Property_Manual!$B$2:$B$1206,Raw!M1479,Property_Manual!$C$2:$C$1206,Raw!N1479,Property_Manual!$D$2:$D$1206,Raw!O1479,Property_Manual!$F$2:$F$1206,"x")</f>
        <v>0</v>
      </c>
      <c r="AW1479" t="str">
        <f t="shared" si="710"/>
        <v/>
      </c>
      <c r="AX1479" t="str">
        <f t="shared" si="711"/>
        <v/>
      </c>
      <c r="AY1479" t="str">
        <f t="shared" si="712"/>
        <v/>
      </c>
    </row>
    <row r="1480" spans="1:51" x14ac:dyDescent="0.2">
      <c r="A1480" s="5" t="s">
        <v>1255</v>
      </c>
      <c r="B1480" s="5" t="s">
        <v>1836</v>
      </c>
      <c r="C1480" s="5" t="s">
        <v>390</v>
      </c>
      <c r="D1480" s="5" t="s">
        <v>99</v>
      </c>
      <c r="E1480" s="5" t="s">
        <v>1836</v>
      </c>
      <c r="F1480" s="5" t="s">
        <v>230</v>
      </c>
      <c r="G1480">
        <v>1</v>
      </c>
      <c r="H1480" t="s">
        <v>29</v>
      </c>
      <c r="I1480" s="5" t="s">
        <v>391</v>
      </c>
      <c r="J1480" s="5" t="s">
        <v>102</v>
      </c>
      <c r="K1480" s="5" t="s">
        <v>297</v>
      </c>
      <c r="L1480" t="str">
        <f t="shared" si="682"/>
        <v>Person</v>
      </c>
      <c r="M1480" t="str">
        <f t="shared" si="683"/>
        <v>associatedOrganization</v>
      </c>
      <c r="N1480" t="str">
        <f t="shared" si="684"/>
        <v>Company</v>
      </c>
      <c r="O1480" t="str">
        <f t="shared" si="685"/>
        <v>contactPersons</v>
      </c>
      <c r="P1480" t="str">
        <f t="shared" si="686"/>
        <v>Carrier</v>
      </c>
      <c r="Q1480" t="str">
        <f t="shared" si="687"/>
        <v>Object</v>
      </c>
      <c r="R1480" t="str">
        <f t="shared" si="688"/>
        <v/>
      </c>
      <c r="S1480" t="str">
        <f t="shared" si="689"/>
        <v/>
      </c>
      <c r="T1480" t="str">
        <f t="shared" si="690"/>
        <v/>
      </c>
      <c r="U1480" t="str">
        <f t="shared" si="691"/>
        <v/>
      </c>
      <c r="V1480" t="str">
        <f t="shared" si="692"/>
        <v/>
      </c>
      <c r="W1480" t="str">
        <f>IF($A1480="Implicit","",COUNTIFS($C$8:C1480,C1480,$A$8:A1480,"Explicit"))</f>
        <v/>
      </c>
      <c r="X1480" t="str">
        <f t="shared" si="693"/>
        <v/>
      </c>
      <c r="Y1480" t="str">
        <f t="shared" si="694"/>
        <v/>
      </c>
      <c r="Z1480" t="str">
        <f t="shared" si="695"/>
        <v/>
      </c>
      <c r="AA1480" t="str">
        <f t="shared" si="696"/>
        <v/>
      </c>
      <c r="AB1480" t="str">
        <f t="shared" si="697"/>
        <v/>
      </c>
      <c r="AC1480" t="str">
        <f t="shared" si="698"/>
        <v/>
      </c>
      <c r="AD1480" t="str">
        <f t="shared" si="699"/>
        <v/>
      </c>
      <c r="AE1480" t="str">
        <f t="shared" si="700"/>
        <v/>
      </c>
      <c r="AF1480" t="str">
        <f t="shared" si="701"/>
        <v/>
      </c>
      <c r="AG1480" t="str">
        <f t="shared" si="702"/>
        <v>"Agent.Person"</v>
      </c>
      <c r="AH1480" t="str">
        <f t="shared" si="703"/>
        <v>"associatedOrganization"</v>
      </c>
      <c r="AI1480" t="str">
        <f t="shared" si="704"/>
        <v>"Agent.Company"</v>
      </c>
      <c r="AJ1480" t="str">
        <f t="shared" si="705"/>
        <v>"contactPersons"</v>
      </c>
      <c r="AK1480" t="str">
        <f t="shared" si="706"/>
        <v>"hasOne"</v>
      </c>
      <c r="AL1480" t="str">
        <f t="shared" si="707"/>
        <v>"Agent.Person","associatedOrganization","Agent.Company","contactPersons","hasOne"</v>
      </c>
      <c r="AN1480">
        <f>COUNTIF(View_conceptual!G:G,L1480)</f>
        <v>1</v>
      </c>
      <c r="AO1480">
        <f>COUNTIF(View_conceptual!H:H,L1480)+COUNTIF(View_conceptual!I:I,N1480)</f>
        <v>0</v>
      </c>
      <c r="AQ1480" t="str">
        <f t="shared" si="708"/>
        <v/>
      </c>
      <c r="AR1480" t="str">
        <f t="shared" si="709"/>
        <v/>
      </c>
      <c r="AT1480">
        <f>COUNTIF(View_full!G:G,L1480)</f>
        <v>1</v>
      </c>
      <c r="AU1480">
        <f>COUNTIF(View_full!H:H,L1480)+COUNTIF(View_full!I:I,N1480)</f>
        <v>0</v>
      </c>
      <c r="AV1480">
        <f>COUNTIFS(Property_Manual!$A$2:$A$1206,Raw!L1480,Property_Manual!$B$2:$B$1206,Raw!M1480,Property_Manual!$C$2:$C$1206,Raw!N1480,Property_Manual!$D$2:$D$1206,Raw!O1480,Property_Manual!$F$2:$F$1206,"x")</f>
        <v>0</v>
      </c>
      <c r="AW1480" t="str">
        <f t="shared" si="710"/>
        <v/>
      </c>
      <c r="AX1480" t="str">
        <f t="shared" si="711"/>
        <v/>
      </c>
      <c r="AY1480" t="str">
        <f t="shared" si="712"/>
        <v/>
      </c>
    </row>
    <row r="1481" spans="1:51" x14ac:dyDescent="0.2">
      <c r="A1481" s="5" t="s">
        <v>1255</v>
      </c>
      <c r="B1481" s="5" t="s">
        <v>1836</v>
      </c>
      <c r="C1481" s="5" t="s">
        <v>390</v>
      </c>
      <c r="D1481" s="5" t="s">
        <v>99</v>
      </c>
      <c r="E1481" s="5" t="s">
        <v>1836</v>
      </c>
      <c r="F1481" s="5" t="s">
        <v>1132</v>
      </c>
      <c r="G1481">
        <v>1</v>
      </c>
      <c r="H1481" s="5" t="s">
        <v>29</v>
      </c>
      <c r="I1481" s="5" t="s">
        <v>391</v>
      </c>
      <c r="J1481" s="5" t="s">
        <v>102</v>
      </c>
      <c r="K1481" s="5"/>
      <c r="L1481" t="str">
        <f t="shared" ref="L1481:L1544" si="713">SUBSTITUTE(SUBSTITUTE(SUBSTITUTE(C1481,$B$2,$A$2),$B$3,$A$3),$B$4,$A$4)</f>
        <v>Person</v>
      </c>
      <c r="M1481" t="str">
        <f t="shared" ref="M1481:M1544" si="714">SUBSTITUTE(SUBSTITUTE(SUBSTITUTE(D1481,$B$2,$A$2),$B$3,$A$3),$A$4,$B$4)</f>
        <v>associatedOrganization</v>
      </c>
      <c r="N1481" t="str">
        <f t="shared" ref="N1481:N1544" si="715">SUBSTITUTE(SUBSTITUTE(SUBSTITUTE(F1481,$B$2,$A$2),$B$3,$A$3),$B$4,$A$4)</f>
        <v>PublicAuthority</v>
      </c>
      <c r="O1481" t="str">
        <f t="shared" ref="O1481:O1544" si="716">SUBSTITUTE(SUBSTITUTE(SUBSTITUTE(H1481,$B$2,$A$2),$B$3,$A$3),$B$4,$A$4)</f>
        <v>contactPersons</v>
      </c>
      <c r="P1481" t="str">
        <f t="shared" ref="P1481:P1544" si="717">SUBSTITUTE(SUBSTITUTE(SUBSTITUTE(K1481,$B$2,$A$2),$B$3,$A$3),$B$4,$A$4)</f>
        <v/>
      </c>
      <c r="Q1481" t="str">
        <f t="shared" ref="Q1481:Q1544" si="718">IF(LEFT(N1481,3)="xsd","Data","Object")</f>
        <v>Object</v>
      </c>
      <c r="R1481" t="str">
        <f t="shared" ref="R1481:R1544" si="719">IF($A1481="Implicit","",$F$1&amp;B1481&amp;$F$1)</f>
        <v/>
      </c>
      <c r="S1481" t="str">
        <f t="shared" ref="S1481:S1544" si="720">IF($A1481="Implicit","",$F$1&amp;L1481&amp;$F$1)</f>
        <v/>
      </c>
      <c r="T1481" t="str">
        <f t="shared" ref="T1481:T1544" si="721">IF($A1481="Implicit","",$F$1&amp;M1481&amp;$F$1)</f>
        <v/>
      </c>
      <c r="U1481" t="str">
        <f t="shared" ref="U1481:U1544" si="722">IF($A1481="Implicit","",$F$1&amp;E1481&amp;$F$1)</f>
        <v/>
      </c>
      <c r="V1481" t="str">
        <f t="shared" ref="V1481:V1544" si="723">IF($A1481="Implicit","",$F$1&amp;N1481&amp;$F$1)</f>
        <v/>
      </c>
      <c r="W1481" t="str">
        <f>IF($A1481="Implicit","",COUNTIFS($C$8:C1481,C1481,$A$8:A1481,"Explicit"))</f>
        <v/>
      </c>
      <c r="X1481" t="str">
        <f t="shared" ref="X1481:X1544" si="724">IF($A1481="Implicit","",$F$1&amp;SUBSTITUTE(IF(I1481=0,"",I1481),",",";")&amp;$F$1)</f>
        <v/>
      </c>
      <c r="Y1481" t="str">
        <f t="shared" ref="Y1481:Y1544" si="725">IF($A1481="Implicit","",$F$1&amp;SUBSTITUTE(IF(J1481=0,"",J1481),",",";")&amp;$F$1)</f>
        <v/>
      </c>
      <c r="Z1481" t="str">
        <f t="shared" ref="Z1481:Z1544" si="726">IF($A1481="Implicit","",$F$1&amp;IF(G1481=1,"false","true")&amp;$F$1)</f>
        <v/>
      </c>
      <c r="AA1481" t="str">
        <f t="shared" ref="AA1481:AA1544" si="727">IF($A1481="Implicit","",$F$1&amp;IF(OR(E1481="Enum",E1481="CodeList"),"true","false")&amp;$F$1)</f>
        <v/>
      </c>
      <c r="AB1481" t="str">
        <f t="shared" ref="AB1481:AB1544" si="728">IF($A1481="Implicit","",$F$1&amp;P1481&amp;$F$1)</f>
        <v/>
      </c>
      <c r="AC1481" t="str">
        <f t="shared" ref="AC1481:AC1544" si="729">IF($A1481="Implicit","",$F$1&amp;C1481&amp;$F$1)</f>
        <v/>
      </c>
      <c r="AD1481" t="str">
        <f t="shared" ref="AD1481:AD1544" si="730">IF($A1481="Implicit","",$F$1&amp;D1481&amp;$F$1)</f>
        <v/>
      </c>
      <c r="AE1481" t="str">
        <f t="shared" ref="AE1481:AE1544" si="731">IF($A1481="Implicit","",$F$1&amp;F1481&amp;$F$1)</f>
        <v/>
      </c>
      <c r="AF1481" t="str">
        <f t="shared" ref="AF1481:AF1544" si="732">IF(A1481="Implicit","",R1481&amp;","&amp;S1481&amp;","&amp;T1481&amp;","&amp;U1481&amp;","&amp;V1481&amp;","&amp;W1481&amp;","&amp;X1481&amp;","&amp;Y1481&amp;","&amp;Z1481&amp;","&amp;AA1481&amp;","&amp;AB1481&amp;","&amp;AC1481&amp;","&amp;AD1481&amp;","&amp;AE1481)</f>
        <v/>
      </c>
      <c r="AG1481" t="str">
        <f t="shared" ref="AG1481:AG1544" si="733">IF(Q1481="Data","",$F$1&amp;B1481&amp;"."&amp;L1481&amp;$F$1)</f>
        <v>"Agent.Person"</v>
      </c>
      <c r="AH1481" t="str">
        <f t="shared" ref="AH1481:AH1544" si="734">IF(Q1481="Data","",$F$1&amp;M1481&amp;$F$1)</f>
        <v>"associatedOrganization"</v>
      </c>
      <c r="AI1481" t="str">
        <f t="shared" ref="AI1481:AI1544" si="735">IF(Q1481="Data","",$F$1&amp;E1481&amp;"."&amp;N1481&amp;$F$1)</f>
        <v>"Agent.PublicAuthority"</v>
      </c>
      <c r="AJ1481" t="str">
        <f t="shared" ref="AJ1481:AJ1544" si="736">IF(Q1481="Data","",$F$1&amp;O1481&amp;$F$1)</f>
        <v>"contactPersons"</v>
      </c>
      <c r="AK1481" t="str">
        <f t="shared" ref="AK1481:AK1544" si="737">IF(Q1481="Data","",$F$1&amp;IF(G1481=1,"hasOne","hasMany")&amp;$F$1)</f>
        <v>"hasOne"</v>
      </c>
      <c r="AL1481" t="str">
        <f t="shared" ref="AL1481:AL1544" si="738">IF(Q1481="Data","",AG1481&amp;","&amp;AH1481&amp;","&amp;AI1481&amp;","&amp;AJ1481&amp;","&amp;AK1481)</f>
        <v>"Agent.Person","associatedOrganization","Agent.PublicAuthority","contactPersons","hasOne"</v>
      </c>
      <c r="AN1481">
        <f>COUNTIF(View_conceptual!G:G,L1481)</f>
        <v>1</v>
      </c>
      <c r="AO1481">
        <f>COUNTIF(View_conceptual!H:H,L1481)+COUNTIF(View_conceptual!I:I,N1481)</f>
        <v>0</v>
      </c>
      <c r="AQ1481" t="str">
        <f t="shared" ref="AQ1481:AQ1544" si="739">IF(AN1481=1,AF1481,"")</f>
        <v/>
      </c>
      <c r="AR1481" t="str">
        <f t="shared" ref="AR1481:AR1544" si="740">IF(AO1481=2,AL1481,"")</f>
        <v/>
      </c>
      <c r="AT1481">
        <f>COUNTIF(View_full!G:G,L1481)</f>
        <v>1</v>
      </c>
      <c r="AU1481">
        <f>COUNTIF(View_full!H:H,L1481)+COUNTIF(View_full!I:I,N1481)</f>
        <v>0</v>
      </c>
      <c r="AV1481">
        <f>COUNTIFS(Property_Manual!$A$2:$A$1206,Raw!L1481,Property_Manual!$B$2:$B$1206,Raw!M1481,Property_Manual!$C$2:$C$1206,Raw!N1481,Property_Manual!$D$2:$D$1206,Raw!O1481,Property_Manual!$F$2:$F$1206,"x")</f>
        <v>0</v>
      </c>
      <c r="AW1481" t="str">
        <f t="shared" ref="AW1481:AW1544" si="741">IF(AT1481=1,AF1481,"")</f>
        <v/>
      </c>
      <c r="AX1481" t="str">
        <f t="shared" ref="AX1481:AX1544" si="742">IF(AU1481=2,AL1481,"")</f>
        <v/>
      </c>
      <c r="AY1481" t="str">
        <f t="shared" ref="AY1481:AY1544" si="743">IF(AV1481=1,AL1481,"")</f>
        <v/>
      </c>
    </row>
    <row r="1482" spans="1:51" x14ac:dyDescent="0.2">
      <c r="A1482" s="5" t="s">
        <v>1254</v>
      </c>
      <c r="B1482" s="5" t="s">
        <v>1836</v>
      </c>
      <c r="C1482" s="5" t="s">
        <v>390</v>
      </c>
      <c r="D1482" s="5" t="s">
        <v>38</v>
      </c>
      <c r="E1482" s="5" t="s">
        <v>1209</v>
      </c>
      <c r="F1482" s="5" t="s">
        <v>23</v>
      </c>
      <c r="H1482" s="5" t="s">
        <v>415</v>
      </c>
      <c r="I1482" s="5" t="s">
        <v>391</v>
      </c>
      <c r="J1482" s="5" t="s">
        <v>39</v>
      </c>
      <c r="K1482" s="5"/>
      <c r="L1482" t="str">
        <f t="shared" si="713"/>
        <v>Person</v>
      </c>
      <c r="M1482" t="str">
        <f t="shared" si="714"/>
        <v>checks</v>
      </c>
      <c r="N1482" t="str">
        <f t="shared" si="715"/>
        <v>Check</v>
      </c>
      <c r="O1482" t="str">
        <f t="shared" si="716"/>
        <v>checkedObject</v>
      </c>
      <c r="P1482" t="str">
        <f t="shared" si="717"/>
        <v/>
      </c>
      <c r="Q1482" t="str">
        <f t="shared" si="718"/>
        <v>Object</v>
      </c>
      <c r="R1482" t="str">
        <f t="shared" si="719"/>
        <v>"Agent"</v>
      </c>
      <c r="S1482" t="str">
        <f t="shared" si="720"/>
        <v>"Person"</v>
      </c>
      <c r="T1482" t="str">
        <f t="shared" si="721"/>
        <v>"checks"</v>
      </c>
      <c r="U1482" t="str">
        <f t="shared" si="722"/>
        <v>"Action"</v>
      </c>
      <c r="V1482" t="str">
        <f t="shared" si="723"/>
        <v>"Check"</v>
      </c>
      <c r="W1482">
        <f>IF($A1482="Implicit","",COUNTIFS($C$8:C1482,C1482,$A$8:A1482,"Explicit"))</f>
        <v>2</v>
      </c>
      <c r="X1482" t="str">
        <f t="shared" si="724"/>
        <v>"Person details"</v>
      </c>
      <c r="Y1482" t="str">
        <f t="shared" si="725"/>
        <v>"References to the CheckActions performed on the object"</v>
      </c>
      <c r="Z1482" t="str">
        <f t="shared" si="726"/>
        <v>"true"</v>
      </c>
      <c r="AA1482" t="str">
        <f t="shared" si="727"/>
        <v>"false"</v>
      </c>
      <c r="AB1482" t="str">
        <f t="shared" si="728"/>
        <v>""</v>
      </c>
      <c r="AC1482" t="str">
        <f t="shared" si="729"/>
        <v>"https://onerecord.iata.org/ns/cargo#Person"</v>
      </c>
      <c r="AD1482" t="str">
        <f t="shared" si="730"/>
        <v>"https://onerecord.iata.org/ns/cargo#checks"</v>
      </c>
      <c r="AE1482" t="str">
        <f t="shared" si="731"/>
        <v>"https://onerecord.iata.org/ns/cargo#Check"</v>
      </c>
      <c r="AF1482" t="str">
        <f t="shared" si="732"/>
        <v>"Agent","Person","checks","Action","Check",2,"Person details","References to the CheckActions performed on the object","true","false","","https://onerecord.iata.org/ns/cargo#Person","https://onerecord.iata.org/ns/cargo#checks","https://onerecord.iata.org/ns/cargo#Check"</v>
      </c>
      <c r="AG1482" t="str">
        <f t="shared" si="733"/>
        <v>"Agent.Person"</v>
      </c>
      <c r="AH1482" t="str">
        <f t="shared" si="734"/>
        <v>"checks"</v>
      </c>
      <c r="AI1482" t="str">
        <f t="shared" si="735"/>
        <v>"Action.Check"</v>
      </c>
      <c r="AJ1482" t="str">
        <f t="shared" si="736"/>
        <v>"checkedObject"</v>
      </c>
      <c r="AK1482" t="str">
        <f t="shared" si="737"/>
        <v>"hasMany"</v>
      </c>
      <c r="AL1482" t="str">
        <f t="shared" si="738"/>
        <v>"Agent.Person","checks","Action.Check","checkedObject","hasMany"</v>
      </c>
      <c r="AN1482">
        <f>COUNTIF(View_conceptual!G:G,L1482)</f>
        <v>1</v>
      </c>
      <c r="AO1482">
        <f>COUNTIF(View_conceptual!H:H,L1482)+COUNTIF(View_conceptual!I:I,N1482)</f>
        <v>0</v>
      </c>
      <c r="AQ1482" t="str">
        <f t="shared" si="739"/>
        <v>"Agent","Person","checks","Action","Check",2,"Person details","References to the CheckActions performed on the object","true","false","","https://onerecord.iata.org/ns/cargo#Person","https://onerecord.iata.org/ns/cargo#checks","https://onerecord.iata.org/ns/cargo#Check"</v>
      </c>
      <c r="AR1482" t="str">
        <f t="shared" si="740"/>
        <v/>
      </c>
      <c r="AT1482">
        <f>COUNTIF(View_full!G:G,L1482)</f>
        <v>1</v>
      </c>
      <c r="AU1482">
        <f>COUNTIF(View_full!H:H,L1482)+COUNTIF(View_full!I:I,N1482)</f>
        <v>0</v>
      </c>
      <c r="AV1482">
        <f>COUNTIFS(Property_Manual!$A$2:$A$1206,Raw!L1482,Property_Manual!$B$2:$B$1206,Raw!M1482,Property_Manual!$C$2:$C$1206,Raw!N1482,Property_Manual!$D$2:$D$1206,Raw!O1482,Property_Manual!$F$2:$F$1206,"x")</f>
        <v>0</v>
      </c>
      <c r="AW1482" t="str">
        <f t="shared" si="741"/>
        <v>"Agent","Person","checks","Action","Check",2,"Person details","References to the CheckActions performed on the object","true","false","","https://onerecord.iata.org/ns/cargo#Person","https://onerecord.iata.org/ns/cargo#checks","https://onerecord.iata.org/ns/cargo#Check"</v>
      </c>
      <c r="AX1482" t="str">
        <f t="shared" si="742"/>
        <v/>
      </c>
      <c r="AY1482" t="str">
        <f t="shared" si="743"/>
        <v/>
      </c>
    </row>
    <row r="1483" spans="1:51" x14ac:dyDescent="0.2">
      <c r="A1483" s="5" t="s">
        <v>1254</v>
      </c>
      <c r="B1483" s="5" t="s">
        <v>1836</v>
      </c>
      <c r="C1483" s="5" t="s">
        <v>390</v>
      </c>
      <c r="D1483" s="5" t="s">
        <v>43</v>
      </c>
      <c r="E1483" s="5" t="s">
        <v>1198</v>
      </c>
      <c r="F1483" s="5" t="s">
        <v>44</v>
      </c>
      <c r="H1483" s="5" t="s">
        <v>654</v>
      </c>
      <c r="I1483" s="5" t="s">
        <v>391</v>
      </c>
      <c r="J1483" s="5" t="s">
        <v>45</v>
      </c>
      <c r="K1483" s="5"/>
      <c r="L1483" t="str">
        <f t="shared" si="713"/>
        <v>Person</v>
      </c>
      <c r="M1483" t="str">
        <f t="shared" si="714"/>
        <v>externalReferences</v>
      </c>
      <c r="N1483" t="str">
        <f t="shared" si="715"/>
        <v>ExternalReference</v>
      </c>
      <c r="O1483" t="str">
        <f t="shared" si="716"/>
        <v>referenceForObjects</v>
      </c>
      <c r="P1483" t="str">
        <f t="shared" si="717"/>
        <v/>
      </c>
      <c r="Q1483" t="str">
        <f t="shared" si="718"/>
        <v>Object</v>
      </c>
      <c r="R1483" t="str">
        <f t="shared" si="719"/>
        <v>"Agent"</v>
      </c>
      <c r="S1483" t="str">
        <f t="shared" si="720"/>
        <v>"Person"</v>
      </c>
      <c r="T1483" t="str">
        <f t="shared" si="721"/>
        <v>"externalReferences"</v>
      </c>
      <c r="U1483" t="str">
        <f t="shared" si="722"/>
        <v>"Common"</v>
      </c>
      <c r="V1483" t="str">
        <f t="shared" si="723"/>
        <v>"ExternalReference"</v>
      </c>
      <c r="W1483">
        <f>IF($A1483="Implicit","",COUNTIFS($C$8:C1483,C1483,$A$8:A1483,"Explicit"))</f>
        <v>3</v>
      </c>
      <c r="X1483" t="str">
        <f t="shared" si="724"/>
        <v>"Person details"</v>
      </c>
      <c r="Y1483" t="str">
        <f t="shared" si="725"/>
        <v>"References to all associated ExternalReferences"</v>
      </c>
      <c r="Z1483" t="str">
        <f t="shared" si="726"/>
        <v>"true"</v>
      </c>
      <c r="AA1483" t="str">
        <f t="shared" si="727"/>
        <v>"false"</v>
      </c>
      <c r="AB1483" t="str">
        <f t="shared" si="728"/>
        <v>""</v>
      </c>
      <c r="AC1483" t="str">
        <f t="shared" si="729"/>
        <v>"https://onerecord.iata.org/ns/cargo#Person"</v>
      </c>
      <c r="AD1483" t="str">
        <f t="shared" si="730"/>
        <v>"https://onerecord.iata.org/ns/cargo#externalReferences"</v>
      </c>
      <c r="AE1483" t="str">
        <f t="shared" si="731"/>
        <v>"https://onerecord.iata.org/ns/cargo#ExternalReference"</v>
      </c>
      <c r="AF1483" t="str">
        <f t="shared" si="732"/>
        <v>"Agent","Person","externalReferences","Common","ExternalReference",3,"Person details","References to all associated ExternalReferences","true","false","","https://onerecord.iata.org/ns/cargo#Person","https://onerecord.iata.org/ns/cargo#externalReferences","https://onerecord.iata.org/ns/cargo#ExternalReference"</v>
      </c>
      <c r="AG1483" t="str">
        <f t="shared" si="733"/>
        <v>"Agent.Person"</v>
      </c>
      <c r="AH1483" t="str">
        <f t="shared" si="734"/>
        <v>"externalReferences"</v>
      </c>
      <c r="AI1483" t="str">
        <f t="shared" si="735"/>
        <v>"Common.ExternalReference"</v>
      </c>
      <c r="AJ1483" t="str">
        <f t="shared" si="736"/>
        <v>"referenceForObjects"</v>
      </c>
      <c r="AK1483" t="str">
        <f t="shared" si="737"/>
        <v>"hasMany"</v>
      </c>
      <c r="AL1483" t="str">
        <f t="shared" si="738"/>
        <v>"Agent.Person","externalReferences","Common.ExternalReference","referenceForObjects","hasMany"</v>
      </c>
      <c r="AN1483">
        <f>COUNTIF(View_conceptual!G:G,L1483)</f>
        <v>1</v>
      </c>
      <c r="AO1483">
        <f>COUNTIF(View_conceptual!H:H,L1483)+COUNTIF(View_conceptual!I:I,N1483)</f>
        <v>0</v>
      </c>
      <c r="AQ1483" t="str">
        <f t="shared" si="739"/>
        <v>"Agent","Person","externalReferences","Common","ExternalReference",3,"Person details","References to all associated ExternalReferences","true","false","","https://onerecord.iata.org/ns/cargo#Person","https://onerecord.iata.org/ns/cargo#externalReferences","https://onerecord.iata.org/ns/cargo#ExternalReference"</v>
      </c>
      <c r="AR1483" t="str">
        <f t="shared" si="740"/>
        <v/>
      </c>
      <c r="AT1483">
        <f>COUNTIF(View_full!G:G,L1483)</f>
        <v>1</v>
      </c>
      <c r="AU1483">
        <f>COUNTIF(View_full!H:H,L1483)+COUNTIF(View_full!I:I,N1483)</f>
        <v>0</v>
      </c>
      <c r="AV1483">
        <f>COUNTIFS(Property_Manual!$A$2:$A$1206,Raw!L1483,Property_Manual!$B$2:$B$1206,Raw!M1483,Property_Manual!$C$2:$C$1206,Raw!N1483,Property_Manual!$D$2:$D$1206,Raw!O1483,Property_Manual!$F$2:$F$1206,"x")</f>
        <v>0</v>
      </c>
      <c r="AW1483" t="str">
        <f t="shared" si="741"/>
        <v>"Agent","Person","externalReferences","Common","ExternalReference",3,"Person details","References to all associated ExternalReferences","true","false","","https://onerecord.iata.org/ns/cargo#Person","https://onerecord.iata.org/ns/cargo#externalReferences","https://onerecord.iata.org/ns/cargo#ExternalReference"</v>
      </c>
      <c r="AX1483" t="str">
        <f t="shared" si="742"/>
        <v/>
      </c>
      <c r="AY1483" t="str">
        <f t="shared" si="743"/>
        <v/>
      </c>
    </row>
    <row r="1484" spans="1:51" x14ac:dyDescent="0.2">
      <c r="A1484" s="5" t="s">
        <v>1254</v>
      </c>
      <c r="B1484" s="5" t="s">
        <v>1836</v>
      </c>
      <c r="C1484" s="5" t="s">
        <v>390</v>
      </c>
      <c r="D1484" s="5" t="s">
        <v>392</v>
      </c>
      <c r="E1484" s="5" t="s">
        <v>3</v>
      </c>
      <c r="F1484" s="5" t="s">
        <v>393</v>
      </c>
      <c r="G1484">
        <v>1</v>
      </c>
      <c r="I1484" s="5" t="s">
        <v>391</v>
      </c>
      <c r="J1484" s="5" t="s">
        <v>394</v>
      </c>
      <c r="K1484" s="5"/>
      <c r="L1484" t="str">
        <f t="shared" si="713"/>
        <v>Person</v>
      </c>
      <c r="M1484" t="str">
        <f t="shared" si="714"/>
        <v>contactRole</v>
      </c>
      <c r="N1484" t="str">
        <f t="shared" si="715"/>
        <v>ContactRole</v>
      </c>
      <c r="O1484" t="str">
        <f t="shared" si="716"/>
        <v/>
      </c>
      <c r="P1484" t="str">
        <f t="shared" si="717"/>
        <v/>
      </c>
      <c r="Q1484" t="str">
        <f t="shared" si="718"/>
        <v>Object</v>
      </c>
      <c r="R1484" t="str">
        <f t="shared" si="719"/>
        <v>"Agent"</v>
      </c>
      <c r="S1484" t="str">
        <f t="shared" si="720"/>
        <v>"Person"</v>
      </c>
      <c r="T1484" t="str">
        <f t="shared" si="721"/>
        <v>"contactRole"</v>
      </c>
      <c r="U1484" t="str">
        <f t="shared" si="722"/>
        <v>"Enum"</v>
      </c>
      <c r="V1484" t="str">
        <f t="shared" si="723"/>
        <v>"ContactRole"</v>
      </c>
      <c r="W1484">
        <f>IF($A1484="Implicit","",COUNTIFS($C$8:C1484,C1484,$A$8:A1484,"Explicit"))</f>
        <v>4</v>
      </c>
      <c r="X1484" t="str">
        <f t="shared" si="724"/>
        <v>"Person details"</v>
      </c>
      <c r="Y1484" t="str">
        <f t="shared" si="725"/>
        <v>"Contact type - e.g. Emergency contact; Customs contact; Customer contact"</v>
      </c>
      <c r="Z1484" t="str">
        <f t="shared" si="726"/>
        <v>"false"</v>
      </c>
      <c r="AA1484" t="str">
        <f t="shared" si="727"/>
        <v>"true"</v>
      </c>
      <c r="AB1484" t="str">
        <f t="shared" si="728"/>
        <v>""</v>
      </c>
      <c r="AC1484" t="str">
        <f t="shared" si="729"/>
        <v>"https://onerecord.iata.org/ns/cargo#Person"</v>
      </c>
      <c r="AD1484" t="str">
        <f t="shared" si="730"/>
        <v>"https://onerecord.iata.org/ns/cargo#contactRole"</v>
      </c>
      <c r="AE1484" t="str">
        <f t="shared" si="731"/>
        <v>"https://onerecord.iata.org/ns/cargo#ContactRole"</v>
      </c>
      <c r="AF1484" t="str">
        <f t="shared" si="732"/>
        <v>"Agent","Person","contactRole","Enum","ContactRole",4,"Person details","Contact type - e.g. Emergency contact; Customs contact; Customer contact","false","true","","https://onerecord.iata.org/ns/cargo#Person","https://onerecord.iata.org/ns/cargo#contactRole","https://onerecord.iata.org/ns/cargo#ContactRole"</v>
      </c>
      <c r="AG1484" t="str">
        <f t="shared" si="733"/>
        <v>"Agent.Person"</v>
      </c>
      <c r="AH1484" t="str">
        <f t="shared" si="734"/>
        <v>"contactRole"</v>
      </c>
      <c r="AI1484" t="str">
        <f t="shared" si="735"/>
        <v>"Enum.ContactRole"</v>
      </c>
      <c r="AJ1484" t="str">
        <f t="shared" si="736"/>
        <v>""</v>
      </c>
      <c r="AK1484" t="str">
        <f t="shared" si="737"/>
        <v>"hasOne"</v>
      </c>
      <c r="AL1484" t="str">
        <f t="shared" si="738"/>
        <v>"Agent.Person","contactRole","Enum.ContactRole","","hasOne"</v>
      </c>
      <c r="AN1484">
        <f>COUNTIF(View_conceptual!G:G,L1484)</f>
        <v>1</v>
      </c>
      <c r="AO1484">
        <f>COUNTIF(View_conceptual!H:H,L1484)+COUNTIF(View_conceptual!I:I,N1484)</f>
        <v>0</v>
      </c>
      <c r="AQ1484" t="str">
        <f t="shared" si="739"/>
        <v>"Agent","Person","contactRole","Enum","ContactRole",4,"Person details","Contact type - e.g. Emergency contact; Customs contact; Customer contact","false","true","","https://onerecord.iata.org/ns/cargo#Person","https://onerecord.iata.org/ns/cargo#contactRole","https://onerecord.iata.org/ns/cargo#ContactRole"</v>
      </c>
      <c r="AR1484" t="str">
        <f t="shared" si="740"/>
        <v/>
      </c>
      <c r="AT1484">
        <f>COUNTIF(View_full!G:G,L1484)</f>
        <v>1</v>
      </c>
      <c r="AU1484">
        <f>COUNTIF(View_full!H:H,L1484)+COUNTIF(View_full!I:I,N1484)</f>
        <v>0</v>
      </c>
      <c r="AV1484">
        <f>COUNTIFS(Property_Manual!$A$2:$A$1206,Raw!L1484,Property_Manual!$B$2:$B$1206,Raw!M1484,Property_Manual!$C$2:$C$1206,Raw!N1484,Property_Manual!$D$2:$D$1206,Raw!O1484,Property_Manual!$F$2:$F$1206,"x")</f>
        <v>0</v>
      </c>
      <c r="AW1484" t="str">
        <f t="shared" si="741"/>
        <v>"Agent","Person","contactRole","Enum","ContactRole",4,"Person details","Contact type - e.g. Emergency contact; Customs contact; Customer contact","false","true","","https://onerecord.iata.org/ns/cargo#Person","https://onerecord.iata.org/ns/cargo#contactRole","https://onerecord.iata.org/ns/cargo#ContactRole"</v>
      </c>
      <c r="AX1484" t="str">
        <f t="shared" si="742"/>
        <v/>
      </c>
      <c r="AY1484" t="str">
        <f t="shared" si="743"/>
        <v/>
      </c>
    </row>
    <row r="1485" spans="1:51" x14ac:dyDescent="0.2">
      <c r="A1485" s="5" t="s">
        <v>1254</v>
      </c>
      <c r="B1485" s="5" t="s">
        <v>1836</v>
      </c>
      <c r="C1485" s="5" t="s">
        <v>390</v>
      </c>
      <c r="D1485" s="5" t="s">
        <v>395</v>
      </c>
      <c r="E1485" s="5" t="s">
        <v>1198</v>
      </c>
      <c r="F1485" s="5" t="s">
        <v>44</v>
      </c>
      <c r="H1485" t="s">
        <v>654</v>
      </c>
      <c r="I1485" s="5" t="s">
        <v>391</v>
      </c>
      <c r="J1485" s="5" t="s">
        <v>396</v>
      </c>
      <c r="K1485" s="5"/>
      <c r="L1485" t="str">
        <f t="shared" si="713"/>
        <v>Person</v>
      </c>
      <c r="M1485" t="str">
        <f t="shared" si="714"/>
        <v>documents</v>
      </c>
      <c r="N1485" t="str">
        <f t="shared" si="715"/>
        <v>ExternalReference</v>
      </c>
      <c r="O1485" t="str">
        <f t="shared" si="716"/>
        <v>referenceForObjects</v>
      </c>
      <c r="P1485" t="str">
        <f t="shared" si="717"/>
        <v/>
      </c>
      <c r="Q1485" t="str">
        <f t="shared" si="718"/>
        <v>Object</v>
      </c>
      <c r="R1485" t="str">
        <f t="shared" si="719"/>
        <v>"Agent"</v>
      </c>
      <c r="S1485" t="str">
        <f t="shared" si="720"/>
        <v>"Person"</v>
      </c>
      <c r="T1485" t="str">
        <f t="shared" si="721"/>
        <v>"documents"</v>
      </c>
      <c r="U1485" t="str">
        <f t="shared" si="722"/>
        <v>"Common"</v>
      </c>
      <c r="V1485" t="str">
        <f t="shared" si="723"/>
        <v>"ExternalReference"</v>
      </c>
      <c r="W1485">
        <f>IF($A1485="Implicit","",COUNTIFS($C$8:C1485,C1485,$A$8:A1485,"Explicit"))</f>
        <v>5</v>
      </c>
      <c r="X1485" t="str">
        <f t="shared" si="724"/>
        <v>"Person details"</v>
      </c>
      <c r="Y1485" t="str">
        <f t="shared" si="725"/>
        <v>"Linked documents to the person; e.g. driver's license; ID; etc."</v>
      </c>
      <c r="Z1485" t="str">
        <f t="shared" si="726"/>
        <v>"true"</v>
      </c>
      <c r="AA1485" t="str">
        <f t="shared" si="727"/>
        <v>"false"</v>
      </c>
      <c r="AB1485" t="str">
        <f t="shared" si="728"/>
        <v>""</v>
      </c>
      <c r="AC1485" t="str">
        <f t="shared" si="729"/>
        <v>"https://onerecord.iata.org/ns/cargo#Person"</v>
      </c>
      <c r="AD1485" t="str">
        <f t="shared" si="730"/>
        <v>"https://onerecord.iata.org/ns/cargo#documents"</v>
      </c>
      <c r="AE1485" t="str">
        <f t="shared" si="731"/>
        <v>"https://onerecord.iata.org/ns/cargo#ExternalReference"</v>
      </c>
      <c r="AF1485" t="str">
        <f t="shared" si="732"/>
        <v>"Agent","Person","documents","Common","ExternalReference",5,"Person details","Linked documents to the person; e.g. driver's license; ID; etc.","true","false","","https://onerecord.iata.org/ns/cargo#Person","https://onerecord.iata.org/ns/cargo#documents","https://onerecord.iata.org/ns/cargo#ExternalReference"</v>
      </c>
      <c r="AG1485" t="str">
        <f t="shared" si="733"/>
        <v>"Agent.Person"</v>
      </c>
      <c r="AH1485" t="str">
        <f t="shared" si="734"/>
        <v>"documents"</v>
      </c>
      <c r="AI1485" t="str">
        <f t="shared" si="735"/>
        <v>"Common.ExternalReference"</v>
      </c>
      <c r="AJ1485" t="str">
        <f t="shared" si="736"/>
        <v>"referenceForObjects"</v>
      </c>
      <c r="AK1485" t="str">
        <f t="shared" si="737"/>
        <v>"hasMany"</v>
      </c>
      <c r="AL1485" t="str">
        <f t="shared" si="738"/>
        <v>"Agent.Person","documents","Common.ExternalReference","referenceForObjects","hasMany"</v>
      </c>
      <c r="AN1485">
        <f>COUNTIF(View_conceptual!G:G,L1485)</f>
        <v>1</v>
      </c>
      <c r="AO1485">
        <f>COUNTIF(View_conceptual!H:H,L1485)+COUNTIF(View_conceptual!I:I,N1485)</f>
        <v>0</v>
      </c>
      <c r="AQ1485" t="str">
        <f t="shared" si="739"/>
        <v>"Agent","Person","documents","Common","ExternalReference",5,"Person details","Linked documents to the person; e.g. driver's license; ID; etc.","true","false","","https://onerecord.iata.org/ns/cargo#Person","https://onerecord.iata.org/ns/cargo#documents","https://onerecord.iata.org/ns/cargo#ExternalReference"</v>
      </c>
      <c r="AR1485" t="str">
        <f t="shared" si="740"/>
        <v/>
      </c>
      <c r="AT1485">
        <f>COUNTIF(View_full!G:G,L1485)</f>
        <v>1</v>
      </c>
      <c r="AU1485">
        <f>COUNTIF(View_full!H:H,L1485)+COUNTIF(View_full!I:I,N1485)</f>
        <v>0</v>
      </c>
      <c r="AV1485">
        <f>COUNTIFS(Property_Manual!$A$2:$A$1206,Raw!L1485,Property_Manual!$B$2:$B$1206,Raw!M1485,Property_Manual!$C$2:$C$1206,Raw!N1485,Property_Manual!$D$2:$D$1206,Raw!O1485,Property_Manual!$F$2:$F$1206,"x")</f>
        <v>0</v>
      </c>
      <c r="AW1485" t="str">
        <f t="shared" si="741"/>
        <v>"Agent","Person","documents","Common","ExternalReference",5,"Person details","Linked documents to the person; e.g. driver's license; ID; etc.","true","false","","https://onerecord.iata.org/ns/cargo#Person","https://onerecord.iata.org/ns/cargo#documents","https://onerecord.iata.org/ns/cargo#ExternalReference"</v>
      </c>
      <c r="AX1485" t="str">
        <f t="shared" si="742"/>
        <v/>
      </c>
      <c r="AY1485" t="str">
        <f t="shared" si="743"/>
        <v/>
      </c>
    </row>
    <row r="1486" spans="1:51" x14ac:dyDescent="0.2">
      <c r="A1486" s="5" t="s">
        <v>1255</v>
      </c>
      <c r="B1486" s="5" t="s">
        <v>1836</v>
      </c>
      <c r="C1486" s="5" t="s">
        <v>390</v>
      </c>
      <c r="D1486" s="5" t="s">
        <v>38</v>
      </c>
      <c r="E1486" s="5" t="s">
        <v>1209</v>
      </c>
      <c r="F1486" s="5" t="s">
        <v>23</v>
      </c>
      <c r="H1486" t="s">
        <v>415</v>
      </c>
      <c r="I1486" s="5" t="s">
        <v>391</v>
      </c>
      <c r="J1486" s="5" t="s">
        <v>39</v>
      </c>
      <c r="K1486" s="5"/>
      <c r="L1486" t="str">
        <f t="shared" si="713"/>
        <v>Person</v>
      </c>
      <c r="M1486" t="str">
        <f t="shared" si="714"/>
        <v>checks</v>
      </c>
      <c r="N1486" t="str">
        <f t="shared" si="715"/>
        <v>Check</v>
      </c>
      <c r="O1486" t="str">
        <f t="shared" si="716"/>
        <v>checkedObject</v>
      </c>
      <c r="P1486" t="str">
        <f t="shared" si="717"/>
        <v/>
      </c>
      <c r="Q1486" t="str">
        <f t="shared" si="718"/>
        <v>Object</v>
      </c>
      <c r="R1486" t="str">
        <f t="shared" si="719"/>
        <v/>
      </c>
      <c r="S1486" t="str">
        <f t="shared" si="720"/>
        <v/>
      </c>
      <c r="T1486" t="str">
        <f t="shared" si="721"/>
        <v/>
      </c>
      <c r="U1486" t="str">
        <f t="shared" si="722"/>
        <v/>
      </c>
      <c r="V1486" t="str">
        <f t="shared" si="723"/>
        <v/>
      </c>
      <c r="W1486" t="str">
        <f>IF($A1486="Implicit","",COUNTIFS($C$8:C1486,C1486,$A$8:A1486,"Explicit"))</f>
        <v/>
      </c>
      <c r="X1486" t="str">
        <f t="shared" si="724"/>
        <v/>
      </c>
      <c r="Y1486" t="str">
        <f t="shared" si="725"/>
        <v/>
      </c>
      <c r="Z1486" t="str">
        <f t="shared" si="726"/>
        <v/>
      </c>
      <c r="AA1486" t="str">
        <f t="shared" si="727"/>
        <v/>
      </c>
      <c r="AB1486" t="str">
        <f t="shared" si="728"/>
        <v/>
      </c>
      <c r="AC1486" t="str">
        <f t="shared" si="729"/>
        <v/>
      </c>
      <c r="AD1486" t="str">
        <f t="shared" si="730"/>
        <v/>
      </c>
      <c r="AE1486" t="str">
        <f t="shared" si="731"/>
        <v/>
      </c>
      <c r="AF1486" t="str">
        <f t="shared" si="732"/>
        <v/>
      </c>
      <c r="AG1486" t="str">
        <f t="shared" si="733"/>
        <v>"Agent.Person"</v>
      </c>
      <c r="AH1486" t="str">
        <f t="shared" si="734"/>
        <v>"checks"</v>
      </c>
      <c r="AI1486" t="str">
        <f t="shared" si="735"/>
        <v>"Action.Check"</v>
      </c>
      <c r="AJ1486" t="str">
        <f t="shared" si="736"/>
        <v>"checkedObject"</v>
      </c>
      <c r="AK1486" t="str">
        <f t="shared" si="737"/>
        <v>"hasMany"</v>
      </c>
      <c r="AL1486" t="str">
        <f t="shared" si="738"/>
        <v>"Agent.Person","checks","Action.Check","checkedObject","hasMany"</v>
      </c>
      <c r="AN1486">
        <f>COUNTIF(View_conceptual!G:G,L1486)</f>
        <v>1</v>
      </c>
      <c r="AO1486">
        <f>COUNTIF(View_conceptual!H:H,L1486)+COUNTIF(View_conceptual!I:I,N1486)</f>
        <v>0</v>
      </c>
      <c r="AQ1486" t="str">
        <f t="shared" si="739"/>
        <v/>
      </c>
      <c r="AR1486" t="str">
        <f t="shared" si="740"/>
        <v/>
      </c>
      <c r="AT1486">
        <f>COUNTIF(View_full!G:G,L1486)</f>
        <v>1</v>
      </c>
      <c r="AU1486">
        <f>COUNTIF(View_full!H:H,L1486)+COUNTIF(View_full!I:I,N1486)</f>
        <v>0</v>
      </c>
      <c r="AV1486">
        <f>COUNTIFS(Property_Manual!$A$2:$A$1206,Raw!L1486,Property_Manual!$B$2:$B$1206,Raw!M1486,Property_Manual!$C$2:$C$1206,Raw!N1486,Property_Manual!$D$2:$D$1206,Raw!O1486,Property_Manual!$F$2:$F$1206,"x")</f>
        <v>0</v>
      </c>
      <c r="AW1486" t="str">
        <f t="shared" si="741"/>
        <v/>
      </c>
      <c r="AX1486" t="str">
        <f t="shared" si="742"/>
        <v/>
      </c>
      <c r="AY1486" t="str">
        <f t="shared" si="743"/>
        <v/>
      </c>
    </row>
    <row r="1487" spans="1:51" x14ac:dyDescent="0.2">
      <c r="A1487" s="5" t="s">
        <v>1255</v>
      </c>
      <c r="B1487" s="5" t="s">
        <v>1836</v>
      </c>
      <c r="C1487" s="5" t="s">
        <v>390</v>
      </c>
      <c r="D1487" s="5" t="s">
        <v>43</v>
      </c>
      <c r="E1487" s="5" t="s">
        <v>1198</v>
      </c>
      <c r="F1487" s="5" t="s">
        <v>44</v>
      </c>
      <c r="H1487" t="s">
        <v>654</v>
      </c>
      <c r="I1487" s="5" t="s">
        <v>391</v>
      </c>
      <c r="J1487" s="5" t="s">
        <v>45</v>
      </c>
      <c r="K1487" s="5"/>
      <c r="L1487" t="str">
        <f t="shared" si="713"/>
        <v>Person</v>
      </c>
      <c r="M1487" t="str">
        <f t="shared" si="714"/>
        <v>externalReferences</v>
      </c>
      <c r="N1487" t="str">
        <f t="shared" si="715"/>
        <v>ExternalReference</v>
      </c>
      <c r="O1487" t="str">
        <f t="shared" si="716"/>
        <v>referenceForObjects</v>
      </c>
      <c r="P1487" t="str">
        <f t="shared" si="717"/>
        <v/>
      </c>
      <c r="Q1487" t="str">
        <f t="shared" si="718"/>
        <v>Object</v>
      </c>
      <c r="R1487" t="str">
        <f t="shared" si="719"/>
        <v/>
      </c>
      <c r="S1487" t="str">
        <f t="shared" si="720"/>
        <v/>
      </c>
      <c r="T1487" t="str">
        <f t="shared" si="721"/>
        <v/>
      </c>
      <c r="U1487" t="str">
        <f t="shared" si="722"/>
        <v/>
      </c>
      <c r="V1487" t="str">
        <f t="shared" si="723"/>
        <v/>
      </c>
      <c r="W1487" t="str">
        <f>IF($A1487="Implicit","",COUNTIFS($C$8:C1487,C1487,$A$8:A1487,"Explicit"))</f>
        <v/>
      </c>
      <c r="X1487" t="str">
        <f t="shared" si="724"/>
        <v/>
      </c>
      <c r="Y1487" t="str">
        <f t="shared" si="725"/>
        <v/>
      </c>
      <c r="Z1487" t="str">
        <f t="shared" si="726"/>
        <v/>
      </c>
      <c r="AA1487" t="str">
        <f t="shared" si="727"/>
        <v/>
      </c>
      <c r="AB1487" t="str">
        <f t="shared" si="728"/>
        <v/>
      </c>
      <c r="AC1487" t="str">
        <f t="shared" si="729"/>
        <v/>
      </c>
      <c r="AD1487" t="str">
        <f t="shared" si="730"/>
        <v/>
      </c>
      <c r="AE1487" t="str">
        <f t="shared" si="731"/>
        <v/>
      </c>
      <c r="AF1487" t="str">
        <f t="shared" si="732"/>
        <v/>
      </c>
      <c r="AG1487" t="str">
        <f t="shared" si="733"/>
        <v>"Agent.Person"</v>
      </c>
      <c r="AH1487" t="str">
        <f t="shared" si="734"/>
        <v>"externalReferences"</v>
      </c>
      <c r="AI1487" t="str">
        <f t="shared" si="735"/>
        <v>"Common.ExternalReference"</v>
      </c>
      <c r="AJ1487" t="str">
        <f t="shared" si="736"/>
        <v>"referenceForObjects"</v>
      </c>
      <c r="AK1487" t="str">
        <f t="shared" si="737"/>
        <v>"hasMany"</v>
      </c>
      <c r="AL1487" t="str">
        <f t="shared" si="738"/>
        <v>"Agent.Person","externalReferences","Common.ExternalReference","referenceForObjects","hasMany"</v>
      </c>
      <c r="AN1487">
        <f>COUNTIF(View_conceptual!G:G,L1487)</f>
        <v>1</v>
      </c>
      <c r="AO1487">
        <f>COUNTIF(View_conceptual!H:H,L1487)+COUNTIF(View_conceptual!I:I,N1487)</f>
        <v>0</v>
      </c>
      <c r="AQ1487" t="str">
        <f t="shared" si="739"/>
        <v/>
      </c>
      <c r="AR1487" t="str">
        <f t="shared" si="740"/>
        <v/>
      </c>
      <c r="AT1487">
        <f>COUNTIF(View_full!G:G,L1487)</f>
        <v>1</v>
      </c>
      <c r="AU1487">
        <f>COUNTIF(View_full!H:H,L1487)+COUNTIF(View_full!I:I,N1487)</f>
        <v>0</v>
      </c>
      <c r="AV1487">
        <f>COUNTIFS(Property_Manual!$A$2:$A$1206,Raw!L1487,Property_Manual!$B$2:$B$1206,Raw!M1487,Property_Manual!$C$2:$C$1206,Raw!N1487,Property_Manual!$D$2:$D$1206,Raw!O1487,Property_Manual!$F$2:$F$1206,"x")</f>
        <v>0</v>
      </c>
      <c r="AW1487" t="str">
        <f t="shared" si="741"/>
        <v/>
      </c>
      <c r="AX1487" t="str">
        <f t="shared" si="742"/>
        <v/>
      </c>
      <c r="AY1487" t="str">
        <f t="shared" si="743"/>
        <v/>
      </c>
    </row>
    <row r="1488" spans="1:51" x14ac:dyDescent="0.2">
      <c r="A1488" s="5" t="s">
        <v>1255</v>
      </c>
      <c r="B1488" s="5" t="s">
        <v>1836</v>
      </c>
      <c r="C1488" s="5" t="s">
        <v>390</v>
      </c>
      <c r="D1488" s="5" t="s">
        <v>392</v>
      </c>
      <c r="E1488" s="5" t="s">
        <v>3</v>
      </c>
      <c r="F1488" s="5" t="s">
        <v>393</v>
      </c>
      <c r="G1488">
        <v>1</v>
      </c>
      <c r="I1488" s="5" t="s">
        <v>391</v>
      </c>
      <c r="J1488" s="5" t="s">
        <v>394</v>
      </c>
      <c r="K1488" s="5"/>
      <c r="L1488" t="str">
        <f t="shared" si="713"/>
        <v>Person</v>
      </c>
      <c r="M1488" t="str">
        <f t="shared" si="714"/>
        <v>contactRole</v>
      </c>
      <c r="N1488" t="str">
        <f t="shared" si="715"/>
        <v>ContactRole</v>
      </c>
      <c r="O1488" t="str">
        <f t="shared" si="716"/>
        <v/>
      </c>
      <c r="P1488" t="str">
        <f t="shared" si="717"/>
        <v/>
      </c>
      <c r="Q1488" t="str">
        <f t="shared" si="718"/>
        <v>Object</v>
      </c>
      <c r="R1488" t="str">
        <f t="shared" si="719"/>
        <v/>
      </c>
      <c r="S1488" t="str">
        <f t="shared" si="720"/>
        <v/>
      </c>
      <c r="T1488" t="str">
        <f t="shared" si="721"/>
        <v/>
      </c>
      <c r="U1488" t="str">
        <f t="shared" si="722"/>
        <v/>
      </c>
      <c r="V1488" t="str">
        <f t="shared" si="723"/>
        <v/>
      </c>
      <c r="W1488" t="str">
        <f>IF($A1488="Implicit","",COUNTIFS($C$8:C1488,C1488,$A$8:A1488,"Explicit"))</f>
        <v/>
      </c>
      <c r="X1488" t="str">
        <f t="shared" si="724"/>
        <v/>
      </c>
      <c r="Y1488" t="str">
        <f t="shared" si="725"/>
        <v/>
      </c>
      <c r="Z1488" t="str">
        <f t="shared" si="726"/>
        <v/>
      </c>
      <c r="AA1488" t="str">
        <f t="shared" si="727"/>
        <v/>
      </c>
      <c r="AB1488" t="str">
        <f t="shared" si="728"/>
        <v/>
      </c>
      <c r="AC1488" t="str">
        <f t="shared" si="729"/>
        <v/>
      </c>
      <c r="AD1488" t="str">
        <f t="shared" si="730"/>
        <v/>
      </c>
      <c r="AE1488" t="str">
        <f t="shared" si="731"/>
        <v/>
      </c>
      <c r="AF1488" t="str">
        <f t="shared" si="732"/>
        <v/>
      </c>
      <c r="AG1488" t="str">
        <f t="shared" si="733"/>
        <v>"Agent.Person"</v>
      </c>
      <c r="AH1488" t="str">
        <f t="shared" si="734"/>
        <v>"contactRole"</v>
      </c>
      <c r="AI1488" t="str">
        <f t="shared" si="735"/>
        <v>"Enum.ContactRole"</v>
      </c>
      <c r="AJ1488" t="str">
        <f t="shared" si="736"/>
        <v>""</v>
      </c>
      <c r="AK1488" t="str">
        <f t="shared" si="737"/>
        <v>"hasOne"</v>
      </c>
      <c r="AL1488" t="str">
        <f t="shared" si="738"/>
        <v>"Agent.Person","contactRole","Enum.ContactRole","","hasOne"</v>
      </c>
      <c r="AN1488">
        <f>COUNTIF(View_conceptual!G:G,L1488)</f>
        <v>1</v>
      </c>
      <c r="AO1488">
        <f>COUNTIF(View_conceptual!H:H,L1488)+COUNTIF(View_conceptual!I:I,N1488)</f>
        <v>0</v>
      </c>
      <c r="AQ1488" t="str">
        <f t="shared" si="739"/>
        <v/>
      </c>
      <c r="AR1488" t="str">
        <f t="shared" si="740"/>
        <v/>
      </c>
      <c r="AT1488">
        <f>COUNTIF(View_full!G:G,L1488)</f>
        <v>1</v>
      </c>
      <c r="AU1488">
        <f>COUNTIF(View_full!H:H,L1488)+COUNTIF(View_full!I:I,N1488)</f>
        <v>0</v>
      </c>
      <c r="AV1488">
        <f>COUNTIFS(Property_Manual!$A$2:$A$1206,Raw!L1488,Property_Manual!$B$2:$B$1206,Raw!M1488,Property_Manual!$C$2:$C$1206,Raw!N1488,Property_Manual!$D$2:$D$1206,Raw!O1488,Property_Manual!$F$2:$F$1206,"x")</f>
        <v>0</v>
      </c>
      <c r="AW1488" t="str">
        <f t="shared" si="741"/>
        <v/>
      </c>
      <c r="AX1488" t="str">
        <f t="shared" si="742"/>
        <v/>
      </c>
      <c r="AY1488" t="str">
        <f t="shared" si="743"/>
        <v/>
      </c>
    </row>
    <row r="1489" spans="1:51" x14ac:dyDescent="0.2">
      <c r="A1489" s="5" t="s">
        <v>1255</v>
      </c>
      <c r="B1489" s="5" t="s">
        <v>1836</v>
      </c>
      <c r="C1489" s="5" t="s">
        <v>390</v>
      </c>
      <c r="D1489" s="5" t="s">
        <v>395</v>
      </c>
      <c r="E1489" t="s">
        <v>1198</v>
      </c>
      <c r="F1489" s="5" t="s">
        <v>44</v>
      </c>
      <c r="H1489" t="s">
        <v>654</v>
      </c>
      <c r="I1489" s="5" t="s">
        <v>391</v>
      </c>
      <c r="J1489" s="5" t="s">
        <v>396</v>
      </c>
      <c r="K1489" s="5"/>
      <c r="L1489" t="str">
        <f t="shared" si="713"/>
        <v>Person</v>
      </c>
      <c r="M1489" t="str">
        <f t="shared" si="714"/>
        <v>documents</v>
      </c>
      <c r="N1489" t="str">
        <f t="shared" si="715"/>
        <v>ExternalReference</v>
      </c>
      <c r="O1489" t="str">
        <f t="shared" si="716"/>
        <v>referenceForObjects</v>
      </c>
      <c r="P1489" t="str">
        <f t="shared" si="717"/>
        <v/>
      </c>
      <c r="Q1489" t="str">
        <f t="shared" si="718"/>
        <v>Object</v>
      </c>
      <c r="R1489" t="str">
        <f t="shared" si="719"/>
        <v/>
      </c>
      <c r="S1489" t="str">
        <f t="shared" si="720"/>
        <v/>
      </c>
      <c r="T1489" t="str">
        <f t="shared" si="721"/>
        <v/>
      </c>
      <c r="U1489" t="str">
        <f t="shared" si="722"/>
        <v/>
      </c>
      <c r="V1489" t="str">
        <f t="shared" si="723"/>
        <v/>
      </c>
      <c r="W1489" t="str">
        <f>IF($A1489="Implicit","",COUNTIFS($C$8:C1489,C1489,$A$8:A1489,"Explicit"))</f>
        <v/>
      </c>
      <c r="X1489" t="str">
        <f t="shared" si="724"/>
        <v/>
      </c>
      <c r="Y1489" t="str">
        <f t="shared" si="725"/>
        <v/>
      </c>
      <c r="Z1489" t="str">
        <f t="shared" si="726"/>
        <v/>
      </c>
      <c r="AA1489" t="str">
        <f t="shared" si="727"/>
        <v/>
      </c>
      <c r="AB1489" t="str">
        <f t="shared" si="728"/>
        <v/>
      </c>
      <c r="AC1489" t="str">
        <f t="shared" si="729"/>
        <v/>
      </c>
      <c r="AD1489" t="str">
        <f t="shared" si="730"/>
        <v/>
      </c>
      <c r="AE1489" t="str">
        <f t="shared" si="731"/>
        <v/>
      </c>
      <c r="AF1489" t="str">
        <f t="shared" si="732"/>
        <v/>
      </c>
      <c r="AG1489" t="str">
        <f t="shared" si="733"/>
        <v>"Agent.Person"</v>
      </c>
      <c r="AH1489" t="str">
        <f t="shared" si="734"/>
        <v>"documents"</v>
      </c>
      <c r="AI1489" t="str">
        <f t="shared" si="735"/>
        <v>"Common.ExternalReference"</v>
      </c>
      <c r="AJ1489" t="str">
        <f t="shared" si="736"/>
        <v>"referenceForObjects"</v>
      </c>
      <c r="AK1489" t="str">
        <f t="shared" si="737"/>
        <v>"hasMany"</v>
      </c>
      <c r="AL1489" t="str">
        <f t="shared" si="738"/>
        <v>"Agent.Person","documents","Common.ExternalReference","referenceForObjects","hasMany"</v>
      </c>
      <c r="AN1489">
        <f>COUNTIF(View_conceptual!G:G,L1489)</f>
        <v>1</v>
      </c>
      <c r="AO1489">
        <f>COUNTIF(View_conceptual!H:H,L1489)+COUNTIF(View_conceptual!I:I,N1489)</f>
        <v>0</v>
      </c>
      <c r="AQ1489" t="str">
        <f t="shared" si="739"/>
        <v/>
      </c>
      <c r="AR1489" t="str">
        <f t="shared" si="740"/>
        <v/>
      </c>
      <c r="AT1489">
        <f>COUNTIF(View_full!G:G,L1489)</f>
        <v>1</v>
      </c>
      <c r="AU1489">
        <f>COUNTIF(View_full!H:H,L1489)+COUNTIF(View_full!I:I,N1489)</f>
        <v>0</v>
      </c>
      <c r="AV1489">
        <f>COUNTIFS(Property_Manual!$A$2:$A$1206,Raw!L1489,Property_Manual!$B$2:$B$1206,Raw!M1489,Property_Manual!$C$2:$C$1206,Raw!N1489,Property_Manual!$D$2:$D$1206,Raw!O1489,Property_Manual!$F$2:$F$1206,"x")</f>
        <v>0</v>
      </c>
      <c r="AW1489" t="str">
        <f t="shared" si="741"/>
        <v/>
      </c>
      <c r="AX1489" t="str">
        <f t="shared" si="742"/>
        <v/>
      </c>
      <c r="AY1489" t="str">
        <f t="shared" si="743"/>
        <v/>
      </c>
    </row>
    <row r="1490" spans="1:51" x14ac:dyDescent="0.2">
      <c r="A1490" s="5" t="s">
        <v>1254</v>
      </c>
      <c r="B1490" s="5" t="s">
        <v>1836</v>
      </c>
      <c r="C1490" s="5" t="s">
        <v>390</v>
      </c>
      <c r="D1490" s="5" t="s">
        <v>40</v>
      </c>
      <c r="E1490" t="s">
        <v>1212</v>
      </c>
      <c r="F1490" s="5" t="s">
        <v>41</v>
      </c>
      <c r="I1490" s="5" t="s">
        <v>391</v>
      </c>
      <c r="J1490" s="5" t="s">
        <v>42</v>
      </c>
      <c r="K1490" s="5"/>
      <c r="L1490" t="str">
        <f t="shared" si="713"/>
        <v>Person</v>
      </c>
      <c r="M1490" t="str">
        <f t="shared" si="714"/>
        <v>events</v>
      </c>
      <c r="N1490" t="str">
        <f t="shared" si="715"/>
        <v>LogisticsEvent</v>
      </c>
      <c r="O1490" t="str">
        <f t="shared" si="716"/>
        <v/>
      </c>
      <c r="P1490" t="str">
        <f t="shared" si="717"/>
        <v/>
      </c>
      <c r="Q1490" t="str">
        <f t="shared" si="718"/>
        <v>Object</v>
      </c>
      <c r="R1490" t="str">
        <f t="shared" si="719"/>
        <v>"Agent"</v>
      </c>
      <c r="S1490" t="str">
        <f t="shared" si="720"/>
        <v>"Person"</v>
      </c>
      <c r="T1490" t="str">
        <f t="shared" si="721"/>
        <v>"events"</v>
      </c>
      <c r="U1490" t="str">
        <f t="shared" si="722"/>
        <v>"Event"</v>
      </c>
      <c r="V1490" t="str">
        <f t="shared" si="723"/>
        <v>"LogisticsEvent"</v>
      </c>
      <c r="W1490">
        <f>IF($A1490="Implicit","",COUNTIFS($C$8:C1490,C1490,$A$8:A1490,"Explicit"))</f>
        <v>6</v>
      </c>
      <c r="X1490" t="str">
        <f t="shared" si="724"/>
        <v>"Person details"</v>
      </c>
      <c r="Y1490" t="str">
        <f t="shared" si="725"/>
        <v>"Events object"</v>
      </c>
      <c r="Z1490" t="str">
        <f t="shared" si="726"/>
        <v>"true"</v>
      </c>
      <c r="AA1490" t="str">
        <f t="shared" si="727"/>
        <v>"false"</v>
      </c>
      <c r="AB1490" t="str">
        <f t="shared" si="728"/>
        <v>""</v>
      </c>
      <c r="AC1490" t="str">
        <f t="shared" si="729"/>
        <v>"https://onerecord.iata.org/ns/cargo#Person"</v>
      </c>
      <c r="AD1490" t="str">
        <f t="shared" si="730"/>
        <v>"https://onerecord.iata.org/ns/cargo#events"</v>
      </c>
      <c r="AE1490" t="str">
        <f t="shared" si="731"/>
        <v>"https://onerecord.iata.org/ns/cargo#LogisticsEvent"</v>
      </c>
      <c r="AF1490" t="str">
        <f t="shared" si="732"/>
        <v>"Agent","Person","events","Event","LogisticsEvent",6,"Person details","Events object","true","false","","https://onerecord.iata.org/ns/cargo#Person","https://onerecord.iata.org/ns/cargo#events","https://onerecord.iata.org/ns/cargo#LogisticsEvent"</v>
      </c>
      <c r="AG1490" t="str">
        <f t="shared" si="733"/>
        <v>"Agent.Person"</v>
      </c>
      <c r="AH1490" t="str">
        <f t="shared" si="734"/>
        <v>"events"</v>
      </c>
      <c r="AI1490" t="str">
        <f t="shared" si="735"/>
        <v>"Event.LogisticsEvent"</v>
      </c>
      <c r="AJ1490" t="str">
        <f t="shared" si="736"/>
        <v>""</v>
      </c>
      <c r="AK1490" t="str">
        <f t="shared" si="737"/>
        <v>"hasMany"</v>
      </c>
      <c r="AL1490" t="str">
        <f t="shared" si="738"/>
        <v>"Agent.Person","events","Event.LogisticsEvent","","hasMany"</v>
      </c>
      <c r="AN1490">
        <f>COUNTIF(View_conceptual!G:G,L1490)</f>
        <v>1</v>
      </c>
      <c r="AO1490">
        <f>COUNTIF(View_conceptual!H:H,L1490)+COUNTIF(View_conceptual!I:I,N1490)</f>
        <v>0</v>
      </c>
      <c r="AQ1490" t="str">
        <f t="shared" si="739"/>
        <v>"Agent","Person","events","Event","LogisticsEvent",6,"Person details","Events object","true","false","","https://onerecord.iata.org/ns/cargo#Person","https://onerecord.iata.org/ns/cargo#events","https://onerecord.iata.org/ns/cargo#LogisticsEvent"</v>
      </c>
      <c r="AR1490" t="str">
        <f t="shared" si="740"/>
        <v/>
      </c>
      <c r="AT1490">
        <f>COUNTIF(View_full!G:G,L1490)</f>
        <v>1</v>
      </c>
      <c r="AU1490">
        <f>COUNTIF(View_full!H:H,L1490)+COUNTIF(View_full!I:I,N1490)</f>
        <v>0</v>
      </c>
      <c r="AV1490">
        <f>COUNTIFS(Property_Manual!$A$2:$A$1206,Raw!L1490,Property_Manual!$B$2:$B$1206,Raw!M1490,Property_Manual!$C$2:$C$1206,Raw!N1490,Property_Manual!$D$2:$D$1206,Raw!O1490,Property_Manual!$F$2:$F$1206,"x")</f>
        <v>0</v>
      </c>
      <c r="AW1490" t="str">
        <f t="shared" si="741"/>
        <v>"Agent","Person","events","Event","LogisticsEvent",6,"Person details","Events object","true","false","","https://onerecord.iata.org/ns/cargo#Person","https://onerecord.iata.org/ns/cargo#events","https://onerecord.iata.org/ns/cargo#LogisticsEvent"</v>
      </c>
      <c r="AX1490" t="str">
        <f t="shared" si="742"/>
        <v/>
      </c>
      <c r="AY1490" t="str">
        <f t="shared" si="743"/>
        <v/>
      </c>
    </row>
    <row r="1491" spans="1:51" x14ac:dyDescent="0.2">
      <c r="A1491" s="5" t="s">
        <v>1254</v>
      </c>
      <c r="B1491" s="5" t="s">
        <v>1836</v>
      </c>
      <c r="C1491" s="5" t="s">
        <v>390</v>
      </c>
      <c r="D1491" s="5" t="s">
        <v>46</v>
      </c>
      <c r="F1491" s="5" t="s">
        <v>47</v>
      </c>
      <c r="G1491">
        <v>1</v>
      </c>
      <c r="I1491" s="5" t="s">
        <v>391</v>
      </c>
      <c r="J1491" s="5" t="s">
        <v>48</v>
      </c>
      <c r="K1491" s="5"/>
      <c r="L1491" t="str">
        <f t="shared" si="713"/>
        <v>Person</v>
      </c>
      <c r="M1491" t="str">
        <f t="shared" si="714"/>
        <v>skeletonIndicator</v>
      </c>
      <c r="N1491" t="str">
        <f t="shared" si="715"/>
        <v>boolean</v>
      </c>
      <c r="O1491" t="str">
        <f t="shared" si="716"/>
        <v/>
      </c>
      <c r="P1491" t="str">
        <f t="shared" si="717"/>
        <v/>
      </c>
      <c r="Q1491" t="str">
        <f t="shared" si="718"/>
        <v>Object</v>
      </c>
      <c r="R1491" t="str">
        <f t="shared" si="719"/>
        <v>"Agent"</v>
      </c>
      <c r="S1491" t="str">
        <f t="shared" si="720"/>
        <v>"Person"</v>
      </c>
      <c r="T1491" t="str">
        <f t="shared" si="721"/>
        <v>"skeletonIndicator"</v>
      </c>
      <c r="U1491" t="str">
        <f t="shared" si="722"/>
        <v>""</v>
      </c>
      <c r="V1491" t="str">
        <f t="shared" si="723"/>
        <v>"boolean"</v>
      </c>
      <c r="W1491">
        <f>IF($A1491="Implicit","",COUNTIFS($C$8:C1491,C1491,$A$8:A1491,"Explicit"))</f>
        <v>7</v>
      </c>
      <c r="X1491" t="str">
        <f t="shared" si="724"/>
        <v>"Person details"</v>
      </c>
      <c r="Y1491" t="str">
        <f t="shared" si="725"/>
        <v>"Indicator whether a logistics object is a skeleton object"</v>
      </c>
      <c r="Z1491" t="str">
        <f t="shared" si="726"/>
        <v>"false"</v>
      </c>
      <c r="AA1491" t="str">
        <f t="shared" si="727"/>
        <v>"false"</v>
      </c>
      <c r="AB1491" t="str">
        <f t="shared" si="728"/>
        <v>""</v>
      </c>
      <c r="AC1491" t="str">
        <f t="shared" si="729"/>
        <v>"https://onerecord.iata.org/ns/cargo#Person"</v>
      </c>
      <c r="AD1491" t="str">
        <f t="shared" si="730"/>
        <v>"https://onerecord.iata.org/ns/cargo#skeletonIndicator"</v>
      </c>
      <c r="AE1491" t="str">
        <f t="shared" si="731"/>
        <v>"http://www.w3.org/2001/XMLSchema#boolean"</v>
      </c>
      <c r="AF1491" t="str">
        <f t="shared" si="732"/>
        <v>"Agent","Person","skeletonIndicator","","boolean",7,"Person details","Indicator whether a logistics object is a skeleton object","false","false","","https://onerecord.iata.org/ns/cargo#Person","https://onerecord.iata.org/ns/cargo#skeletonIndicator","http://www.w3.org/2001/XMLSchema#boolean"</v>
      </c>
      <c r="AG1491" t="str">
        <f t="shared" si="733"/>
        <v>"Agent.Person"</v>
      </c>
      <c r="AH1491" t="str">
        <f t="shared" si="734"/>
        <v>"skeletonIndicator"</v>
      </c>
      <c r="AI1491" t="str">
        <f t="shared" si="735"/>
        <v>".boolean"</v>
      </c>
      <c r="AJ1491" t="str">
        <f t="shared" si="736"/>
        <v>""</v>
      </c>
      <c r="AK1491" t="str">
        <f t="shared" si="737"/>
        <v>"hasOne"</v>
      </c>
      <c r="AL1491" t="str">
        <f t="shared" si="738"/>
        <v>"Agent.Person","skeletonIndicator",".boolean","","hasOne"</v>
      </c>
      <c r="AN1491">
        <f>COUNTIF(View_conceptual!G:G,L1491)</f>
        <v>1</v>
      </c>
      <c r="AO1491">
        <f>COUNTIF(View_conceptual!H:H,L1491)+COUNTIF(View_conceptual!I:I,N1491)</f>
        <v>0</v>
      </c>
      <c r="AQ1491" t="str">
        <f t="shared" si="739"/>
        <v>"Agent","Person","skeletonIndicator","","boolean",7,"Person details","Indicator whether a logistics object is a skeleton object","false","false","","https://onerecord.iata.org/ns/cargo#Person","https://onerecord.iata.org/ns/cargo#skeletonIndicator","http://www.w3.org/2001/XMLSchema#boolean"</v>
      </c>
      <c r="AR1491" t="str">
        <f t="shared" si="740"/>
        <v/>
      </c>
      <c r="AT1491">
        <f>COUNTIF(View_full!G:G,L1491)</f>
        <v>1</v>
      </c>
      <c r="AU1491">
        <f>COUNTIF(View_full!H:H,L1491)+COUNTIF(View_full!I:I,N1491)</f>
        <v>0</v>
      </c>
      <c r="AV1491">
        <f>COUNTIFS(Property_Manual!$A$2:$A$1206,Raw!L1491,Property_Manual!$B$2:$B$1206,Raw!M1491,Property_Manual!$C$2:$C$1206,Raw!N1491,Property_Manual!$D$2:$D$1206,Raw!O1491,Property_Manual!$F$2:$F$1206,"x")</f>
        <v>0</v>
      </c>
      <c r="AW1491" t="str">
        <f t="shared" si="741"/>
        <v>"Agent","Person","skeletonIndicator","","boolean",7,"Person details","Indicator whether a logistics object is a skeleton object","false","false","","https://onerecord.iata.org/ns/cargo#Person","https://onerecord.iata.org/ns/cargo#skeletonIndicator","http://www.w3.org/2001/XMLSchema#boolean"</v>
      </c>
      <c r="AX1491" t="str">
        <f t="shared" si="742"/>
        <v/>
      </c>
      <c r="AY1491" t="str">
        <f t="shared" si="743"/>
        <v/>
      </c>
    </row>
    <row r="1492" spans="1:51" x14ac:dyDescent="0.2">
      <c r="A1492" s="5" t="s">
        <v>1254</v>
      </c>
      <c r="B1492" s="5" t="s">
        <v>1836</v>
      </c>
      <c r="C1492" s="5" t="s">
        <v>390</v>
      </c>
      <c r="D1492" s="5" t="s">
        <v>26</v>
      </c>
      <c r="E1492" t="s">
        <v>49</v>
      </c>
      <c r="F1492" s="5" t="s">
        <v>27</v>
      </c>
      <c r="I1492" s="5" t="s">
        <v>391</v>
      </c>
      <c r="J1492" s="5" t="s">
        <v>28</v>
      </c>
      <c r="K1492" s="5"/>
      <c r="L1492" t="str">
        <f t="shared" si="713"/>
        <v>Person</v>
      </c>
      <c r="M1492" t="str">
        <f t="shared" si="714"/>
        <v>contactDetails</v>
      </c>
      <c r="N1492" t="str">
        <f t="shared" si="715"/>
        <v>ContactDetail</v>
      </c>
      <c r="O1492" t="str">
        <f t="shared" si="716"/>
        <v/>
      </c>
      <c r="P1492" t="str">
        <f t="shared" si="717"/>
        <v/>
      </c>
      <c r="Q1492" t="str">
        <f t="shared" si="718"/>
        <v>Object</v>
      </c>
      <c r="R1492" t="str">
        <f t="shared" si="719"/>
        <v>"Agent"</v>
      </c>
      <c r="S1492" t="str">
        <f t="shared" si="720"/>
        <v>"Person"</v>
      </c>
      <c r="T1492" t="str">
        <f t="shared" si="721"/>
        <v>"contactDetails"</v>
      </c>
      <c r="U1492" t="str">
        <f t="shared" si="722"/>
        <v>"Embedded"</v>
      </c>
      <c r="V1492" t="str">
        <f t="shared" si="723"/>
        <v>"ContactDetail"</v>
      </c>
      <c r="W1492">
        <f>IF($A1492="Implicit","",COUNTIFS($C$8:C1492,C1492,$A$8:A1492,"Explicit"))</f>
        <v>8</v>
      </c>
      <c r="X1492" t="str">
        <f t="shared" si="724"/>
        <v>"Person details"</v>
      </c>
      <c r="Y1492" t="str">
        <f t="shared" si="725"/>
        <v>"Information about contactDetails"</v>
      </c>
      <c r="Z1492" t="str">
        <f t="shared" si="726"/>
        <v>"true"</v>
      </c>
      <c r="AA1492" t="str">
        <f t="shared" si="727"/>
        <v>"false"</v>
      </c>
      <c r="AB1492" t="str">
        <f t="shared" si="728"/>
        <v>""</v>
      </c>
      <c r="AC1492" t="str">
        <f t="shared" si="729"/>
        <v>"https://onerecord.iata.org/ns/cargo#Person"</v>
      </c>
      <c r="AD1492" t="str">
        <f t="shared" si="730"/>
        <v>"https://onerecord.iata.org/ns/cargo#contactDetails"</v>
      </c>
      <c r="AE1492" t="str">
        <f t="shared" si="731"/>
        <v>"https://onerecord.iata.org/ns/cargo#ContactDetail"</v>
      </c>
      <c r="AF1492" t="str">
        <f t="shared" si="732"/>
        <v>"Agent","Person","contactDetails","Embedded","ContactDetail",8,"Person details","Information about contactDetails","true","false","","https://onerecord.iata.org/ns/cargo#Person","https://onerecord.iata.org/ns/cargo#contactDetails","https://onerecord.iata.org/ns/cargo#ContactDetail"</v>
      </c>
      <c r="AG1492" t="str">
        <f t="shared" si="733"/>
        <v>"Agent.Person"</v>
      </c>
      <c r="AH1492" t="str">
        <f t="shared" si="734"/>
        <v>"contactDetails"</v>
      </c>
      <c r="AI1492" t="str">
        <f t="shared" si="735"/>
        <v>"Embedded.ContactDetail"</v>
      </c>
      <c r="AJ1492" t="str">
        <f t="shared" si="736"/>
        <v>""</v>
      </c>
      <c r="AK1492" t="str">
        <f t="shared" si="737"/>
        <v>"hasMany"</v>
      </c>
      <c r="AL1492" t="str">
        <f t="shared" si="738"/>
        <v>"Agent.Person","contactDetails","Embedded.ContactDetail","","hasMany"</v>
      </c>
      <c r="AN1492">
        <f>COUNTIF(View_conceptual!G:G,L1492)</f>
        <v>1</v>
      </c>
      <c r="AO1492">
        <f>COUNTIF(View_conceptual!H:H,L1492)+COUNTIF(View_conceptual!I:I,N1492)</f>
        <v>0</v>
      </c>
      <c r="AQ1492" t="str">
        <f t="shared" si="739"/>
        <v>"Agent","Person","contactDetails","Embedded","ContactDetail",8,"Person details","Information about contactDetails","true","false","","https://onerecord.iata.org/ns/cargo#Person","https://onerecord.iata.org/ns/cargo#contactDetails","https://onerecord.iata.org/ns/cargo#ContactDetail"</v>
      </c>
      <c r="AR1492" t="str">
        <f t="shared" si="740"/>
        <v/>
      </c>
      <c r="AT1492">
        <f>COUNTIF(View_full!G:G,L1492)</f>
        <v>1</v>
      </c>
      <c r="AU1492">
        <f>COUNTIF(View_full!H:H,L1492)+COUNTIF(View_full!I:I,N1492)</f>
        <v>0</v>
      </c>
      <c r="AV1492">
        <f>COUNTIFS(Property_Manual!$A$2:$A$1206,Raw!L1492,Property_Manual!$B$2:$B$1206,Raw!M1492,Property_Manual!$C$2:$C$1206,Raw!N1492,Property_Manual!$D$2:$D$1206,Raw!O1492,Property_Manual!$F$2:$F$1206,"x")</f>
        <v>0</v>
      </c>
      <c r="AW1492" t="str">
        <f t="shared" si="741"/>
        <v>"Agent","Person","contactDetails","Embedded","ContactDetail",8,"Person details","Information about contactDetails","true","false","","https://onerecord.iata.org/ns/cargo#Person","https://onerecord.iata.org/ns/cargo#contactDetails","https://onerecord.iata.org/ns/cargo#ContactDetail"</v>
      </c>
      <c r="AX1492" t="str">
        <f t="shared" si="742"/>
        <v/>
      </c>
      <c r="AY1492" t="str">
        <f t="shared" si="743"/>
        <v/>
      </c>
    </row>
    <row r="1493" spans="1:51" x14ac:dyDescent="0.2">
      <c r="A1493" s="5" t="s">
        <v>1254</v>
      </c>
      <c r="B1493" s="5" t="s">
        <v>1836</v>
      </c>
      <c r="C1493" s="5" t="s">
        <v>390</v>
      </c>
      <c r="D1493" s="5" t="s">
        <v>397</v>
      </c>
      <c r="F1493" s="5" t="s">
        <v>6</v>
      </c>
      <c r="G1493">
        <v>1</v>
      </c>
      <c r="I1493" s="5" t="s">
        <v>391</v>
      </c>
      <c r="J1493" s="5" t="s">
        <v>398</v>
      </c>
      <c r="K1493" s="5"/>
      <c r="L1493" t="str">
        <f t="shared" si="713"/>
        <v>Person</v>
      </c>
      <c r="M1493" t="str">
        <f t="shared" si="714"/>
        <v>department</v>
      </c>
      <c r="N1493" t="str">
        <f t="shared" si="715"/>
        <v>string</v>
      </c>
      <c r="O1493" t="str">
        <f t="shared" si="716"/>
        <v/>
      </c>
      <c r="P1493" t="str">
        <f t="shared" si="717"/>
        <v/>
      </c>
      <c r="Q1493" t="str">
        <f t="shared" si="718"/>
        <v>Object</v>
      </c>
      <c r="R1493" t="str">
        <f t="shared" si="719"/>
        <v>"Agent"</v>
      </c>
      <c r="S1493" t="str">
        <f t="shared" si="720"/>
        <v>"Person"</v>
      </c>
      <c r="T1493" t="str">
        <f t="shared" si="721"/>
        <v>"department"</v>
      </c>
      <c r="U1493" t="str">
        <f t="shared" si="722"/>
        <v>""</v>
      </c>
      <c r="V1493" t="str">
        <f t="shared" si="723"/>
        <v>"string"</v>
      </c>
      <c r="W1493">
        <f>IF($A1493="Implicit","",COUNTIFS($C$8:C1493,C1493,$A$8:A1493,"Explicit"))</f>
        <v>9</v>
      </c>
      <c r="X1493" t="str">
        <f t="shared" si="724"/>
        <v>"Person details"</v>
      </c>
      <c r="Y1493" t="str">
        <f t="shared" si="725"/>
        <v>"Department / Division / Unit"</v>
      </c>
      <c r="Z1493" t="str">
        <f t="shared" si="726"/>
        <v>"false"</v>
      </c>
      <c r="AA1493" t="str">
        <f t="shared" si="727"/>
        <v>"false"</v>
      </c>
      <c r="AB1493" t="str">
        <f t="shared" si="728"/>
        <v>""</v>
      </c>
      <c r="AC1493" t="str">
        <f t="shared" si="729"/>
        <v>"https://onerecord.iata.org/ns/cargo#Person"</v>
      </c>
      <c r="AD1493" t="str">
        <f t="shared" si="730"/>
        <v>"https://onerecord.iata.org/ns/cargo#department"</v>
      </c>
      <c r="AE1493" t="str">
        <f t="shared" si="731"/>
        <v>"http://www.w3.org/2001/XMLSchema#string"</v>
      </c>
      <c r="AF1493" t="str">
        <f t="shared" si="732"/>
        <v>"Agent","Person","department","","string",9,"Person details","Department / Division / Unit","false","false","","https://onerecord.iata.org/ns/cargo#Person","https://onerecord.iata.org/ns/cargo#department","http://www.w3.org/2001/XMLSchema#string"</v>
      </c>
      <c r="AG1493" t="str">
        <f t="shared" si="733"/>
        <v>"Agent.Person"</v>
      </c>
      <c r="AH1493" t="str">
        <f t="shared" si="734"/>
        <v>"department"</v>
      </c>
      <c r="AI1493" t="str">
        <f t="shared" si="735"/>
        <v>".string"</v>
      </c>
      <c r="AJ1493" t="str">
        <f t="shared" si="736"/>
        <v>""</v>
      </c>
      <c r="AK1493" t="str">
        <f t="shared" si="737"/>
        <v>"hasOne"</v>
      </c>
      <c r="AL1493" t="str">
        <f t="shared" si="738"/>
        <v>"Agent.Person","department",".string","","hasOne"</v>
      </c>
      <c r="AN1493">
        <f>COUNTIF(View_conceptual!G:G,L1493)</f>
        <v>1</v>
      </c>
      <c r="AO1493">
        <f>COUNTIF(View_conceptual!H:H,L1493)+COUNTIF(View_conceptual!I:I,N1493)</f>
        <v>0</v>
      </c>
      <c r="AQ1493" t="str">
        <f t="shared" si="739"/>
        <v>"Agent","Person","department","","string",9,"Person details","Department / Division / Unit","false","false","","https://onerecord.iata.org/ns/cargo#Person","https://onerecord.iata.org/ns/cargo#department","http://www.w3.org/2001/XMLSchema#string"</v>
      </c>
      <c r="AR1493" t="str">
        <f t="shared" si="740"/>
        <v/>
      </c>
      <c r="AT1493">
        <f>COUNTIF(View_full!G:G,L1493)</f>
        <v>1</v>
      </c>
      <c r="AU1493">
        <f>COUNTIF(View_full!H:H,L1493)+COUNTIF(View_full!I:I,N1493)</f>
        <v>0</v>
      </c>
      <c r="AV1493">
        <f>COUNTIFS(Property_Manual!$A$2:$A$1206,Raw!L1493,Property_Manual!$B$2:$B$1206,Raw!M1493,Property_Manual!$C$2:$C$1206,Raw!N1493,Property_Manual!$D$2:$D$1206,Raw!O1493,Property_Manual!$F$2:$F$1206,"x")</f>
        <v>0</v>
      </c>
      <c r="AW1493" t="str">
        <f t="shared" si="741"/>
        <v>"Agent","Person","department","","string",9,"Person details","Department / Division / Unit","false","false","","https://onerecord.iata.org/ns/cargo#Person","https://onerecord.iata.org/ns/cargo#department","http://www.w3.org/2001/XMLSchema#string"</v>
      </c>
      <c r="AX1493" t="str">
        <f t="shared" si="742"/>
        <v/>
      </c>
      <c r="AY1493" t="str">
        <f t="shared" si="743"/>
        <v/>
      </c>
    </row>
    <row r="1494" spans="1:51" x14ac:dyDescent="0.2">
      <c r="A1494" s="5" t="s">
        <v>1254</v>
      </c>
      <c r="B1494" s="5" t="s">
        <v>1836</v>
      </c>
      <c r="C1494" s="5" t="s">
        <v>390</v>
      </c>
      <c r="D1494" s="5" t="s">
        <v>399</v>
      </c>
      <c r="E1494" s="5"/>
      <c r="F1494" s="5" t="s">
        <v>6</v>
      </c>
      <c r="G1494">
        <v>1</v>
      </c>
      <c r="H1494" s="5"/>
      <c r="I1494" s="5" t="s">
        <v>391</v>
      </c>
      <c r="J1494" s="5" t="s">
        <v>400</v>
      </c>
      <c r="K1494" s="5"/>
      <c r="L1494" t="str">
        <f t="shared" si="713"/>
        <v>Person</v>
      </c>
      <c r="M1494" t="str">
        <f t="shared" si="714"/>
        <v>employeeId</v>
      </c>
      <c r="N1494" t="str">
        <f t="shared" si="715"/>
        <v>string</v>
      </c>
      <c r="O1494" t="str">
        <f t="shared" si="716"/>
        <v/>
      </c>
      <c r="P1494" t="str">
        <f t="shared" si="717"/>
        <v/>
      </c>
      <c r="Q1494" t="str">
        <f t="shared" si="718"/>
        <v>Object</v>
      </c>
      <c r="R1494" t="str">
        <f t="shared" si="719"/>
        <v>"Agent"</v>
      </c>
      <c r="S1494" t="str">
        <f t="shared" si="720"/>
        <v>"Person"</v>
      </c>
      <c r="T1494" t="str">
        <f t="shared" si="721"/>
        <v>"employeeId"</v>
      </c>
      <c r="U1494" t="str">
        <f t="shared" si="722"/>
        <v>""</v>
      </c>
      <c r="V1494" t="str">
        <f t="shared" si="723"/>
        <v>"string"</v>
      </c>
      <c r="W1494">
        <f>IF($A1494="Implicit","",COUNTIFS($C$8:C1494,C1494,$A$8:A1494,"Explicit"))</f>
        <v>10</v>
      </c>
      <c r="X1494" t="str">
        <f t="shared" si="724"/>
        <v>"Person details"</v>
      </c>
      <c r="Y1494" t="str">
        <f t="shared" si="725"/>
        <v>"Employee ID"</v>
      </c>
      <c r="Z1494" t="str">
        <f t="shared" si="726"/>
        <v>"false"</v>
      </c>
      <c r="AA1494" t="str">
        <f t="shared" si="727"/>
        <v>"false"</v>
      </c>
      <c r="AB1494" t="str">
        <f t="shared" si="728"/>
        <v>""</v>
      </c>
      <c r="AC1494" t="str">
        <f t="shared" si="729"/>
        <v>"https://onerecord.iata.org/ns/cargo#Person"</v>
      </c>
      <c r="AD1494" t="str">
        <f t="shared" si="730"/>
        <v>"https://onerecord.iata.org/ns/cargo#employeeId"</v>
      </c>
      <c r="AE1494" t="str">
        <f t="shared" si="731"/>
        <v>"http://www.w3.org/2001/XMLSchema#string"</v>
      </c>
      <c r="AF1494" t="str">
        <f t="shared" si="732"/>
        <v>"Agent","Person","employeeId","","string",10,"Person details","Employee ID","false","false","","https://onerecord.iata.org/ns/cargo#Person","https://onerecord.iata.org/ns/cargo#employeeId","http://www.w3.org/2001/XMLSchema#string"</v>
      </c>
      <c r="AG1494" t="str">
        <f t="shared" si="733"/>
        <v>"Agent.Person"</v>
      </c>
      <c r="AH1494" t="str">
        <f t="shared" si="734"/>
        <v>"employeeId"</v>
      </c>
      <c r="AI1494" t="str">
        <f t="shared" si="735"/>
        <v>".string"</v>
      </c>
      <c r="AJ1494" t="str">
        <f t="shared" si="736"/>
        <v>""</v>
      </c>
      <c r="AK1494" t="str">
        <f t="shared" si="737"/>
        <v>"hasOne"</v>
      </c>
      <c r="AL1494" t="str">
        <f t="shared" si="738"/>
        <v>"Agent.Person","employeeId",".string","","hasOne"</v>
      </c>
      <c r="AN1494">
        <f>COUNTIF(View_conceptual!G:G,L1494)</f>
        <v>1</v>
      </c>
      <c r="AO1494">
        <f>COUNTIF(View_conceptual!H:H,L1494)+COUNTIF(View_conceptual!I:I,N1494)</f>
        <v>0</v>
      </c>
      <c r="AQ1494" t="str">
        <f t="shared" si="739"/>
        <v>"Agent","Person","employeeId","","string",10,"Person details","Employee ID","false","false","","https://onerecord.iata.org/ns/cargo#Person","https://onerecord.iata.org/ns/cargo#employeeId","http://www.w3.org/2001/XMLSchema#string"</v>
      </c>
      <c r="AR1494" t="str">
        <f t="shared" si="740"/>
        <v/>
      </c>
      <c r="AT1494">
        <f>COUNTIF(View_full!G:G,L1494)</f>
        <v>1</v>
      </c>
      <c r="AU1494">
        <f>COUNTIF(View_full!H:H,L1494)+COUNTIF(View_full!I:I,N1494)</f>
        <v>0</v>
      </c>
      <c r="AV1494">
        <f>COUNTIFS(Property_Manual!$A$2:$A$1206,Raw!L1494,Property_Manual!$B$2:$B$1206,Raw!M1494,Property_Manual!$C$2:$C$1206,Raw!N1494,Property_Manual!$D$2:$D$1206,Raw!O1494,Property_Manual!$F$2:$F$1206,"x")</f>
        <v>0</v>
      </c>
      <c r="AW1494" t="str">
        <f t="shared" si="741"/>
        <v>"Agent","Person","employeeId","","string",10,"Person details","Employee ID","false","false","","https://onerecord.iata.org/ns/cargo#Person","https://onerecord.iata.org/ns/cargo#employeeId","http://www.w3.org/2001/XMLSchema#string"</v>
      </c>
      <c r="AX1494" t="str">
        <f t="shared" si="742"/>
        <v/>
      </c>
      <c r="AY1494" t="str">
        <f t="shared" si="743"/>
        <v/>
      </c>
    </row>
    <row r="1495" spans="1:51" x14ac:dyDescent="0.2">
      <c r="A1495" s="5" t="s">
        <v>1254</v>
      </c>
      <c r="B1495" s="5" t="s">
        <v>1836</v>
      </c>
      <c r="C1495" s="5" t="s">
        <v>390</v>
      </c>
      <c r="D1495" s="5" t="s">
        <v>401</v>
      </c>
      <c r="E1495" s="5"/>
      <c r="F1495" s="5" t="s">
        <v>6</v>
      </c>
      <c r="G1495">
        <v>1</v>
      </c>
      <c r="H1495" s="5"/>
      <c r="I1495" s="5" t="s">
        <v>391</v>
      </c>
      <c r="J1495" s="5" t="s">
        <v>402</v>
      </c>
      <c r="K1495" s="5"/>
      <c r="L1495" t="str">
        <f t="shared" si="713"/>
        <v>Person</v>
      </c>
      <c r="M1495" t="str">
        <f t="shared" si="714"/>
        <v>firstName</v>
      </c>
      <c r="N1495" t="str">
        <f t="shared" si="715"/>
        <v>string</v>
      </c>
      <c r="O1495" t="str">
        <f t="shared" si="716"/>
        <v/>
      </c>
      <c r="P1495" t="str">
        <f t="shared" si="717"/>
        <v/>
      </c>
      <c r="Q1495" t="str">
        <f t="shared" si="718"/>
        <v>Object</v>
      </c>
      <c r="R1495" t="str">
        <f t="shared" si="719"/>
        <v>"Agent"</v>
      </c>
      <c r="S1495" t="str">
        <f t="shared" si="720"/>
        <v>"Person"</v>
      </c>
      <c r="T1495" t="str">
        <f t="shared" si="721"/>
        <v>"firstName"</v>
      </c>
      <c r="U1495" t="str">
        <f t="shared" si="722"/>
        <v>""</v>
      </c>
      <c r="V1495" t="str">
        <f t="shared" si="723"/>
        <v>"string"</v>
      </c>
      <c r="W1495">
        <f>IF($A1495="Implicit","",COUNTIFS($C$8:C1495,C1495,$A$8:A1495,"Explicit"))</f>
        <v>11</v>
      </c>
      <c r="X1495" t="str">
        <f t="shared" si="724"/>
        <v>"Person details"</v>
      </c>
      <c r="Y1495" t="str">
        <f t="shared" si="725"/>
        <v>"First name / given name"</v>
      </c>
      <c r="Z1495" t="str">
        <f t="shared" si="726"/>
        <v>"false"</v>
      </c>
      <c r="AA1495" t="str">
        <f t="shared" si="727"/>
        <v>"false"</v>
      </c>
      <c r="AB1495" t="str">
        <f t="shared" si="728"/>
        <v>""</v>
      </c>
      <c r="AC1495" t="str">
        <f t="shared" si="729"/>
        <v>"https://onerecord.iata.org/ns/cargo#Person"</v>
      </c>
      <c r="AD1495" t="str">
        <f t="shared" si="730"/>
        <v>"https://onerecord.iata.org/ns/cargo#firstName"</v>
      </c>
      <c r="AE1495" t="str">
        <f t="shared" si="731"/>
        <v>"http://www.w3.org/2001/XMLSchema#string"</v>
      </c>
      <c r="AF1495" t="str">
        <f t="shared" si="732"/>
        <v>"Agent","Person","firstName","","string",11,"Person details","First name / given name","false","false","","https://onerecord.iata.org/ns/cargo#Person","https://onerecord.iata.org/ns/cargo#firstName","http://www.w3.org/2001/XMLSchema#string"</v>
      </c>
      <c r="AG1495" t="str">
        <f t="shared" si="733"/>
        <v>"Agent.Person"</v>
      </c>
      <c r="AH1495" t="str">
        <f t="shared" si="734"/>
        <v>"firstName"</v>
      </c>
      <c r="AI1495" t="str">
        <f t="shared" si="735"/>
        <v>".string"</v>
      </c>
      <c r="AJ1495" t="str">
        <f t="shared" si="736"/>
        <v>""</v>
      </c>
      <c r="AK1495" t="str">
        <f t="shared" si="737"/>
        <v>"hasOne"</v>
      </c>
      <c r="AL1495" t="str">
        <f t="shared" si="738"/>
        <v>"Agent.Person","firstName",".string","","hasOne"</v>
      </c>
      <c r="AN1495">
        <f>COUNTIF(View_conceptual!G:G,L1495)</f>
        <v>1</v>
      </c>
      <c r="AO1495">
        <f>COUNTIF(View_conceptual!H:H,L1495)+COUNTIF(View_conceptual!I:I,N1495)</f>
        <v>0</v>
      </c>
      <c r="AQ1495" t="str">
        <f t="shared" si="739"/>
        <v>"Agent","Person","firstName","","string",11,"Person details","First name / given name","false","false","","https://onerecord.iata.org/ns/cargo#Person","https://onerecord.iata.org/ns/cargo#firstName","http://www.w3.org/2001/XMLSchema#string"</v>
      </c>
      <c r="AR1495" t="str">
        <f t="shared" si="740"/>
        <v/>
      </c>
      <c r="AT1495">
        <f>COUNTIF(View_full!G:G,L1495)</f>
        <v>1</v>
      </c>
      <c r="AU1495">
        <f>COUNTIF(View_full!H:H,L1495)+COUNTIF(View_full!I:I,N1495)</f>
        <v>0</v>
      </c>
      <c r="AV1495">
        <f>COUNTIFS(Property_Manual!$A$2:$A$1206,Raw!L1495,Property_Manual!$B$2:$B$1206,Raw!M1495,Property_Manual!$C$2:$C$1206,Raw!N1495,Property_Manual!$D$2:$D$1206,Raw!O1495,Property_Manual!$F$2:$F$1206,"x")</f>
        <v>0</v>
      </c>
      <c r="AW1495" t="str">
        <f t="shared" si="741"/>
        <v>"Agent","Person","firstName","","string",11,"Person details","First name / given name","false","false","","https://onerecord.iata.org/ns/cargo#Person","https://onerecord.iata.org/ns/cargo#firstName","http://www.w3.org/2001/XMLSchema#string"</v>
      </c>
      <c r="AX1495" t="str">
        <f t="shared" si="742"/>
        <v/>
      </c>
      <c r="AY1495" t="str">
        <f t="shared" si="743"/>
        <v/>
      </c>
    </row>
    <row r="1496" spans="1:51" x14ac:dyDescent="0.2">
      <c r="A1496" s="5" t="s">
        <v>1254</v>
      </c>
      <c r="B1496" s="5" t="s">
        <v>1836</v>
      </c>
      <c r="C1496" s="5" t="s">
        <v>390</v>
      </c>
      <c r="D1496" s="5" t="s">
        <v>403</v>
      </c>
      <c r="E1496" s="5"/>
      <c r="F1496" s="5" t="s">
        <v>6</v>
      </c>
      <c r="G1496">
        <v>1</v>
      </c>
      <c r="H1496" s="5"/>
      <c r="I1496" s="5" t="s">
        <v>391</v>
      </c>
      <c r="J1496" s="5" t="s">
        <v>404</v>
      </c>
      <c r="K1496" s="5"/>
      <c r="L1496" t="str">
        <f t="shared" si="713"/>
        <v>Person</v>
      </c>
      <c r="M1496" t="str">
        <f t="shared" si="714"/>
        <v>jobTitle</v>
      </c>
      <c r="N1496" t="str">
        <f t="shared" si="715"/>
        <v>string</v>
      </c>
      <c r="O1496" t="str">
        <f t="shared" si="716"/>
        <v/>
      </c>
      <c r="P1496" t="str">
        <f t="shared" si="717"/>
        <v/>
      </c>
      <c r="Q1496" t="str">
        <f t="shared" si="718"/>
        <v>Object</v>
      </c>
      <c r="R1496" t="str">
        <f t="shared" si="719"/>
        <v>"Agent"</v>
      </c>
      <c r="S1496" t="str">
        <f t="shared" si="720"/>
        <v>"Person"</v>
      </c>
      <c r="T1496" t="str">
        <f t="shared" si="721"/>
        <v>"jobTitle"</v>
      </c>
      <c r="U1496" t="str">
        <f t="shared" si="722"/>
        <v>""</v>
      </c>
      <c r="V1496" t="str">
        <f t="shared" si="723"/>
        <v>"string"</v>
      </c>
      <c r="W1496">
        <f>IF($A1496="Implicit","",COUNTIFS($C$8:C1496,C1496,$A$8:A1496,"Explicit"))</f>
        <v>12</v>
      </c>
      <c r="X1496" t="str">
        <f t="shared" si="724"/>
        <v>"Person details"</v>
      </c>
      <c r="Y1496" t="str">
        <f t="shared" si="725"/>
        <v>"Job title / position"</v>
      </c>
      <c r="Z1496" t="str">
        <f t="shared" si="726"/>
        <v>"false"</v>
      </c>
      <c r="AA1496" t="str">
        <f t="shared" si="727"/>
        <v>"false"</v>
      </c>
      <c r="AB1496" t="str">
        <f t="shared" si="728"/>
        <v>""</v>
      </c>
      <c r="AC1496" t="str">
        <f t="shared" si="729"/>
        <v>"https://onerecord.iata.org/ns/cargo#Person"</v>
      </c>
      <c r="AD1496" t="str">
        <f t="shared" si="730"/>
        <v>"https://onerecord.iata.org/ns/cargo#jobTitle"</v>
      </c>
      <c r="AE1496" t="str">
        <f t="shared" si="731"/>
        <v>"http://www.w3.org/2001/XMLSchema#string"</v>
      </c>
      <c r="AF1496" t="str">
        <f t="shared" si="732"/>
        <v>"Agent","Person","jobTitle","","string",12,"Person details","Job title / position","false","false","","https://onerecord.iata.org/ns/cargo#Person","https://onerecord.iata.org/ns/cargo#jobTitle","http://www.w3.org/2001/XMLSchema#string"</v>
      </c>
      <c r="AG1496" t="str">
        <f t="shared" si="733"/>
        <v>"Agent.Person"</v>
      </c>
      <c r="AH1496" t="str">
        <f t="shared" si="734"/>
        <v>"jobTitle"</v>
      </c>
      <c r="AI1496" t="str">
        <f t="shared" si="735"/>
        <v>".string"</v>
      </c>
      <c r="AJ1496" t="str">
        <f t="shared" si="736"/>
        <v>""</v>
      </c>
      <c r="AK1496" t="str">
        <f t="shared" si="737"/>
        <v>"hasOne"</v>
      </c>
      <c r="AL1496" t="str">
        <f t="shared" si="738"/>
        <v>"Agent.Person","jobTitle",".string","","hasOne"</v>
      </c>
      <c r="AN1496">
        <f>COUNTIF(View_conceptual!G:G,L1496)</f>
        <v>1</v>
      </c>
      <c r="AO1496">
        <f>COUNTIF(View_conceptual!H:H,L1496)+COUNTIF(View_conceptual!I:I,N1496)</f>
        <v>0</v>
      </c>
      <c r="AQ1496" t="str">
        <f t="shared" si="739"/>
        <v>"Agent","Person","jobTitle","","string",12,"Person details","Job title / position","false","false","","https://onerecord.iata.org/ns/cargo#Person","https://onerecord.iata.org/ns/cargo#jobTitle","http://www.w3.org/2001/XMLSchema#string"</v>
      </c>
      <c r="AR1496" t="str">
        <f t="shared" si="740"/>
        <v/>
      </c>
      <c r="AT1496">
        <f>COUNTIF(View_full!G:G,L1496)</f>
        <v>1</v>
      </c>
      <c r="AU1496">
        <f>COUNTIF(View_full!H:H,L1496)+COUNTIF(View_full!I:I,N1496)</f>
        <v>0</v>
      </c>
      <c r="AV1496">
        <f>COUNTIFS(Property_Manual!$A$2:$A$1206,Raw!L1496,Property_Manual!$B$2:$B$1206,Raw!M1496,Property_Manual!$C$2:$C$1206,Raw!N1496,Property_Manual!$D$2:$D$1206,Raw!O1496,Property_Manual!$F$2:$F$1206,"x")</f>
        <v>0</v>
      </c>
      <c r="AW1496" t="str">
        <f t="shared" si="741"/>
        <v>"Agent","Person","jobTitle","","string",12,"Person details","Job title / position","false","false","","https://onerecord.iata.org/ns/cargo#Person","https://onerecord.iata.org/ns/cargo#jobTitle","http://www.w3.org/2001/XMLSchema#string"</v>
      </c>
      <c r="AX1496" t="str">
        <f t="shared" si="742"/>
        <v/>
      </c>
      <c r="AY1496" t="str">
        <f t="shared" si="743"/>
        <v/>
      </c>
    </row>
    <row r="1497" spans="1:51" x14ac:dyDescent="0.2">
      <c r="A1497" s="5" t="s">
        <v>1254</v>
      </c>
      <c r="B1497" s="5" t="s">
        <v>1836</v>
      </c>
      <c r="C1497" s="5" t="s">
        <v>390</v>
      </c>
      <c r="D1497" s="5" t="s">
        <v>405</v>
      </c>
      <c r="E1497" s="5"/>
      <c r="F1497" s="5" t="s">
        <v>6</v>
      </c>
      <c r="G1497">
        <v>1</v>
      </c>
      <c r="H1497" s="5"/>
      <c r="I1497" s="5" t="s">
        <v>391</v>
      </c>
      <c r="J1497" s="5" t="s">
        <v>406</v>
      </c>
      <c r="K1497" s="5"/>
      <c r="L1497" t="str">
        <f t="shared" si="713"/>
        <v>Person</v>
      </c>
      <c r="M1497" t="str">
        <f t="shared" si="714"/>
        <v>lastName</v>
      </c>
      <c r="N1497" t="str">
        <f t="shared" si="715"/>
        <v>string</v>
      </c>
      <c r="O1497" t="str">
        <f t="shared" si="716"/>
        <v/>
      </c>
      <c r="P1497" t="str">
        <f t="shared" si="717"/>
        <v/>
      </c>
      <c r="Q1497" t="str">
        <f t="shared" si="718"/>
        <v>Object</v>
      </c>
      <c r="R1497" t="str">
        <f t="shared" si="719"/>
        <v>"Agent"</v>
      </c>
      <c r="S1497" t="str">
        <f t="shared" si="720"/>
        <v>"Person"</v>
      </c>
      <c r="T1497" t="str">
        <f t="shared" si="721"/>
        <v>"lastName"</v>
      </c>
      <c r="U1497" t="str">
        <f t="shared" si="722"/>
        <v>""</v>
      </c>
      <c r="V1497" t="str">
        <f t="shared" si="723"/>
        <v>"string"</v>
      </c>
      <c r="W1497">
        <f>IF($A1497="Implicit","",COUNTIFS($C$8:C1497,C1497,$A$8:A1497,"Explicit"))</f>
        <v>13</v>
      </c>
      <c r="X1497" t="str">
        <f t="shared" si="724"/>
        <v>"Person details"</v>
      </c>
      <c r="Y1497" t="str">
        <f t="shared" si="725"/>
        <v>"Last name / family name / surname"</v>
      </c>
      <c r="Z1497" t="str">
        <f t="shared" si="726"/>
        <v>"false"</v>
      </c>
      <c r="AA1497" t="str">
        <f t="shared" si="727"/>
        <v>"false"</v>
      </c>
      <c r="AB1497" t="str">
        <f t="shared" si="728"/>
        <v>""</v>
      </c>
      <c r="AC1497" t="str">
        <f t="shared" si="729"/>
        <v>"https://onerecord.iata.org/ns/cargo#Person"</v>
      </c>
      <c r="AD1497" t="str">
        <f t="shared" si="730"/>
        <v>"https://onerecord.iata.org/ns/cargo#lastName"</v>
      </c>
      <c r="AE1497" t="str">
        <f t="shared" si="731"/>
        <v>"http://www.w3.org/2001/XMLSchema#string"</v>
      </c>
      <c r="AF1497" t="str">
        <f t="shared" si="732"/>
        <v>"Agent","Person","lastName","","string",13,"Person details","Last name / family name / surname","false","false","","https://onerecord.iata.org/ns/cargo#Person","https://onerecord.iata.org/ns/cargo#lastName","http://www.w3.org/2001/XMLSchema#string"</v>
      </c>
      <c r="AG1497" t="str">
        <f t="shared" si="733"/>
        <v>"Agent.Person"</v>
      </c>
      <c r="AH1497" t="str">
        <f t="shared" si="734"/>
        <v>"lastName"</v>
      </c>
      <c r="AI1497" t="str">
        <f t="shared" si="735"/>
        <v>".string"</v>
      </c>
      <c r="AJ1497" t="str">
        <f t="shared" si="736"/>
        <v>""</v>
      </c>
      <c r="AK1497" t="str">
        <f t="shared" si="737"/>
        <v>"hasOne"</v>
      </c>
      <c r="AL1497" t="str">
        <f t="shared" si="738"/>
        <v>"Agent.Person","lastName",".string","","hasOne"</v>
      </c>
      <c r="AN1497">
        <f>COUNTIF(View_conceptual!G:G,L1497)</f>
        <v>1</v>
      </c>
      <c r="AO1497">
        <f>COUNTIF(View_conceptual!H:H,L1497)+COUNTIF(View_conceptual!I:I,N1497)</f>
        <v>0</v>
      </c>
      <c r="AQ1497" t="str">
        <f t="shared" si="739"/>
        <v>"Agent","Person","lastName","","string",13,"Person details","Last name / family name / surname","false","false","","https://onerecord.iata.org/ns/cargo#Person","https://onerecord.iata.org/ns/cargo#lastName","http://www.w3.org/2001/XMLSchema#string"</v>
      </c>
      <c r="AR1497" t="str">
        <f t="shared" si="740"/>
        <v/>
      </c>
      <c r="AT1497">
        <f>COUNTIF(View_full!G:G,L1497)</f>
        <v>1</v>
      </c>
      <c r="AU1497">
        <f>COUNTIF(View_full!H:H,L1497)+COUNTIF(View_full!I:I,N1497)</f>
        <v>0</v>
      </c>
      <c r="AV1497">
        <f>COUNTIFS(Property_Manual!$A$2:$A$1206,Raw!L1497,Property_Manual!$B$2:$B$1206,Raw!M1497,Property_Manual!$C$2:$C$1206,Raw!N1497,Property_Manual!$D$2:$D$1206,Raw!O1497,Property_Manual!$F$2:$F$1206,"x")</f>
        <v>0</v>
      </c>
      <c r="AW1497" t="str">
        <f t="shared" si="741"/>
        <v>"Agent","Person","lastName","","string",13,"Person details","Last name / family name / surname","false","false","","https://onerecord.iata.org/ns/cargo#Person","https://onerecord.iata.org/ns/cargo#lastName","http://www.w3.org/2001/XMLSchema#string"</v>
      </c>
      <c r="AX1497" t="str">
        <f t="shared" si="742"/>
        <v/>
      </c>
      <c r="AY1497" t="str">
        <f t="shared" si="743"/>
        <v/>
      </c>
    </row>
    <row r="1498" spans="1:51" x14ac:dyDescent="0.2">
      <c r="A1498" s="5" t="s">
        <v>1254</v>
      </c>
      <c r="B1498" s="5" t="s">
        <v>1836</v>
      </c>
      <c r="C1498" s="5" t="s">
        <v>390</v>
      </c>
      <c r="D1498" s="5" t="s">
        <v>407</v>
      </c>
      <c r="E1498" s="5"/>
      <c r="F1498" s="5" t="s">
        <v>6</v>
      </c>
      <c r="G1498">
        <v>1</v>
      </c>
      <c r="I1498" s="5" t="s">
        <v>391</v>
      </c>
      <c r="J1498" s="5" t="s">
        <v>408</v>
      </c>
      <c r="K1498" s="5"/>
      <c r="L1498" t="str">
        <f t="shared" si="713"/>
        <v>Person</v>
      </c>
      <c r="M1498" t="str">
        <f t="shared" si="714"/>
        <v>middleName</v>
      </c>
      <c r="N1498" t="str">
        <f t="shared" si="715"/>
        <v>string</v>
      </c>
      <c r="O1498" t="str">
        <f t="shared" si="716"/>
        <v/>
      </c>
      <c r="P1498" t="str">
        <f t="shared" si="717"/>
        <v/>
      </c>
      <c r="Q1498" t="str">
        <f t="shared" si="718"/>
        <v>Object</v>
      </c>
      <c r="R1498" t="str">
        <f t="shared" si="719"/>
        <v>"Agent"</v>
      </c>
      <c r="S1498" t="str">
        <f t="shared" si="720"/>
        <v>"Person"</v>
      </c>
      <c r="T1498" t="str">
        <f t="shared" si="721"/>
        <v>"middleName"</v>
      </c>
      <c r="U1498" t="str">
        <f t="shared" si="722"/>
        <v>""</v>
      </c>
      <c r="V1498" t="str">
        <f t="shared" si="723"/>
        <v>"string"</v>
      </c>
      <c r="W1498">
        <f>IF($A1498="Implicit","",COUNTIFS($C$8:C1498,C1498,$A$8:A1498,"Explicit"))</f>
        <v>14</v>
      </c>
      <c r="X1498" t="str">
        <f t="shared" si="724"/>
        <v>"Person details"</v>
      </c>
      <c r="Y1498" t="str">
        <f t="shared" si="725"/>
        <v>"Middle name/ other name"</v>
      </c>
      <c r="Z1498" t="str">
        <f t="shared" si="726"/>
        <v>"false"</v>
      </c>
      <c r="AA1498" t="str">
        <f t="shared" si="727"/>
        <v>"false"</v>
      </c>
      <c r="AB1498" t="str">
        <f t="shared" si="728"/>
        <v>""</v>
      </c>
      <c r="AC1498" t="str">
        <f t="shared" si="729"/>
        <v>"https://onerecord.iata.org/ns/cargo#Person"</v>
      </c>
      <c r="AD1498" t="str">
        <f t="shared" si="730"/>
        <v>"https://onerecord.iata.org/ns/cargo#middleName"</v>
      </c>
      <c r="AE1498" t="str">
        <f t="shared" si="731"/>
        <v>"http://www.w3.org/2001/XMLSchema#string"</v>
      </c>
      <c r="AF1498" t="str">
        <f t="shared" si="732"/>
        <v>"Agent","Person","middleName","","string",14,"Person details","Middle name/ other name","false","false","","https://onerecord.iata.org/ns/cargo#Person","https://onerecord.iata.org/ns/cargo#middleName","http://www.w3.org/2001/XMLSchema#string"</v>
      </c>
      <c r="AG1498" t="str">
        <f t="shared" si="733"/>
        <v>"Agent.Person"</v>
      </c>
      <c r="AH1498" t="str">
        <f t="shared" si="734"/>
        <v>"middleName"</v>
      </c>
      <c r="AI1498" t="str">
        <f t="shared" si="735"/>
        <v>".string"</v>
      </c>
      <c r="AJ1498" t="str">
        <f t="shared" si="736"/>
        <v>""</v>
      </c>
      <c r="AK1498" t="str">
        <f t="shared" si="737"/>
        <v>"hasOne"</v>
      </c>
      <c r="AL1498" t="str">
        <f t="shared" si="738"/>
        <v>"Agent.Person","middleName",".string","","hasOne"</v>
      </c>
      <c r="AN1498">
        <f>COUNTIF(View_conceptual!G:G,L1498)</f>
        <v>1</v>
      </c>
      <c r="AO1498">
        <f>COUNTIF(View_conceptual!H:H,L1498)+COUNTIF(View_conceptual!I:I,N1498)</f>
        <v>0</v>
      </c>
      <c r="AQ1498" t="str">
        <f t="shared" si="739"/>
        <v>"Agent","Person","middleName","","string",14,"Person details","Middle name/ other name","false","false","","https://onerecord.iata.org/ns/cargo#Person","https://onerecord.iata.org/ns/cargo#middleName","http://www.w3.org/2001/XMLSchema#string"</v>
      </c>
      <c r="AR1498" t="str">
        <f t="shared" si="740"/>
        <v/>
      </c>
      <c r="AT1498">
        <f>COUNTIF(View_full!G:G,L1498)</f>
        <v>1</v>
      </c>
      <c r="AU1498">
        <f>COUNTIF(View_full!H:H,L1498)+COUNTIF(View_full!I:I,N1498)</f>
        <v>0</v>
      </c>
      <c r="AV1498">
        <f>COUNTIFS(Property_Manual!$A$2:$A$1206,Raw!L1498,Property_Manual!$B$2:$B$1206,Raw!M1498,Property_Manual!$C$2:$C$1206,Raw!N1498,Property_Manual!$D$2:$D$1206,Raw!O1498,Property_Manual!$F$2:$F$1206,"x")</f>
        <v>0</v>
      </c>
      <c r="AW1498" t="str">
        <f t="shared" si="741"/>
        <v>"Agent","Person","middleName","","string",14,"Person details","Middle name/ other name","false","false","","https://onerecord.iata.org/ns/cargo#Person","https://onerecord.iata.org/ns/cargo#middleName","http://www.w3.org/2001/XMLSchema#string"</v>
      </c>
      <c r="AX1498" t="str">
        <f t="shared" si="742"/>
        <v/>
      </c>
      <c r="AY1498" t="str">
        <f t="shared" si="743"/>
        <v/>
      </c>
    </row>
    <row r="1499" spans="1:51" x14ac:dyDescent="0.2">
      <c r="A1499" s="5" t="s">
        <v>1254</v>
      </c>
      <c r="B1499" s="5" t="s">
        <v>1836</v>
      </c>
      <c r="C1499" s="5" t="s">
        <v>390</v>
      </c>
      <c r="D1499" s="5" t="s">
        <v>409</v>
      </c>
      <c r="E1499" s="5"/>
      <c r="F1499" s="5" t="s">
        <v>6</v>
      </c>
      <c r="G1499">
        <v>1</v>
      </c>
      <c r="I1499" s="5" t="s">
        <v>391</v>
      </c>
      <c r="J1499" s="5" t="s">
        <v>410</v>
      </c>
      <c r="K1499" s="5"/>
      <c r="L1499" t="str">
        <f t="shared" si="713"/>
        <v>Person</v>
      </c>
      <c r="M1499" t="str">
        <f t="shared" si="714"/>
        <v>salutation</v>
      </c>
      <c r="N1499" t="str">
        <f t="shared" si="715"/>
        <v>string</v>
      </c>
      <c r="O1499" t="str">
        <f t="shared" si="716"/>
        <v/>
      </c>
      <c r="P1499" t="str">
        <f t="shared" si="717"/>
        <v/>
      </c>
      <c r="Q1499" t="str">
        <f t="shared" si="718"/>
        <v>Object</v>
      </c>
      <c r="R1499" t="str">
        <f t="shared" si="719"/>
        <v>"Agent"</v>
      </c>
      <c r="S1499" t="str">
        <f t="shared" si="720"/>
        <v>"Person"</v>
      </c>
      <c r="T1499" t="str">
        <f t="shared" si="721"/>
        <v>"salutation"</v>
      </c>
      <c r="U1499" t="str">
        <f t="shared" si="722"/>
        <v>""</v>
      </c>
      <c r="V1499" t="str">
        <f t="shared" si="723"/>
        <v>"string"</v>
      </c>
      <c r="W1499">
        <f>IF($A1499="Implicit","",COUNTIFS($C$8:C1499,C1499,$A$8:A1499,"Explicit"))</f>
        <v>15</v>
      </c>
      <c r="X1499" t="str">
        <f t="shared" si="724"/>
        <v>"Person details"</v>
      </c>
      <c r="Y1499" t="str">
        <f t="shared" si="725"/>
        <v>"Salutation "</v>
      </c>
      <c r="Z1499" t="str">
        <f t="shared" si="726"/>
        <v>"false"</v>
      </c>
      <c r="AA1499" t="str">
        <f t="shared" si="727"/>
        <v>"false"</v>
      </c>
      <c r="AB1499" t="str">
        <f t="shared" si="728"/>
        <v>""</v>
      </c>
      <c r="AC1499" t="str">
        <f t="shared" si="729"/>
        <v>"https://onerecord.iata.org/ns/cargo#Person"</v>
      </c>
      <c r="AD1499" t="str">
        <f t="shared" si="730"/>
        <v>"https://onerecord.iata.org/ns/cargo#salutation"</v>
      </c>
      <c r="AE1499" t="str">
        <f t="shared" si="731"/>
        <v>"http://www.w3.org/2001/XMLSchema#string"</v>
      </c>
      <c r="AF1499" t="str">
        <f t="shared" si="732"/>
        <v>"Agent","Person","salutation","","string",15,"Person details","Salutation ","false","false","","https://onerecord.iata.org/ns/cargo#Person","https://onerecord.iata.org/ns/cargo#salutation","http://www.w3.org/2001/XMLSchema#string"</v>
      </c>
      <c r="AG1499" t="str">
        <f t="shared" si="733"/>
        <v>"Agent.Person"</v>
      </c>
      <c r="AH1499" t="str">
        <f t="shared" si="734"/>
        <v>"salutation"</v>
      </c>
      <c r="AI1499" t="str">
        <f t="shared" si="735"/>
        <v>".string"</v>
      </c>
      <c r="AJ1499" t="str">
        <f t="shared" si="736"/>
        <v>""</v>
      </c>
      <c r="AK1499" t="str">
        <f t="shared" si="737"/>
        <v>"hasOne"</v>
      </c>
      <c r="AL1499" t="str">
        <f t="shared" si="738"/>
        <v>"Agent.Person","salutation",".string","","hasOne"</v>
      </c>
      <c r="AN1499">
        <f>COUNTIF(View_conceptual!G:G,L1499)</f>
        <v>1</v>
      </c>
      <c r="AO1499">
        <f>COUNTIF(View_conceptual!H:H,L1499)+COUNTIF(View_conceptual!I:I,N1499)</f>
        <v>0</v>
      </c>
      <c r="AQ1499" t="str">
        <f t="shared" si="739"/>
        <v>"Agent","Person","salutation","","string",15,"Person details","Salutation ","false","false","","https://onerecord.iata.org/ns/cargo#Person","https://onerecord.iata.org/ns/cargo#salutation","http://www.w3.org/2001/XMLSchema#string"</v>
      </c>
      <c r="AR1499" t="str">
        <f t="shared" si="740"/>
        <v/>
      </c>
      <c r="AT1499">
        <f>COUNTIF(View_full!G:G,L1499)</f>
        <v>1</v>
      </c>
      <c r="AU1499">
        <f>COUNTIF(View_full!H:H,L1499)+COUNTIF(View_full!I:I,N1499)</f>
        <v>0</v>
      </c>
      <c r="AV1499">
        <f>COUNTIFS(Property_Manual!$A$2:$A$1206,Raw!L1499,Property_Manual!$B$2:$B$1206,Raw!M1499,Property_Manual!$C$2:$C$1206,Raw!N1499,Property_Manual!$D$2:$D$1206,Raw!O1499,Property_Manual!$F$2:$F$1206,"x")</f>
        <v>0</v>
      </c>
      <c r="AW1499" t="str">
        <f t="shared" si="741"/>
        <v>"Agent","Person","salutation","","string",15,"Person details","Salutation ","false","false","","https://onerecord.iata.org/ns/cargo#Person","https://onerecord.iata.org/ns/cargo#salutation","http://www.w3.org/2001/XMLSchema#string"</v>
      </c>
      <c r="AX1499" t="str">
        <f t="shared" si="742"/>
        <v/>
      </c>
      <c r="AY1499" t="str">
        <f t="shared" si="743"/>
        <v/>
      </c>
    </row>
    <row r="1500" spans="1:51" x14ac:dyDescent="0.2">
      <c r="A1500" s="5" t="s">
        <v>1255</v>
      </c>
      <c r="B1500" s="5" t="s">
        <v>1836</v>
      </c>
      <c r="C1500" s="5" t="s">
        <v>390</v>
      </c>
      <c r="D1500" s="5" t="s">
        <v>40</v>
      </c>
      <c r="E1500" s="5" t="s">
        <v>1212</v>
      </c>
      <c r="F1500" s="5" t="s">
        <v>41</v>
      </c>
      <c r="I1500" s="5" t="s">
        <v>391</v>
      </c>
      <c r="J1500" s="5" t="s">
        <v>42</v>
      </c>
      <c r="K1500" s="5"/>
      <c r="L1500" t="str">
        <f t="shared" si="713"/>
        <v>Person</v>
      </c>
      <c r="M1500" t="str">
        <f t="shared" si="714"/>
        <v>events</v>
      </c>
      <c r="N1500" t="str">
        <f t="shared" si="715"/>
        <v>LogisticsEvent</v>
      </c>
      <c r="O1500" t="str">
        <f t="shared" si="716"/>
        <v/>
      </c>
      <c r="P1500" t="str">
        <f t="shared" si="717"/>
        <v/>
      </c>
      <c r="Q1500" t="str">
        <f t="shared" si="718"/>
        <v>Object</v>
      </c>
      <c r="R1500" t="str">
        <f t="shared" si="719"/>
        <v/>
      </c>
      <c r="S1500" t="str">
        <f t="shared" si="720"/>
        <v/>
      </c>
      <c r="T1500" t="str">
        <f t="shared" si="721"/>
        <v/>
      </c>
      <c r="U1500" t="str">
        <f t="shared" si="722"/>
        <v/>
      </c>
      <c r="V1500" t="str">
        <f t="shared" si="723"/>
        <v/>
      </c>
      <c r="W1500" t="str">
        <f>IF($A1500="Implicit","",COUNTIFS($C$8:C1500,C1500,$A$8:A1500,"Explicit"))</f>
        <v/>
      </c>
      <c r="X1500" t="str">
        <f t="shared" si="724"/>
        <v/>
      </c>
      <c r="Y1500" t="str">
        <f t="shared" si="725"/>
        <v/>
      </c>
      <c r="Z1500" t="str">
        <f t="shared" si="726"/>
        <v/>
      </c>
      <c r="AA1500" t="str">
        <f t="shared" si="727"/>
        <v/>
      </c>
      <c r="AB1500" t="str">
        <f t="shared" si="728"/>
        <v/>
      </c>
      <c r="AC1500" t="str">
        <f t="shared" si="729"/>
        <v/>
      </c>
      <c r="AD1500" t="str">
        <f t="shared" si="730"/>
        <v/>
      </c>
      <c r="AE1500" t="str">
        <f t="shared" si="731"/>
        <v/>
      </c>
      <c r="AF1500" t="str">
        <f t="shared" si="732"/>
        <v/>
      </c>
      <c r="AG1500" t="str">
        <f t="shared" si="733"/>
        <v>"Agent.Person"</v>
      </c>
      <c r="AH1500" t="str">
        <f t="shared" si="734"/>
        <v>"events"</v>
      </c>
      <c r="AI1500" t="str">
        <f t="shared" si="735"/>
        <v>"Event.LogisticsEvent"</v>
      </c>
      <c r="AJ1500" t="str">
        <f t="shared" si="736"/>
        <v>""</v>
      </c>
      <c r="AK1500" t="str">
        <f t="shared" si="737"/>
        <v>"hasMany"</v>
      </c>
      <c r="AL1500" t="str">
        <f t="shared" si="738"/>
        <v>"Agent.Person","events","Event.LogisticsEvent","","hasMany"</v>
      </c>
      <c r="AN1500">
        <f>COUNTIF(View_conceptual!G:G,L1500)</f>
        <v>1</v>
      </c>
      <c r="AO1500">
        <f>COUNTIF(View_conceptual!H:H,L1500)+COUNTIF(View_conceptual!I:I,N1500)</f>
        <v>0</v>
      </c>
      <c r="AQ1500" t="str">
        <f t="shared" si="739"/>
        <v/>
      </c>
      <c r="AR1500" t="str">
        <f t="shared" si="740"/>
        <v/>
      </c>
      <c r="AT1500">
        <f>COUNTIF(View_full!G:G,L1500)</f>
        <v>1</v>
      </c>
      <c r="AU1500">
        <f>COUNTIF(View_full!H:H,L1500)+COUNTIF(View_full!I:I,N1500)</f>
        <v>0</v>
      </c>
      <c r="AV1500">
        <f>COUNTIFS(Property_Manual!$A$2:$A$1206,Raw!L1500,Property_Manual!$B$2:$B$1206,Raw!M1500,Property_Manual!$C$2:$C$1206,Raw!N1500,Property_Manual!$D$2:$D$1206,Raw!O1500,Property_Manual!$F$2:$F$1206,"x")</f>
        <v>0</v>
      </c>
      <c r="AW1500" t="str">
        <f t="shared" si="741"/>
        <v/>
      </c>
      <c r="AX1500" t="str">
        <f t="shared" si="742"/>
        <v/>
      </c>
      <c r="AY1500" t="str">
        <f t="shared" si="743"/>
        <v/>
      </c>
    </row>
    <row r="1501" spans="1:51" x14ac:dyDescent="0.2">
      <c r="A1501" s="5" t="s">
        <v>1255</v>
      </c>
      <c r="B1501" s="5" t="s">
        <v>1836</v>
      </c>
      <c r="C1501" s="5" t="s">
        <v>390</v>
      </c>
      <c r="D1501" s="5" t="s">
        <v>26</v>
      </c>
      <c r="E1501" s="5" t="s">
        <v>49</v>
      </c>
      <c r="F1501" s="5" t="s">
        <v>27</v>
      </c>
      <c r="I1501" s="5" t="s">
        <v>391</v>
      </c>
      <c r="J1501" s="5" t="s">
        <v>28</v>
      </c>
      <c r="K1501" s="5"/>
      <c r="L1501" t="str">
        <f t="shared" si="713"/>
        <v>Person</v>
      </c>
      <c r="M1501" t="str">
        <f t="shared" si="714"/>
        <v>contactDetails</v>
      </c>
      <c r="N1501" t="str">
        <f t="shared" si="715"/>
        <v>ContactDetail</v>
      </c>
      <c r="O1501" t="str">
        <f t="shared" si="716"/>
        <v/>
      </c>
      <c r="P1501" t="str">
        <f t="shared" si="717"/>
        <v/>
      </c>
      <c r="Q1501" t="str">
        <f t="shared" si="718"/>
        <v>Object</v>
      </c>
      <c r="R1501" t="str">
        <f t="shared" si="719"/>
        <v/>
      </c>
      <c r="S1501" t="str">
        <f t="shared" si="720"/>
        <v/>
      </c>
      <c r="T1501" t="str">
        <f t="shared" si="721"/>
        <v/>
      </c>
      <c r="U1501" t="str">
        <f t="shared" si="722"/>
        <v/>
      </c>
      <c r="V1501" t="str">
        <f t="shared" si="723"/>
        <v/>
      </c>
      <c r="W1501" t="str">
        <f>IF($A1501="Implicit","",COUNTIFS($C$8:C1501,C1501,$A$8:A1501,"Explicit"))</f>
        <v/>
      </c>
      <c r="X1501" t="str">
        <f t="shared" si="724"/>
        <v/>
      </c>
      <c r="Y1501" t="str">
        <f t="shared" si="725"/>
        <v/>
      </c>
      <c r="Z1501" t="str">
        <f t="shared" si="726"/>
        <v/>
      </c>
      <c r="AA1501" t="str">
        <f t="shared" si="727"/>
        <v/>
      </c>
      <c r="AB1501" t="str">
        <f t="shared" si="728"/>
        <v/>
      </c>
      <c r="AC1501" t="str">
        <f t="shared" si="729"/>
        <v/>
      </c>
      <c r="AD1501" t="str">
        <f t="shared" si="730"/>
        <v/>
      </c>
      <c r="AE1501" t="str">
        <f t="shared" si="731"/>
        <v/>
      </c>
      <c r="AF1501" t="str">
        <f t="shared" si="732"/>
        <v/>
      </c>
      <c r="AG1501" t="str">
        <f t="shared" si="733"/>
        <v>"Agent.Person"</v>
      </c>
      <c r="AH1501" t="str">
        <f t="shared" si="734"/>
        <v>"contactDetails"</v>
      </c>
      <c r="AI1501" t="str">
        <f t="shared" si="735"/>
        <v>"Embedded.ContactDetail"</v>
      </c>
      <c r="AJ1501" t="str">
        <f t="shared" si="736"/>
        <v>""</v>
      </c>
      <c r="AK1501" t="str">
        <f t="shared" si="737"/>
        <v>"hasMany"</v>
      </c>
      <c r="AL1501" t="str">
        <f t="shared" si="738"/>
        <v>"Agent.Person","contactDetails","Embedded.ContactDetail","","hasMany"</v>
      </c>
      <c r="AN1501">
        <f>COUNTIF(View_conceptual!G:G,L1501)</f>
        <v>1</v>
      </c>
      <c r="AO1501">
        <f>COUNTIF(View_conceptual!H:H,L1501)+COUNTIF(View_conceptual!I:I,N1501)</f>
        <v>0</v>
      </c>
      <c r="AQ1501" t="str">
        <f t="shared" si="739"/>
        <v/>
      </c>
      <c r="AR1501" t="str">
        <f t="shared" si="740"/>
        <v/>
      </c>
      <c r="AT1501">
        <f>COUNTIF(View_full!G:G,L1501)</f>
        <v>1</v>
      </c>
      <c r="AU1501">
        <f>COUNTIF(View_full!H:H,L1501)+COUNTIF(View_full!I:I,N1501)</f>
        <v>0</v>
      </c>
      <c r="AV1501">
        <f>COUNTIFS(Property_Manual!$A$2:$A$1206,Raw!L1501,Property_Manual!$B$2:$B$1206,Raw!M1501,Property_Manual!$C$2:$C$1206,Raw!N1501,Property_Manual!$D$2:$D$1206,Raw!O1501,Property_Manual!$F$2:$F$1206,"x")</f>
        <v>0</v>
      </c>
      <c r="AW1501" t="str">
        <f t="shared" si="741"/>
        <v/>
      </c>
      <c r="AX1501" t="str">
        <f t="shared" si="742"/>
        <v/>
      </c>
      <c r="AY1501" t="str">
        <f t="shared" si="743"/>
        <v/>
      </c>
    </row>
    <row r="1502" spans="1:51" x14ac:dyDescent="0.2">
      <c r="A1502" s="5" t="s">
        <v>1254</v>
      </c>
      <c r="B1502" s="5" t="s">
        <v>1196</v>
      </c>
      <c r="C1502" s="5" t="s">
        <v>223</v>
      </c>
      <c r="D1502" s="5" t="s">
        <v>38</v>
      </c>
      <c r="E1502" s="5" t="s">
        <v>1209</v>
      </c>
      <c r="F1502" s="5" t="s">
        <v>23</v>
      </c>
      <c r="H1502" t="s">
        <v>415</v>
      </c>
      <c r="I1502" s="5" t="s">
        <v>2223</v>
      </c>
      <c r="J1502" s="5" t="s">
        <v>39</v>
      </c>
      <c r="K1502" s="5"/>
      <c r="L1502" t="str">
        <f t="shared" si="713"/>
        <v>PhysicalLogisticsObject</v>
      </c>
      <c r="M1502" t="str">
        <f t="shared" si="714"/>
        <v>checks</v>
      </c>
      <c r="N1502" t="str">
        <f t="shared" si="715"/>
        <v>Check</v>
      </c>
      <c r="O1502" t="str">
        <f t="shared" si="716"/>
        <v>checkedObject</v>
      </c>
      <c r="P1502" t="str">
        <f t="shared" si="717"/>
        <v/>
      </c>
      <c r="Q1502" t="str">
        <f t="shared" si="718"/>
        <v>Object</v>
      </c>
      <c r="R1502" t="str">
        <f t="shared" si="719"/>
        <v>"Abstract"</v>
      </c>
      <c r="S1502" t="str">
        <f t="shared" si="720"/>
        <v>"PhysicalLogisticsObject"</v>
      </c>
      <c r="T1502" t="str">
        <f t="shared" si="721"/>
        <v>"checks"</v>
      </c>
      <c r="U1502" t="str">
        <f t="shared" si="722"/>
        <v>"Action"</v>
      </c>
      <c r="V1502" t="str">
        <f t="shared" si="723"/>
        <v>"Check"</v>
      </c>
      <c r="W1502">
        <f>IF($A1502="Implicit","",COUNTIFS($C$8:C1502,C1502,$A$8:A1502,"Explicit"))</f>
        <v>1</v>
      </c>
      <c r="X1502" t="str">
        <f t="shared" si="724"/>
        <v>"Superclass: PhysicalLogisticObjects represent the digital twin of an object in the logistics supply chain that physically exist"</v>
      </c>
      <c r="Y1502" t="str">
        <f t="shared" si="725"/>
        <v>"References to the CheckActions performed on the object"</v>
      </c>
      <c r="Z1502" t="str">
        <f t="shared" si="726"/>
        <v>"true"</v>
      </c>
      <c r="AA1502" t="str">
        <f t="shared" si="727"/>
        <v>"false"</v>
      </c>
      <c r="AB1502" t="str">
        <f t="shared" si="728"/>
        <v>""</v>
      </c>
      <c r="AC1502" t="str">
        <f t="shared" si="729"/>
        <v>"https://onerecord.iata.org/ns/cargo#PhysicalLogisticsObject"</v>
      </c>
      <c r="AD1502" t="str">
        <f t="shared" si="730"/>
        <v>"https://onerecord.iata.org/ns/cargo#checks"</v>
      </c>
      <c r="AE1502" t="str">
        <f t="shared" si="731"/>
        <v>"https://onerecord.iata.org/ns/cargo#Check"</v>
      </c>
      <c r="AF1502" t="str">
        <f t="shared" si="732"/>
        <v>"Abstract","PhysicalLogisticsObject","checks","Action","Check",1,"Superclass: PhysicalLogisticObjects represent the digital twin of an object in the logistics supply chain that physically exist","References to the CheckActions performed on the object","true","false","","https://onerecord.iata.org/ns/cargo#PhysicalLogisticsObject","https://onerecord.iata.org/ns/cargo#checks","https://onerecord.iata.org/ns/cargo#Check"</v>
      </c>
      <c r="AG1502" t="str">
        <f t="shared" si="733"/>
        <v>"Abstract.PhysicalLogisticsObject"</v>
      </c>
      <c r="AH1502" t="str">
        <f t="shared" si="734"/>
        <v>"checks"</v>
      </c>
      <c r="AI1502" t="str">
        <f t="shared" si="735"/>
        <v>"Action.Check"</v>
      </c>
      <c r="AJ1502" t="str">
        <f t="shared" si="736"/>
        <v>"checkedObject"</v>
      </c>
      <c r="AK1502" t="str">
        <f t="shared" si="737"/>
        <v>"hasMany"</v>
      </c>
      <c r="AL1502" t="str">
        <f t="shared" si="738"/>
        <v>"Abstract.PhysicalLogisticsObject","checks","Action.Check","checkedObject","hasMany"</v>
      </c>
      <c r="AN1502">
        <f>COUNTIF(View_conceptual!G:G,L1502)</f>
        <v>0</v>
      </c>
      <c r="AO1502">
        <f>COUNTIF(View_conceptual!H:H,L1502)+COUNTIF(View_conceptual!I:I,N1502)</f>
        <v>0</v>
      </c>
      <c r="AQ1502" t="str">
        <f t="shared" si="739"/>
        <v/>
      </c>
      <c r="AR1502" t="str">
        <f t="shared" si="740"/>
        <v/>
      </c>
      <c r="AT1502">
        <f>COUNTIF(View_full!G:G,L1502)</f>
        <v>1</v>
      </c>
      <c r="AU1502">
        <f>COUNTIF(View_full!H:H,L1502)+COUNTIF(View_full!I:I,N1502)</f>
        <v>0</v>
      </c>
      <c r="AV1502">
        <f>COUNTIFS(Property_Manual!$A$2:$A$1206,Raw!L1502,Property_Manual!$B$2:$B$1206,Raw!M1502,Property_Manual!$C$2:$C$1206,Raw!N1502,Property_Manual!$D$2:$D$1206,Raw!O1502,Property_Manual!$F$2:$F$1206,"x")</f>
        <v>0</v>
      </c>
      <c r="AW1502" t="str">
        <f t="shared" si="741"/>
        <v>"Abstract","PhysicalLogisticsObject","checks","Action","Check",1,"Superclass: PhysicalLogisticObjects represent the digital twin of an object in the logistics supply chain that physically exist","References to the CheckActions performed on the object","true","false","","https://onerecord.iata.org/ns/cargo#PhysicalLogisticsObject","https://onerecord.iata.org/ns/cargo#checks","https://onerecord.iata.org/ns/cargo#Check"</v>
      </c>
      <c r="AX1502" t="str">
        <f t="shared" si="742"/>
        <v/>
      </c>
      <c r="AY1502" t="str">
        <f t="shared" si="743"/>
        <v/>
      </c>
    </row>
    <row r="1503" spans="1:51" x14ac:dyDescent="0.2">
      <c r="A1503" s="5" t="s">
        <v>1254</v>
      </c>
      <c r="B1503" s="5" t="s">
        <v>1196</v>
      </c>
      <c r="C1503" s="5" t="s">
        <v>223</v>
      </c>
      <c r="D1503" s="5" t="s">
        <v>43</v>
      </c>
      <c r="E1503" s="5" t="s">
        <v>1198</v>
      </c>
      <c r="F1503" s="5" t="s">
        <v>44</v>
      </c>
      <c r="H1503" t="s">
        <v>654</v>
      </c>
      <c r="I1503" s="5" t="s">
        <v>2223</v>
      </c>
      <c r="J1503" s="5" t="s">
        <v>45</v>
      </c>
      <c r="K1503" s="5"/>
      <c r="L1503" t="str">
        <f t="shared" si="713"/>
        <v>PhysicalLogisticsObject</v>
      </c>
      <c r="M1503" t="str">
        <f t="shared" si="714"/>
        <v>externalReferences</v>
      </c>
      <c r="N1503" t="str">
        <f t="shared" si="715"/>
        <v>ExternalReference</v>
      </c>
      <c r="O1503" t="str">
        <f t="shared" si="716"/>
        <v>referenceForObjects</v>
      </c>
      <c r="P1503" t="str">
        <f t="shared" si="717"/>
        <v/>
      </c>
      <c r="Q1503" t="str">
        <f t="shared" si="718"/>
        <v>Object</v>
      </c>
      <c r="R1503" t="str">
        <f t="shared" si="719"/>
        <v>"Abstract"</v>
      </c>
      <c r="S1503" t="str">
        <f t="shared" si="720"/>
        <v>"PhysicalLogisticsObject"</v>
      </c>
      <c r="T1503" t="str">
        <f t="shared" si="721"/>
        <v>"externalReferences"</v>
      </c>
      <c r="U1503" t="str">
        <f t="shared" si="722"/>
        <v>"Common"</v>
      </c>
      <c r="V1503" t="str">
        <f t="shared" si="723"/>
        <v>"ExternalReference"</v>
      </c>
      <c r="W1503">
        <f>IF($A1503="Implicit","",COUNTIFS($C$8:C1503,C1503,$A$8:A1503,"Explicit"))</f>
        <v>2</v>
      </c>
      <c r="X1503" t="str">
        <f t="shared" si="724"/>
        <v>"Superclass: PhysicalLogisticObjects represent the digital twin of an object in the logistics supply chain that physically exist"</v>
      </c>
      <c r="Y1503" t="str">
        <f t="shared" si="725"/>
        <v>"References to all associated ExternalReferences"</v>
      </c>
      <c r="Z1503" t="str">
        <f t="shared" si="726"/>
        <v>"true"</v>
      </c>
      <c r="AA1503" t="str">
        <f t="shared" si="727"/>
        <v>"false"</v>
      </c>
      <c r="AB1503" t="str">
        <f t="shared" si="728"/>
        <v>""</v>
      </c>
      <c r="AC1503" t="str">
        <f t="shared" si="729"/>
        <v>"https://onerecord.iata.org/ns/cargo#PhysicalLogisticsObject"</v>
      </c>
      <c r="AD1503" t="str">
        <f t="shared" si="730"/>
        <v>"https://onerecord.iata.org/ns/cargo#externalReferences"</v>
      </c>
      <c r="AE1503" t="str">
        <f t="shared" si="731"/>
        <v>"https://onerecord.iata.org/ns/cargo#ExternalReference"</v>
      </c>
      <c r="AF1503" t="str">
        <f t="shared" si="732"/>
        <v>"Abstract","PhysicalLogisticsObject","externalReferences","Common","ExternalReference",2,"Superclass: PhysicalLogisticObjects represent the digital twin of an object in the logistics supply chain that physically exist","References to all associated ExternalReferences","true","false","","https://onerecord.iata.org/ns/cargo#PhysicalLogisticsObject","https://onerecord.iata.org/ns/cargo#externalReferences","https://onerecord.iata.org/ns/cargo#ExternalReference"</v>
      </c>
      <c r="AG1503" t="str">
        <f t="shared" si="733"/>
        <v>"Abstract.PhysicalLogisticsObject"</v>
      </c>
      <c r="AH1503" t="str">
        <f t="shared" si="734"/>
        <v>"externalReferences"</v>
      </c>
      <c r="AI1503" t="str">
        <f t="shared" si="735"/>
        <v>"Common.ExternalReference"</v>
      </c>
      <c r="AJ1503" t="str">
        <f t="shared" si="736"/>
        <v>"referenceForObjects"</v>
      </c>
      <c r="AK1503" t="str">
        <f t="shared" si="737"/>
        <v>"hasMany"</v>
      </c>
      <c r="AL1503" t="str">
        <f t="shared" si="738"/>
        <v>"Abstract.PhysicalLogisticsObject","externalReferences","Common.ExternalReference","referenceForObjects","hasMany"</v>
      </c>
      <c r="AN1503">
        <f>COUNTIF(View_conceptual!G:G,L1503)</f>
        <v>0</v>
      </c>
      <c r="AO1503">
        <f>COUNTIF(View_conceptual!H:H,L1503)+COUNTIF(View_conceptual!I:I,N1503)</f>
        <v>0</v>
      </c>
      <c r="AQ1503" t="str">
        <f t="shared" si="739"/>
        <v/>
      </c>
      <c r="AR1503" t="str">
        <f t="shared" si="740"/>
        <v/>
      </c>
      <c r="AT1503">
        <f>COUNTIF(View_full!G:G,L1503)</f>
        <v>1</v>
      </c>
      <c r="AU1503">
        <f>COUNTIF(View_full!H:H,L1503)+COUNTIF(View_full!I:I,N1503)</f>
        <v>0</v>
      </c>
      <c r="AV1503">
        <f>COUNTIFS(Property_Manual!$A$2:$A$1206,Raw!L1503,Property_Manual!$B$2:$B$1206,Raw!M1503,Property_Manual!$C$2:$C$1206,Raw!N1503,Property_Manual!$D$2:$D$1206,Raw!O1503,Property_Manual!$F$2:$F$1206,"x")</f>
        <v>0</v>
      </c>
      <c r="AW1503" t="str">
        <f t="shared" si="741"/>
        <v>"Abstract","PhysicalLogisticsObject","externalReferences","Common","ExternalReference",2,"Superclass: PhysicalLogisticObjects represent the digital twin of an object in the logistics supply chain that physically exist","References to all associated ExternalReferences","true","false","","https://onerecord.iata.org/ns/cargo#PhysicalLogisticsObject","https://onerecord.iata.org/ns/cargo#externalReferences","https://onerecord.iata.org/ns/cargo#ExternalReference"</v>
      </c>
      <c r="AX1503" t="str">
        <f t="shared" si="742"/>
        <v/>
      </c>
      <c r="AY1503" t="str">
        <f t="shared" si="743"/>
        <v/>
      </c>
    </row>
    <row r="1504" spans="1:51" x14ac:dyDescent="0.2">
      <c r="A1504" s="5" t="s">
        <v>1254</v>
      </c>
      <c r="B1504" s="5" t="s">
        <v>1196</v>
      </c>
      <c r="C1504" s="5" t="s">
        <v>223</v>
      </c>
      <c r="D1504" s="5" t="s">
        <v>111</v>
      </c>
      <c r="E1504" s="5" t="s">
        <v>1198</v>
      </c>
      <c r="F1504" s="5" t="s">
        <v>112</v>
      </c>
      <c r="H1504" t="s">
        <v>222</v>
      </c>
      <c r="I1504" s="5" t="s">
        <v>2223</v>
      </c>
      <c r="J1504" s="5" t="s">
        <v>113</v>
      </c>
      <c r="K1504" s="5"/>
      <c r="L1504" t="str">
        <f t="shared" si="713"/>
        <v>PhysicalLogisticsObject</v>
      </c>
      <c r="M1504" t="str">
        <f t="shared" si="714"/>
        <v>attachedIotDevices</v>
      </c>
      <c r="N1504" t="str">
        <f t="shared" si="715"/>
        <v>IotDevice</v>
      </c>
      <c r="O1504" t="str">
        <f t="shared" si="716"/>
        <v>attachedToObject</v>
      </c>
      <c r="P1504" t="str">
        <f t="shared" si="717"/>
        <v/>
      </c>
      <c r="Q1504" t="str">
        <f t="shared" si="718"/>
        <v>Object</v>
      </c>
      <c r="R1504" t="str">
        <f t="shared" si="719"/>
        <v>"Abstract"</v>
      </c>
      <c r="S1504" t="str">
        <f t="shared" si="720"/>
        <v>"PhysicalLogisticsObject"</v>
      </c>
      <c r="T1504" t="str">
        <f t="shared" si="721"/>
        <v>"attachedIotDevices"</v>
      </c>
      <c r="U1504" t="str">
        <f t="shared" si="722"/>
        <v>"Common"</v>
      </c>
      <c r="V1504" t="str">
        <f t="shared" si="723"/>
        <v>"IotDevice"</v>
      </c>
      <c r="W1504">
        <f>IF($A1504="Implicit","",COUNTIFS($C$8:C1504,C1504,$A$8:A1504,"Explicit"))</f>
        <v>3</v>
      </c>
      <c r="X1504" t="str">
        <f t="shared" si="724"/>
        <v>"Superclass: PhysicalLogisticObjects represent the digital twin of an object in the logistics supply chain that physically exist"</v>
      </c>
      <c r="Y1504" t="str">
        <f t="shared" si="725"/>
        <v>"References to all connected IotDevices"</v>
      </c>
      <c r="Z1504" t="str">
        <f t="shared" si="726"/>
        <v>"true"</v>
      </c>
      <c r="AA1504" t="str">
        <f t="shared" si="727"/>
        <v>"false"</v>
      </c>
      <c r="AB1504" t="str">
        <f t="shared" si="728"/>
        <v>""</v>
      </c>
      <c r="AC1504" t="str">
        <f t="shared" si="729"/>
        <v>"https://onerecord.iata.org/ns/cargo#PhysicalLogisticsObject"</v>
      </c>
      <c r="AD1504" t="str">
        <f t="shared" si="730"/>
        <v>"https://onerecord.iata.org/ns/cargo#attachedIotDevices"</v>
      </c>
      <c r="AE1504" t="str">
        <f t="shared" si="731"/>
        <v>"https://onerecord.iata.org/ns/cargo#IotDevice"</v>
      </c>
      <c r="AF1504" t="str">
        <f t="shared" si="732"/>
        <v>"Abstract","PhysicalLogisticsObject","attachedIotDevices","Common","IotDevice",3,"Superclass: PhysicalLogisticObjects represent the digital twin of an object in the logistics supply chain that physically exist","References to all connected IotDevices","true","false","","https://onerecord.iata.org/ns/cargo#PhysicalLogisticsObject","https://onerecord.iata.org/ns/cargo#attachedIotDevices","https://onerecord.iata.org/ns/cargo#IotDevice"</v>
      </c>
      <c r="AG1504" t="str">
        <f t="shared" si="733"/>
        <v>"Abstract.PhysicalLogisticsObject"</v>
      </c>
      <c r="AH1504" t="str">
        <f t="shared" si="734"/>
        <v>"attachedIotDevices"</v>
      </c>
      <c r="AI1504" t="str">
        <f t="shared" si="735"/>
        <v>"Common.IotDevice"</v>
      </c>
      <c r="AJ1504" t="str">
        <f t="shared" si="736"/>
        <v>"attachedToObject"</v>
      </c>
      <c r="AK1504" t="str">
        <f t="shared" si="737"/>
        <v>"hasMany"</v>
      </c>
      <c r="AL1504" t="str">
        <f t="shared" si="738"/>
        <v>"Abstract.PhysicalLogisticsObject","attachedIotDevices","Common.IotDevice","attachedToObject","hasMany"</v>
      </c>
      <c r="AN1504">
        <f>COUNTIF(View_conceptual!G:G,L1504)</f>
        <v>0</v>
      </c>
      <c r="AO1504">
        <f>COUNTIF(View_conceptual!H:H,L1504)+COUNTIF(View_conceptual!I:I,N1504)</f>
        <v>0</v>
      </c>
      <c r="AQ1504" t="str">
        <f t="shared" si="739"/>
        <v/>
      </c>
      <c r="AR1504" t="str">
        <f t="shared" si="740"/>
        <v/>
      </c>
      <c r="AT1504">
        <f>COUNTIF(View_full!G:G,L1504)</f>
        <v>1</v>
      </c>
      <c r="AU1504">
        <f>COUNTIF(View_full!H:H,L1504)+COUNTIF(View_full!I:I,N1504)</f>
        <v>0</v>
      </c>
      <c r="AV1504">
        <f>COUNTIFS(Property_Manual!$A$2:$A$1206,Raw!L1504,Property_Manual!$B$2:$B$1206,Raw!M1504,Property_Manual!$C$2:$C$1206,Raw!N1504,Property_Manual!$D$2:$D$1206,Raw!O1504,Property_Manual!$F$2:$F$1206,"x")</f>
        <v>0</v>
      </c>
      <c r="AW1504" t="str">
        <f t="shared" si="741"/>
        <v>"Abstract","PhysicalLogisticsObject","attachedIotDevices","Common","IotDevice",3,"Superclass: PhysicalLogisticObjects represent the digital twin of an object in the logistics supply chain that physically exist","References to all connected IotDevices","true","false","","https://onerecord.iata.org/ns/cargo#PhysicalLogisticsObject","https://onerecord.iata.org/ns/cargo#attachedIotDevices","https://onerecord.iata.org/ns/cargo#IotDevice"</v>
      </c>
      <c r="AX1504" t="str">
        <f t="shared" si="742"/>
        <v/>
      </c>
      <c r="AY1504" t="str">
        <f t="shared" si="743"/>
        <v/>
      </c>
    </row>
    <row r="1505" spans="1:51" x14ac:dyDescent="0.2">
      <c r="A1505" s="5" t="s">
        <v>1255</v>
      </c>
      <c r="B1505" s="5" t="s">
        <v>1196</v>
      </c>
      <c r="C1505" s="5" t="s">
        <v>223</v>
      </c>
      <c r="D1505" s="5" t="s">
        <v>38</v>
      </c>
      <c r="E1505" s="5" t="s">
        <v>1209</v>
      </c>
      <c r="F1505" s="5" t="s">
        <v>23</v>
      </c>
      <c r="H1505" s="5" t="s">
        <v>415</v>
      </c>
      <c r="I1505" s="5" t="s">
        <v>2223</v>
      </c>
      <c r="J1505" s="5" t="s">
        <v>39</v>
      </c>
      <c r="K1505" s="5"/>
      <c r="L1505" t="str">
        <f t="shared" si="713"/>
        <v>PhysicalLogisticsObject</v>
      </c>
      <c r="M1505" t="str">
        <f t="shared" si="714"/>
        <v>checks</v>
      </c>
      <c r="N1505" t="str">
        <f t="shared" si="715"/>
        <v>Check</v>
      </c>
      <c r="O1505" t="str">
        <f t="shared" si="716"/>
        <v>checkedObject</v>
      </c>
      <c r="P1505" t="str">
        <f t="shared" si="717"/>
        <v/>
      </c>
      <c r="Q1505" t="str">
        <f t="shared" si="718"/>
        <v>Object</v>
      </c>
      <c r="R1505" t="str">
        <f t="shared" si="719"/>
        <v/>
      </c>
      <c r="S1505" t="str">
        <f t="shared" si="720"/>
        <v/>
      </c>
      <c r="T1505" t="str">
        <f t="shared" si="721"/>
        <v/>
      </c>
      <c r="U1505" t="str">
        <f t="shared" si="722"/>
        <v/>
      </c>
      <c r="V1505" t="str">
        <f t="shared" si="723"/>
        <v/>
      </c>
      <c r="W1505" t="str">
        <f>IF($A1505="Implicit","",COUNTIFS($C$8:C1505,C1505,$A$8:A1505,"Explicit"))</f>
        <v/>
      </c>
      <c r="X1505" t="str">
        <f t="shared" si="724"/>
        <v/>
      </c>
      <c r="Y1505" t="str">
        <f t="shared" si="725"/>
        <v/>
      </c>
      <c r="Z1505" t="str">
        <f t="shared" si="726"/>
        <v/>
      </c>
      <c r="AA1505" t="str">
        <f t="shared" si="727"/>
        <v/>
      </c>
      <c r="AB1505" t="str">
        <f t="shared" si="728"/>
        <v/>
      </c>
      <c r="AC1505" t="str">
        <f t="shared" si="729"/>
        <v/>
      </c>
      <c r="AD1505" t="str">
        <f t="shared" si="730"/>
        <v/>
      </c>
      <c r="AE1505" t="str">
        <f t="shared" si="731"/>
        <v/>
      </c>
      <c r="AF1505" t="str">
        <f t="shared" si="732"/>
        <v/>
      </c>
      <c r="AG1505" t="str">
        <f t="shared" si="733"/>
        <v>"Abstract.PhysicalLogisticsObject"</v>
      </c>
      <c r="AH1505" t="str">
        <f t="shared" si="734"/>
        <v>"checks"</v>
      </c>
      <c r="AI1505" t="str">
        <f t="shared" si="735"/>
        <v>"Action.Check"</v>
      </c>
      <c r="AJ1505" t="str">
        <f t="shared" si="736"/>
        <v>"checkedObject"</v>
      </c>
      <c r="AK1505" t="str">
        <f t="shared" si="737"/>
        <v>"hasMany"</v>
      </c>
      <c r="AL1505" t="str">
        <f t="shared" si="738"/>
        <v>"Abstract.PhysicalLogisticsObject","checks","Action.Check","checkedObject","hasMany"</v>
      </c>
      <c r="AN1505">
        <f>COUNTIF(View_conceptual!G:G,L1505)</f>
        <v>0</v>
      </c>
      <c r="AO1505">
        <f>COUNTIF(View_conceptual!H:H,L1505)+COUNTIF(View_conceptual!I:I,N1505)</f>
        <v>0</v>
      </c>
      <c r="AQ1505" t="str">
        <f t="shared" si="739"/>
        <v/>
      </c>
      <c r="AR1505" t="str">
        <f t="shared" si="740"/>
        <v/>
      </c>
      <c r="AT1505">
        <f>COUNTIF(View_full!G:G,L1505)</f>
        <v>1</v>
      </c>
      <c r="AU1505">
        <f>COUNTIF(View_full!H:H,L1505)+COUNTIF(View_full!I:I,N1505)</f>
        <v>0</v>
      </c>
      <c r="AV1505">
        <f>COUNTIFS(Property_Manual!$A$2:$A$1206,Raw!L1505,Property_Manual!$B$2:$B$1206,Raw!M1505,Property_Manual!$C$2:$C$1206,Raw!N1505,Property_Manual!$D$2:$D$1206,Raw!O1505,Property_Manual!$F$2:$F$1206,"x")</f>
        <v>0</v>
      </c>
      <c r="AW1505" t="str">
        <f t="shared" si="741"/>
        <v/>
      </c>
      <c r="AX1505" t="str">
        <f t="shared" si="742"/>
        <v/>
      </c>
      <c r="AY1505" t="str">
        <f t="shared" si="743"/>
        <v/>
      </c>
    </row>
    <row r="1506" spans="1:51" x14ac:dyDescent="0.2">
      <c r="A1506" s="5" t="s">
        <v>1255</v>
      </c>
      <c r="B1506" s="5" t="s">
        <v>1196</v>
      </c>
      <c r="C1506" s="5" t="s">
        <v>223</v>
      </c>
      <c r="D1506" s="5" t="s">
        <v>43</v>
      </c>
      <c r="E1506" s="5" t="s">
        <v>1198</v>
      </c>
      <c r="F1506" s="5" t="s">
        <v>44</v>
      </c>
      <c r="H1506" s="5" t="s">
        <v>654</v>
      </c>
      <c r="I1506" s="5" t="s">
        <v>2223</v>
      </c>
      <c r="J1506" s="5" t="s">
        <v>45</v>
      </c>
      <c r="K1506" s="5"/>
      <c r="L1506" t="str">
        <f t="shared" si="713"/>
        <v>PhysicalLogisticsObject</v>
      </c>
      <c r="M1506" t="str">
        <f t="shared" si="714"/>
        <v>externalReferences</v>
      </c>
      <c r="N1506" t="str">
        <f t="shared" si="715"/>
        <v>ExternalReference</v>
      </c>
      <c r="O1506" t="str">
        <f t="shared" si="716"/>
        <v>referenceForObjects</v>
      </c>
      <c r="P1506" t="str">
        <f t="shared" si="717"/>
        <v/>
      </c>
      <c r="Q1506" t="str">
        <f t="shared" si="718"/>
        <v>Object</v>
      </c>
      <c r="R1506" t="str">
        <f t="shared" si="719"/>
        <v/>
      </c>
      <c r="S1506" t="str">
        <f t="shared" si="720"/>
        <v/>
      </c>
      <c r="T1506" t="str">
        <f t="shared" si="721"/>
        <v/>
      </c>
      <c r="U1506" t="str">
        <f t="shared" si="722"/>
        <v/>
      </c>
      <c r="V1506" t="str">
        <f t="shared" si="723"/>
        <v/>
      </c>
      <c r="W1506" t="str">
        <f>IF($A1506="Implicit","",COUNTIFS($C$8:C1506,C1506,$A$8:A1506,"Explicit"))</f>
        <v/>
      </c>
      <c r="X1506" t="str">
        <f t="shared" si="724"/>
        <v/>
      </c>
      <c r="Y1506" t="str">
        <f t="shared" si="725"/>
        <v/>
      </c>
      <c r="Z1506" t="str">
        <f t="shared" si="726"/>
        <v/>
      </c>
      <c r="AA1506" t="str">
        <f t="shared" si="727"/>
        <v/>
      </c>
      <c r="AB1506" t="str">
        <f t="shared" si="728"/>
        <v/>
      </c>
      <c r="AC1506" t="str">
        <f t="shared" si="729"/>
        <v/>
      </c>
      <c r="AD1506" t="str">
        <f t="shared" si="730"/>
        <v/>
      </c>
      <c r="AE1506" t="str">
        <f t="shared" si="731"/>
        <v/>
      </c>
      <c r="AF1506" t="str">
        <f t="shared" si="732"/>
        <v/>
      </c>
      <c r="AG1506" t="str">
        <f t="shared" si="733"/>
        <v>"Abstract.PhysicalLogisticsObject"</v>
      </c>
      <c r="AH1506" t="str">
        <f t="shared" si="734"/>
        <v>"externalReferences"</v>
      </c>
      <c r="AI1506" t="str">
        <f t="shared" si="735"/>
        <v>"Common.ExternalReference"</v>
      </c>
      <c r="AJ1506" t="str">
        <f t="shared" si="736"/>
        <v>"referenceForObjects"</v>
      </c>
      <c r="AK1506" t="str">
        <f t="shared" si="737"/>
        <v>"hasMany"</v>
      </c>
      <c r="AL1506" t="str">
        <f t="shared" si="738"/>
        <v>"Abstract.PhysicalLogisticsObject","externalReferences","Common.ExternalReference","referenceForObjects","hasMany"</v>
      </c>
      <c r="AN1506">
        <f>COUNTIF(View_conceptual!G:G,L1506)</f>
        <v>0</v>
      </c>
      <c r="AO1506">
        <f>COUNTIF(View_conceptual!H:H,L1506)+COUNTIF(View_conceptual!I:I,N1506)</f>
        <v>0</v>
      </c>
      <c r="AQ1506" t="str">
        <f t="shared" si="739"/>
        <v/>
      </c>
      <c r="AR1506" t="str">
        <f t="shared" si="740"/>
        <v/>
      </c>
      <c r="AT1506">
        <f>COUNTIF(View_full!G:G,L1506)</f>
        <v>1</v>
      </c>
      <c r="AU1506">
        <f>COUNTIF(View_full!H:H,L1506)+COUNTIF(View_full!I:I,N1506)</f>
        <v>0</v>
      </c>
      <c r="AV1506">
        <f>COUNTIFS(Property_Manual!$A$2:$A$1206,Raw!L1506,Property_Manual!$B$2:$B$1206,Raw!M1506,Property_Manual!$C$2:$C$1206,Raw!N1506,Property_Manual!$D$2:$D$1206,Raw!O1506,Property_Manual!$F$2:$F$1206,"x")</f>
        <v>0</v>
      </c>
      <c r="AW1506" t="str">
        <f t="shared" si="741"/>
        <v/>
      </c>
      <c r="AX1506" t="str">
        <f t="shared" si="742"/>
        <v/>
      </c>
      <c r="AY1506" t="str">
        <f t="shared" si="743"/>
        <v/>
      </c>
    </row>
    <row r="1507" spans="1:51" x14ac:dyDescent="0.2">
      <c r="A1507" s="5" t="s">
        <v>1255</v>
      </c>
      <c r="B1507" s="5" t="s">
        <v>1196</v>
      </c>
      <c r="C1507" s="5" t="s">
        <v>223</v>
      </c>
      <c r="D1507" s="5" t="s">
        <v>111</v>
      </c>
      <c r="E1507" s="5" t="s">
        <v>1198</v>
      </c>
      <c r="F1507" s="5" t="s">
        <v>112</v>
      </c>
      <c r="H1507" t="s">
        <v>222</v>
      </c>
      <c r="I1507" s="5" t="s">
        <v>2223</v>
      </c>
      <c r="J1507" s="5" t="s">
        <v>113</v>
      </c>
      <c r="K1507" s="5"/>
      <c r="L1507" t="str">
        <f t="shared" si="713"/>
        <v>PhysicalLogisticsObject</v>
      </c>
      <c r="M1507" t="str">
        <f t="shared" si="714"/>
        <v>attachedIotDevices</v>
      </c>
      <c r="N1507" t="str">
        <f t="shared" si="715"/>
        <v>IotDevice</v>
      </c>
      <c r="O1507" t="str">
        <f t="shared" si="716"/>
        <v>attachedToObject</v>
      </c>
      <c r="P1507" t="str">
        <f t="shared" si="717"/>
        <v/>
      </c>
      <c r="Q1507" t="str">
        <f t="shared" si="718"/>
        <v>Object</v>
      </c>
      <c r="R1507" t="str">
        <f t="shared" si="719"/>
        <v/>
      </c>
      <c r="S1507" t="str">
        <f t="shared" si="720"/>
        <v/>
      </c>
      <c r="T1507" t="str">
        <f t="shared" si="721"/>
        <v/>
      </c>
      <c r="U1507" t="str">
        <f t="shared" si="722"/>
        <v/>
      </c>
      <c r="V1507" t="str">
        <f t="shared" si="723"/>
        <v/>
      </c>
      <c r="W1507" t="str">
        <f>IF($A1507="Implicit","",COUNTIFS($C$8:C1507,C1507,$A$8:A1507,"Explicit"))</f>
        <v/>
      </c>
      <c r="X1507" t="str">
        <f t="shared" si="724"/>
        <v/>
      </c>
      <c r="Y1507" t="str">
        <f t="shared" si="725"/>
        <v/>
      </c>
      <c r="Z1507" t="str">
        <f t="shared" si="726"/>
        <v/>
      </c>
      <c r="AA1507" t="str">
        <f t="shared" si="727"/>
        <v/>
      </c>
      <c r="AB1507" t="str">
        <f t="shared" si="728"/>
        <v/>
      </c>
      <c r="AC1507" t="str">
        <f t="shared" si="729"/>
        <v/>
      </c>
      <c r="AD1507" t="str">
        <f t="shared" si="730"/>
        <v/>
      </c>
      <c r="AE1507" t="str">
        <f t="shared" si="731"/>
        <v/>
      </c>
      <c r="AF1507" t="str">
        <f t="shared" si="732"/>
        <v/>
      </c>
      <c r="AG1507" t="str">
        <f t="shared" si="733"/>
        <v>"Abstract.PhysicalLogisticsObject"</v>
      </c>
      <c r="AH1507" t="str">
        <f t="shared" si="734"/>
        <v>"attachedIotDevices"</v>
      </c>
      <c r="AI1507" t="str">
        <f t="shared" si="735"/>
        <v>"Common.IotDevice"</v>
      </c>
      <c r="AJ1507" t="str">
        <f t="shared" si="736"/>
        <v>"attachedToObject"</v>
      </c>
      <c r="AK1507" t="str">
        <f t="shared" si="737"/>
        <v>"hasMany"</v>
      </c>
      <c r="AL1507" t="str">
        <f t="shared" si="738"/>
        <v>"Abstract.PhysicalLogisticsObject","attachedIotDevices","Common.IotDevice","attachedToObject","hasMany"</v>
      </c>
      <c r="AN1507">
        <f>COUNTIF(View_conceptual!G:G,L1507)</f>
        <v>0</v>
      </c>
      <c r="AO1507">
        <f>COUNTIF(View_conceptual!H:H,L1507)+COUNTIF(View_conceptual!I:I,N1507)</f>
        <v>0</v>
      </c>
      <c r="AQ1507" t="str">
        <f t="shared" si="739"/>
        <v/>
      </c>
      <c r="AR1507" t="str">
        <f t="shared" si="740"/>
        <v/>
      </c>
      <c r="AT1507">
        <f>COUNTIF(View_full!G:G,L1507)</f>
        <v>1</v>
      </c>
      <c r="AU1507">
        <f>COUNTIF(View_full!H:H,L1507)+COUNTIF(View_full!I:I,N1507)</f>
        <v>0</v>
      </c>
      <c r="AV1507">
        <f>COUNTIFS(Property_Manual!$A$2:$A$1206,Raw!L1507,Property_Manual!$B$2:$B$1206,Raw!M1507,Property_Manual!$C$2:$C$1206,Raw!N1507,Property_Manual!$D$2:$D$1206,Raw!O1507,Property_Manual!$F$2:$F$1206,"x")</f>
        <v>0</v>
      </c>
      <c r="AW1507" t="str">
        <f t="shared" si="741"/>
        <v/>
      </c>
      <c r="AX1507" t="str">
        <f t="shared" si="742"/>
        <v/>
      </c>
      <c r="AY1507" t="str">
        <f t="shared" si="743"/>
        <v/>
      </c>
    </row>
    <row r="1508" spans="1:51" x14ac:dyDescent="0.2">
      <c r="A1508" s="5" t="s">
        <v>1255</v>
      </c>
      <c r="B1508" s="5" t="s">
        <v>1196</v>
      </c>
      <c r="C1508" s="5" t="s">
        <v>223</v>
      </c>
      <c r="D1508" s="5" t="s">
        <v>114</v>
      </c>
      <c r="E1508" t="s">
        <v>1209</v>
      </c>
      <c r="F1508" s="5" t="s">
        <v>1043</v>
      </c>
      <c r="H1508" t="s">
        <v>1045</v>
      </c>
      <c r="I1508" s="5" t="s">
        <v>2223</v>
      </c>
      <c r="J1508" s="5" t="s">
        <v>116</v>
      </c>
      <c r="K1508" s="5"/>
      <c r="L1508" t="str">
        <f t="shared" si="713"/>
        <v>PhysicalLogisticsObject</v>
      </c>
      <c r="M1508" t="str">
        <f t="shared" si="714"/>
        <v>involvedInActions</v>
      </c>
      <c r="N1508" t="str">
        <f t="shared" si="715"/>
        <v>Storing</v>
      </c>
      <c r="O1508" t="str">
        <f t="shared" si="716"/>
        <v>storedObjects</v>
      </c>
      <c r="P1508" t="str">
        <f t="shared" si="717"/>
        <v/>
      </c>
      <c r="Q1508" t="str">
        <f t="shared" si="718"/>
        <v>Object</v>
      </c>
      <c r="R1508" t="str">
        <f t="shared" si="719"/>
        <v/>
      </c>
      <c r="S1508" t="str">
        <f t="shared" si="720"/>
        <v/>
      </c>
      <c r="T1508" t="str">
        <f t="shared" si="721"/>
        <v/>
      </c>
      <c r="U1508" t="str">
        <f t="shared" si="722"/>
        <v/>
      </c>
      <c r="V1508" t="str">
        <f t="shared" si="723"/>
        <v/>
      </c>
      <c r="W1508" t="str">
        <f>IF($A1508="Implicit","",COUNTIFS($C$8:C1508,C1508,$A$8:A1508,"Explicit"))</f>
        <v/>
      </c>
      <c r="X1508" t="str">
        <f t="shared" si="724"/>
        <v/>
      </c>
      <c r="Y1508" t="str">
        <f t="shared" si="725"/>
        <v/>
      </c>
      <c r="Z1508" t="str">
        <f t="shared" si="726"/>
        <v/>
      </c>
      <c r="AA1508" t="str">
        <f t="shared" si="727"/>
        <v/>
      </c>
      <c r="AB1508" t="str">
        <f t="shared" si="728"/>
        <v/>
      </c>
      <c r="AC1508" t="str">
        <f t="shared" si="729"/>
        <v/>
      </c>
      <c r="AD1508" t="str">
        <f t="shared" si="730"/>
        <v/>
      </c>
      <c r="AE1508" t="str">
        <f t="shared" si="731"/>
        <v/>
      </c>
      <c r="AF1508" t="str">
        <f t="shared" si="732"/>
        <v/>
      </c>
      <c r="AG1508" t="str">
        <f t="shared" si="733"/>
        <v>"Abstract.PhysicalLogisticsObject"</v>
      </c>
      <c r="AH1508" t="str">
        <f t="shared" si="734"/>
        <v>"involvedInActions"</v>
      </c>
      <c r="AI1508" t="str">
        <f t="shared" si="735"/>
        <v>"Action.Storing"</v>
      </c>
      <c r="AJ1508" t="str">
        <f t="shared" si="736"/>
        <v>"storedObjects"</v>
      </c>
      <c r="AK1508" t="str">
        <f t="shared" si="737"/>
        <v>"hasMany"</v>
      </c>
      <c r="AL1508" t="str">
        <f t="shared" si="738"/>
        <v>"Abstract.PhysicalLogisticsObject","involvedInActions","Action.Storing","storedObjects","hasMany"</v>
      </c>
      <c r="AN1508">
        <f>COUNTIF(View_conceptual!G:G,L1508)</f>
        <v>0</v>
      </c>
      <c r="AO1508">
        <f>COUNTIF(View_conceptual!H:H,L1508)+COUNTIF(View_conceptual!I:I,N1508)</f>
        <v>0</v>
      </c>
      <c r="AQ1508" t="str">
        <f t="shared" si="739"/>
        <v/>
      </c>
      <c r="AR1508" t="str">
        <f t="shared" si="740"/>
        <v/>
      </c>
      <c r="AT1508">
        <f>COUNTIF(View_full!G:G,L1508)</f>
        <v>1</v>
      </c>
      <c r="AU1508">
        <f>COUNTIF(View_full!H:H,L1508)+COUNTIF(View_full!I:I,N1508)</f>
        <v>1</v>
      </c>
      <c r="AV1508">
        <f>COUNTIFS(Property_Manual!$A$2:$A$1206,Raw!L1508,Property_Manual!$B$2:$B$1206,Raw!M1508,Property_Manual!$C$2:$C$1206,Raw!N1508,Property_Manual!$D$2:$D$1206,Raw!O1508,Property_Manual!$F$2:$F$1206,"x")</f>
        <v>0</v>
      </c>
      <c r="AW1508" t="str">
        <f t="shared" si="741"/>
        <v/>
      </c>
      <c r="AX1508" t="str">
        <f t="shared" si="742"/>
        <v/>
      </c>
      <c r="AY1508" t="str">
        <f t="shared" si="743"/>
        <v/>
      </c>
    </row>
    <row r="1509" spans="1:51" x14ac:dyDescent="0.2">
      <c r="A1509" s="5" t="s">
        <v>1254</v>
      </c>
      <c r="B1509" s="5" t="s">
        <v>1196</v>
      </c>
      <c r="C1509" s="5" t="s">
        <v>223</v>
      </c>
      <c r="D1509" s="5" t="s">
        <v>40</v>
      </c>
      <c r="E1509" s="5" t="s">
        <v>1212</v>
      </c>
      <c r="F1509" s="5" t="s">
        <v>41</v>
      </c>
      <c r="I1509" s="5" t="s">
        <v>2223</v>
      </c>
      <c r="J1509" s="5" t="s">
        <v>42</v>
      </c>
      <c r="K1509" s="5"/>
      <c r="L1509" t="str">
        <f t="shared" si="713"/>
        <v>PhysicalLogisticsObject</v>
      </c>
      <c r="M1509" t="str">
        <f t="shared" si="714"/>
        <v>events</v>
      </c>
      <c r="N1509" t="str">
        <f t="shared" si="715"/>
        <v>LogisticsEvent</v>
      </c>
      <c r="O1509" t="str">
        <f t="shared" si="716"/>
        <v/>
      </c>
      <c r="P1509" t="str">
        <f t="shared" si="717"/>
        <v/>
      </c>
      <c r="Q1509" t="str">
        <f t="shared" si="718"/>
        <v>Object</v>
      </c>
      <c r="R1509" t="str">
        <f t="shared" si="719"/>
        <v>"Abstract"</v>
      </c>
      <c r="S1509" t="str">
        <f t="shared" si="720"/>
        <v>"PhysicalLogisticsObject"</v>
      </c>
      <c r="T1509" t="str">
        <f t="shared" si="721"/>
        <v>"events"</v>
      </c>
      <c r="U1509" t="str">
        <f t="shared" si="722"/>
        <v>"Event"</v>
      </c>
      <c r="V1509" t="str">
        <f t="shared" si="723"/>
        <v>"LogisticsEvent"</v>
      </c>
      <c r="W1509">
        <f>IF($A1509="Implicit","",COUNTIFS($C$8:C1509,C1509,$A$8:A1509,"Explicit"))</f>
        <v>4</v>
      </c>
      <c r="X1509" t="str">
        <f t="shared" si="724"/>
        <v>"Superclass: PhysicalLogisticObjects represent the digital twin of an object in the logistics supply chain that physically exist"</v>
      </c>
      <c r="Y1509" t="str">
        <f t="shared" si="725"/>
        <v>"Events object"</v>
      </c>
      <c r="Z1509" t="str">
        <f t="shared" si="726"/>
        <v>"true"</v>
      </c>
      <c r="AA1509" t="str">
        <f t="shared" si="727"/>
        <v>"false"</v>
      </c>
      <c r="AB1509" t="str">
        <f t="shared" si="728"/>
        <v>""</v>
      </c>
      <c r="AC1509" t="str">
        <f t="shared" si="729"/>
        <v>"https://onerecord.iata.org/ns/cargo#PhysicalLogisticsObject"</v>
      </c>
      <c r="AD1509" t="str">
        <f t="shared" si="730"/>
        <v>"https://onerecord.iata.org/ns/cargo#events"</v>
      </c>
      <c r="AE1509" t="str">
        <f t="shared" si="731"/>
        <v>"https://onerecord.iata.org/ns/cargo#LogisticsEvent"</v>
      </c>
      <c r="AF1509" t="str">
        <f t="shared" si="732"/>
        <v>"Abstract","PhysicalLogisticsObject","events","Event","LogisticsEvent",4,"Superclass: PhysicalLogisticObjects represent the digital twin of an object in the logistics supply chain that physically exist","Events object","true","false","","https://onerecord.iata.org/ns/cargo#PhysicalLogisticsObject","https://onerecord.iata.org/ns/cargo#events","https://onerecord.iata.org/ns/cargo#LogisticsEvent"</v>
      </c>
      <c r="AG1509" t="str">
        <f t="shared" si="733"/>
        <v>"Abstract.PhysicalLogisticsObject"</v>
      </c>
      <c r="AH1509" t="str">
        <f t="shared" si="734"/>
        <v>"events"</v>
      </c>
      <c r="AI1509" t="str">
        <f t="shared" si="735"/>
        <v>"Event.LogisticsEvent"</v>
      </c>
      <c r="AJ1509" t="str">
        <f t="shared" si="736"/>
        <v>""</v>
      </c>
      <c r="AK1509" t="str">
        <f t="shared" si="737"/>
        <v>"hasMany"</v>
      </c>
      <c r="AL1509" t="str">
        <f t="shared" si="738"/>
        <v>"Abstract.PhysicalLogisticsObject","events","Event.LogisticsEvent","","hasMany"</v>
      </c>
      <c r="AN1509">
        <f>COUNTIF(View_conceptual!G:G,L1509)</f>
        <v>0</v>
      </c>
      <c r="AO1509">
        <f>COUNTIF(View_conceptual!H:H,L1509)+COUNTIF(View_conceptual!I:I,N1509)</f>
        <v>0</v>
      </c>
      <c r="AQ1509" t="str">
        <f t="shared" si="739"/>
        <v/>
      </c>
      <c r="AR1509" t="str">
        <f t="shared" si="740"/>
        <v/>
      </c>
      <c r="AT1509">
        <f>COUNTIF(View_full!G:G,L1509)</f>
        <v>1</v>
      </c>
      <c r="AU1509">
        <f>COUNTIF(View_full!H:H,L1509)+COUNTIF(View_full!I:I,N1509)</f>
        <v>0</v>
      </c>
      <c r="AV1509">
        <f>COUNTIFS(Property_Manual!$A$2:$A$1206,Raw!L1509,Property_Manual!$B$2:$B$1206,Raw!M1509,Property_Manual!$C$2:$C$1206,Raw!N1509,Property_Manual!$D$2:$D$1206,Raw!O1509,Property_Manual!$F$2:$F$1206,"x")</f>
        <v>0</v>
      </c>
      <c r="AW1509" t="str">
        <f t="shared" si="741"/>
        <v>"Abstract","PhysicalLogisticsObject","events","Event","LogisticsEvent",4,"Superclass: PhysicalLogisticObjects represent the digital twin of an object in the logistics supply chain that physically exist","Events object","true","false","","https://onerecord.iata.org/ns/cargo#PhysicalLogisticsObject","https://onerecord.iata.org/ns/cargo#events","https://onerecord.iata.org/ns/cargo#LogisticsEvent"</v>
      </c>
      <c r="AX1509" t="str">
        <f t="shared" si="742"/>
        <v/>
      </c>
      <c r="AY1509" t="str">
        <f t="shared" si="743"/>
        <v/>
      </c>
    </row>
    <row r="1510" spans="1:51" x14ac:dyDescent="0.2">
      <c r="A1510" s="5" t="s">
        <v>1254</v>
      </c>
      <c r="B1510" s="5" t="s">
        <v>1196</v>
      </c>
      <c r="C1510" s="5" t="s">
        <v>223</v>
      </c>
      <c r="D1510" s="5" t="s">
        <v>46</v>
      </c>
      <c r="F1510" s="5" t="s">
        <v>47</v>
      </c>
      <c r="G1510">
        <v>1</v>
      </c>
      <c r="I1510" s="5" t="s">
        <v>2223</v>
      </c>
      <c r="J1510" s="5" t="s">
        <v>48</v>
      </c>
      <c r="K1510" s="5"/>
      <c r="L1510" t="str">
        <f t="shared" si="713"/>
        <v>PhysicalLogisticsObject</v>
      </c>
      <c r="M1510" t="str">
        <f t="shared" si="714"/>
        <v>skeletonIndicator</v>
      </c>
      <c r="N1510" t="str">
        <f t="shared" si="715"/>
        <v>boolean</v>
      </c>
      <c r="O1510" t="str">
        <f t="shared" si="716"/>
        <v/>
      </c>
      <c r="P1510" t="str">
        <f t="shared" si="717"/>
        <v/>
      </c>
      <c r="Q1510" t="str">
        <f t="shared" si="718"/>
        <v>Object</v>
      </c>
      <c r="R1510" t="str">
        <f t="shared" si="719"/>
        <v>"Abstract"</v>
      </c>
      <c r="S1510" t="str">
        <f t="shared" si="720"/>
        <v>"PhysicalLogisticsObject"</v>
      </c>
      <c r="T1510" t="str">
        <f t="shared" si="721"/>
        <v>"skeletonIndicator"</v>
      </c>
      <c r="U1510" t="str">
        <f t="shared" si="722"/>
        <v>""</v>
      </c>
      <c r="V1510" t="str">
        <f t="shared" si="723"/>
        <v>"boolean"</v>
      </c>
      <c r="W1510">
        <f>IF($A1510="Implicit","",COUNTIFS($C$8:C1510,C1510,$A$8:A1510,"Explicit"))</f>
        <v>5</v>
      </c>
      <c r="X1510" t="str">
        <f t="shared" si="724"/>
        <v>"Superclass: PhysicalLogisticObjects represent the digital twin of an object in the logistics supply chain that physically exist"</v>
      </c>
      <c r="Y1510" t="str">
        <f t="shared" si="725"/>
        <v>"Indicator whether a logistics object is a skeleton object"</v>
      </c>
      <c r="Z1510" t="str">
        <f t="shared" si="726"/>
        <v>"false"</v>
      </c>
      <c r="AA1510" t="str">
        <f t="shared" si="727"/>
        <v>"false"</v>
      </c>
      <c r="AB1510" t="str">
        <f t="shared" si="728"/>
        <v>""</v>
      </c>
      <c r="AC1510" t="str">
        <f t="shared" si="729"/>
        <v>"https://onerecord.iata.org/ns/cargo#PhysicalLogisticsObject"</v>
      </c>
      <c r="AD1510" t="str">
        <f t="shared" si="730"/>
        <v>"https://onerecord.iata.org/ns/cargo#skeletonIndicator"</v>
      </c>
      <c r="AE1510" t="str">
        <f t="shared" si="731"/>
        <v>"http://www.w3.org/2001/XMLSchema#boolean"</v>
      </c>
      <c r="AF1510" t="str">
        <f t="shared" si="732"/>
        <v>"Abstract","PhysicalLogisticsObject","skeletonIndicator","","boolean",5,"Superclass: PhysicalLogisticObjects represent the digital twin of an object in the logistics supply chain that physically exist","Indicator whether a logistics object is a skeleton object","false","false","","https://onerecord.iata.org/ns/cargo#PhysicalLogisticsObject","https://onerecord.iata.org/ns/cargo#skeletonIndicator","http://www.w3.org/2001/XMLSchema#boolean"</v>
      </c>
      <c r="AG1510" t="str">
        <f t="shared" si="733"/>
        <v>"Abstract.PhysicalLogisticsObject"</v>
      </c>
      <c r="AH1510" t="str">
        <f t="shared" si="734"/>
        <v>"skeletonIndicator"</v>
      </c>
      <c r="AI1510" t="str">
        <f t="shared" si="735"/>
        <v>".boolean"</v>
      </c>
      <c r="AJ1510" t="str">
        <f t="shared" si="736"/>
        <v>""</v>
      </c>
      <c r="AK1510" t="str">
        <f t="shared" si="737"/>
        <v>"hasOne"</v>
      </c>
      <c r="AL1510" t="str">
        <f t="shared" si="738"/>
        <v>"Abstract.PhysicalLogisticsObject","skeletonIndicator",".boolean","","hasOne"</v>
      </c>
      <c r="AN1510">
        <f>COUNTIF(View_conceptual!G:G,L1510)</f>
        <v>0</v>
      </c>
      <c r="AO1510">
        <f>COUNTIF(View_conceptual!H:H,L1510)+COUNTIF(View_conceptual!I:I,N1510)</f>
        <v>0</v>
      </c>
      <c r="AQ1510" t="str">
        <f t="shared" si="739"/>
        <v/>
      </c>
      <c r="AR1510" t="str">
        <f t="shared" si="740"/>
        <v/>
      </c>
      <c r="AT1510">
        <f>COUNTIF(View_full!G:G,L1510)</f>
        <v>1</v>
      </c>
      <c r="AU1510">
        <f>COUNTIF(View_full!H:H,L1510)+COUNTIF(View_full!I:I,N1510)</f>
        <v>0</v>
      </c>
      <c r="AV1510">
        <f>COUNTIFS(Property_Manual!$A$2:$A$1206,Raw!L1510,Property_Manual!$B$2:$B$1206,Raw!M1510,Property_Manual!$C$2:$C$1206,Raw!N1510,Property_Manual!$D$2:$D$1206,Raw!O1510,Property_Manual!$F$2:$F$1206,"x")</f>
        <v>0</v>
      </c>
      <c r="AW1510" t="str">
        <f t="shared" si="741"/>
        <v>"Abstract","PhysicalLogisticsObject","skeletonIndicator","","boolean",5,"Superclass: PhysicalLogisticObjects represent the digital twin of an object in the logistics supply chain that physically exist","Indicator whether a logistics object is a skeleton object","false","false","","https://onerecord.iata.org/ns/cargo#PhysicalLogisticsObject","https://onerecord.iata.org/ns/cargo#skeletonIndicator","http://www.w3.org/2001/XMLSchema#boolean"</v>
      </c>
      <c r="AX1510" t="str">
        <f t="shared" si="742"/>
        <v/>
      </c>
      <c r="AY1510" t="str">
        <f t="shared" si="743"/>
        <v/>
      </c>
    </row>
    <row r="1511" spans="1:51" x14ac:dyDescent="0.2">
      <c r="A1511" s="5" t="s">
        <v>1254</v>
      </c>
      <c r="B1511" s="5" t="s">
        <v>1196</v>
      </c>
      <c r="C1511" s="5" t="s">
        <v>223</v>
      </c>
      <c r="D1511" s="5" t="s">
        <v>114</v>
      </c>
      <c r="E1511" t="s">
        <v>1196</v>
      </c>
      <c r="F1511" s="5" t="s">
        <v>115</v>
      </c>
      <c r="I1511" s="5" t="s">
        <v>2223</v>
      </c>
      <c r="J1511" s="5" t="s">
        <v>116</v>
      </c>
      <c r="K1511" s="5" t="s">
        <v>1834</v>
      </c>
      <c r="L1511" t="str">
        <f t="shared" si="713"/>
        <v>PhysicalLogisticsObject</v>
      </c>
      <c r="M1511" t="str">
        <f t="shared" si="714"/>
        <v>involvedInActions</v>
      </c>
      <c r="N1511" t="str">
        <f t="shared" si="715"/>
        <v>LogisticsAction</v>
      </c>
      <c r="O1511" t="str">
        <f t="shared" si="716"/>
        <v/>
      </c>
      <c r="P1511" t="str">
        <f t="shared" si="717"/>
        <v>Check|Composing|Loading|Storing</v>
      </c>
      <c r="Q1511" t="str">
        <f t="shared" si="718"/>
        <v>Object</v>
      </c>
      <c r="R1511" t="str">
        <f t="shared" si="719"/>
        <v>"Abstract"</v>
      </c>
      <c r="S1511" t="str">
        <f t="shared" si="720"/>
        <v>"PhysicalLogisticsObject"</v>
      </c>
      <c r="T1511" t="str">
        <f t="shared" si="721"/>
        <v>"involvedInActions"</v>
      </c>
      <c r="U1511" t="str">
        <f t="shared" si="722"/>
        <v>"Abstract"</v>
      </c>
      <c r="V1511" t="str">
        <f t="shared" si="723"/>
        <v>"LogisticsAction"</v>
      </c>
      <c r="W1511">
        <f>IF($A1511="Implicit","",COUNTIFS($C$8:C1511,C1511,$A$8:A1511,"Explicit"))</f>
        <v>6</v>
      </c>
      <c r="X1511" t="str">
        <f t="shared" si="724"/>
        <v>"Superclass: PhysicalLogisticObjects represent the digital twin of an object in the logistics supply chain that physically exist"</v>
      </c>
      <c r="Y1511" t="str">
        <f t="shared" si="725"/>
        <v>"References to the Actions the object is involved in"</v>
      </c>
      <c r="Z1511" t="str">
        <f t="shared" si="726"/>
        <v>"true"</v>
      </c>
      <c r="AA1511" t="str">
        <f t="shared" si="727"/>
        <v>"false"</v>
      </c>
      <c r="AB1511" t="str">
        <f t="shared" si="728"/>
        <v>"Check|Composing|Loading|Storing"</v>
      </c>
      <c r="AC1511" t="str">
        <f t="shared" si="729"/>
        <v>"https://onerecord.iata.org/ns/cargo#PhysicalLogisticsObject"</v>
      </c>
      <c r="AD1511" t="str">
        <f t="shared" si="730"/>
        <v>"https://onerecord.iata.org/ns/cargo#involvedInActions"</v>
      </c>
      <c r="AE1511" t="str">
        <f t="shared" si="731"/>
        <v>"https://onerecord.iata.org/ns/cargo#LogisticsAction"</v>
      </c>
      <c r="AF1511" t="str">
        <f t="shared" si="732"/>
        <v>"Abstract","PhysicalLogisticsObject","involvedInActions","Abstract","LogisticsAction",6,"Superclass: PhysicalLogisticObjects represent the digital twin of an object in the logistics supply chain that physically exist","References to the Actions the object is involved in","true","false","Check|Composing|Loading|Storing","https://onerecord.iata.org/ns/cargo#PhysicalLogisticsObject","https://onerecord.iata.org/ns/cargo#involvedInActions","https://onerecord.iata.org/ns/cargo#LogisticsAction"</v>
      </c>
      <c r="AG1511" t="str">
        <f t="shared" si="733"/>
        <v>"Abstract.PhysicalLogisticsObject"</v>
      </c>
      <c r="AH1511" t="str">
        <f t="shared" si="734"/>
        <v>"involvedInActions"</v>
      </c>
      <c r="AI1511" t="str">
        <f t="shared" si="735"/>
        <v>"Abstract.LogisticsAction"</v>
      </c>
      <c r="AJ1511" t="str">
        <f t="shared" si="736"/>
        <v>""</v>
      </c>
      <c r="AK1511" t="str">
        <f t="shared" si="737"/>
        <v>"hasMany"</v>
      </c>
      <c r="AL1511" t="str">
        <f t="shared" si="738"/>
        <v>"Abstract.PhysicalLogisticsObject","involvedInActions","Abstract.LogisticsAction","","hasMany"</v>
      </c>
      <c r="AN1511">
        <f>COUNTIF(View_conceptual!G:G,L1511)</f>
        <v>0</v>
      </c>
      <c r="AO1511">
        <f>COUNTIF(View_conceptual!H:H,L1511)+COUNTIF(View_conceptual!I:I,N1511)</f>
        <v>0</v>
      </c>
      <c r="AQ1511" t="str">
        <f t="shared" si="739"/>
        <v/>
      </c>
      <c r="AR1511" t="str">
        <f t="shared" si="740"/>
        <v/>
      </c>
      <c r="AT1511">
        <f>COUNTIF(View_full!G:G,L1511)</f>
        <v>1</v>
      </c>
      <c r="AU1511">
        <f>COUNTIF(View_full!H:H,L1511)+COUNTIF(View_full!I:I,N1511)</f>
        <v>0</v>
      </c>
      <c r="AV1511">
        <f>COUNTIFS(Property_Manual!$A$2:$A$1206,Raw!L1511,Property_Manual!$B$2:$B$1206,Raw!M1511,Property_Manual!$C$2:$C$1206,Raw!N1511,Property_Manual!$D$2:$D$1206,Raw!O1511,Property_Manual!$F$2:$F$1206,"x")</f>
        <v>0</v>
      </c>
      <c r="AW1511" t="str">
        <f t="shared" si="741"/>
        <v>"Abstract","PhysicalLogisticsObject","involvedInActions","Abstract","LogisticsAction",6,"Superclass: PhysicalLogisticObjects represent the digital twin of an object in the logistics supply chain that physically exist","References to the Actions the object is involved in","true","false","Check|Composing|Loading|Storing","https://onerecord.iata.org/ns/cargo#PhysicalLogisticsObject","https://onerecord.iata.org/ns/cargo#involvedInActions","https://onerecord.iata.org/ns/cargo#LogisticsAction"</v>
      </c>
      <c r="AX1511" t="str">
        <f t="shared" si="742"/>
        <v/>
      </c>
      <c r="AY1511" t="str">
        <f t="shared" si="743"/>
        <v/>
      </c>
    </row>
    <row r="1512" spans="1:51" x14ac:dyDescent="0.2">
      <c r="A1512" s="5" t="s">
        <v>1255</v>
      </c>
      <c r="B1512" s="5" t="s">
        <v>1196</v>
      </c>
      <c r="C1512" s="5" t="s">
        <v>223</v>
      </c>
      <c r="D1512" s="5" t="s">
        <v>40</v>
      </c>
      <c r="E1512" t="s">
        <v>1212</v>
      </c>
      <c r="F1512" s="5" t="s">
        <v>41</v>
      </c>
      <c r="I1512" s="5" t="s">
        <v>2223</v>
      </c>
      <c r="J1512" s="5" t="s">
        <v>42</v>
      </c>
      <c r="K1512" s="5"/>
      <c r="L1512" t="str">
        <f t="shared" si="713"/>
        <v>PhysicalLogisticsObject</v>
      </c>
      <c r="M1512" t="str">
        <f t="shared" si="714"/>
        <v>events</v>
      </c>
      <c r="N1512" t="str">
        <f t="shared" si="715"/>
        <v>LogisticsEvent</v>
      </c>
      <c r="O1512" t="str">
        <f t="shared" si="716"/>
        <v/>
      </c>
      <c r="P1512" t="str">
        <f t="shared" si="717"/>
        <v/>
      </c>
      <c r="Q1512" t="str">
        <f t="shared" si="718"/>
        <v>Object</v>
      </c>
      <c r="R1512" t="str">
        <f t="shared" si="719"/>
        <v/>
      </c>
      <c r="S1512" t="str">
        <f t="shared" si="720"/>
        <v/>
      </c>
      <c r="T1512" t="str">
        <f t="shared" si="721"/>
        <v/>
      </c>
      <c r="U1512" t="str">
        <f t="shared" si="722"/>
        <v/>
      </c>
      <c r="V1512" t="str">
        <f t="shared" si="723"/>
        <v/>
      </c>
      <c r="W1512" t="str">
        <f>IF($A1512="Implicit","",COUNTIFS($C$8:C1512,C1512,$A$8:A1512,"Explicit"))</f>
        <v/>
      </c>
      <c r="X1512" t="str">
        <f t="shared" si="724"/>
        <v/>
      </c>
      <c r="Y1512" t="str">
        <f t="shared" si="725"/>
        <v/>
      </c>
      <c r="Z1512" t="str">
        <f t="shared" si="726"/>
        <v/>
      </c>
      <c r="AA1512" t="str">
        <f t="shared" si="727"/>
        <v/>
      </c>
      <c r="AB1512" t="str">
        <f t="shared" si="728"/>
        <v/>
      </c>
      <c r="AC1512" t="str">
        <f t="shared" si="729"/>
        <v/>
      </c>
      <c r="AD1512" t="str">
        <f t="shared" si="730"/>
        <v/>
      </c>
      <c r="AE1512" t="str">
        <f t="shared" si="731"/>
        <v/>
      </c>
      <c r="AF1512" t="str">
        <f t="shared" si="732"/>
        <v/>
      </c>
      <c r="AG1512" t="str">
        <f t="shared" si="733"/>
        <v>"Abstract.PhysicalLogisticsObject"</v>
      </c>
      <c r="AH1512" t="str">
        <f t="shared" si="734"/>
        <v>"events"</v>
      </c>
      <c r="AI1512" t="str">
        <f t="shared" si="735"/>
        <v>"Event.LogisticsEvent"</v>
      </c>
      <c r="AJ1512" t="str">
        <f t="shared" si="736"/>
        <v>""</v>
      </c>
      <c r="AK1512" t="str">
        <f t="shared" si="737"/>
        <v>"hasMany"</v>
      </c>
      <c r="AL1512" t="str">
        <f t="shared" si="738"/>
        <v>"Abstract.PhysicalLogisticsObject","events","Event.LogisticsEvent","","hasMany"</v>
      </c>
      <c r="AN1512">
        <f>COUNTIF(View_conceptual!G:G,L1512)</f>
        <v>0</v>
      </c>
      <c r="AO1512">
        <f>COUNTIF(View_conceptual!H:H,L1512)+COUNTIF(View_conceptual!I:I,N1512)</f>
        <v>0</v>
      </c>
      <c r="AQ1512" t="str">
        <f t="shared" si="739"/>
        <v/>
      </c>
      <c r="AR1512" t="str">
        <f t="shared" si="740"/>
        <v/>
      </c>
      <c r="AT1512">
        <f>COUNTIF(View_full!G:G,L1512)</f>
        <v>1</v>
      </c>
      <c r="AU1512">
        <f>COUNTIF(View_full!H:H,L1512)+COUNTIF(View_full!I:I,N1512)</f>
        <v>0</v>
      </c>
      <c r="AV1512">
        <f>COUNTIFS(Property_Manual!$A$2:$A$1206,Raw!L1512,Property_Manual!$B$2:$B$1206,Raw!M1512,Property_Manual!$C$2:$C$1206,Raw!N1512,Property_Manual!$D$2:$D$1206,Raw!O1512,Property_Manual!$F$2:$F$1206,"x")</f>
        <v>0</v>
      </c>
      <c r="AW1512" t="str">
        <f t="shared" si="741"/>
        <v/>
      </c>
      <c r="AX1512" t="str">
        <f t="shared" si="742"/>
        <v/>
      </c>
      <c r="AY1512" t="str">
        <f t="shared" si="743"/>
        <v/>
      </c>
    </row>
    <row r="1513" spans="1:51" x14ac:dyDescent="0.2">
      <c r="A1513" s="5" t="s">
        <v>1255</v>
      </c>
      <c r="B1513" s="5" t="s">
        <v>1196</v>
      </c>
      <c r="C1513" s="5" t="s">
        <v>223</v>
      </c>
      <c r="D1513" s="5" t="s">
        <v>114</v>
      </c>
      <c r="E1513" s="5" t="s">
        <v>1209</v>
      </c>
      <c r="F1513" s="5" t="s">
        <v>23</v>
      </c>
      <c r="I1513" s="5" t="s">
        <v>2223</v>
      </c>
      <c r="J1513" s="5" t="s">
        <v>116</v>
      </c>
      <c r="K1513" s="5"/>
      <c r="L1513" t="str">
        <f t="shared" si="713"/>
        <v>PhysicalLogisticsObject</v>
      </c>
      <c r="M1513" t="str">
        <f t="shared" si="714"/>
        <v>involvedInActions</v>
      </c>
      <c r="N1513" t="str">
        <f t="shared" si="715"/>
        <v>Check</v>
      </c>
      <c r="O1513" t="str">
        <f t="shared" si="716"/>
        <v/>
      </c>
      <c r="P1513" t="str">
        <f t="shared" si="717"/>
        <v/>
      </c>
      <c r="Q1513" t="str">
        <f t="shared" si="718"/>
        <v>Object</v>
      </c>
      <c r="R1513" t="str">
        <f t="shared" si="719"/>
        <v/>
      </c>
      <c r="S1513" t="str">
        <f t="shared" si="720"/>
        <v/>
      </c>
      <c r="T1513" t="str">
        <f t="shared" si="721"/>
        <v/>
      </c>
      <c r="U1513" t="str">
        <f t="shared" si="722"/>
        <v/>
      </c>
      <c r="V1513" t="str">
        <f t="shared" si="723"/>
        <v/>
      </c>
      <c r="W1513" t="str">
        <f>IF($A1513="Implicit","",COUNTIFS($C$8:C1513,C1513,$A$8:A1513,"Explicit"))</f>
        <v/>
      </c>
      <c r="X1513" t="str">
        <f t="shared" si="724"/>
        <v/>
      </c>
      <c r="Y1513" t="str">
        <f t="shared" si="725"/>
        <v/>
      </c>
      <c r="Z1513" t="str">
        <f t="shared" si="726"/>
        <v/>
      </c>
      <c r="AA1513" t="str">
        <f t="shared" si="727"/>
        <v/>
      </c>
      <c r="AB1513" t="str">
        <f t="shared" si="728"/>
        <v/>
      </c>
      <c r="AC1513" t="str">
        <f t="shared" si="729"/>
        <v/>
      </c>
      <c r="AD1513" t="str">
        <f t="shared" si="730"/>
        <v/>
      </c>
      <c r="AE1513" t="str">
        <f t="shared" si="731"/>
        <v/>
      </c>
      <c r="AF1513" t="str">
        <f t="shared" si="732"/>
        <v/>
      </c>
      <c r="AG1513" t="str">
        <f t="shared" si="733"/>
        <v>"Abstract.PhysicalLogisticsObject"</v>
      </c>
      <c r="AH1513" t="str">
        <f t="shared" si="734"/>
        <v>"involvedInActions"</v>
      </c>
      <c r="AI1513" t="str">
        <f t="shared" si="735"/>
        <v>"Action.Check"</v>
      </c>
      <c r="AJ1513" t="str">
        <f t="shared" si="736"/>
        <v>""</v>
      </c>
      <c r="AK1513" t="str">
        <f t="shared" si="737"/>
        <v>"hasMany"</v>
      </c>
      <c r="AL1513" t="str">
        <f t="shared" si="738"/>
        <v>"Abstract.PhysicalLogisticsObject","involvedInActions","Action.Check","","hasMany"</v>
      </c>
      <c r="AN1513">
        <f>COUNTIF(View_conceptual!G:G,L1513)</f>
        <v>0</v>
      </c>
      <c r="AO1513">
        <f>COUNTIF(View_conceptual!H:H,L1513)+COUNTIF(View_conceptual!I:I,N1513)</f>
        <v>0</v>
      </c>
      <c r="AQ1513" t="str">
        <f t="shared" si="739"/>
        <v/>
      </c>
      <c r="AR1513" t="str">
        <f t="shared" si="740"/>
        <v/>
      </c>
      <c r="AT1513">
        <f>COUNTIF(View_full!G:G,L1513)</f>
        <v>1</v>
      </c>
      <c r="AU1513">
        <f>COUNTIF(View_full!H:H,L1513)+COUNTIF(View_full!I:I,N1513)</f>
        <v>0</v>
      </c>
      <c r="AV1513">
        <f>COUNTIFS(Property_Manual!$A$2:$A$1206,Raw!L1513,Property_Manual!$B$2:$B$1206,Raw!M1513,Property_Manual!$C$2:$C$1206,Raw!N1513,Property_Manual!$D$2:$D$1206,Raw!O1513,Property_Manual!$F$2:$F$1206,"x")</f>
        <v>0</v>
      </c>
      <c r="AW1513" t="str">
        <f t="shared" si="741"/>
        <v/>
      </c>
      <c r="AX1513" t="str">
        <f t="shared" si="742"/>
        <v/>
      </c>
      <c r="AY1513" t="str">
        <f t="shared" si="743"/>
        <v/>
      </c>
    </row>
    <row r="1514" spans="1:51" x14ac:dyDescent="0.2">
      <c r="A1514" s="5" t="s">
        <v>1255</v>
      </c>
      <c r="B1514" s="5" t="s">
        <v>1196</v>
      </c>
      <c r="C1514" s="5" t="s">
        <v>223</v>
      </c>
      <c r="D1514" s="5" t="s">
        <v>114</v>
      </c>
      <c r="E1514" s="5" t="s">
        <v>1209</v>
      </c>
      <c r="F1514" s="5" t="s">
        <v>439</v>
      </c>
      <c r="I1514" s="5" t="s">
        <v>2223</v>
      </c>
      <c r="J1514" s="5" t="s">
        <v>116</v>
      </c>
      <c r="K1514" s="5"/>
      <c r="L1514" t="str">
        <f t="shared" si="713"/>
        <v>PhysicalLogisticsObject</v>
      </c>
      <c r="M1514" t="str">
        <f t="shared" si="714"/>
        <v>involvedInActions</v>
      </c>
      <c r="N1514" t="str">
        <f t="shared" si="715"/>
        <v>Composing</v>
      </c>
      <c r="O1514" t="str">
        <f t="shared" si="716"/>
        <v/>
      </c>
      <c r="P1514" t="str">
        <f t="shared" si="717"/>
        <v/>
      </c>
      <c r="Q1514" t="str">
        <f t="shared" si="718"/>
        <v>Object</v>
      </c>
      <c r="R1514" t="str">
        <f t="shared" si="719"/>
        <v/>
      </c>
      <c r="S1514" t="str">
        <f t="shared" si="720"/>
        <v/>
      </c>
      <c r="T1514" t="str">
        <f t="shared" si="721"/>
        <v/>
      </c>
      <c r="U1514" t="str">
        <f t="shared" si="722"/>
        <v/>
      </c>
      <c r="V1514" t="str">
        <f t="shared" si="723"/>
        <v/>
      </c>
      <c r="W1514" t="str">
        <f>IF($A1514="Implicit","",COUNTIFS($C$8:C1514,C1514,$A$8:A1514,"Explicit"))</f>
        <v/>
      </c>
      <c r="X1514" t="str">
        <f t="shared" si="724"/>
        <v/>
      </c>
      <c r="Y1514" t="str">
        <f t="shared" si="725"/>
        <v/>
      </c>
      <c r="Z1514" t="str">
        <f t="shared" si="726"/>
        <v/>
      </c>
      <c r="AA1514" t="str">
        <f t="shared" si="727"/>
        <v/>
      </c>
      <c r="AB1514" t="str">
        <f t="shared" si="728"/>
        <v/>
      </c>
      <c r="AC1514" t="str">
        <f t="shared" si="729"/>
        <v/>
      </c>
      <c r="AD1514" t="str">
        <f t="shared" si="730"/>
        <v/>
      </c>
      <c r="AE1514" t="str">
        <f t="shared" si="731"/>
        <v/>
      </c>
      <c r="AF1514" t="str">
        <f t="shared" si="732"/>
        <v/>
      </c>
      <c r="AG1514" t="str">
        <f t="shared" si="733"/>
        <v>"Abstract.PhysicalLogisticsObject"</v>
      </c>
      <c r="AH1514" t="str">
        <f t="shared" si="734"/>
        <v>"involvedInActions"</v>
      </c>
      <c r="AI1514" t="str">
        <f t="shared" si="735"/>
        <v>"Action.Composing"</v>
      </c>
      <c r="AJ1514" t="str">
        <f t="shared" si="736"/>
        <v>""</v>
      </c>
      <c r="AK1514" t="str">
        <f t="shared" si="737"/>
        <v>"hasMany"</v>
      </c>
      <c r="AL1514" t="str">
        <f t="shared" si="738"/>
        <v>"Abstract.PhysicalLogisticsObject","involvedInActions","Action.Composing","","hasMany"</v>
      </c>
      <c r="AN1514">
        <f>COUNTIF(View_conceptual!G:G,L1514)</f>
        <v>0</v>
      </c>
      <c r="AO1514">
        <f>COUNTIF(View_conceptual!H:H,L1514)+COUNTIF(View_conceptual!I:I,N1514)</f>
        <v>1</v>
      </c>
      <c r="AQ1514" t="str">
        <f t="shared" si="739"/>
        <v/>
      </c>
      <c r="AR1514" t="str">
        <f t="shared" si="740"/>
        <v/>
      </c>
      <c r="AT1514">
        <f>COUNTIF(View_full!G:G,L1514)</f>
        <v>1</v>
      </c>
      <c r="AU1514">
        <f>COUNTIF(View_full!H:H,L1514)+COUNTIF(View_full!I:I,N1514)</f>
        <v>1</v>
      </c>
      <c r="AV1514">
        <f>COUNTIFS(Property_Manual!$A$2:$A$1206,Raw!L1514,Property_Manual!$B$2:$B$1206,Raw!M1514,Property_Manual!$C$2:$C$1206,Raw!N1514,Property_Manual!$D$2:$D$1206,Raw!O1514,Property_Manual!$F$2:$F$1206,"x")</f>
        <v>0</v>
      </c>
      <c r="AW1514" t="str">
        <f t="shared" si="741"/>
        <v/>
      </c>
      <c r="AX1514" t="str">
        <f t="shared" si="742"/>
        <v/>
      </c>
      <c r="AY1514" t="str">
        <f t="shared" si="743"/>
        <v/>
      </c>
    </row>
    <row r="1515" spans="1:51" x14ac:dyDescent="0.2">
      <c r="A1515" s="5" t="s">
        <v>1255</v>
      </c>
      <c r="B1515" s="5" t="s">
        <v>1196</v>
      </c>
      <c r="C1515" s="5" t="s">
        <v>223</v>
      </c>
      <c r="D1515" s="5" t="s">
        <v>114</v>
      </c>
      <c r="E1515" s="5" t="s">
        <v>1196</v>
      </c>
      <c r="F1515" s="5" t="s">
        <v>115</v>
      </c>
      <c r="H1515" s="5"/>
      <c r="I1515" s="5" t="s">
        <v>2223</v>
      </c>
      <c r="J1515" s="5" t="s">
        <v>116</v>
      </c>
      <c r="K1515" s="5" t="s">
        <v>1834</v>
      </c>
      <c r="L1515" t="str">
        <f t="shared" si="713"/>
        <v>PhysicalLogisticsObject</v>
      </c>
      <c r="M1515" t="str">
        <f t="shared" si="714"/>
        <v>involvedInActions</v>
      </c>
      <c r="N1515" t="str">
        <f t="shared" si="715"/>
        <v>LogisticsAction</v>
      </c>
      <c r="O1515" t="str">
        <f t="shared" si="716"/>
        <v/>
      </c>
      <c r="P1515" t="str">
        <f t="shared" si="717"/>
        <v>Check|Composing|Loading|Storing</v>
      </c>
      <c r="Q1515" t="str">
        <f t="shared" si="718"/>
        <v>Object</v>
      </c>
      <c r="R1515" t="str">
        <f t="shared" si="719"/>
        <v/>
      </c>
      <c r="S1515" t="str">
        <f t="shared" si="720"/>
        <v/>
      </c>
      <c r="T1515" t="str">
        <f t="shared" si="721"/>
        <v/>
      </c>
      <c r="U1515" t="str">
        <f t="shared" si="722"/>
        <v/>
      </c>
      <c r="V1515" t="str">
        <f t="shared" si="723"/>
        <v/>
      </c>
      <c r="W1515" t="str">
        <f>IF($A1515="Implicit","",COUNTIFS($C$8:C1515,C1515,$A$8:A1515,"Explicit"))</f>
        <v/>
      </c>
      <c r="X1515" t="str">
        <f t="shared" si="724"/>
        <v/>
      </c>
      <c r="Y1515" t="str">
        <f t="shared" si="725"/>
        <v/>
      </c>
      <c r="Z1515" t="str">
        <f t="shared" si="726"/>
        <v/>
      </c>
      <c r="AA1515" t="str">
        <f t="shared" si="727"/>
        <v/>
      </c>
      <c r="AB1515" t="str">
        <f t="shared" si="728"/>
        <v/>
      </c>
      <c r="AC1515" t="str">
        <f t="shared" si="729"/>
        <v/>
      </c>
      <c r="AD1515" t="str">
        <f t="shared" si="730"/>
        <v/>
      </c>
      <c r="AE1515" t="str">
        <f t="shared" si="731"/>
        <v/>
      </c>
      <c r="AF1515" t="str">
        <f t="shared" si="732"/>
        <v/>
      </c>
      <c r="AG1515" t="str">
        <f t="shared" si="733"/>
        <v>"Abstract.PhysicalLogisticsObject"</v>
      </c>
      <c r="AH1515" t="str">
        <f t="shared" si="734"/>
        <v>"involvedInActions"</v>
      </c>
      <c r="AI1515" t="str">
        <f t="shared" si="735"/>
        <v>"Abstract.LogisticsAction"</v>
      </c>
      <c r="AJ1515" t="str">
        <f t="shared" si="736"/>
        <v>""</v>
      </c>
      <c r="AK1515" t="str">
        <f t="shared" si="737"/>
        <v>"hasMany"</v>
      </c>
      <c r="AL1515" t="str">
        <f t="shared" si="738"/>
        <v>"Abstract.PhysicalLogisticsObject","involvedInActions","Abstract.LogisticsAction","","hasMany"</v>
      </c>
      <c r="AN1515">
        <f>COUNTIF(View_conceptual!G:G,L1515)</f>
        <v>0</v>
      </c>
      <c r="AO1515">
        <f>COUNTIF(View_conceptual!H:H,L1515)+COUNTIF(View_conceptual!I:I,N1515)</f>
        <v>0</v>
      </c>
      <c r="AQ1515" t="str">
        <f t="shared" si="739"/>
        <v/>
      </c>
      <c r="AR1515" t="str">
        <f t="shared" si="740"/>
        <v/>
      </c>
      <c r="AT1515">
        <f>COUNTIF(View_full!G:G,L1515)</f>
        <v>1</v>
      </c>
      <c r="AU1515">
        <f>COUNTIF(View_full!H:H,L1515)+COUNTIF(View_full!I:I,N1515)</f>
        <v>0</v>
      </c>
      <c r="AV1515">
        <f>COUNTIFS(Property_Manual!$A$2:$A$1206,Raw!L1515,Property_Manual!$B$2:$B$1206,Raw!M1515,Property_Manual!$C$2:$C$1206,Raw!N1515,Property_Manual!$D$2:$D$1206,Raw!O1515,Property_Manual!$F$2:$F$1206,"x")</f>
        <v>0</v>
      </c>
      <c r="AW1515" t="str">
        <f t="shared" si="741"/>
        <v/>
      </c>
      <c r="AX1515" t="str">
        <f t="shared" si="742"/>
        <v/>
      </c>
      <c r="AY1515" t="str">
        <f t="shared" si="743"/>
        <v/>
      </c>
    </row>
    <row r="1516" spans="1:51" x14ac:dyDescent="0.2">
      <c r="A1516" s="5" t="s">
        <v>1255</v>
      </c>
      <c r="B1516" s="5" t="s">
        <v>1196</v>
      </c>
      <c r="C1516" s="5" t="s">
        <v>223</v>
      </c>
      <c r="D1516" s="5" t="s">
        <v>114</v>
      </c>
      <c r="E1516" s="5" t="s">
        <v>1209</v>
      </c>
      <c r="F1516" s="5" t="s">
        <v>829</v>
      </c>
      <c r="H1516" s="5"/>
      <c r="I1516" s="5" t="s">
        <v>2223</v>
      </c>
      <c r="J1516" s="5" t="s">
        <v>116</v>
      </c>
      <c r="K1516" s="5"/>
      <c r="L1516" t="str">
        <f t="shared" si="713"/>
        <v>PhysicalLogisticsObject</v>
      </c>
      <c r="M1516" t="str">
        <f t="shared" si="714"/>
        <v>involvedInActions</v>
      </c>
      <c r="N1516" t="str">
        <f t="shared" si="715"/>
        <v>Loading</v>
      </c>
      <c r="O1516" t="str">
        <f t="shared" si="716"/>
        <v/>
      </c>
      <c r="P1516" t="str">
        <f t="shared" si="717"/>
        <v/>
      </c>
      <c r="Q1516" t="str">
        <f t="shared" si="718"/>
        <v>Object</v>
      </c>
      <c r="R1516" t="str">
        <f t="shared" si="719"/>
        <v/>
      </c>
      <c r="S1516" t="str">
        <f t="shared" si="720"/>
        <v/>
      </c>
      <c r="T1516" t="str">
        <f t="shared" si="721"/>
        <v/>
      </c>
      <c r="U1516" t="str">
        <f t="shared" si="722"/>
        <v/>
      </c>
      <c r="V1516" t="str">
        <f t="shared" si="723"/>
        <v/>
      </c>
      <c r="W1516" t="str">
        <f>IF($A1516="Implicit","",COUNTIFS($C$8:C1516,C1516,$A$8:A1516,"Explicit"))</f>
        <v/>
      </c>
      <c r="X1516" t="str">
        <f t="shared" si="724"/>
        <v/>
      </c>
      <c r="Y1516" t="str">
        <f t="shared" si="725"/>
        <v/>
      </c>
      <c r="Z1516" t="str">
        <f t="shared" si="726"/>
        <v/>
      </c>
      <c r="AA1516" t="str">
        <f t="shared" si="727"/>
        <v/>
      </c>
      <c r="AB1516" t="str">
        <f t="shared" si="728"/>
        <v/>
      </c>
      <c r="AC1516" t="str">
        <f t="shared" si="729"/>
        <v/>
      </c>
      <c r="AD1516" t="str">
        <f t="shared" si="730"/>
        <v/>
      </c>
      <c r="AE1516" t="str">
        <f t="shared" si="731"/>
        <v/>
      </c>
      <c r="AF1516" t="str">
        <f t="shared" si="732"/>
        <v/>
      </c>
      <c r="AG1516" t="str">
        <f t="shared" si="733"/>
        <v>"Abstract.PhysicalLogisticsObject"</v>
      </c>
      <c r="AH1516" t="str">
        <f t="shared" si="734"/>
        <v>"involvedInActions"</v>
      </c>
      <c r="AI1516" t="str">
        <f t="shared" si="735"/>
        <v>"Action.Loading"</v>
      </c>
      <c r="AJ1516" t="str">
        <f t="shared" si="736"/>
        <v>""</v>
      </c>
      <c r="AK1516" t="str">
        <f t="shared" si="737"/>
        <v>"hasMany"</v>
      </c>
      <c r="AL1516" t="str">
        <f t="shared" si="738"/>
        <v>"Abstract.PhysicalLogisticsObject","involvedInActions","Action.Loading","","hasMany"</v>
      </c>
      <c r="AN1516">
        <f>COUNTIF(View_conceptual!G:G,L1516)</f>
        <v>0</v>
      </c>
      <c r="AO1516">
        <f>COUNTIF(View_conceptual!H:H,L1516)+COUNTIF(View_conceptual!I:I,N1516)</f>
        <v>1</v>
      </c>
      <c r="AQ1516" t="str">
        <f t="shared" si="739"/>
        <v/>
      </c>
      <c r="AR1516" t="str">
        <f t="shared" si="740"/>
        <v/>
      </c>
      <c r="AT1516">
        <f>COUNTIF(View_full!G:G,L1516)</f>
        <v>1</v>
      </c>
      <c r="AU1516">
        <f>COUNTIF(View_full!H:H,L1516)+COUNTIF(View_full!I:I,N1516)</f>
        <v>1</v>
      </c>
      <c r="AV1516">
        <f>COUNTIFS(Property_Manual!$A$2:$A$1206,Raw!L1516,Property_Manual!$B$2:$B$1206,Raw!M1516,Property_Manual!$C$2:$C$1206,Raw!N1516,Property_Manual!$D$2:$D$1206,Raw!O1516,Property_Manual!$F$2:$F$1206,"x")</f>
        <v>0</v>
      </c>
      <c r="AW1516" t="str">
        <f t="shared" si="741"/>
        <v/>
      </c>
      <c r="AX1516" t="str">
        <f t="shared" si="742"/>
        <v/>
      </c>
      <c r="AY1516" t="str">
        <f t="shared" si="743"/>
        <v/>
      </c>
    </row>
    <row r="1517" spans="1:51" x14ac:dyDescent="0.2">
      <c r="A1517" s="5" t="s">
        <v>1254</v>
      </c>
      <c r="B1517" s="5" t="s">
        <v>20</v>
      </c>
      <c r="C1517" s="5" t="s">
        <v>109</v>
      </c>
      <c r="D1517" s="5" t="s">
        <v>137</v>
      </c>
      <c r="E1517" s="5" t="s">
        <v>20</v>
      </c>
      <c r="F1517" s="5" t="s">
        <v>109</v>
      </c>
      <c r="G1517">
        <v>1</v>
      </c>
      <c r="H1517" t="s">
        <v>120</v>
      </c>
      <c r="I1517" s="5" t="s">
        <v>110</v>
      </c>
      <c r="J1517" s="5" t="s">
        <v>138</v>
      </c>
      <c r="K1517" s="5" t="s">
        <v>1833</v>
      </c>
      <c r="L1517" t="str">
        <f t="shared" si="713"/>
        <v>Piece</v>
      </c>
      <c r="M1517" t="str">
        <f t="shared" si="714"/>
        <v>inPiece</v>
      </c>
      <c r="N1517" t="str">
        <f t="shared" si="715"/>
        <v>Piece</v>
      </c>
      <c r="O1517" t="str">
        <f t="shared" si="716"/>
        <v>containedPieces</v>
      </c>
      <c r="P1517" t="str">
        <f t="shared" si="717"/>
        <v>PieceLiveAnimals|PieceDg</v>
      </c>
      <c r="Q1517" t="str">
        <f t="shared" si="718"/>
        <v>Object</v>
      </c>
      <c r="R1517" t="str">
        <f t="shared" si="719"/>
        <v>"Core"</v>
      </c>
      <c r="S1517" t="str">
        <f t="shared" si="720"/>
        <v>"Piece"</v>
      </c>
      <c r="T1517" t="str">
        <f t="shared" si="721"/>
        <v>"inPiece"</v>
      </c>
      <c r="U1517" t="str">
        <f t="shared" si="722"/>
        <v>"Core"</v>
      </c>
      <c r="V1517" t="str">
        <f t="shared" si="723"/>
        <v>"Piece"</v>
      </c>
      <c r="W1517">
        <f>IF($A1517="Implicit","",COUNTIFS($C$8:C1517,C1517,$A$8:A1517,"Explicit"))</f>
        <v>1</v>
      </c>
      <c r="X1517" t="str">
        <f t="shared" si="724"/>
        <v>"Individual piece or virtual grouping of pieces"</v>
      </c>
      <c r="Y1517" t="str">
        <f t="shared" si="725"/>
        <v>"Reference to the Piece this Item or Piece is contained in"</v>
      </c>
      <c r="Z1517" t="str">
        <f t="shared" si="726"/>
        <v>"false"</v>
      </c>
      <c r="AA1517" t="str">
        <f t="shared" si="727"/>
        <v>"false"</v>
      </c>
      <c r="AB1517" t="str">
        <f t="shared" si="728"/>
        <v>"PieceLiveAnimals|PieceDg"</v>
      </c>
      <c r="AC1517" t="str">
        <f t="shared" si="729"/>
        <v>"https://onerecord.iata.org/ns/cargo#Piece"</v>
      </c>
      <c r="AD1517" t="str">
        <f t="shared" si="730"/>
        <v>"https://onerecord.iata.org/ns/cargo#inPiece"</v>
      </c>
      <c r="AE1517" t="str">
        <f t="shared" si="731"/>
        <v>"https://onerecord.iata.org/ns/cargo#Piece"</v>
      </c>
      <c r="AF1517" t="str">
        <f t="shared" si="732"/>
        <v>"Core","Piece","inPiece","Core","Piece",1,"Individual piece or virtual grouping of pieces","Reference to the Piece this Item or Piece is contained in","false","false","PieceLiveAnimals|PieceDg","https://onerecord.iata.org/ns/cargo#Piece","https://onerecord.iata.org/ns/cargo#inPiece","https://onerecord.iata.org/ns/cargo#Piece"</v>
      </c>
      <c r="AG1517" t="str">
        <f t="shared" si="733"/>
        <v>"Core.Piece"</v>
      </c>
      <c r="AH1517" t="str">
        <f t="shared" si="734"/>
        <v>"inPiece"</v>
      </c>
      <c r="AI1517" t="str">
        <f t="shared" si="735"/>
        <v>"Core.Piece"</v>
      </c>
      <c r="AJ1517" t="str">
        <f t="shared" si="736"/>
        <v>"containedPieces"</v>
      </c>
      <c r="AK1517" t="str">
        <f t="shared" si="737"/>
        <v>"hasOne"</v>
      </c>
      <c r="AL1517" t="str">
        <f t="shared" si="738"/>
        <v>"Core.Piece","inPiece","Core.Piece","containedPieces","hasOne"</v>
      </c>
      <c r="AN1517">
        <f>COUNTIF(View_conceptual!G:G,L1517)</f>
        <v>1</v>
      </c>
      <c r="AO1517">
        <f>COUNTIF(View_conceptual!H:H,L1517)+COUNTIF(View_conceptual!I:I,N1517)</f>
        <v>2</v>
      </c>
      <c r="AQ1517" t="str">
        <f t="shared" si="739"/>
        <v>"Core","Piece","inPiece","Core","Piece",1,"Individual piece or virtual grouping of pieces","Reference to the Piece this Item or Piece is contained in","false","false","PieceLiveAnimals|PieceDg","https://onerecord.iata.org/ns/cargo#Piece","https://onerecord.iata.org/ns/cargo#inPiece","https://onerecord.iata.org/ns/cargo#Piece"</v>
      </c>
      <c r="AR1517" t="str">
        <f t="shared" si="740"/>
        <v>"Core.Piece","inPiece","Core.Piece","containedPieces","hasOne"</v>
      </c>
      <c r="AT1517">
        <f>COUNTIF(View_full!G:G,L1517)</f>
        <v>1</v>
      </c>
      <c r="AU1517">
        <f>COUNTIF(View_full!H:H,L1517)+COUNTIF(View_full!I:I,N1517)</f>
        <v>2</v>
      </c>
      <c r="AV1517">
        <f>COUNTIFS(Property_Manual!$A$2:$A$1206,Raw!L1517,Property_Manual!$B$2:$B$1206,Raw!M1517,Property_Manual!$C$2:$C$1206,Raw!N1517,Property_Manual!$D$2:$D$1206,Raw!O1517,Property_Manual!$F$2:$F$1206,"x")</f>
        <v>1</v>
      </c>
      <c r="AW1517" t="str">
        <f t="shared" si="741"/>
        <v>"Core","Piece","inPiece","Core","Piece",1,"Individual piece or virtual grouping of pieces","Reference to the Piece this Item or Piece is contained in","false","false","PieceLiveAnimals|PieceDg","https://onerecord.iata.org/ns/cargo#Piece","https://onerecord.iata.org/ns/cargo#inPiece","https://onerecord.iata.org/ns/cargo#Piece"</v>
      </c>
      <c r="AX1517" t="str">
        <f t="shared" si="742"/>
        <v>"Core.Piece","inPiece","Core.Piece","containedPieces","hasOne"</v>
      </c>
      <c r="AY1517" t="str">
        <f t="shared" si="743"/>
        <v>"Core.Piece","inPiece","Core.Piece","containedPieces","hasOne"</v>
      </c>
    </row>
    <row r="1518" spans="1:51" x14ac:dyDescent="0.2">
      <c r="A1518" s="5" t="s">
        <v>1254</v>
      </c>
      <c r="B1518" s="5" t="s">
        <v>20</v>
      </c>
      <c r="C1518" s="5" t="s">
        <v>109</v>
      </c>
      <c r="D1518" s="5" t="s">
        <v>150</v>
      </c>
      <c r="E1518" s="5" t="s">
        <v>20</v>
      </c>
      <c r="F1518" s="5" t="s">
        <v>151</v>
      </c>
      <c r="G1518">
        <v>1</v>
      </c>
      <c r="H1518" s="5" t="s">
        <v>936</v>
      </c>
      <c r="I1518" s="5" t="s">
        <v>110</v>
      </c>
      <c r="J1518" s="5" t="s">
        <v>152</v>
      </c>
      <c r="K1518" s="5"/>
      <c r="L1518" t="str">
        <f t="shared" si="713"/>
        <v>Piece</v>
      </c>
      <c r="M1518" t="str">
        <f t="shared" si="714"/>
        <v>packagingType</v>
      </c>
      <c r="N1518" t="str">
        <f t="shared" si="715"/>
        <v>PackagingType</v>
      </c>
      <c r="O1518" t="str">
        <f t="shared" si="716"/>
        <v>appliedOnPieces</v>
      </c>
      <c r="P1518" t="str">
        <f t="shared" si="717"/>
        <v/>
      </c>
      <c r="Q1518" t="str">
        <f t="shared" si="718"/>
        <v>Object</v>
      </c>
      <c r="R1518" t="str">
        <f t="shared" si="719"/>
        <v>"Core"</v>
      </c>
      <c r="S1518" t="str">
        <f t="shared" si="720"/>
        <v>"Piece"</v>
      </c>
      <c r="T1518" t="str">
        <f t="shared" si="721"/>
        <v>"packagingType"</v>
      </c>
      <c r="U1518" t="str">
        <f t="shared" si="722"/>
        <v>"Core"</v>
      </c>
      <c r="V1518" t="str">
        <f t="shared" si="723"/>
        <v>"PackagingType"</v>
      </c>
      <c r="W1518">
        <f>IF($A1518="Implicit","",COUNTIFS($C$8:C1518,C1518,$A$8:A1518,"Explicit"))</f>
        <v>2</v>
      </c>
      <c r="X1518" t="str">
        <f t="shared" si="724"/>
        <v>"Individual piece or virtual grouping of pieces"</v>
      </c>
      <c r="Y1518" t="str">
        <f t="shared" si="725"/>
        <v>"Packaging details "</v>
      </c>
      <c r="Z1518" t="str">
        <f t="shared" si="726"/>
        <v>"false"</v>
      </c>
      <c r="AA1518" t="str">
        <f t="shared" si="727"/>
        <v>"false"</v>
      </c>
      <c r="AB1518" t="str">
        <f t="shared" si="728"/>
        <v>""</v>
      </c>
      <c r="AC1518" t="str">
        <f t="shared" si="729"/>
        <v>"https://onerecord.iata.org/ns/cargo#Piece"</v>
      </c>
      <c r="AD1518" t="str">
        <f t="shared" si="730"/>
        <v>"https://onerecord.iata.org/ns/cargo#packagingType"</v>
      </c>
      <c r="AE1518" t="str">
        <f t="shared" si="731"/>
        <v>"https://onerecord.iata.org/ns/cargo#PackagingType"</v>
      </c>
      <c r="AF1518" t="str">
        <f t="shared" si="732"/>
        <v>"Core","Piece","packagingType","Core","PackagingType",2,"Individual piece or virtual grouping of pieces","Packaging details ","false","false","","https://onerecord.iata.org/ns/cargo#Piece","https://onerecord.iata.org/ns/cargo#packagingType","https://onerecord.iata.org/ns/cargo#PackagingType"</v>
      </c>
      <c r="AG1518" t="str">
        <f t="shared" si="733"/>
        <v>"Core.Piece"</v>
      </c>
      <c r="AH1518" t="str">
        <f t="shared" si="734"/>
        <v>"packagingType"</v>
      </c>
      <c r="AI1518" t="str">
        <f t="shared" si="735"/>
        <v>"Core.PackagingType"</v>
      </c>
      <c r="AJ1518" t="str">
        <f t="shared" si="736"/>
        <v>"appliedOnPieces"</v>
      </c>
      <c r="AK1518" t="str">
        <f t="shared" si="737"/>
        <v>"hasOne"</v>
      </c>
      <c r="AL1518" t="str">
        <f t="shared" si="738"/>
        <v>"Core.Piece","packagingType","Core.PackagingType","appliedOnPieces","hasOne"</v>
      </c>
      <c r="AN1518">
        <f>COUNTIF(View_conceptual!G:G,L1518)</f>
        <v>1</v>
      </c>
      <c r="AO1518">
        <f>COUNTIF(View_conceptual!H:H,L1518)+COUNTIF(View_conceptual!I:I,N1518)</f>
        <v>1</v>
      </c>
      <c r="AQ1518" t="str">
        <f t="shared" si="739"/>
        <v>"Core","Piece","packagingType","Core","PackagingType",2,"Individual piece or virtual grouping of pieces","Packaging details ","false","false","","https://onerecord.iata.org/ns/cargo#Piece","https://onerecord.iata.org/ns/cargo#packagingType","https://onerecord.iata.org/ns/cargo#PackagingType"</v>
      </c>
      <c r="AR1518" t="str">
        <f t="shared" si="740"/>
        <v/>
      </c>
      <c r="AT1518">
        <f>COUNTIF(View_full!G:G,L1518)</f>
        <v>1</v>
      </c>
      <c r="AU1518">
        <f>COUNTIF(View_full!H:H,L1518)+COUNTIF(View_full!I:I,N1518)</f>
        <v>2</v>
      </c>
      <c r="AV1518">
        <f>COUNTIFS(Property_Manual!$A$2:$A$1206,Raw!L1518,Property_Manual!$B$2:$B$1206,Raw!M1518,Property_Manual!$C$2:$C$1206,Raw!N1518,Property_Manual!$D$2:$D$1206,Raw!O1518,Property_Manual!$F$2:$F$1206,"x")</f>
        <v>1</v>
      </c>
      <c r="AW1518" t="str">
        <f t="shared" si="741"/>
        <v>"Core","Piece","packagingType","Core","PackagingType",2,"Individual piece or virtual grouping of pieces","Packaging details ","false","false","","https://onerecord.iata.org/ns/cargo#Piece","https://onerecord.iata.org/ns/cargo#packagingType","https://onerecord.iata.org/ns/cargo#PackagingType"</v>
      </c>
      <c r="AX1518" t="str">
        <f t="shared" si="742"/>
        <v>"Core.Piece","packagingType","Core.PackagingType","appliedOnPieces","hasOne"</v>
      </c>
      <c r="AY1518" t="str">
        <f t="shared" si="743"/>
        <v>"Core.Piece","packagingType","Core.PackagingType","appliedOnPieces","hasOne"</v>
      </c>
    </row>
    <row r="1519" spans="1:51" x14ac:dyDescent="0.2">
      <c r="A1519" s="5" t="s">
        <v>1255</v>
      </c>
      <c r="B1519" s="5" t="s">
        <v>20</v>
      </c>
      <c r="C1519" s="5" t="s">
        <v>109</v>
      </c>
      <c r="D1519" s="5" t="s">
        <v>137</v>
      </c>
      <c r="E1519" s="5" t="s">
        <v>20</v>
      </c>
      <c r="F1519" s="5" t="s">
        <v>109</v>
      </c>
      <c r="G1519">
        <v>1</v>
      </c>
      <c r="H1519" s="5" t="s">
        <v>120</v>
      </c>
      <c r="I1519" s="5" t="s">
        <v>110</v>
      </c>
      <c r="J1519" s="5" t="s">
        <v>138</v>
      </c>
      <c r="K1519" s="5" t="s">
        <v>1833</v>
      </c>
      <c r="L1519" t="str">
        <f t="shared" si="713"/>
        <v>Piece</v>
      </c>
      <c r="M1519" t="str">
        <f t="shared" si="714"/>
        <v>inPiece</v>
      </c>
      <c r="N1519" t="str">
        <f t="shared" si="715"/>
        <v>Piece</v>
      </c>
      <c r="O1519" t="str">
        <f t="shared" si="716"/>
        <v>containedPieces</v>
      </c>
      <c r="P1519" t="str">
        <f t="shared" si="717"/>
        <v>PieceLiveAnimals|PieceDg</v>
      </c>
      <c r="Q1519" t="str">
        <f t="shared" si="718"/>
        <v>Object</v>
      </c>
      <c r="R1519" t="str">
        <f t="shared" si="719"/>
        <v/>
      </c>
      <c r="S1519" t="str">
        <f t="shared" si="720"/>
        <v/>
      </c>
      <c r="T1519" t="str">
        <f t="shared" si="721"/>
        <v/>
      </c>
      <c r="U1519" t="str">
        <f t="shared" si="722"/>
        <v/>
      </c>
      <c r="V1519" t="str">
        <f t="shared" si="723"/>
        <v/>
      </c>
      <c r="W1519" t="str">
        <f>IF($A1519="Implicit","",COUNTIFS($C$8:C1519,C1519,$A$8:A1519,"Explicit"))</f>
        <v/>
      </c>
      <c r="X1519" t="str">
        <f t="shared" si="724"/>
        <v/>
      </c>
      <c r="Y1519" t="str">
        <f t="shared" si="725"/>
        <v/>
      </c>
      <c r="Z1519" t="str">
        <f t="shared" si="726"/>
        <v/>
      </c>
      <c r="AA1519" t="str">
        <f t="shared" si="727"/>
        <v/>
      </c>
      <c r="AB1519" t="str">
        <f t="shared" si="728"/>
        <v/>
      </c>
      <c r="AC1519" t="str">
        <f t="shared" si="729"/>
        <v/>
      </c>
      <c r="AD1519" t="str">
        <f t="shared" si="730"/>
        <v/>
      </c>
      <c r="AE1519" t="str">
        <f t="shared" si="731"/>
        <v/>
      </c>
      <c r="AF1519" t="str">
        <f t="shared" si="732"/>
        <v/>
      </c>
      <c r="AG1519" t="str">
        <f t="shared" si="733"/>
        <v>"Core.Piece"</v>
      </c>
      <c r="AH1519" t="str">
        <f t="shared" si="734"/>
        <v>"inPiece"</v>
      </c>
      <c r="AI1519" t="str">
        <f t="shared" si="735"/>
        <v>"Core.Piece"</v>
      </c>
      <c r="AJ1519" t="str">
        <f t="shared" si="736"/>
        <v>"containedPieces"</v>
      </c>
      <c r="AK1519" t="str">
        <f t="shared" si="737"/>
        <v>"hasOne"</v>
      </c>
      <c r="AL1519" t="str">
        <f t="shared" si="738"/>
        <v>"Core.Piece","inPiece","Core.Piece","containedPieces","hasOne"</v>
      </c>
      <c r="AN1519">
        <f>COUNTIF(View_conceptual!G:G,L1519)</f>
        <v>1</v>
      </c>
      <c r="AO1519">
        <f>COUNTIF(View_conceptual!H:H,L1519)+COUNTIF(View_conceptual!I:I,N1519)</f>
        <v>2</v>
      </c>
      <c r="AQ1519" t="str">
        <f t="shared" si="739"/>
        <v/>
      </c>
      <c r="AR1519" t="str">
        <f t="shared" si="740"/>
        <v>"Core.Piece","inPiece","Core.Piece","containedPieces","hasOne"</v>
      </c>
      <c r="AT1519">
        <f>COUNTIF(View_full!G:G,L1519)</f>
        <v>1</v>
      </c>
      <c r="AU1519">
        <f>COUNTIF(View_full!H:H,L1519)+COUNTIF(View_full!I:I,N1519)</f>
        <v>2</v>
      </c>
      <c r="AV1519">
        <f>COUNTIFS(Property_Manual!$A$2:$A$1206,Raw!L1519,Property_Manual!$B$2:$B$1206,Raw!M1519,Property_Manual!$C$2:$C$1206,Raw!N1519,Property_Manual!$D$2:$D$1206,Raw!O1519,Property_Manual!$F$2:$F$1206,"x")</f>
        <v>1</v>
      </c>
      <c r="AW1519" t="str">
        <f t="shared" si="741"/>
        <v/>
      </c>
      <c r="AX1519" t="str">
        <f t="shared" si="742"/>
        <v>"Core.Piece","inPiece","Core.Piece","containedPieces","hasOne"</v>
      </c>
      <c r="AY1519" t="str">
        <f t="shared" si="743"/>
        <v>"Core.Piece","inPiece","Core.Piece","containedPieces","hasOne"</v>
      </c>
    </row>
    <row r="1520" spans="1:51" x14ac:dyDescent="0.2">
      <c r="A1520" s="5" t="s">
        <v>1255</v>
      </c>
      <c r="B1520" s="5" t="s">
        <v>20</v>
      </c>
      <c r="C1520" s="5" t="s">
        <v>109</v>
      </c>
      <c r="D1520" s="5" t="s">
        <v>137</v>
      </c>
      <c r="E1520" s="5" t="s">
        <v>1199</v>
      </c>
      <c r="F1520" s="5" t="s">
        <v>204</v>
      </c>
      <c r="G1520">
        <v>1</v>
      </c>
      <c r="H1520" t="s">
        <v>120</v>
      </c>
      <c r="I1520" s="5" t="s">
        <v>110</v>
      </c>
      <c r="J1520" s="5" t="s">
        <v>138</v>
      </c>
      <c r="K1520" s="5"/>
      <c r="L1520" t="str">
        <f t="shared" si="713"/>
        <v>Piece</v>
      </c>
      <c r="M1520" t="str">
        <f t="shared" si="714"/>
        <v>inPiece</v>
      </c>
      <c r="N1520" t="str">
        <f t="shared" si="715"/>
        <v>PieceLiveAnimals</v>
      </c>
      <c r="O1520" t="str">
        <f t="shared" si="716"/>
        <v>containedPieces</v>
      </c>
      <c r="P1520" t="str">
        <f t="shared" si="717"/>
        <v/>
      </c>
      <c r="Q1520" t="str">
        <f t="shared" si="718"/>
        <v>Object</v>
      </c>
      <c r="R1520" t="str">
        <f t="shared" si="719"/>
        <v/>
      </c>
      <c r="S1520" t="str">
        <f t="shared" si="720"/>
        <v/>
      </c>
      <c r="T1520" t="str">
        <f t="shared" si="721"/>
        <v/>
      </c>
      <c r="U1520" t="str">
        <f t="shared" si="722"/>
        <v/>
      </c>
      <c r="V1520" t="str">
        <f t="shared" si="723"/>
        <v/>
      </c>
      <c r="W1520" t="str">
        <f>IF($A1520="Implicit","",COUNTIFS($C$8:C1520,C1520,$A$8:A1520,"Explicit"))</f>
        <v/>
      </c>
      <c r="X1520" t="str">
        <f t="shared" si="724"/>
        <v/>
      </c>
      <c r="Y1520" t="str">
        <f t="shared" si="725"/>
        <v/>
      </c>
      <c r="Z1520" t="str">
        <f t="shared" si="726"/>
        <v/>
      </c>
      <c r="AA1520" t="str">
        <f t="shared" si="727"/>
        <v/>
      </c>
      <c r="AB1520" t="str">
        <f t="shared" si="728"/>
        <v/>
      </c>
      <c r="AC1520" t="str">
        <f t="shared" si="729"/>
        <v/>
      </c>
      <c r="AD1520" t="str">
        <f t="shared" si="730"/>
        <v/>
      </c>
      <c r="AE1520" t="str">
        <f t="shared" si="731"/>
        <v/>
      </c>
      <c r="AF1520" t="str">
        <f t="shared" si="732"/>
        <v/>
      </c>
      <c r="AG1520" t="str">
        <f t="shared" si="733"/>
        <v>"Core.Piece"</v>
      </c>
      <c r="AH1520" t="str">
        <f t="shared" si="734"/>
        <v>"inPiece"</v>
      </c>
      <c r="AI1520" t="str">
        <f t="shared" si="735"/>
        <v>"LiveAnimals.PieceLiveAnimals"</v>
      </c>
      <c r="AJ1520" t="str">
        <f t="shared" si="736"/>
        <v>"containedPieces"</v>
      </c>
      <c r="AK1520" t="str">
        <f t="shared" si="737"/>
        <v>"hasOne"</v>
      </c>
      <c r="AL1520" t="str">
        <f t="shared" si="738"/>
        <v>"Core.Piece","inPiece","LiveAnimals.PieceLiveAnimals","containedPieces","hasOne"</v>
      </c>
      <c r="AN1520">
        <f>COUNTIF(View_conceptual!G:G,L1520)</f>
        <v>1</v>
      </c>
      <c r="AO1520">
        <f>COUNTIF(View_conceptual!H:H,L1520)+COUNTIF(View_conceptual!I:I,N1520)</f>
        <v>1</v>
      </c>
      <c r="AQ1520" t="str">
        <f t="shared" si="739"/>
        <v/>
      </c>
      <c r="AR1520" t="str">
        <f t="shared" si="740"/>
        <v/>
      </c>
      <c r="AT1520">
        <f>COUNTIF(View_full!G:G,L1520)</f>
        <v>1</v>
      </c>
      <c r="AU1520">
        <f>COUNTIF(View_full!H:H,L1520)+COUNTIF(View_full!I:I,N1520)</f>
        <v>1</v>
      </c>
      <c r="AV1520">
        <f>COUNTIFS(Property_Manual!$A$2:$A$1206,Raw!L1520,Property_Manual!$B$2:$B$1206,Raw!M1520,Property_Manual!$C$2:$C$1206,Raw!N1520,Property_Manual!$D$2:$D$1206,Raw!O1520,Property_Manual!$F$2:$F$1206,"x")</f>
        <v>0</v>
      </c>
      <c r="AW1520" t="str">
        <f t="shared" si="741"/>
        <v/>
      </c>
      <c r="AX1520" t="str">
        <f t="shared" si="742"/>
        <v/>
      </c>
      <c r="AY1520" t="str">
        <f t="shared" si="743"/>
        <v/>
      </c>
    </row>
    <row r="1521" spans="1:51" x14ac:dyDescent="0.2">
      <c r="A1521" s="5" t="s">
        <v>1255</v>
      </c>
      <c r="B1521" s="5" t="s">
        <v>20</v>
      </c>
      <c r="C1521" s="5" t="s">
        <v>109</v>
      </c>
      <c r="D1521" s="5" t="s">
        <v>137</v>
      </c>
      <c r="E1521" s="5" t="s">
        <v>1207</v>
      </c>
      <c r="F1521" s="5" t="s">
        <v>626</v>
      </c>
      <c r="G1521">
        <v>1</v>
      </c>
      <c r="H1521" s="5" t="s">
        <v>120</v>
      </c>
      <c r="I1521" s="5" t="s">
        <v>110</v>
      </c>
      <c r="J1521" s="5" t="s">
        <v>138</v>
      </c>
      <c r="K1521" s="5"/>
      <c r="L1521" t="str">
        <f t="shared" si="713"/>
        <v>Piece</v>
      </c>
      <c r="M1521" t="str">
        <f t="shared" si="714"/>
        <v>inPiece</v>
      </c>
      <c r="N1521" t="str">
        <f t="shared" si="715"/>
        <v>PieceDg</v>
      </c>
      <c r="O1521" t="str">
        <f t="shared" si="716"/>
        <v>containedPieces</v>
      </c>
      <c r="P1521" t="str">
        <f t="shared" si="717"/>
        <v/>
      </c>
      <c r="Q1521" t="str">
        <f t="shared" si="718"/>
        <v>Object</v>
      </c>
      <c r="R1521" t="str">
        <f t="shared" si="719"/>
        <v/>
      </c>
      <c r="S1521" t="str">
        <f t="shared" si="720"/>
        <v/>
      </c>
      <c r="T1521" t="str">
        <f t="shared" si="721"/>
        <v/>
      </c>
      <c r="U1521" t="str">
        <f t="shared" si="722"/>
        <v/>
      </c>
      <c r="V1521" t="str">
        <f t="shared" si="723"/>
        <v/>
      </c>
      <c r="W1521" t="str">
        <f>IF($A1521="Implicit","",COUNTIFS($C$8:C1521,C1521,$A$8:A1521,"Explicit"))</f>
        <v/>
      </c>
      <c r="X1521" t="str">
        <f t="shared" si="724"/>
        <v/>
      </c>
      <c r="Y1521" t="str">
        <f t="shared" si="725"/>
        <v/>
      </c>
      <c r="Z1521" t="str">
        <f t="shared" si="726"/>
        <v/>
      </c>
      <c r="AA1521" t="str">
        <f t="shared" si="727"/>
        <v/>
      </c>
      <c r="AB1521" t="str">
        <f t="shared" si="728"/>
        <v/>
      </c>
      <c r="AC1521" t="str">
        <f t="shared" si="729"/>
        <v/>
      </c>
      <c r="AD1521" t="str">
        <f t="shared" si="730"/>
        <v/>
      </c>
      <c r="AE1521" t="str">
        <f t="shared" si="731"/>
        <v/>
      </c>
      <c r="AF1521" t="str">
        <f t="shared" si="732"/>
        <v/>
      </c>
      <c r="AG1521" t="str">
        <f t="shared" si="733"/>
        <v>"Core.Piece"</v>
      </c>
      <c r="AH1521" t="str">
        <f t="shared" si="734"/>
        <v>"inPiece"</v>
      </c>
      <c r="AI1521" t="str">
        <f t="shared" si="735"/>
        <v>"DG.PieceDg"</v>
      </c>
      <c r="AJ1521" t="str">
        <f t="shared" si="736"/>
        <v>"containedPieces"</v>
      </c>
      <c r="AK1521" t="str">
        <f t="shared" si="737"/>
        <v>"hasOne"</v>
      </c>
      <c r="AL1521" t="str">
        <f t="shared" si="738"/>
        <v>"Core.Piece","inPiece","DG.PieceDg","containedPieces","hasOne"</v>
      </c>
      <c r="AN1521">
        <f>COUNTIF(View_conceptual!G:G,L1521)</f>
        <v>1</v>
      </c>
      <c r="AO1521">
        <f>COUNTIF(View_conceptual!H:H,L1521)+COUNTIF(View_conceptual!I:I,N1521)</f>
        <v>1</v>
      </c>
      <c r="AQ1521" t="str">
        <f t="shared" si="739"/>
        <v/>
      </c>
      <c r="AR1521" t="str">
        <f t="shared" si="740"/>
        <v/>
      </c>
      <c r="AT1521">
        <f>COUNTIF(View_full!G:G,L1521)</f>
        <v>1</v>
      </c>
      <c r="AU1521">
        <f>COUNTIF(View_full!H:H,L1521)+COUNTIF(View_full!I:I,N1521)</f>
        <v>1</v>
      </c>
      <c r="AV1521">
        <f>COUNTIFS(Property_Manual!$A$2:$A$1206,Raw!L1521,Property_Manual!$B$2:$B$1206,Raw!M1521,Property_Manual!$C$2:$C$1206,Raw!N1521,Property_Manual!$D$2:$D$1206,Raw!O1521,Property_Manual!$F$2:$F$1206,"x")</f>
        <v>0</v>
      </c>
      <c r="AW1521" t="str">
        <f t="shared" si="741"/>
        <v/>
      </c>
      <c r="AX1521" t="str">
        <f t="shared" si="742"/>
        <v/>
      </c>
      <c r="AY1521" t="str">
        <f t="shared" si="743"/>
        <v/>
      </c>
    </row>
    <row r="1522" spans="1:51" x14ac:dyDescent="0.2">
      <c r="A1522" s="5" t="s">
        <v>1255</v>
      </c>
      <c r="B1522" s="5" t="s">
        <v>20</v>
      </c>
      <c r="C1522" s="5" t="s">
        <v>109</v>
      </c>
      <c r="D1522" s="5" t="s">
        <v>150</v>
      </c>
      <c r="E1522" s="5" t="s">
        <v>20</v>
      </c>
      <c r="F1522" s="5" t="s">
        <v>151</v>
      </c>
      <c r="G1522">
        <v>1</v>
      </c>
      <c r="H1522" t="s">
        <v>936</v>
      </c>
      <c r="I1522" s="5" t="s">
        <v>110</v>
      </c>
      <c r="J1522" s="5" t="s">
        <v>152</v>
      </c>
      <c r="K1522" s="5"/>
      <c r="L1522" t="str">
        <f t="shared" si="713"/>
        <v>Piece</v>
      </c>
      <c r="M1522" t="str">
        <f t="shared" si="714"/>
        <v>packagingType</v>
      </c>
      <c r="N1522" t="str">
        <f t="shared" si="715"/>
        <v>PackagingType</v>
      </c>
      <c r="O1522" t="str">
        <f t="shared" si="716"/>
        <v>appliedOnPieces</v>
      </c>
      <c r="P1522" t="str">
        <f t="shared" si="717"/>
        <v/>
      </c>
      <c r="Q1522" t="str">
        <f t="shared" si="718"/>
        <v>Object</v>
      </c>
      <c r="R1522" t="str">
        <f t="shared" si="719"/>
        <v/>
      </c>
      <c r="S1522" t="str">
        <f t="shared" si="720"/>
        <v/>
      </c>
      <c r="T1522" t="str">
        <f t="shared" si="721"/>
        <v/>
      </c>
      <c r="U1522" t="str">
        <f t="shared" si="722"/>
        <v/>
      </c>
      <c r="V1522" t="str">
        <f t="shared" si="723"/>
        <v/>
      </c>
      <c r="W1522" t="str">
        <f>IF($A1522="Implicit","",COUNTIFS($C$8:C1522,C1522,$A$8:A1522,"Explicit"))</f>
        <v/>
      </c>
      <c r="X1522" t="str">
        <f t="shared" si="724"/>
        <v/>
      </c>
      <c r="Y1522" t="str">
        <f t="shared" si="725"/>
        <v/>
      </c>
      <c r="Z1522" t="str">
        <f t="shared" si="726"/>
        <v/>
      </c>
      <c r="AA1522" t="str">
        <f t="shared" si="727"/>
        <v/>
      </c>
      <c r="AB1522" t="str">
        <f t="shared" si="728"/>
        <v/>
      </c>
      <c r="AC1522" t="str">
        <f t="shared" si="729"/>
        <v/>
      </c>
      <c r="AD1522" t="str">
        <f t="shared" si="730"/>
        <v/>
      </c>
      <c r="AE1522" t="str">
        <f t="shared" si="731"/>
        <v/>
      </c>
      <c r="AF1522" t="str">
        <f t="shared" si="732"/>
        <v/>
      </c>
      <c r="AG1522" t="str">
        <f t="shared" si="733"/>
        <v>"Core.Piece"</v>
      </c>
      <c r="AH1522" t="str">
        <f t="shared" si="734"/>
        <v>"packagingType"</v>
      </c>
      <c r="AI1522" t="str">
        <f t="shared" si="735"/>
        <v>"Core.PackagingType"</v>
      </c>
      <c r="AJ1522" t="str">
        <f t="shared" si="736"/>
        <v>"appliedOnPieces"</v>
      </c>
      <c r="AK1522" t="str">
        <f t="shared" si="737"/>
        <v>"hasOne"</v>
      </c>
      <c r="AL1522" t="str">
        <f t="shared" si="738"/>
        <v>"Core.Piece","packagingType","Core.PackagingType","appliedOnPieces","hasOne"</v>
      </c>
      <c r="AN1522">
        <f>COUNTIF(View_conceptual!G:G,L1522)</f>
        <v>1</v>
      </c>
      <c r="AO1522">
        <f>COUNTIF(View_conceptual!H:H,L1522)+COUNTIF(View_conceptual!I:I,N1522)</f>
        <v>1</v>
      </c>
      <c r="AQ1522" t="str">
        <f t="shared" si="739"/>
        <v/>
      </c>
      <c r="AR1522" t="str">
        <f t="shared" si="740"/>
        <v/>
      </c>
      <c r="AT1522">
        <f>COUNTIF(View_full!G:G,L1522)</f>
        <v>1</v>
      </c>
      <c r="AU1522">
        <f>COUNTIF(View_full!H:H,L1522)+COUNTIF(View_full!I:I,N1522)</f>
        <v>2</v>
      </c>
      <c r="AV1522">
        <f>COUNTIFS(Property_Manual!$A$2:$A$1206,Raw!L1522,Property_Manual!$B$2:$B$1206,Raw!M1522,Property_Manual!$C$2:$C$1206,Raw!N1522,Property_Manual!$D$2:$D$1206,Raw!O1522,Property_Manual!$F$2:$F$1206,"x")</f>
        <v>1</v>
      </c>
      <c r="AW1522" t="str">
        <f t="shared" si="741"/>
        <v/>
      </c>
      <c r="AX1522" t="str">
        <f t="shared" si="742"/>
        <v>"Core.Piece","packagingType","Core.PackagingType","appliedOnPieces","hasOne"</v>
      </c>
      <c r="AY1522" t="str">
        <f t="shared" si="743"/>
        <v>"Core.Piece","packagingType","Core.PackagingType","appliedOnPieces","hasOne"</v>
      </c>
    </row>
    <row r="1523" spans="1:51" x14ac:dyDescent="0.2">
      <c r="A1523" s="5" t="s">
        <v>1254</v>
      </c>
      <c r="B1523" s="5" t="s">
        <v>20</v>
      </c>
      <c r="C1523" s="5" t="s">
        <v>109</v>
      </c>
      <c r="D1523" s="5" t="s">
        <v>38</v>
      </c>
      <c r="E1523" s="5" t="s">
        <v>1209</v>
      </c>
      <c r="F1523" s="5" t="s">
        <v>23</v>
      </c>
      <c r="H1523" t="s">
        <v>415</v>
      </c>
      <c r="I1523" s="5" t="s">
        <v>110</v>
      </c>
      <c r="J1523" s="5" t="s">
        <v>39</v>
      </c>
      <c r="K1523" s="5"/>
      <c r="L1523" t="str">
        <f t="shared" si="713"/>
        <v>Piece</v>
      </c>
      <c r="M1523" t="str">
        <f t="shared" si="714"/>
        <v>checks</v>
      </c>
      <c r="N1523" t="str">
        <f t="shared" si="715"/>
        <v>Check</v>
      </c>
      <c r="O1523" t="str">
        <f t="shared" si="716"/>
        <v>checkedObject</v>
      </c>
      <c r="P1523" t="str">
        <f t="shared" si="717"/>
        <v/>
      </c>
      <c r="Q1523" t="str">
        <f t="shared" si="718"/>
        <v>Object</v>
      </c>
      <c r="R1523" t="str">
        <f t="shared" si="719"/>
        <v>"Core"</v>
      </c>
      <c r="S1523" t="str">
        <f t="shared" si="720"/>
        <v>"Piece"</v>
      </c>
      <c r="T1523" t="str">
        <f t="shared" si="721"/>
        <v>"checks"</v>
      </c>
      <c r="U1523" t="str">
        <f t="shared" si="722"/>
        <v>"Action"</v>
      </c>
      <c r="V1523" t="str">
        <f t="shared" si="723"/>
        <v>"Check"</v>
      </c>
      <c r="W1523">
        <f>IF($A1523="Implicit","",COUNTIFS($C$8:C1523,C1523,$A$8:A1523,"Explicit"))</f>
        <v>3</v>
      </c>
      <c r="X1523" t="str">
        <f t="shared" si="724"/>
        <v>"Individual piece or virtual grouping of pieces"</v>
      </c>
      <c r="Y1523" t="str">
        <f t="shared" si="725"/>
        <v>"References to the CheckActions performed on the object"</v>
      </c>
      <c r="Z1523" t="str">
        <f t="shared" si="726"/>
        <v>"true"</v>
      </c>
      <c r="AA1523" t="str">
        <f t="shared" si="727"/>
        <v>"false"</v>
      </c>
      <c r="AB1523" t="str">
        <f t="shared" si="728"/>
        <v>""</v>
      </c>
      <c r="AC1523" t="str">
        <f t="shared" si="729"/>
        <v>"https://onerecord.iata.org/ns/cargo#Piece"</v>
      </c>
      <c r="AD1523" t="str">
        <f t="shared" si="730"/>
        <v>"https://onerecord.iata.org/ns/cargo#checks"</v>
      </c>
      <c r="AE1523" t="str">
        <f t="shared" si="731"/>
        <v>"https://onerecord.iata.org/ns/cargo#Check"</v>
      </c>
      <c r="AF1523" t="str">
        <f t="shared" si="732"/>
        <v>"Core","Piece","checks","Action","Check",3,"Individual piece or virtual grouping of pieces","References to the CheckActions performed on the object","true","false","","https://onerecord.iata.org/ns/cargo#Piece","https://onerecord.iata.org/ns/cargo#checks","https://onerecord.iata.org/ns/cargo#Check"</v>
      </c>
      <c r="AG1523" t="str">
        <f t="shared" si="733"/>
        <v>"Core.Piece"</v>
      </c>
      <c r="AH1523" t="str">
        <f t="shared" si="734"/>
        <v>"checks"</v>
      </c>
      <c r="AI1523" t="str">
        <f t="shared" si="735"/>
        <v>"Action.Check"</v>
      </c>
      <c r="AJ1523" t="str">
        <f t="shared" si="736"/>
        <v>"checkedObject"</v>
      </c>
      <c r="AK1523" t="str">
        <f t="shared" si="737"/>
        <v>"hasMany"</v>
      </c>
      <c r="AL1523" t="str">
        <f t="shared" si="738"/>
        <v>"Core.Piece","checks","Action.Check","checkedObject","hasMany"</v>
      </c>
      <c r="AN1523">
        <f>COUNTIF(View_conceptual!G:G,L1523)</f>
        <v>1</v>
      </c>
      <c r="AO1523">
        <f>COUNTIF(View_conceptual!H:H,L1523)+COUNTIF(View_conceptual!I:I,N1523)</f>
        <v>1</v>
      </c>
      <c r="AQ1523" t="str">
        <f t="shared" si="739"/>
        <v>"Core","Piece","checks","Action","Check",3,"Individual piece or virtual grouping of pieces","References to the CheckActions performed on the object","true","false","","https://onerecord.iata.org/ns/cargo#Piece","https://onerecord.iata.org/ns/cargo#checks","https://onerecord.iata.org/ns/cargo#Check"</v>
      </c>
      <c r="AR1523" t="str">
        <f t="shared" si="740"/>
        <v/>
      </c>
      <c r="AT1523">
        <f>COUNTIF(View_full!G:G,L1523)</f>
        <v>1</v>
      </c>
      <c r="AU1523">
        <f>COUNTIF(View_full!H:H,L1523)+COUNTIF(View_full!I:I,N1523)</f>
        <v>1</v>
      </c>
      <c r="AV1523">
        <f>COUNTIFS(Property_Manual!$A$2:$A$1206,Raw!L1523,Property_Manual!$B$2:$B$1206,Raw!M1523,Property_Manual!$C$2:$C$1206,Raw!N1523,Property_Manual!$D$2:$D$1206,Raw!O1523,Property_Manual!$F$2:$F$1206,"x")</f>
        <v>0</v>
      </c>
      <c r="AW1523" t="str">
        <f t="shared" si="741"/>
        <v>"Core","Piece","checks","Action","Check",3,"Individual piece or virtual grouping of pieces","References to the CheckActions performed on the object","true","false","","https://onerecord.iata.org/ns/cargo#Piece","https://onerecord.iata.org/ns/cargo#checks","https://onerecord.iata.org/ns/cargo#Check"</v>
      </c>
      <c r="AX1523" t="str">
        <f t="shared" si="742"/>
        <v/>
      </c>
      <c r="AY1523" t="str">
        <f t="shared" si="743"/>
        <v/>
      </c>
    </row>
    <row r="1524" spans="1:51" x14ac:dyDescent="0.2">
      <c r="A1524" s="5" t="s">
        <v>1254</v>
      </c>
      <c r="B1524" s="5" t="s">
        <v>20</v>
      </c>
      <c r="C1524" s="5" t="s">
        <v>109</v>
      </c>
      <c r="D1524" s="5" t="s">
        <v>43</v>
      </c>
      <c r="E1524" s="5" t="s">
        <v>1198</v>
      </c>
      <c r="F1524" s="5" t="s">
        <v>44</v>
      </c>
      <c r="H1524" t="s">
        <v>654</v>
      </c>
      <c r="I1524" s="5" t="s">
        <v>110</v>
      </c>
      <c r="J1524" s="5" t="s">
        <v>45</v>
      </c>
      <c r="K1524" s="5"/>
      <c r="L1524" t="str">
        <f t="shared" si="713"/>
        <v>Piece</v>
      </c>
      <c r="M1524" t="str">
        <f t="shared" si="714"/>
        <v>externalReferences</v>
      </c>
      <c r="N1524" t="str">
        <f t="shared" si="715"/>
        <v>ExternalReference</v>
      </c>
      <c r="O1524" t="str">
        <f t="shared" si="716"/>
        <v>referenceForObjects</v>
      </c>
      <c r="P1524" t="str">
        <f t="shared" si="717"/>
        <v/>
      </c>
      <c r="Q1524" t="str">
        <f t="shared" si="718"/>
        <v>Object</v>
      </c>
      <c r="R1524" t="str">
        <f t="shared" si="719"/>
        <v>"Core"</v>
      </c>
      <c r="S1524" t="str">
        <f t="shared" si="720"/>
        <v>"Piece"</v>
      </c>
      <c r="T1524" t="str">
        <f t="shared" si="721"/>
        <v>"externalReferences"</v>
      </c>
      <c r="U1524" t="str">
        <f t="shared" si="722"/>
        <v>"Common"</v>
      </c>
      <c r="V1524" t="str">
        <f t="shared" si="723"/>
        <v>"ExternalReference"</v>
      </c>
      <c r="W1524">
        <f>IF($A1524="Implicit","",COUNTIFS($C$8:C1524,C1524,$A$8:A1524,"Explicit"))</f>
        <v>4</v>
      </c>
      <c r="X1524" t="str">
        <f t="shared" si="724"/>
        <v>"Individual piece or virtual grouping of pieces"</v>
      </c>
      <c r="Y1524" t="str">
        <f t="shared" si="725"/>
        <v>"References to all associated ExternalReferences"</v>
      </c>
      <c r="Z1524" t="str">
        <f t="shared" si="726"/>
        <v>"true"</v>
      </c>
      <c r="AA1524" t="str">
        <f t="shared" si="727"/>
        <v>"false"</v>
      </c>
      <c r="AB1524" t="str">
        <f t="shared" si="728"/>
        <v>""</v>
      </c>
      <c r="AC1524" t="str">
        <f t="shared" si="729"/>
        <v>"https://onerecord.iata.org/ns/cargo#Piece"</v>
      </c>
      <c r="AD1524" t="str">
        <f t="shared" si="730"/>
        <v>"https://onerecord.iata.org/ns/cargo#externalReferences"</v>
      </c>
      <c r="AE1524" t="str">
        <f t="shared" si="731"/>
        <v>"https://onerecord.iata.org/ns/cargo#ExternalReference"</v>
      </c>
      <c r="AF1524" t="str">
        <f t="shared" si="732"/>
        <v>"Core","Piece","externalReferences","Common","ExternalReference",4,"Individual piece or virtual grouping of pieces","References to all associated ExternalReferences","true","false","","https://onerecord.iata.org/ns/cargo#Piece","https://onerecord.iata.org/ns/cargo#externalReferences","https://onerecord.iata.org/ns/cargo#ExternalReference"</v>
      </c>
      <c r="AG1524" t="str">
        <f t="shared" si="733"/>
        <v>"Core.Piece"</v>
      </c>
      <c r="AH1524" t="str">
        <f t="shared" si="734"/>
        <v>"externalReferences"</v>
      </c>
      <c r="AI1524" t="str">
        <f t="shared" si="735"/>
        <v>"Common.ExternalReference"</v>
      </c>
      <c r="AJ1524" t="str">
        <f t="shared" si="736"/>
        <v>"referenceForObjects"</v>
      </c>
      <c r="AK1524" t="str">
        <f t="shared" si="737"/>
        <v>"hasMany"</v>
      </c>
      <c r="AL1524" t="str">
        <f t="shared" si="738"/>
        <v>"Core.Piece","externalReferences","Common.ExternalReference","referenceForObjects","hasMany"</v>
      </c>
      <c r="AN1524">
        <f>COUNTIF(View_conceptual!G:G,L1524)</f>
        <v>1</v>
      </c>
      <c r="AO1524">
        <f>COUNTIF(View_conceptual!H:H,L1524)+COUNTIF(View_conceptual!I:I,N1524)</f>
        <v>1</v>
      </c>
      <c r="AQ1524" t="str">
        <f t="shared" si="739"/>
        <v>"Core","Piece","externalReferences","Common","ExternalReference",4,"Individual piece or virtual grouping of pieces","References to all associated ExternalReferences","true","false","","https://onerecord.iata.org/ns/cargo#Piece","https://onerecord.iata.org/ns/cargo#externalReferences","https://onerecord.iata.org/ns/cargo#ExternalReference"</v>
      </c>
      <c r="AR1524" t="str">
        <f t="shared" si="740"/>
        <v/>
      </c>
      <c r="AT1524">
        <f>COUNTIF(View_full!G:G,L1524)</f>
        <v>1</v>
      </c>
      <c r="AU1524">
        <f>COUNTIF(View_full!H:H,L1524)+COUNTIF(View_full!I:I,N1524)</f>
        <v>1</v>
      </c>
      <c r="AV1524">
        <f>COUNTIFS(Property_Manual!$A$2:$A$1206,Raw!L1524,Property_Manual!$B$2:$B$1206,Raw!M1524,Property_Manual!$C$2:$C$1206,Raw!N1524,Property_Manual!$D$2:$D$1206,Raw!O1524,Property_Manual!$F$2:$F$1206,"x")</f>
        <v>0</v>
      </c>
      <c r="AW1524" t="str">
        <f t="shared" si="741"/>
        <v>"Core","Piece","externalReferences","Common","ExternalReference",4,"Individual piece or virtual grouping of pieces","References to all associated ExternalReferences","true","false","","https://onerecord.iata.org/ns/cargo#Piece","https://onerecord.iata.org/ns/cargo#externalReferences","https://onerecord.iata.org/ns/cargo#ExternalReference"</v>
      </c>
      <c r="AX1524" t="str">
        <f t="shared" si="742"/>
        <v/>
      </c>
      <c r="AY1524" t="str">
        <f t="shared" si="743"/>
        <v/>
      </c>
    </row>
    <row r="1525" spans="1:51" x14ac:dyDescent="0.2">
      <c r="A1525" s="5" t="s">
        <v>1254</v>
      </c>
      <c r="B1525" s="5" t="s">
        <v>20</v>
      </c>
      <c r="C1525" s="5" t="s">
        <v>109</v>
      </c>
      <c r="D1525" s="5" t="s">
        <v>111</v>
      </c>
      <c r="E1525" s="5" t="s">
        <v>1198</v>
      </c>
      <c r="F1525" s="5" t="s">
        <v>112</v>
      </c>
      <c r="H1525" t="s">
        <v>222</v>
      </c>
      <c r="I1525" s="5" t="s">
        <v>110</v>
      </c>
      <c r="J1525" s="5" t="s">
        <v>113</v>
      </c>
      <c r="K1525" s="5"/>
      <c r="L1525" t="str">
        <f t="shared" si="713"/>
        <v>Piece</v>
      </c>
      <c r="M1525" t="str">
        <f t="shared" si="714"/>
        <v>attachedIotDevices</v>
      </c>
      <c r="N1525" t="str">
        <f t="shared" si="715"/>
        <v>IotDevice</v>
      </c>
      <c r="O1525" t="str">
        <f t="shared" si="716"/>
        <v>attachedToObject</v>
      </c>
      <c r="P1525" t="str">
        <f t="shared" si="717"/>
        <v/>
      </c>
      <c r="Q1525" t="str">
        <f t="shared" si="718"/>
        <v>Object</v>
      </c>
      <c r="R1525" t="str">
        <f t="shared" si="719"/>
        <v>"Core"</v>
      </c>
      <c r="S1525" t="str">
        <f t="shared" si="720"/>
        <v>"Piece"</v>
      </c>
      <c r="T1525" t="str">
        <f t="shared" si="721"/>
        <v>"attachedIotDevices"</v>
      </c>
      <c r="U1525" t="str">
        <f t="shared" si="722"/>
        <v>"Common"</v>
      </c>
      <c r="V1525" t="str">
        <f t="shared" si="723"/>
        <v>"IotDevice"</v>
      </c>
      <c r="W1525">
        <f>IF($A1525="Implicit","",COUNTIFS($C$8:C1525,C1525,$A$8:A1525,"Explicit"))</f>
        <v>5</v>
      </c>
      <c r="X1525" t="str">
        <f t="shared" si="724"/>
        <v>"Individual piece or virtual grouping of pieces"</v>
      </c>
      <c r="Y1525" t="str">
        <f t="shared" si="725"/>
        <v>"References to all connected IotDevices"</v>
      </c>
      <c r="Z1525" t="str">
        <f t="shared" si="726"/>
        <v>"true"</v>
      </c>
      <c r="AA1525" t="str">
        <f t="shared" si="727"/>
        <v>"false"</v>
      </c>
      <c r="AB1525" t="str">
        <f t="shared" si="728"/>
        <v>""</v>
      </c>
      <c r="AC1525" t="str">
        <f t="shared" si="729"/>
        <v>"https://onerecord.iata.org/ns/cargo#Piece"</v>
      </c>
      <c r="AD1525" t="str">
        <f t="shared" si="730"/>
        <v>"https://onerecord.iata.org/ns/cargo#attachedIotDevices"</v>
      </c>
      <c r="AE1525" t="str">
        <f t="shared" si="731"/>
        <v>"https://onerecord.iata.org/ns/cargo#IotDevice"</v>
      </c>
      <c r="AF1525" t="str">
        <f t="shared" si="732"/>
        <v>"Core","Piece","attachedIotDevices","Common","IotDevice",5,"Individual piece or virtual grouping of pieces","References to all connected IotDevices","true","false","","https://onerecord.iata.org/ns/cargo#Piece","https://onerecord.iata.org/ns/cargo#attachedIotDevices","https://onerecord.iata.org/ns/cargo#IotDevice"</v>
      </c>
      <c r="AG1525" t="str">
        <f t="shared" si="733"/>
        <v>"Core.Piece"</v>
      </c>
      <c r="AH1525" t="str">
        <f t="shared" si="734"/>
        <v>"attachedIotDevices"</v>
      </c>
      <c r="AI1525" t="str">
        <f t="shared" si="735"/>
        <v>"Common.IotDevice"</v>
      </c>
      <c r="AJ1525" t="str">
        <f t="shared" si="736"/>
        <v>"attachedToObject"</v>
      </c>
      <c r="AK1525" t="str">
        <f t="shared" si="737"/>
        <v>"hasMany"</v>
      </c>
      <c r="AL1525" t="str">
        <f t="shared" si="738"/>
        <v>"Core.Piece","attachedIotDevices","Common.IotDevice","attachedToObject","hasMany"</v>
      </c>
      <c r="AN1525">
        <f>COUNTIF(View_conceptual!G:G,L1525)</f>
        <v>1</v>
      </c>
      <c r="AO1525">
        <f>COUNTIF(View_conceptual!H:H,L1525)+COUNTIF(View_conceptual!I:I,N1525)</f>
        <v>1</v>
      </c>
      <c r="AQ1525" t="str">
        <f t="shared" si="739"/>
        <v>"Core","Piece","attachedIotDevices","Common","IotDevice",5,"Individual piece or virtual grouping of pieces","References to all connected IotDevices","true","false","","https://onerecord.iata.org/ns/cargo#Piece","https://onerecord.iata.org/ns/cargo#attachedIotDevices","https://onerecord.iata.org/ns/cargo#IotDevice"</v>
      </c>
      <c r="AR1525" t="str">
        <f t="shared" si="740"/>
        <v/>
      </c>
      <c r="AT1525">
        <f>COUNTIF(View_full!G:G,L1525)</f>
        <v>1</v>
      </c>
      <c r="AU1525">
        <f>COUNTIF(View_full!H:H,L1525)+COUNTIF(View_full!I:I,N1525)</f>
        <v>1</v>
      </c>
      <c r="AV1525">
        <f>COUNTIFS(Property_Manual!$A$2:$A$1206,Raw!L1525,Property_Manual!$B$2:$B$1206,Raw!M1525,Property_Manual!$C$2:$C$1206,Raw!N1525,Property_Manual!$D$2:$D$1206,Raw!O1525,Property_Manual!$F$2:$F$1206,"x")</f>
        <v>0</v>
      </c>
      <c r="AW1525" t="str">
        <f t="shared" si="741"/>
        <v>"Core","Piece","attachedIotDevices","Common","IotDevice",5,"Individual piece or virtual grouping of pieces","References to all connected IotDevices","true","false","","https://onerecord.iata.org/ns/cargo#Piece","https://onerecord.iata.org/ns/cargo#attachedIotDevices","https://onerecord.iata.org/ns/cargo#IotDevice"</v>
      </c>
      <c r="AX1525" t="str">
        <f t="shared" si="742"/>
        <v/>
      </c>
      <c r="AY1525" t="str">
        <f t="shared" si="743"/>
        <v/>
      </c>
    </row>
    <row r="1526" spans="1:51" x14ac:dyDescent="0.2">
      <c r="A1526" s="5" t="s">
        <v>1254</v>
      </c>
      <c r="B1526" s="5" t="s">
        <v>20</v>
      </c>
      <c r="C1526" s="5" t="s">
        <v>109</v>
      </c>
      <c r="D1526" s="5" t="s">
        <v>117</v>
      </c>
      <c r="E1526" s="5" t="s">
        <v>20</v>
      </c>
      <c r="F1526" s="5" t="s">
        <v>118</v>
      </c>
      <c r="H1526" t="s">
        <v>137</v>
      </c>
      <c r="I1526" s="5" t="s">
        <v>110</v>
      </c>
      <c r="J1526" s="5" t="s">
        <v>119</v>
      </c>
      <c r="K1526" s="5" t="s">
        <v>1108</v>
      </c>
      <c r="L1526" t="str">
        <f t="shared" si="713"/>
        <v>Piece</v>
      </c>
      <c r="M1526" t="str">
        <f t="shared" si="714"/>
        <v>containedItems</v>
      </c>
      <c r="N1526" t="str">
        <f t="shared" si="715"/>
        <v>Item</v>
      </c>
      <c r="O1526" t="str">
        <f t="shared" si="716"/>
        <v>inPiece</v>
      </c>
      <c r="P1526" t="str">
        <f t="shared" si="717"/>
        <v>ItemDg</v>
      </c>
      <c r="Q1526" t="str">
        <f t="shared" si="718"/>
        <v>Object</v>
      </c>
      <c r="R1526" t="str">
        <f t="shared" si="719"/>
        <v>"Core"</v>
      </c>
      <c r="S1526" t="str">
        <f t="shared" si="720"/>
        <v>"Piece"</v>
      </c>
      <c r="T1526" t="str">
        <f t="shared" si="721"/>
        <v>"containedItems"</v>
      </c>
      <c r="U1526" t="str">
        <f t="shared" si="722"/>
        <v>"Core"</v>
      </c>
      <c r="V1526" t="str">
        <f t="shared" si="723"/>
        <v>"Item"</v>
      </c>
      <c r="W1526">
        <f>IF($A1526="Implicit","",COUNTIFS($C$8:C1526,C1526,$A$8:A1526,"Explicit"))</f>
        <v>6</v>
      </c>
      <c r="X1526" t="str">
        <f t="shared" si="724"/>
        <v>"Individual piece or virtual grouping of pieces"</v>
      </c>
      <c r="Y1526" t="str">
        <f t="shared" si="725"/>
        <v>"Reference to the item(s) contained in the piece"</v>
      </c>
      <c r="Z1526" t="str">
        <f t="shared" si="726"/>
        <v>"true"</v>
      </c>
      <c r="AA1526" t="str">
        <f t="shared" si="727"/>
        <v>"false"</v>
      </c>
      <c r="AB1526" t="str">
        <f t="shared" si="728"/>
        <v>"ItemDg"</v>
      </c>
      <c r="AC1526" t="str">
        <f t="shared" si="729"/>
        <v>"https://onerecord.iata.org/ns/cargo#Piece"</v>
      </c>
      <c r="AD1526" t="str">
        <f t="shared" si="730"/>
        <v>"https://onerecord.iata.org/ns/cargo#containedItems"</v>
      </c>
      <c r="AE1526" t="str">
        <f t="shared" si="731"/>
        <v>"https://onerecord.iata.org/ns/cargo#Item"</v>
      </c>
      <c r="AF1526" t="str">
        <f t="shared" si="732"/>
        <v>"Core","Piece","containedItems","Core","Item",6,"Individual piece or virtual grouping of pieces","Reference to the item(s) contained in the piece","true","false","ItemDg","https://onerecord.iata.org/ns/cargo#Piece","https://onerecord.iata.org/ns/cargo#containedItems","https://onerecord.iata.org/ns/cargo#Item"</v>
      </c>
      <c r="AG1526" t="str">
        <f t="shared" si="733"/>
        <v>"Core.Piece"</v>
      </c>
      <c r="AH1526" t="str">
        <f t="shared" si="734"/>
        <v>"containedItems"</v>
      </c>
      <c r="AI1526" t="str">
        <f t="shared" si="735"/>
        <v>"Core.Item"</v>
      </c>
      <c r="AJ1526" t="str">
        <f t="shared" si="736"/>
        <v>"inPiece"</v>
      </c>
      <c r="AK1526" t="str">
        <f t="shared" si="737"/>
        <v>"hasMany"</v>
      </c>
      <c r="AL1526" t="str">
        <f t="shared" si="738"/>
        <v>"Core.Piece","containedItems","Core.Item","inPiece","hasMany"</v>
      </c>
      <c r="AN1526">
        <f>COUNTIF(View_conceptual!G:G,L1526)</f>
        <v>1</v>
      </c>
      <c r="AO1526">
        <f>COUNTIF(View_conceptual!H:H,L1526)+COUNTIF(View_conceptual!I:I,N1526)</f>
        <v>2</v>
      </c>
      <c r="AQ1526" t="str">
        <f t="shared" si="739"/>
        <v>"Core","Piece","containedItems","Core","Item",6,"Individual piece or virtual grouping of pieces","Reference to the item(s) contained in the piece","true","false","ItemDg","https://onerecord.iata.org/ns/cargo#Piece","https://onerecord.iata.org/ns/cargo#containedItems","https://onerecord.iata.org/ns/cargo#Item"</v>
      </c>
      <c r="AR1526" t="str">
        <f t="shared" si="740"/>
        <v>"Core.Piece","containedItems","Core.Item","inPiece","hasMany"</v>
      </c>
      <c r="AT1526">
        <f>COUNTIF(View_full!G:G,L1526)</f>
        <v>1</v>
      </c>
      <c r="AU1526">
        <f>COUNTIF(View_full!H:H,L1526)+COUNTIF(View_full!I:I,N1526)</f>
        <v>2</v>
      </c>
      <c r="AV1526">
        <f>COUNTIFS(Property_Manual!$A$2:$A$1206,Raw!L1526,Property_Manual!$B$2:$B$1206,Raw!M1526,Property_Manual!$C$2:$C$1206,Raw!N1526,Property_Manual!$D$2:$D$1206,Raw!O1526,Property_Manual!$F$2:$F$1206,"x")</f>
        <v>1</v>
      </c>
      <c r="AW1526" t="str">
        <f t="shared" si="741"/>
        <v>"Core","Piece","containedItems","Core","Item",6,"Individual piece or virtual grouping of pieces","Reference to the item(s) contained in the piece","true","false","ItemDg","https://onerecord.iata.org/ns/cargo#Piece","https://onerecord.iata.org/ns/cargo#containedItems","https://onerecord.iata.org/ns/cargo#Item"</v>
      </c>
      <c r="AX1526" t="str">
        <f t="shared" si="742"/>
        <v>"Core.Piece","containedItems","Core.Item","inPiece","hasMany"</v>
      </c>
      <c r="AY1526" t="str">
        <f t="shared" si="743"/>
        <v>"Core.Piece","containedItems","Core.Item","inPiece","hasMany"</v>
      </c>
    </row>
    <row r="1527" spans="1:51" x14ac:dyDescent="0.2">
      <c r="A1527" s="5" t="s">
        <v>1254</v>
      </c>
      <c r="B1527" s="5" t="s">
        <v>20</v>
      </c>
      <c r="C1527" s="5" t="s">
        <v>109</v>
      </c>
      <c r="D1527" s="5" t="s">
        <v>120</v>
      </c>
      <c r="E1527" s="5" t="s">
        <v>20</v>
      </c>
      <c r="F1527" s="5" t="s">
        <v>109</v>
      </c>
      <c r="H1527" s="5" t="s">
        <v>137</v>
      </c>
      <c r="I1527" s="5" t="s">
        <v>110</v>
      </c>
      <c r="J1527" s="5" t="s">
        <v>121</v>
      </c>
      <c r="K1527" s="5" t="s">
        <v>1833</v>
      </c>
      <c r="L1527" t="str">
        <f t="shared" si="713"/>
        <v>Piece</v>
      </c>
      <c r="M1527" t="str">
        <f t="shared" si="714"/>
        <v>containedPieces</v>
      </c>
      <c r="N1527" t="str">
        <f t="shared" si="715"/>
        <v>Piece</v>
      </c>
      <c r="O1527" t="str">
        <f t="shared" si="716"/>
        <v>inPiece</v>
      </c>
      <c r="P1527" t="str">
        <f t="shared" si="717"/>
        <v>PieceLiveAnimals|PieceDg</v>
      </c>
      <c r="Q1527" t="str">
        <f t="shared" si="718"/>
        <v>Object</v>
      </c>
      <c r="R1527" t="str">
        <f t="shared" si="719"/>
        <v>"Core"</v>
      </c>
      <c r="S1527" t="str">
        <f t="shared" si="720"/>
        <v>"Piece"</v>
      </c>
      <c r="T1527" t="str">
        <f t="shared" si="721"/>
        <v>"containedPieces"</v>
      </c>
      <c r="U1527" t="str">
        <f t="shared" si="722"/>
        <v>"Core"</v>
      </c>
      <c r="V1527" t="str">
        <f t="shared" si="723"/>
        <v>"Piece"</v>
      </c>
      <c r="W1527">
        <f>IF($A1527="Implicit","",COUNTIFS($C$8:C1527,C1527,$A$8:A1527,"Explicit"))</f>
        <v>7</v>
      </c>
      <c r="X1527" t="str">
        <f t="shared" si="724"/>
        <v>"Individual piece or virtual grouping of pieces"</v>
      </c>
      <c r="Y1527" t="str">
        <f t="shared" si="725"/>
        <v>"Details of contained piece(s)"</v>
      </c>
      <c r="Z1527" t="str">
        <f t="shared" si="726"/>
        <v>"true"</v>
      </c>
      <c r="AA1527" t="str">
        <f t="shared" si="727"/>
        <v>"false"</v>
      </c>
      <c r="AB1527" t="str">
        <f t="shared" si="728"/>
        <v>"PieceLiveAnimals|PieceDg"</v>
      </c>
      <c r="AC1527" t="str">
        <f t="shared" si="729"/>
        <v>"https://onerecord.iata.org/ns/cargo#Piece"</v>
      </c>
      <c r="AD1527" t="str">
        <f t="shared" si="730"/>
        <v>"https://onerecord.iata.org/ns/cargo#containedPieces"</v>
      </c>
      <c r="AE1527" t="str">
        <f t="shared" si="731"/>
        <v>"https://onerecord.iata.org/ns/cargo#Piece"</v>
      </c>
      <c r="AF1527" t="str">
        <f t="shared" si="732"/>
        <v>"Core","Piece","containedPieces","Core","Piece",7,"Individual piece or virtual grouping of pieces","Details of contained piece(s)","true","false","PieceLiveAnimals|PieceDg","https://onerecord.iata.org/ns/cargo#Piece","https://onerecord.iata.org/ns/cargo#containedPieces","https://onerecord.iata.org/ns/cargo#Piece"</v>
      </c>
      <c r="AG1527" t="str">
        <f t="shared" si="733"/>
        <v>"Core.Piece"</v>
      </c>
      <c r="AH1527" t="str">
        <f t="shared" si="734"/>
        <v>"containedPieces"</v>
      </c>
      <c r="AI1527" t="str">
        <f t="shared" si="735"/>
        <v>"Core.Piece"</v>
      </c>
      <c r="AJ1527" t="str">
        <f t="shared" si="736"/>
        <v>"inPiece"</v>
      </c>
      <c r="AK1527" t="str">
        <f t="shared" si="737"/>
        <v>"hasMany"</v>
      </c>
      <c r="AL1527" t="str">
        <f t="shared" si="738"/>
        <v>"Core.Piece","containedPieces","Core.Piece","inPiece","hasMany"</v>
      </c>
      <c r="AN1527">
        <f>COUNTIF(View_conceptual!G:G,L1527)</f>
        <v>1</v>
      </c>
      <c r="AO1527">
        <f>COUNTIF(View_conceptual!H:H,L1527)+COUNTIF(View_conceptual!I:I,N1527)</f>
        <v>2</v>
      </c>
      <c r="AQ1527" t="str">
        <f t="shared" si="739"/>
        <v>"Core","Piece","containedPieces","Core","Piece",7,"Individual piece or virtual grouping of pieces","Details of contained piece(s)","true","false","PieceLiveAnimals|PieceDg","https://onerecord.iata.org/ns/cargo#Piece","https://onerecord.iata.org/ns/cargo#containedPieces","https://onerecord.iata.org/ns/cargo#Piece"</v>
      </c>
      <c r="AR1527" t="str">
        <f t="shared" si="740"/>
        <v>"Core.Piece","containedPieces","Core.Piece","inPiece","hasMany"</v>
      </c>
      <c r="AT1527">
        <f>COUNTIF(View_full!G:G,L1527)</f>
        <v>1</v>
      </c>
      <c r="AU1527">
        <f>COUNTIF(View_full!H:H,L1527)+COUNTIF(View_full!I:I,N1527)</f>
        <v>2</v>
      </c>
      <c r="AV1527">
        <f>COUNTIFS(Property_Manual!$A$2:$A$1206,Raw!L1527,Property_Manual!$B$2:$B$1206,Raw!M1527,Property_Manual!$C$2:$C$1206,Raw!N1527,Property_Manual!$D$2:$D$1206,Raw!O1527,Property_Manual!$F$2:$F$1206,"x")</f>
        <v>1</v>
      </c>
      <c r="AW1527" t="str">
        <f t="shared" si="741"/>
        <v>"Core","Piece","containedPieces","Core","Piece",7,"Individual piece or virtual grouping of pieces","Details of contained piece(s)","true","false","PieceLiveAnimals|PieceDg","https://onerecord.iata.org/ns/cargo#Piece","https://onerecord.iata.org/ns/cargo#containedPieces","https://onerecord.iata.org/ns/cargo#Piece"</v>
      </c>
      <c r="AX1527" t="str">
        <f t="shared" si="742"/>
        <v>"Core.Piece","containedPieces","Core.Piece","inPiece","hasMany"</v>
      </c>
      <c r="AY1527" t="str">
        <f t="shared" si="743"/>
        <v>"Core.Piece","containedPieces","Core.Piece","inPiece","hasMany"</v>
      </c>
    </row>
    <row r="1528" spans="1:51" x14ac:dyDescent="0.2">
      <c r="A1528" s="5" t="s">
        <v>1254</v>
      </c>
      <c r="B1528" s="5" t="s">
        <v>20</v>
      </c>
      <c r="C1528" s="5" t="s">
        <v>109</v>
      </c>
      <c r="D1528" s="5" t="s">
        <v>122</v>
      </c>
      <c r="E1528" s="5" t="s">
        <v>49</v>
      </c>
      <c r="F1528" s="5" t="s">
        <v>58</v>
      </c>
      <c r="G1528">
        <v>1</v>
      </c>
      <c r="I1528" s="5" t="s">
        <v>110</v>
      </c>
      <c r="J1528" s="5" t="s">
        <v>123</v>
      </c>
      <c r="K1528" s="5"/>
      <c r="L1528" t="str">
        <f t="shared" si="713"/>
        <v>Piece</v>
      </c>
      <c r="M1528" t="str">
        <f t="shared" si="714"/>
        <v>contentProductionCountry</v>
      </c>
      <c r="N1528" t="str">
        <f t="shared" si="715"/>
        <v>CodeListElement</v>
      </c>
      <c r="O1528" t="str">
        <f t="shared" si="716"/>
        <v/>
      </c>
      <c r="P1528" t="str">
        <f t="shared" si="717"/>
        <v/>
      </c>
      <c r="Q1528" t="str">
        <f t="shared" si="718"/>
        <v>Object</v>
      </c>
      <c r="R1528" t="str">
        <f t="shared" si="719"/>
        <v>"Core"</v>
      </c>
      <c r="S1528" t="str">
        <f t="shared" si="720"/>
        <v>"Piece"</v>
      </c>
      <c r="T1528" t="str">
        <f t="shared" si="721"/>
        <v>"contentProductionCountry"</v>
      </c>
      <c r="U1528" t="str">
        <f t="shared" si="722"/>
        <v>"Embedded"</v>
      </c>
      <c r="V1528" t="str">
        <f t="shared" si="723"/>
        <v>"CodeListElement"</v>
      </c>
      <c r="W1528">
        <f>IF($A1528="Implicit","",COUNTIFS($C$8:C1528,C1528,$A$8:A1528,"Explicit"))</f>
        <v>8</v>
      </c>
      <c r="X1528" t="str">
        <f t="shared" si="724"/>
        <v>"Individual piece or virtual grouping of pieces"</v>
      </c>
      <c r="Y1528" t="str">
        <f t="shared" si="725"/>
        <v>"Goods production country; mandatory when there are no Items. Refer ISO 3166-2"</v>
      </c>
      <c r="Z1528" t="str">
        <f t="shared" si="726"/>
        <v>"false"</v>
      </c>
      <c r="AA1528" t="str">
        <f t="shared" si="727"/>
        <v>"false"</v>
      </c>
      <c r="AB1528" t="str">
        <f t="shared" si="728"/>
        <v>""</v>
      </c>
      <c r="AC1528" t="str">
        <f t="shared" si="729"/>
        <v>"https://onerecord.iata.org/ns/cargo#Piece"</v>
      </c>
      <c r="AD1528" t="str">
        <f t="shared" si="730"/>
        <v>"https://onerecord.iata.org/ns/cargo#contentProductionCountry"</v>
      </c>
      <c r="AE1528" t="str">
        <f t="shared" si="731"/>
        <v>"https://onerecord.iata.org/ns/cargo#CodeListElement"</v>
      </c>
      <c r="AF1528" t="str">
        <f t="shared" si="732"/>
        <v>"Core","Piece","contentProductionCountry","Embedded","CodeListElement",8,"Individual piece or virtual grouping of pieces","Goods production country; mandatory when there are no Items. Refer ISO 3166-2","false","false","","https://onerecord.iata.org/ns/cargo#Piece","https://onerecord.iata.org/ns/cargo#contentProductionCountry","https://onerecord.iata.org/ns/cargo#CodeListElement"</v>
      </c>
      <c r="AG1528" t="str">
        <f t="shared" si="733"/>
        <v>"Core.Piece"</v>
      </c>
      <c r="AH1528" t="str">
        <f t="shared" si="734"/>
        <v>"contentProductionCountry"</v>
      </c>
      <c r="AI1528" t="str">
        <f t="shared" si="735"/>
        <v>"Embedded.CodeListElement"</v>
      </c>
      <c r="AJ1528" t="str">
        <f t="shared" si="736"/>
        <v>""</v>
      </c>
      <c r="AK1528" t="str">
        <f t="shared" si="737"/>
        <v>"hasOne"</v>
      </c>
      <c r="AL1528" t="str">
        <f t="shared" si="738"/>
        <v>"Core.Piece","contentProductionCountry","Embedded.CodeListElement","","hasOne"</v>
      </c>
      <c r="AN1528">
        <f>COUNTIF(View_conceptual!G:G,L1528)</f>
        <v>1</v>
      </c>
      <c r="AO1528">
        <f>COUNTIF(View_conceptual!H:H,L1528)+COUNTIF(View_conceptual!I:I,N1528)</f>
        <v>1</v>
      </c>
      <c r="AQ1528" t="str">
        <f t="shared" si="739"/>
        <v>"Core","Piece","contentProductionCountry","Embedded","CodeListElement",8,"Individual piece or virtual grouping of pieces","Goods production country; mandatory when there are no Items. Refer ISO 3166-2","false","false","","https://onerecord.iata.org/ns/cargo#Piece","https://onerecord.iata.org/ns/cargo#contentProductionCountry","https://onerecord.iata.org/ns/cargo#CodeListElement"</v>
      </c>
      <c r="AR1528" t="str">
        <f t="shared" si="740"/>
        <v/>
      </c>
      <c r="AT1528">
        <f>COUNTIF(View_full!G:G,L1528)</f>
        <v>1</v>
      </c>
      <c r="AU1528">
        <f>COUNTIF(View_full!H:H,L1528)+COUNTIF(View_full!I:I,N1528)</f>
        <v>1</v>
      </c>
      <c r="AV1528">
        <f>COUNTIFS(Property_Manual!$A$2:$A$1206,Raw!L1528,Property_Manual!$B$2:$B$1206,Raw!M1528,Property_Manual!$C$2:$C$1206,Raw!N1528,Property_Manual!$D$2:$D$1206,Raw!O1528,Property_Manual!$F$2:$F$1206,"x")</f>
        <v>0</v>
      </c>
      <c r="AW1528" t="str">
        <f t="shared" si="741"/>
        <v>"Core","Piece","contentProductionCountry","Embedded","CodeListElement",8,"Individual piece or virtual grouping of pieces","Goods production country; mandatory when there are no Items. Refer ISO 3166-2","false","false","","https://onerecord.iata.org/ns/cargo#Piece","https://onerecord.iata.org/ns/cargo#contentProductionCountry","https://onerecord.iata.org/ns/cargo#CodeListElement"</v>
      </c>
      <c r="AX1528" t="str">
        <f t="shared" si="742"/>
        <v/>
      </c>
      <c r="AY1528" t="str">
        <f t="shared" si="743"/>
        <v/>
      </c>
    </row>
    <row r="1529" spans="1:51" x14ac:dyDescent="0.2">
      <c r="A1529" s="5" t="s">
        <v>1254</v>
      </c>
      <c r="B1529" s="5" t="s">
        <v>20</v>
      </c>
      <c r="C1529" s="5" t="s">
        <v>109</v>
      </c>
      <c r="D1529" s="5" t="s">
        <v>124</v>
      </c>
      <c r="E1529" s="5" t="s">
        <v>20</v>
      </c>
      <c r="F1529" s="5" t="s">
        <v>125</v>
      </c>
      <c r="H1529" t="s">
        <v>536</v>
      </c>
      <c r="I1529" s="5" t="s">
        <v>110</v>
      </c>
      <c r="J1529" s="5" t="s">
        <v>126</v>
      </c>
      <c r="K1529" s="5" t="s">
        <v>526</v>
      </c>
      <c r="L1529" t="str">
        <f t="shared" si="713"/>
        <v>Piece</v>
      </c>
      <c r="M1529" t="str">
        <f t="shared" si="714"/>
        <v>contentProducts</v>
      </c>
      <c r="N1529" t="str">
        <f t="shared" si="715"/>
        <v>Product</v>
      </c>
      <c r="O1529" t="str">
        <f t="shared" si="716"/>
        <v>describedObjects</v>
      </c>
      <c r="P1529" t="str">
        <f t="shared" si="717"/>
        <v>ProductDg</v>
      </c>
      <c r="Q1529" t="str">
        <f t="shared" si="718"/>
        <v>Object</v>
      </c>
      <c r="R1529" t="str">
        <f t="shared" si="719"/>
        <v>"Core"</v>
      </c>
      <c r="S1529" t="str">
        <f t="shared" si="720"/>
        <v>"Piece"</v>
      </c>
      <c r="T1529" t="str">
        <f t="shared" si="721"/>
        <v>"contentProducts"</v>
      </c>
      <c r="U1529" t="str">
        <f t="shared" si="722"/>
        <v>"Core"</v>
      </c>
      <c r="V1529" t="str">
        <f t="shared" si="723"/>
        <v>"Product"</v>
      </c>
      <c r="W1529">
        <f>IF($A1529="Implicit","",COUNTIFS($C$8:C1529,C1529,$A$8:A1529,"Explicit"))</f>
        <v>9</v>
      </c>
      <c r="X1529" t="str">
        <f t="shared" si="724"/>
        <v>"Individual piece or virtual grouping of pieces"</v>
      </c>
      <c r="Y1529" t="str">
        <f t="shared" si="725"/>
        <v>"Reference to the Products describing the content of the Piece; mandatory if no data on Item level is used"</v>
      </c>
      <c r="Z1529" t="str">
        <f t="shared" si="726"/>
        <v>"true"</v>
      </c>
      <c r="AA1529" t="str">
        <f t="shared" si="727"/>
        <v>"false"</v>
      </c>
      <c r="AB1529" t="str">
        <f t="shared" si="728"/>
        <v>"ProductDg"</v>
      </c>
      <c r="AC1529" t="str">
        <f t="shared" si="729"/>
        <v>"https://onerecord.iata.org/ns/cargo#Piece"</v>
      </c>
      <c r="AD1529" t="str">
        <f t="shared" si="730"/>
        <v>"https://onerecord.iata.org/ns/cargo#contentProducts"</v>
      </c>
      <c r="AE1529" t="str">
        <f t="shared" si="731"/>
        <v>"https://onerecord.iata.org/ns/cargo#Product"</v>
      </c>
      <c r="AF1529" t="str">
        <f t="shared" si="732"/>
        <v>"Core","Piece","contentProducts","Core","Product",9,"Individual piece or virtual grouping of pieces","Reference to the Products describing the content of the Piece; mandatory if no data on Item level is used","true","false","ProductDg","https://onerecord.iata.org/ns/cargo#Piece","https://onerecord.iata.org/ns/cargo#contentProducts","https://onerecord.iata.org/ns/cargo#Product"</v>
      </c>
      <c r="AG1529" t="str">
        <f t="shared" si="733"/>
        <v>"Core.Piece"</v>
      </c>
      <c r="AH1529" t="str">
        <f t="shared" si="734"/>
        <v>"contentProducts"</v>
      </c>
      <c r="AI1529" t="str">
        <f t="shared" si="735"/>
        <v>"Core.Product"</v>
      </c>
      <c r="AJ1529" t="str">
        <f t="shared" si="736"/>
        <v>"describedObjects"</v>
      </c>
      <c r="AK1529" t="str">
        <f t="shared" si="737"/>
        <v>"hasMany"</v>
      </c>
      <c r="AL1529" t="str">
        <f t="shared" si="738"/>
        <v>"Core.Piece","contentProducts","Core.Product","describedObjects","hasMany"</v>
      </c>
      <c r="AN1529">
        <f>COUNTIF(View_conceptual!G:G,L1529)</f>
        <v>1</v>
      </c>
      <c r="AO1529">
        <f>COUNTIF(View_conceptual!H:H,L1529)+COUNTIF(View_conceptual!I:I,N1529)</f>
        <v>2</v>
      </c>
      <c r="AQ1529" t="str">
        <f t="shared" si="739"/>
        <v>"Core","Piece","contentProducts","Core","Product",9,"Individual piece or virtual grouping of pieces","Reference to the Products describing the content of the Piece; mandatory if no data on Item level is used","true","false","ProductDg","https://onerecord.iata.org/ns/cargo#Piece","https://onerecord.iata.org/ns/cargo#contentProducts","https://onerecord.iata.org/ns/cargo#Product"</v>
      </c>
      <c r="AR1529" t="str">
        <f t="shared" si="740"/>
        <v>"Core.Piece","contentProducts","Core.Product","describedObjects","hasMany"</v>
      </c>
      <c r="AT1529">
        <f>COUNTIF(View_full!G:G,L1529)</f>
        <v>1</v>
      </c>
      <c r="AU1529">
        <f>COUNTIF(View_full!H:H,L1529)+COUNTIF(View_full!I:I,N1529)</f>
        <v>2</v>
      </c>
      <c r="AV1529">
        <f>COUNTIFS(Property_Manual!$A$2:$A$1206,Raw!L1529,Property_Manual!$B$2:$B$1206,Raw!M1529,Property_Manual!$C$2:$C$1206,Raw!N1529,Property_Manual!$D$2:$D$1206,Raw!O1529,Property_Manual!$F$2:$F$1206,"x")</f>
        <v>1</v>
      </c>
      <c r="AW1529" t="str">
        <f t="shared" si="741"/>
        <v>"Core","Piece","contentProducts","Core","Product",9,"Individual piece or virtual grouping of pieces","Reference to the Products describing the content of the Piece; mandatory if no data on Item level is used","true","false","ProductDg","https://onerecord.iata.org/ns/cargo#Piece","https://onerecord.iata.org/ns/cargo#contentProducts","https://onerecord.iata.org/ns/cargo#Product"</v>
      </c>
      <c r="AX1529" t="str">
        <f t="shared" si="742"/>
        <v>"Core.Piece","contentProducts","Core.Product","describedObjects","hasMany"</v>
      </c>
      <c r="AY1529" t="str">
        <f t="shared" si="743"/>
        <v>"Core.Piece","contentProducts","Core.Product","describedObjects","hasMany"</v>
      </c>
    </row>
    <row r="1530" spans="1:51" x14ac:dyDescent="0.2">
      <c r="A1530" s="5" t="s">
        <v>1254</v>
      </c>
      <c r="B1530" s="5" t="s">
        <v>20</v>
      </c>
      <c r="C1530" s="5" t="s">
        <v>109</v>
      </c>
      <c r="D1530" s="5" t="s">
        <v>127</v>
      </c>
      <c r="E1530" s="5" t="s">
        <v>20</v>
      </c>
      <c r="F1530" s="5" t="s">
        <v>128</v>
      </c>
      <c r="H1530" t="s">
        <v>555</v>
      </c>
      <c r="I1530" s="5" t="s">
        <v>110</v>
      </c>
      <c r="J1530" s="5" t="s">
        <v>129</v>
      </c>
      <c r="K1530" s="5"/>
      <c r="L1530" t="str">
        <f t="shared" si="713"/>
        <v>Piece</v>
      </c>
      <c r="M1530" t="str">
        <f t="shared" si="714"/>
        <v>customsInformation</v>
      </c>
      <c r="N1530" t="str">
        <f t="shared" si="715"/>
        <v>CustomsInformation</v>
      </c>
      <c r="O1530" t="str">
        <f t="shared" si="716"/>
        <v>issuedForPiece</v>
      </c>
      <c r="P1530" t="str">
        <f t="shared" si="717"/>
        <v/>
      </c>
      <c r="Q1530" t="str">
        <f t="shared" si="718"/>
        <v>Object</v>
      </c>
      <c r="R1530" t="str">
        <f t="shared" si="719"/>
        <v>"Core"</v>
      </c>
      <c r="S1530" t="str">
        <f t="shared" si="720"/>
        <v>"Piece"</v>
      </c>
      <c r="T1530" t="str">
        <f t="shared" si="721"/>
        <v>"customsInformation"</v>
      </c>
      <c r="U1530" t="str">
        <f t="shared" si="722"/>
        <v>"Core"</v>
      </c>
      <c r="V1530" t="str">
        <f t="shared" si="723"/>
        <v>"CustomsInformation"</v>
      </c>
      <c r="W1530">
        <f>IF($A1530="Implicit","",COUNTIFS($C$8:C1530,C1530,$A$8:A1530,"Explicit"))</f>
        <v>10</v>
      </c>
      <c r="X1530" t="str">
        <f t="shared" si="724"/>
        <v>"Individual piece or virtual grouping of pieces"</v>
      </c>
      <c r="Y1530" t="str">
        <f t="shared" si="725"/>
        <v>"Customs details"</v>
      </c>
      <c r="Z1530" t="str">
        <f t="shared" si="726"/>
        <v>"true"</v>
      </c>
      <c r="AA1530" t="str">
        <f t="shared" si="727"/>
        <v>"false"</v>
      </c>
      <c r="AB1530" t="str">
        <f t="shared" si="728"/>
        <v>""</v>
      </c>
      <c r="AC1530" t="str">
        <f t="shared" si="729"/>
        <v>"https://onerecord.iata.org/ns/cargo#Piece"</v>
      </c>
      <c r="AD1530" t="str">
        <f t="shared" si="730"/>
        <v>"https://onerecord.iata.org/ns/cargo#customsInformation"</v>
      </c>
      <c r="AE1530" t="str">
        <f t="shared" si="731"/>
        <v>"https://onerecord.iata.org/ns/cargo#CustomsInformation"</v>
      </c>
      <c r="AF1530" t="str">
        <f t="shared" si="732"/>
        <v>"Core","Piece","customsInformation","Core","CustomsInformation",10,"Individual piece or virtual grouping of pieces","Customs details","true","false","","https://onerecord.iata.org/ns/cargo#Piece","https://onerecord.iata.org/ns/cargo#customsInformation","https://onerecord.iata.org/ns/cargo#CustomsInformation"</v>
      </c>
      <c r="AG1530" t="str">
        <f t="shared" si="733"/>
        <v>"Core.Piece"</v>
      </c>
      <c r="AH1530" t="str">
        <f t="shared" si="734"/>
        <v>"customsInformation"</v>
      </c>
      <c r="AI1530" t="str">
        <f t="shared" si="735"/>
        <v>"Core.CustomsInformation"</v>
      </c>
      <c r="AJ1530" t="str">
        <f t="shared" si="736"/>
        <v>"issuedForPiece"</v>
      </c>
      <c r="AK1530" t="str">
        <f t="shared" si="737"/>
        <v>"hasMany"</v>
      </c>
      <c r="AL1530" t="str">
        <f t="shared" si="738"/>
        <v>"Core.Piece","customsInformation","Core.CustomsInformation","issuedForPiece","hasMany"</v>
      </c>
      <c r="AN1530">
        <f>COUNTIF(View_conceptual!G:G,L1530)</f>
        <v>1</v>
      </c>
      <c r="AO1530">
        <f>COUNTIF(View_conceptual!H:H,L1530)+COUNTIF(View_conceptual!I:I,N1530)</f>
        <v>1</v>
      </c>
      <c r="AQ1530" t="str">
        <f t="shared" si="739"/>
        <v>"Core","Piece","customsInformation","Core","CustomsInformation",10,"Individual piece or virtual grouping of pieces","Customs details","true","false","","https://onerecord.iata.org/ns/cargo#Piece","https://onerecord.iata.org/ns/cargo#customsInformation","https://onerecord.iata.org/ns/cargo#CustomsInformation"</v>
      </c>
      <c r="AR1530" t="str">
        <f t="shared" si="740"/>
        <v/>
      </c>
      <c r="AT1530">
        <f>COUNTIF(View_full!G:G,L1530)</f>
        <v>1</v>
      </c>
      <c r="AU1530">
        <f>COUNTIF(View_full!H:H,L1530)+COUNTIF(View_full!I:I,N1530)</f>
        <v>2</v>
      </c>
      <c r="AV1530">
        <f>COUNTIFS(Property_Manual!$A$2:$A$1206,Raw!L1530,Property_Manual!$B$2:$B$1206,Raw!M1530,Property_Manual!$C$2:$C$1206,Raw!N1530,Property_Manual!$D$2:$D$1206,Raw!O1530,Property_Manual!$F$2:$F$1206,"x")</f>
        <v>1</v>
      </c>
      <c r="AW1530" t="str">
        <f t="shared" si="741"/>
        <v>"Core","Piece","customsInformation","Core","CustomsInformation",10,"Individual piece or virtual grouping of pieces","Customs details","true","false","","https://onerecord.iata.org/ns/cargo#Piece","https://onerecord.iata.org/ns/cargo#customsInformation","https://onerecord.iata.org/ns/cargo#CustomsInformation"</v>
      </c>
      <c r="AX1530" t="str">
        <f t="shared" si="742"/>
        <v>"Core.Piece","customsInformation","Core.CustomsInformation","issuedForPiece","hasMany"</v>
      </c>
      <c r="AY1530" t="str">
        <f t="shared" si="743"/>
        <v>"Core.Piece","customsInformation","Core.CustomsInformation","issuedForPiece","hasMany"</v>
      </c>
    </row>
    <row r="1531" spans="1:51" x14ac:dyDescent="0.2">
      <c r="A1531" s="5" t="s">
        <v>1254</v>
      </c>
      <c r="B1531" s="5" t="s">
        <v>20</v>
      </c>
      <c r="C1531" s="5" t="s">
        <v>109</v>
      </c>
      <c r="D1531" s="5" t="s">
        <v>130</v>
      </c>
      <c r="E1531" s="5" t="s">
        <v>49</v>
      </c>
      <c r="F1531" s="5" t="s">
        <v>131</v>
      </c>
      <c r="G1531">
        <v>1</v>
      </c>
      <c r="I1531" s="5" t="s">
        <v>110</v>
      </c>
      <c r="J1531" s="5" t="s">
        <v>132</v>
      </c>
      <c r="K1531" s="5"/>
      <c r="L1531" t="str">
        <f t="shared" si="713"/>
        <v>Piece</v>
      </c>
      <c r="M1531" t="str">
        <f t="shared" si="714"/>
        <v>dimensions</v>
      </c>
      <c r="N1531" t="str">
        <f t="shared" si="715"/>
        <v>Dimensions</v>
      </c>
      <c r="O1531" t="str">
        <f t="shared" si="716"/>
        <v/>
      </c>
      <c r="P1531" t="str">
        <f t="shared" si="717"/>
        <v/>
      </c>
      <c r="Q1531" t="str">
        <f t="shared" si="718"/>
        <v>Object</v>
      </c>
      <c r="R1531" t="str">
        <f t="shared" si="719"/>
        <v>"Core"</v>
      </c>
      <c r="S1531" t="str">
        <f t="shared" si="720"/>
        <v>"Piece"</v>
      </c>
      <c r="T1531" t="str">
        <f t="shared" si="721"/>
        <v>"dimensions"</v>
      </c>
      <c r="U1531" t="str">
        <f t="shared" si="722"/>
        <v>"Embedded"</v>
      </c>
      <c r="V1531" t="str">
        <f t="shared" si="723"/>
        <v>"Dimensions"</v>
      </c>
      <c r="W1531">
        <f>IF($A1531="Implicit","",COUNTIFS($C$8:C1531,C1531,$A$8:A1531,"Explicit"))</f>
        <v>11</v>
      </c>
      <c r="X1531" t="str">
        <f t="shared" si="724"/>
        <v>"Individual piece or virtual grouping of pieces"</v>
      </c>
      <c r="Y1531" t="str">
        <f t="shared" si="725"/>
        <v>"Dimensions details"</v>
      </c>
      <c r="Z1531" t="str">
        <f t="shared" si="726"/>
        <v>"false"</v>
      </c>
      <c r="AA1531" t="str">
        <f t="shared" si="727"/>
        <v>"false"</v>
      </c>
      <c r="AB1531" t="str">
        <f t="shared" si="728"/>
        <v>""</v>
      </c>
      <c r="AC1531" t="str">
        <f t="shared" si="729"/>
        <v>"https://onerecord.iata.org/ns/cargo#Piece"</v>
      </c>
      <c r="AD1531" t="str">
        <f t="shared" si="730"/>
        <v>"https://onerecord.iata.org/ns/cargo#dimensions"</v>
      </c>
      <c r="AE1531" t="str">
        <f t="shared" si="731"/>
        <v>"https://onerecord.iata.org/ns/cargo#Dimensions"</v>
      </c>
      <c r="AF1531" t="str">
        <f t="shared" si="732"/>
        <v>"Core","Piece","dimensions","Embedded","Dimensions",11,"Individual piece or virtual grouping of pieces","Dimensions details","false","false","","https://onerecord.iata.org/ns/cargo#Piece","https://onerecord.iata.org/ns/cargo#dimensions","https://onerecord.iata.org/ns/cargo#Dimensions"</v>
      </c>
      <c r="AG1531" t="str">
        <f t="shared" si="733"/>
        <v>"Core.Piece"</v>
      </c>
      <c r="AH1531" t="str">
        <f t="shared" si="734"/>
        <v>"dimensions"</v>
      </c>
      <c r="AI1531" t="str">
        <f t="shared" si="735"/>
        <v>"Embedded.Dimensions"</v>
      </c>
      <c r="AJ1531" t="str">
        <f t="shared" si="736"/>
        <v>""</v>
      </c>
      <c r="AK1531" t="str">
        <f t="shared" si="737"/>
        <v>"hasOne"</v>
      </c>
      <c r="AL1531" t="str">
        <f t="shared" si="738"/>
        <v>"Core.Piece","dimensions","Embedded.Dimensions","","hasOne"</v>
      </c>
      <c r="AN1531">
        <f>COUNTIF(View_conceptual!G:G,L1531)</f>
        <v>1</v>
      </c>
      <c r="AO1531">
        <f>COUNTIF(View_conceptual!H:H,L1531)+COUNTIF(View_conceptual!I:I,N1531)</f>
        <v>1</v>
      </c>
      <c r="AQ1531" t="str">
        <f t="shared" si="739"/>
        <v>"Core","Piece","dimensions","Embedded","Dimensions",11,"Individual piece or virtual grouping of pieces","Dimensions details","false","false","","https://onerecord.iata.org/ns/cargo#Piece","https://onerecord.iata.org/ns/cargo#dimensions","https://onerecord.iata.org/ns/cargo#Dimensions"</v>
      </c>
      <c r="AR1531" t="str">
        <f t="shared" si="740"/>
        <v/>
      </c>
      <c r="AT1531">
        <f>COUNTIF(View_full!G:G,L1531)</f>
        <v>1</v>
      </c>
      <c r="AU1531">
        <f>COUNTIF(View_full!H:H,L1531)+COUNTIF(View_full!I:I,N1531)</f>
        <v>1</v>
      </c>
      <c r="AV1531">
        <f>COUNTIFS(Property_Manual!$A$2:$A$1206,Raw!L1531,Property_Manual!$B$2:$B$1206,Raw!M1531,Property_Manual!$C$2:$C$1206,Raw!N1531,Property_Manual!$D$2:$D$1206,Raw!O1531,Property_Manual!$F$2:$F$1206,"x")</f>
        <v>0</v>
      </c>
      <c r="AW1531" t="str">
        <f t="shared" si="741"/>
        <v>"Core","Piece","dimensions","Embedded","Dimensions",11,"Individual piece or virtual grouping of pieces","Dimensions details","false","false","","https://onerecord.iata.org/ns/cargo#Piece","https://onerecord.iata.org/ns/cargo#dimensions","https://onerecord.iata.org/ns/cargo#Dimensions"</v>
      </c>
      <c r="AX1531" t="str">
        <f t="shared" si="742"/>
        <v/>
      </c>
      <c r="AY1531" t="str">
        <f t="shared" si="743"/>
        <v/>
      </c>
    </row>
    <row r="1532" spans="1:51" x14ac:dyDescent="0.2">
      <c r="A1532" s="5" t="s">
        <v>1254</v>
      </c>
      <c r="B1532" s="5" t="s">
        <v>20</v>
      </c>
      <c r="C1532" s="5" t="s">
        <v>109</v>
      </c>
      <c r="D1532" s="5" t="s">
        <v>133</v>
      </c>
      <c r="E1532" s="5" t="s">
        <v>49</v>
      </c>
      <c r="F1532" s="5" t="s">
        <v>58</v>
      </c>
      <c r="G1532">
        <v>1</v>
      </c>
      <c r="I1532" s="5" t="s">
        <v>110</v>
      </c>
      <c r="J1532" s="5" t="s">
        <v>134</v>
      </c>
      <c r="K1532" s="5"/>
      <c r="L1532" t="str">
        <f t="shared" si="713"/>
        <v>Piece</v>
      </c>
      <c r="M1532" t="str">
        <f t="shared" si="714"/>
        <v>fulfillsUldTypeCode</v>
      </c>
      <c r="N1532" t="str">
        <f t="shared" si="715"/>
        <v>CodeListElement</v>
      </c>
      <c r="O1532" t="str">
        <f t="shared" si="716"/>
        <v/>
      </c>
      <c r="P1532" t="str">
        <f t="shared" si="717"/>
        <v/>
      </c>
      <c r="Q1532" t="str">
        <f t="shared" si="718"/>
        <v>Object</v>
      </c>
      <c r="R1532" t="str">
        <f t="shared" si="719"/>
        <v>"Core"</v>
      </c>
      <c r="S1532" t="str">
        <f t="shared" si="720"/>
        <v>"Piece"</v>
      </c>
      <c r="T1532" t="str">
        <f t="shared" si="721"/>
        <v>"fulfillsUldTypeCode"</v>
      </c>
      <c r="U1532" t="str">
        <f t="shared" si="722"/>
        <v>"Embedded"</v>
      </c>
      <c r="V1532" t="str">
        <f t="shared" si="723"/>
        <v>"CodeListElement"</v>
      </c>
      <c r="W1532">
        <f>IF($A1532="Implicit","",COUNTIFS($C$8:C1532,C1532,$A$8:A1532,"Explicit"))</f>
        <v>12</v>
      </c>
      <c r="X1532" t="str">
        <f t="shared" si="724"/>
        <v>"Individual piece or virtual grouping of pieces"</v>
      </c>
      <c r="Y1532" t="str">
        <f t="shared" si="725"/>
        <v>"Text holding an ULD Type Code if the Piece fulfills it before UnitComposition"</v>
      </c>
      <c r="Z1532" t="str">
        <f t="shared" si="726"/>
        <v>"false"</v>
      </c>
      <c r="AA1532" t="str">
        <f t="shared" si="727"/>
        <v>"false"</v>
      </c>
      <c r="AB1532" t="str">
        <f t="shared" si="728"/>
        <v>""</v>
      </c>
      <c r="AC1532" t="str">
        <f t="shared" si="729"/>
        <v>"https://onerecord.iata.org/ns/cargo#Piece"</v>
      </c>
      <c r="AD1532" t="str">
        <f t="shared" si="730"/>
        <v>"https://onerecord.iata.org/ns/cargo#fulfillsUldTypeCode"</v>
      </c>
      <c r="AE1532" t="str">
        <f t="shared" si="731"/>
        <v>"https://onerecord.iata.org/ns/cargo#CodeListElement"</v>
      </c>
      <c r="AF1532" t="str">
        <f t="shared" si="732"/>
        <v>"Core","Piece","fulfillsUldTypeCode","Embedded","CodeListElement",12,"Individual piece or virtual grouping of pieces","Text holding an ULD Type Code if the Piece fulfills it before UnitComposition","false","false","","https://onerecord.iata.org/ns/cargo#Piece","https://onerecord.iata.org/ns/cargo#fulfillsUldTypeCode","https://onerecord.iata.org/ns/cargo#CodeListElement"</v>
      </c>
      <c r="AG1532" t="str">
        <f t="shared" si="733"/>
        <v>"Core.Piece"</v>
      </c>
      <c r="AH1532" t="str">
        <f t="shared" si="734"/>
        <v>"fulfillsUldTypeCode"</v>
      </c>
      <c r="AI1532" t="str">
        <f t="shared" si="735"/>
        <v>"Embedded.CodeListElement"</v>
      </c>
      <c r="AJ1532" t="str">
        <f t="shared" si="736"/>
        <v>""</v>
      </c>
      <c r="AK1532" t="str">
        <f t="shared" si="737"/>
        <v>"hasOne"</v>
      </c>
      <c r="AL1532" t="str">
        <f t="shared" si="738"/>
        <v>"Core.Piece","fulfillsUldTypeCode","Embedded.CodeListElement","","hasOne"</v>
      </c>
      <c r="AN1532">
        <f>COUNTIF(View_conceptual!G:G,L1532)</f>
        <v>1</v>
      </c>
      <c r="AO1532">
        <f>COUNTIF(View_conceptual!H:H,L1532)+COUNTIF(View_conceptual!I:I,N1532)</f>
        <v>1</v>
      </c>
      <c r="AQ1532" t="str">
        <f t="shared" si="739"/>
        <v>"Core","Piece","fulfillsUldTypeCode","Embedded","CodeListElement",12,"Individual piece or virtual grouping of pieces","Text holding an ULD Type Code if the Piece fulfills it before UnitComposition","false","false","","https://onerecord.iata.org/ns/cargo#Piece","https://onerecord.iata.org/ns/cargo#fulfillsUldTypeCode","https://onerecord.iata.org/ns/cargo#CodeListElement"</v>
      </c>
      <c r="AR1532" t="str">
        <f t="shared" si="740"/>
        <v/>
      </c>
      <c r="AT1532">
        <f>COUNTIF(View_full!G:G,L1532)</f>
        <v>1</v>
      </c>
      <c r="AU1532">
        <f>COUNTIF(View_full!H:H,L1532)+COUNTIF(View_full!I:I,N1532)</f>
        <v>1</v>
      </c>
      <c r="AV1532">
        <f>COUNTIFS(Property_Manual!$A$2:$A$1206,Raw!L1532,Property_Manual!$B$2:$B$1206,Raw!M1532,Property_Manual!$C$2:$C$1206,Raw!N1532,Property_Manual!$D$2:$D$1206,Raw!O1532,Property_Manual!$F$2:$F$1206,"x")</f>
        <v>0</v>
      </c>
      <c r="AW1532" t="str">
        <f t="shared" si="741"/>
        <v>"Core","Piece","fulfillsUldTypeCode","Embedded","CodeListElement",12,"Individual piece or virtual grouping of pieces","Text holding an ULD Type Code if the Piece fulfills it before UnitComposition","false","false","","https://onerecord.iata.org/ns/cargo#Piece","https://onerecord.iata.org/ns/cargo#fulfillsUldTypeCode","https://onerecord.iata.org/ns/cargo#CodeListElement"</v>
      </c>
      <c r="AX1532" t="str">
        <f t="shared" si="742"/>
        <v/>
      </c>
      <c r="AY1532" t="str">
        <f t="shared" si="743"/>
        <v/>
      </c>
    </row>
    <row r="1533" spans="1:51" x14ac:dyDescent="0.2">
      <c r="A1533" s="5" t="s">
        <v>1254</v>
      </c>
      <c r="B1533" s="5" t="s">
        <v>20</v>
      </c>
      <c r="C1533" s="5" t="s">
        <v>109</v>
      </c>
      <c r="D1533" s="5" t="s">
        <v>135</v>
      </c>
      <c r="E1533" s="5" t="s">
        <v>49</v>
      </c>
      <c r="F1533" s="5" t="s">
        <v>86</v>
      </c>
      <c r="G1533">
        <v>1</v>
      </c>
      <c r="I1533" s="5" t="s">
        <v>110</v>
      </c>
      <c r="J1533" s="5" t="s">
        <v>136</v>
      </c>
      <c r="K1533" s="5"/>
      <c r="L1533" t="str">
        <f t="shared" si="713"/>
        <v>Piece</v>
      </c>
      <c r="M1533" t="str">
        <f t="shared" si="714"/>
        <v>grossWeight</v>
      </c>
      <c r="N1533" t="str">
        <f t="shared" si="715"/>
        <v>Value</v>
      </c>
      <c r="O1533" t="str">
        <f t="shared" si="716"/>
        <v/>
      </c>
      <c r="P1533" t="str">
        <f t="shared" si="717"/>
        <v/>
      </c>
      <c r="Q1533" t="str">
        <f t="shared" si="718"/>
        <v>Object</v>
      </c>
      <c r="R1533" t="str">
        <f t="shared" si="719"/>
        <v>"Core"</v>
      </c>
      <c r="S1533" t="str">
        <f t="shared" si="720"/>
        <v>"Piece"</v>
      </c>
      <c r="T1533" t="str">
        <f t="shared" si="721"/>
        <v>"grossWeight"</v>
      </c>
      <c r="U1533" t="str">
        <f t="shared" si="722"/>
        <v>"Embedded"</v>
      </c>
      <c r="V1533" t="str">
        <f t="shared" si="723"/>
        <v>"Value"</v>
      </c>
      <c r="W1533">
        <f>IF($A1533="Implicit","",COUNTIFS($C$8:C1533,C1533,$A$8:A1533,"Explicit"))</f>
        <v>13</v>
      </c>
      <c r="X1533" t="str">
        <f t="shared" si="724"/>
        <v>"Individual piece or virtual grouping of pieces"</v>
      </c>
      <c r="Y1533" t="str">
        <f t="shared" si="725"/>
        <v>"Weight details"</v>
      </c>
      <c r="Z1533" t="str">
        <f t="shared" si="726"/>
        <v>"false"</v>
      </c>
      <c r="AA1533" t="str">
        <f t="shared" si="727"/>
        <v>"false"</v>
      </c>
      <c r="AB1533" t="str">
        <f t="shared" si="728"/>
        <v>""</v>
      </c>
      <c r="AC1533" t="str">
        <f t="shared" si="729"/>
        <v>"https://onerecord.iata.org/ns/cargo#Piece"</v>
      </c>
      <c r="AD1533" t="str">
        <f t="shared" si="730"/>
        <v>"https://onerecord.iata.org/ns/cargo#grossWeight"</v>
      </c>
      <c r="AE1533" t="str">
        <f t="shared" si="731"/>
        <v>"https://onerecord.iata.org/ns/cargo#Value"</v>
      </c>
      <c r="AF1533" t="str">
        <f t="shared" si="732"/>
        <v>"Core","Piece","grossWeight","Embedded","Value",13,"Individual piece or virtual grouping of pieces","Weight details","false","false","","https://onerecord.iata.org/ns/cargo#Piece","https://onerecord.iata.org/ns/cargo#grossWeight","https://onerecord.iata.org/ns/cargo#Value"</v>
      </c>
      <c r="AG1533" t="str">
        <f t="shared" si="733"/>
        <v>"Core.Piece"</v>
      </c>
      <c r="AH1533" t="str">
        <f t="shared" si="734"/>
        <v>"grossWeight"</v>
      </c>
      <c r="AI1533" t="str">
        <f t="shared" si="735"/>
        <v>"Embedded.Value"</v>
      </c>
      <c r="AJ1533" t="str">
        <f t="shared" si="736"/>
        <v>""</v>
      </c>
      <c r="AK1533" t="str">
        <f t="shared" si="737"/>
        <v>"hasOne"</v>
      </c>
      <c r="AL1533" t="str">
        <f t="shared" si="738"/>
        <v>"Core.Piece","grossWeight","Embedded.Value","","hasOne"</v>
      </c>
      <c r="AN1533">
        <f>COUNTIF(View_conceptual!G:G,L1533)</f>
        <v>1</v>
      </c>
      <c r="AO1533">
        <f>COUNTIF(View_conceptual!H:H,L1533)+COUNTIF(View_conceptual!I:I,N1533)</f>
        <v>1</v>
      </c>
      <c r="AQ1533" t="str">
        <f t="shared" si="739"/>
        <v>"Core","Piece","grossWeight","Embedded","Value",13,"Individual piece or virtual grouping of pieces","Weight details","false","false","","https://onerecord.iata.org/ns/cargo#Piece","https://onerecord.iata.org/ns/cargo#grossWeight","https://onerecord.iata.org/ns/cargo#Value"</v>
      </c>
      <c r="AR1533" t="str">
        <f t="shared" si="740"/>
        <v/>
      </c>
      <c r="AT1533">
        <f>COUNTIF(View_full!G:G,L1533)</f>
        <v>1</v>
      </c>
      <c r="AU1533">
        <f>COUNTIF(View_full!H:H,L1533)+COUNTIF(View_full!I:I,N1533)</f>
        <v>1</v>
      </c>
      <c r="AV1533">
        <f>COUNTIFS(Property_Manual!$A$2:$A$1206,Raw!L1533,Property_Manual!$B$2:$B$1206,Raw!M1533,Property_Manual!$C$2:$C$1206,Raw!N1533,Property_Manual!$D$2:$D$1206,Raw!O1533,Property_Manual!$F$2:$F$1206,"x")</f>
        <v>0</v>
      </c>
      <c r="AW1533" t="str">
        <f t="shared" si="741"/>
        <v>"Core","Piece","grossWeight","Embedded","Value",13,"Individual piece or virtual grouping of pieces","Weight details","false","false","","https://onerecord.iata.org/ns/cargo#Piece","https://onerecord.iata.org/ns/cargo#grossWeight","https://onerecord.iata.org/ns/cargo#Value"</v>
      </c>
      <c r="AX1533" t="str">
        <f t="shared" si="742"/>
        <v/>
      </c>
      <c r="AY1533" t="str">
        <f t="shared" si="743"/>
        <v/>
      </c>
    </row>
    <row r="1534" spans="1:51" x14ac:dyDescent="0.2">
      <c r="A1534" s="5" t="s">
        <v>1254</v>
      </c>
      <c r="B1534" s="5" t="s">
        <v>20</v>
      </c>
      <c r="C1534" s="5" t="s">
        <v>109</v>
      </c>
      <c r="D1534" s="5" t="s">
        <v>139</v>
      </c>
      <c r="E1534" s="5" t="s">
        <v>3</v>
      </c>
      <c r="F1534" s="5" t="s">
        <v>140</v>
      </c>
      <c r="G1534">
        <v>1</v>
      </c>
      <c r="I1534" s="5" t="s">
        <v>110</v>
      </c>
      <c r="J1534" s="5" t="s">
        <v>141</v>
      </c>
      <c r="K1534" s="5"/>
      <c r="L1534" t="str">
        <f t="shared" si="713"/>
        <v>Piece</v>
      </c>
      <c r="M1534" t="str">
        <f t="shared" si="714"/>
        <v>loadType</v>
      </c>
      <c r="N1534" t="str">
        <f t="shared" si="715"/>
        <v>LoadType</v>
      </c>
      <c r="O1534" t="str">
        <f t="shared" si="716"/>
        <v/>
      </c>
      <c r="P1534" t="str">
        <f t="shared" si="717"/>
        <v/>
      </c>
      <c r="Q1534" t="str">
        <f t="shared" si="718"/>
        <v>Object</v>
      </c>
      <c r="R1534" t="str">
        <f t="shared" si="719"/>
        <v>"Core"</v>
      </c>
      <c r="S1534" t="str">
        <f t="shared" si="720"/>
        <v>"Piece"</v>
      </c>
      <c r="T1534" t="str">
        <f t="shared" si="721"/>
        <v>"loadType"</v>
      </c>
      <c r="U1534" t="str">
        <f t="shared" si="722"/>
        <v>"Enum"</v>
      </c>
      <c r="V1534" t="str">
        <f t="shared" si="723"/>
        <v>"LoadType"</v>
      </c>
      <c r="W1534">
        <f>IF($A1534="Implicit","",COUNTIFS($C$8:C1534,C1534,$A$8:A1534,"Explicit"))</f>
        <v>14</v>
      </c>
      <c r="X1534" t="str">
        <f t="shared" si="724"/>
        <v>"Individual piece or virtual grouping of pieces"</v>
      </c>
      <c r="Y1534" t="str">
        <f t="shared" si="725"/>
        <v>"Load type of the shipment or piece (Bulk; ULD; Pallet; Loose)"</v>
      </c>
      <c r="Z1534" t="str">
        <f t="shared" si="726"/>
        <v>"false"</v>
      </c>
      <c r="AA1534" t="str">
        <f t="shared" si="727"/>
        <v>"true"</v>
      </c>
      <c r="AB1534" t="str">
        <f t="shared" si="728"/>
        <v>""</v>
      </c>
      <c r="AC1534" t="str">
        <f t="shared" si="729"/>
        <v>"https://onerecord.iata.org/ns/cargo#Piece"</v>
      </c>
      <c r="AD1534" t="str">
        <f t="shared" si="730"/>
        <v>"https://onerecord.iata.org/ns/cargo#loadType"</v>
      </c>
      <c r="AE1534" t="str">
        <f t="shared" si="731"/>
        <v>"https://onerecord.iata.org/ns/cargo#LoadType"</v>
      </c>
      <c r="AF1534" t="str">
        <f t="shared" si="732"/>
        <v>"Core","Piece","loadType","Enum","LoadType",14,"Individual piece or virtual grouping of pieces","Load type of the shipment or piece (Bulk; ULD; Pallet; Loose)","false","true","","https://onerecord.iata.org/ns/cargo#Piece","https://onerecord.iata.org/ns/cargo#loadType","https://onerecord.iata.org/ns/cargo#LoadType"</v>
      </c>
      <c r="AG1534" t="str">
        <f t="shared" si="733"/>
        <v>"Core.Piece"</v>
      </c>
      <c r="AH1534" t="str">
        <f t="shared" si="734"/>
        <v>"loadType"</v>
      </c>
      <c r="AI1534" t="str">
        <f t="shared" si="735"/>
        <v>"Enum.LoadType"</v>
      </c>
      <c r="AJ1534" t="str">
        <f t="shared" si="736"/>
        <v>""</v>
      </c>
      <c r="AK1534" t="str">
        <f t="shared" si="737"/>
        <v>"hasOne"</v>
      </c>
      <c r="AL1534" t="str">
        <f t="shared" si="738"/>
        <v>"Core.Piece","loadType","Enum.LoadType","","hasOne"</v>
      </c>
      <c r="AN1534">
        <f>COUNTIF(View_conceptual!G:G,L1534)</f>
        <v>1</v>
      </c>
      <c r="AO1534">
        <f>COUNTIF(View_conceptual!H:H,L1534)+COUNTIF(View_conceptual!I:I,N1534)</f>
        <v>1</v>
      </c>
      <c r="AQ1534" t="str">
        <f t="shared" si="739"/>
        <v>"Core","Piece","loadType","Enum","LoadType",14,"Individual piece or virtual grouping of pieces","Load type of the shipment or piece (Bulk; ULD; Pallet; Loose)","false","true","","https://onerecord.iata.org/ns/cargo#Piece","https://onerecord.iata.org/ns/cargo#loadType","https://onerecord.iata.org/ns/cargo#LoadType"</v>
      </c>
      <c r="AR1534" t="str">
        <f t="shared" si="740"/>
        <v/>
      </c>
      <c r="AT1534">
        <f>COUNTIF(View_full!G:G,L1534)</f>
        <v>1</v>
      </c>
      <c r="AU1534">
        <f>COUNTIF(View_full!H:H,L1534)+COUNTIF(View_full!I:I,N1534)</f>
        <v>1</v>
      </c>
      <c r="AV1534">
        <f>COUNTIFS(Property_Manual!$A$2:$A$1206,Raw!L1534,Property_Manual!$B$2:$B$1206,Raw!M1534,Property_Manual!$C$2:$C$1206,Raw!N1534,Property_Manual!$D$2:$D$1206,Raw!O1534,Property_Manual!$F$2:$F$1206,"x")</f>
        <v>0</v>
      </c>
      <c r="AW1534" t="str">
        <f t="shared" si="741"/>
        <v>"Core","Piece","loadType","Enum","LoadType",14,"Individual piece or virtual grouping of pieces","Load type of the shipment or piece (Bulk; ULD; Pallet; Loose)","false","true","","https://onerecord.iata.org/ns/cargo#Piece","https://onerecord.iata.org/ns/cargo#loadType","https://onerecord.iata.org/ns/cargo#LoadType"</v>
      </c>
      <c r="AX1534" t="str">
        <f t="shared" si="742"/>
        <v/>
      </c>
      <c r="AY1534" t="str">
        <f t="shared" si="743"/>
        <v/>
      </c>
    </row>
    <row r="1535" spans="1:51" x14ac:dyDescent="0.2">
      <c r="A1535" s="5" t="s">
        <v>1254</v>
      </c>
      <c r="B1535" s="5" t="s">
        <v>20</v>
      </c>
      <c r="C1535" s="5" t="s">
        <v>109</v>
      </c>
      <c r="D1535" s="5" t="s">
        <v>142</v>
      </c>
      <c r="E1535" s="5" t="s">
        <v>20</v>
      </c>
      <c r="F1535" s="5" t="s">
        <v>143</v>
      </c>
      <c r="H1535" t="s">
        <v>790</v>
      </c>
      <c r="I1535" s="5" t="s">
        <v>110</v>
      </c>
      <c r="J1535" s="5" t="s">
        <v>144</v>
      </c>
      <c r="K1535" s="5"/>
      <c r="L1535" t="str">
        <f t="shared" si="713"/>
        <v>Piece</v>
      </c>
      <c r="M1535" t="str">
        <f t="shared" si="714"/>
        <v>ofShipment</v>
      </c>
      <c r="N1535" t="str">
        <f t="shared" si="715"/>
        <v>Shipment</v>
      </c>
      <c r="O1535" t="str">
        <f t="shared" si="716"/>
        <v>pieces</v>
      </c>
      <c r="P1535" t="str">
        <f t="shared" si="717"/>
        <v/>
      </c>
      <c r="Q1535" t="str">
        <f t="shared" si="718"/>
        <v>Object</v>
      </c>
      <c r="R1535" t="str">
        <f t="shared" si="719"/>
        <v>"Core"</v>
      </c>
      <c r="S1535" t="str">
        <f t="shared" si="720"/>
        <v>"Piece"</v>
      </c>
      <c r="T1535" t="str">
        <f t="shared" si="721"/>
        <v>"ofShipment"</v>
      </c>
      <c r="U1535" t="str">
        <f t="shared" si="722"/>
        <v>"Core"</v>
      </c>
      <c r="V1535" t="str">
        <f t="shared" si="723"/>
        <v>"Shipment"</v>
      </c>
      <c r="W1535">
        <f>IF($A1535="Implicit","",COUNTIFS($C$8:C1535,C1535,$A$8:A1535,"Explicit"))</f>
        <v>15</v>
      </c>
      <c r="X1535" t="str">
        <f t="shared" si="724"/>
        <v>"Individual piece or virtual grouping of pieces"</v>
      </c>
      <c r="Y1535" t="str">
        <f t="shared" si="725"/>
        <v>"Reference to the Shipment the Piece is assigned to"</v>
      </c>
      <c r="Z1535" t="str">
        <f t="shared" si="726"/>
        <v>"true"</v>
      </c>
      <c r="AA1535" t="str">
        <f t="shared" si="727"/>
        <v>"false"</v>
      </c>
      <c r="AB1535" t="str">
        <f t="shared" si="728"/>
        <v>""</v>
      </c>
      <c r="AC1535" t="str">
        <f t="shared" si="729"/>
        <v>"https://onerecord.iata.org/ns/cargo#Piece"</v>
      </c>
      <c r="AD1535" t="str">
        <f t="shared" si="730"/>
        <v>"https://onerecord.iata.org/ns/cargo#ofShipment"</v>
      </c>
      <c r="AE1535" t="str">
        <f t="shared" si="731"/>
        <v>"https://onerecord.iata.org/ns/cargo#Shipment"</v>
      </c>
      <c r="AF1535" t="str">
        <f t="shared" si="732"/>
        <v>"Core","Piece","ofShipment","Core","Shipment",15,"Individual piece or virtual grouping of pieces","Reference to the Shipment the Piece is assigned to","true","false","","https://onerecord.iata.org/ns/cargo#Piece","https://onerecord.iata.org/ns/cargo#ofShipment","https://onerecord.iata.org/ns/cargo#Shipment"</v>
      </c>
      <c r="AG1535" t="str">
        <f t="shared" si="733"/>
        <v>"Core.Piece"</v>
      </c>
      <c r="AH1535" t="str">
        <f t="shared" si="734"/>
        <v>"ofShipment"</v>
      </c>
      <c r="AI1535" t="str">
        <f t="shared" si="735"/>
        <v>"Core.Shipment"</v>
      </c>
      <c r="AJ1535" t="str">
        <f t="shared" si="736"/>
        <v>"pieces"</v>
      </c>
      <c r="AK1535" t="str">
        <f t="shared" si="737"/>
        <v>"hasMany"</v>
      </c>
      <c r="AL1535" t="str">
        <f t="shared" si="738"/>
        <v>"Core.Piece","ofShipment","Core.Shipment","pieces","hasMany"</v>
      </c>
      <c r="AN1535">
        <f>COUNTIF(View_conceptual!G:G,L1535)</f>
        <v>1</v>
      </c>
      <c r="AO1535">
        <f>COUNTIF(View_conceptual!H:H,L1535)+COUNTIF(View_conceptual!I:I,N1535)</f>
        <v>2</v>
      </c>
      <c r="AQ1535" t="str">
        <f t="shared" si="739"/>
        <v>"Core","Piece","ofShipment","Core","Shipment",15,"Individual piece or virtual grouping of pieces","Reference to the Shipment the Piece is assigned to","true","false","","https://onerecord.iata.org/ns/cargo#Piece","https://onerecord.iata.org/ns/cargo#ofShipment","https://onerecord.iata.org/ns/cargo#Shipment"</v>
      </c>
      <c r="AR1535" t="str">
        <f t="shared" si="740"/>
        <v>"Core.Piece","ofShipment","Core.Shipment","pieces","hasMany"</v>
      </c>
      <c r="AT1535">
        <f>COUNTIF(View_full!G:G,L1535)</f>
        <v>1</v>
      </c>
      <c r="AU1535">
        <f>COUNTIF(View_full!H:H,L1535)+COUNTIF(View_full!I:I,N1535)</f>
        <v>2</v>
      </c>
      <c r="AV1535">
        <f>COUNTIFS(Property_Manual!$A$2:$A$1206,Raw!L1535,Property_Manual!$B$2:$B$1206,Raw!M1535,Property_Manual!$C$2:$C$1206,Raw!N1535,Property_Manual!$D$2:$D$1206,Raw!O1535,Property_Manual!$F$2:$F$1206,"x")</f>
        <v>1</v>
      </c>
      <c r="AW1535" t="str">
        <f t="shared" si="741"/>
        <v>"Core","Piece","ofShipment","Core","Shipment",15,"Individual piece or virtual grouping of pieces","Reference to the Shipment the Piece is assigned to","true","false","","https://onerecord.iata.org/ns/cargo#Piece","https://onerecord.iata.org/ns/cargo#ofShipment","https://onerecord.iata.org/ns/cargo#Shipment"</v>
      </c>
      <c r="AX1535" t="str">
        <f t="shared" si="742"/>
        <v>"Core.Piece","ofShipment","Core.Shipment","pieces","hasMany"</v>
      </c>
      <c r="AY1535" t="str">
        <f t="shared" si="743"/>
        <v>"Core.Piece","ofShipment","Core.Shipment","pieces","hasMany"</v>
      </c>
    </row>
    <row r="1536" spans="1:51" x14ac:dyDescent="0.2">
      <c r="A1536" s="5" t="s">
        <v>1254</v>
      </c>
      <c r="B1536" s="5" t="s">
        <v>20</v>
      </c>
      <c r="C1536" s="5" t="s">
        <v>109</v>
      </c>
      <c r="D1536" s="5" t="s">
        <v>148</v>
      </c>
      <c r="E1536" t="s">
        <v>1197</v>
      </c>
      <c r="F1536" s="5" t="s">
        <v>2224</v>
      </c>
      <c r="G1536">
        <v>1</v>
      </c>
      <c r="I1536" s="5" t="s">
        <v>110</v>
      </c>
      <c r="J1536" s="5" t="s">
        <v>149</v>
      </c>
      <c r="K1536" s="5"/>
      <c r="L1536" t="str">
        <f t="shared" si="713"/>
        <v>Piece</v>
      </c>
      <c r="M1536" t="str">
        <f t="shared" si="714"/>
        <v>packageMarkCoded</v>
      </c>
      <c r="N1536" t="str">
        <f t="shared" si="715"/>
        <v>PackageMarkCode</v>
      </c>
      <c r="O1536" t="str">
        <f t="shared" si="716"/>
        <v/>
      </c>
      <c r="P1536" t="str">
        <f t="shared" si="717"/>
        <v/>
      </c>
      <c r="Q1536" t="str">
        <f t="shared" si="718"/>
        <v>Object</v>
      </c>
      <c r="R1536" t="str">
        <f t="shared" si="719"/>
        <v>"Core"</v>
      </c>
      <c r="S1536" t="str">
        <f t="shared" si="720"/>
        <v>"Piece"</v>
      </c>
      <c r="T1536" t="str">
        <f t="shared" si="721"/>
        <v>"packageMarkCoded"</v>
      </c>
      <c r="U1536" t="str">
        <f t="shared" si="722"/>
        <v>"CodeList"</v>
      </c>
      <c r="V1536" t="str">
        <f t="shared" si="723"/>
        <v>"PackageMarkCode"</v>
      </c>
      <c r="W1536">
        <f>IF($A1536="Implicit","",COUNTIFS($C$8:C1536,C1536,$A$8:A1536,"Explicit"))</f>
        <v>16</v>
      </c>
      <c r="X1536" t="str">
        <f t="shared" si="724"/>
        <v>"Individual piece or virtual grouping of pieces"</v>
      </c>
      <c r="Y1536" t="str">
        <f t="shared" si="725"/>
        <v>"Reference identifying how the package is marked. Field is hardcode to "SSCC-18"; "UPC" or "Other""</v>
      </c>
      <c r="Z1536" t="str">
        <f t="shared" si="726"/>
        <v>"false"</v>
      </c>
      <c r="AA1536" t="str">
        <f t="shared" si="727"/>
        <v>"true"</v>
      </c>
      <c r="AB1536" t="str">
        <f t="shared" si="728"/>
        <v>""</v>
      </c>
      <c r="AC1536" t="str">
        <f t="shared" si="729"/>
        <v>"https://onerecord.iata.org/ns/cargo#Piece"</v>
      </c>
      <c r="AD1536" t="str">
        <f t="shared" si="730"/>
        <v>"https://onerecord.iata.org/ns/cargo#packageMarkCoded"</v>
      </c>
      <c r="AE1536" t="str">
        <f t="shared" si="731"/>
        <v>"https://onerecord.iata.org/ns/code-lists/PackageMarkCode"</v>
      </c>
      <c r="AF1536" t="str">
        <f t="shared" si="732"/>
        <v>"Core","Piece","packageMarkCoded","CodeList","PackageMarkCode",16,"Individual piece or virtual grouping of pieces","Reference identifying how the package is marked. Field is hardcode to "SSCC-18"; "UPC" or "Other"","false","true","","https://onerecord.iata.org/ns/cargo#Piece","https://onerecord.iata.org/ns/cargo#packageMarkCoded","https://onerecord.iata.org/ns/code-lists/PackageMarkCode"</v>
      </c>
      <c r="AG1536" t="str">
        <f t="shared" si="733"/>
        <v>"Core.Piece"</v>
      </c>
      <c r="AH1536" t="str">
        <f t="shared" si="734"/>
        <v>"packageMarkCoded"</v>
      </c>
      <c r="AI1536" t="str">
        <f t="shared" si="735"/>
        <v>"CodeList.PackageMarkCode"</v>
      </c>
      <c r="AJ1536" t="str">
        <f t="shared" si="736"/>
        <v>""</v>
      </c>
      <c r="AK1536" t="str">
        <f t="shared" si="737"/>
        <v>"hasOne"</v>
      </c>
      <c r="AL1536" t="str">
        <f t="shared" si="738"/>
        <v>"Core.Piece","packageMarkCoded","CodeList.PackageMarkCode","","hasOne"</v>
      </c>
      <c r="AN1536">
        <f>COUNTIF(View_conceptual!G:G,L1536)</f>
        <v>1</v>
      </c>
      <c r="AO1536">
        <f>COUNTIF(View_conceptual!H:H,L1536)+COUNTIF(View_conceptual!I:I,N1536)</f>
        <v>1</v>
      </c>
      <c r="AQ1536" t="str">
        <f t="shared" si="739"/>
        <v>"Core","Piece","packageMarkCoded","CodeList","PackageMarkCode",16,"Individual piece or virtual grouping of pieces","Reference identifying how the package is marked. Field is hardcode to "SSCC-18"; "UPC" or "Other"","false","true","","https://onerecord.iata.org/ns/cargo#Piece","https://onerecord.iata.org/ns/cargo#packageMarkCoded","https://onerecord.iata.org/ns/code-lists/PackageMarkCode"</v>
      </c>
      <c r="AR1536" t="str">
        <f t="shared" si="740"/>
        <v/>
      </c>
      <c r="AT1536">
        <f>COUNTIF(View_full!G:G,L1536)</f>
        <v>1</v>
      </c>
      <c r="AU1536">
        <f>COUNTIF(View_full!H:H,L1536)+COUNTIF(View_full!I:I,N1536)</f>
        <v>1</v>
      </c>
      <c r="AV1536">
        <f>COUNTIFS(Property_Manual!$A$2:$A$1206,Raw!L1536,Property_Manual!$B$2:$B$1206,Raw!M1536,Property_Manual!$C$2:$C$1206,Raw!N1536,Property_Manual!$D$2:$D$1206,Raw!O1536,Property_Manual!$F$2:$F$1206,"x")</f>
        <v>0</v>
      </c>
      <c r="AW1536" t="str">
        <f t="shared" si="741"/>
        <v>"Core","Piece","packageMarkCoded","CodeList","PackageMarkCode",16,"Individual piece or virtual grouping of pieces","Reference identifying how the package is marked. Field is hardcode to "SSCC-18"; "UPC" or "Other"","false","true","","https://onerecord.iata.org/ns/cargo#Piece","https://onerecord.iata.org/ns/cargo#packageMarkCoded","https://onerecord.iata.org/ns/code-lists/PackageMarkCode"</v>
      </c>
      <c r="AX1536" t="str">
        <f t="shared" si="742"/>
        <v/>
      </c>
      <c r="AY1536" t="str">
        <f t="shared" si="743"/>
        <v/>
      </c>
    </row>
    <row r="1537" spans="1:51" x14ac:dyDescent="0.2">
      <c r="A1537" s="5" t="s">
        <v>1254</v>
      </c>
      <c r="B1537" s="5" t="s">
        <v>20</v>
      </c>
      <c r="C1537" s="5" t="s">
        <v>109</v>
      </c>
      <c r="D1537" s="5" t="s">
        <v>153</v>
      </c>
      <c r="E1537" s="5" t="s">
        <v>20</v>
      </c>
      <c r="F1537" s="5" t="s">
        <v>154</v>
      </c>
      <c r="H1537" t="s">
        <v>555</v>
      </c>
      <c r="I1537" s="5" t="s">
        <v>110</v>
      </c>
      <c r="J1537" s="5" t="s">
        <v>155</v>
      </c>
      <c r="K1537" s="5"/>
      <c r="L1537" t="str">
        <f t="shared" si="713"/>
        <v>Piece</v>
      </c>
      <c r="M1537" t="str">
        <f t="shared" si="714"/>
        <v>securityDeclarations</v>
      </c>
      <c r="N1537" t="str">
        <f t="shared" si="715"/>
        <v>SecurityDeclaration</v>
      </c>
      <c r="O1537" t="str">
        <f t="shared" si="716"/>
        <v>issuedForPiece</v>
      </c>
      <c r="P1537" t="str">
        <f t="shared" si="717"/>
        <v/>
      </c>
      <c r="Q1537" t="str">
        <f t="shared" si="718"/>
        <v>Object</v>
      </c>
      <c r="R1537" t="str">
        <f t="shared" si="719"/>
        <v>"Core"</v>
      </c>
      <c r="S1537" t="str">
        <f t="shared" si="720"/>
        <v>"Piece"</v>
      </c>
      <c r="T1537" t="str">
        <f t="shared" si="721"/>
        <v>"securityDeclarations"</v>
      </c>
      <c r="U1537" t="str">
        <f t="shared" si="722"/>
        <v>"Core"</v>
      </c>
      <c r="V1537" t="str">
        <f t="shared" si="723"/>
        <v>"SecurityDeclaration"</v>
      </c>
      <c r="W1537">
        <f>IF($A1537="Implicit","",COUNTIFS($C$8:C1537,C1537,$A$8:A1537,"Explicit"))</f>
        <v>17</v>
      </c>
      <c r="X1537" t="str">
        <f t="shared" si="724"/>
        <v>"Individual piece or virtual grouping of pieces"</v>
      </c>
      <c r="Y1537" t="str">
        <f t="shared" si="725"/>
        <v>"Security details of the piece"</v>
      </c>
      <c r="Z1537" t="str">
        <f t="shared" si="726"/>
        <v>"true"</v>
      </c>
      <c r="AA1537" t="str">
        <f t="shared" si="727"/>
        <v>"false"</v>
      </c>
      <c r="AB1537" t="str">
        <f t="shared" si="728"/>
        <v>""</v>
      </c>
      <c r="AC1537" t="str">
        <f t="shared" si="729"/>
        <v>"https://onerecord.iata.org/ns/cargo#Piece"</v>
      </c>
      <c r="AD1537" t="str">
        <f t="shared" si="730"/>
        <v>"https://onerecord.iata.org/ns/cargo#securityDeclarations"</v>
      </c>
      <c r="AE1537" t="str">
        <f t="shared" si="731"/>
        <v>"https://onerecord.iata.org/ns/cargo#SecurityDeclaration"</v>
      </c>
      <c r="AF1537" t="str">
        <f t="shared" si="732"/>
        <v>"Core","Piece","securityDeclarations","Core","SecurityDeclaration",17,"Individual piece or virtual grouping of pieces","Security details of the piece","true","false","","https://onerecord.iata.org/ns/cargo#Piece","https://onerecord.iata.org/ns/cargo#securityDeclarations","https://onerecord.iata.org/ns/cargo#SecurityDeclaration"</v>
      </c>
      <c r="AG1537" t="str">
        <f t="shared" si="733"/>
        <v>"Core.Piece"</v>
      </c>
      <c r="AH1537" t="str">
        <f t="shared" si="734"/>
        <v>"securityDeclarations"</v>
      </c>
      <c r="AI1537" t="str">
        <f t="shared" si="735"/>
        <v>"Core.SecurityDeclaration"</v>
      </c>
      <c r="AJ1537" t="str">
        <f t="shared" si="736"/>
        <v>"issuedForPiece"</v>
      </c>
      <c r="AK1537" t="str">
        <f t="shared" si="737"/>
        <v>"hasMany"</v>
      </c>
      <c r="AL1537" t="str">
        <f t="shared" si="738"/>
        <v>"Core.Piece","securityDeclarations","Core.SecurityDeclaration","issuedForPiece","hasMany"</v>
      </c>
      <c r="AN1537">
        <f>COUNTIF(View_conceptual!G:G,L1537)</f>
        <v>1</v>
      </c>
      <c r="AO1537">
        <f>COUNTIF(View_conceptual!H:H,L1537)+COUNTIF(View_conceptual!I:I,N1537)</f>
        <v>1</v>
      </c>
      <c r="AQ1537" t="str">
        <f t="shared" si="739"/>
        <v>"Core","Piece","securityDeclarations","Core","SecurityDeclaration",17,"Individual piece or virtual grouping of pieces","Security details of the piece","true","false","","https://onerecord.iata.org/ns/cargo#Piece","https://onerecord.iata.org/ns/cargo#securityDeclarations","https://onerecord.iata.org/ns/cargo#SecurityDeclaration"</v>
      </c>
      <c r="AR1537" t="str">
        <f t="shared" si="740"/>
        <v/>
      </c>
      <c r="AT1537">
        <f>COUNTIF(View_full!G:G,L1537)</f>
        <v>1</v>
      </c>
      <c r="AU1537">
        <f>COUNTIF(View_full!H:H,L1537)+COUNTIF(View_full!I:I,N1537)</f>
        <v>2</v>
      </c>
      <c r="AV1537">
        <f>COUNTIFS(Property_Manual!$A$2:$A$1206,Raw!L1537,Property_Manual!$B$2:$B$1206,Raw!M1537,Property_Manual!$C$2:$C$1206,Raw!N1537,Property_Manual!$D$2:$D$1206,Raw!O1537,Property_Manual!$F$2:$F$1206,"x")</f>
        <v>1</v>
      </c>
      <c r="AW1537" t="str">
        <f t="shared" si="741"/>
        <v>"Core","Piece","securityDeclarations","Core","SecurityDeclaration",17,"Individual piece or virtual grouping of pieces","Security details of the piece","true","false","","https://onerecord.iata.org/ns/cargo#Piece","https://onerecord.iata.org/ns/cargo#securityDeclarations","https://onerecord.iata.org/ns/cargo#SecurityDeclaration"</v>
      </c>
      <c r="AX1537" t="str">
        <f t="shared" si="742"/>
        <v>"Core.Piece","securityDeclarations","Core.SecurityDeclaration","issuedForPiece","hasMany"</v>
      </c>
      <c r="AY1537" t="str">
        <f t="shared" si="743"/>
        <v>"Core.Piece","securityDeclarations","Core.SecurityDeclaration","issuedForPiece","hasMany"</v>
      </c>
    </row>
    <row r="1538" spans="1:51" x14ac:dyDescent="0.2">
      <c r="A1538" s="5" t="s">
        <v>1254</v>
      </c>
      <c r="B1538" s="5" t="s">
        <v>20</v>
      </c>
      <c r="C1538" s="5" t="s">
        <v>109</v>
      </c>
      <c r="D1538" s="5" t="s">
        <v>182</v>
      </c>
      <c r="E1538" t="s">
        <v>49</v>
      </c>
      <c r="F1538" s="5" t="s">
        <v>183</v>
      </c>
      <c r="G1538">
        <v>1</v>
      </c>
      <c r="I1538" s="5" t="s">
        <v>110</v>
      </c>
      <c r="J1538" s="5" t="s">
        <v>184</v>
      </c>
      <c r="K1538" s="5"/>
      <c r="L1538" t="str">
        <f t="shared" si="713"/>
        <v>Piece</v>
      </c>
      <c r="M1538" t="str">
        <f t="shared" si="714"/>
        <v>temperatureInstructions</v>
      </c>
      <c r="N1538" t="str">
        <f t="shared" si="715"/>
        <v>TemperatureInstructions</v>
      </c>
      <c r="O1538" t="str">
        <f t="shared" si="716"/>
        <v/>
      </c>
      <c r="P1538" t="str">
        <f t="shared" si="717"/>
        <v/>
      </c>
      <c r="Q1538" t="str">
        <f t="shared" si="718"/>
        <v>Object</v>
      </c>
      <c r="R1538" t="str">
        <f t="shared" si="719"/>
        <v>"Core"</v>
      </c>
      <c r="S1538" t="str">
        <f t="shared" si="720"/>
        <v>"Piece"</v>
      </c>
      <c r="T1538" t="str">
        <f t="shared" si="721"/>
        <v>"temperatureInstructions"</v>
      </c>
      <c r="U1538" t="str">
        <f t="shared" si="722"/>
        <v>"Embedded"</v>
      </c>
      <c r="V1538" t="str">
        <f t="shared" si="723"/>
        <v>"TemperatureInstructions"</v>
      </c>
      <c r="W1538">
        <f>IF($A1538="Implicit","",COUNTIFS($C$8:C1538,C1538,$A$8:A1538,"Explicit"))</f>
        <v>18</v>
      </c>
      <c r="X1538" t="str">
        <f t="shared" si="724"/>
        <v>"Individual piece or virtual grouping of pieces"</v>
      </c>
      <c r="Y1538" t="str">
        <f t="shared" si="725"/>
        <v>"Temperature instructions if a specific range"</v>
      </c>
      <c r="Z1538" t="str">
        <f t="shared" si="726"/>
        <v>"false"</v>
      </c>
      <c r="AA1538" t="str">
        <f t="shared" si="727"/>
        <v>"false"</v>
      </c>
      <c r="AB1538" t="str">
        <f t="shared" si="728"/>
        <v>""</v>
      </c>
      <c r="AC1538" t="str">
        <f t="shared" si="729"/>
        <v>"https://onerecord.iata.org/ns/cargo#Piece"</v>
      </c>
      <c r="AD1538" t="str">
        <f t="shared" si="730"/>
        <v>"https://onerecord.iata.org/ns/cargo#temperatureInstructions"</v>
      </c>
      <c r="AE1538" t="str">
        <f t="shared" si="731"/>
        <v>"https://onerecord.iata.org/ns/cargo#TemperatureInstructions"</v>
      </c>
      <c r="AF1538" t="str">
        <f t="shared" si="732"/>
        <v>"Core","Piece","temperatureInstructions","Embedded","TemperatureInstructions",18,"Individual piece or virtual grouping of pieces","Temperature instructions if a specific range","false","false","","https://onerecord.iata.org/ns/cargo#Piece","https://onerecord.iata.org/ns/cargo#temperatureInstructions","https://onerecord.iata.org/ns/cargo#TemperatureInstructions"</v>
      </c>
      <c r="AG1538" t="str">
        <f t="shared" si="733"/>
        <v>"Core.Piece"</v>
      </c>
      <c r="AH1538" t="str">
        <f t="shared" si="734"/>
        <v>"temperatureInstructions"</v>
      </c>
      <c r="AI1538" t="str">
        <f t="shared" si="735"/>
        <v>"Embedded.TemperatureInstructions"</v>
      </c>
      <c r="AJ1538" t="str">
        <f t="shared" si="736"/>
        <v>""</v>
      </c>
      <c r="AK1538" t="str">
        <f t="shared" si="737"/>
        <v>"hasOne"</v>
      </c>
      <c r="AL1538" t="str">
        <f t="shared" si="738"/>
        <v>"Core.Piece","temperatureInstructions","Embedded.TemperatureInstructions","","hasOne"</v>
      </c>
      <c r="AN1538">
        <f>COUNTIF(View_conceptual!G:G,L1538)</f>
        <v>1</v>
      </c>
      <c r="AO1538">
        <f>COUNTIF(View_conceptual!H:H,L1538)+COUNTIF(View_conceptual!I:I,N1538)</f>
        <v>1</v>
      </c>
      <c r="AQ1538" t="str">
        <f t="shared" si="739"/>
        <v>"Core","Piece","temperatureInstructions","Embedded","TemperatureInstructions",18,"Individual piece or virtual grouping of pieces","Temperature instructions if a specific range","false","false","","https://onerecord.iata.org/ns/cargo#Piece","https://onerecord.iata.org/ns/cargo#temperatureInstructions","https://onerecord.iata.org/ns/cargo#TemperatureInstructions"</v>
      </c>
      <c r="AR1538" t="str">
        <f t="shared" si="740"/>
        <v/>
      </c>
      <c r="AT1538">
        <f>COUNTIF(View_full!G:G,L1538)</f>
        <v>1</v>
      </c>
      <c r="AU1538">
        <f>COUNTIF(View_full!H:H,L1538)+COUNTIF(View_full!I:I,N1538)</f>
        <v>1</v>
      </c>
      <c r="AV1538">
        <f>COUNTIFS(Property_Manual!$A$2:$A$1206,Raw!L1538,Property_Manual!$B$2:$B$1206,Raw!M1538,Property_Manual!$C$2:$C$1206,Raw!N1538,Property_Manual!$D$2:$D$1206,Raw!O1538,Property_Manual!$F$2:$F$1206,"x")</f>
        <v>0</v>
      </c>
      <c r="AW1538" t="str">
        <f t="shared" si="741"/>
        <v>"Core","Piece","temperatureInstructions","Embedded","TemperatureInstructions",18,"Individual piece or virtual grouping of pieces","Temperature instructions if a specific range","false","false","","https://onerecord.iata.org/ns/cargo#Piece","https://onerecord.iata.org/ns/cargo#temperatureInstructions","https://onerecord.iata.org/ns/cargo#TemperatureInstructions"</v>
      </c>
      <c r="AX1538" t="str">
        <f t="shared" si="742"/>
        <v/>
      </c>
      <c r="AY1538" t="str">
        <f t="shared" si="743"/>
        <v/>
      </c>
    </row>
    <row r="1539" spans="1:51" x14ac:dyDescent="0.2">
      <c r="A1539" s="5" t="s">
        <v>1255</v>
      </c>
      <c r="B1539" s="5" t="s">
        <v>20</v>
      </c>
      <c r="C1539" s="5" t="s">
        <v>109</v>
      </c>
      <c r="D1539" s="5" t="s">
        <v>38</v>
      </c>
      <c r="E1539" t="s">
        <v>1209</v>
      </c>
      <c r="F1539" s="5" t="s">
        <v>23</v>
      </c>
      <c r="H1539" t="s">
        <v>415</v>
      </c>
      <c r="I1539" s="5" t="s">
        <v>110</v>
      </c>
      <c r="J1539" s="5" t="s">
        <v>39</v>
      </c>
      <c r="K1539" s="5"/>
      <c r="L1539" t="str">
        <f t="shared" si="713"/>
        <v>Piece</v>
      </c>
      <c r="M1539" t="str">
        <f t="shared" si="714"/>
        <v>checks</v>
      </c>
      <c r="N1539" t="str">
        <f t="shared" si="715"/>
        <v>Check</v>
      </c>
      <c r="O1539" t="str">
        <f t="shared" si="716"/>
        <v>checkedObject</v>
      </c>
      <c r="P1539" t="str">
        <f t="shared" si="717"/>
        <v/>
      </c>
      <c r="Q1539" t="str">
        <f t="shared" si="718"/>
        <v>Object</v>
      </c>
      <c r="R1539" t="str">
        <f t="shared" si="719"/>
        <v/>
      </c>
      <c r="S1539" t="str">
        <f t="shared" si="720"/>
        <v/>
      </c>
      <c r="T1539" t="str">
        <f t="shared" si="721"/>
        <v/>
      </c>
      <c r="U1539" t="str">
        <f t="shared" si="722"/>
        <v/>
      </c>
      <c r="V1539" t="str">
        <f t="shared" si="723"/>
        <v/>
      </c>
      <c r="W1539" t="str">
        <f>IF($A1539="Implicit","",COUNTIFS($C$8:C1539,C1539,$A$8:A1539,"Explicit"))</f>
        <v/>
      </c>
      <c r="X1539" t="str">
        <f t="shared" si="724"/>
        <v/>
      </c>
      <c r="Y1539" t="str">
        <f t="shared" si="725"/>
        <v/>
      </c>
      <c r="Z1539" t="str">
        <f t="shared" si="726"/>
        <v/>
      </c>
      <c r="AA1539" t="str">
        <f t="shared" si="727"/>
        <v/>
      </c>
      <c r="AB1539" t="str">
        <f t="shared" si="728"/>
        <v/>
      </c>
      <c r="AC1539" t="str">
        <f t="shared" si="729"/>
        <v/>
      </c>
      <c r="AD1539" t="str">
        <f t="shared" si="730"/>
        <v/>
      </c>
      <c r="AE1539" t="str">
        <f t="shared" si="731"/>
        <v/>
      </c>
      <c r="AF1539" t="str">
        <f t="shared" si="732"/>
        <v/>
      </c>
      <c r="AG1539" t="str">
        <f t="shared" si="733"/>
        <v>"Core.Piece"</v>
      </c>
      <c r="AH1539" t="str">
        <f t="shared" si="734"/>
        <v>"checks"</v>
      </c>
      <c r="AI1539" t="str">
        <f t="shared" si="735"/>
        <v>"Action.Check"</v>
      </c>
      <c r="AJ1539" t="str">
        <f t="shared" si="736"/>
        <v>"checkedObject"</v>
      </c>
      <c r="AK1539" t="str">
        <f t="shared" si="737"/>
        <v>"hasMany"</v>
      </c>
      <c r="AL1539" t="str">
        <f t="shared" si="738"/>
        <v>"Core.Piece","checks","Action.Check","checkedObject","hasMany"</v>
      </c>
      <c r="AN1539">
        <f>COUNTIF(View_conceptual!G:G,L1539)</f>
        <v>1</v>
      </c>
      <c r="AO1539">
        <f>COUNTIF(View_conceptual!H:H,L1539)+COUNTIF(View_conceptual!I:I,N1539)</f>
        <v>1</v>
      </c>
      <c r="AQ1539" t="str">
        <f t="shared" si="739"/>
        <v/>
      </c>
      <c r="AR1539" t="str">
        <f t="shared" si="740"/>
        <v/>
      </c>
      <c r="AT1539">
        <f>COUNTIF(View_full!G:G,L1539)</f>
        <v>1</v>
      </c>
      <c r="AU1539">
        <f>COUNTIF(View_full!H:H,L1539)+COUNTIF(View_full!I:I,N1539)</f>
        <v>1</v>
      </c>
      <c r="AV1539">
        <f>COUNTIFS(Property_Manual!$A$2:$A$1206,Raw!L1539,Property_Manual!$B$2:$B$1206,Raw!M1539,Property_Manual!$C$2:$C$1206,Raw!N1539,Property_Manual!$D$2:$D$1206,Raw!O1539,Property_Manual!$F$2:$F$1206,"x")</f>
        <v>0</v>
      </c>
      <c r="AW1539" t="str">
        <f t="shared" si="741"/>
        <v/>
      </c>
      <c r="AX1539" t="str">
        <f t="shared" si="742"/>
        <v/>
      </c>
      <c r="AY1539" t="str">
        <f t="shared" si="743"/>
        <v/>
      </c>
    </row>
    <row r="1540" spans="1:51" x14ac:dyDescent="0.2">
      <c r="A1540" s="5" t="s">
        <v>1255</v>
      </c>
      <c r="B1540" s="5" t="s">
        <v>20</v>
      </c>
      <c r="C1540" s="5" t="s">
        <v>109</v>
      </c>
      <c r="D1540" s="5" t="s">
        <v>43</v>
      </c>
      <c r="E1540" t="s">
        <v>1198</v>
      </c>
      <c r="F1540" s="5" t="s">
        <v>44</v>
      </c>
      <c r="H1540" t="s">
        <v>654</v>
      </c>
      <c r="I1540" s="5" t="s">
        <v>110</v>
      </c>
      <c r="J1540" s="5" t="s">
        <v>45</v>
      </c>
      <c r="K1540" s="5"/>
      <c r="L1540" t="str">
        <f t="shared" si="713"/>
        <v>Piece</v>
      </c>
      <c r="M1540" t="str">
        <f t="shared" si="714"/>
        <v>externalReferences</v>
      </c>
      <c r="N1540" t="str">
        <f t="shared" si="715"/>
        <v>ExternalReference</v>
      </c>
      <c r="O1540" t="str">
        <f t="shared" si="716"/>
        <v>referenceForObjects</v>
      </c>
      <c r="P1540" t="str">
        <f t="shared" si="717"/>
        <v/>
      </c>
      <c r="Q1540" t="str">
        <f t="shared" si="718"/>
        <v>Object</v>
      </c>
      <c r="R1540" t="str">
        <f t="shared" si="719"/>
        <v/>
      </c>
      <c r="S1540" t="str">
        <f t="shared" si="720"/>
        <v/>
      </c>
      <c r="T1540" t="str">
        <f t="shared" si="721"/>
        <v/>
      </c>
      <c r="U1540" t="str">
        <f t="shared" si="722"/>
        <v/>
      </c>
      <c r="V1540" t="str">
        <f t="shared" si="723"/>
        <v/>
      </c>
      <c r="W1540" t="str">
        <f>IF($A1540="Implicit","",COUNTIFS($C$8:C1540,C1540,$A$8:A1540,"Explicit"))</f>
        <v/>
      </c>
      <c r="X1540" t="str">
        <f t="shared" si="724"/>
        <v/>
      </c>
      <c r="Y1540" t="str">
        <f t="shared" si="725"/>
        <v/>
      </c>
      <c r="Z1540" t="str">
        <f t="shared" si="726"/>
        <v/>
      </c>
      <c r="AA1540" t="str">
        <f t="shared" si="727"/>
        <v/>
      </c>
      <c r="AB1540" t="str">
        <f t="shared" si="728"/>
        <v/>
      </c>
      <c r="AC1540" t="str">
        <f t="shared" si="729"/>
        <v/>
      </c>
      <c r="AD1540" t="str">
        <f t="shared" si="730"/>
        <v/>
      </c>
      <c r="AE1540" t="str">
        <f t="shared" si="731"/>
        <v/>
      </c>
      <c r="AF1540" t="str">
        <f t="shared" si="732"/>
        <v/>
      </c>
      <c r="AG1540" t="str">
        <f t="shared" si="733"/>
        <v>"Core.Piece"</v>
      </c>
      <c r="AH1540" t="str">
        <f t="shared" si="734"/>
        <v>"externalReferences"</v>
      </c>
      <c r="AI1540" t="str">
        <f t="shared" si="735"/>
        <v>"Common.ExternalReference"</v>
      </c>
      <c r="AJ1540" t="str">
        <f t="shared" si="736"/>
        <v>"referenceForObjects"</v>
      </c>
      <c r="AK1540" t="str">
        <f t="shared" si="737"/>
        <v>"hasMany"</v>
      </c>
      <c r="AL1540" t="str">
        <f t="shared" si="738"/>
        <v>"Core.Piece","externalReferences","Common.ExternalReference","referenceForObjects","hasMany"</v>
      </c>
      <c r="AN1540">
        <f>COUNTIF(View_conceptual!G:G,L1540)</f>
        <v>1</v>
      </c>
      <c r="AO1540">
        <f>COUNTIF(View_conceptual!H:H,L1540)+COUNTIF(View_conceptual!I:I,N1540)</f>
        <v>1</v>
      </c>
      <c r="AQ1540" t="str">
        <f t="shared" si="739"/>
        <v/>
      </c>
      <c r="AR1540" t="str">
        <f t="shared" si="740"/>
        <v/>
      </c>
      <c r="AT1540">
        <f>COUNTIF(View_full!G:G,L1540)</f>
        <v>1</v>
      </c>
      <c r="AU1540">
        <f>COUNTIF(View_full!H:H,L1540)+COUNTIF(View_full!I:I,N1540)</f>
        <v>1</v>
      </c>
      <c r="AV1540">
        <f>COUNTIFS(Property_Manual!$A$2:$A$1206,Raw!L1540,Property_Manual!$B$2:$B$1206,Raw!M1540,Property_Manual!$C$2:$C$1206,Raw!N1540,Property_Manual!$D$2:$D$1206,Raw!O1540,Property_Manual!$F$2:$F$1206,"x")</f>
        <v>0</v>
      </c>
      <c r="AW1540" t="str">
        <f t="shared" si="741"/>
        <v/>
      </c>
      <c r="AX1540" t="str">
        <f t="shared" si="742"/>
        <v/>
      </c>
      <c r="AY1540" t="str">
        <f t="shared" si="743"/>
        <v/>
      </c>
    </row>
    <row r="1541" spans="1:51" x14ac:dyDescent="0.2">
      <c r="A1541" s="5" t="s">
        <v>1255</v>
      </c>
      <c r="B1541" s="5" t="s">
        <v>20</v>
      </c>
      <c r="C1541" s="5" t="s">
        <v>109</v>
      </c>
      <c r="D1541" s="5" t="s">
        <v>111</v>
      </c>
      <c r="E1541" s="5" t="s">
        <v>1198</v>
      </c>
      <c r="F1541" s="5" t="s">
        <v>112</v>
      </c>
      <c r="H1541" t="s">
        <v>222</v>
      </c>
      <c r="I1541" s="5" t="s">
        <v>110</v>
      </c>
      <c r="J1541" s="5" t="s">
        <v>113</v>
      </c>
      <c r="K1541" s="5"/>
      <c r="L1541" t="str">
        <f t="shared" si="713"/>
        <v>Piece</v>
      </c>
      <c r="M1541" t="str">
        <f t="shared" si="714"/>
        <v>attachedIotDevices</v>
      </c>
      <c r="N1541" t="str">
        <f t="shared" si="715"/>
        <v>IotDevice</v>
      </c>
      <c r="O1541" t="str">
        <f t="shared" si="716"/>
        <v>attachedToObject</v>
      </c>
      <c r="P1541" t="str">
        <f t="shared" si="717"/>
        <v/>
      </c>
      <c r="Q1541" t="str">
        <f t="shared" si="718"/>
        <v>Object</v>
      </c>
      <c r="R1541" t="str">
        <f t="shared" si="719"/>
        <v/>
      </c>
      <c r="S1541" t="str">
        <f t="shared" si="720"/>
        <v/>
      </c>
      <c r="T1541" t="str">
        <f t="shared" si="721"/>
        <v/>
      </c>
      <c r="U1541" t="str">
        <f t="shared" si="722"/>
        <v/>
      </c>
      <c r="V1541" t="str">
        <f t="shared" si="723"/>
        <v/>
      </c>
      <c r="W1541" t="str">
        <f>IF($A1541="Implicit","",COUNTIFS($C$8:C1541,C1541,$A$8:A1541,"Explicit"))</f>
        <v/>
      </c>
      <c r="X1541" t="str">
        <f t="shared" si="724"/>
        <v/>
      </c>
      <c r="Y1541" t="str">
        <f t="shared" si="725"/>
        <v/>
      </c>
      <c r="Z1541" t="str">
        <f t="shared" si="726"/>
        <v/>
      </c>
      <c r="AA1541" t="str">
        <f t="shared" si="727"/>
        <v/>
      </c>
      <c r="AB1541" t="str">
        <f t="shared" si="728"/>
        <v/>
      </c>
      <c r="AC1541" t="str">
        <f t="shared" si="729"/>
        <v/>
      </c>
      <c r="AD1541" t="str">
        <f t="shared" si="730"/>
        <v/>
      </c>
      <c r="AE1541" t="str">
        <f t="shared" si="731"/>
        <v/>
      </c>
      <c r="AF1541" t="str">
        <f t="shared" si="732"/>
        <v/>
      </c>
      <c r="AG1541" t="str">
        <f t="shared" si="733"/>
        <v>"Core.Piece"</v>
      </c>
      <c r="AH1541" t="str">
        <f t="shared" si="734"/>
        <v>"attachedIotDevices"</v>
      </c>
      <c r="AI1541" t="str">
        <f t="shared" si="735"/>
        <v>"Common.IotDevice"</v>
      </c>
      <c r="AJ1541" t="str">
        <f t="shared" si="736"/>
        <v>"attachedToObject"</v>
      </c>
      <c r="AK1541" t="str">
        <f t="shared" si="737"/>
        <v>"hasMany"</v>
      </c>
      <c r="AL1541" t="str">
        <f t="shared" si="738"/>
        <v>"Core.Piece","attachedIotDevices","Common.IotDevice","attachedToObject","hasMany"</v>
      </c>
      <c r="AN1541">
        <f>COUNTIF(View_conceptual!G:G,L1541)</f>
        <v>1</v>
      </c>
      <c r="AO1541">
        <f>COUNTIF(View_conceptual!H:H,L1541)+COUNTIF(View_conceptual!I:I,N1541)</f>
        <v>1</v>
      </c>
      <c r="AQ1541" t="str">
        <f t="shared" si="739"/>
        <v/>
      </c>
      <c r="AR1541" t="str">
        <f t="shared" si="740"/>
        <v/>
      </c>
      <c r="AT1541">
        <f>COUNTIF(View_full!G:G,L1541)</f>
        <v>1</v>
      </c>
      <c r="AU1541">
        <f>COUNTIF(View_full!H:H,L1541)+COUNTIF(View_full!I:I,N1541)</f>
        <v>1</v>
      </c>
      <c r="AV1541">
        <f>COUNTIFS(Property_Manual!$A$2:$A$1206,Raw!L1541,Property_Manual!$B$2:$B$1206,Raw!M1541,Property_Manual!$C$2:$C$1206,Raw!N1541,Property_Manual!$D$2:$D$1206,Raw!O1541,Property_Manual!$F$2:$F$1206,"x")</f>
        <v>0</v>
      </c>
      <c r="AW1541" t="str">
        <f t="shared" si="741"/>
        <v/>
      </c>
      <c r="AX1541" t="str">
        <f t="shared" si="742"/>
        <v/>
      </c>
      <c r="AY1541" t="str">
        <f t="shared" si="743"/>
        <v/>
      </c>
    </row>
    <row r="1542" spans="1:51" x14ac:dyDescent="0.2">
      <c r="A1542" s="5" t="s">
        <v>1255</v>
      </c>
      <c r="B1542" s="5" t="s">
        <v>20</v>
      </c>
      <c r="C1542" s="5" t="s">
        <v>109</v>
      </c>
      <c r="D1542" s="5" t="s">
        <v>114</v>
      </c>
      <c r="E1542" s="5" t="s">
        <v>1209</v>
      </c>
      <c r="F1542" s="5" t="s">
        <v>439</v>
      </c>
      <c r="H1542" t="s">
        <v>443</v>
      </c>
      <c r="I1542" s="5" t="s">
        <v>110</v>
      </c>
      <c r="J1542" s="5" t="s">
        <v>116</v>
      </c>
      <c r="K1542" s="5"/>
      <c r="L1542" t="str">
        <f t="shared" si="713"/>
        <v>Piece</v>
      </c>
      <c r="M1542" t="str">
        <f t="shared" si="714"/>
        <v>involvedInActions</v>
      </c>
      <c r="N1542" t="str">
        <f t="shared" si="715"/>
        <v>Composing</v>
      </c>
      <c r="O1542" t="str">
        <f t="shared" si="716"/>
        <v>composedPieces</v>
      </c>
      <c r="P1542" t="str">
        <f t="shared" si="717"/>
        <v/>
      </c>
      <c r="Q1542" t="str">
        <f t="shared" si="718"/>
        <v>Object</v>
      </c>
      <c r="R1542" t="str">
        <f t="shared" si="719"/>
        <v/>
      </c>
      <c r="S1542" t="str">
        <f t="shared" si="720"/>
        <v/>
      </c>
      <c r="T1542" t="str">
        <f t="shared" si="721"/>
        <v/>
      </c>
      <c r="U1542" t="str">
        <f t="shared" si="722"/>
        <v/>
      </c>
      <c r="V1542" t="str">
        <f t="shared" si="723"/>
        <v/>
      </c>
      <c r="W1542" t="str">
        <f>IF($A1542="Implicit","",COUNTIFS($C$8:C1542,C1542,$A$8:A1542,"Explicit"))</f>
        <v/>
      </c>
      <c r="X1542" t="str">
        <f t="shared" si="724"/>
        <v/>
      </c>
      <c r="Y1542" t="str">
        <f t="shared" si="725"/>
        <v/>
      </c>
      <c r="Z1542" t="str">
        <f t="shared" si="726"/>
        <v/>
      </c>
      <c r="AA1542" t="str">
        <f t="shared" si="727"/>
        <v/>
      </c>
      <c r="AB1542" t="str">
        <f t="shared" si="728"/>
        <v/>
      </c>
      <c r="AC1542" t="str">
        <f t="shared" si="729"/>
        <v/>
      </c>
      <c r="AD1542" t="str">
        <f t="shared" si="730"/>
        <v/>
      </c>
      <c r="AE1542" t="str">
        <f t="shared" si="731"/>
        <v/>
      </c>
      <c r="AF1542" t="str">
        <f t="shared" si="732"/>
        <v/>
      </c>
      <c r="AG1542" t="str">
        <f t="shared" si="733"/>
        <v>"Core.Piece"</v>
      </c>
      <c r="AH1542" t="str">
        <f t="shared" si="734"/>
        <v>"involvedInActions"</v>
      </c>
      <c r="AI1542" t="str">
        <f t="shared" si="735"/>
        <v>"Action.Composing"</v>
      </c>
      <c r="AJ1542" t="str">
        <f t="shared" si="736"/>
        <v>"composedPieces"</v>
      </c>
      <c r="AK1542" t="str">
        <f t="shared" si="737"/>
        <v>"hasMany"</v>
      </c>
      <c r="AL1542" t="str">
        <f t="shared" si="738"/>
        <v>"Core.Piece","involvedInActions","Action.Composing","composedPieces","hasMany"</v>
      </c>
      <c r="AN1542">
        <f>COUNTIF(View_conceptual!G:G,L1542)</f>
        <v>1</v>
      </c>
      <c r="AO1542">
        <f>COUNTIF(View_conceptual!H:H,L1542)+COUNTIF(View_conceptual!I:I,N1542)</f>
        <v>2</v>
      </c>
      <c r="AQ1542" t="str">
        <f t="shared" si="739"/>
        <v/>
      </c>
      <c r="AR1542" t="str">
        <f t="shared" si="740"/>
        <v>"Core.Piece","involvedInActions","Action.Composing","composedPieces","hasMany"</v>
      </c>
      <c r="AT1542">
        <f>COUNTIF(View_full!G:G,L1542)</f>
        <v>1</v>
      </c>
      <c r="AU1542">
        <f>COUNTIF(View_full!H:H,L1542)+COUNTIF(View_full!I:I,N1542)</f>
        <v>2</v>
      </c>
      <c r="AV1542">
        <f>COUNTIFS(Property_Manual!$A$2:$A$1206,Raw!L1542,Property_Manual!$B$2:$B$1206,Raw!M1542,Property_Manual!$C$2:$C$1206,Raw!N1542,Property_Manual!$D$2:$D$1206,Raw!O1542,Property_Manual!$F$2:$F$1206,"x")</f>
        <v>1</v>
      </c>
      <c r="AW1542" t="str">
        <f t="shared" si="741"/>
        <v/>
      </c>
      <c r="AX1542" t="str">
        <f t="shared" si="742"/>
        <v>"Core.Piece","involvedInActions","Action.Composing","composedPieces","hasMany"</v>
      </c>
      <c r="AY1542" t="str">
        <f t="shared" si="743"/>
        <v>"Core.Piece","involvedInActions","Action.Composing","composedPieces","hasMany"</v>
      </c>
    </row>
    <row r="1543" spans="1:51" x14ac:dyDescent="0.2">
      <c r="A1543" s="5" t="s">
        <v>1255</v>
      </c>
      <c r="B1543" s="5" t="s">
        <v>20</v>
      </c>
      <c r="C1543" s="5" t="s">
        <v>109</v>
      </c>
      <c r="D1543" s="5" t="s">
        <v>114</v>
      </c>
      <c r="E1543" s="5" t="s">
        <v>1209</v>
      </c>
      <c r="F1543" s="5" t="s">
        <v>829</v>
      </c>
      <c r="H1543" t="s">
        <v>833</v>
      </c>
      <c r="I1543" s="5" t="s">
        <v>110</v>
      </c>
      <c r="J1543" s="5" t="s">
        <v>116</v>
      </c>
      <c r="K1543" s="5"/>
      <c r="L1543" t="str">
        <f t="shared" si="713"/>
        <v>Piece</v>
      </c>
      <c r="M1543" t="str">
        <f t="shared" si="714"/>
        <v>involvedInActions</v>
      </c>
      <c r="N1543" t="str">
        <f t="shared" si="715"/>
        <v>Loading</v>
      </c>
      <c r="O1543" t="str">
        <f t="shared" si="716"/>
        <v>loadedPieces</v>
      </c>
      <c r="P1543" t="str">
        <f t="shared" si="717"/>
        <v/>
      </c>
      <c r="Q1543" t="str">
        <f t="shared" si="718"/>
        <v>Object</v>
      </c>
      <c r="R1543" t="str">
        <f t="shared" si="719"/>
        <v/>
      </c>
      <c r="S1543" t="str">
        <f t="shared" si="720"/>
        <v/>
      </c>
      <c r="T1543" t="str">
        <f t="shared" si="721"/>
        <v/>
      </c>
      <c r="U1543" t="str">
        <f t="shared" si="722"/>
        <v/>
      </c>
      <c r="V1543" t="str">
        <f t="shared" si="723"/>
        <v/>
      </c>
      <c r="W1543" t="str">
        <f>IF($A1543="Implicit","",COUNTIFS($C$8:C1543,C1543,$A$8:A1543,"Explicit"))</f>
        <v/>
      </c>
      <c r="X1543" t="str">
        <f t="shared" si="724"/>
        <v/>
      </c>
      <c r="Y1543" t="str">
        <f t="shared" si="725"/>
        <v/>
      </c>
      <c r="Z1543" t="str">
        <f t="shared" si="726"/>
        <v/>
      </c>
      <c r="AA1543" t="str">
        <f t="shared" si="727"/>
        <v/>
      </c>
      <c r="AB1543" t="str">
        <f t="shared" si="728"/>
        <v/>
      </c>
      <c r="AC1543" t="str">
        <f t="shared" si="729"/>
        <v/>
      </c>
      <c r="AD1543" t="str">
        <f t="shared" si="730"/>
        <v/>
      </c>
      <c r="AE1543" t="str">
        <f t="shared" si="731"/>
        <v/>
      </c>
      <c r="AF1543" t="str">
        <f t="shared" si="732"/>
        <v/>
      </c>
      <c r="AG1543" t="str">
        <f t="shared" si="733"/>
        <v>"Core.Piece"</v>
      </c>
      <c r="AH1543" t="str">
        <f t="shared" si="734"/>
        <v>"involvedInActions"</v>
      </c>
      <c r="AI1543" t="str">
        <f t="shared" si="735"/>
        <v>"Action.Loading"</v>
      </c>
      <c r="AJ1543" t="str">
        <f t="shared" si="736"/>
        <v>"loadedPieces"</v>
      </c>
      <c r="AK1543" t="str">
        <f t="shared" si="737"/>
        <v>"hasMany"</v>
      </c>
      <c r="AL1543" t="str">
        <f t="shared" si="738"/>
        <v>"Core.Piece","involvedInActions","Action.Loading","loadedPieces","hasMany"</v>
      </c>
      <c r="AN1543">
        <f>COUNTIF(View_conceptual!G:G,L1543)</f>
        <v>1</v>
      </c>
      <c r="AO1543">
        <f>COUNTIF(View_conceptual!H:H,L1543)+COUNTIF(View_conceptual!I:I,N1543)</f>
        <v>2</v>
      </c>
      <c r="AQ1543" t="str">
        <f t="shared" si="739"/>
        <v/>
      </c>
      <c r="AR1543" t="str">
        <f t="shared" si="740"/>
        <v>"Core.Piece","involvedInActions","Action.Loading","loadedPieces","hasMany"</v>
      </c>
      <c r="AT1543">
        <f>COUNTIF(View_full!G:G,L1543)</f>
        <v>1</v>
      </c>
      <c r="AU1543">
        <f>COUNTIF(View_full!H:H,L1543)+COUNTIF(View_full!I:I,N1543)</f>
        <v>2</v>
      </c>
      <c r="AV1543">
        <f>COUNTIFS(Property_Manual!$A$2:$A$1206,Raw!L1543,Property_Manual!$B$2:$B$1206,Raw!M1543,Property_Manual!$C$2:$C$1206,Raw!N1543,Property_Manual!$D$2:$D$1206,Raw!O1543,Property_Manual!$F$2:$F$1206,"x")</f>
        <v>1</v>
      </c>
      <c r="AW1543" t="str">
        <f t="shared" si="741"/>
        <v/>
      </c>
      <c r="AX1543" t="str">
        <f t="shared" si="742"/>
        <v>"Core.Piece","involvedInActions","Action.Loading","loadedPieces","hasMany"</v>
      </c>
      <c r="AY1543" t="str">
        <f t="shared" si="743"/>
        <v>"Core.Piece","involvedInActions","Action.Loading","loadedPieces","hasMany"</v>
      </c>
    </row>
    <row r="1544" spans="1:51" x14ac:dyDescent="0.2">
      <c r="A1544" s="5" t="s">
        <v>1255</v>
      </c>
      <c r="B1544" s="5" t="s">
        <v>20</v>
      </c>
      <c r="C1544" s="5" t="s">
        <v>109</v>
      </c>
      <c r="D1544" s="5" t="s">
        <v>114</v>
      </c>
      <c r="E1544" s="5" t="s">
        <v>1209</v>
      </c>
      <c r="F1544" s="5" t="s">
        <v>1043</v>
      </c>
      <c r="H1544" s="5" t="s">
        <v>1045</v>
      </c>
      <c r="I1544" s="5" t="s">
        <v>110</v>
      </c>
      <c r="J1544" s="5" t="s">
        <v>116</v>
      </c>
      <c r="K1544" s="5"/>
      <c r="L1544" t="str">
        <f t="shared" si="713"/>
        <v>Piece</v>
      </c>
      <c r="M1544" t="str">
        <f t="shared" si="714"/>
        <v>involvedInActions</v>
      </c>
      <c r="N1544" t="str">
        <f t="shared" si="715"/>
        <v>Storing</v>
      </c>
      <c r="O1544" t="str">
        <f t="shared" si="716"/>
        <v>storedObjects</v>
      </c>
      <c r="P1544" t="str">
        <f t="shared" si="717"/>
        <v/>
      </c>
      <c r="Q1544" t="str">
        <f t="shared" si="718"/>
        <v>Object</v>
      </c>
      <c r="R1544" t="str">
        <f t="shared" si="719"/>
        <v/>
      </c>
      <c r="S1544" t="str">
        <f t="shared" si="720"/>
        <v/>
      </c>
      <c r="T1544" t="str">
        <f t="shared" si="721"/>
        <v/>
      </c>
      <c r="U1544" t="str">
        <f t="shared" si="722"/>
        <v/>
      </c>
      <c r="V1544" t="str">
        <f t="shared" si="723"/>
        <v/>
      </c>
      <c r="W1544" t="str">
        <f>IF($A1544="Implicit","",COUNTIFS($C$8:C1544,C1544,$A$8:A1544,"Explicit"))</f>
        <v/>
      </c>
      <c r="X1544" t="str">
        <f t="shared" si="724"/>
        <v/>
      </c>
      <c r="Y1544" t="str">
        <f t="shared" si="725"/>
        <v/>
      </c>
      <c r="Z1544" t="str">
        <f t="shared" si="726"/>
        <v/>
      </c>
      <c r="AA1544" t="str">
        <f t="shared" si="727"/>
        <v/>
      </c>
      <c r="AB1544" t="str">
        <f t="shared" si="728"/>
        <v/>
      </c>
      <c r="AC1544" t="str">
        <f t="shared" si="729"/>
        <v/>
      </c>
      <c r="AD1544" t="str">
        <f t="shared" si="730"/>
        <v/>
      </c>
      <c r="AE1544" t="str">
        <f t="shared" si="731"/>
        <v/>
      </c>
      <c r="AF1544" t="str">
        <f t="shared" si="732"/>
        <v/>
      </c>
      <c r="AG1544" t="str">
        <f t="shared" si="733"/>
        <v>"Core.Piece"</v>
      </c>
      <c r="AH1544" t="str">
        <f t="shared" si="734"/>
        <v>"involvedInActions"</v>
      </c>
      <c r="AI1544" t="str">
        <f t="shared" si="735"/>
        <v>"Action.Storing"</v>
      </c>
      <c r="AJ1544" t="str">
        <f t="shared" si="736"/>
        <v>"storedObjects"</v>
      </c>
      <c r="AK1544" t="str">
        <f t="shared" si="737"/>
        <v>"hasMany"</v>
      </c>
      <c r="AL1544" t="str">
        <f t="shared" si="738"/>
        <v>"Core.Piece","involvedInActions","Action.Storing","storedObjects","hasMany"</v>
      </c>
      <c r="AN1544">
        <f>COUNTIF(View_conceptual!G:G,L1544)</f>
        <v>1</v>
      </c>
      <c r="AO1544">
        <f>COUNTIF(View_conceptual!H:H,L1544)+COUNTIF(View_conceptual!I:I,N1544)</f>
        <v>1</v>
      </c>
      <c r="AQ1544" t="str">
        <f t="shared" si="739"/>
        <v/>
      </c>
      <c r="AR1544" t="str">
        <f t="shared" si="740"/>
        <v/>
      </c>
      <c r="AT1544">
        <f>COUNTIF(View_full!G:G,L1544)</f>
        <v>1</v>
      </c>
      <c r="AU1544">
        <f>COUNTIF(View_full!H:H,L1544)+COUNTIF(View_full!I:I,N1544)</f>
        <v>2</v>
      </c>
      <c r="AV1544">
        <f>COUNTIFS(Property_Manual!$A$2:$A$1206,Raw!L1544,Property_Manual!$B$2:$B$1206,Raw!M1544,Property_Manual!$C$2:$C$1206,Raw!N1544,Property_Manual!$D$2:$D$1206,Raw!O1544,Property_Manual!$F$2:$F$1206,"x")</f>
        <v>0</v>
      </c>
      <c r="AW1544" t="str">
        <f t="shared" si="741"/>
        <v/>
      </c>
      <c r="AX1544" t="str">
        <f t="shared" si="742"/>
        <v>"Core.Piece","involvedInActions","Action.Storing","storedObjects","hasMany"</v>
      </c>
      <c r="AY1544" t="str">
        <f t="shared" si="743"/>
        <v/>
      </c>
    </row>
    <row r="1545" spans="1:51" x14ac:dyDescent="0.2">
      <c r="A1545" s="5" t="s">
        <v>1255</v>
      </c>
      <c r="B1545" s="5" t="s">
        <v>20</v>
      </c>
      <c r="C1545" s="5" t="s">
        <v>109</v>
      </c>
      <c r="D1545" s="5" t="s">
        <v>117</v>
      </c>
      <c r="E1545" s="5" t="s">
        <v>20</v>
      </c>
      <c r="F1545" s="5" t="s">
        <v>118</v>
      </c>
      <c r="H1545" t="s">
        <v>137</v>
      </c>
      <c r="I1545" s="5" t="s">
        <v>110</v>
      </c>
      <c r="J1545" s="5" t="s">
        <v>119</v>
      </c>
      <c r="K1545" s="5" t="s">
        <v>1108</v>
      </c>
      <c r="L1545" t="str">
        <f t="shared" ref="L1545:L1608" si="744">SUBSTITUTE(SUBSTITUTE(SUBSTITUTE(C1545,$B$2,$A$2),$B$3,$A$3),$B$4,$A$4)</f>
        <v>Piece</v>
      </c>
      <c r="M1545" t="str">
        <f t="shared" ref="M1545:M1608" si="745">SUBSTITUTE(SUBSTITUTE(SUBSTITUTE(D1545,$B$2,$A$2),$B$3,$A$3),$A$4,$B$4)</f>
        <v>containedItems</v>
      </c>
      <c r="N1545" t="str">
        <f t="shared" ref="N1545:N1608" si="746">SUBSTITUTE(SUBSTITUTE(SUBSTITUTE(F1545,$B$2,$A$2),$B$3,$A$3),$B$4,$A$4)</f>
        <v>Item</v>
      </c>
      <c r="O1545" t="str">
        <f t="shared" ref="O1545:O1608" si="747">SUBSTITUTE(SUBSTITUTE(SUBSTITUTE(H1545,$B$2,$A$2),$B$3,$A$3),$B$4,$A$4)</f>
        <v>inPiece</v>
      </c>
      <c r="P1545" t="str">
        <f t="shared" ref="P1545:P1608" si="748">SUBSTITUTE(SUBSTITUTE(SUBSTITUTE(K1545,$B$2,$A$2),$B$3,$A$3),$B$4,$A$4)</f>
        <v>ItemDg</v>
      </c>
      <c r="Q1545" t="str">
        <f t="shared" ref="Q1545:Q1608" si="749">IF(LEFT(N1545,3)="xsd","Data","Object")</f>
        <v>Object</v>
      </c>
      <c r="R1545" t="str">
        <f t="shared" ref="R1545:R1608" si="750">IF($A1545="Implicit","",$F$1&amp;B1545&amp;$F$1)</f>
        <v/>
      </c>
      <c r="S1545" t="str">
        <f t="shared" ref="S1545:S1608" si="751">IF($A1545="Implicit","",$F$1&amp;L1545&amp;$F$1)</f>
        <v/>
      </c>
      <c r="T1545" t="str">
        <f t="shared" ref="T1545:T1608" si="752">IF($A1545="Implicit","",$F$1&amp;M1545&amp;$F$1)</f>
        <v/>
      </c>
      <c r="U1545" t="str">
        <f t="shared" ref="U1545:U1608" si="753">IF($A1545="Implicit","",$F$1&amp;E1545&amp;$F$1)</f>
        <v/>
      </c>
      <c r="V1545" t="str">
        <f t="shared" ref="V1545:V1608" si="754">IF($A1545="Implicit","",$F$1&amp;N1545&amp;$F$1)</f>
        <v/>
      </c>
      <c r="W1545" t="str">
        <f>IF($A1545="Implicit","",COUNTIFS($C$8:C1545,C1545,$A$8:A1545,"Explicit"))</f>
        <v/>
      </c>
      <c r="X1545" t="str">
        <f t="shared" ref="X1545:X1608" si="755">IF($A1545="Implicit","",$F$1&amp;SUBSTITUTE(IF(I1545=0,"",I1545),",",";")&amp;$F$1)</f>
        <v/>
      </c>
      <c r="Y1545" t="str">
        <f t="shared" ref="Y1545:Y1608" si="756">IF($A1545="Implicit","",$F$1&amp;SUBSTITUTE(IF(J1545=0,"",J1545),",",";")&amp;$F$1)</f>
        <v/>
      </c>
      <c r="Z1545" t="str">
        <f t="shared" ref="Z1545:Z1608" si="757">IF($A1545="Implicit","",$F$1&amp;IF(G1545=1,"false","true")&amp;$F$1)</f>
        <v/>
      </c>
      <c r="AA1545" t="str">
        <f t="shared" ref="AA1545:AA1608" si="758">IF($A1545="Implicit","",$F$1&amp;IF(OR(E1545="Enum",E1545="CodeList"),"true","false")&amp;$F$1)</f>
        <v/>
      </c>
      <c r="AB1545" t="str">
        <f t="shared" ref="AB1545:AB1608" si="759">IF($A1545="Implicit","",$F$1&amp;P1545&amp;$F$1)</f>
        <v/>
      </c>
      <c r="AC1545" t="str">
        <f t="shared" ref="AC1545:AC1608" si="760">IF($A1545="Implicit","",$F$1&amp;C1545&amp;$F$1)</f>
        <v/>
      </c>
      <c r="AD1545" t="str">
        <f t="shared" ref="AD1545:AD1608" si="761">IF($A1545="Implicit","",$F$1&amp;D1545&amp;$F$1)</f>
        <v/>
      </c>
      <c r="AE1545" t="str">
        <f t="shared" ref="AE1545:AE1608" si="762">IF($A1545="Implicit","",$F$1&amp;F1545&amp;$F$1)</f>
        <v/>
      </c>
      <c r="AF1545" t="str">
        <f t="shared" ref="AF1545:AF1608" si="763">IF(A1545="Implicit","",R1545&amp;","&amp;S1545&amp;","&amp;T1545&amp;","&amp;U1545&amp;","&amp;V1545&amp;","&amp;W1545&amp;","&amp;X1545&amp;","&amp;Y1545&amp;","&amp;Z1545&amp;","&amp;AA1545&amp;","&amp;AB1545&amp;","&amp;AC1545&amp;","&amp;AD1545&amp;","&amp;AE1545)</f>
        <v/>
      </c>
      <c r="AG1545" t="str">
        <f t="shared" ref="AG1545:AG1608" si="764">IF(Q1545="Data","",$F$1&amp;B1545&amp;"."&amp;L1545&amp;$F$1)</f>
        <v>"Core.Piece"</v>
      </c>
      <c r="AH1545" t="str">
        <f t="shared" ref="AH1545:AH1608" si="765">IF(Q1545="Data","",$F$1&amp;M1545&amp;$F$1)</f>
        <v>"containedItems"</v>
      </c>
      <c r="AI1545" t="str">
        <f t="shared" ref="AI1545:AI1608" si="766">IF(Q1545="Data","",$F$1&amp;E1545&amp;"."&amp;N1545&amp;$F$1)</f>
        <v>"Core.Item"</v>
      </c>
      <c r="AJ1545" t="str">
        <f t="shared" ref="AJ1545:AJ1608" si="767">IF(Q1545="Data","",$F$1&amp;O1545&amp;$F$1)</f>
        <v>"inPiece"</v>
      </c>
      <c r="AK1545" t="str">
        <f t="shared" ref="AK1545:AK1608" si="768">IF(Q1545="Data","",$F$1&amp;IF(G1545=1,"hasOne","hasMany")&amp;$F$1)</f>
        <v>"hasMany"</v>
      </c>
      <c r="AL1545" t="str">
        <f t="shared" ref="AL1545:AL1608" si="769">IF(Q1545="Data","",AG1545&amp;","&amp;AH1545&amp;","&amp;AI1545&amp;","&amp;AJ1545&amp;","&amp;AK1545)</f>
        <v>"Core.Piece","containedItems","Core.Item","inPiece","hasMany"</v>
      </c>
      <c r="AN1545">
        <f>COUNTIF(View_conceptual!G:G,L1545)</f>
        <v>1</v>
      </c>
      <c r="AO1545">
        <f>COUNTIF(View_conceptual!H:H,L1545)+COUNTIF(View_conceptual!I:I,N1545)</f>
        <v>2</v>
      </c>
      <c r="AQ1545" t="str">
        <f t="shared" ref="AQ1545:AQ1608" si="770">IF(AN1545=1,AF1545,"")</f>
        <v/>
      </c>
      <c r="AR1545" t="str">
        <f t="shared" ref="AR1545:AR1608" si="771">IF(AO1545=2,AL1545,"")</f>
        <v>"Core.Piece","containedItems","Core.Item","inPiece","hasMany"</v>
      </c>
      <c r="AT1545">
        <f>COUNTIF(View_full!G:G,L1545)</f>
        <v>1</v>
      </c>
      <c r="AU1545">
        <f>COUNTIF(View_full!H:H,L1545)+COUNTIF(View_full!I:I,N1545)</f>
        <v>2</v>
      </c>
      <c r="AV1545">
        <f>COUNTIFS(Property_Manual!$A$2:$A$1206,Raw!L1545,Property_Manual!$B$2:$B$1206,Raw!M1545,Property_Manual!$C$2:$C$1206,Raw!N1545,Property_Manual!$D$2:$D$1206,Raw!O1545,Property_Manual!$F$2:$F$1206,"x")</f>
        <v>1</v>
      </c>
      <c r="AW1545" t="str">
        <f t="shared" ref="AW1545:AW1608" si="772">IF(AT1545=1,AF1545,"")</f>
        <v/>
      </c>
      <c r="AX1545" t="str">
        <f t="shared" ref="AX1545:AX1608" si="773">IF(AU1545=2,AL1545,"")</f>
        <v>"Core.Piece","containedItems","Core.Item","inPiece","hasMany"</v>
      </c>
      <c r="AY1545" t="str">
        <f t="shared" ref="AY1545:AY1608" si="774">IF(AV1545=1,AL1545,"")</f>
        <v>"Core.Piece","containedItems","Core.Item","inPiece","hasMany"</v>
      </c>
    </row>
    <row r="1546" spans="1:51" x14ac:dyDescent="0.2">
      <c r="A1546" s="5" t="s">
        <v>1255</v>
      </c>
      <c r="B1546" s="5" t="s">
        <v>20</v>
      </c>
      <c r="C1546" s="5" t="s">
        <v>109</v>
      </c>
      <c r="D1546" s="5" t="s">
        <v>117</v>
      </c>
      <c r="E1546" s="5" t="s">
        <v>1207</v>
      </c>
      <c r="F1546" s="5" t="s">
        <v>1108</v>
      </c>
      <c r="H1546" s="5" t="s">
        <v>137</v>
      </c>
      <c r="I1546" s="5" t="s">
        <v>110</v>
      </c>
      <c r="J1546" s="5" t="s">
        <v>119</v>
      </c>
      <c r="K1546" s="5"/>
      <c r="L1546" t="str">
        <f t="shared" si="744"/>
        <v>Piece</v>
      </c>
      <c r="M1546" t="str">
        <f t="shared" si="745"/>
        <v>containedItems</v>
      </c>
      <c r="N1546" t="str">
        <f t="shared" si="746"/>
        <v>ItemDg</v>
      </c>
      <c r="O1546" t="str">
        <f t="shared" si="747"/>
        <v>inPiece</v>
      </c>
      <c r="P1546" t="str">
        <f t="shared" si="748"/>
        <v/>
      </c>
      <c r="Q1546" t="str">
        <f t="shared" si="749"/>
        <v>Object</v>
      </c>
      <c r="R1546" t="str">
        <f t="shared" si="750"/>
        <v/>
      </c>
      <c r="S1546" t="str">
        <f t="shared" si="751"/>
        <v/>
      </c>
      <c r="T1546" t="str">
        <f t="shared" si="752"/>
        <v/>
      </c>
      <c r="U1546" t="str">
        <f t="shared" si="753"/>
        <v/>
      </c>
      <c r="V1546" t="str">
        <f t="shared" si="754"/>
        <v/>
      </c>
      <c r="W1546" t="str">
        <f>IF($A1546="Implicit","",COUNTIFS($C$8:C1546,C1546,$A$8:A1546,"Explicit"))</f>
        <v/>
      </c>
      <c r="X1546" t="str">
        <f t="shared" si="755"/>
        <v/>
      </c>
      <c r="Y1546" t="str">
        <f t="shared" si="756"/>
        <v/>
      </c>
      <c r="Z1546" t="str">
        <f t="shared" si="757"/>
        <v/>
      </c>
      <c r="AA1546" t="str">
        <f t="shared" si="758"/>
        <v/>
      </c>
      <c r="AB1546" t="str">
        <f t="shared" si="759"/>
        <v/>
      </c>
      <c r="AC1546" t="str">
        <f t="shared" si="760"/>
        <v/>
      </c>
      <c r="AD1546" t="str">
        <f t="shared" si="761"/>
        <v/>
      </c>
      <c r="AE1546" t="str">
        <f t="shared" si="762"/>
        <v/>
      </c>
      <c r="AF1546" t="str">
        <f t="shared" si="763"/>
        <v/>
      </c>
      <c r="AG1546" t="str">
        <f t="shared" si="764"/>
        <v>"Core.Piece"</v>
      </c>
      <c r="AH1546" t="str">
        <f t="shared" si="765"/>
        <v>"containedItems"</v>
      </c>
      <c r="AI1546" t="str">
        <f t="shared" si="766"/>
        <v>"DG.ItemDg"</v>
      </c>
      <c r="AJ1546" t="str">
        <f t="shared" si="767"/>
        <v>"inPiece"</v>
      </c>
      <c r="AK1546" t="str">
        <f t="shared" si="768"/>
        <v>"hasMany"</v>
      </c>
      <c r="AL1546" t="str">
        <f t="shared" si="769"/>
        <v>"Core.Piece","containedItems","DG.ItemDg","inPiece","hasMany"</v>
      </c>
      <c r="AN1546">
        <f>COUNTIF(View_conceptual!G:G,L1546)</f>
        <v>1</v>
      </c>
      <c r="AO1546">
        <f>COUNTIF(View_conceptual!H:H,L1546)+COUNTIF(View_conceptual!I:I,N1546)</f>
        <v>1</v>
      </c>
      <c r="AQ1546" t="str">
        <f t="shared" si="770"/>
        <v/>
      </c>
      <c r="AR1546" t="str">
        <f t="shared" si="771"/>
        <v/>
      </c>
      <c r="AT1546">
        <f>COUNTIF(View_full!G:G,L1546)</f>
        <v>1</v>
      </c>
      <c r="AU1546">
        <f>COUNTIF(View_full!H:H,L1546)+COUNTIF(View_full!I:I,N1546)</f>
        <v>1</v>
      </c>
      <c r="AV1546">
        <f>COUNTIFS(Property_Manual!$A$2:$A$1206,Raw!L1546,Property_Manual!$B$2:$B$1206,Raw!M1546,Property_Manual!$C$2:$C$1206,Raw!N1546,Property_Manual!$D$2:$D$1206,Raw!O1546,Property_Manual!$F$2:$F$1206,"x")</f>
        <v>0</v>
      </c>
      <c r="AW1546" t="str">
        <f t="shared" si="772"/>
        <v/>
      </c>
      <c r="AX1546" t="str">
        <f t="shared" si="773"/>
        <v/>
      </c>
      <c r="AY1546" t="str">
        <f t="shared" si="774"/>
        <v/>
      </c>
    </row>
    <row r="1547" spans="1:51" x14ac:dyDescent="0.2">
      <c r="A1547" s="5" t="s">
        <v>1255</v>
      </c>
      <c r="B1547" s="5" t="s">
        <v>20</v>
      </c>
      <c r="C1547" s="5" t="s">
        <v>109</v>
      </c>
      <c r="D1547" s="5" t="s">
        <v>120</v>
      </c>
      <c r="E1547" s="5" t="s">
        <v>20</v>
      </c>
      <c r="F1547" s="5" t="s">
        <v>109</v>
      </c>
      <c r="H1547" s="5" t="s">
        <v>137</v>
      </c>
      <c r="I1547" s="5" t="s">
        <v>110</v>
      </c>
      <c r="J1547" s="5" t="s">
        <v>121</v>
      </c>
      <c r="K1547" s="5" t="s">
        <v>1833</v>
      </c>
      <c r="L1547" t="str">
        <f t="shared" si="744"/>
        <v>Piece</v>
      </c>
      <c r="M1547" t="str">
        <f t="shared" si="745"/>
        <v>containedPieces</v>
      </c>
      <c r="N1547" t="str">
        <f t="shared" si="746"/>
        <v>Piece</v>
      </c>
      <c r="O1547" t="str">
        <f t="shared" si="747"/>
        <v>inPiece</v>
      </c>
      <c r="P1547" t="str">
        <f t="shared" si="748"/>
        <v>PieceLiveAnimals|PieceDg</v>
      </c>
      <c r="Q1547" t="str">
        <f t="shared" si="749"/>
        <v>Object</v>
      </c>
      <c r="R1547" t="str">
        <f t="shared" si="750"/>
        <v/>
      </c>
      <c r="S1547" t="str">
        <f t="shared" si="751"/>
        <v/>
      </c>
      <c r="T1547" t="str">
        <f t="shared" si="752"/>
        <v/>
      </c>
      <c r="U1547" t="str">
        <f t="shared" si="753"/>
        <v/>
      </c>
      <c r="V1547" t="str">
        <f t="shared" si="754"/>
        <v/>
      </c>
      <c r="W1547" t="str">
        <f>IF($A1547="Implicit","",COUNTIFS($C$8:C1547,C1547,$A$8:A1547,"Explicit"))</f>
        <v/>
      </c>
      <c r="X1547" t="str">
        <f t="shared" si="755"/>
        <v/>
      </c>
      <c r="Y1547" t="str">
        <f t="shared" si="756"/>
        <v/>
      </c>
      <c r="Z1547" t="str">
        <f t="shared" si="757"/>
        <v/>
      </c>
      <c r="AA1547" t="str">
        <f t="shared" si="758"/>
        <v/>
      </c>
      <c r="AB1547" t="str">
        <f t="shared" si="759"/>
        <v/>
      </c>
      <c r="AC1547" t="str">
        <f t="shared" si="760"/>
        <v/>
      </c>
      <c r="AD1547" t="str">
        <f t="shared" si="761"/>
        <v/>
      </c>
      <c r="AE1547" t="str">
        <f t="shared" si="762"/>
        <v/>
      </c>
      <c r="AF1547" t="str">
        <f t="shared" si="763"/>
        <v/>
      </c>
      <c r="AG1547" t="str">
        <f t="shared" si="764"/>
        <v>"Core.Piece"</v>
      </c>
      <c r="AH1547" t="str">
        <f t="shared" si="765"/>
        <v>"containedPieces"</v>
      </c>
      <c r="AI1547" t="str">
        <f t="shared" si="766"/>
        <v>"Core.Piece"</v>
      </c>
      <c r="AJ1547" t="str">
        <f t="shared" si="767"/>
        <v>"inPiece"</v>
      </c>
      <c r="AK1547" t="str">
        <f t="shared" si="768"/>
        <v>"hasMany"</v>
      </c>
      <c r="AL1547" t="str">
        <f t="shared" si="769"/>
        <v>"Core.Piece","containedPieces","Core.Piece","inPiece","hasMany"</v>
      </c>
      <c r="AN1547">
        <f>COUNTIF(View_conceptual!G:G,L1547)</f>
        <v>1</v>
      </c>
      <c r="AO1547">
        <f>COUNTIF(View_conceptual!H:H,L1547)+COUNTIF(View_conceptual!I:I,N1547)</f>
        <v>2</v>
      </c>
      <c r="AQ1547" t="str">
        <f t="shared" si="770"/>
        <v/>
      </c>
      <c r="AR1547" t="str">
        <f t="shared" si="771"/>
        <v>"Core.Piece","containedPieces","Core.Piece","inPiece","hasMany"</v>
      </c>
      <c r="AT1547">
        <f>COUNTIF(View_full!G:G,L1547)</f>
        <v>1</v>
      </c>
      <c r="AU1547">
        <f>COUNTIF(View_full!H:H,L1547)+COUNTIF(View_full!I:I,N1547)</f>
        <v>2</v>
      </c>
      <c r="AV1547">
        <f>COUNTIFS(Property_Manual!$A$2:$A$1206,Raw!L1547,Property_Manual!$B$2:$B$1206,Raw!M1547,Property_Manual!$C$2:$C$1206,Raw!N1547,Property_Manual!$D$2:$D$1206,Raw!O1547,Property_Manual!$F$2:$F$1206,"x")</f>
        <v>1</v>
      </c>
      <c r="AW1547" t="str">
        <f t="shared" si="772"/>
        <v/>
      </c>
      <c r="AX1547" t="str">
        <f t="shared" si="773"/>
        <v>"Core.Piece","containedPieces","Core.Piece","inPiece","hasMany"</v>
      </c>
      <c r="AY1547" t="str">
        <f t="shared" si="774"/>
        <v>"Core.Piece","containedPieces","Core.Piece","inPiece","hasMany"</v>
      </c>
    </row>
    <row r="1548" spans="1:51" x14ac:dyDescent="0.2">
      <c r="A1548" s="5" t="s">
        <v>1255</v>
      </c>
      <c r="B1548" s="5" t="s">
        <v>20</v>
      </c>
      <c r="C1548" s="5" t="s">
        <v>109</v>
      </c>
      <c r="D1548" s="5" t="s">
        <v>120</v>
      </c>
      <c r="E1548" s="5" t="s">
        <v>1199</v>
      </c>
      <c r="F1548" s="5" t="s">
        <v>204</v>
      </c>
      <c r="H1548" s="5" t="s">
        <v>137</v>
      </c>
      <c r="I1548" s="5" t="s">
        <v>110</v>
      </c>
      <c r="J1548" s="5" t="s">
        <v>121</v>
      </c>
      <c r="K1548" s="5"/>
      <c r="L1548" t="str">
        <f t="shared" si="744"/>
        <v>Piece</v>
      </c>
      <c r="M1548" t="str">
        <f t="shared" si="745"/>
        <v>containedPieces</v>
      </c>
      <c r="N1548" t="str">
        <f t="shared" si="746"/>
        <v>PieceLiveAnimals</v>
      </c>
      <c r="O1548" t="str">
        <f t="shared" si="747"/>
        <v>inPiece</v>
      </c>
      <c r="P1548" t="str">
        <f t="shared" si="748"/>
        <v/>
      </c>
      <c r="Q1548" t="str">
        <f t="shared" si="749"/>
        <v>Object</v>
      </c>
      <c r="R1548" t="str">
        <f t="shared" si="750"/>
        <v/>
      </c>
      <c r="S1548" t="str">
        <f t="shared" si="751"/>
        <v/>
      </c>
      <c r="T1548" t="str">
        <f t="shared" si="752"/>
        <v/>
      </c>
      <c r="U1548" t="str">
        <f t="shared" si="753"/>
        <v/>
      </c>
      <c r="V1548" t="str">
        <f t="shared" si="754"/>
        <v/>
      </c>
      <c r="W1548" t="str">
        <f>IF($A1548="Implicit","",COUNTIFS($C$8:C1548,C1548,$A$8:A1548,"Explicit"))</f>
        <v/>
      </c>
      <c r="X1548" t="str">
        <f t="shared" si="755"/>
        <v/>
      </c>
      <c r="Y1548" t="str">
        <f t="shared" si="756"/>
        <v/>
      </c>
      <c r="Z1548" t="str">
        <f t="shared" si="757"/>
        <v/>
      </c>
      <c r="AA1548" t="str">
        <f t="shared" si="758"/>
        <v/>
      </c>
      <c r="AB1548" t="str">
        <f t="shared" si="759"/>
        <v/>
      </c>
      <c r="AC1548" t="str">
        <f t="shared" si="760"/>
        <v/>
      </c>
      <c r="AD1548" t="str">
        <f t="shared" si="761"/>
        <v/>
      </c>
      <c r="AE1548" t="str">
        <f t="shared" si="762"/>
        <v/>
      </c>
      <c r="AF1548" t="str">
        <f t="shared" si="763"/>
        <v/>
      </c>
      <c r="AG1548" t="str">
        <f t="shared" si="764"/>
        <v>"Core.Piece"</v>
      </c>
      <c r="AH1548" t="str">
        <f t="shared" si="765"/>
        <v>"containedPieces"</v>
      </c>
      <c r="AI1548" t="str">
        <f t="shared" si="766"/>
        <v>"LiveAnimals.PieceLiveAnimals"</v>
      </c>
      <c r="AJ1548" t="str">
        <f t="shared" si="767"/>
        <v>"inPiece"</v>
      </c>
      <c r="AK1548" t="str">
        <f t="shared" si="768"/>
        <v>"hasMany"</v>
      </c>
      <c r="AL1548" t="str">
        <f t="shared" si="769"/>
        <v>"Core.Piece","containedPieces","LiveAnimals.PieceLiveAnimals","inPiece","hasMany"</v>
      </c>
      <c r="AN1548">
        <f>COUNTIF(View_conceptual!G:G,L1548)</f>
        <v>1</v>
      </c>
      <c r="AO1548">
        <f>COUNTIF(View_conceptual!H:H,L1548)+COUNTIF(View_conceptual!I:I,N1548)</f>
        <v>1</v>
      </c>
      <c r="AQ1548" t="str">
        <f t="shared" si="770"/>
        <v/>
      </c>
      <c r="AR1548" t="str">
        <f t="shared" si="771"/>
        <v/>
      </c>
      <c r="AT1548">
        <f>COUNTIF(View_full!G:G,L1548)</f>
        <v>1</v>
      </c>
      <c r="AU1548">
        <f>COUNTIF(View_full!H:H,L1548)+COUNTIF(View_full!I:I,N1548)</f>
        <v>1</v>
      </c>
      <c r="AV1548">
        <f>COUNTIFS(Property_Manual!$A$2:$A$1206,Raw!L1548,Property_Manual!$B$2:$B$1206,Raw!M1548,Property_Manual!$C$2:$C$1206,Raw!N1548,Property_Manual!$D$2:$D$1206,Raw!O1548,Property_Manual!$F$2:$F$1206,"x")</f>
        <v>0</v>
      </c>
      <c r="AW1548" t="str">
        <f t="shared" si="772"/>
        <v/>
      </c>
      <c r="AX1548" t="str">
        <f t="shared" si="773"/>
        <v/>
      </c>
      <c r="AY1548" t="str">
        <f t="shared" si="774"/>
        <v/>
      </c>
    </row>
    <row r="1549" spans="1:51" x14ac:dyDescent="0.2">
      <c r="A1549" s="5" t="s">
        <v>1255</v>
      </c>
      <c r="B1549" s="5" t="s">
        <v>20</v>
      </c>
      <c r="C1549" s="5" t="s">
        <v>109</v>
      </c>
      <c r="D1549" s="5" t="s">
        <v>120</v>
      </c>
      <c r="E1549" s="5" t="s">
        <v>1207</v>
      </c>
      <c r="F1549" s="5" t="s">
        <v>626</v>
      </c>
      <c r="H1549" t="s">
        <v>137</v>
      </c>
      <c r="I1549" s="5" t="s">
        <v>110</v>
      </c>
      <c r="J1549" s="5" t="s">
        <v>121</v>
      </c>
      <c r="K1549" s="5"/>
      <c r="L1549" t="str">
        <f t="shared" si="744"/>
        <v>Piece</v>
      </c>
      <c r="M1549" t="str">
        <f t="shared" si="745"/>
        <v>containedPieces</v>
      </c>
      <c r="N1549" t="str">
        <f t="shared" si="746"/>
        <v>PieceDg</v>
      </c>
      <c r="O1549" t="str">
        <f t="shared" si="747"/>
        <v>inPiece</v>
      </c>
      <c r="P1549" t="str">
        <f t="shared" si="748"/>
        <v/>
      </c>
      <c r="Q1549" t="str">
        <f t="shared" si="749"/>
        <v>Object</v>
      </c>
      <c r="R1549" t="str">
        <f t="shared" si="750"/>
        <v/>
      </c>
      <c r="S1549" t="str">
        <f t="shared" si="751"/>
        <v/>
      </c>
      <c r="T1549" t="str">
        <f t="shared" si="752"/>
        <v/>
      </c>
      <c r="U1549" t="str">
        <f t="shared" si="753"/>
        <v/>
      </c>
      <c r="V1549" t="str">
        <f t="shared" si="754"/>
        <v/>
      </c>
      <c r="W1549" t="str">
        <f>IF($A1549="Implicit","",COUNTIFS($C$8:C1549,C1549,$A$8:A1549,"Explicit"))</f>
        <v/>
      </c>
      <c r="X1549" t="str">
        <f t="shared" si="755"/>
        <v/>
      </c>
      <c r="Y1549" t="str">
        <f t="shared" si="756"/>
        <v/>
      </c>
      <c r="Z1549" t="str">
        <f t="shared" si="757"/>
        <v/>
      </c>
      <c r="AA1549" t="str">
        <f t="shared" si="758"/>
        <v/>
      </c>
      <c r="AB1549" t="str">
        <f t="shared" si="759"/>
        <v/>
      </c>
      <c r="AC1549" t="str">
        <f t="shared" si="760"/>
        <v/>
      </c>
      <c r="AD1549" t="str">
        <f t="shared" si="761"/>
        <v/>
      </c>
      <c r="AE1549" t="str">
        <f t="shared" si="762"/>
        <v/>
      </c>
      <c r="AF1549" t="str">
        <f t="shared" si="763"/>
        <v/>
      </c>
      <c r="AG1549" t="str">
        <f t="shared" si="764"/>
        <v>"Core.Piece"</v>
      </c>
      <c r="AH1549" t="str">
        <f t="shared" si="765"/>
        <v>"containedPieces"</v>
      </c>
      <c r="AI1549" t="str">
        <f t="shared" si="766"/>
        <v>"DG.PieceDg"</v>
      </c>
      <c r="AJ1549" t="str">
        <f t="shared" si="767"/>
        <v>"inPiece"</v>
      </c>
      <c r="AK1549" t="str">
        <f t="shared" si="768"/>
        <v>"hasMany"</v>
      </c>
      <c r="AL1549" t="str">
        <f t="shared" si="769"/>
        <v>"Core.Piece","containedPieces","DG.PieceDg","inPiece","hasMany"</v>
      </c>
      <c r="AN1549">
        <f>COUNTIF(View_conceptual!G:G,L1549)</f>
        <v>1</v>
      </c>
      <c r="AO1549">
        <f>COUNTIF(View_conceptual!H:H,L1549)+COUNTIF(View_conceptual!I:I,N1549)</f>
        <v>1</v>
      </c>
      <c r="AQ1549" t="str">
        <f t="shared" si="770"/>
        <v/>
      </c>
      <c r="AR1549" t="str">
        <f t="shared" si="771"/>
        <v/>
      </c>
      <c r="AT1549">
        <f>COUNTIF(View_full!G:G,L1549)</f>
        <v>1</v>
      </c>
      <c r="AU1549">
        <f>COUNTIF(View_full!H:H,L1549)+COUNTIF(View_full!I:I,N1549)</f>
        <v>1</v>
      </c>
      <c r="AV1549">
        <f>COUNTIFS(Property_Manual!$A$2:$A$1206,Raw!L1549,Property_Manual!$B$2:$B$1206,Raw!M1549,Property_Manual!$C$2:$C$1206,Raw!N1549,Property_Manual!$D$2:$D$1206,Raw!O1549,Property_Manual!$F$2:$F$1206,"x")</f>
        <v>0</v>
      </c>
      <c r="AW1549" t="str">
        <f t="shared" si="772"/>
        <v/>
      </c>
      <c r="AX1549" t="str">
        <f t="shared" si="773"/>
        <v/>
      </c>
      <c r="AY1549" t="str">
        <f t="shared" si="774"/>
        <v/>
      </c>
    </row>
    <row r="1550" spans="1:51" x14ac:dyDescent="0.2">
      <c r="A1550" s="5" t="s">
        <v>1255</v>
      </c>
      <c r="B1550" s="5" t="s">
        <v>20</v>
      </c>
      <c r="C1550" s="5" t="s">
        <v>109</v>
      </c>
      <c r="D1550" s="5" t="s">
        <v>124</v>
      </c>
      <c r="E1550" s="5" t="s">
        <v>20</v>
      </c>
      <c r="F1550" s="5" t="s">
        <v>125</v>
      </c>
      <c r="H1550" t="s">
        <v>536</v>
      </c>
      <c r="I1550" s="5" t="s">
        <v>110</v>
      </c>
      <c r="J1550" s="5" t="s">
        <v>126</v>
      </c>
      <c r="K1550" s="5" t="s">
        <v>526</v>
      </c>
      <c r="L1550" t="str">
        <f t="shared" si="744"/>
        <v>Piece</v>
      </c>
      <c r="M1550" t="str">
        <f t="shared" si="745"/>
        <v>contentProducts</v>
      </c>
      <c r="N1550" t="str">
        <f t="shared" si="746"/>
        <v>Product</v>
      </c>
      <c r="O1550" t="str">
        <f t="shared" si="747"/>
        <v>describedObjects</v>
      </c>
      <c r="P1550" t="str">
        <f t="shared" si="748"/>
        <v>ProductDg</v>
      </c>
      <c r="Q1550" t="str">
        <f t="shared" si="749"/>
        <v>Object</v>
      </c>
      <c r="R1550" t="str">
        <f t="shared" si="750"/>
        <v/>
      </c>
      <c r="S1550" t="str">
        <f t="shared" si="751"/>
        <v/>
      </c>
      <c r="T1550" t="str">
        <f t="shared" si="752"/>
        <v/>
      </c>
      <c r="U1550" t="str">
        <f t="shared" si="753"/>
        <v/>
      </c>
      <c r="V1550" t="str">
        <f t="shared" si="754"/>
        <v/>
      </c>
      <c r="W1550" t="str">
        <f>IF($A1550="Implicit","",COUNTIFS($C$8:C1550,C1550,$A$8:A1550,"Explicit"))</f>
        <v/>
      </c>
      <c r="X1550" t="str">
        <f t="shared" si="755"/>
        <v/>
      </c>
      <c r="Y1550" t="str">
        <f t="shared" si="756"/>
        <v/>
      </c>
      <c r="Z1550" t="str">
        <f t="shared" si="757"/>
        <v/>
      </c>
      <c r="AA1550" t="str">
        <f t="shared" si="758"/>
        <v/>
      </c>
      <c r="AB1550" t="str">
        <f t="shared" si="759"/>
        <v/>
      </c>
      <c r="AC1550" t="str">
        <f t="shared" si="760"/>
        <v/>
      </c>
      <c r="AD1550" t="str">
        <f t="shared" si="761"/>
        <v/>
      </c>
      <c r="AE1550" t="str">
        <f t="shared" si="762"/>
        <v/>
      </c>
      <c r="AF1550" t="str">
        <f t="shared" si="763"/>
        <v/>
      </c>
      <c r="AG1550" t="str">
        <f t="shared" si="764"/>
        <v>"Core.Piece"</v>
      </c>
      <c r="AH1550" t="str">
        <f t="shared" si="765"/>
        <v>"contentProducts"</v>
      </c>
      <c r="AI1550" t="str">
        <f t="shared" si="766"/>
        <v>"Core.Product"</v>
      </c>
      <c r="AJ1550" t="str">
        <f t="shared" si="767"/>
        <v>"describedObjects"</v>
      </c>
      <c r="AK1550" t="str">
        <f t="shared" si="768"/>
        <v>"hasMany"</v>
      </c>
      <c r="AL1550" t="str">
        <f t="shared" si="769"/>
        <v>"Core.Piece","contentProducts","Core.Product","describedObjects","hasMany"</v>
      </c>
      <c r="AN1550">
        <f>COUNTIF(View_conceptual!G:G,L1550)</f>
        <v>1</v>
      </c>
      <c r="AO1550">
        <f>COUNTIF(View_conceptual!H:H,L1550)+COUNTIF(View_conceptual!I:I,N1550)</f>
        <v>2</v>
      </c>
      <c r="AQ1550" t="str">
        <f t="shared" si="770"/>
        <v/>
      </c>
      <c r="AR1550" t="str">
        <f t="shared" si="771"/>
        <v>"Core.Piece","contentProducts","Core.Product","describedObjects","hasMany"</v>
      </c>
      <c r="AT1550">
        <f>COUNTIF(View_full!G:G,L1550)</f>
        <v>1</v>
      </c>
      <c r="AU1550">
        <f>COUNTIF(View_full!H:H,L1550)+COUNTIF(View_full!I:I,N1550)</f>
        <v>2</v>
      </c>
      <c r="AV1550">
        <f>COUNTIFS(Property_Manual!$A$2:$A$1206,Raw!L1550,Property_Manual!$B$2:$B$1206,Raw!M1550,Property_Manual!$C$2:$C$1206,Raw!N1550,Property_Manual!$D$2:$D$1206,Raw!O1550,Property_Manual!$F$2:$F$1206,"x")</f>
        <v>1</v>
      </c>
      <c r="AW1550" t="str">
        <f t="shared" si="772"/>
        <v/>
      </c>
      <c r="AX1550" t="str">
        <f t="shared" si="773"/>
        <v>"Core.Piece","contentProducts","Core.Product","describedObjects","hasMany"</v>
      </c>
      <c r="AY1550" t="str">
        <f t="shared" si="774"/>
        <v>"Core.Piece","contentProducts","Core.Product","describedObjects","hasMany"</v>
      </c>
    </row>
    <row r="1551" spans="1:51" x14ac:dyDescent="0.2">
      <c r="A1551" s="5" t="s">
        <v>1255</v>
      </c>
      <c r="B1551" s="5" t="s">
        <v>20</v>
      </c>
      <c r="C1551" s="5" t="s">
        <v>109</v>
      </c>
      <c r="D1551" s="5" t="s">
        <v>124</v>
      </c>
      <c r="E1551" s="5" t="s">
        <v>1207</v>
      </c>
      <c r="F1551" s="5" t="s">
        <v>526</v>
      </c>
      <c r="H1551" t="s">
        <v>536</v>
      </c>
      <c r="I1551" s="5" t="s">
        <v>110</v>
      </c>
      <c r="J1551" s="5" t="s">
        <v>126</v>
      </c>
      <c r="K1551" s="5"/>
      <c r="L1551" t="str">
        <f t="shared" si="744"/>
        <v>Piece</v>
      </c>
      <c r="M1551" t="str">
        <f t="shared" si="745"/>
        <v>contentProducts</v>
      </c>
      <c r="N1551" t="str">
        <f t="shared" si="746"/>
        <v>ProductDg</v>
      </c>
      <c r="O1551" t="str">
        <f t="shared" si="747"/>
        <v>describedObjects</v>
      </c>
      <c r="P1551" t="str">
        <f t="shared" si="748"/>
        <v/>
      </c>
      <c r="Q1551" t="str">
        <f t="shared" si="749"/>
        <v>Object</v>
      </c>
      <c r="R1551" t="str">
        <f t="shared" si="750"/>
        <v/>
      </c>
      <c r="S1551" t="str">
        <f t="shared" si="751"/>
        <v/>
      </c>
      <c r="T1551" t="str">
        <f t="shared" si="752"/>
        <v/>
      </c>
      <c r="U1551" t="str">
        <f t="shared" si="753"/>
        <v/>
      </c>
      <c r="V1551" t="str">
        <f t="shared" si="754"/>
        <v/>
      </c>
      <c r="W1551" t="str">
        <f>IF($A1551="Implicit","",COUNTIFS($C$8:C1551,C1551,$A$8:A1551,"Explicit"))</f>
        <v/>
      </c>
      <c r="X1551" t="str">
        <f t="shared" si="755"/>
        <v/>
      </c>
      <c r="Y1551" t="str">
        <f t="shared" si="756"/>
        <v/>
      </c>
      <c r="Z1551" t="str">
        <f t="shared" si="757"/>
        <v/>
      </c>
      <c r="AA1551" t="str">
        <f t="shared" si="758"/>
        <v/>
      </c>
      <c r="AB1551" t="str">
        <f t="shared" si="759"/>
        <v/>
      </c>
      <c r="AC1551" t="str">
        <f t="shared" si="760"/>
        <v/>
      </c>
      <c r="AD1551" t="str">
        <f t="shared" si="761"/>
        <v/>
      </c>
      <c r="AE1551" t="str">
        <f t="shared" si="762"/>
        <v/>
      </c>
      <c r="AF1551" t="str">
        <f t="shared" si="763"/>
        <v/>
      </c>
      <c r="AG1551" t="str">
        <f t="shared" si="764"/>
        <v>"Core.Piece"</v>
      </c>
      <c r="AH1551" t="str">
        <f t="shared" si="765"/>
        <v>"contentProducts"</v>
      </c>
      <c r="AI1551" t="str">
        <f t="shared" si="766"/>
        <v>"DG.ProductDg"</v>
      </c>
      <c r="AJ1551" t="str">
        <f t="shared" si="767"/>
        <v>"describedObjects"</v>
      </c>
      <c r="AK1551" t="str">
        <f t="shared" si="768"/>
        <v>"hasMany"</v>
      </c>
      <c r="AL1551" t="str">
        <f t="shared" si="769"/>
        <v>"Core.Piece","contentProducts","DG.ProductDg","describedObjects","hasMany"</v>
      </c>
      <c r="AN1551">
        <f>COUNTIF(View_conceptual!G:G,L1551)</f>
        <v>1</v>
      </c>
      <c r="AO1551">
        <f>COUNTIF(View_conceptual!H:H,L1551)+COUNTIF(View_conceptual!I:I,N1551)</f>
        <v>1</v>
      </c>
      <c r="AQ1551" t="str">
        <f t="shared" si="770"/>
        <v/>
      </c>
      <c r="AR1551" t="str">
        <f t="shared" si="771"/>
        <v/>
      </c>
      <c r="AT1551">
        <f>COUNTIF(View_full!G:G,L1551)</f>
        <v>1</v>
      </c>
      <c r="AU1551">
        <f>COUNTIF(View_full!H:H,L1551)+COUNTIF(View_full!I:I,N1551)</f>
        <v>1</v>
      </c>
      <c r="AV1551">
        <f>COUNTIFS(Property_Manual!$A$2:$A$1206,Raw!L1551,Property_Manual!$B$2:$B$1206,Raw!M1551,Property_Manual!$C$2:$C$1206,Raw!N1551,Property_Manual!$D$2:$D$1206,Raw!O1551,Property_Manual!$F$2:$F$1206,"x")</f>
        <v>0</v>
      </c>
      <c r="AW1551" t="str">
        <f t="shared" si="772"/>
        <v/>
      </c>
      <c r="AX1551" t="str">
        <f t="shared" si="773"/>
        <v/>
      </c>
      <c r="AY1551" t="str">
        <f t="shared" si="774"/>
        <v/>
      </c>
    </row>
    <row r="1552" spans="1:51" x14ac:dyDescent="0.2">
      <c r="A1552" s="5" t="s">
        <v>1255</v>
      </c>
      <c r="B1552" s="5" t="s">
        <v>20</v>
      </c>
      <c r="C1552" s="5" t="s">
        <v>109</v>
      </c>
      <c r="D1552" s="5" t="s">
        <v>127</v>
      </c>
      <c r="E1552" s="5" t="s">
        <v>20</v>
      </c>
      <c r="F1552" s="5" t="s">
        <v>128</v>
      </c>
      <c r="H1552" t="s">
        <v>555</v>
      </c>
      <c r="I1552" s="5" t="s">
        <v>110</v>
      </c>
      <c r="J1552" s="5" t="s">
        <v>129</v>
      </c>
      <c r="K1552" s="5"/>
      <c r="L1552" t="str">
        <f t="shared" si="744"/>
        <v>Piece</v>
      </c>
      <c r="M1552" t="str">
        <f t="shared" si="745"/>
        <v>customsInformation</v>
      </c>
      <c r="N1552" t="str">
        <f t="shared" si="746"/>
        <v>CustomsInformation</v>
      </c>
      <c r="O1552" t="str">
        <f t="shared" si="747"/>
        <v>issuedForPiece</v>
      </c>
      <c r="P1552" t="str">
        <f t="shared" si="748"/>
        <v/>
      </c>
      <c r="Q1552" t="str">
        <f t="shared" si="749"/>
        <v>Object</v>
      </c>
      <c r="R1552" t="str">
        <f t="shared" si="750"/>
        <v/>
      </c>
      <c r="S1552" t="str">
        <f t="shared" si="751"/>
        <v/>
      </c>
      <c r="T1552" t="str">
        <f t="shared" si="752"/>
        <v/>
      </c>
      <c r="U1552" t="str">
        <f t="shared" si="753"/>
        <v/>
      </c>
      <c r="V1552" t="str">
        <f t="shared" si="754"/>
        <v/>
      </c>
      <c r="W1552" t="str">
        <f>IF($A1552="Implicit","",COUNTIFS($C$8:C1552,C1552,$A$8:A1552,"Explicit"))</f>
        <v/>
      </c>
      <c r="X1552" t="str">
        <f t="shared" si="755"/>
        <v/>
      </c>
      <c r="Y1552" t="str">
        <f t="shared" si="756"/>
        <v/>
      </c>
      <c r="Z1552" t="str">
        <f t="shared" si="757"/>
        <v/>
      </c>
      <c r="AA1552" t="str">
        <f t="shared" si="758"/>
        <v/>
      </c>
      <c r="AB1552" t="str">
        <f t="shared" si="759"/>
        <v/>
      </c>
      <c r="AC1552" t="str">
        <f t="shared" si="760"/>
        <v/>
      </c>
      <c r="AD1552" t="str">
        <f t="shared" si="761"/>
        <v/>
      </c>
      <c r="AE1552" t="str">
        <f t="shared" si="762"/>
        <v/>
      </c>
      <c r="AF1552" t="str">
        <f t="shared" si="763"/>
        <v/>
      </c>
      <c r="AG1552" t="str">
        <f t="shared" si="764"/>
        <v>"Core.Piece"</v>
      </c>
      <c r="AH1552" t="str">
        <f t="shared" si="765"/>
        <v>"customsInformation"</v>
      </c>
      <c r="AI1552" t="str">
        <f t="shared" si="766"/>
        <v>"Core.CustomsInformation"</v>
      </c>
      <c r="AJ1552" t="str">
        <f t="shared" si="767"/>
        <v>"issuedForPiece"</v>
      </c>
      <c r="AK1552" t="str">
        <f t="shared" si="768"/>
        <v>"hasMany"</v>
      </c>
      <c r="AL1552" t="str">
        <f t="shared" si="769"/>
        <v>"Core.Piece","customsInformation","Core.CustomsInformation","issuedForPiece","hasMany"</v>
      </c>
      <c r="AN1552">
        <f>COUNTIF(View_conceptual!G:G,L1552)</f>
        <v>1</v>
      </c>
      <c r="AO1552">
        <f>COUNTIF(View_conceptual!H:H,L1552)+COUNTIF(View_conceptual!I:I,N1552)</f>
        <v>1</v>
      </c>
      <c r="AQ1552" t="str">
        <f t="shared" si="770"/>
        <v/>
      </c>
      <c r="AR1552" t="str">
        <f t="shared" si="771"/>
        <v/>
      </c>
      <c r="AT1552">
        <f>COUNTIF(View_full!G:G,L1552)</f>
        <v>1</v>
      </c>
      <c r="AU1552">
        <f>COUNTIF(View_full!H:H,L1552)+COUNTIF(View_full!I:I,N1552)</f>
        <v>2</v>
      </c>
      <c r="AV1552">
        <f>COUNTIFS(Property_Manual!$A$2:$A$1206,Raw!L1552,Property_Manual!$B$2:$B$1206,Raw!M1552,Property_Manual!$C$2:$C$1206,Raw!N1552,Property_Manual!$D$2:$D$1206,Raw!O1552,Property_Manual!$F$2:$F$1206,"x")</f>
        <v>1</v>
      </c>
      <c r="AW1552" t="str">
        <f t="shared" si="772"/>
        <v/>
      </c>
      <c r="AX1552" t="str">
        <f t="shared" si="773"/>
        <v>"Core.Piece","customsInformation","Core.CustomsInformation","issuedForPiece","hasMany"</v>
      </c>
      <c r="AY1552" t="str">
        <f t="shared" si="774"/>
        <v>"Core.Piece","customsInformation","Core.CustomsInformation","issuedForPiece","hasMany"</v>
      </c>
    </row>
    <row r="1553" spans="1:51" x14ac:dyDescent="0.2">
      <c r="A1553" s="5" t="s">
        <v>1255</v>
      </c>
      <c r="B1553" s="5" t="s">
        <v>20</v>
      </c>
      <c r="C1553" s="5" t="s">
        <v>109</v>
      </c>
      <c r="D1553" s="5" t="s">
        <v>130</v>
      </c>
      <c r="E1553" s="5" t="s">
        <v>49</v>
      </c>
      <c r="F1553" s="5" t="s">
        <v>131</v>
      </c>
      <c r="G1553">
        <v>1</v>
      </c>
      <c r="I1553" s="5" t="s">
        <v>110</v>
      </c>
      <c r="J1553" s="5" t="s">
        <v>132</v>
      </c>
      <c r="K1553" s="5"/>
      <c r="L1553" t="str">
        <f t="shared" si="744"/>
        <v>Piece</v>
      </c>
      <c r="M1553" t="str">
        <f t="shared" si="745"/>
        <v>dimensions</v>
      </c>
      <c r="N1553" t="str">
        <f t="shared" si="746"/>
        <v>Dimensions</v>
      </c>
      <c r="O1553" t="str">
        <f t="shared" si="747"/>
        <v/>
      </c>
      <c r="P1553" t="str">
        <f t="shared" si="748"/>
        <v/>
      </c>
      <c r="Q1553" t="str">
        <f t="shared" si="749"/>
        <v>Object</v>
      </c>
      <c r="R1553" t="str">
        <f t="shared" si="750"/>
        <v/>
      </c>
      <c r="S1553" t="str">
        <f t="shared" si="751"/>
        <v/>
      </c>
      <c r="T1553" t="str">
        <f t="shared" si="752"/>
        <v/>
      </c>
      <c r="U1553" t="str">
        <f t="shared" si="753"/>
        <v/>
      </c>
      <c r="V1553" t="str">
        <f t="shared" si="754"/>
        <v/>
      </c>
      <c r="W1553" t="str">
        <f>IF($A1553="Implicit","",COUNTIFS($C$8:C1553,C1553,$A$8:A1553,"Explicit"))</f>
        <v/>
      </c>
      <c r="X1553" t="str">
        <f t="shared" si="755"/>
        <v/>
      </c>
      <c r="Y1553" t="str">
        <f t="shared" si="756"/>
        <v/>
      </c>
      <c r="Z1553" t="str">
        <f t="shared" si="757"/>
        <v/>
      </c>
      <c r="AA1553" t="str">
        <f t="shared" si="758"/>
        <v/>
      </c>
      <c r="AB1553" t="str">
        <f t="shared" si="759"/>
        <v/>
      </c>
      <c r="AC1553" t="str">
        <f t="shared" si="760"/>
        <v/>
      </c>
      <c r="AD1553" t="str">
        <f t="shared" si="761"/>
        <v/>
      </c>
      <c r="AE1553" t="str">
        <f t="shared" si="762"/>
        <v/>
      </c>
      <c r="AF1553" t="str">
        <f t="shared" si="763"/>
        <v/>
      </c>
      <c r="AG1553" t="str">
        <f t="shared" si="764"/>
        <v>"Core.Piece"</v>
      </c>
      <c r="AH1553" t="str">
        <f t="shared" si="765"/>
        <v>"dimensions"</v>
      </c>
      <c r="AI1553" t="str">
        <f t="shared" si="766"/>
        <v>"Embedded.Dimensions"</v>
      </c>
      <c r="AJ1553" t="str">
        <f t="shared" si="767"/>
        <v>""</v>
      </c>
      <c r="AK1553" t="str">
        <f t="shared" si="768"/>
        <v>"hasOne"</v>
      </c>
      <c r="AL1553" t="str">
        <f t="shared" si="769"/>
        <v>"Core.Piece","dimensions","Embedded.Dimensions","","hasOne"</v>
      </c>
      <c r="AN1553">
        <f>COUNTIF(View_conceptual!G:G,L1553)</f>
        <v>1</v>
      </c>
      <c r="AO1553">
        <f>COUNTIF(View_conceptual!H:H,L1553)+COUNTIF(View_conceptual!I:I,N1553)</f>
        <v>1</v>
      </c>
      <c r="AQ1553" t="str">
        <f t="shared" si="770"/>
        <v/>
      </c>
      <c r="AR1553" t="str">
        <f t="shared" si="771"/>
        <v/>
      </c>
      <c r="AT1553">
        <f>COUNTIF(View_full!G:G,L1553)</f>
        <v>1</v>
      </c>
      <c r="AU1553">
        <f>COUNTIF(View_full!H:H,L1553)+COUNTIF(View_full!I:I,N1553)</f>
        <v>1</v>
      </c>
      <c r="AV1553">
        <f>COUNTIFS(Property_Manual!$A$2:$A$1206,Raw!L1553,Property_Manual!$B$2:$B$1206,Raw!M1553,Property_Manual!$C$2:$C$1206,Raw!N1553,Property_Manual!$D$2:$D$1206,Raw!O1553,Property_Manual!$F$2:$F$1206,"x")</f>
        <v>0</v>
      </c>
      <c r="AW1553" t="str">
        <f t="shared" si="772"/>
        <v/>
      </c>
      <c r="AX1553" t="str">
        <f t="shared" si="773"/>
        <v/>
      </c>
      <c r="AY1553" t="str">
        <f t="shared" si="774"/>
        <v/>
      </c>
    </row>
    <row r="1554" spans="1:51" x14ac:dyDescent="0.2">
      <c r="A1554" s="5" t="s">
        <v>1255</v>
      </c>
      <c r="B1554" s="5" t="s">
        <v>20</v>
      </c>
      <c r="C1554" s="5" t="s">
        <v>109</v>
      </c>
      <c r="D1554" s="5" t="s">
        <v>135</v>
      </c>
      <c r="E1554" s="5" t="s">
        <v>49</v>
      </c>
      <c r="F1554" s="5" t="s">
        <v>86</v>
      </c>
      <c r="G1554">
        <v>1</v>
      </c>
      <c r="I1554" s="5" t="s">
        <v>110</v>
      </c>
      <c r="J1554" s="5" t="s">
        <v>136</v>
      </c>
      <c r="K1554" s="5"/>
      <c r="L1554" t="str">
        <f t="shared" si="744"/>
        <v>Piece</v>
      </c>
      <c r="M1554" t="str">
        <f t="shared" si="745"/>
        <v>grossWeight</v>
      </c>
      <c r="N1554" t="str">
        <f t="shared" si="746"/>
        <v>Value</v>
      </c>
      <c r="O1554" t="str">
        <f t="shared" si="747"/>
        <v/>
      </c>
      <c r="P1554" t="str">
        <f t="shared" si="748"/>
        <v/>
      </c>
      <c r="Q1554" t="str">
        <f t="shared" si="749"/>
        <v>Object</v>
      </c>
      <c r="R1554" t="str">
        <f t="shared" si="750"/>
        <v/>
      </c>
      <c r="S1554" t="str">
        <f t="shared" si="751"/>
        <v/>
      </c>
      <c r="T1554" t="str">
        <f t="shared" si="752"/>
        <v/>
      </c>
      <c r="U1554" t="str">
        <f t="shared" si="753"/>
        <v/>
      </c>
      <c r="V1554" t="str">
        <f t="shared" si="754"/>
        <v/>
      </c>
      <c r="W1554" t="str">
        <f>IF($A1554="Implicit","",COUNTIFS($C$8:C1554,C1554,$A$8:A1554,"Explicit"))</f>
        <v/>
      </c>
      <c r="X1554" t="str">
        <f t="shared" si="755"/>
        <v/>
      </c>
      <c r="Y1554" t="str">
        <f t="shared" si="756"/>
        <v/>
      </c>
      <c r="Z1554" t="str">
        <f t="shared" si="757"/>
        <v/>
      </c>
      <c r="AA1554" t="str">
        <f t="shared" si="758"/>
        <v/>
      </c>
      <c r="AB1554" t="str">
        <f t="shared" si="759"/>
        <v/>
      </c>
      <c r="AC1554" t="str">
        <f t="shared" si="760"/>
        <v/>
      </c>
      <c r="AD1554" t="str">
        <f t="shared" si="761"/>
        <v/>
      </c>
      <c r="AE1554" t="str">
        <f t="shared" si="762"/>
        <v/>
      </c>
      <c r="AF1554" t="str">
        <f t="shared" si="763"/>
        <v/>
      </c>
      <c r="AG1554" t="str">
        <f t="shared" si="764"/>
        <v>"Core.Piece"</v>
      </c>
      <c r="AH1554" t="str">
        <f t="shared" si="765"/>
        <v>"grossWeight"</v>
      </c>
      <c r="AI1554" t="str">
        <f t="shared" si="766"/>
        <v>"Embedded.Value"</v>
      </c>
      <c r="AJ1554" t="str">
        <f t="shared" si="767"/>
        <v>""</v>
      </c>
      <c r="AK1554" t="str">
        <f t="shared" si="768"/>
        <v>"hasOne"</v>
      </c>
      <c r="AL1554" t="str">
        <f t="shared" si="769"/>
        <v>"Core.Piece","grossWeight","Embedded.Value","","hasOne"</v>
      </c>
      <c r="AN1554">
        <f>COUNTIF(View_conceptual!G:G,L1554)</f>
        <v>1</v>
      </c>
      <c r="AO1554">
        <f>COUNTIF(View_conceptual!H:H,L1554)+COUNTIF(View_conceptual!I:I,N1554)</f>
        <v>1</v>
      </c>
      <c r="AQ1554" t="str">
        <f t="shared" si="770"/>
        <v/>
      </c>
      <c r="AR1554" t="str">
        <f t="shared" si="771"/>
        <v/>
      </c>
      <c r="AT1554">
        <f>COUNTIF(View_full!G:G,L1554)</f>
        <v>1</v>
      </c>
      <c r="AU1554">
        <f>COUNTIF(View_full!H:H,L1554)+COUNTIF(View_full!I:I,N1554)</f>
        <v>1</v>
      </c>
      <c r="AV1554">
        <f>COUNTIFS(Property_Manual!$A$2:$A$1206,Raw!L1554,Property_Manual!$B$2:$B$1206,Raw!M1554,Property_Manual!$C$2:$C$1206,Raw!N1554,Property_Manual!$D$2:$D$1206,Raw!O1554,Property_Manual!$F$2:$F$1206,"x")</f>
        <v>0</v>
      </c>
      <c r="AW1554" t="str">
        <f t="shared" si="772"/>
        <v/>
      </c>
      <c r="AX1554" t="str">
        <f t="shared" si="773"/>
        <v/>
      </c>
      <c r="AY1554" t="str">
        <f t="shared" si="774"/>
        <v/>
      </c>
    </row>
    <row r="1555" spans="1:51" x14ac:dyDescent="0.2">
      <c r="A1555" s="5" t="s">
        <v>1255</v>
      </c>
      <c r="B1555" s="5" t="s">
        <v>20</v>
      </c>
      <c r="C1555" s="5" t="s">
        <v>109</v>
      </c>
      <c r="D1555" s="5" t="s">
        <v>139</v>
      </c>
      <c r="E1555" s="5" t="s">
        <v>3</v>
      </c>
      <c r="F1555" s="5" t="s">
        <v>140</v>
      </c>
      <c r="G1555">
        <v>1</v>
      </c>
      <c r="H1555" s="5"/>
      <c r="I1555" s="5" t="s">
        <v>110</v>
      </c>
      <c r="J1555" s="5" t="s">
        <v>141</v>
      </c>
      <c r="K1555" s="5"/>
      <c r="L1555" t="str">
        <f t="shared" si="744"/>
        <v>Piece</v>
      </c>
      <c r="M1555" t="str">
        <f t="shared" si="745"/>
        <v>loadType</v>
      </c>
      <c r="N1555" t="str">
        <f t="shared" si="746"/>
        <v>LoadType</v>
      </c>
      <c r="O1555" t="str">
        <f t="shared" si="747"/>
        <v/>
      </c>
      <c r="P1555" t="str">
        <f t="shared" si="748"/>
        <v/>
      </c>
      <c r="Q1555" t="str">
        <f t="shared" si="749"/>
        <v>Object</v>
      </c>
      <c r="R1555" t="str">
        <f t="shared" si="750"/>
        <v/>
      </c>
      <c r="S1555" t="str">
        <f t="shared" si="751"/>
        <v/>
      </c>
      <c r="T1555" t="str">
        <f t="shared" si="752"/>
        <v/>
      </c>
      <c r="U1555" t="str">
        <f t="shared" si="753"/>
        <v/>
      </c>
      <c r="V1555" t="str">
        <f t="shared" si="754"/>
        <v/>
      </c>
      <c r="W1555" t="str">
        <f>IF($A1555="Implicit","",COUNTIFS($C$8:C1555,C1555,$A$8:A1555,"Explicit"))</f>
        <v/>
      </c>
      <c r="X1555" t="str">
        <f t="shared" si="755"/>
        <v/>
      </c>
      <c r="Y1555" t="str">
        <f t="shared" si="756"/>
        <v/>
      </c>
      <c r="Z1555" t="str">
        <f t="shared" si="757"/>
        <v/>
      </c>
      <c r="AA1555" t="str">
        <f t="shared" si="758"/>
        <v/>
      </c>
      <c r="AB1555" t="str">
        <f t="shared" si="759"/>
        <v/>
      </c>
      <c r="AC1555" t="str">
        <f t="shared" si="760"/>
        <v/>
      </c>
      <c r="AD1555" t="str">
        <f t="shared" si="761"/>
        <v/>
      </c>
      <c r="AE1555" t="str">
        <f t="shared" si="762"/>
        <v/>
      </c>
      <c r="AF1555" t="str">
        <f t="shared" si="763"/>
        <v/>
      </c>
      <c r="AG1555" t="str">
        <f t="shared" si="764"/>
        <v>"Core.Piece"</v>
      </c>
      <c r="AH1555" t="str">
        <f t="shared" si="765"/>
        <v>"loadType"</v>
      </c>
      <c r="AI1555" t="str">
        <f t="shared" si="766"/>
        <v>"Enum.LoadType"</v>
      </c>
      <c r="AJ1555" t="str">
        <f t="shared" si="767"/>
        <v>""</v>
      </c>
      <c r="AK1555" t="str">
        <f t="shared" si="768"/>
        <v>"hasOne"</v>
      </c>
      <c r="AL1555" t="str">
        <f t="shared" si="769"/>
        <v>"Core.Piece","loadType","Enum.LoadType","","hasOne"</v>
      </c>
      <c r="AN1555">
        <f>COUNTIF(View_conceptual!G:G,L1555)</f>
        <v>1</v>
      </c>
      <c r="AO1555">
        <f>COUNTIF(View_conceptual!H:H,L1555)+COUNTIF(View_conceptual!I:I,N1555)</f>
        <v>1</v>
      </c>
      <c r="AQ1555" t="str">
        <f t="shared" si="770"/>
        <v/>
      </c>
      <c r="AR1555" t="str">
        <f t="shared" si="771"/>
        <v/>
      </c>
      <c r="AT1555">
        <f>COUNTIF(View_full!G:G,L1555)</f>
        <v>1</v>
      </c>
      <c r="AU1555">
        <f>COUNTIF(View_full!H:H,L1555)+COUNTIF(View_full!I:I,N1555)</f>
        <v>1</v>
      </c>
      <c r="AV1555">
        <f>COUNTIFS(Property_Manual!$A$2:$A$1206,Raw!L1555,Property_Manual!$B$2:$B$1206,Raw!M1555,Property_Manual!$C$2:$C$1206,Raw!N1555,Property_Manual!$D$2:$D$1206,Raw!O1555,Property_Manual!$F$2:$F$1206,"x")</f>
        <v>0</v>
      </c>
      <c r="AW1555" t="str">
        <f t="shared" si="772"/>
        <v/>
      </c>
      <c r="AX1555" t="str">
        <f t="shared" si="773"/>
        <v/>
      </c>
      <c r="AY1555" t="str">
        <f t="shared" si="774"/>
        <v/>
      </c>
    </row>
    <row r="1556" spans="1:51" x14ac:dyDescent="0.2">
      <c r="A1556" s="5" t="s">
        <v>1255</v>
      </c>
      <c r="B1556" s="5" t="s">
        <v>20</v>
      </c>
      <c r="C1556" s="5" t="s">
        <v>109</v>
      </c>
      <c r="D1556" s="5" t="s">
        <v>142</v>
      </c>
      <c r="E1556" s="5" t="s">
        <v>20</v>
      </c>
      <c r="F1556" s="5" t="s">
        <v>143</v>
      </c>
      <c r="H1556" s="5" t="s">
        <v>790</v>
      </c>
      <c r="I1556" s="5" t="s">
        <v>110</v>
      </c>
      <c r="J1556" s="5" t="s">
        <v>144</v>
      </c>
      <c r="K1556" s="5"/>
      <c r="L1556" t="str">
        <f t="shared" si="744"/>
        <v>Piece</v>
      </c>
      <c r="M1556" t="str">
        <f t="shared" si="745"/>
        <v>ofShipment</v>
      </c>
      <c r="N1556" t="str">
        <f t="shared" si="746"/>
        <v>Shipment</v>
      </c>
      <c r="O1556" t="str">
        <f t="shared" si="747"/>
        <v>pieces</v>
      </c>
      <c r="P1556" t="str">
        <f t="shared" si="748"/>
        <v/>
      </c>
      <c r="Q1556" t="str">
        <f t="shared" si="749"/>
        <v>Object</v>
      </c>
      <c r="R1556" t="str">
        <f t="shared" si="750"/>
        <v/>
      </c>
      <c r="S1556" t="str">
        <f t="shared" si="751"/>
        <v/>
      </c>
      <c r="T1556" t="str">
        <f t="shared" si="752"/>
        <v/>
      </c>
      <c r="U1556" t="str">
        <f t="shared" si="753"/>
        <v/>
      </c>
      <c r="V1556" t="str">
        <f t="shared" si="754"/>
        <v/>
      </c>
      <c r="W1556" t="str">
        <f>IF($A1556="Implicit","",COUNTIFS($C$8:C1556,C1556,$A$8:A1556,"Explicit"))</f>
        <v/>
      </c>
      <c r="X1556" t="str">
        <f t="shared" si="755"/>
        <v/>
      </c>
      <c r="Y1556" t="str">
        <f t="shared" si="756"/>
        <v/>
      </c>
      <c r="Z1556" t="str">
        <f t="shared" si="757"/>
        <v/>
      </c>
      <c r="AA1556" t="str">
        <f t="shared" si="758"/>
        <v/>
      </c>
      <c r="AB1556" t="str">
        <f t="shared" si="759"/>
        <v/>
      </c>
      <c r="AC1556" t="str">
        <f t="shared" si="760"/>
        <v/>
      </c>
      <c r="AD1556" t="str">
        <f t="shared" si="761"/>
        <v/>
      </c>
      <c r="AE1556" t="str">
        <f t="shared" si="762"/>
        <v/>
      </c>
      <c r="AF1556" t="str">
        <f t="shared" si="763"/>
        <v/>
      </c>
      <c r="AG1556" t="str">
        <f t="shared" si="764"/>
        <v>"Core.Piece"</v>
      </c>
      <c r="AH1556" t="str">
        <f t="shared" si="765"/>
        <v>"ofShipment"</v>
      </c>
      <c r="AI1556" t="str">
        <f t="shared" si="766"/>
        <v>"Core.Shipment"</v>
      </c>
      <c r="AJ1556" t="str">
        <f t="shared" si="767"/>
        <v>"pieces"</v>
      </c>
      <c r="AK1556" t="str">
        <f t="shared" si="768"/>
        <v>"hasMany"</v>
      </c>
      <c r="AL1556" t="str">
        <f t="shared" si="769"/>
        <v>"Core.Piece","ofShipment","Core.Shipment","pieces","hasMany"</v>
      </c>
      <c r="AN1556">
        <f>COUNTIF(View_conceptual!G:G,L1556)</f>
        <v>1</v>
      </c>
      <c r="AO1556">
        <f>COUNTIF(View_conceptual!H:H,L1556)+COUNTIF(View_conceptual!I:I,N1556)</f>
        <v>2</v>
      </c>
      <c r="AQ1556" t="str">
        <f t="shared" si="770"/>
        <v/>
      </c>
      <c r="AR1556" t="str">
        <f t="shared" si="771"/>
        <v>"Core.Piece","ofShipment","Core.Shipment","pieces","hasMany"</v>
      </c>
      <c r="AT1556">
        <f>COUNTIF(View_full!G:G,L1556)</f>
        <v>1</v>
      </c>
      <c r="AU1556">
        <f>COUNTIF(View_full!H:H,L1556)+COUNTIF(View_full!I:I,N1556)</f>
        <v>2</v>
      </c>
      <c r="AV1556">
        <f>COUNTIFS(Property_Manual!$A$2:$A$1206,Raw!L1556,Property_Manual!$B$2:$B$1206,Raw!M1556,Property_Manual!$C$2:$C$1206,Raw!N1556,Property_Manual!$D$2:$D$1206,Raw!O1556,Property_Manual!$F$2:$F$1206,"x")</f>
        <v>1</v>
      </c>
      <c r="AW1556" t="str">
        <f t="shared" si="772"/>
        <v/>
      </c>
      <c r="AX1556" t="str">
        <f t="shared" si="773"/>
        <v>"Core.Piece","ofShipment","Core.Shipment","pieces","hasMany"</v>
      </c>
      <c r="AY1556" t="str">
        <f t="shared" si="774"/>
        <v>"Core.Piece","ofShipment","Core.Shipment","pieces","hasMany"</v>
      </c>
    </row>
    <row r="1557" spans="1:51" x14ac:dyDescent="0.2">
      <c r="A1557" s="5" t="s">
        <v>1255</v>
      </c>
      <c r="B1557" s="5" t="s">
        <v>20</v>
      </c>
      <c r="C1557" s="5" t="s">
        <v>109</v>
      </c>
      <c r="D1557" s="5" t="s">
        <v>148</v>
      </c>
      <c r="E1557" s="5" t="s">
        <v>1197</v>
      </c>
      <c r="F1557" s="5" t="s">
        <v>2224</v>
      </c>
      <c r="G1557">
        <v>1</v>
      </c>
      <c r="H1557" s="5"/>
      <c r="I1557" s="5" t="s">
        <v>110</v>
      </c>
      <c r="J1557" s="5" t="s">
        <v>149</v>
      </c>
      <c r="K1557" s="5"/>
      <c r="L1557" t="str">
        <f t="shared" si="744"/>
        <v>Piece</v>
      </c>
      <c r="M1557" t="str">
        <f t="shared" si="745"/>
        <v>packageMarkCoded</v>
      </c>
      <c r="N1557" t="str">
        <f t="shared" si="746"/>
        <v>PackageMarkCode</v>
      </c>
      <c r="O1557" t="str">
        <f t="shared" si="747"/>
        <v/>
      </c>
      <c r="P1557" t="str">
        <f t="shared" si="748"/>
        <v/>
      </c>
      <c r="Q1557" t="str">
        <f t="shared" si="749"/>
        <v>Object</v>
      </c>
      <c r="R1557" t="str">
        <f t="shared" si="750"/>
        <v/>
      </c>
      <c r="S1557" t="str">
        <f t="shared" si="751"/>
        <v/>
      </c>
      <c r="T1557" t="str">
        <f t="shared" si="752"/>
        <v/>
      </c>
      <c r="U1557" t="str">
        <f t="shared" si="753"/>
        <v/>
      </c>
      <c r="V1557" t="str">
        <f t="shared" si="754"/>
        <v/>
      </c>
      <c r="W1557" t="str">
        <f>IF($A1557="Implicit","",COUNTIFS($C$8:C1557,C1557,$A$8:A1557,"Explicit"))</f>
        <v/>
      </c>
      <c r="X1557" t="str">
        <f t="shared" si="755"/>
        <v/>
      </c>
      <c r="Y1557" t="str">
        <f t="shared" si="756"/>
        <v/>
      </c>
      <c r="Z1557" t="str">
        <f t="shared" si="757"/>
        <v/>
      </c>
      <c r="AA1557" t="str">
        <f t="shared" si="758"/>
        <v/>
      </c>
      <c r="AB1557" t="str">
        <f t="shared" si="759"/>
        <v/>
      </c>
      <c r="AC1557" t="str">
        <f t="shared" si="760"/>
        <v/>
      </c>
      <c r="AD1557" t="str">
        <f t="shared" si="761"/>
        <v/>
      </c>
      <c r="AE1557" t="str">
        <f t="shared" si="762"/>
        <v/>
      </c>
      <c r="AF1557" t="str">
        <f t="shared" si="763"/>
        <v/>
      </c>
      <c r="AG1557" t="str">
        <f t="shared" si="764"/>
        <v>"Core.Piece"</v>
      </c>
      <c r="AH1557" t="str">
        <f t="shared" si="765"/>
        <v>"packageMarkCoded"</v>
      </c>
      <c r="AI1557" t="str">
        <f t="shared" si="766"/>
        <v>"CodeList.PackageMarkCode"</v>
      </c>
      <c r="AJ1557" t="str">
        <f t="shared" si="767"/>
        <v>""</v>
      </c>
      <c r="AK1557" t="str">
        <f t="shared" si="768"/>
        <v>"hasOne"</v>
      </c>
      <c r="AL1557" t="str">
        <f t="shared" si="769"/>
        <v>"Core.Piece","packageMarkCoded","CodeList.PackageMarkCode","","hasOne"</v>
      </c>
      <c r="AN1557">
        <f>COUNTIF(View_conceptual!G:G,L1557)</f>
        <v>1</v>
      </c>
      <c r="AO1557">
        <f>COUNTIF(View_conceptual!H:H,L1557)+COUNTIF(View_conceptual!I:I,N1557)</f>
        <v>1</v>
      </c>
      <c r="AQ1557" t="str">
        <f t="shared" si="770"/>
        <v/>
      </c>
      <c r="AR1557" t="str">
        <f t="shared" si="771"/>
        <v/>
      </c>
      <c r="AT1557">
        <f>COUNTIF(View_full!G:G,L1557)</f>
        <v>1</v>
      </c>
      <c r="AU1557">
        <f>COUNTIF(View_full!H:H,L1557)+COUNTIF(View_full!I:I,N1557)</f>
        <v>1</v>
      </c>
      <c r="AV1557">
        <f>COUNTIFS(Property_Manual!$A$2:$A$1206,Raw!L1557,Property_Manual!$B$2:$B$1206,Raw!M1557,Property_Manual!$C$2:$C$1206,Raw!N1557,Property_Manual!$D$2:$D$1206,Raw!O1557,Property_Manual!$F$2:$F$1206,"x")</f>
        <v>0</v>
      </c>
      <c r="AW1557" t="str">
        <f t="shared" si="772"/>
        <v/>
      </c>
      <c r="AX1557" t="str">
        <f t="shared" si="773"/>
        <v/>
      </c>
      <c r="AY1557" t="str">
        <f t="shared" si="774"/>
        <v/>
      </c>
    </row>
    <row r="1558" spans="1:51" x14ac:dyDescent="0.2">
      <c r="A1558" s="5" t="s">
        <v>1255</v>
      </c>
      <c r="B1558" s="5" t="s">
        <v>20</v>
      </c>
      <c r="C1558" s="5" t="s">
        <v>109</v>
      </c>
      <c r="D1558" s="5" t="s">
        <v>153</v>
      </c>
      <c r="E1558" t="s">
        <v>20</v>
      </c>
      <c r="F1558" s="5" t="s">
        <v>154</v>
      </c>
      <c r="H1558" t="s">
        <v>555</v>
      </c>
      <c r="I1558" s="5" t="s">
        <v>110</v>
      </c>
      <c r="J1558" s="5" t="s">
        <v>155</v>
      </c>
      <c r="K1558" s="5"/>
      <c r="L1558" t="str">
        <f t="shared" si="744"/>
        <v>Piece</v>
      </c>
      <c r="M1558" t="str">
        <f t="shared" si="745"/>
        <v>securityDeclarations</v>
      </c>
      <c r="N1558" t="str">
        <f t="shared" si="746"/>
        <v>SecurityDeclaration</v>
      </c>
      <c r="O1558" t="str">
        <f t="shared" si="747"/>
        <v>issuedForPiece</v>
      </c>
      <c r="P1558" t="str">
        <f t="shared" si="748"/>
        <v/>
      </c>
      <c r="Q1558" t="str">
        <f t="shared" si="749"/>
        <v>Object</v>
      </c>
      <c r="R1558" t="str">
        <f t="shared" si="750"/>
        <v/>
      </c>
      <c r="S1558" t="str">
        <f t="shared" si="751"/>
        <v/>
      </c>
      <c r="T1558" t="str">
        <f t="shared" si="752"/>
        <v/>
      </c>
      <c r="U1558" t="str">
        <f t="shared" si="753"/>
        <v/>
      </c>
      <c r="V1558" t="str">
        <f t="shared" si="754"/>
        <v/>
      </c>
      <c r="W1558" t="str">
        <f>IF($A1558="Implicit","",COUNTIFS($C$8:C1558,C1558,$A$8:A1558,"Explicit"))</f>
        <v/>
      </c>
      <c r="X1558" t="str">
        <f t="shared" si="755"/>
        <v/>
      </c>
      <c r="Y1558" t="str">
        <f t="shared" si="756"/>
        <v/>
      </c>
      <c r="Z1558" t="str">
        <f t="shared" si="757"/>
        <v/>
      </c>
      <c r="AA1558" t="str">
        <f t="shared" si="758"/>
        <v/>
      </c>
      <c r="AB1558" t="str">
        <f t="shared" si="759"/>
        <v/>
      </c>
      <c r="AC1558" t="str">
        <f t="shared" si="760"/>
        <v/>
      </c>
      <c r="AD1558" t="str">
        <f t="shared" si="761"/>
        <v/>
      </c>
      <c r="AE1558" t="str">
        <f t="shared" si="762"/>
        <v/>
      </c>
      <c r="AF1558" t="str">
        <f t="shared" si="763"/>
        <v/>
      </c>
      <c r="AG1558" t="str">
        <f t="shared" si="764"/>
        <v>"Core.Piece"</v>
      </c>
      <c r="AH1558" t="str">
        <f t="shared" si="765"/>
        <v>"securityDeclarations"</v>
      </c>
      <c r="AI1558" t="str">
        <f t="shared" si="766"/>
        <v>"Core.SecurityDeclaration"</v>
      </c>
      <c r="AJ1558" t="str">
        <f t="shared" si="767"/>
        <v>"issuedForPiece"</v>
      </c>
      <c r="AK1558" t="str">
        <f t="shared" si="768"/>
        <v>"hasMany"</v>
      </c>
      <c r="AL1558" t="str">
        <f t="shared" si="769"/>
        <v>"Core.Piece","securityDeclarations","Core.SecurityDeclaration","issuedForPiece","hasMany"</v>
      </c>
      <c r="AN1558">
        <f>COUNTIF(View_conceptual!G:G,L1558)</f>
        <v>1</v>
      </c>
      <c r="AO1558">
        <f>COUNTIF(View_conceptual!H:H,L1558)+COUNTIF(View_conceptual!I:I,N1558)</f>
        <v>1</v>
      </c>
      <c r="AQ1558" t="str">
        <f t="shared" si="770"/>
        <v/>
      </c>
      <c r="AR1558" t="str">
        <f t="shared" si="771"/>
        <v/>
      </c>
      <c r="AT1558">
        <f>COUNTIF(View_full!G:G,L1558)</f>
        <v>1</v>
      </c>
      <c r="AU1558">
        <f>COUNTIF(View_full!H:H,L1558)+COUNTIF(View_full!I:I,N1558)</f>
        <v>2</v>
      </c>
      <c r="AV1558">
        <f>COUNTIFS(Property_Manual!$A$2:$A$1206,Raw!L1558,Property_Manual!$B$2:$B$1206,Raw!M1558,Property_Manual!$C$2:$C$1206,Raw!N1558,Property_Manual!$D$2:$D$1206,Raw!O1558,Property_Manual!$F$2:$F$1206,"x")</f>
        <v>1</v>
      </c>
      <c r="AW1558" t="str">
        <f t="shared" si="772"/>
        <v/>
      </c>
      <c r="AX1558" t="str">
        <f t="shared" si="773"/>
        <v>"Core.Piece","securityDeclarations","Core.SecurityDeclaration","issuedForPiece","hasMany"</v>
      </c>
      <c r="AY1558" t="str">
        <f t="shared" si="774"/>
        <v>"Core.Piece","securityDeclarations","Core.SecurityDeclaration","issuedForPiece","hasMany"</v>
      </c>
    </row>
    <row r="1559" spans="1:51" x14ac:dyDescent="0.2">
      <c r="A1559" s="5" t="s">
        <v>1255</v>
      </c>
      <c r="B1559" s="5" t="s">
        <v>20</v>
      </c>
      <c r="C1559" s="5" t="s">
        <v>109</v>
      </c>
      <c r="D1559" s="5" t="s">
        <v>182</v>
      </c>
      <c r="E1559" s="5" t="s">
        <v>49</v>
      </c>
      <c r="F1559" s="5" t="s">
        <v>183</v>
      </c>
      <c r="G1559">
        <v>1</v>
      </c>
      <c r="I1559" s="5" t="s">
        <v>110</v>
      </c>
      <c r="J1559" s="5" t="s">
        <v>184</v>
      </c>
      <c r="K1559" s="5"/>
      <c r="L1559" t="str">
        <f t="shared" si="744"/>
        <v>Piece</v>
      </c>
      <c r="M1559" t="str">
        <f t="shared" si="745"/>
        <v>temperatureInstructions</v>
      </c>
      <c r="N1559" t="str">
        <f t="shared" si="746"/>
        <v>TemperatureInstructions</v>
      </c>
      <c r="O1559" t="str">
        <f t="shared" si="747"/>
        <v/>
      </c>
      <c r="P1559" t="str">
        <f t="shared" si="748"/>
        <v/>
      </c>
      <c r="Q1559" t="str">
        <f t="shared" si="749"/>
        <v>Object</v>
      </c>
      <c r="R1559" t="str">
        <f t="shared" si="750"/>
        <v/>
      </c>
      <c r="S1559" t="str">
        <f t="shared" si="751"/>
        <v/>
      </c>
      <c r="T1559" t="str">
        <f t="shared" si="752"/>
        <v/>
      </c>
      <c r="U1559" t="str">
        <f t="shared" si="753"/>
        <v/>
      </c>
      <c r="V1559" t="str">
        <f t="shared" si="754"/>
        <v/>
      </c>
      <c r="W1559" t="str">
        <f>IF($A1559="Implicit","",COUNTIFS($C$8:C1559,C1559,$A$8:A1559,"Explicit"))</f>
        <v/>
      </c>
      <c r="X1559" t="str">
        <f t="shared" si="755"/>
        <v/>
      </c>
      <c r="Y1559" t="str">
        <f t="shared" si="756"/>
        <v/>
      </c>
      <c r="Z1559" t="str">
        <f t="shared" si="757"/>
        <v/>
      </c>
      <c r="AA1559" t="str">
        <f t="shared" si="758"/>
        <v/>
      </c>
      <c r="AB1559" t="str">
        <f t="shared" si="759"/>
        <v/>
      </c>
      <c r="AC1559" t="str">
        <f t="shared" si="760"/>
        <v/>
      </c>
      <c r="AD1559" t="str">
        <f t="shared" si="761"/>
        <v/>
      </c>
      <c r="AE1559" t="str">
        <f t="shared" si="762"/>
        <v/>
      </c>
      <c r="AF1559" t="str">
        <f t="shared" si="763"/>
        <v/>
      </c>
      <c r="AG1559" t="str">
        <f t="shared" si="764"/>
        <v>"Core.Piece"</v>
      </c>
      <c r="AH1559" t="str">
        <f t="shared" si="765"/>
        <v>"temperatureInstructions"</v>
      </c>
      <c r="AI1559" t="str">
        <f t="shared" si="766"/>
        <v>"Embedded.TemperatureInstructions"</v>
      </c>
      <c r="AJ1559" t="str">
        <f t="shared" si="767"/>
        <v>""</v>
      </c>
      <c r="AK1559" t="str">
        <f t="shared" si="768"/>
        <v>"hasOne"</v>
      </c>
      <c r="AL1559" t="str">
        <f t="shared" si="769"/>
        <v>"Core.Piece","temperatureInstructions","Embedded.TemperatureInstructions","","hasOne"</v>
      </c>
      <c r="AN1559">
        <f>COUNTIF(View_conceptual!G:G,L1559)</f>
        <v>1</v>
      </c>
      <c r="AO1559">
        <f>COUNTIF(View_conceptual!H:H,L1559)+COUNTIF(View_conceptual!I:I,N1559)</f>
        <v>1</v>
      </c>
      <c r="AQ1559" t="str">
        <f t="shared" si="770"/>
        <v/>
      </c>
      <c r="AR1559" t="str">
        <f t="shared" si="771"/>
        <v/>
      </c>
      <c r="AT1559">
        <f>COUNTIF(View_full!G:G,L1559)</f>
        <v>1</v>
      </c>
      <c r="AU1559">
        <f>COUNTIF(View_full!H:H,L1559)+COUNTIF(View_full!I:I,N1559)</f>
        <v>1</v>
      </c>
      <c r="AV1559">
        <f>COUNTIFS(Property_Manual!$A$2:$A$1206,Raw!L1559,Property_Manual!$B$2:$B$1206,Raw!M1559,Property_Manual!$C$2:$C$1206,Raw!N1559,Property_Manual!$D$2:$D$1206,Raw!O1559,Property_Manual!$F$2:$F$1206,"x")</f>
        <v>0</v>
      </c>
      <c r="AW1559" t="str">
        <f t="shared" si="772"/>
        <v/>
      </c>
      <c r="AX1559" t="str">
        <f t="shared" si="773"/>
        <v/>
      </c>
      <c r="AY1559" t="str">
        <f t="shared" si="774"/>
        <v/>
      </c>
    </row>
    <row r="1560" spans="1:51" x14ac:dyDescent="0.2">
      <c r="A1560" s="5" t="s">
        <v>1254</v>
      </c>
      <c r="B1560" s="5" t="s">
        <v>20</v>
      </c>
      <c r="C1560" s="5" t="s">
        <v>109</v>
      </c>
      <c r="D1560" s="5" t="s">
        <v>40</v>
      </c>
      <c r="E1560" t="s">
        <v>1212</v>
      </c>
      <c r="F1560" s="5" t="s">
        <v>41</v>
      </c>
      <c r="I1560" s="5" t="s">
        <v>110</v>
      </c>
      <c r="J1560" s="5" t="s">
        <v>42</v>
      </c>
      <c r="K1560" s="5"/>
      <c r="L1560" t="str">
        <f t="shared" si="744"/>
        <v>Piece</v>
      </c>
      <c r="M1560" t="str">
        <f t="shared" si="745"/>
        <v>events</v>
      </c>
      <c r="N1560" t="str">
        <f t="shared" si="746"/>
        <v>LogisticsEvent</v>
      </c>
      <c r="O1560" t="str">
        <f t="shared" si="747"/>
        <v/>
      </c>
      <c r="P1560" t="str">
        <f t="shared" si="748"/>
        <v/>
      </c>
      <c r="Q1560" t="str">
        <f t="shared" si="749"/>
        <v>Object</v>
      </c>
      <c r="R1560" t="str">
        <f t="shared" si="750"/>
        <v>"Core"</v>
      </c>
      <c r="S1560" t="str">
        <f t="shared" si="751"/>
        <v>"Piece"</v>
      </c>
      <c r="T1560" t="str">
        <f t="shared" si="752"/>
        <v>"events"</v>
      </c>
      <c r="U1560" t="str">
        <f t="shared" si="753"/>
        <v>"Event"</v>
      </c>
      <c r="V1560" t="str">
        <f t="shared" si="754"/>
        <v>"LogisticsEvent"</v>
      </c>
      <c r="W1560">
        <f>IF($A1560="Implicit","",COUNTIFS($C$8:C1560,C1560,$A$8:A1560,"Explicit"))</f>
        <v>19</v>
      </c>
      <c r="X1560" t="str">
        <f t="shared" si="755"/>
        <v>"Individual piece or virtual grouping of pieces"</v>
      </c>
      <c r="Y1560" t="str">
        <f t="shared" si="756"/>
        <v>"Events object"</v>
      </c>
      <c r="Z1560" t="str">
        <f t="shared" si="757"/>
        <v>"true"</v>
      </c>
      <c r="AA1560" t="str">
        <f t="shared" si="758"/>
        <v>"false"</v>
      </c>
      <c r="AB1560" t="str">
        <f t="shared" si="759"/>
        <v>""</v>
      </c>
      <c r="AC1560" t="str">
        <f t="shared" si="760"/>
        <v>"https://onerecord.iata.org/ns/cargo#Piece"</v>
      </c>
      <c r="AD1560" t="str">
        <f t="shared" si="761"/>
        <v>"https://onerecord.iata.org/ns/cargo#events"</v>
      </c>
      <c r="AE1560" t="str">
        <f t="shared" si="762"/>
        <v>"https://onerecord.iata.org/ns/cargo#LogisticsEvent"</v>
      </c>
      <c r="AF1560" t="str">
        <f t="shared" si="763"/>
        <v>"Core","Piece","events","Event","LogisticsEvent",19,"Individual piece or virtual grouping of pieces","Events object","true","false","","https://onerecord.iata.org/ns/cargo#Piece","https://onerecord.iata.org/ns/cargo#events","https://onerecord.iata.org/ns/cargo#LogisticsEvent"</v>
      </c>
      <c r="AG1560" t="str">
        <f t="shared" si="764"/>
        <v>"Core.Piece"</v>
      </c>
      <c r="AH1560" t="str">
        <f t="shared" si="765"/>
        <v>"events"</v>
      </c>
      <c r="AI1560" t="str">
        <f t="shared" si="766"/>
        <v>"Event.LogisticsEvent"</v>
      </c>
      <c r="AJ1560" t="str">
        <f t="shared" si="767"/>
        <v>""</v>
      </c>
      <c r="AK1560" t="str">
        <f t="shared" si="768"/>
        <v>"hasMany"</v>
      </c>
      <c r="AL1560" t="str">
        <f t="shared" si="769"/>
        <v>"Core.Piece","events","Event.LogisticsEvent","","hasMany"</v>
      </c>
      <c r="AN1560">
        <f>COUNTIF(View_conceptual!G:G,L1560)</f>
        <v>1</v>
      </c>
      <c r="AO1560">
        <f>COUNTIF(View_conceptual!H:H,L1560)+COUNTIF(View_conceptual!I:I,N1560)</f>
        <v>1</v>
      </c>
      <c r="AQ1560" t="str">
        <f t="shared" si="770"/>
        <v>"Core","Piece","events","Event","LogisticsEvent",19,"Individual piece or virtual grouping of pieces","Events object","true","false","","https://onerecord.iata.org/ns/cargo#Piece","https://onerecord.iata.org/ns/cargo#events","https://onerecord.iata.org/ns/cargo#LogisticsEvent"</v>
      </c>
      <c r="AR1560" t="str">
        <f t="shared" si="771"/>
        <v/>
      </c>
      <c r="AT1560">
        <f>COUNTIF(View_full!G:G,L1560)</f>
        <v>1</v>
      </c>
      <c r="AU1560">
        <f>COUNTIF(View_full!H:H,L1560)+COUNTIF(View_full!I:I,N1560)</f>
        <v>1</v>
      </c>
      <c r="AV1560">
        <f>COUNTIFS(Property_Manual!$A$2:$A$1206,Raw!L1560,Property_Manual!$B$2:$B$1206,Raw!M1560,Property_Manual!$C$2:$C$1206,Raw!N1560,Property_Manual!$D$2:$D$1206,Raw!O1560,Property_Manual!$F$2:$F$1206,"x")</f>
        <v>0</v>
      </c>
      <c r="AW1560" t="str">
        <f t="shared" si="772"/>
        <v>"Core","Piece","events","Event","LogisticsEvent",19,"Individual piece or virtual grouping of pieces","Events object","true","false","","https://onerecord.iata.org/ns/cargo#Piece","https://onerecord.iata.org/ns/cargo#events","https://onerecord.iata.org/ns/cargo#LogisticsEvent"</v>
      </c>
      <c r="AX1560" t="str">
        <f t="shared" si="773"/>
        <v/>
      </c>
      <c r="AY1560" t="str">
        <f t="shared" si="774"/>
        <v/>
      </c>
    </row>
    <row r="1561" spans="1:51" x14ac:dyDescent="0.2">
      <c r="A1561" s="5" t="s">
        <v>1254</v>
      </c>
      <c r="B1561" s="5" t="s">
        <v>20</v>
      </c>
      <c r="C1561" s="5" t="s">
        <v>109</v>
      </c>
      <c r="D1561" s="5" t="s">
        <v>46</v>
      </c>
      <c r="E1561" s="5"/>
      <c r="F1561" s="5" t="s">
        <v>47</v>
      </c>
      <c r="G1561">
        <v>1</v>
      </c>
      <c r="I1561" s="5" t="s">
        <v>110</v>
      </c>
      <c r="J1561" s="5" t="s">
        <v>48</v>
      </c>
      <c r="K1561" s="5"/>
      <c r="L1561" t="str">
        <f t="shared" si="744"/>
        <v>Piece</v>
      </c>
      <c r="M1561" t="str">
        <f t="shared" si="745"/>
        <v>skeletonIndicator</v>
      </c>
      <c r="N1561" t="str">
        <f t="shared" si="746"/>
        <v>boolean</v>
      </c>
      <c r="O1561" t="str">
        <f t="shared" si="747"/>
        <v/>
      </c>
      <c r="P1561" t="str">
        <f t="shared" si="748"/>
        <v/>
      </c>
      <c r="Q1561" t="str">
        <f t="shared" si="749"/>
        <v>Object</v>
      </c>
      <c r="R1561" t="str">
        <f t="shared" si="750"/>
        <v>"Core"</v>
      </c>
      <c r="S1561" t="str">
        <f t="shared" si="751"/>
        <v>"Piece"</v>
      </c>
      <c r="T1561" t="str">
        <f t="shared" si="752"/>
        <v>"skeletonIndicator"</v>
      </c>
      <c r="U1561" t="str">
        <f t="shared" si="753"/>
        <v>""</v>
      </c>
      <c r="V1561" t="str">
        <f t="shared" si="754"/>
        <v>"boolean"</v>
      </c>
      <c r="W1561">
        <f>IF($A1561="Implicit","",COUNTIFS($C$8:C1561,C1561,$A$8:A1561,"Explicit"))</f>
        <v>20</v>
      </c>
      <c r="X1561" t="str">
        <f t="shared" si="755"/>
        <v>"Individual piece or virtual grouping of pieces"</v>
      </c>
      <c r="Y1561" t="str">
        <f t="shared" si="756"/>
        <v>"Indicator whether a logistics object is a skeleton object"</v>
      </c>
      <c r="Z1561" t="str">
        <f t="shared" si="757"/>
        <v>"false"</v>
      </c>
      <c r="AA1561" t="str">
        <f t="shared" si="758"/>
        <v>"false"</v>
      </c>
      <c r="AB1561" t="str">
        <f t="shared" si="759"/>
        <v>""</v>
      </c>
      <c r="AC1561" t="str">
        <f t="shared" si="760"/>
        <v>"https://onerecord.iata.org/ns/cargo#Piece"</v>
      </c>
      <c r="AD1561" t="str">
        <f t="shared" si="761"/>
        <v>"https://onerecord.iata.org/ns/cargo#skeletonIndicator"</v>
      </c>
      <c r="AE1561" t="str">
        <f t="shared" si="762"/>
        <v>"http://www.w3.org/2001/XMLSchema#boolean"</v>
      </c>
      <c r="AF1561" t="str">
        <f t="shared" si="763"/>
        <v>"Core","Piece","skeletonIndicator","","boolean",20,"Individual piece or virtual grouping of pieces","Indicator whether a logistics object is a skeleton object","false","false","","https://onerecord.iata.org/ns/cargo#Piece","https://onerecord.iata.org/ns/cargo#skeletonIndicator","http://www.w3.org/2001/XMLSchema#boolean"</v>
      </c>
      <c r="AG1561" t="str">
        <f t="shared" si="764"/>
        <v>"Core.Piece"</v>
      </c>
      <c r="AH1561" t="str">
        <f t="shared" si="765"/>
        <v>"skeletonIndicator"</v>
      </c>
      <c r="AI1561" t="str">
        <f t="shared" si="766"/>
        <v>".boolean"</v>
      </c>
      <c r="AJ1561" t="str">
        <f t="shared" si="767"/>
        <v>""</v>
      </c>
      <c r="AK1561" t="str">
        <f t="shared" si="768"/>
        <v>"hasOne"</v>
      </c>
      <c r="AL1561" t="str">
        <f t="shared" si="769"/>
        <v>"Core.Piece","skeletonIndicator",".boolean","","hasOne"</v>
      </c>
      <c r="AN1561">
        <f>COUNTIF(View_conceptual!G:G,L1561)</f>
        <v>1</v>
      </c>
      <c r="AO1561">
        <f>COUNTIF(View_conceptual!H:H,L1561)+COUNTIF(View_conceptual!I:I,N1561)</f>
        <v>1</v>
      </c>
      <c r="AQ1561" t="str">
        <f t="shared" si="770"/>
        <v>"Core","Piece","skeletonIndicator","","boolean",20,"Individual piece or virtual grouping of pieces","Indicator whether a logistics object is a skeleton object","false","false","","https://onerecord.iata.org/ns/cargo#Piece","https://onerecord.iata.org/ns/cargo#skeletonIndicator","http://www.w3.org/2001/XMLSchema#boolean"</v>
      </c>
      <c r="AR1561" t="str">
        <f t="shared" si="771"/>
        <v/>
      </c>
      <c r="AT1561">
        <f>COUNTIF(View_full!G:G,L1561)</f>
        <v>1</v>
      </c>
      <c r="AU1561">
        <f>COUNTIF(View_full!H:H,L1561)+COUNTIF(View_full!I:I,N1561)</f>
        <v>1</v>
      </c>
      <c r="AV1561">
        <f>COUNTIFS(Property_Manual!$A$2:$A$1206,Raw!L1561,Property_Manual!$B$2:$B$1206,Raw!M1561,Property_Manual!$C$2:$C$1206,Raw!N1561,Property_Manual!$D$2:$D$1206,Raw!O1561,Property_Manual!$F$2:$F$1206,"x")</f>
        <v>0</v>
      </c>
      <c r="AW1561" t="str">
        <f t="shared" si="772"/>
        <v>"Core","Piece","skeletonIndicator","","boolean",20,"Individual piece or virtual grouping of pieces","Indicator whether a logistics object is a skeleton object","false","false","","https://onerecord.iata.org/ns/cargo#Piece","https://onerecord.iata.org/ns/cargo#skeletonIndicator","http://www.w3.org/2001/XMLSchema#boolean"</v>
      </c>
      <c r="AX1561" t="str">
        <f t="shared" si="773"/>
        <v/>
      </c>
      <c r="AY1561" t="str">
        <f t="shared" si="774"/>
        <v/>
      </c>
    </row>
    <row r="1562" spans="1:51" x14ac:dyDescent="0.2">
      <c r="A1562" s="5" t="s">
        <v>1254</v>
      </c>
      <c r="B1562" s="5" t="s">
        <v>20</v>
      </c>
      <c r="C1562" s="5" t="s">
        <v>109</v>
      </c>
      <c r="D1562" s="5" t="s">
        <v>114</v>
      </c>
      <c r="E1562" t="s">
        <v>1196</v>
      </c>
      <c r="F1562" s="5" t="s">
        <v>115</v>
      </c>
      <c r="I1562" s="5" t="s">
        <v>110</v>
      </c>
      <c r="J1562" s="5" t="s">
        <v>116</v>
      </c>
      <c r="K1562" s="5" t="s">
        <v>1834</v>
      </c>
      <c r="L1562" t="str">
        <f t="shared" si="744"/>
        <v>Piece</v>
      </c>
      <c r="M1562" t="str">
        <f t="shared" si="745"/>
        <v>involvedInActions</v>
      </c>
      <c r="N1562" t="str">
        <f t="shared" si="746"/>
        <v>LogisticsAction</v>
      </c>
      <c r="O1562" t="str">
        <f t="shared" si="747"/>
        <v/>
      </c>
      <c r="P1562" t="str">
        <f t="shared" si="748"/>
        <v>Check|Composing|Loading|Storing</v>
      </c>
      <c r="Q1562" t="str">
        <f t="shared" si="749"/>
        <v>Object</v>
      </c>
      <c r="R1562" t="str">
        <f t="shared" si="750"/>
        <v>"Core"</v>
      </c>
      <c r="S1562" t="str">
        <f t="shared" si="751"/>
        <v>"Piece"</v>
      </c>
      <c r="T1562" t="str">
        <f t="shared" si="752"/>
        <v>"involvedInActions"</v>
      </c>
      <c r="U1562" t="str">
        <f t="shared" si="753"/>
        <v>"Abstract"</v>
      </c>
      <c r="V1562" t="str">
        <f t="shared" si="754"/>
        <v>"LogisticsAction"</v>
      </c>
      <c r="W1562">
        <f>IF($A1562="Implicit","",COUNTIFS($C$8:C1562,C1562,$A$8:A1562,"Explicit"))</f>
        <v>21</v>
      </c>
      <c r="X1562" t="str">
        <f t="shared" si="755"/>
        <v>"Individual piece or virtual grouping of pieces"</v>
      </c>
      <c r="Y1562" t="str">
        <f t="shared" si="756"/>
        <v>"References to the Actions the object is involved in"</v>
      </c>
      <c r="Z1562" t="str">
        <f t="shared" si="757"/>
        <v>"true"</v>
      </c>
      <c r="AA1562" t="str">
        <f t="shared" si="758"/>
        <v>"false"</v>
      </c>
      <c r="AB1562" t="str">
        <f t="shared" si="759"/>
        <v>"Check|Composing|Loading|Storing"</v>
      </c>
      <c r="AC1562" t="str">
        <f t="shared" si="760"/>
        <v>"https://onerecord.iata.org/ns/cargo#Piece"</v>
      </c>
      <c r="AD1562" t="str">
        <f t="shared" si="761"/>
        <v>"https://onerecord.iata.org/ns/cargo#involvedInActions"</v>
      </c>
      <c r="AE1562" t="str">
        <f t="shared" si="762"/>
        <v>"https://onerecord.iata.org/ns/cargo#LogisticsAction"</v>
      </c>
      <c r="AF1562" t="str">
        <f t="shared" si="763"/>
        <v>"Core","Piece","involvedInActions","Abstract","LogisticsAction",21,"Individual piece or virtual grouping of pieces","References to the Actions the object is involved in","true","false","Check|Composing|Loading|Storing","https://onerecord.iata.org/ns/cargo#Piece","https://onerecord.iata.org/ns/cargo#involvedInActions","https://onerecord.iata.org/ns/cargo#LogisticsAction"</v>
      </c>
      <c r="AG1562" t="str">
        <f t="shared" si="764"/>
        <v>"Core.Piece"</v>
      </c>
      <c r="AH1562" t="str">
        <f t="shared" si="765"/>
        <v>"involvedInActions"</v>
      </c>
      <c r="AI1562" t="str">
        <f t="shared" si="766"/>
        <v>"Abstract.LogisticsAction"</v>
      </c>
      <c r="AJ1562" t="str">
        <f t="shared" si="767"/>
        <v>""</v>
      </c>
      <c r="AK1562" t="str">
        <f t="shared" si="768"/>
        <v>"hasMany"</v>
      </c>
      <c r="AL1562" t="str">
        <f t="shared" si="769"/>
        <v>"Core.Piece","involvedInActions","Abstract.LogisticsAction","","hasMany"</v>
      </c>
      <c r="AN1562">
        <f>COUNTIF(View_conceptual!G:G,L1562)</f>
        <v>1</v>
      </c>
      <c r="AO1562">
        <f>COUNTIF(View_conceptual!H:H,L1562)+COUNTIF(View_conceptual!I:I,N1562)</f>
        <v>1</v>
      </c>
      <c r="AQ1562" t="str">
        <f t="shared" si="770"/>
        <v>"Core","Piece","involvedInActions","Abstract","LogisticsAction",21,"Individual piece or virtual grouping of pieces","References to the Actions the object is involved in","true","false","Check|Composing|Loading|Storing","https://onerecord.iata.org/ns/cargo#Piece","https://onerecord.iata.org/ns/cargo#involvedInActions","https://onerecord.iata.org/ns/cargo#LogisticsAction"</v>
      </c>
      <c r="AR1562" t="str">
        <f t="shared" si="771"/>
        <v/>
      </c>
      <c r="AT1562">
        <f>COUNTIF(View_full!G:G,L1562)</f>
        <v>1</v>
      </c>
      <c r="AU1562">
        <f>COUNTIF(View_full!H:H,L1562)+COUNTIF(View_full!I:I,N1562)</f>
        <v>1</v>
      </c>
      <c r="AV1562">
        <f>COUNTIFS(Property_Manual!$A$2:$A$1206,Raw!L1562,Property_Manual!$B$2:$B$1206,Raw!M1562,Property_Manual!$C$2:$C$1206,Raw!N1562,Property_Manual!$D$2:$D$1206,Raw!O1562,Property_Manual!$F$2:$F$1206,"x")</f>
        <v>0</v>
      </c>
      <c r="AW1562" t="str">
        <f t="shared" si="772"/>
        <v>"Core","Piece","involvedInActions","Abstract","LogisticsAction",21,"Individual piece or virtual grouping of pieces","References to the Actions the object is involved in","true","false","Check|Composing|Loading|Storing","https://onerecord.iata.org/ns/cargo#Piece","https://onerecord.iata.org/ns/cargo#involvedInActions","https://onerecord.iata.org/ns/cargo#LogisticsAction"</v>
      </c>
      <c r="AX1562" t="str">
        <f t="shared" si="773"/>
        <v/>
      </c>
      <c r="AY1562" t="str">
        <f t="shared" si="774"/>
        <v/>
      </c>
    </row>
    <row r="1563" spans="1:51" x14ac:dyDescent="0.2">
      <c r="A1563" s="5" t="s">
        <v>1254</v>
      </c>
      <c r="B1563" s="5" t="s">
        <v>20</v>
      </c>
      <c r="C1563" s="5" t="s">
        <v>109</v>
      </c>
      <c r="D1563" s="5" t="s">
        <v>91</v>
      </c>
      <c r="E1563" t="s">
        <v>49</v>
      </c>
      <c r="F1563" s="5" t="s">
        <v>92</v>
      </c>
      <c r="I1563" s="5" t="s">
        <v>110</v>
      </c>
      <c r="J1563" s="5" t="s">
        <v>93</v>
      </c>
      <c r="K1563" s="5"/>
      <c r="L1563" t="str">
        <f t="shared" si="744"/>
        <v>Piece</v>
      </c>
      <c r="M1563" t="str">
        <f t="shared" si="745"/>
        <v>involvedParties</v>
      </c>
      <c r="N1563" t="str">
        <f t="shared" si="746"/>
        <v>Party</v>
      </c>
      <c r="O1563" t="str">
        <f t="shared" si="747"/>
        <v/>
      </c>
      <c r="P1563" t="str">
        <f t="shared" si="748"/>
        <v/>
      </c>
      <c r="Q1563" t="str">
        <f t="shared" si="749"/>
        <v>Object</v>
      </c>
      <c r="R1563" t="str">
        <f t="shared" si="750"/>
        <v>"Core"</v>
      </c>
      <c r="S1563" t="str">
        <f t="shared" si="751"/>
        <v>"Piece"</v>
      </c>
      <c r="T1563" t="str">
        <f t="shared" si="752"/>
        <v>"involvedParties"</v>
      </c>
      <c r="U1563" t="str">
        <f t="shared" si="753"/>
        <v>"Embedded"</v>
      </c>
      <c r="V1563" t="str">
        <f t="shared" si="754"/>
        <v>"Party"</v>
      </c>
      <c r="W1563">
        <f>IF($A1563="Implicit","",COUNTIFS($C$8:C1563,C1563,$A$8:A1563,"Explicit"))</f>
        <v>22</v>
      </c>
      <c r="X1563" t="str">
        <f t="shared" si="755"/>
        <v>"Individual piece or virtual grouping of pieces"</v>
      </c>
      <c r="Y1563" t="str">
        <f t="shared" si="756"/>
        <v>"Information about other Parties involved depending on the context of use"</v>
      </c>
      <c r="Z1563" t="str">
        <f t="shared" si="757"/>
        <v>"true"</v>
      </c>
      <c r="AA1563" t="str">
        <f t="shared" si="758"/>
        <v>"false"</v>
      </c>
      <c r="AB1563" t="str">
        <f t="shared" si="759"/>
        <v>""</v>
      </c>
      <c r="AC1563" t="str">
        <f t="shared" si="760"/>
        <v>"https://onerecord.iata.org/ns/cargo#Piece"</v>
      </c>
      <c r="AD1563" t="str">
        <f t="shared" si="761"/>
        <v>"https://onerecord.iata.org/ns/cargo#involvedParties"</v>
      </c>
      <c r="AE1563" t="str">
        <f t="shared" si="762"/>
        <v>"https://onerecord.iata.org/ns/cargo#Party"</v>
      </c>
      <c r="AF1563" t="str">
        <f t="shared" si="763"/>
        <v>"Core","Piece","involvedParties","Embedded","Party",22,"Individual piece or virtual grouping of pieces","Information about other Parties involved depending on the context of use","true","false","","https://onerecord.iata.org/ns/cargo#Piece","https://onerecord.iata.org/ns/cargo#involvedParties","https://onerecord.iata.org/ns/cargo#Party"</v>
      </c>
      <c r="AG1563" t="str">
        <f t="shared" si="764"/>
        <v>"Core.Piece"</v>
      </c>
      <c r="AH1563" t="str">
        <f t="shared" si="765"/>
        <v>"involvedParties"</v>
      </c>
      <c r="AI1563" t="str">
        <f t="shared" si="766"/>
        <v>"Embedded.Party"</v>
      </c>
      <c r="AJ1563" t="str">
        <f t="shared" si="767"/>
        <v>""</v>
      </c>
      <c r="AK1563" t="str">
        <f t="shared" si="768"/>
        <v>"hasMany"</v>
      </c>
      <c r="AL1563" t="str">
        <f t="shared" si="769"/>
        <v>"Core.Piece","involvedParties","Embedded.Party","","hasMany"</v>
      </c>
      <c r="AN1563">
        <f>COUNTIF(View_conceptual!G:G,L1563)</f>
        <v>1</v>
      </c>
      <c r="AO1563">
        <f>COUNTIF(View_conceptual!H:H,L1563)+COUNTIF(View_conceptual!I:I,N1563)</f>
        <v>1</v>
      </c>
      <c r="AQ1563" t="str">
        <f t="shared" si="770"/>
        <v>"Core","Piece","involvedParties","Embedded","Party",22,"Individual piece or virtual grouping of pieces","Information about other Parties involved depending on the context of use","true","false","","https://onerecord.iata.org/ns/cargo#Piece","https://onerecord.iata.org/ns/cargo#involvedParties","https://onerecord.iata.org/ns/cargo#Party"</v>
      </c>
      <c r="AR1563" t="str">
        <f t="shared" si="771"/>
        <v/>
      </c>
      <c r="AT1563">
        <f>COUNTIF(View_full!G:G,L1563)</f>
        <v>1</v>
      </c>
      <c r="AU1563">
        <f>COUNTIF(View_full!H:H,L1563)+COUNTIF(View_full!I:I,N1563)</f>
        <v>1</v>
      </c>
      <c r="AV1563">
        <f>COUNTIFS(Property_Manual!$A$2:$A$1206,Raw!L1563,Property_Manual!$B$2:$B$1206,Raw!M1563,Property_Manual!$C$2:$C$1206,Raw!N1563,Property_Manual!$D$2:$D$1206,Raw!O1563,Property_Manual!$F$2:$F$1206,"x")</f>
        <v>0</v>
      </c>
      <c r="AW1563" t="str">
        <f t="shared" si="772"/>
        <v>"Core","Piece","involvedParties","Embedded","Party",22,"Individual piece or virtual grouping of pieces","Information about other Parties involved depending on the context of use","true","false","","https://onerecord.iata.org/ns/cargo#Piece","https://onerecord.iata.org/ns/cargo#involvedParties","https://onerecord.iata.org/ns/cargo#Party"</v>
      </c>
      <c r="AX1563" t="str">
        <f t="shared" si="773"/>
        <v/>
      </c>
      <c r="AY1563" t="str">
        <f t="shared" si="774"/>
        <v/>
      </c>
    </row>
    <row r="1564" spans="1:51" x14ac:dyDescent="0.2">
      <c r="A1564" s="5" t="s">
        <v>1254</v>
      </c>
      <c r="B1564" s="5" t="s">
        <v>20</v>
      </c>
      <c r="C1564" s="5" t="s">
        <v>109</v>
      </c>
      <c r="D1564" s="5" t="s">
        <v>145</v>
      </c>
      <c r="E1564" t="s">
        <v>49</v>
      </c>
      <c r="F1564" s="5" t="s">
        <v>146</v>
      </c>
      <c r="I1564" s="5" t="s">
        <v>110</v>
      </c>
      <c r="J1564" s="5" t="s">
        <v>147</v>
      </c>
      <c r="K1564" s="5"/>
      <c r="L1564" t="str">
        <f t="shared" si="744"/>
        <v>Piece</v>
      </c>
      <c r="M1564" t="str">
        <f t="shared" si="745"/>
        <v>otherIdentifiers</v>
      </c>
      <c r="N1564" t="str">
        <f t="shared" si="746"/>
        <v>OtherIdentifier</v>
      </c>
      <c r="O1564" t="str">
        <f t="shared" si="747"/>
        <v/>
      </c>
      <c r="P1564" t="str">
        <f t="shared" si="748"/>
        <v/>
      </c>
      <c r="Q1564" t="str">
        <f t="shared" si="749"/>
        <v>Object</v>
      </c>
      <c r="R1564" t="str">
        <f t="shared" si="750"/>
        <v>"Core"</v>
      </c>
      <c r="S1564" t="str">
        <f t="shared" si="751"/>
        <v>"Piece"</v>
      </c>
      <c r="T1564" t="str">
        <f t="shared" si="752"/>
        <v>"otherIdentifiers"</v>
      </c>
      <c r="U1564" t="str">
        <f t="shared" si="753"/>
        <v>"Embedded"</v>
      </c>
      <c r="V1564" t="str">
        <f t="shared" si="754"/>
        <v>"OtherIdentifier"</v>
      </c>
      <c r="W1564">
        <f>IF($A1564="Implicit","",COUNTIFS($C$8:C1564,C1564,$A$8:A1564,"Explicit"))</f>
        <v>23</v>
      </c>
      <c r="X1564" t="str">
        <f t="shared" si="755"/>
        <v>"Individual piece or virtual grouping of pieces"</v>
      </c>
      <c r="Y1564" t="str">
        <f t="shared" si="756"/>
        <v>"Details about any other identifier; depending on the context of use"</v>
      </c>
      <c r="Z1564" t="str">
        <f t="shared" si="757"/>
        <v>"true"</v>
      </c>
      <c r="AA1564" t="str">
        <f t="shared" si="758"/>
        <v>"false"</v>
      </c>
      <c r="AB1564" t="str">
        <f t="shared" si="759"/>
        <v>""</v>
      </c>
      <c r="AC1564" t="str">
        <f t="shared" si="760"/>
        <v>"https://onerecord.iata.org/ns/cargo#Piece"</v>
      </c>
      <c r="AD1564" t="str">
        <f t="shared" si="761"/>
        <v>"https://onerecord.iata.org/ns/cargo#otherIdentifiers"</v>
      </c>
      <c r="AE1564" t="str">
        <f t="shared" si="762"/>
        <v>"https://onerecord.iata.org/ns/cargo#OtherIdentifier"</v>
      </c>
      <c r="AF1564" t="str">
        <f t="shared" si="763"/>
        <v>"Core","Piece","otherIdentifiers","Embedded","OtherIdentifier",23,"Individual piece or virtual grouping of pieces","Details about any other identifier; depending on the context of use","true","false","","https://onerecord.iata.org/ns/cargo#Piece","https://onerecord.iata.org/ns/cargo#otherIdentifiers","https://onerecord.iata.org/ns/cargo#OtherIdentifier"</v>
      </c>
      <c r="AG1564" t="str">
        <f t="shared" si="764"/>
        <v>"Core.Piece"</v>
      </c>
      <c r="AH1564" t="str">
        <f t="shared" si="765"/>
        <v>"otherIdentifiers"</v>
      </c>
      <c r="AI1564" t="str">
        <f t="shared" si="766"/>
        <v>"Embedded.OtherIdentifier"</v>
      </c>
      <c r="AJ1564" t="str">
        <f t="shared" si="767"/>
        <v>""</v>
      </c>
      <c r="AK1564" t="str">
        <f t="shared" si="768"/>
        <v>"hasMany"</v>
      </c>
      <c r="AL1564" t="str">
        <f t="shared" si="769"/>
        <v>"Core.Piece","otherIdentifiers","Embedded.OtherIdentifier","","hasMany"</v>
      </c>
      <c r="AN1564">
        <f>COUNTIF(View_conceptual!G:G,L1564)</f>
        <v>1</v>
      </c>
      <c r="AO1564">
        <f>COUNTIF(View_conceptual!H:H,L1564)+COUNTIF(View_conceptual!I:I,N1564)</f>
        <v>1</v>
      </c>
      <c r="AQ1564" t="str">
        <f t="shared" si="770"/>
        <v>"Core","Piece","otherIdentifiers","Embedded","OtherIdentifier",23,"Individual piece or virtual grouping of pieces","Details about any other identifier; depending on the context of use","true","false","","https://onerecord.iata.org/ns/cargo#Piece","https://onerecord.iata.org/ns/cargo#otherIdentifiers","https://onerecord.iata.org/ns/cargo#OtherIdentifier"</v>
      </c>
      <c r="AR1564" t="str">
        <f t="shared" si="771"/>
        <v/>
      </c>
      <c r="AT1564">
        <f>COUNTIF(View_full!G:G,L1564)</f>
        <v>1</v>
      </c>
      <c r="AU1564">
        <f>COUNTIF(View_full!H:H,L1564)+COUNTIF(View_full!I:I,N1564)</f>
        <v>1</v>
      </c>
      <c r="AV1564">
        <f>COUNTIFS(Property_Manual!$A$2:$A$1206,Raw!L1564,Property_Manual!$B$2:$B$1206,Raw!M1564,Property_Manual!$C$2:$C$1206,Raw!N1564,Property_Manual!$D$2:$D$1206,Raw!O1564,Property_Manual!$F$2:$F$1206,"x")</f>
        <v>0</v>
      </c>
      <c r="AW1564" t="str">
        <f t="shared" si="772"/>
        <v>"Core","Piece","otherIdentifiers","Embedded","OtherIdentifier",23,"Individual piece or virtual grouping of pieces","Details about any other identifier; depending on the context of use","true","false","","https://onerecord.iata.org/ns/cargo#Piece","https://onerecord.iata.org/ns/cargo#otherIdentifiers","https://onerecord.iata.org/ns/cargo#OtherIdentifier"</v>
      </c>
      <c r="AX1564" t="str">
        <f t="shared" si="773"/>
        <v/>
      </c>
      <c r="AY1564" t="str">
        <f t="shared" si="774"/>
        <v/>
      </c>
    </row>
    <row r="1565" spans="1:51" x14ac:dyDescent="0.2">
      <c r="A1565" s="5" t="s">
        <v>1254</v>
      </c>
      <c r="B1565" s="5" t="s">
        <v>20</v>
      </c>
      <c r="C1565" s="5" t="s">
        <v>109</v>
      </c>
      <c r="D1565" s="5" t="s">
        <v>156</v>
      </c>
      <c r="E1565" t="s">
        <v>1197</v>
      </c>
      <c r="F1565" s="5" t="s">
        <v>2195</v>
      </c>
      <c r="I1565" s="5" t="s">
        <v>110</v>
      </c>
      <c r="J1565" s="5" t="s">
        <v>157</v>
      </c>
      <c r="K1565" s="5"/>
      <c r="L1565" t="str">
        <f t="shared" si="744"/>
        <v>Piece</v>
      </c>
      <c r="M1565" t="str">
        <f t="shared" si="745"/>
        <v>specialHandlingCodes</v>
      </c>
      <c r="N1565" t="str">
        <f t="shared" si="746"/>
        <v>SpecialHandlingCode</v>
      </c>
      <c r="O1565" t="str">
        <f t="shared" si="747"/>
        <v/>
      </c>
      <c r="P1565" t="str">
        <f t="shared" si="748"/>
        <v/>
      </c>
      <c r="Q1565" t="str">
        <f t="shared" si="749"/>
        <v>Object</v>
      </c>
      <c r="R1565" t="str">
        <f t="shared" si="750"/>
        <v>"Core"</v>
      </c>
      <c r="S1565" t="str">
        <f t="shared" si="751"/>
        <v>"Piece"</v>
      </c>
      <c r="T1565" t="str">
        <f t="shared" si="752"/>
        <v>"specialHandlingCodes"</v>
      </c>
      <c r="U1565" t="str">
        <f t="shared" si="753"/>
        <v>"CodeList"</v>
      </c>
      <c r="V1565" t="str">
        <f t="shared" si="754"/>
        <v>"SpecialHandlingCode"</v>
      </c>
      <c r="W1565">
        <f>IF($A1565="Implicit","",COUNTIFS($C$8:C1565,C1565,$A$8:A1565,"Explicit"))</f>
        <v>24</v>
      </c>
      <c r="X1565" t="str">
        <f t="shared" si="755"/>
        <v>"Individual piece or virtual grouping of pieces"</v>
      </c>
      <c r="Y1565" t="str">
        <f t="shared" si="756"/>
        <v>"Three-letter special handling code (SPH)"</v>
      </c>
      <c r="Z1565" t="str">
        <f t="shared" si="757"/>
        <v>"true"</v>
      </c>
      <c r="AA1565" t="str">
        <f t="shared" si="758"/>
        <v>"true"</v>
      </c>
      <c r="AB1565" t="str">
        <f t="shared" si="759"/>
        <v>""</v>
      </c>
      <c r="AC1565" t="str">
        <f t="shared" si="760"/>
        <v>"https://onerecord.iata.org/ns/cargo#Piece"</v>
      </c>
      <c r="AD1565" t="str">
        <f t="shared" si="761"/>
        <v>"https://onerecord.iata.org/ns/cargo#specialHandlingCodes"</v>
      </c>
      <c r="AE1565" t="str">
        <f t="shared" si="762"/>
        <v>"https://onerecord.iata.org/ns/code-lists/SpecialHandlingCode"</v>
      </c>
      <c r="AF1565" t="str">
        <f t="shared" si="763"/>
        <v>"Core","Piece","specialHandlingCodes","CodeList","SpecialHandlingCode",24,"Individual piece or virtual grouping of pieces","Three-letter special handling code (SPH)","true","true","","https://onerecord.iata.org/ns/cargo#Piece","https://onerecord.iata.org/ns/cargo#specialHandlingCodes","https://onerecord.iata.org/ns/code-lists/SpecialHandlingCode"</v>
      </c>
      <c r="AG1565" t="str">
        <f t="shared" si="764"/>
        <v>"Core.Piece"</v>
      </c>
      <c r="AH1565" t="str">
        <f t="shared" si="765"/>
        <v>"specialHandlingCodes"</v>
      </c>
      <c r="AI1565" t="str">
        <f t="shared" si="766"/>
        <v>"CodeList.SpecialHandlingCode"</v>
      </c>
      <c r="AJ1565" t="str">
        <f t="shared" si="767"/>
        <v>""</v>
      </c>
      <c r="AK1565" t="str">
        <f t="shared" si="768"/>
        <v>"hasMany"</v>
      </c>
      <c r="AL1565" t="str">
        <f t="shared" si="769"/>
        <v>"Core.Piece","specialHandlingCodes","CodeList.SpecialHandlingCode","","hasMany"</v>
      </c>
      <c r="AN1565">
        <f>COUNTIF(View_conceptual!G:G,L1565)</f>
        <v>1</v>
      </c>
      <c r="AO1565">
        <f>COUNTIF(View_conceptual!H:H,L1565)+COUNTIF(View_conceptual!I:I,N1565)</f>
        <v>1</v>
      </c>
      <c r="AQ1565" t="str">
        <f t="shared" si="770"/>
        <v>"Core","Piece","specialHandlingCodes","CodeList","SpecialHandlingCode",24,"Individual piece or virtual grouping of pieces","Three-letter special handling code (SPH)","true","true","","https://onerecord.iata.org/ns/cargo#Piece","https://onerecord.iata.org/ns/cargo#specialHandlingCodes","https://onerecord.iata.org/ns/code-lists/SpecialHandlingCode"</v>
      </c>
      <c r="AR1565" t="str">
        <f t="shared" si="771"/>
        <v/>
      </c>
      <c r="AT1565">
        <f>COUNTIF(View_full!G:G,L1565)</f>
        <v>1</v>
      </c>
      <c r="AU1565">
        <f>COUNTIF(View_full!H:H,L1565)+COUNTIF(View_full!I:I,N1565)</f>
        <v>1</v>
      </c>
      <c r="AV1565">
        <f>COUNTIFS(Property_Manual!$A$2:$A$1206,Raw!L1565,Property_Manual!$B$2:$B$1206,Raw!M1565,Property_Manual!$C$2:$C$1206,Raw!N1565,Property_Manual!$D$2:$D$1206,Raw!O1565,Property_Manual!$F$2:$F$1206,"x")</f>
        <v>0</v>
      </c>
      <c r="AW1565" t="str">
        <f t="shared" si="772"/>
        <v>"Core","Piece","specialHandlingCodes","CodeList","SpecialHandlingCode",24,"Individual piece or virtual grouping of pieces","Three-letter special handling code (SPH)","true","true","","https://onerecord.iata.org/ns/cargo#Piece","https://onerecord.iata.org/ns/cargo#specialHandlingCodes","https://onerecord.iata.org/ns/code-lists/SpecialHandlingCode"</v>
      </c>
      <c r="AX1565" t="str">
        <f t="shared" si="773"/>
        <v/>
      </c>
      <c r="AY1565" t="str">
        <f t="shared" si="774"/>
        <v/>
      </c>
    </row>
    <row r="1566" spans="1:51" x14ac:dyDescent="0.2">
      <c r="A1566" s="5" t="s">
        <v>1254</v>
      </c>
      <c r="B1566" s="5" t="s">
        <v>20</v>
      </c>
      <c r="C1566" s="5" t="s">
        <v>109</v>
      </c>
      <c r="D1566" s="5" t="s">
        <v>160</v>
      </c>
      <c r="F1566" s="5" t="s">
        <v>47</v>
      </c>
      <c r="G1566">
        <v>1</v>
      </c>
      <c r="I1566" s="5" t="s">
        <v>110</v>
      </c>
      <c r="J1566" s="5" t="s">
        <v>161</v>
      </c>
      <c r="K1566" s="5"/>
      <c r="L1566" t="str">
        <f t="shared" si="744"/>
        <v>Piece</v>
      </c>
      <c r="M1566" t="str">
        <f t="shared" si="745"/>
        <v>coload</v>
      </c>
      <c r="N1566" t="str">
        <f t="shared" si="746"/>
        <v>boolean</v>
      </c>
      <c r="O1566" t="str">
        <f t="shared" si="747"/>
        <v/>
      </c>
      <c r="P1566" t="str">
        <f t="shared" si="748"/>
        <v/>
      </c>
      <c r="Q1566" t="str">
        <f t="shared" si="749"/>
        <v>Object</v>
      </c>
      <c r="R1566" t="str">
        <f t="shared" si="750"/>
        <v>"Core"</v>
      </c>
      <c r="S1566" t="str">
        <f t="shared" si="751"/>
        <v>"Piece"</v>
      </c>
      <c r="T1566" t="str">
        <f t="shared" si="752"/>
        <v>"coload"</v>
      </c>
      <c r="U1566" t="str">
        <f t="shared" si="753"/>
        <v>""</v>
      </c>
      <c r="V1566" t="str">
        <f t="shared" si="754"/>
        <v>"boolean"</v>
      </c>
      <c r="W1566">
        <f>IF($A1566="Implicit","",COUNTIFS($C$8:C1566,C1566,$A$8:A1566,"Explicit"))</f>
        <v>25</v>
      </c>
      <c r="X1566" t="str">
        <f t="shared" si="755"/>
        <v>"Individual piece or virtual grouping of pieces"</v>
      </c>
      <c r="Y1566" t="str">
        <f t="shared" si="756"/>
        <v>"Coload indicator for the pieces (boolean)"</v>
      </c>
      <c r="Z1566" t="str">
        <f t="shared" si="757"/>
        <v>"false"</v>
      </c>
      <c r="AA1566" t="str">
        <f t="shared" si="758"/>
        <v>"false"</v>
      </c>
      <c r="AB1566" t="str">
        <f t="shared" si="759"/>
        <v>""</v>
      </c>
      <c r="AC1566" t="str">
        <f t="shared" si="760"/>
        <v>"https://onerecord.iata.org/ns/cargo#Piece"</v>
      </c>
      <c r="AD1566" t="str">
        <f t="shared" si="761"/>
        <v>"https://onerecord.iata.org/ns/cargo#coload"</v>
      </c>
      <c r="AE1566" t="str">
        <f t="shared" si="762"/>
        <v>"http://www.w3.org/2001/XMLSchema#boolean"</v>
      </c>
      <c r="AF1566" t="str">
        <f t="shared" si="763"/>
        <v>"Core","Piece","coload","","boolean",25,"Individual piece or virtual grouping of pieces","Coload indicator for the pieces (boolean)","false","false","","https://onerecord.iata.org/ns/cargo#Piece","https://onerecord.iata.org/ns/cargo#coload","http://www.w3.org/2001/XMLSchema#boolean"</v>
      </c>
      <c r="AG1566" t="str">
        <f t="shared" si="764"/>
        <v>"Core.Piece"</v>
      </c>
      <c r="AH1566" t="str">
        <f t="shared" si="765"/>
        <v>"coload"</v>
      </c>
      <c r="AI1566" t="str">
        <f t="shared" si="766"/>
        <v>".boolean"</v>
      </c>
      <c r="AJ1566" t="str">
        <f t="shared" si="767"/>
        <v>""</v>
      </c>
      <c r="AK1566" t="str">
        <f t="shared" si="768"/>
        <v>"hasOne"</v>
      </c>
      <c r="AL1566" t="str">
        <f t="shared" si="769"/>
        <v>"Core.Piece","coload",".boolean","","hasOne"</v>
      </c>
      <c r="AN1566">
        <f>COUNTIF(View_conceptual!G:G,L1566)</f>
        <v>1</v>
      </c>
      <c r="AO1566">
        <f>COUNTIF(View_conceptual!H:H,L1566)+COUNTIF(View_conceptual!I:I,N1566)</f>
        <v>1</v>
      </c>
      <c r="AQ1566" t="str">
        <f t="shared" si="770"/>
        <v>"Core","Piece","coload","","boolean",25,"Individual piece or virtual grouping of pieces","Coload indicator for the pieces (boolean)","false","false","","https://onerecord.iata.org/ns/cargo#Piece","https://onerecord.iata.org/ns/cargo#coload","http://www.w3.org/2001/XMLSchema#boolean"</v>
      </c>
      <c r="AR1566" t="str">
        <f t="shared" si="771"/>
        <v/>
      </c>
      <c r="AT1566">
        <f>COUNTIF(View_full!G:G,L1566)</f>
        <v>1</v>
      </c>
      <c r="AU1566">
        <f>COUNTIF(View_full!H:H,L1566)+COUNTIF(View_full!I:I,N1566)</f>
        <v>1</v>
      </c>
      <c r="AV1566">
        <f>COUNTIFS(Property_Manual!$A$2:$A$1206,Raw!L1566,Property_Manual!$B$2:$B$1206,Raw!M1566,Property_Manual!$C$2:$C$1206,Raw!N1566,Property_Manual!$D$2:$D$1206,Raw!O1566,Property_Manual!$F$2:$F$1206,"x")</f>
        <v>0</v>
      </c>
      <c r="AW1566" t="str">
        <f t="shared" si="772"/>
        <v>"Core","Piece","coload","","boolean",25,"Individual piece or virtual grouping of pieces","Coload indicator for the pieces (boolean)","false","false","","https://onerecord.iata.org/ns/cargo#Piece","https://onerecord.iata.org/ns/cargo#coload","http://www.w3.org/2001/XMLSchema#boolean"</v>
      </c>
      <c r="AX1566" t="str">
        <f t="shared" si="773"/>
        <v/>
      </c>
      <c r="AY1566" t="str">
        <f t="shared" si="774"/>
        <v/>
      </c>
    </row>
    <row r="1567" spans="1:51" x14ac:dyDescent="0.2">
      <c r="A1567" s="5" t="s">
        <v>1254</v>
      </c>
      <c r="B1567" s="5" t="s">
        <v>20</v>
      </c>
      <c r="C1567" s="5" t="s">
        <v>109</v>
      </c>
      <c r="D1567" s="5" t="s">
        <v>162</v>
      </c>
      <c r="F1567" s="5" t="s">
        <v>6</v>
      </c>
      <c r="G1567">
        <v>1</v>
      </c>
      <c r="I1567" s="5" t="s">
        <v>110</v>
      </c>
      <c r="J1567" s="5" t="s">
        <v>163</v>
      </c>
      <c r="K1567" s="5"/>
      <c r="L1567" t="str">
        <f t="shared" si="744"/>
        <v>Piece</v>
      </c>
      <c r="M1567" t="str">
        <f t="shared" si="745"/>
        <v>goodsDescription</v>
      </c>
      <c r="N1567" t="str">
        <f t="shared" si="746"/>
        <v>string</v>
      </c>
      <c r="O1567" t="str">
        <f t="shared" si="747"/>
        <v/>
      </c>
      <c r="P1567" t="str">
        <f t="shared" si="748"/>
        <v/>
      </c>
      <c r="Q1567" t="str">
        <f t="shared" si="749"/>
        <v>Object</v>
      </c>
      <c r="R1567" t="str">
        <f t="shared" si="750"/>
        <v>"Core"</v>
      </c>
      <c r="S1567" t="str">
        <f t="shared" si="751"/>
        <v>"Piece"</v>
      </c>
      <c r="T1567" t="str">
        <f t="shared" si="752"/>
        <v>"goodsDescription"</v>
      </c>
      <c r="U1567" t="str">
        <f t="shared" si="753"/>
        <v>""</v>
      </c>
      <c r="V1567" t="str">
        <f t="shared" si="754"/>
        <v>"string"</v>
      </c>
      <c r="W1567">
        <f>IF($A1567="Implicit","",COUNTIFS($C$8:C1567,C1567,$A$8:A1567,"Explicit"))</f>
        <v>26</v>
      </c>
      <c r="X1567" t="str">
        <f t="shared" si="755"/>
        <v>"Individual piece or virtual grouping of pieces"</v>
      </c>
      <c r="Y1567" t="str">
        <f t="shared" si="756"/>
        <v>"Description of goods; for the BookingShipment the commodity list defined by Modernizing Cargo Distribution MCD working group can be used as a referential."</v>
      </c>
      <c r="Z1567" t="str">
        <f t="shared" si="757"/>
        <v>"false"</v>
      </c>
      <c r="AA1567" t="str">
        <f t="shared" si="758"/>
        <v>"false"</v>
      </c>
      <c r="AB1567" t="str">
        <f t="shared" si="759"/>
        <v>""</v>
      </c>
      <c r="AC1567" t="str">
        <f t="shared" si="760"/>
        <v>"https://onerecord.iata.org/ns/cargo#Piece"</v>
      </c>
      <c r="AD1567" t="str">
        <f t="shared" si="761"/>
        <v>"https://onerecord.iata.org/ns/cargo#goodsDescription"</v>
      </c>
      <c r="AE1567" t="str">
        <f t="shared" si="762"/>
        <v>"http://www.w3.org/2001/XMLSchema#string"</v>
      </c>
      <c r="AF1567" t="str">
        <f t="shared" si="763"/>
        <v>"Core","Piece","goodsDescription","","string",26,"Individual piece or virtual grouping of pieces","Description of goods; for the BookingShipment the commodity list defined by Modernizing Cargo Distribution MCD working group can be used as a referential.","false","false","","https://onerecord.iata.org/ns/cargo#Piece","https://onerecord.iata.org/ns/cargo#goodsDescription","http://www.w3.org/2001/XMLSchema#string"</v>
      </c>
      <c r="AG1567" t="str">
        <f t="shared" si="764"/>
        <v>"Core.Piece"</v>
      </c>
      <c r="AH1567" t="str">
        <f t="shared" si="765"/>
        <v>"goodsDescription"</v>
      </c>
      <c r="AI1567" t="str">
        <f t="shared" si="766"/>
        <v>".string"</v>
      </c>
      <c r="AJ1567" t="str">
        <f t="shared" si="767"/>
        <v>""</v>
      </c>
      <c r="AK1567" t="str">
        <f t="shared" si="768"/>
        <v>"hasOne"</v>
      </c>
      <c r="AL1567" t="str">
        <f t="shared" si="769"/>
        <v>"Core.Piece","goodsDescription",".string","","hasOne"</v>
      </c>
      <c r="AN1567">
        <f>COUNTIF(View_conceptual!G:G,L1567)</f>
        <v>1</v>
      </c>
      <c r="AO1567">
        <f>COUNTIF(View_conceptual!H:H,L1567)+COUNTIF(View_conceptual!I:I,N1567)</f>
        <v>1</v>
      </c>
      <c r="AQ1567" t="str">
        <f t="shared" si="770"/>
        <v>"Core","Piece","goodsDescription","","string",26,"Individual piece or virtual grouping of pieces","Description of goods; for the BookingShipment the commodity list defined by Modernizing Cargo Distribution MCD working group can be used as a referential.","false","false","","https://onerecord.iata.org/ns/cargo#Piece","https://onerecord.iata.org/ns/cargo#goodsDescription","http://www.w3.org/2001/XMLSchema#string"</v>
      </c>
      <c r="AR1567" t="str">
        <f t="shared" si="771"/>
        <v/>
      </c>
      <c r="AT1567">
        <f>COUNTIF(View_full!G:G,L1567)</f>
        <v>1</v>
      </c>
      <c r="AU1567">
        <f>COUNTIF(View_full!H:H,L1567)+COUNTIF(View_full!I:I,N1567)</f>
        <v>1</v>
      </c>
      <c r="AV1567">
        <f>COUNTIFS(Property_Manual!$A$2:$A$1206,Raw!L1567,Property_Manual!$B$2:$B$1206,Raw!M1567,Property_Manual!$C$2:$C$1206,Raw!N1567,Property_Manual!$D$2:$D$1206,Raw!O1567,Property_Manual!$F$2:$F$1206,"x")</f>
        <v>0</v>
      </c>
      <c r="AW1567" t="str">
        <f t="shared" si="772"/>
        <v>"Core","Piece","goodsDescription","","string",26,"Individual piece or virtual grouping of pieces","Description of goods; for the BookingShipment the commodity list defined by Modernizing Cargo Distribution MCD working group can be used as a referential.","false","false","","https://onerecord.iata.org/ns/cargo#Piece","https://onerecord.iata.org/ns/cargo#goodsDescription","http://www.w3.org/2001/XMLSchema#string"</v>
      </c>
      <c r="AX1567" t="str">
        <f t="shared" si="773"/>
        <v/>
      </c>
      <c r="AY1567" t="str">
        <f t="shared" si="774"/>
        <v/>
      </c>
    </row>
    <row r="1568" spans="1:51" x14ac:dyDescent="0.2">
      <c r="A1568" s="5" t="s">
        <v>1254</v>
      </c>
      <c r="B1568" s="5" t="s">
        <v>20</v>
      </c>
      <c r="C1568" s="5" t="s">
        <v>109</v>
      </c>
      <c r="D1568" s="5" t="s">
        <v>164</v>
      </c>
      <c r="F1568" s="5" t="s">
        <v>47</v>
      </c>
      <c r="G1568">
        <v>1</v>
      </c>
      <c r="I1568" s="5" t="s">
        <v>110</v>
      </c>
      <c r="J1568" s="5" t="s">
        <v>165</v>
      </c>
      <c r="K1568" s="5"/>
      <c r="L1568" t="str">
        <f t="shared" si="744"/>
        <v>Piece</v>
      </c>
      <c r="M1568" t="str">
        <f t="shared" si="745"/>
        <v>nvdForCarriage</v>
      </c>
      <c r="N1568" t="str">
        <f t="shared" si="746"/>
        <v>boolean</v>
      </c>
      <c r="O1568" t="str">
        <f t="shared" si="747"/>
        <v/>
      </c>
      <c r="P1568" t="str">
        <f t="shared" si="748"/>
        <v/>
      </c>
      <c r="Q1568" t="str">
        <f t="shared" si="749"/>
        <v>Object</v>
      </c>
      <c r="R1568" t="str">
        <f t="shared" si="750"/>
        <v>"Core"</v>
      </c>
      <c r="S1568" t="str">
        <f t="shared" si="751"/>
        <v>"Piece"</v>
      </c>
      <c r="T1568" t="str">
        <f t="shared" si="752"/>
        <v>"nvdForCarriage"</v>
      </c>
      <c r="U1568" t="str">
        <f t="shared" si="753"/>
        <v>""</v>
      </c>
      <c r="V1568" t="str">
        <f t="shared" si="754"/>
        <v>"boolean"</v>
      </c>
      <c r="W1568">
        <f>IF($A1568="Implicit","",COUNTIFS($C$8:C1568,C1568,$A$8:A1568,"Explicit"))</f>
        <v>27</v>
      </c>
      <c r="X1568" t="str">
        <f t="shared" si="755"/>
        <v>"Individual piece or virtual grouping of pieces"</v>
      </c>
      <c r="Y1568" t="str">
        <f t="shared" si="756"/>
        <v>"When no value is declared for Carriage; this field may be completed with the value TRUE otherwise FALSE"</v>
      </c>
      <c r="Z1568" t="str">
        <f t="shared" si="757"/>
        <v>"false"</v>
      </c>
      <c r="AA1568" t="str">
        <f t="shared" si="758"/>
        <v>"false"</v>
      </c>
      <c r="AB1568" t="str">
        <f t="shared" si="759"/>
        <v>""</v>
      </c>
      <c r="AC1568" t="str">
        <f t="shared" si="760"/>
        <v>"https://onerecord.iata.org/ns/cargo#Piece"</v>
      </c>
      <c r="AD1568" t="str">
        <f t="shared" si="761"/>
        <v>"https://onerecord.iata.org/ns/cargo#nvdForCarriage"</v>
      </c>
      <c r="AE1568" t="str">
        <f t="shared" si="762"/>
        <v>"http://www.w3.org/2001/XMLSchema#boolean"</v>
      </c>
      <c r="AF1568" t="str">
        <f t="shared" si="763"/>
        <v>"Core","Piece","nvdForCarriage","","boolean",27,"Individual piece or virtual grouping of pieces","When no value is declared for Carriage; this field may be completed with the value TRUE otherwise FALSE","false","false","","https://onerecord.iata.org/ns/cargo#Piece","https://onerecord.iata.org/ns/cargo#nvdForCarriage","http://www.w3.org/2001/XMLSchema#boolean"</v>
      </c>
      <c r="AG1568" t="str">
        <f t="shared" si="764"/>
        <v>"Core.Piece"</v>
      </c>
      <c r="AH1568" t="str">
        <f t="shared" si="765"/>
        <v>"nvdForCarriage"</v>
      </c>
      <c r="AI1568" t="str">
        <f t="shared" si="766"/>
        <v>".boolean"</v>
      </c>
      <c r="AJ1568" t="str">
        <f t="shared" si="767"/>
        <v>""</v>
      </c>
      <c r="AK1568" t="str">
        <f t="shared" si="768"/>
        <v>"hasOne"</v>
      </c>
      <c r="AL1568" t="str">
        <f t="shared" si="769"/>
        <v>"Core.Piece","nvdForCarriage",".boolean","","hasOne"</v>
      </c>
      <c r="AN1568">
        <f>COUNTIF(View_conceptual!G:G,L1568)</f>
        <v>1</v>
      </c>
      <c r="AO1568">
        <f>COUNTIF(View_conceptual!H:H,L1568)+COUNTIF(View_conceptual!I:I,N1568)</f>
        <v>1</v>
      </c>
      <c r="AQ1568" t="str">
        <f t="shared" si="770"/>
        <v>"Core","Piece","nvdForCarriage","","boolean",27,"Individual piece or virtual grouping of pieces","When no value is declared for Carriage; this field may be completed with the value TRUE otherwise FALSE","false","false","","https://onerecord.iata.org/ns/cargo#Piece","https://onerecord.iata.org/ns/cargo#nvdForCarriage","http://www.w3.org/2001/XMLSchema#boolean"</v>
      </c>
      <c r="AR1568" t="str">
        <f t="shared" si="771"/>
        <v/>
      </c>
      <c r="AT1568">
        <f>COUNTIF(View_full!G:G,L1568)</f>
        <v>1</v>
      </c>
      <c r="AU1568">
        <f>COUNTIF(View_full!H:H,L1568)+COUNTIF(View_full!I:I,N1568)</f>
        <v>1</v>
      </c>
      <c r="AV1568">
        <f>COUNTIFS(Property_Manual!$A$2:$A$1206,Raw!L1568,Property_Manual!$B$2:$B$1206,Raw!M1568,Property_Manual!$C$2:$C$1206,Raw!N1568,Property_Manual!$D$2:$D$1206,Raw!O1568,Property_Manual!$F$2:$F$1206,"x")</f>
        <v>0</v>
      </c>
      <c r="AW1568" t="str">
        <f t="shared" si="772"/>
        <v>"Core","Piece","nvdForCarriage","","boolean",27,"Individual piece or virtual grouping of pieces","When no value is declared for Carriage; this field may be completed with the value TRUE otherwise FALSE","false","false","","https://onerecord.iata.org/ns/cargo#Piece","https://onerecord.iata.org/ns/cargo#nvdForCarriage","http://www.w3.org/2001/XMLSchema#boolean"</v>
      </c>
      <c r="AX1568" t="str">
        <f t="shared" si="773"/>
        <v/>
      </c>
      <c r="AY1568" t="str">
        <f t="shared" si="774"/>
        <v/>
      </c>
    </row>
    <row r="1569" spans="1:51" x14ac:dyDescent="0.2">
      <c r="A1569" s="5" t="s">
        <v>1254</v>
      </c>
      <c r="B1569" s="5" t="s">
        <v>20</v>
      </c>
      <c r="C1569" s="5" t="s">
        <v>109</v>
      </c>
      <c r="D1569" s="5" t="s">
        <v>166</v>
      </c>
      <c r="F1569" s="5" t="s">
        <v>47</v>
      </c>
      <c r="G1569">
        <v>1</v>
      </c>
      <c r="I1569" s="5" t="s">
        <v>110</v>
      </c>
      <c r="J1569" s="5" t="s">
        <v>167</v>
      </c>
      <c r="K1569" s="5"/>
      <c r="L1569" t="str">
        <f t="shared" si="744"/>
        <v>Piece</v>
      </c>
      <c r="M1569" t="str">
        <f t="shared" si="745"/>
        <v>nvdForCustoms</v>
      </c>
      <c r="N1569" t="str">
        <f t="shared" si="746"/>
        <v>boolean</v>
      </c>
      <c r="O1569" t="str">
        <f t="shared" si="747"/>
        <v/>
      </c>
      <c r="P1569" t="str">
        <f t="shared" si="748"/>
        <v/>
      </c>
      <c r="Q1569" t="str">
        <f t="shared" si="749"/>
        <v>Object</v>
      </c>
      <c r="R1569" t="str">
        <f t="shared" si="750"/>
        <v>"Core"</v>
      </c>
      <c r="S1569" t="str">
        <f t="shared" si="751"/>
        <v>"Piece"</v>
      </c>
      <c r="T1569" t="str">
        <f t="shared" si="752"/>
        <v>"nvdForCustoms"</v>
      </c>
      <c r="U1569" t="str">
        <f t="shared" si="753"/>
        <v>""</v>
      </c>
      <c r="V1569" t="str">
        <f t="shared" si="754"/>
        <v>"boolean"</v>
      </c>
      <c r="W1569">
        <f>IF($A1569="Implicit","",COUNTIFS($C$8:C1569,C1569,$A$8:A1569,"Explicit"))</f>
        <v>28</v>
      </c>
      <c r="X1569" t="str">
        <f t="shared" si="755"/>
        <v>"Individual piece or virtual grouping of pieces"</v>
      </c>
      <c r="Y1569" t="str">
        <f t="shared" si="756"/>
        <v>"When no value is declared for Customs; this field may be completed with the value TRUE otherwise FALSE"</v>
      </c>
      <c r="Z1569" t="str">
        <f t="shared" si="757"/>
        <v>"false"</v>
      </c>
      <c r="AA1569" t="str">
        <f t="shared" si="758"/>
        <v>"false"</v>
      </c>
      <c r="AB1569" t="str">
        <f t="shared" si="759"/>
        <v>""</v>
      </c>
      <c r="AC1569" t="str">
        <f t="shared" si="760"/>
        <v>"https://onerecord.iata.org/ns/cargo#Piece"</v>
      </c>
      <c r="AD1569" t="str">
        <f t="shared" si="761"/>
        <v>"https://onerecord.iata.org/ns/cargo#nvdForCustoms"</v>
      </c>
      <c r="AE1569" t="str">
        <f t="shared" si="762"/>
        <v>"http://www.w3.org/2001/XMLSchema#boolean"</v>
      </c>
      <c r="AF1569" t="str">
        <f t="shared" si="763"/>
        <v>"Core","Piece","nvdForCustoms","","boolean",28,"Individual piece or virtual grouping of pieces","When no value is declared for Customs; this field may be completed with the value TRUE otherwise FALSE","false","false","","https://onerecord.iata.org/ns/cargo#Piece","https://onerecord.iata.org/ns/cargo#nvdForCustoms","http://www.w3.org/2001/XMLSchema#boolean"</v>
      </c>
      <c r="AG1569" t="str">
        <f t="shared" si="764"/>
        <v>"Core.Piece"</v>
      </c>
      <c r="AH1569" t="str">
        <f t="shared" si="765"/>
        <v>"nvdForCustoms"</v>
      </c>
      <c r="AI1569" t="str">
        <f t="shared" si="766"/>
        <v>".boolean"</v>
      </c>
      <c r="AJ1569" t="str">
        <f t="shared" si="767"/>
        <v>""</v>
      </c>
      <c r="AK1569" t="str">
        <f t="shared" si="768"/>
        <v>"hasOne"</v>
      </c>
      <c r="AL1569" t="str">
        <f t="shared" si="769"/>
        <v>"Core.Piece","nvdForCustoms",".boolean","","hasOne"</v>
      </c>
      <c r="AN1569">
        <f>COUNTIF(View_conceptual!G:G,L1569)</f>
        <v>1</v>
      </c>
      <c r="AO1569">
        <f>COUNTIF(View_conceptual!H:H,L1569)+COUNTIF(View_conceptual!I:I,N1569)</f>
        <v>1</v>
      </c>
      <c r="AQ1569" t="str">
        <f t="shared" si="770"/>
        <v>"Core","Piece","nvdForCustoms","","boolean",28,"Individual piece or virtual grouping of pieces","When no value is declared for Customs; this field may be completed with the value TRUE otherwise FALSE","false","false","","https://onerecord.iata.org/ns/cargo#Piece","https://onerecord.iata.org/ns/cargo#nvdForCustoms","http://www.w3.org/2001/XMLSchema#boolean"</v>
      </c>
      <c r="AR1569" t="str">
        <f t="shared" si="771"/>
        <v/>
      </c>
      <c r="AT1569">
        <f>COUNTIF(View_full!G:G,L1569)</f>
        <v>1</v>
      </c>
      <c r="AU1569">
        <f>COUNTIF(View_full!H:H,L1569)+COUNTIF(View_full!I:I,N1569)</f>
        <v>1</v>
      </c>
      <c r="AV1569">
        <f>COUNTIFS(Property_Manual!$A$2:$A$1206,Raw!L1569,Property_Manual!$B$2:$B$1206,Raw!M1569,Property_Manual!$C$2:$C$1206,Raw!N1569,Property_Manual!$D$2:$D$1206,Raw!O1569,Property_Manual!$F$2:$F$1206,"x")</f>
        <v>0</v>
      </c>
      <c r="AW1569" t="str">
        <f t="shared" si="772"/>
        <v>"Core","Piece","nvdForCustoms","","boolean",28,"Individual piece or virtual grouping of pieces","When no value is declared for Customs; this field may be completed with the value TRUE otherwise FALSE","false","false","","https://onerecord.iata.org/ns/cargo#Piece","https://onerecord.iata.org/ns/cargo#nvdForCustoms","http://www.w3.org/2001/XMLSchema#boolean"</v>
      </c>
      <c r="AX1569" t="str">
        <f t="shared" si="773"/>
        <v/>
      </c>
      <c r="AY1569" t="str">
        <f t="shared" si="774"/>
        <v/>
      </c>
    </row>
    <row r="1570" spans="1:51" x14ac:dyDescent="0.2">
      <c r="A1570" s="5" t="s">
        <v>1254</v>
      </c>
      <c r="B1570" s="5" t="s">
        <v>20</v>
      </c>
      <c r="C1570" s="5" t="s">
        <v>109</v>
      </c>
      <c r="D1570" s="5" t="s">
        <v>168</v>
      </c>
      <c r="E1570" s="5"/>
      <c r="F1570" s="5" t="s">
        <v>6</v>
      </c>
      <c r="G1570">
        <v>1</v>
      </c>
      <c r="I1570" s="5" t="s">
        <v>110</v>
      </c>
      <c r="J1570" s="5" t="s">
        <v>169</v>
      </c>
      <c r="K1570" s="5"/>
      <c r="L1570" t="str">
        <f t="shared" si="744"/>
        <v>Piece</v>
      </c>
      <c r="M1570" t="str">
        <f t="shared" si="745"/>
        <v>packagedeIdentifier</v>
      </c>
      <c r="N1570" t="str">
        <f t="shared" si="746"/>
        <v>string</v>
      </c>
      <c r="O1570" t="str">
        <f t="shared" si="747"/>
        <v/>
      </c>
      <c r="P1570" t="str">
        <f t="shared" si="748"/>
        <v/>
      </c>
      <c r="Q1570" t="str">
        <f t="shared" si="749"/>
        <v>Object</v>
      </c>
      <c r="R1570" t="str">
        <f t="shared" si="750"/>
        <v>"Core"</v>
      </c>
      <c r="S1570" t="str">
        <f t="shared" si="751"/>
        <v>"Piece"</v>
      </c>
      <c r="T1570" t="str">
        <f t="shared" si="752"/>
        <v>"packagedeIdentifier"</v>
      </c>
      <c r="U1570" t="str">
        <f t="shared" si="753"/>
        <v>""</v>
      </c>
      <c r="V1570" t="str">
        <f t="shared" si="754"/>
        <v>"string"</v>
      </c>
      <c r="W1570">
        <f>IF($A1570="Implicit","",COUNTIFS($C$8:C1570,C1570,$A$8:A1570,"Explicit"))</f>
        <v>29</v>
      </c>
      <c r="X1570" t="str">
        <f t="shared" si="755"/>
        <v>"Individual piece or virtual grouping of pieces"</v>
      </c>
      <c r="Y1570" t="str">
        <f t="shared" si="756"/>
        <v>"SSCC-18 code for the value of the package mark; company or bar code; free text; pallet code; etc."</v>
      </c>
      <c r="Z1570" t="str">
        <f t="shared" si="757"/>
        <v>"false"</v>
      </c>
      <c r="AA1570" t="str">
        <f t="shared" si="758"/>
        <v>"false"</v>
      </c>
      <c r="AB1570" t="str">
        <f t="shared" si="759"/>
        <v>""</v>
      </c>
      <c r="AC1570" t="str">
        <f t="shared" si="760"/>
        <v>"https://onerecord.iata.org/ns/cargo#Piece"</v>
      </c>
      <c r="AD1570" t="str">
        <f t="shared" si="761"/>
        <v>"https://onerecord.iata.org/ns/cargo#packagedeIdentifier"</v>
      </c>
      <c r="AE1570" t="str">
        <f t="shared" si="762"/>
        <v>"http://www.w3.org/2001/XMLSchema#string"</v>
      </c>
      <c r="AF1570" t="str">
        <f t="shared" si="763"/>
        <v>"Core","Piece","packagedeIdentifier","","string",29,"Individual piece or virtual grouping of pieces","SSCC-18 code for the value of the package mark; company or bar code; free text; pallet code; etc.","false","false","","https://onerecord.iata.org/ns/cargo#Piece","https://onerecord.iata.org/ns/cargo#packagedeIdentifier","http://www.w3.org/2001/XMLSchema#string"</v>
      </c>
      <c r="AG1570" t="str">
        <f t="shared" si="764"/>
        <v>"Core.Piece"</v>
      </c>
      <c r="AH1570" t="str">
        <f t="shared" si="765"/>
        <v>"packagedeIdentifier"</v>
      </c>
      <c r="AI1570" t="str">
        <f t="shared" si="766"/>
        <v>".string"</v>
      </c>
      <c r="AJ1570" t="str">
        <f t="shared" si="767"/>
        <v>""</v>
      </c>
      <c r="AK1570" t="str">
        <f t="shared" si="768"/>
        <v>"hasOne"</v>
      </c>
      <c r="AL1570" t="str">
        <f t="shared" si="769"/>
        <v>"Core.Piece","packagedeIdentifier",".string","","hasOne"</v>
      </c>
      <c r="AN1570">
        <f>COUNTIF(View_conceptual!G:G,L1570)</f>
        <v>1</v>
      </c>
      <c r="AO1570">
        <f>COUNTIF(View_conceptual!H:H,L1570)+COUNTIF(View_conceptual!I:I,N1570)</f>
        <v>1</v>
      </c>
      <c r="AQ1570" t="str">
        <f t="shared" si="770"/>
        <v>"Core","Piece","packagedeIdentifier","","string",29,"Individual piece or virtual grouping of pieces","SSCC-18 code for the value of the package mark; company or bar code; free text; pallet code; etc.","false","false","","https://onerecord.iata.org/ns/cargo#Piece","https://onerecord.iata.org/ns/cargo#packagedeIdentifier","http://www.w3.org/2001/XMLSchema#string"</v>
      </c>
      <c r="AR1570" t="str">
        <f t="shared" si="771"/>
        <v/>
      </c>
      <c r="AT1570">
        <f>COUNTIF(View_full!G:G,L1570)</f>
        <v>1</v>
      </c>
      <c r="AU1570">
        <f>COUNTIF(View_full!H:H,L1570)+COUNTIF(View_full!I:I,N1570)</f>
        <v>1</v>
      </c>
      <c r="AV1570">
        <f>COUNTIFS(Property_Manual!$A$2:$A$1206,Raw!L1570,Property_Manual!$B$2:$B$1206,Raw!M1570,Property_Manual!$C$2:$C$1206,Raw!N1570,Property_Manual!$D$2:$D$1206,Raw!O1570,Property_Manual!$F$2:$F$1206,"x")</f>
        <v>0</v>
      </c>
      <c r="AW1570" t="str">
        <f t="shared" si="772"/>
        <v>"Core","Piece","packagedeIdentifier","","string",29,"Individual piece or virtual grouping of pieces","SSCC-18 code for the value of the package mark; company or bar code; free text; pallet code; etc.","false","false","","https://onerecord.iata.org/ns/cargo#Piece","https://onerecord.iata.org/ns/cargo#packagedeIdentifier","http://www.w3.org/2001/XMLSchema#string"</v>
      </c>
      <c r="AX1570" t="str">
        <f t="shared" si="773"/>
        <v/>
      </c>
      <c r="AY1570" t="str">
        <f t="shared" si="774"/>
        <v/>
      </c>
    </row>
    <row r="1571" spans="1:51" x14ac:dyDescent="0.2">
      <c r="A1571" s="5" t="s">
        <v>1254</v>
      </c>
      <c r="B1571" s="5" t="s">
        <v>20</v>
      </c>
      <c r="C1571" s="5" t="s">
        <v>109</v>
      </c>
      <c r="D1571" s="5" t="s">
        <v>172</v>
      </c>
      <c r="E1571" s="5"/>
      <c r="F1571" s="5" t="s">
        <v>12</v>
      </c>
      <c r="G1571">
        <v>1</v>
      </c>
      <c r="I1571" s="5" t="s">
        <v>110</v>
      </c>
      <c r="J1571" s="5" t="s">
        <v>173</v>
      </c>
      <c r="K1571" s="5"/>
      <c r="L1571" t="str">
        <f t="shared" si="744"/>
        <v>Piece</v>
      </c>
      <c r="M1571" t="str">
        <f t="shared" si="745"/>
        <v>slac</v>
      </c>
      <c r="N1571" t="str">
        <f t="shared" si="746"/>
        <v>integer</v>
      </c>
      <c r="O1571" t="str">
        <f t="shared" si="747"/>
        <v/>
      </c>
      <c r="P1571" t="str">
        <f t="shared" si="748"/>
        <v/>
      </c>
      <c r="Q1571" t="str">
        <f t="shared" si="749"/>
        <v>Object</v>
      </c>
      <c r="R1571" t="str">
        <f t="shared" si="750"/>
        <v>"Core"</v>
      </c>
      <c r="S1571" t="str">
        <f t="shared" si="751"/>
        <v>"Piece"</v>
      </c>
      <c r="T1571" t="str">
        <f t="shared" si="752"/>
        <v>"slac"</v>
      </c>
      <c r="U1571" t="str">
        <f t="shared" si="753"/>
        <v>""</v>
      </c>
      <c r="V1571" t="str">
        <f t="shared" si="754"/>
        <v>"integer"</v>
      </c>
      <c r="W1571">
        <f>IF($A1571="Implicit","",COUNTIFS($C$8:C1571,C1571,$A$8:A1571,"Explicit"))</f>
        <v>30</v>
      </c>
      <c r="X1571" t="str">
        <f t="shared" si="755"/>
        <v>"Individual piece or virtual grouping of pieces"</v>
      </c>
      <c r="Y1571" t="str">
        <f t="shared" si="756"/>
        <v>"Shipper's Load And Count  ( total contained piece count as provided by shipper)"</v>
      </c>
      <c r="Z1571" t="str">
        <f t="shared" si="757"/>
        <v>"false"</v>
      </c>
      <c r="AA1571" t="str">
        <f t="shared" si="758"/>
        <v>"false"</v>
      </c>
      <c r="AB1571" t="str">
        <f t="shared" si="759"/>
        <v>""</v>
      </c>
      <c r="AC1571" t="str">
        <f t="shared" si="760"/>
        <v>"https://onerecord.iata.org/ns/cargo#Piece"</v>
      </c>
      <c r="AD1571" t="str">
        <f t="shared" si="761"/>
        <v>"https://onerecord.iata.org/ns/cargo#slac"</v>
      </c>
      <c r="AE1571" t="str">
        <f t="shared" si="762"/>
        <v>"http://www.w3.org/2001/XMLSchema#integer"</v>
      </c>
      <c r="AF1571" t="str">
        <f t="shared" si="763"/>
        <v>"Core","Piece","slac","","integer",30,"Individual piece or virtual grouping of pieces","Shipper's Load And Count  ( total contained piece count as provided by shipper)","false","false","","https://onerecord.iata.org/ns/cargo#Piece","https://onerecord.iata.org/ns/cargo#slac","http://www.w3.org/2001/XMLSchema#integer"</v>
      </c>
      <c r="AG1571" t="str">
        <f t="shared" si="764"/>
        <v>"Core.Piece"</v>
      </c>
      <c r="AH1571" t="str">
        <f t="shared" si="765"/>
        <v>"slac"</v>
      </c>
      <c r="AI1571" t="str">
        <f t="shared" si="766"/>
        <v>".integer"</v>
      </c>
      <c r="AJ1571" t="str">
        <f t="shared" si="767"/>
        <v>""</v>
      </c>
      <c r="AK1571" t="str">
        <f t="shared" si="768"/>
        <v>"hasOne"</v>
      </c>
      <c r="AL1571" t="str">
        <f t="shared" si="769"/>
        <v>"Core.Piece","slac",".integer","","hasOne"</v>
      </c>
      <c r="AN1571">
        <f>COUNTIF(View_conceptual!G:G,L1571)</f>
        <v>1</v>
      </c>
      <c r="AO1571">
        <f>COUNTIF(View_conceptual!H:H,L1571)+COUNTIF(View_conceptual!I:I,N1571)</f>
        <v>1</v>
      </c>
      <c r="AQ1571" t="str">
        <f t="shared" si="770"/>
        <v>"Core","Piece","slac","","integer",30,"Individual piece or virtual grouping of pieces","Shipper's Load And Count  ( total contained piece count as provided by shipper)","false","false","","https://onerecord.iata.org/ns/cargo#Piece","https://onerecord.iata.org/ns/cargo#slac","http://www.w3.org/2001/XMLSchema#integer"</v>
      </c>
      <c r="AR1571" t="str">
        <f t="shared" si="771"/>
        <v/>
      </c>
      <c r="AT1571">
        <f>COUNTIF(View_full!G:G,L1571)</f>
        <v>1</v>
      </c>
      <c r="AU1571">
        <f>COUNTIF(View_full!H:H,L1571)+COUNTIF(View_full!I:I,N1571)</f>
        <v>1</v>
      </c>
      <c r="AV1571">
        <f>COUNTIFS(Property_Manual!$A$2:$A$1206,Raw!L1571,Property_Manual!$B$2:$B$1206,Raw!M1571,Property_Manual!$C$2:$C$1206,Raw!N1571,Property_Manual!$D$2:$D$1206,Raw!O1571,Property_Manual!$F$2:$F$1206,"x")</f>
        <v>0</v>
      </c>
      <c r="AW1571" t="str">
        <f t="shared" si="772"/>
        <v>"Core","Piece","slac","","integer",30,"Individual piece or virtual grouping of pieces","Shipper's Load And Count  ( total contained piece count as provided by shipper)","false","false","","https://onerecord.iata.org/ns/cargo#Piece","https://onerecord.iata.org/ns/cargo#slac","http://www.w3.org/2001/XMLSchema#integer"</v>
      </c>
      <c r="AX1571" t="str">
        <f t="shared" si="773"/>
        <v/>
      </c>
      <c r="AY1571" t="str">
        <f t="shared" si="774"/>
        <v/>
      </c>
    </row>
    <row r="1572" spans="1:51" x14ac:dyDescent="0.2">
      <c r="A1572" s="5" t="s">
        <v>1254</v>
      </c>
      <c r="B1572" s="5" t="s">
        <v>20</v>
      </c>
      <c r="C1572" s="5" t="s">
        <v>109</v>
      </c>
      <c r="D1572" s="5" t="s">
        <v>174</v>
      </c>
      <c r="E1572" s="5"/>
      <c r="F1572" s="5" t="s">
        <v>47</v>
      </c>
      <c r="G1572">
        <v>1</v>
      </c>
      <c r="I1572" s="5" t="s">
        <v>110</v>
      </c>
      <c r="J1572" s="5" t="s">
        <v>175</v>
      </c>
      <c r="K1572" s="5"/>
      <c r="L1572" t="str">
        <f t="shared" si="744"/>
        <v>Piece</v>
      </c>
      <c r="M1572" t="str">
        <f t="shared" si="745"/>
        <v>stackable</v>
      </c>
      <c r="N1572" t="str">
        <f t="shared" si="746"/>
        <v>boolean</v>
      </c>
      <c r="O1572" t="str">
        <f t="shared" si="747"/>
        <v/>
      </c>
      <c r="P1572" t="str">
        <f t="shared" si="748"/>
        <v/>
      </c>
      <c r="Q1572" t="str">
        <f t="shared" si="749"/>
        <v>Object</v>
      </c>
      <c r="R1572" t="str">
        <f t="shared" si="750"/>
        <v>"Core"</v>
      </c>
      <c r="S1572" t="str">
        <f t="shared" si="751"/>
        <v>"Piece"</v>
      </c>
      <c r="T1572" t="str">
        <f t="shared" si="752"/>
        <v>"stackable"</v>
      </c>
      <c r="U1572" t="str">
        <f t="shared" si="753"/>
        <v>""</v>
      </c>
      <c r="V1572" t="str">
        <f t="shared" si="754"/>
        <v>"boolean"</v>
      </c>
      <c r="W1572">
        <f>IF($A1572="Implicit","",COUNTIFS($C$8:C1572,C1572,$A$8:A1572,"Explicit"))</f>
        <v>31</v>
      </c>
      <c r="X1572" t="str">
        <f t="shared" si="755"/>
        <v>"Individual piece or virtual grouping of pieces"</v>
      </c>
      <c r="Y1572" t="str">
        <f t="shared" si="756"/>
        <v>"Stackable indicator for the pieces (boolean)"</v>
      </c>
      <c r="Z1572" t="str">
        <f t="shared" si="757"/>
        <v>"false"</v>
      </c>
      <c r="AA1572" t="str">
        <f t="shared" si="758"/>
        <v>"false"</v>
      </c>
      <c r="AB1572" t="str">
        <f t="shared" si="759"/>
        <v>""</v>
      </c>
      <c r="AC1572" t="str">
        <f t="shared" si="760"/>
        <v>"https://onerecord.iata.org/ns/cargo#Piece"</v>
      </c>
      <c r="AD1572" t="str">
        <f t="shared" si="761"/>
        <v>"https://onerecord.iata.org/ns/cargo#stackable"</v>
      </c>
      <c r="AE1572" t="str">
        <f t="shared" si="762"/>
        <v>"http://www.w3.org/2001/XMLSchema#boolean"</v>
      </c>
      <c r="AF1572" t="str">
        <f t="shared" si="763"/>
        <v>"Core","Piece","stackable","","boolean",31,"Individual piece or virtual grouping of pieces","Stackable indicator for the pieces (boolean)","false","false","","https://onerecord.iata.org/ns/cargo#Piece","https://onerecord.iata.org/ns/cargo#stackable","http://www.w3.org/2001/XMLSchema#boolean"</v>
      </c>
      <c r="AG1572" t="str">
        <f t="shared" si="764"/>
        <v>"Core.Piece"</v>
      </c>
      <c r="AH1572" t="str">
        <f t="shared" si="765"/>
        <v>"stackable"</v>
      </c>
      <c r="AI1572" t="str">
        <f t="shared" si="766"/>
        <v>".boolean"</v>
      </c>
      <c r="AJ1572" t="str">
        <f t="shared" si="767"/>
        <v>""</v>
      </c>
      <c r="AK1572" t="str">
        <f t="shared" si="768"/>
        <v>"hasOne"</v>
      </c>
      <c r="AL1572" t="str">
        <f t="shared" si="769"/>
        <v>"Core.Piece","stackable",".boolean","","hasOne"</v>
      </c>
      <c r="AN1572">
        <f>COUNTIF(View_conceptual!G:G,L1572)</f>
        <v>1</v>
      </c>
      <c r="AO1572">
        <f>COUNTIF(View_conceptual!H:H,L1572)+COUNTIF(View_conceptual!I:I,N1572)</f>
        <v>1</v>
      </c>
      <c r="AQ1572" t="str">
        <f t="shared" si="770"/>
        <v>"Core","Piece","stackable","","boolean",31,"Individual piece or virtual grouping of pieces","Stackable indicator for the pieces (boolean)","false","false","","https://onerecord.iata.org/ns/cargo#Piece","https://onerecord.iata.org/ns/cargo#stackable","http://www.w3.org/2001/XMLSchema#boolean"</v>
      </c>
      <c r="AR1572" t="str">
        <f t="shared" si="771"/>
        <v/>
      </c>
      <c r="AT1572">
        <f>COUNTIF(View_full!G:G,L1572)</f>
        <v>1</v>
      </c>
      <c r="AU1572">
        <f>COUNTIF(View_full!H:H,L1572)+COUNTIF(View_full!I:I,N1572)</f>
        <v>1</v>
      </c>
      <c r="AV1572">
        <f>COUNTIFS(Property_Manual!$A$2:$A$1206,Raw!L1572,Property_Manual!$B$2:$B$1206,Raw!M1572,Property_Manual!$C$2:$C$1206,Raw!N1572,Property_Manual!$D$2:$D$1206,Raw!O1572,Property_Manual!$F$2:$F$1206,"x")</f>
        <v>0</v>
      </c>
      <c r="AW1572" t="str">
        <f t="shared" si="772"/>
        <v>"Core","Piece","stackable","","boolean",31,"Individual piece or virtual grouping of pieces","Stackable indicator for the pieces (boolean)","false","false","","https://onerecord.iata.org/ns/cargo#Piece","https://onerecord.iata.org/ns/cargo#stackable","http://www.w3.org/2001/XMLSchema#boolean"</v>
      </c>
      <c r="AX1572" t="str">
        <f t="shared" si="773"/>
        <v/>
      </c>
      <c r="AY1572" t="str">
        <f t="shared" si="774"/>
        <v/>
      </c>
    </row>
    <row r="1573" spans="1:51" x14ac:dyDescent="0.2">
      <c r="A1573" s="5" t="s">
        <v>1254</v>
      </c>
      <c r="B1573" s="5" t="s">
        <v>20</v>
      </c>
      <c r="C1573" s="5" t="s">
        <v>109</v>
      </c>
      <c r="D1573" s="5" t="s">
        <v>178</v>
      </c>
      <c r="E1573" s="5"/>
      <c r="F1573" s="5" t="s">
        <v>47</v>
      </c>
      <c r="G1573">
        <v>1</v>
      </c>
      <c r="I1573" s="5" t="s">
        <v>110</v>
      </c>
      <c r="J1573" s="5" t="s">
        <v>179</v>
      </c>
      <c r="K1573" s="5"/>
      <c r="L1573" t="str">
        <f t="shared" si="744"/>
        <v>Piece</v>
      </c>
      <c r="M1573" t="str">
        <f t="shared" si="745"/>
        <v>turnable</v>
      </c>
      <c r="N1573" t="str">
        <f t="shared" si="746"/>
        <v>boolean</v>
      </c>
      <c r="O1573" t="str">
        <f t="shared" si="747"/>
        <v/>
      </c>
      <c r="P1573" t="str">
        <f t="shared" si="748"/>
        <v/>
      </c>
      <c r="Q1573" t="str">
        <f t="shared" si="749"/>
        <v>Object</v>
      </c>
      <c r="R1573" t="str">
        <f t="shared" si="750"/>
        <v>"Core"</v>
      </c>
      <c r="S1573" t="str">
        <f t="shared" si="751"/>
        <v>"Piece"</v>
      </c>
      <c r="T1573" t="str">
        <f t="shared" si="752"/>
        <v>"turnable"</v>
      </c>
      <c r="U1573" t="str">
        <f t="shared" si="753"/>
        <v>""</v>
      </c>
      <c r="V1573" t="str">
        <f t="shared" si="754"/>
        <v>"boolean"</v>
      </c>
      <c r="W1573">
        <f>IF($A1573="Implicit","",COUNTIFS($C$8:C1573,C1573,$A$8:A1573,"Explicit"))</f>
        <v>32</v>
      </c>
      <c r="X1573" t="str">
        <f t="shared" si="755"/>
        <v>"Individual piece or virtual grouping of pieces"</v>
      </c>
      <c r="Y1573" t="str">
        <f t="shared" si="756"/>
        <v>"Turnable indicator for the pieces (boolean)"</v>
      </c>
      <c r="Z1573" t="str">
        <f t="shared" si="757"/>
        <v>"false"</v>
      </c>
      <c r="AA1573" t="str">
        <f t="shared" si="758"/>
        <v>"false"</v>
      </c>
      <c r="AB1573" t="str">
        <f t="shared" si="759"/>
        <v>""</v>
      </c>
      <c r="AC1573" t="str">
        <f t="shared" si="760"/>
        <v>"https://onerecord.iata.org/ns/cargo#Piece"</v>
      </c>
      <c r="AD1573" t="str">
        <f t="shared" si="761"/>
        <v>"https://onerecord.iata.org/ns/cargo#turnable"</v>
      </c>
      <c r="AE1573" t="str">
        <f t="shared" si="762"/>
        <v>"http://www.w3.org/2001/XMLSchema#boolean"</v>
      </c>
      <c r="AF1573" t="str">
        <f t="shared" si="763"/>
        <v>"Core","Piece","turnable","","boolean",32,"Individual piece or virtual grouping of pieces","Turnable indicator for the pieces (boolean)","false","false","","https://onerecord.iata.org/ns/cargo#Piece","https://onerecord.iata.org/ns/cargo#turnable","http://www.w3.org/2001/XMLSchema#boolean"</v>
      </c>
      <c r="AG1573" t="str">
        <f t="shared" si="764"/>
        <v>"Core.Piece"</v>
      </c>
      <c r="AH1573" t="str">
        <f t="shared" si="765"/>
        <v>"turnable"</v>
      </c>
      <c r="AI1573" t="str">
        <f t="shared" si="766"/>
        <v>".boolean"</v>
      </c>
      <c r="AJ1573" t="str">
        <f t="shared" si="767"/>
        <v>""</v>
      </c>
      <c r="AK1573" t="str">
        <f t="shared" si="768"/>
        <v>"hasOne"</v>
      </c>
      <c r="AL1573" t="str">
        <f t="shared" si="769"/>
        <v>"Core.Piece","turnable",".boolean","","hasOne"</v>
      </c>
      <c r="AN1573">
        <f>COUNTIF(View_conceptual!G:G,L1573)</f>
        <v>1</v>
      </c>
      <c r="AO1573">
        <f>COUNTIF(View_conceptual!H:H,L1573)+COUNTIF(View_conceptual!I:I,N1573)</f>
        <v>1</v>
      </c>
      <c r="AQ1573" t="str">
        <f t="shared" si="770"/>
        <v>"Core","Piece","turnable","","boolean",32,"Individual piece or virtual grouping of pieces","Turnable indicator for the pieces (boolean)","false","false","","https://onerecord.iata.org/ns/cargo#Piece","https://onerecord.iata.org/ns/cargo#turnable","http://www.w3.org/2001/XMLSchema#boolean"</v>
      </c>
      <c r="AR1573" t="str">
        <f t="shared" si="771"/>
        <v/>
      </c>
      <c r="AT1573">
        <f>COUNTIF(View_full!G:G,L1573)</f>
        <v>1</v>
      </c>
      <c r="AU1573">
        <f>COUNTIF(View_full!H:H,L1573)+COUNTIF(View_full!I:I,N1573)</f>
        <v>1</v>
      </c>
      <c r="AV1573">
        <f>COUNTIFS(Property_Manual!$A$2:$A$1206,Raw!L1573,Property_Manual!$B$2:$B$1206,Raw!M1573,Property_Manual!$C$2:$C$1206,Raw!N1573,Property_Manual!$D$2:$D$1206,Raw!O1573,Property_Manual!$F$2:$F$1206,"x")</f>
        <v>0</v>
      </c>
      <c r="AW1573" t="str">
        <f t="shared" si="772"/>
        <v>"Core","Piece","turnable","","boolean",32,"Individual piece or virtual grouping of pieces","Turnable indicator for the pieces (boolean)","false","false","","https://onerecord.iata.org/ns/cargo#Piece","https://onerecord.iata.org/ns/cargo#turnable","http://www.w3.org/2001/XMLSchema#boolean"</v>
      </c>
      <c r="AX1573" t="str">
        <f t="shared" si="773"/>
        <v/>
      </c>
      <c r="AY1573" t="str">
        <f t="shared" si="774"/>
        <v/>
      </c>
    </row>
    <row r="1574" spans="1:51" x14ac:dyDescent="0.2">
      <c r="A1574" s="5" t="s">
        <v>1254</v>
      </c>
      <c r="B1574" s="5" t="s">
        <v>20</v>
      </c>
      <c r="C1574" s="5" t="s">
        <v>109</v>
      </c>
      <c r="D1574" s="5" t="s">
        <v>180</v>
      </c>
      <c r="F1574" s="5" t="s">
        <v>6</v>
      </c>
      <c r="G1574">
        <v>1</v>
      </c>
      <c r="I1574" s="5" t="s">
        <v>110</v>
      </c>
      <c r="J1574" s="5" t="s">
        <v>181</v>
      </c>
      <c r="K1574" s="5"/>
      <c r="L1574" t="str">
        <f t="shared" si="744"/>
        <v>Piece</v>
      </c>
      <c r="M1574" t="str">
        <f t="shared" si="745"/>
        <v>upid</v>
      </c>
      <c r="N1574" t="str">
        <f t="shared" si="746"/>
        <v>string</v>
      </c>
      <c r="O1574" t="str">
        <f t="shared" si="747"/>
        <v/>
      </c>
      <c r="P1574" t="str">
        <f t="shared" si="748"/>
        <v/>
      </c>
      <c r="Q1574" t="str">
        <f t="shared" si="749"/>
        <v>Object</v>
      </c>
      <c r="R1574" t="str">
        <f t="shared" si="750"/>
        <v>"Core"</v>
      </c>
      <c r="S1574" t="str">
        <f t="shared" si="751"/>
        <v>"Piece"</v>
      </c>
      <c r="T1574" t="str">
        <f t="shared" si="752"/>
        <v>"upid"</v>
      </c>
      <c r="U1574" t="str">
        <f t="shared" si="753"/>
        <v>""</v>
      </c>
      <c r="V1574" t="str">
        <f t="shared" si="754"/>
        <v>"string"</v>
      </c>
      <c r="W1574">
        <f>IF($A1574="Implicit","",COUNTIFS($C$8:C1574,C1574,$A$8:A1574,"Explicit"))</f>
        <v>33</v>
      </c>
      <c r="X1574" t="str">
        <f t="shared" si="755"/>
        <v>"Individual piece or virtual grouping of pieces"</v>
      </c>
      <c r="Y1574" t="str">
        <f t="shared" si="756"/>
        <v>"Unique Piece Identifier (UPID) of the piece. Refer IATA Recommended Practice 1689"</v>
      </c>
      <c r="Z1574" t="str">
        <f t="shared" si="757"/>
        <v>"false"</v>
      </c>
      <c r="AA1574" t="str">
        <f t="shared" si="758"/>
        <v>"false"</v>
      </c>
      <c r="AB1574" t="str">
        <f t="shared" si="759"/>
        <v>""</v>
      </c>
      <c r="AC1574" t="str">
        <f t="shared" si="760"/>
        <v>"https://onerecord.iata.org/ns/cargo#Piece"</v>
      </c>
      <c r="AD1574" t="str">
        <f t="shared" si="761"/>
        <v>"https://onerecord.iata.org/ns/cargo#upid"</v>
      </c>
      <c r="AE1574" t="str">
        <f t="shared" si="762"/>
        <v>"http://www.w3.org/2001/XMLSchema#string"</v>
      </c>
      <c r="AF1574" t="str">
        <f t="shared" si="763"/>
        <v>"Core","Piece","upid","","string",33,"Individual piece or virtual grouping of pieces","Unique Piece Identifier (UPID) of the piece. Refer IATA Recommended Practice 1689","false","false","","https://onerecord.iata.org/ns/cargo#Piece","https://onerecord.iata.org/ns/cargo#upid","http://www.w3.org/2001/XMLSchema#string"</v>
      </c>
      <c r="AG1574" t="str">
        <f t="shared" si="764"/>
        <v>"Core.Piece"</v>
      </c>
      <c r="AH1574" t="str">
        <f t="shared" si="765"/>
        <v>"upid"</v>
      </c>
      <c r="AI1574" t="str">
        <f t="shared" si="766"/>
        <v>".string"</v>
      </c>
      <c r="AJ1574" t="str">
        <f t="shared" si="767"/>
        <v>""</v>
      </c>
      <c r="AK1574" t="str">
        <f t="shared" si="768"/>
        <v>"hasOne"</v>
      </c>
      <c r="AL1574" t="str">
        <f t="shared" si="769"/>
        <v>"Core.Piece","upid",".string","","hasOne"</v>
      </c>
      <c r="AN1574">
        <f>COUNTIF(View_conceptual!G:G,L1574)</f>
        <v>1</v>
      </c>
      <c r="AO1574">
        <f>COUNTIF(View_conceptual!H:H,L1574)+COUNTIF(View_conceptual!I:I,N1574)</f>
        <v>1</v>
      </c>
      <c r="AQ1574" t="str">
        <f t="shared" si="770"/>
        <v>"Core","Piece","upid","","string",33,"Individual piece or virtual grouping of pieces","Unique Piece Identifier (UPID) of the piece. Refer IATA Recommended Practice 1689","false","false","","https://onerecord.iata.org/ns/cargo#Piece","https://onerecord.iata.org/ns/cargo#upid","http://www.w3.org/2001/XMLSchema#string"</v>
      </c>
      <c r="AR1574" t="str">
        <f t="shared" si="771"/>
        <v/>
      </c>
      <c r="AT1574">
        <f>COUNTIF(View_full!G:G,L1574)</f>
        <v>1</v>
      </c>
      <c r="AU1574">
        <f>COUNTIF(View_full!H:H,L1574)+COUNTIF(View_full!I:I,N1574)</f>
        <v>1</v>
      </c>
      <c r="AV1574">
        <f>COUNTIFS(Property_Manual!$A$2:$A$1206,Raw!L1574,Property_Manual!$B$2:$B$1206,Raw!M1574,Property_Manual!$C$2:$C$1206,Raw!N1574,Property_Manual!$D$2:$D$1206,Raw!O1574,Property_Manual!$F$2:$F$1206,"x")</f>
        <v>0</v>
      </c>
      <c r="AW1574" t="str">
        <f t="shared" si="772"/>
        <v>"Core","Piece","upid","","string",33,"Individual piece or virtual grouping of pieces","Unique Piece Identifier (UPID) of the piece. Refer IATA Recommended Practice 1689","false","false","","https://onerecord.iata.org/ns/cargo#Piece","https://onerecord.iata.org/ns/cargo#upid","http://www.w3.org/2001/XMLSchema#string"</v>
      </c>
      <c r="AX1574" t="str">
        <f t="shared" si="773"/>
        <v/>
      </c>
      <c r="AY1574" t="str">
        <f t="shared" si="774"/>
        <v/>
      </c>
    </row>
    <row r="1575" spans="1:51" x14ac:dyDescent="0.2">
      <c r="A1575" s="5" t="s">
        <v>1255</v>
      </c>
      <c r="B1575" s="5" t="s">
        <v>20</v>
      </c>
      <c r="C1575" s="5" t="s">
        <v>109</v>
      </c>
      <c r="D1575" s="5" t="s">
        <v>40</v>
      </c>
      <c r="E1575" t="s">
        <v>1212</v>
      </c>
      <c r="F1575" s="5" t="s">
        <v>41</v>
      </c>
      <c r="I1575" s="5" t="s">
        <v>110</v>
      </c>
      <c r="J1575" s="5" t="s">
        <v>42</v>
      </c>
      <c r="K1575" s="5"/>
      <c r="L1575" t="str">
        <f t="shared" si="744"/>
        <v>Piece</v>
      </c>
      <c r="M1575" t="str">
        <f t="shared" si="745"/>
        <v>events</v>
      </c>
      <c r="N1575" t="str">
        <f t="shared" si="746"/>
        <v>LogisticsEvent</v>
      </c>
      <c r="O1575" t="str">
        <f t="shared" si="747"/>
        <v/>
      </c>
      <c r="P1575" t="str">
        <f t="shared" si="748"/>
        <v/>
      </c>
      <c r="Q1575" t="str">
        <f t="shared" si="749"/>
        <v>Object</v>
      </c>
      <c r="R1575" t="str">
        <f t="shared" si="750"/>
        <v/>
      </c>
      <c r="S1575" t="str">
        <f t="shared" si="751"/>
        <v/>
      </c>
      <c r="T1575" t="str">
        <f t="shared" si="752"/>
        <v/>
      </c>
      <c r="U1575" t="str">
        <f t="shared" si="753"/>
        <v/>
      </c>
      <c r="V1575" t="str">
        <f t="shared" si="754"/>
        <v/>
      </c>
      <c r="W1575" t="str">
        <f>IF($A1575="Implicit","",COUNTIFS($C$8:C1575,C1575,$A$8:A1575,"Explicit"))</f>
        <v/>
      </c>
      <c r="X1575" t="str">
        <f t="shared" si="755"/>
        <v/>
      </c>
      <c r="Y1575" t="str">
        <f t="shared" si="756"/>
        <v/>
      </c>
      <c r="Z1575" t="str">
        <f t="shared" si="757"/>
        <v/>
      </c>
      <c r="AA1575" t="str">
        <f t="shared" si="758"/>
        <v/>
      </c>
      <c r="AB1575" t="str">
        <f t="shared" si="759"/>
        <v/>
      </c>
      <c r="AC1575" t="str">
        <f t="shared" si="760"/>
        <v/>
      </c>
      <c r="AD1575" t="str">
        <f t="shared" si="761"/>
        <v/>
      </c>
      <c r="AE1575" t="str">
        <f t="shared" si="762"/>
        <v/>
      </c>
      <c r="AF1575" t="str">
        <f t="shared" si="763"/>
        <v/>
      </c>
      <c r="AG1575" t="str">
        <f t="shared" si="764"/>
        <v>"Core.Piece"</v>
      </c>
      <c r="AH1575" t="str">
        <f t="shared" si="765"/>
        <v>"events"</v>
      </c>
      <c r="AI1575" t="str">
        <f t="shared" si="766"/>
        <v>"Event.LogisticsEvent"</v>
      </c>
      <c r="AJ1575" t="str">
        <f t="shared" si="767"/>
        <v>""</v>
      </c>
      <c r="AK1575" t="str">
        <f t="shared" si="768"/>
        <v>"hasMany"</v>
      </c>
      <c r="AL1575" t="str">
        <f t="shared" si="769"/>
        <v>"Core.Piece","events","Event.LogisticsEvent","","hasMany"</v>
      </c>
      <c r="AN1575">
        <f>COUNTIF(View_conceptual!G:G,L1575)</f>
        <v>1</v>
      </c>
      <c r="AO1575">
        <f>COUNTIF(View_conceptual!H:H,L1575)+COUNTIF(View_conceptual!I:I,N1575)</f>
        <v>1</v>
      </c>
      <c r="AQ1575" t="str">
        <f t="shared" si="770"/>
        <v/>
      </c>
      <c r="AR1575" t="str">
        <f t="shared" si="771"/>
        <v/>
      </c>
      <c r="AT1575">
        <f>COUNTIF(View_full!G:G,L1575)</f>
        <v>1</v>
      </c>
      <c r="AU1575">
        <f>COUNTIF(View_full!H:H,L1575)+COUNTIF(View_full!I:I,N1575)</f>
        <v>1</v>
      </c>
      <c r="AV1575">
        <f>COUNTIFS(Property_Manual!$A$2:$A$1206,Raw!L1575,Property_Manual!$B$2:$B$1206,Raw!M1575,Property_Manual!$C$2:$C$1206,Raw!N1575,Property_Manual!$D$2:$D$1206,Raw!O1575,Property_Manual!$F$2:$F$1206,"x")</f>
        <v>0</v>
      </c>
      <c r="AW1575" t="str">
        <f t="shared" si="772"/>
        <v/>
      </c>
      <c r="AX1575" t="str">
        <f t="shared" si="773"/>
        <v/>
      </c>
      <c r="AY1575" t="str">
        <f t="shared" si="774"/>
        <v/>
      </c>
    </row>
    <row r="1576" spans="1:51" x14ac:dyDescent="0.2">
      <c r="A1576" s="5" t="s">
        <v>1255</v>
      </c>
      <c r="B1576" s="5" t="s">
        <v>20</v>
      </c>
      <c r="C1576" s="5" t="s">
        <v>109</v>
      </c>
      <c r="D1576" s="5" t="s">
        <v>114</v>
      </c>
      <c r="E1576" t="s">
        <v>1209</v>
      </c>
      <c r="F1576" s="5" t="s">
        <v>23</v>
      </c>
      <c r="I1576" s="5" t="s">
        <v>110</v>
      </c>
      <c r="J1576" s="5" t="s">
        <v>116</v>
      </c>
      <c r="K1576" s="5"/>
      <c r="L1576" t="str">
        <f t="shared" si="744"/>
        <v>Piece</v>
      </c>
      <c r="M1576" t="str">
        <f t="shared" si="745"/>
        <v>involvedInActions</v>
      </c>
      <c r="N1576" t="str">
        <f t="shared" si="746"/>
        <v>Check</v>
      </c>
      <c r="O1576" t="str">
        <f t="shared" si="747"/>
        <v/>
      </c>
      <c r="P1576" t="str">
        <f t="shared" si="748"/>
        <v/>
      </c>
      <c r="Q1576" t="str">
        <f t="shared" si="749"/>
        <v>Object</v>
      </c>
      <c r="R1576" t="str">
        <f t="shared" si="750"/>
        <v/>
      </c>
      <c r="S1576" t="str">
        <f t="shared" si="751"/>
        <v/>
      </c>
      <c r="T1576" t="str">
        <f t="shared" si="752"/>
        <v/>
      </c>
      <c r="U1576" t="str">
        <f t="shared" si="753"/>
        <v/>
      </c>
      <c r="V1576" t="str">
        <f t="shared" si="754"/>
        <v/>
      </c>
      <c r="W1576" t="str">
        <f>IF($A1576="Implicit","",COUNTIFS($C$8:C1576,C1576,$A$8:A1576,"Explicit"))</f>
        <v/>
      </c>
      <c r="X1576" t="str">
        <f t="shared" si="755"/>
        <v/>
      </c>
      <c r="Y1576" t="str">
        <f t="shared" si="756"/>
        <v/>
      </c>
      <c r="Z1576" t="str">
        <f t="shared" si="757"/>
        <v/>
      </c>
      <c r="AA1576" t="str">
        <f t="shared" si="758"/>
        <v/>
      </c>
      <c r="AB1576" t="str">
        <f t="shared" si="759"/>
        <v/>
      </c>
      <c r="AC1576" t="str">
        <f t="shared" si="760"/>
        <v/>
      </c>
      <c r="AD1576" t="str">
        <f t="shared" si="761"/>
        <v/>
      </c>
      <c r="AE1576" t="str">
        <f t="shared" si="762"/>
        <v/>
      </c>
      <c r="AF1576" t="str">
        <f t="shared" si="763"/>
        <v/>
      </c>
      <c r="AG1576" t="str">
        <f t="shared" si="764"/>
        <v>"Core.Piece"</v>
      </c>
      <c r="AH1576" t="str">
        <f t="shared" si="765"/>
        <v>"involvedInActions"</v>
      </c>
      <c r="AI1576" t="str">
        <f t="shared" si="766"/>
        <v>"Action.Check"</v>
      </c>
      <c r="AJ1576" t="str">
        <f t="shared" si="767"/>
        <v>""</v>
      </c>
      <c r="AK1576" t="str">
        <f t="shared" si="768"/>
        <v>"hasMany"</v>
      </c>
      <c r="AL1576" t="str">
        <f t="shared" si="769"/>
        <v>"Core.Piece","involvedInActions","Action.Check","","hasMany"</v>
      </c>
      <c r="AN1576">
        <f>COUNTIF(View_conceptual!G:G,L1576)</f>
        <v>1</v>
      </c>
      <c r="AO1576">
        <f>COUNTIF(View_conceptual!H:H,L1576)+COUNTIF(View_conceptual!I:I,N1576)</f>
        <v>1</v>
      </c>
      <c r="AQ1576" t="str">
        <f t="shared" si="770"/>
        <v/>
      </c>
      <c r="AR1576" t="str">
        <f t="shared" si="771"/>
        <v/>
      </c>
      <c r="AT1576">
        <f>COUNTIF(View_full!G:G,L1576)</f>
        <v>1</v>
      </c>
      <c r="AU1576">
        <f>COUNTIF(View_full!H:H,L1576)+COUNTIF(View_full!I:I,N1576)</f>
        <v>1</v>
      </c>
      <c r="AV1576">
        <f>COUNTIFS(Property_Manual!$A$2:$A$1206,Raw!L1576,Property_Manual!$B$2:$B$1206,Raw!M1576,Property_Manual!$C$2:$C$1206,Raw!N1576,Property_Manual!$D$2:$D$1206,Raw!O1576,Property_Manual!$F$2:$F$1206,"x")</f>
        <v>0</v>
      </c>
      <c r="AW1576" t="str">
        <f t="shared" si="772"/>
        <v/>
      </c>
      <c r="AX1576" t="str">
        <f t="shared" si="773"/>
        <v/>
      </c>
      <c r="AY1576" t="str">
        <f t="shared" si="774"/>
        <v/>
      </c>
    </row>
    <row r="1577" spans="1:51" x14ac:dyDescent="0.2">
      <c r="A1577" s="5" t="s">
        <v>1255</v>
      </c>
      <c r="B1577" s="5" t="s">
        <v>20</v>
      </c>
      <c r="C1577" s="5" t="s">
        <v>109</v>
      </c>
      <c r="D1577" s="5" t="s">
        <v>114</v>
      </c>
      <c r="E1577" s="5" t="s">
        <v>1196</v>
      </c>
      <c r="F1577" s="5" t="s">
        <v>115</v>
      </c>
      <c r="I1577" s="5" t="s">
        <v>110</v>
      </c>
      <c r="J1577" s="5" t="s">
        <v>116</v>
      </c>
      <c r="K1577" s="5" t="s">
        <v>1834</v>
      </c>
      <c r="L1577" t="str">
        <f t="shared" si="744"/>
        <v>Piece</v>
      </c>
      <c r="M1577" t="str">
        <f t="shared" si="745"/>
        <v>involvedInActions</v>
      </c>
      <c r="N1577" t="str">
        <f t="shared" si="746"/>
        <v>LogisticsAction</v>
      </c>
      <c r="O1577" t="str">
        <f t="shared" si="747"/>
        <v/>
      </c>
      <c r="P1577" t="str">
        <f t="shared" si="748"/>
        <v>Check|Composing|Loading|Storing</v>
      </c>
      <c r="Q1577" t="str">
        <f t="shared" si="749"/>
        <v>Object</v>
      </c>
      <c r="R1577" t="str">
        <f t="shared" si="750"/>
        <v/>
      </c>
      <c r="S1577" t="str">
        <f t="shared" si="751"/>
        <v/>
      </c>
      <c r="T1577" t="str">
        <f t="shared" si="752"/>
        <v/>
      </c>
      <c r="U1577" t="str">
        <f t="shared" si="753"/>
        <v/>
      </c>
      <c r="V1577" t="str">
        <f t="shared" si="754"/>
        <v/>
      </c>
      <c r="W1577" t="str">
        <f>IF($A1577="Implicit","",COUNTIFS($C$8:C1577,C1577,$A$8:A1577,"Explicit"))</f>
        <v/>
      </c>
      <c r="X1577" t="str">
        <f t="shared" si="755"/>
        <v/>
      </c>
      <c r="Y1577" t="str">
        <f t="shared" si="756"/>
        <v/>
      </c>
      <c r="Z1577" t="str">
        <f t="shared" si="757"/>
        <v/>
      </c>
      <c r="AA1577" t="str">
        <f t="shared" si="758"/>
        <v/>
      </c>
      <c r="AB1577" t="str">
        <f t="shared" si="759"/>
        <v/>
      </c>
      <c r="AC1577" t="str">
        <f t="shared" si="760"/>
        <v/>
      </c>
      <c r="AD1577" t="str">
        <f t="shared" si="761"/>
        <v/>
      </c>
      <c r="AE1577" t="str">
        <f t="shared" si="762"/>
        <v/>
      </c>
      <c r="AF1577" t="str">
        <f t="shared" si="763"/>
        <v/>
      </c>
      <c r="AG1577" t="str">
        <f t="shared" si="764"/>
        <v>"Core.Piece"</v>
      </c>
      <c r="AH1577" t="str">
        <f t="shared" si="765"/>
        <v>"involvedInActions"</v>
      </c>
      <c r="AI1577" t="str">
        <f t="shared" si="766"/>
        <v>"Abstract.LogisticsAction"</v>
      </c>
      <c r="AJ1577" t="str">
        <f t="shared" si="767"/>
        <v>""</v>
      </c>
      <c r="AK1577" t="str">
        <f t="shared" si="768"/>
        <v>"hasMany"</v>
      </c>
      <c r="AL1577" t="str">
        <f t="shared" si="769"/>
        <v>"Core.Piece","involvedInActions","Abstract.LogisticsAction","","hasMany"</v>
      </c>
      <c r="AN1577">
        <f>COUNTIF(View_conceptual!G:G,L1577)</f>
        <v>1</v>
      </c>
      <c r="AO1577">
        <f>COUNTIF(View_conceptual!H:H,L1577)+COUNTIF(View_conceptual!I:I,N1577)</f>
        <v>1</v>
      </c>
      <c r="AQ1577" t="str">
        <f t="shared" si="770"/>
        <v/>
      </c>
      <c r="AR1577" t="str">
        <f t="shared" si="771"/>
        <v/>
      </c>
      <c r="AT1577">
        <f>COUNTIF(View_full!G:G,L1577)</f>
        <v>1</v>
      </c>
      <c r="AU1577">
        <f>COUNTIF(View_full!H:H,L1577)+COUNTIF(View_full!I:I,N1577)</f>
        <v>1</v>
      </c>
      <c r="AV1577">
        <f>COUNTIFS(Property_Manual!$A$2:$A$1206,Raw!L1577,Property_Manual!$B$2:$B$1206,Raw!M1577,Property_Manual!$C$2:$C$1206,Raw!N1577,Property_Manual!$D$2:$D$1206,Raw!O1577,Property_Manual!$F$2:$F$1206,"x")</f>
        <v>0</v>
      </c>
      <c r="AW1577" t="str">
        <f t="shared" si="772"/>
        <v/>
      </c>
      <c r="AX1577" t="str">
        <f t="shared" si="773"/>
        <v/>
      </c>
      <c r="AY1577" t="str">
        <f t="shared" si="774"/>
        <v/>
      </c>
    </row>
    <row r="1578" spans="1:51" x14ac:dyDescent="0.2">
      <c r="A1578" s="5" t="s">
        <v>1255</v>
      </c>
      <c r="B1578" s="5" t="s">
        <v>20</v>
      </c>
      <c r="C1578" s="5" t="s">
        <v>109</v>
      </c>
      <c r="D1578" s="5" t="s">
        <v>91</v>
      </c>
      <c r="E1578" s="5" t="s">
        <v>49</v>
      </c>
      <c r="F1578" s="5" t="s">
        <v>92</v>
      </c>
      <c r="I1578" s="5" t="s">
        <v>110</v>
      </c>
      <c r="J1578" s="5" t="s">
        <v>93</v>
      </c>
      <c r="K1578" s="5"/>
      <c r="L1578" t="str">
        <f t="shared" si="744"/>
        <v>Piece</v>
      </c>
      <c r="M1578" t="str">
        <f t="shared" si="745"/>
        <v>involvedParties</v>
      </c>
      <c r="N1578" t="str">
        <f t="shared" si="746"/>
        <v>Party</v>
      </c>
      <c r="O1578" t="str">
        <f t="shared" si="747"/>
        <v/>
      </c>
      <c r="P1578" t="str">
        <f t="shared" si="748"/>
        <v/>
      </c>
      <c r="Q1578" t="str">
        <f t="shared" si="749"/>
        <v>Object</v>
      </c>
      <c r="R1578" t="str">
        <f t="shared" si="750"/>
        <v/>
      </c>
      <c r="S1578" t="str">
        <f t="shared" si="751"/>
        <v/>
      </c>
      <c r="T1578" t="str">
        <f t="shared" si="752"/>
        <v/>
      </c>
      <c r="U1578" t="str">
        <f t="shared" si="753"/>
        <v/>
      </c>
      <c r="V1578" t="str">
        <f t="shared" si="754"/>
        <v/>
      </c>
      <c r="W1578" t="str">
        <f>IF($A1578="Implicit","",COUNTIFS($C$8:C1578,C1578,$A$8:A1578,"Explicit"))</f>
        <v/>
      </c>
      <c r="X1578" t="str">
        <f t="shared" si="755"/>
        <v/>
      </c>
      <c r="Y1578" t="str">
        <f t="shared" si="756"/>
        <v/>
      </c>
      <c r="Z1578" t="str">
        <f t="shared" si="757"/>
        <v/>
      </c>
      <c r="AA1578" t="str">
        <f t="shared" si="758"/>
        <v/>
      </c>
      <c r="AB1578" t="str">
        <f t="shared" si="759"/>
        <v/>
      </c>
      <c r="AC1578" t="str">
        <f t="shared" si="760"/>
        <v/>
      </c>
      <c r="AD1578" t="str">
        <f t="shared" si="761"/>
        <v/>
      </c>
      <c r="AE1578" t="str">
        <f t="shared" si="762"/>
        <v/>
      </c>
      <c r="AF1578" t="str">
        <f t="shared" si="763"/>
        <v/>
      </c>
      <c r="AG1578" t="str">
        <f t="shared" si="764"/>
        <v>"Core.Piece"</v>
      </c>
      <c r="AH1578" t="str">
        <f t="shared" si="765"/>
        <v>"involvedParties"</v>
      </c>
      <c r="AI1578" t="str">
        <f t="shared" si="766"/>
        <v>"Embedded.Party"</v>
      </c>
      <c r="AJ1578" t="str">
        <f t="shared" si="767"/>
        <v>""</v>
      </c>
      <c r="AK1578" t="str">
        <f t="shared" si="768"/>
        <v>"hasMany"</v>
      </c>
      <c r="AL1578" t="str">
        <f t="shared" si="769"/>
        <v>"Core.Piece","involvedParties","Embedded.Party","","hasMany"</v>
      </c>
      <c r="AN1578">
        <f>COUNTIF(View_conceptual!G:G,L1578)</f>
        <v>1</v>
      </c>
      <c r="AO1578">
        <f>COUNTIF(View_conceptual!H:H,L1578)+COUNTIF(View_conceptual!I:I,N1578)</f>
        <v>1</v>
      </c>
      <c r="AQ1578" t="str">
        <f t="shared" si="770"/>
        <v/>
      </c>
      <c r="AR1578" t="str">
        <f t="shared" si="771"/>
        <v/>
      </c>
      <c r="AT1578">
        <f>COUNTIF(View_full!G:G,L1578)</f>
        <v>1</v>
      </c>
      <c r="AU1578">
        <f>COUNTIF(View_full!H:H,L1578)+COUNTIF(View_full!I:I,N1578)</f>
        <v>1</v>
      </c>
      <c r="AV1578">
        <f>COUNTIFS(Property_Manual!$A$2:$A$1206,Raw!L1578,Property_Manual!$B$2:$B$1206,Raw!M1578,Property_Manual!$C$2:$C$1206,Raw!N1578,Property_Manual!$D$2:$D$1206,Raw!O1578,Property_Manual!$F$2:$F$1206,"x")</f>
        <v>0</v>
      </c>
      <c r="AW1578" t="str">
        <f t="shared" si="772"/>
        <v/>
      </c>
      <c r="AX1578" t="str">
        <f t="shared" si="773"/>
        <v/>
      </c>
      <c r="AY1578" t="str">
        <f t="shared" si="774"/>
        <v/>
      </c>
    </row>
    <row r="1579" spans="1:51" x14ac:dyDescent="0.2">
      <c r="A1579" s="5" t="s">
        <v>1255</v>
      </c>
      <c r="B1579" s="5" t="s">
        <v>20</v>
      </c>
      <c r="C1579" s="5" t="s">
        <v>109</v>
      </c>
      <c r="D1579" s="5" t="s">
        <v>145</v>
      </c>
      <c r="E1579" s="5" t="s">
        <v>49</v>
      </c>
      <c r="F1579" s="5" t="s">
        <v>146</v>
      </c>
      <c r="I1579" s="5" t="s">
        <v>110</v>
      </c>
      <c r="J1579" s="5" t="s">
        <v>147</v>
      </c>
      <c r="K1579" s="5"/>
      <c r="L1579" t="str">
        <f t="shared" si="744"/>
        <v>Piece</v>
      </c>
      <c r="M1579" t="str">
        <f t="shared" si="745"/>
        <v>otherIdentifiers</v>
      </c>
      <c r="N1579" t="str">
        <f t="shared" si="746"/>
        <v>OtherIdentifier</v>
      </c>
      <c r="O1579" t="str">
        <f t="shared" si="747"/>
        <v/>
      </c>
      <c r="P1579" t="str">
        <f t="shared" si="748"/>
        <v/>
      </c>
      <c r="Q1579" t="str">
        <f t="shared" si="749"/>
        <v>Object</v>
      </c>
      <c r="R1579" t="str">
        <f t="shared" si="750"/>
        <v/>
      </c>
      <c r="S1579" t="str">
        <f t="shared" si="751"/>
        <v/>
      </c>
      <c r="T1579" t="str">
        <f t="shared" si="752"/>
        <v/>
      </c>
      <c r="U1579" t="str">
        <f t="shared" si="753"/>
        <v/>
      </c>
      <c r="V1579" t="str">
        <f t="shared" si="754"/>
        <v/>
      </c>
      <c r="W1579" t="str">
        <f>IF($A1579="Implicit","",COUNTIFS($C$8:C1579,C1579,$A$8:A1579,"Explicit"))</f>
        <v/>
      </c>
      <c r="X1579" t="str">
        <f t="shared" si="755"/>
        <v/>
      </c>
      <c r="Y1579" t="str">
        <f t="shared" si="756"/>
        <v/>
      </c>
      <c r="Z1579" t="str">
        <f t="shared" si="757"/>
        <v/>
      </c>
      <c r="AA1579" t="str">
        <f t="shared" si="758"/>
        <v/>
      </c>
      <c r="AB1579" t="str">
        <f t="shared" si="759"/>
        <v/>
      </c>
      <c r="AC1579" t="str">
        <f t="shared" si="760"/>
        <v/>
      </c>
      <c r="AD1579" t="str">
        <f t="shared" si="761"/>
        <v/>
      </c>
      <c r="AE1579" t="str">
        <f t="shared" si="762"/>
        <v/>
      </c>
      <c r="AF1579" t="str">
        <f t="shared" si="763"/>
        <v/>
      </c>
      <c r="AG1579" t="str">
        <f t="shared" si="764"/>
        <v>"Core.Piece"</v>
      </c>
      <c r="AH1579" t="str">
        <f t="shared" si="765"/>
        <v>"otherIdentifiers"</v>
      </c>
      <c r="AI1579" t="str">
        <f t="shared" si="766"/>
        <v>"Embedded.OtherIdentifier"</v>
      </c>
      <c r="AJ1579" t="str">
        <f t="shared" si="767"/>
        <v>""</v>
      </c>
      <c r="AK1579" t="str">
        <f t="shared" si="768"/>
        <v>"hasMany"</v>
      </c>
      <c r="AL1579" t="str">
        <f t="shared" si="769"/>
        <v>"Core.Piece","otherIdentifiers","Embedded.OtherIdentifier","","hasMany"</v>
      </c>
      <c r="AN1579">
        <f>COUNTIF(View_conceptual!G:G,L1579)</f>
        <v>1</v>
      </c>
      <c r="AO1579">
        <f>COUNTIF(View_conceptual!H:H,L1579)+COUNTIF(View_conceptual!I:I,N1579)</f>
        <v>1</v>
      </c>
      <c r="AQ1579" t="str">
        <f t="shared" si="770"/>
        <v/>
      </c>
      <c r="AR1579" t="str">
        <f t="shared" si="771"/>
        <v/>
      </c>
      <c r="AT1579">
        <f>COUNTIF(View_full!G:G,L1579)</f>
        <v>1</v>
      </c>
      <c r="AU1579">
        <f>COUNTIF(View_full!H:H,L1579)+COUNTIF(View_full!I:I,N1579)</f>
        <v>1</v>
      </c>
      <c r="AV1579">
        <f>COUNTIFS(Property_Manual!$A$2:$A$1206,Raw!L1579,Property_Manual!$B$2:$B$1206,Raw!M1579,Property_Manual!$C$2:$C$1206,Raw!N1579,Property_Manual!$D$2:$D$1206,Raw!O1579,Property_Manual!$F$2:$F$1206,"x")</f>
        <v>0</v>
      </c>
      <c r="AW1579" t="str">
        <f t="shared" si="772"/>
        <v/>
      </c>
      <c r="AX1579" t="str">
        <f t="shared" si="773"/>
        <v/>
      </c>
      <c r="AY1579" t="str">
        <f t="shared" si="774"/>
        <v/>
      </c>
    </row>
    <row r="1580" spans="1:51" x14ac:dyDescent="0.2">
      <c r="A1580" s="5" t="s">
        <v>1255</v>
      </c>
      <c r="B1580" s="5" t="s">
        <v>20</v>
      </c>
      <c r="C1580" s="5" t="s">
        <v>109</v>
      </c>
      <c r="D1580" s="5" t="s">
        <v>156</v>
      </c>
      <c r="E1580" s="5" t="s">
        <v>1197</v>
      </c>
      <c r="F1580" s="5" t="s">
        <v>2195</v>
      </c>
      <c r="I1580" s="5" t="s">
        <v>110</v>
      </c>
      <c r="J1580" s="5" t="s">
        <v>157</v>
      </c>
      <c r="K1580" s="5"/>
      <c r="L1580" t="str">
        <f t="shared" si="744"/>
        <v>Piece</v>
      </c>
      <c r="M1580" t="str">
        <f t="shared" si="745"/>
        <v>specialHandlingCodes</v>
      </c>
      <c r="N1580" t="str">
        <f t="shared" si="746"/>
        <v>SpecialHandlingCode</v>
      </c>
      <c r="O1580" t="str">
        <f t="shared" si="747"/>
        <v/>
      </c>
      <c r="P1580" t="str">
        <f t="shared" si="748"/>
        <v/>
      </c>
      <c r="Q1580" t="str">
        <f t="shared" si="749"/>
        <v>Object</v>
      </c>
      <c r="R1580" t="str">
        <f t="shared" si="750"/>
        <v/>
      </c>
      <c r="S1580" t="str">
        <f t="shared" si="751"/>
        <v/>
      </c>
      <c r="T1580" t="str">
        <f t="shared" si="752"/>
        <v/>
      </c>
      <c r="U1580" t="str">
        <f t="shared" si="753"/>
        <v/>
      </c>
      <c r="V1580" t="str">
        <f t="shared" si="754"/>
        <v/>
      </c>
      <c r="W1580" t="str">
        <f>IF($A1580="Implicit","",COUNTIFS($C$8:C1580,C1580,$A$8:A1580,"Explicit"))</f>
        <v/>
      </c>
      <c r="X1580" t="str">
        <f t="shared" si="755"/>
        <v/>
      </c>
      <c r="Y1580" t="str">
        <f t="shared" si="756"/>
        <v/>
      </c>
      <c r="Z1580" t="str">
        <f t="shared" si="757"/>
        <v/>
      </c>
      <c r="AA1580" t="str">
        <f t="shared" si="758"/>
        <v/>
      </c>
      <c r="AB1580" t="str">
        <f t="shared" si="759"/>
        <v/>
      </c>
      <c r="AC1580" t="str">
        <f t="shared" si="760"/>
        <v/>
      </c>
      <c r="AD1580" t="str">
        <f t="shared" si="761"/>
        <v/>
      </c>
      <c r="AE1580" t="str">
        <f t="shared" si="762"/>
        <v/>
      </c>
      <c r="AF1580" t="str">
        <f t="shared" si="763"/>
        <v/>
      </c>
      <c r="AG1580" t="str">
        <f t="shared" si="764"/>
        <v>"Core.Piece"</v>
      </c>
      <c r="AH1580" t="str">
        <f t="shared" si="765"/>
        <v>"specialHandlingCodes"</v>
      </c>
      <c r="AI1580" t="str">
        <f t="shared" si="766"/>
        <v>"CodeList.SpecialHandlingCode"</v>
      </c>
      <c r="AJ1580" t="str">
        <f t="shared" si="767"/>
        <v>""</v>
      </c>
      <c r="AK1580" t="str">
        <f t="shared" si="768"/>
        <v>"hasMany"</v>
      </c>
      <c r="AL1580" t="str">
        <f t="shared" si="769"/>
        <v>"Core.Piece","specialHandlingCodes","CodeList.SpecialHandlingCode","","hasMany"</v>
      </c>
      <c r="AN1580">
        <f>COUNTIF(View_conceptual!G:G,L1580)</f>
        <v>1</v>
      </c>
      <c r="AO1580">
        <f>COUNTIF(View_conceptual!H:H,L1580)+COUNTIF(View_conceptual!I:I,N1580)</f>
        <v>1</v>
      </c>
      <c r="AQ1580" t="str">
        <f t="shared" si="770"/>
        <v/>
      </c>
      <c r="AR1580" t="str">
        <f t="shared" si="771"/>
        <v/>
      </c>
      <c r="AT1580">
        <f>COUNTIF(View_full!G:G,L1580)</f>
        <v>1</v>
      </c>
      <c r="AU1580">
        <f>COUNTIF(View_full!H:H,L1580)+COUNTIF(View_full!I:I,N1580)</f>
        <v>1</v>
      </c>
      <c r="AV1580">
        <f>COUNTIFS(Property_Manual!$A$2:$A$1206,Raw!L1580,Property_Manual!$B$2:$B$1206,Raw!M1580,Property_Manual!$C$2:$C$1206,Raw!N1580,Property_Manual!$D$2:$D$1206,Raw!O1580,Property_Manual!$F$2:$F$1206,"x")</f>
        <v>0</v>
      </c>
      <c r="AW1580" t="str">
        <f t="shared" si="772"/>
        <v/>
      </c>
      <c r="AX1580" t="str">
        <f t="shared" si="773"/>
        <v/>
      </c>
      <c r="AY1580" t="str">
        <f t="shared" si="774"/>
        <v/>
      </c>
    </row>
    <row r="1581" spans="1:51" x14ac:dyDescent="0.2">
      <c r="A1581" s="5" t="s">
        <v>1254</v>
      </c>
      <c r="B1581" s="5" t="s">
        <v>20</v>
      </c>
      <c r="C1581" s="5" t="s">
        <v>109</v>
      </c>
      <c r="D1581" s="5" t="s">
        <v>170</v>
      </c>
      <c r="F1581" s="5" t="s">
        <v>6</v>
      </c>
      <c r="I1581" s="5" t="s">
        <v>110</v>
      </c>
      <c r="J1581" s="5" t="s">
        <v>171</v>
      </c>
      <c r="K1581" s="5"/>
      <c r="L1581" t="str">
        <f t="shared" si="744"/>
        <v>Piece</v>
      </c>
      <c r="M1581" t="str">
        <f t="shared" si="745"/>
        <v>shippingMarks</v>
      </c>
      <c r="N1581" t="str">
        <f t="shared" si="746"/>
        <v>string</v>
      </c>
      <c r="O1581" t="str">
        <f t="shared" si="747"/>
        <v/>
      </c>
      <c r="P1581" t="str">
        <f t="shared" si="748"/>
        <v/>
      </c>
      <c r="Q1581" t="str">
        <f t="shared" si="749"/>
        <v>Object</v>
      </c>
      <c r="R1581" t="str">
        <f t="shared" si="750"/>
        <v>"Core"</v>
      </c>
      <c r="S1581" t="str">
        <f t="shared" si="751"/>
        <v>"Piece"</v>
      </c>
      <c r="T1581" t="str">
        <f t="shared" si="752"/>
        <v>"shippingMarks"</v>
      </c>
      <c r="U1581" t="str">
        <f t="shared" si="753"/>
        <v>""</v>
      </c>
      <c r="V1581" t="str">
        <f t="shared" si="754"/>
        <v>"string"</v>
      </c>
      <c r="W1581">
        <f>IF($A1581="Implicit","",COUNTIFS($C$8:C1581,C1581,$A$8:A1581,"Explicit"))</f>
        <v>34</v>
      </c>
      <c r="X1581" t="str">
        <f t="shared" si="755"/>
        <v>"Individual piece or virtual grouping of pieces"</v>
      </c>
      <c r="Y1581" t="str">
        <f t="shared" si="756"/>
        <v>"Shipping marks"</v>
      </c>
      <c r="Z1581" t="str">
        <f t="shared" si="757"/>
        <v>"true"</v>
      </c>
      <c r="AA1581" t="str">
        <f t="shared" si="758"/>
        <v>"false"</v>
      </c>
      <c r="AB1581" t="str">
        <f t="shared" si="759"/>
        <v>""</v>
      </c>
      <c r="AC1581" t="str">
        <f t="shared" si="760"/>
        <v>"https://onerecord.iata.org/ns/cargo#Piece"</v>
      </c>
      <c r="AD1581" t="str">
        <f t="shared" si="761"/>
        <v>"https://onerecord.iata.org/ns/cargo#shippingMarks"</v>
      </c>
      <c r="AE1581" t="str">
        <f t="shared" si="762"/>
        <v>"http://www.w3.org/2001/XMLSchema#string"</v>
      </c>
      <c r="AF1581" t="str">
        <f t="shared" si="763"/>
        <v>"Core","Piece","shippingMarks","","string",34,"Individual piece or virtual grouping of pieces","Shipping marks","true","false","","https://onerecord.iata.org/ns/cargo#Piece","https://onerecord.iata.org/ns/cargo#shippingMarks","http://www.w3.org/2001/XMLSchema#string"</v>
      </c>
      <c r="AG1581" t="str">
        <f t="shared" si="764"/>
        <v>"Core.Piece"</v>
      </c>
      <c r="AH1581" t="str">
        <f t="shared" si="765"/>
        <v>"shippingMarks"</v>
      </c>
      <c r="AI1581" t="str">
        <f t="shared" si="766"/>
        <v>".string"</v>
      </c>
      <c r="AJ1581" t="str">
        <f t="shared" si="767"/>
        <v>""</v>
      </c>
      <c r="AK1581" t="str">
        <f t="shared" si="768"/>
        <v>"hasMany"</v>
      </c>
      <c r="AL1581" t="str">
        <f t="shared" si="769"/>
        <v>"Core.Piece","shippingMarks",".string","","hasMany"</v>
      </c>
      <c r="AN1581">
        <f>COUNTIF(View_conceptual!G:G,L1581)</f>
        <v>1</v>
      </c>
      <c r="AO1581">
        <f>COUNTIF(View_conceptual!H:H,L1581)+COUNTIF(View_conceptual!I:I,N1581)</f>
        <v>1</v>
      </c>
      <c r="AQ1581" t="str">
        <f t="shared" si="770"/>
        <v>"Core","Piece","shippingMarks","","string",34,"Individual piece or virtual grouping of pieces","Shipping marks","true","false","","https://onerecord.iata.org/ns/cargo#Piece","https://onerecord.iata.org/ns/cargo#shippingMarks","http://www.w3.org/2001/XMLSchema#string"</v>
      </c>
      <c r="AR1581" t="str">
        <f t="shared" si="771"/>
        <v/>
      </c>
      <c r="AT1581">
        <f>COUNTIF(View_full!G:G,L1581)</f>
        <v>1</v>
      </c>
      <c r="AU1581">
        <f>COUNTIF(View_full!H:H,L1581)+COUNTIF(View_full!I:I,N1581)</f>
        <v>1</v>
      </c>
      <c r="AV1581">
        <f>COUNTIFS(Property_Manual!$A$2:$A$1206,Raw!L1581,Property_Manual!$B$2:$B$1206,Raw!M1581,Property_Manual!$C$2:$C$1206,Raw!N1581,Property_Manual!$D$2:$D$1206,Raw!O1581,Property_Manual!$F$2:$F$1206,"x")</f>
        <v>0</v>
      </c>
      <c r="AW1581" t="str">
        <f t="shared" si="772"/>
        <v>"Core","Piece","shippingMarks","","string",34,"Individual piece or virtual grouping of pieces","Shipping marks","true","false","","https://onerecord.iata.org/ns/cargo#Piece","https://onerecord.iata.org/ns/cargo#shippingMarks","http://www.w3.org/2001/XMLSchema#string"</v>
      </c>
      <c r="AX1581" t="str">
        <f t="shared" si="773"/>
        <v/>
      </c>
      <c r="AY1581" t="str">
        <f t="shared" si="774"/>
        <v/>
      </c>
    </row>
    <row r="1582" spans="1:51" x14ac:dyDescent="0.2">
      <c r="A1582" s="5" t="s">
        <v>1254</v>
      </c>
      <c r="B1582" s="5" t="s">
        <v>20</v>
      </c>
      <c r="C1582" s="5" t="s">
        <v>109</v>
      </c>
      <c r="D1582" s="5" t="s">
        <v>176</v>
      </c>
      <c r="F1582" s="5" t="s">
        <v>6</v>
      </c>
      <c r="I1582" s="5" t="s">
        <v>110</v>
      </c>
      <c r="J1582" s="5" t="s">
        <v>177</v>
      </c>
      <c r="K1582" s="5"/>
      <c r="L1582" t="str">
        <f t="shared" si="744"/>
        <v>Piece</v>
      </c>
      <c r="M1582" t="str">
        <f t="shared" si="745"/>
        <v>textualHandlingInstructions</v>
      </c>
      <c r="N1582" t="str">
        <f t="shared" si="746"/>
        <v>string</v>
      </c>
      <c r="O1582" t="str">
        <f t="shared" si="747"/>
        <v/>
      </c>
      <c r="P1582" t="str">
        <f t="shared" si="748"/>
        <v/>
      </c>
      <c r="Q1582" t="str">
        <f t="shared" si="749"/>
        <v>Object</v>
      </c>
      <c r="R1582" t="str">
        <f t="shared" si="750"/>
        <v>"Core"</v>
      </c>
      <c r="S1582" t="str">
        <f t="shared" si="751"/>
        <v>"Piece"</v>
      </c>
      <c r="T1582" t="str">
        <f t="shared" si="752"/>
        <v>"textualHandlingInstructions"</v>
      </c>
      <c r="U1582" t="str">
        <f t="shared" si="753"/>
        <v>""</v>
      </c>
      <c r="V1582" t="str">
        <f t="shared" si="754"/>
        <v>"string"</v>
      </c>
      <c r="W1582">
        <f>IF($A1582="Implicit","",COUNTIFS($C$8:C1582,C1582,$A$8:A1582,"Explicit"))</f>
        <v>35</v>
      </c>
      <c r="X1582" t="str">
        <f t="shared" si="755"/>
        <v>"Individual piece or virtual grouping of pieces"</v>
      </c>
      <c r="Y1582" t="str">
        <f t="shared" si="756"/>
        <v>"Strings to provide free text handling instructions such as SSR and OSI"</v>
      </c>
      <c r="Z1582" t="str">
        <f t="shared" si="757"/>
        <v>"true"</v>
      </c>
      <c r="AA1582" t="str">
        <f t="shared" si="758"/>
        <v>"false"</v>
      </c>
      <c r="AB1582" t="str">
        <f t="shared" si="759"/>
        <v>""</v>
      </c>
      <c r="AC1582" t="str">
        <f t="shared" si="760"/>
        <v>"https://onerecord.iata.org/ns/cargo#Piece"</v>
      </c>
      <c r="AD1582" t="str">
        <f t="shared" si="761"/>
        <v>"https://onerecord.iata.org/ns/cargo#textualHandlingInstructions"</v>
      </c>
      <c r="AE1582" t="str">
        <f t="shared" si="762"/>
        <v>"http://www.w3.org/2001/XMLSchema#string"</v>
      </c>
      <c r="AF1582" t="str">
        <f t="shared" si="763"/>
        <v>"Core","Piece","textualHandlingInstructions","","string",35,"Individual piece or virtual grouping of pieces","Strings to provide free text handling instructions such as SSR and OSI","true","false","","https://onerecord.iata.org/ns/cargo#Piece","https://onerecord.iata.org/ns/cargo#textualHandlingInstructions","http://www.w3.org/2001/XMLSchema#string"</v>
      </c>
      <c r="AG1582" t="str">
        <f t="shared" si="764"/>
        <v>"Core.Piece"</v>
      </c>
      <c r="AH1582" t="str">
        <f t="shared" si="765"/>
        <v>"textualHandlingInstructions"</v>
      </c>
      <c r="AI1582" t="str">
        <f t="shared" si="766"/>
        <v>".string"</v>
      </c>
      <c r="AJ1582" t="str">
        <f t="shared" si="767"/>
        <v>""</v>
      </c>
      <c r="AK1582" t="str">
        <f t="shared" si="768"/>
        <v>"hasMany"</v>
      </c>
      <c r="AL1582" t="str">
        <f t="shared" si="769"/>
        <v>"Core.Piece","textualHandlingInstructions",".string","","hasMany"</v>
      </c>
      <c r="AN1582">
        <f>COUNTIF(View_conceptual!G:G,L1582)</f>
        <v>1</v>
      </c>
      <c r="AO1582">
        <f>COUNTIF(View_conceptual!H:H,L1582)+COUNTIF(View_conceptual!I:I,N1582)</f>
        <v>1</v>
      </c>
      <c r="AQ1582" t="str">
        <f t="shared" si="770"/>
        <v>"Core","Piece","textualHandlingInstructions","","string",35,"Individual piece or virtual grouping of pieces","Strings to provide free text handling instructions such as SSR and OSI","true","false","","https://onerecord.iata.org/ns/cargo#Piece","https://onerecord.iata.org/ns/cargo#textualHandlingInstructions","http://www.w3.org/2001/XMLSchema#string"</v>
      </c>
      <c r="AR1582" t="str">
        <f t="shared" si="771"/>
        <v/>
      </c>
      <c r="AT1582">
        <f>COUNTIF(View_full!G:G,L1582)</f>
        <v>1</v>
      </c>
      <c r="AU1582">
        <f>COUNTIF(View_full!H:H,L1582)+COUNTIF(View_full!I:I,N1582)</f>
        <v>1</v>
      </c>
      <c r="AV1582">
        <f>COUNTIFS(Property_Manual!$A$2:$A$1206,Raw!L1582,Property_Manual!$B$2:$B$1206,Raw!M1582,Property_Manual!$C$2:$C$1206,Raw!N1582,Property_Manual!$D$2:$D$1206,Raw!O1582,Property_Manual!$F$2:$F$1206,"x")</f>
        <v>0</v>
      </c>
      <c r="AW1582" t="str">
        <f t="shared" si="772"/>
        <v>"Core","Piece","textualHandlingInstructions","","string",35,"Individual piece or virtual grouping of pieces","Strings to provide free text handling instructions such as SSR and OSI","true","false","","https://onerecord.iata.org/ns/cargo#Piece","https://onerecord.iata.org/ns/cargo#textualHandlingInstructions","http://www.w3.org/2001/XMLSchema#string"</v>
      </c>
      <c r="AX1582" t="str">
        <f t="shared" si="773"/>
        <v/>
      </c>
      <c r="AY1582" t="str">
        <f t="shared" si="774"/>
        <v/>
      </c>
    </row>
    <row r="1583" spans="1:51" x14ac:dyDescent="0.2">
      <c r="A1583" s="5" t="s">
        <v>1254</v>
      </c>
      <c r="B1583" s="5" t="s">
        <v>1207</v>
      </c>
      <c r="C1583" s="5" t="s">
        <v>626</v>
      </c>
      <c r="D1583" s="5" t="s">
        <v>137</v>
      </c>
      <c r="E1583" t="s">
        <v>20</v>
      </c>
      <c r="F1583" s="5" t="s">
        <v>109</v>
      </c>
      <c r="G1583">
        <v>1</v>
      </c>
      <c r="H1583" t="s">
        <v>120</v>
      </c>
      <c r="I1583" s="5" t="s">
        <v>1093</v>
      </c>
      <c r="J1583" s="5" t="s">
        <v>138</v>
      </c>
      <c r="K1583" s="5" t="s">
        <v>1833</v>
      </c>
      <c r="L1583" t="str">
        <f t="shared" si="744"/>
        <v>PieceDg</v>
      </c>
      <c r="M1583" t="str">
        <f t="shared" si="745"/>
        <v>inPiece</v>
      </c>
      <c r="N1583" t="str">
        <f t="shared" si="746"/>
        <v>Piece</v>
      </c>
      <c r="O1583" t="str">
        <f t="shared" si="747"/>
        <v>containedPieces</v>
      </c>
      <c r="P1583" t="str">
        <f t="shared" si="748"/>
        <v>PieceLiveAnimals|PieceDg</v>
      </c>
      <c r="Q1583" t="str">
        <f t="shared" si="749"/>
        <v>Object</v>
      </c>
      <c r="R1583" t="str">
        <f t="shared" si="750"/>
        <v>"DG"</v>
      </c>
      <c r="S1583" t="str">
        <f t="shared" si="751"/>
        <v>"PieceDg"</v>
      </c>
      <c r="T1583" t="str">
        <f t="shared" si="752"/>
        <v>"inPiece"</v>
      </c>
      <c r="U1583" t="str">
        <f t="shared" si="753"/>
        <v>"Core"</v>
      </c>
      <c r="V1583" t="str">
        <f t="shared" si="754"/>
        <v>"Piece"</v>
      </c>
      <c r="W1583">
        <f>IF($A1583="Implicit","",COUNTIFS($C$8:C1583,C1583,$A$8:A1583,"Explicit"))</f>
        <v>1</v>
      </c>
      <c r="X1583" t="str">
        <f t="shared" si="755"/>
        <v>"Dangerous Goods subtype of Piece"</v>
      </c>
      <c r="Y1583" t="str">
        <f t="shared" si="756"/>
        <v>"Reference to the Piece this Item or Piece is contained in"</v>
      </c>
      <c r="Z1583" t="str">
        <f t="shared" si="757"/>
        <v>"false"</v>
      </c>
      <c r="AA1583" t="str">
        <f t="shared" si="758"/>
        <v>"false"</v>
      </c>
      <c r="AB1583" t="str">
        <f t="shared" si="759"/>
        <v>"PieceLiveAnimals|PieceDg"</v>
      </c>
      <c r="AC1583" t="str">
        <f t="shared" si="760"/>
        <v>"https://onerecord.iata.org/ns/cargo#PieceDg"</v>
      </c>
      <c r="AD1583" t="str">
        <f t="shared" si="761"/>
        <v>"https://onerecord.iata.org/ns/cargo#inPiece"</v>
      </c>
      <c r="AE1583" t="str">
        <f t="shared" si="762"/>
        <v>"https://onerecord.iata.org/ns/cargo#Piece"</v>
      </c>
      <c r="AF1583" t="str">
        <f t="shared" si="763"/>
        <v>"DG","PieceDg","inPiece","Core","Piece",1,"Dangerous Goods subtype of Piece","Reference to the Piece this Item or Piece is contained in","false","false","PieceLiveAnimals|PieceDg","https://onerecord.iata.org/ns/cargo#PieceDg","https://onerecord.iata.org/ns/cargo#inPiece","https://onerecord.iata.org/ns/cargo#Piece"</v>
      </c>
      <c r="AG1583" t="str">
        <f t="shared" si="764"/>
        <v>"DG.PieceDg"</v>
      </c>
      <c r="AH1583" t="str">
        <f t="shared" si="765"/>
        <v>"inPiece"</v>
      </c>
      <c r="AI1583" t="str">
        <f t="shared" si="766"/>
        <v>"Core.Piece"</v>
      </c>
      <c r="AJ1583" t="str">
        <f t="shared" si="767"/>
        <v>"containedPieces"</v>
      </c>
      <c r="AK1583" t="str">
        <f t="shared" si="768"/>
        <v>"hasOne"</v>
      </c>
      <c r="AL1583" t="str">
        <f t="shared" si="769"/>
        <v>"DG.PieceDg","inPiece","Core.Piece","containedPieces","hasOne"</v>
      </c>
      <c r="AN1583">
        <f>COUNTIF(View_conceptual!G:G,L1583)</f>
        <v>0</v>
      </c>
      <c r="AO1583">
        <f>COUNTIF(View_conceptual!H:H,L1583)+COUNTIF(View_conceptual!I:I,N1583)</f>
        <v>1</v>
      </c>
      <c r="AQ1583" t="str">
        <f t="shared" si="770"/>
        <v/>
      </c>
      <c r="AR1583" t="str">
        <f t="shared" si="771"/>
        <v/>
      </c>
      <c r="AT1583">
        <f>COUNTIF(View_full!G:G,L1583)</f>
        <v>1</v>
      </c>
      <c r="AU1583">
        <f>COUNTIF(View_full!H:H,L1583)+COUNTIF(View_full!I:I,N1583)</f>
        <v>1</v>
      </c>
      <c r="AV1583">
        <f>COUNTIFS(Property_Manual!$A$2:$A$1206,Raw!L1583,Property_Manual!$B$2:$B$1206,Raw!M1583,Property_Manual!$C$2:$C$1206,Raw!N1583,Property_Manual!$D$2:$D$1206,Raw!O1583,Property_Manual!$F$2:$F$1206,"x")</f>
        <v>0</v>
      </c>
      <c r="AW1583" t="str">
        <f t="shared" si="772"/>
        <v>"DG","PieceDg","inPiece","Core","Piece",1,"Dangerous Goods subtype of Piece","Reference to the Piece this Item or Piece is contained in","false","false","PieceLiveAnimals|PieceDg","https://onerecord.iata.org/ns/cargo#PieceDg","https://onerecord.iata.org/ns/cargo#inPiece","https://onerecord.iata.org/ns/cargo#Piece"</v>
      </c>
      <c r="AX1583" t="str">
        <f t="shared" si="773"/>
        <v/>
      </c>
      <c r="AY1583" t="str">
        <f t="shared" si="774"/>
        <v/>
      </c>
    </row>
    <row r="1584" spans="1:51" x14ac:dyDescent="0.2">
      <c r="A1584" s="5" t="s">
        <v>1254</v>
      </c>
      <c r="B1584" s="5" t="s">
        <v>1207</v>
      </c>
      <c r="C1584" s="5" t="s">
        <v>626</v>
      </c>
      <c r="D1584" s="5" t="s">
        <v>150</v>
      </c>
      <c r="E1584" t="s">
        <v>20</v>
      </c>
      <c r="F1584" s="5" t="s">
        <v>151</v>
      </c>
      <c r="G1584">
        <v>1</v>
      </c>
      <c r="H1584" t="s">
        <v>936</v>
      </c>
      <c r="I1584" s="5" t="s">
        <v>1093</v>
      </c>
      <c r="J1584" s="5" t="s">
        <v>152</v>
      </c>
      <c r="K1584" s="5"/>
      <c r="L1584" t="str">
        <f t="shared" si="744"/>
        <v>PieceDg</v>
      </c>
      <c r="M1584" t="str">
        <f t="shared" si="745"/>
        <v>packagingType</v>
      </c>
      <c r="N1584" t="str">
        <f t="shared" si="746"/>
        <v>PackagingType</v>
      </c>
      <c r="O1584" t="str">
        <f t="shared" si="747"/>
        <v>appliedOnPieces</v>
      </c>
      <c r="P1584" t="str">
        <f t="shared" si="748"/>
        <v/>
      </c>
      <c r="Q1584" t="str">
        <f t="shared" si="749"/>
        <v>Object</v>
      </c>
      <c r="R1584" t="str">
        <f t="shared" si="750"/>
        <v>"DG"</v>
      </c>
      <c r="S1584" t="str">
        <f t="shared" si="751"/>
        <v>"PieceDg"</v>
      </c>
      <c r="T1584" t="str">
        <f t="shared" si="752"/>
        <v>"packagingType"</v>
      </c>
      <c r="U1584" t="str">
        <f t="shared" si="753"/>
        <v>"Core"</v>
      </c>
      <c r="V1584" t="str">
        <f t="shared" si="754"/>
        <v>"PackagingType"</v>
      </c>
      <c r="W1584">
        <f>IF($A1584="Implicit","",COUNTIFS($C$8:C1584,C1584,$A$8:A1584,"Explicit"))</f>
        <v>2</v>
      </c>
      <c r="X1584" t="str">
        <f t="shared" si="755"/>
        <v>"Dangerous Goods subtype of Piece"</v>
      </c>
      <c r="Y1584" t="str">
        <f t="shared" si="756"/>
        <v>"Packaging details "</v>
      </c>
      <c r="Z1584" t="str">
        <f t="shared" si="757"/>
        <v>"false"</v>
      </c>
      <c r="AA1584" t="str">
        <f t="shared" si="758"/>
        <v>"false"</v>
      </c>
      <c r="AB1584" t="str">
        <f t="shared" si="759"/>
        <v>""</v>
      </c>
      <c r="AC1584" t="str">
        <f t="shared" si="760"/>
        <v>"https://onerecord.iata.org/ns/cargo#PieceDg"</v>
      </c>
      <c r="AD1584" t="str">
        <f t="shared" si="761"/>
        <v>"https://onerecord.iata.org/ns/cargo#packagingType"</v>
      </c>
      <c r="AE1584" t="str">
        <f t="shared" si="762"/>
        <v>"https://onerecord.iata.org/ns/cargo#PackagingType"</v>
      </c>
      <c r="AF1584" t="str">
        <f t="shared" si="763"/>
        <v>"DG","PieceDg","packagingType","Core","PackagingType",2,"Dangerous Goods subtype of Piece","Packaging details ","false","false","","https://onerecord.iata.org/ns/cargo#PieceDg","https://onerecord.iata.org/ns/cargo#packagingType","https://onerecord.iata.org/ns/cargo#PackagingType"</v>
      </c>
      <c r="AG1584" t="str">
        <f t="shared" si="764"/>
        <v>"DG.PieceDg"</v>
      </c>
      <c r="AH1584" t="str">
        <f t="shared" si="765"/>
        <v>"packagingType"</v>
      </c>
      <c r="AI1584" t="str">
        <f t="shared" si="766"/>
        <v>"Core.PackagingType"</v>
      </c>
      <c r="AJ1584" t="str">
        <f t="shared" si="767"/>
        <v>"appliedOnPieces"</v>
      </c>
      <c r="AK1584" t="str">
        <f t="shared" si="768"/>
        <v>"hasOne"</v>
      </c>
      <c r="AL1584" t="str">
        <f t="shared" si="769"/>
        <v>"DG.PieceDg","packagingType","Core.PackagingType","appliedOnPieces","hasOne"</v>
      </c>
      <c r="AN1584">
        <f>COUNTIF(View_conceptual!G:G,L1584)</f>
        <v>0</v>
      </c>
      <c r="AO1584">
        <f>COUNTIF(View_conceptual!H:H,L1584)+COUNTIF(View_conceptual!I:I,N1584)</f>
        <v>0</v>
      </c>
      <c r="AQ1584" t="str">
        <f t="shared" si="770"/>
        <v/>
      </c>
      <c r="AR1584" t="str">
        <f t="shared" si="771"/>
        <v/>
      </c>
      <c r="AT1584">
        <f>COUNTIF(View_full!G:G,L1584)</f>
        <v>1</v>
      </c>
      <c r="AU1584">
        <f>COUNTIF(View_full!H:H,L1584)+COUNTIF(View_full!I:I,N1584)</f>
        <v>1</v>
      </c>
      <c r="AV1584">
        <f>COUNTIFS(Property_Manual!$A$2:$A$1206,Raw!L1584,Property_Manual!$B$2:$B$1206,Raw!M1584,Property_Manual!$C$2:$C$1206,Raw!N1584,Property_Manual!$D$2:$D$1206,Raw!O1584,Property_Manual!$F$2:$F$1206,"x")</f>
        <v>0</v>
      </c>
      <c r="AW1584" t="str">
        <f t="shared" si="772"/>
        <v>"DG","PieceDg","packagingType","Core","PackagingType",2,"Dangerous Goods subtype of Piece","Packaging details ","false","false","","https://onerecord.iata.org/ns/cargo#PieceDg","https://onerecord.iata.org/ns/cargo#packagingType","https://onerecord.iata.org/ns/cargo#PackagingType"</v>
      </c>
      <c r="AX1584" t="str">
        <f t="shared" si="773"/>
        <v/>
      </c>
      <c r="AY1584" t="str">
        <f t="shared" si="774"/>
        <v/>
      </c>
    </row>
    <row r="1585" spans="1:51" x14ac:dyDescent="0.2">
      <c r="A1585" s="5" t="s">
        <v>1254</v>
      </c>
      <c r="B1585" s="5" t="s">
        <v>1207</v>
      </c>
      <c r="C1585" s="5" t="s">
        <v>626</v>
      </c>
      <c r="D1585" s="5" t="s">
        <v>1094</v>
      </c>
      <c r="E1585" s="5" t="s">
        <v>1207</v>
      </c>
      <c r="F1585" s="5" t="s">
        <v>625</v>
      </c>
      <c r="G1585">
        <v>1</v>
      </c>
      <c r="H1585" s="5" t="s">
        <v>555</v>
      </c>
      <c r="I1585" s="5" t="s">
        <v>1093</v>
      </c>
      <c r="J1585" s="5" t="s">
        <v>1095</v>
      </c>
      <c r="K1585" s="5"/>
      <c r="L1585" t="str">
        <f t="shared" si="744"/>
        <v>PieceDg</v>
      </c>
      <c r="M1585" t="str">
        <f t="shared" si="745"/>
        <v>dgDeclaration</v>
      </c>
      <c r="N1585" t="str">
        <f t="shared" si="746"/>
        <v>DgDeclaration</v>
      </c>
      <c r="O1585" t="str">
        <f t="shared" si="747"/>
        <v>issuedForPiece</v>
      </c>
      <c r="P1585" t="str">
        <f t="shared" si="748"/>
        <v/>
      </c>
      <c r="Q1585" t="str">
        <f t="shared" si="749"/>
        <v>Object</v>
      </c>
      <c r="R1585" t="str">
        <f t="shared" si="750"/>
        <v>"DG"</v>
      </c>
      <c r="S1585" t="str">
        <f t="shared" si="751"/>
        <v>"PieceDg"</v>
      </c>
      <c r="T1585" t="str">
        <f t="shared" si="752"/>
        <v>"dgDeclaration"</v>
      </c>
      <c r="U1585" t="str">
        <f t="shared" si="753"/>
        <v>"DG"</v>
      </c>
      <c r="V1585" t="str">
        <f t="shared" si="754"/>
        <v>"DgDeclaration"</v>
      </c>
      <c r="W1585">
        <f>IF($A1585="Implicit","",COUNTIFS($C$8:C1585,C1585,$A$8:A1585,"Explicit"))</f>
        <v>3</v>
      </c>
      <c r="X1585" t="str">
        <f t="shared" si="755"/>
        <v>"Dangerous Goods subtype of Piece"</v>
      </c>
      <c r="Y1585" t="str">
        <f t="shared" si="756"/>
        <v>"Reference to the Dangerous Goods declaration"</v>
      </c>
      <c r="Z1585" t="str">
        <f t="shared" si="757"/>
        <v>"false"</v>
      </c>
      <c r="AA1585" t="str">
        <f t="shared" si="758"/>
        <v>"false"</v>
      </c>
      <c r="AB1585" t="str">
        <f t="shared" si="759"/>
        <v>""</v>
      </c>
      <c r="AC1585" t="str">
        <f t="shared" si="760"/>
        <v>"https://onerecord.iata.org/ns/cargo#PieceDg"</v>
      </c>
      <c r="AD1585" t="str">
        <f t="shared" si="761"/>
        <v>"https://onerecord.iata.org/ns/cargo#dgDeclaration"</v>
      </c>
      <c r="AE1585" t="str">
        <f t="shared" si="762"/>
        <v>"https://onerecord.iata.org/ns/cargo#DgDeclaration"</v>
      </c>
      <c r="AF1585" t="str">
        <f t="shared" si="763"/>
        <v>"DG","PieceDg","dgDeclaration","DG","DgDeclaration",3,"Dangerous Goods subtype of Piece","Reference to the Dangerous Goods declaration","false","false","","https://onerecord.iata.org/ns/cargo#PieceDg","https://onerecord.iata.org/ns/cargo#dgDeclaration","https://onerecord.iata.org/ns/cargo#DgDeclaration"</v>
      </c>
      <c r="AG1585" t="str">
        <f t="shared" si="764"/>
        <v>"DG.PieceDg"</v>
      </c>
      <c r="AH1585" t="str">
        <f t="shared" si="765"/>
        <v>"dgDeclaration"</v>
      </c>
      <c r="AI1585" t="str">
        <f t="shared" si="766"/>
        <v>"DG.DgDeclaration"</v>
      </c>
      <c r="AJ1585" t="str">
        <f t="shared" si="767"/>
        <v>"issuedForPiece"</v>
      </c>
      <c r="AK1585" t="str">
        <f t="shared" si="768"/>
        <v>"hasOne"</v>
      </c>
      <c r="AL1585" t="str">
        <f t="shared" si="769"/>
        <v>"DG.PieceDg","dgDeclaration","DG.DgDeclaration","issuedForPiece","hasOne"</v>
      </c>
      <c r="AN1585">
        <f>COUNTIF(View_conceptual!G:G,L1585)</f>
        <v>0</v>
      </c>
      <c r="AO1585">
        <f>COUNTIF(View_conceptual!H:H,L1585)+COUNTIF(View_conceptual!I:I,N1585)</f>
        <v>0</v>
      </c>
      <c r="AQ1585" t="str">
        <f t="shared" si="770"/>
        <v/>
      </c>
      <c r="AR1585" t="str">
        <f t="shared" si="771"/>
        <v/>
      </c>
      <c r="AT1585">
        <f>COUNTIF(View_full!G:G,L1585)</f>
        <v>1</v>
      </c>
      <c r="AU1585">
        <f>COUNTIF(View_full!H:H,L1585)+COUNTIF(View_full!I:I,N1585)</f>
        <v>0</v>
      </c>
      <c r="AV1585">
        <f>COUNTIFS(Property_Manual!$A$2:$A$1206,Raw!L1585,Property_Manual!$B$2:$B$1206,Raw!M1585,Property_Manual!$C$2:$C$1206,Raw!N1585,Property_Manual!$D$2:$D$1206,Raw!O1585,Property_Manual!$F$2:$F$1206,"x")</f>
        <v>1</v>
      </c>
      <c r="AW1585" t="str">
        <f t="shared" si="772"/>
        <v>"DG","PieceDg","dgDeclaration","DG","DgDeclaration",3,"Dangerous Goods subtype of Piece","Reference to the Dangerous Goods declaration","false","false","","https://onerecord.iata.org/ns/cargo#PieceDg","https://onerecord.iata.org/ns/cargo#dgDeclaration","https://onerecord.iata.org/ns/cargo#DgDeclaration"</v>
      </c>
      <c r="AX1585" t="str">
        <f t="shared" si="773"/>
        <v/>
      </c>
      <c r="AY1585" t="str">
        <f t="shared" si="774"/>
        <v>"DG.PieceDg","dgDeclaration","DG.DgDeclaration","issuedForPiece","hasOne"</v>
      </c>
    </row>
    <row r="1586" spans="1:51" x14ac:dyDescent="0.2">
      <c r="A1586" s="5" t="s">
        <v>1255</v>
      </c>
      <c r="B1586" s="5" t="s">
        <v>1207</v>
      </c>
      <c r="C1586" s="5" t="s">
        <v>626</v>
      </c>
      <c r="D1586" s="5" t="s">
        <v>137</v>
      </c>
      <c r="E1586" s="5" t="s">
        <v>20</v>
      </c>
      <c r="F1586" s="5" t="s">
        <v>109</v>
      </c>
      <c r="G1586">
        <v>1</v>
      </c>
      <c r="H1586" s="5" t="s">
        <v>120</v>
      </c>
      <c r="I1586" s="5" t="s">
        <v>1093</v>
      </c>
      <c r="J1586" s="5" t="s">
        <v>138</v>
      </c>
      <c r="K1586" s="5" t="s">
        <v>1833</v>
      </c>
      <c r="L1586" t="str">
        <f t="shared" si="744"/>
        <v>PieceDg</v>
      </c>
      <c r="M1586" t="str">
        <f t="shared" si="745"/>
        <v>inPiece</v>
      </c>
      <c r="N1586" t="str">
        <f t="shared" si="746"/>
        <v>Piece</v>
      </c>
      <c r="O1586" t="str">
        <f t="shared" si="747"/>
        <v>containedPieces</v>
      </c>
      <c r="P1586" t="str">
        <f t="shared" si="748"/>
        <v>PieceLiveAnimals|PieceDg</v>
      </c>
      <c r="Q1586" t="str">
        <f t="shared" si="749"/>
        <v>Object</v>
      </c>
      <c r="R1586" t="str">
        <f t="shared" si="750"/>
        <v/>
      </c>
      <c r="S1586" t="str">
        <f t="shared" si="751"/>
        <v/>
      </c>
      <c r="T1586" t="str">
        <f t="shared" si="752"/>
        <v/>
      </c>
      <c r="U1586" t="str">
        <f t="shared" si="753"/>
        <v/>
      </c>
      <c r="V1586" t="str">
        <f t="shared" si="754"/>
        <v/>
      </c>
      <c r="W1586" t="str">
        <f>IF($A1586="Implicit","",COUNTIFS($C$8:C1586,C1586,$A$8:A1586,"Explicit"))</f>
        <v/>
      </c>
      <c r="X1586" t="str">
        <f t="shared" si="755"/>
        <v/>
      </c>
      <c r="Y1586" t="str">
        <f t="shared" si="756"/>
        <v/>
      </c>
      <c r="Z1586" t="str">
        <f t="shared" si="757"/>
        <v/>
      </c>
      <c r="AA1586" t="str">
        <f t="shared" si="758"/>
        <v/>
      </c>
      <c r="AB1586" t="str">
        <f t="shared" si="759"/>
        <v/>
      </c>
      <c r="AC1586" t="str">
        <f t="shared" si="760"/>
        <v/>
      </c>
      <c r="AD1586" t="str">
        <f t="shared" si="761"/>
        <v/>
      </c>
      <c r="AE1586" t="str">
        <f t="shared" si="762"/>
        <v/>
      </c>
      <c r="AF1586" t="str">
        <f t="shared" si="763"/>
        <v/>
      </c>
      <c r="AG1586" t="str">
        <f t="shared" si="764"/>
        <v>"DG.PieceDg"</v>
      </c>
      <c r="AH1586" t="str">
        <f t="shared" si="765"/>
        <v>"inPiece"</v>
      </c>
      <c r="AI1586" t="str">
        <f t="shared" si="766"/>
        <v>"Core.Piece"</v>
      </c>
      <c r="AJ1586" t="str">
        <f t="shared" si="767"/>
        <v>"containedPieces"</v>
      </c>
      <c r="AK1586" t="str">
        <f t="shared" si="768"/>
        <v>"hasOne"</v>
      </c>
      <c r="AL1586" t="str">
        <f t="shared" si="769"/>
        <v>"DG.PieceDg","inPiece","Core.Piece","containedPieces","hasOne"</v>
      </c>
      <c r="AN1586">
        <f>COUNTIF(View_conceptual!G:G,L1586)</f>
        <v>0</v>
      </c>
      <c r="AO1586">
        <f>COUNTIF(View_conceptual!H:H,L1586)+COUNTIF(View_conceptual!I:I,N1586)</f>
        <v>1</v>
      </c>
      <c r="AQ1586" t="str">
        <f t="shared" si="770"/>
        <v/>
      </c>
      <c r="AR1586" t="str">
        <f t="shared" si="771"/>
        <v/>
      </c>
      <c r="AT1586">
        <f>COUNTIF(View_full!G:G,L1586)</f>
        <v>1</v>
      </c>
      <c r="AU1586">
        <f>COUNTIF(View_full!H:H,L1586)+COUNTIF(View_full!I:I,N1586)</f>
        <v>1</v>
      </c>
      <c r="AV1586">
        <f>COUNTIFS(Property_Manual!$A$2:$A$1206,Raw!L1586,Property_Manual!$B$2:$B$1206,Raw!M1586,Property_Manual!$C$2:$C$1206,Raw!N1586,Property_Manual!$D$2:$D$1206,Raw!O1586,Property_Manual!$F$2:$F$1206,"x")</f>
        <v>0</v>
      </c>
      <c r="AW1586" t="str">
        <f t="shared" si="772"/>
        <v/>
      </c>
      <c r="AX1586" t="str">
        <f t="shared" si="773"/>
        <v/>
      </c>
      <c r="AY1586" t="str">
        <f t="shared" si="774"/>
        <v/>
      </c>
    </row>
    <row r="1587" spans="1:51" x14ac:dyDescent="0.2">
      <c r="A1587" s="5" t="s">
        <v>1255</v>
      </c>
      <c r="B1587" s="5" t="s">
        <v>1207</v>
      </c>
      <c r="C1587" s="5" t="s">
        <v>626</v>
      </c>
      <c r="D1587" s="5" t="s">
        <v>137</v>
      </c>
      <c r="E1587" s="5" t="s">
        <v>1199</v>
      </c>
      <c r="F1587" s="5" t="s">
        <v>204</v>
      </c>
      <c r="G1587">
        <v>1</v>
      </c>
      <c r="H1587" s="5" t="s">
        <v>120</v>
      </c>
      <c r="I1587" s="5" t="s">
        <v>1093</v>
      </c>
      <c r="J1587" s="5" t="s">
        <v>138</v>
      </c>
      <c r="K1587" s="5"/>
      <c r="L1587" t="str">
        <f t="shared" si="744"/>
        <v>PieceDg</v>
      </c>
      <c r="M1587" t="str">
        <f t="shared" si="745"/>
        <v>inPiece</v>
      </c>
      <c r="N1587" t="str">
        <f t="shared" si="746"/>
        <v>PieceLiveAnimals</v>
      </c>
      <c r="O1587" t="str">
        <f t="shared" si="747"/>
        <v>containedPieces</v>
      </c>
      <c r="P1587" t="str">
        <f t="shared" si="748"/>
        <v/>
      </c>
      <c r="Q1587" t="str">
        <f t="shared" si="749"/>
        <v>Object</v>
      </c>
      <c r="R1587" t="str">
        <f t="shared" si="750"/>
        <v/>
      </c>
      <c r="S1587" t="str">
        <f t="shared" si="751"/>
        <v/>
      </c>
      <c r="T1587" t="str">
        <f t="shared" si="752"/>
        <v/>
      </c>
      <c r="U1587" t="str">
        <f t="shared" si="753"/>
        <v/>
      </c>
      <c r="V1587" t="str">
        <f t="shared" si="754"/>
        <v/>
      </c>
      <c r="W1587" t="str">
        <f>IF($A1587="Implicit","",COUNTIFS($C$8:C1587,C1587,$A$8:A1587,"Explicit"))</f>
        <v/>
      </c>
      <c r="X1587" t="str">
        <f t="shared" si="755"/>
        <v/>
      </c>
      <c r="Y1587" t="str">
        <f t="shared" si="756"/>
        <v/>
      </c>
      <c r="Z1587" t="str">
        <f t="shared" si="757"/>
        <v/>
      </c>
      <c r="AA1587" t="str">
        <f t="shared" si="758"/>
        <v/>
      </c>
      <c r="AB1587" t="str">
        <f t="shared" si="759"/>
        <v/>
      </c>
      <c r="AC1587" t="str">
        <f t="shared" si="760"/>
        <v/>
      </c>
      <c r="AD1587" t="str">
        <f t="shared" si="761"/>
        <v/>
      </c>
      <c r="AE1587" t="str">
        <f t="shared" si="762"/>
        <v/>
      </c>
      <c r="AF1587" t="str">
        <f t="shared" si="763"/>
        <v/>
      </c>
      <c r="AG1587" t="str">
        <f t="shared" si="764"/>
        <v>"DG.PieceDg"</v>
      </c>
      <c r="AH1587" t="str">
        <f t="shared" si="765"/>
        <v>"inPiece"</v>
      </c>
      <c r="AI1587" t="str">
        <f t="shared" si="766"/>
        <v>"LiveAnimals.PieceLiveAnimals"</v>
      </c>
      <c r="AJ1587" t="str">
        <f t="shared" si="767"/>
        <v>"containedPieces"</v>
      </c>
      <c r="AK1587" t="str">
        <f t="shared" si="768"/>
        <v>"hasOne"</v>
      </c>
      <c r="AL1587" t="str">
        <f t="shared" si="769"/>
        <v>"DG.PieceDg","inPiece","LiveAnimals.PieceLiveAnimals","containedPieces","hasOne"</v>
      </c>
      <c r="AN1587">
        <f>COUNTIF(View_conceptual!G:G,L1587)</f>
        <v>0</v>
      </c>
      <c r="AO1587">
        <f>COUNTIF(View_conceptual!H:H,L1587)+COUNTIF(View_conceptual!I:I,N1587)</f>
        <v>0</v>
      </c>
      <c r="AQ1587" t="str">
        <f t="shared" si="770"/>
        <v/>
      </c>
      <c r="AR1587" t="str">
        <f t="shared" si="771"/>
        <v/>
      </c>
      <c r="AT1587">
        <f>COUNTIF(View_full!G:G,L1587)</f>
        <v>1</v>
      </c>
      <c r="AU1587">
        <f>COUNTIF(View_full!H:H,L1587)+COUNTIF(View_full!I:I,N1587)</f>
        <v>0</v>
      </c>
      <c r="AV1587">
        <f>COUNTIFS(Property_Manual!$A$2:$A$1206,Raw!L1587,Property_Manual!$B$2:$B$1206,Raw!M1587,Property_Manual!$C$2:$C$1206,Raw!N1587,Property_Manual!$D$2:$D$1206,Raw!O1587,Property_Manual!$F$2:$F$1206,"x")</f>
        <v>0</v>
      </c>
      <c r="AW1587" t="str">
        <f t="shared" si="772"/>
        <v/>
      </c>
      <c r="AX1587" t="str">
        <f t="shared" si="773"/>
        <v/>
      </c>
      <c r="AY1587" t="str">
        <f t="shared" si="774"/>
        <v/>
      </c>
    </row>
    <row r="1588" spans="1:51" x14ac:dyDescent="0.2">
      <c r="A1588" s="5" t="s">
        <v>1255</v>
      </c>
      <c r="B1588" s="5" t="s">
        <v>1207</v>
      </c>
      <c r="C1588" s="5" t="s">
        <v>626</v>
      </c>
      <c r="D1588" s="5" t="s">
        <v>137</v>
      </c>
      <c r="E1588" s="5" t="s">
        <v>1207</v>
      </c>
      <c r="F1588" s="5" t="s">
        <v>626</v>
      </c>
      <c r="G1588">
        <v>1</v>
      </c>
      <c r="H1588" t="s">
        <v>120</v>
      </c>
      <c r="I1588" s="5" t="s">
        <v>1093</v>
      </c>
      <c r="J1588" s="5" t="s">
        <v>138</v>
      </c>
      <c r="K1588" s="5"/>
      <c r="L1588" t="str">
        <f t="shared" si="744"/>
        <v>PieceDg</v>
      </c>
      <c r="M1588" t="str">
        <f t="shared" si="745"/>
        <v>inPiece</v>
      </c>
      <c r="N1588" t="str">
        <f t="shared" si="746"/>
        <v>PieceDg</v>
      </c>
      <c r="O1588" t="str">
        <f t="shared" si="747"/>
        <v>containedPieces</v>
      </c>
      <c r="P1588" t="str">
        <f t="shared" si="748"/>
        <v/>
      </c>
      <c r="Q1588" t="str">
        <f t="shared" si="749"/>
        <v>Object</v>
      </c>
      <c r="R1588" t="str">
        <f t="shared" si="750"/>
        <v/>
      </c>
      <c r="S1588" t="str">
        <f t="shared" si="751"/>
        <v/>
      </c>
      <c r="T1588" t="str">
        <f t="shared" si="752"/>
        <v/>
      </c>
      <c r="U1588" t="str">
        <f t="shared" si="753"/>
        <v/>
      </c>
      <c r="V1588" t="str">
        <f t="shared" si="754"/>
        <v/>
      </c>
      <c r="W1588" t="str">
        <f>IF($A1588="Implicit","",COUNTIFS($C$8:C1588,C1588,$A$8:A1588,"Explicit"))</f>
        <v/>
      </c>
      <c r="X1588" t="str">
        <f t="shared" si="755"/>
        <v/>
      </c>
      <c r="Y1588" t="str">
        <f t="shared" si="756"/>
        <v/>
      </c>
      <c r="Z1588" t="str">
        <f t="shared" si="757"/>
        <v/>
      </c>
      <c r="AA1588" t="str">
        <f t="shared" si="758"/>
        <v/>
      </c>
      <c r="AB1588" t="str">
        <f t="shared" si="759"/>
        <v/>
      </c>
      <c r="AC1588" t="str">
        <f t="shared" si="760"/>
        <v/>
      </c>
      <c r="AD1588" t="str">
        <f t="shared" si="761"/>
        <v/>
      </c>
      <c r="AE1588" t="str">
        <f t="shared" si="762"/>
        <v/>
      </c>
      <c r="AF1588" t="str">
        <f t="shared" si="763"/>
        <v/>
      </c>
      <c r="AG1588" t="str">
        <f t="shared" si="764"/>
        <v>"DG.PieceDg"</v>
      </c>
      <c r="AH1588" t="str">
        <f t="shared" si="765"/>
        <v>"inPiece"</v>
      </c>
      <c r="AI1588" t="str">
        <f t="shared" si="766"/>
        <v>"DG.PieceDg"</v>
      </c>
      <c r="AJ1588" t="str">
        <f t="shared" si="767"/>
        <v>"containedPieces"</v>
      </c>
      <c r="AK1588" t="str">
        <f t="shared" si="768"/>
        <v>"hasOne"</v>
      </c>
      <c r="AL1588" t="str">
        <f t="shared" si="769"/>
        <v>"DG.PieceDg","inPiece","DG.PieceDg","containedPieces","hasOne"</v>
      </c>
      <c r="AN1588">
        <f>COUNTIF(View_conceptual!G:G,L1588)</f>
        <v>0</v>
      </c>
      <c r="AO1588">
        <f>COUNTIF(View_conceptual!H:H,L1588)+COUNTIF(View_conceptual!I:I,N1588)</f>
        <v>0</v>
      </c>
      <c r="AQ1588" t="str">
        <f t="shared" si="770"/>
        <v/>
      </c>
      <c r="AR1588" t="str">
        <f t="shared" si="771"/>
        <v/>
      </c>
      <c r="AT1588">
        <f>COUNTIF(View_full!G:G,L1588)</f>
        <v>1</v>
      </c>
      <c r="AU1588">
        <f>COUNTIF(View_full!H:H,L1588)+COUNTIF(View_full!I:I,N1588)</f>
        <v>0</v>
      </c>
      <c r="AV1588">
        <f>COUNTIFS(Property_Manual!$A$2:$A$1206,Raw!L1588,Property_Manual!$B$2:$B$1206,Raw!M1588,Property_Manual!$C$2:$C$1206,Raw!N1588,Property_Manual!$D$2:$D$1206,Raw!O1588,Property_Manual!$F$2:$F$1206,"x")</f>
        <v>0</v>
      </c>
      <c r="AW1588" t="str">
        <f t="shared" si="772"/>
        <v/>
      </c>
      <c r="AX1588" t="str">
        <f t="shared" si="773"/>
        <v/>
      </c>
      <c r="AY1588" t="str">
        <f t="shared" si="774"/>
        <v/>
      </c>
    </row>
    <row r="1589" spans="1:51" x14ac:dyDescent="0.2">
      <c r="A1589" s="5" t="s">
        <v>1255</v>
      </c>
      <c r="B1589" s="5" t="s">
        <v>1207</v>
      </c>
      <c r="C1589" s="5" t="s">
        <v>626</v>
      </c>
      <c r="D1589" s="5" t="s">
        <v>150</v>
      </c>
      <c r="E1589" s="5" t="s">
        <v>20</v>
      </c>
      <c r="F1589" s="5" t="s">
        <v>151</v>
      </c>
      <c r="G1589">
        <v>1</v>
      </c>
      <c r="H1589" s="5" t="s">
        <v>936</v>
      </c>
      <c r="I1589" s="5" t="s">
        <v>1093</v>
      </c>
      <c r="J1589" s="5" t="s">
        <v>152</v>
      </c>
      <c r="K1589" s="5"/>
      <c r="L1589" t="str">
        <f t="shared" si="744"/>
        <v>PieceDg</v>
      </c>
      <c r="M1589" t="str">
        <f t="shared" si="745"/>
        <v>packagingType</v>
      </c>
      <c r="N1589" t="str">
        <f t="shared" si="746"/>
        <v>PackagingType</v>
      </c>
      <c r="O1589" t="str">
        <f t="shared" si="747"/>
        <v>appliedOnPieces</v>
      </c>
      <c r="P1589" t="str">
        <f t="shared" si="748"/>
        <v/>
      </c>
      <c r="Q1589" t="str">
        <f t="shared" si="749"/>
        <v>Object</v>
      </c>
      <c r="R1589" t="str">
        <f t="shared" si="750"/>
        <v/>
      </c>
      <c r="S1589" t="str">
        <f t="shared" si="751"/>
        <v/>
      </c>
      <c r="T1589" t="str">
        <f t="shared" si="752"/>
        <v/>
      </c>
      <c r="U1589" t="str">
        <f t="shared" si="753"/>
        <v/>
      </c>
      <c r="V1589" t="str">
        <f t="shared" si="754"/>
        <v/>
      </c>
      <c r="W1589" t="str">
        <f>IF($A1589="Implicit","",COUNTIFS($C$8:C1589,C1589,$A$8:A1589,"Explicit"))</f>
        <v/>
      </c>
      <c r="X1589" t="str">
        <f t="shared" si="755"/>
        <v/>
      </c>
      <c r="Y1589" t="str">
        <f t="shared" si="756"/>
        <v/>
      </c>
      <c r="Z1589" t="str">
        <f t="shared" si="757"/>
        <v/>
      </c>
      <c r="AA1589" t="str">
        <f t="shared" si="758"/>
        <v/>
      </c>
      <c r="AB1589" t="str">
        <f t="shared" si="759"/>
        <v/>
      </c>
      <c r="AC1589" t="str">
        <f t="shared" si="760"/>
        <v/>
      </c>
      <c r="AD1589" t="str">
        <f t="shared" si="761"/>
        <v/>
      </c>
      <c r="AE1589" t="str">
        <f t="shared" si="762"/>
        <v/>
      </c>
      <c r="AF1589" t="str">
        <f t="shared" si="763"/>
        <v/>
      </c>
      <c r="AG1589" t="str">
        <f t="shared" si="764"/>
        <v>"DG.PieceDg"</v>
      </c>
      <c r="AH1589" t="str">
        <f t="shared" si="765"/>
        <v>"packagingType"</v>
      </c>
      <c r="AI1589" t="str">
        <f t="shared" si="766"/>
        <v>"Core.PackagingType"</v>
      </c>
      <c r="AJ1589" t="str">
        <f t="shared" si="767"/>
        <v>"appliedOnPieces"</v>
      </c>
      <c r="AK1589" t="str">
        <f t="shared" si="768"/>
        <v>"hasOne"</v>
      </c>
      <c r="AL1589" t="str">
        <f t="shared" si="769"/>
        <v>"DG.PieceDg","packagingType","Core.PackagingType","appliedOnPieces","hasOne"</v>
      </c>
      <c r="AN1589">
        <f>COUNTIF(View_conceptual!G:G,L1589)</f>
        <v>0</v>
      </c>
      <c r="AO1589">
        <f>COUNTIF(View_conceptual!H:H,L1589)+COUNTIF(View_conceptual!I:I,N1589)</f>
        <v>0</v>
      </c>
      <c r="AQ1589" t="str">
        <f t="shared" si="770"/>
        <v/>
      </c>
      <c r="AR1589" t="str">
        <f t="shared" si="771"/>
        <v/>
      </c>
      <c r="AT1589">
        <f>COUNTIF(View_full!G:G,L1589)</f>
        <v>1</v>
      </c>
      <c r="AU1589">
        <f>COUNTIF(View_full!H:H,L1589)+COUNTIF(View_full!I:I,N1589)</f>
        <v>1</v>
      </c>
      <c r="AV1589">
        <f>COUNTIFS(Property_Manual!$A$2:$A$1206,Raw!L1589,Property_Manual!$B$2:$B$1206,Raw!M1589,Property_Manual!$C$2:$C$1206,Raw!N1589,Property_Manual!$D$2:$D$1206,Raw!O1589,Property_Manual!$F$2:$F$1206,"x")</f>
        <v>0</v>
      </c>
      <c r="AW1589" t="str">
        <f t="shared" si="772"/>
        <v/>
      </c>
      <c r="AX1589" t="str">
        <f t="shared" si="773"/>
        <v/>
      </c>
      <c r="AY1589" t="str">
        <f t="shared" si="774"/>
        <v/>
      </c>
    </row>
    <row r="1590" spans="1:51" x14ac:dyDescent="0.2">
      <c r="A1590" s="5" t="s">
        <v>1255</v>
      </c>
      <c r="B1590" s="5" t="s">
        <v>1207</v>
      </c>
      <c r="C1590" s="5" t="s">
        <v>626</v>
      </c>
      <c r="D1590" s="5" t="s">
        <v>1094</v>
      </c>
      <c r="E1590" s="5" t="s">
        <v>1207</v>
      </c>
      <c r="F1590" s="5" t="s">
        <v>625</v>
      </c>
      <c r="G1590">
        <v>1</v>
      </c>
      <c r="H1590" s="5" t="s">
        <v>555</v>
      </c>
      <c r="I1590" s="5" t="s">
        <v>1093</v>
      </c>
      <c r="J1590" s="5" t="s">
        <v>1095</v>
      </c>
      <c r="K1590" s="5"/>
      <c r="L1590" t="str">
        <f t="shared" si="744"/>
        <v>PieceDg</v>
      </c>
      <c r="M1590" t="str">
        <f t="shared" si="745"/>
        <v>dgDeclaration</v>
      </c>
      <c r="N1590" t="str">
        <f t="shared" si="746"/>
        <v>DgDeclaration</v>
      </c>
      <c r="O1590" t="str">
        <f t="shared" si="747"/>
        <v>issuedForPiece</v>
      </c>
      <c r="P1590" t="str">
        <f t="shared" si="748"/>
        <v/>
      </c>
      <c r="Q1590" t="str">
        <f t="shared" si="749"/>
        <v>Object</v>
      </c>
      <c r="R1590" t="str">
        <f t="shared" si="750"/>
        <v/>
      </c>
      <c r="S1590" t="str">
        <f t="shared" si="751"/>
        <v/>
      </c>
      <c r="T1590" t="str">
        <f t="shared" si="752"/>
        <v/>
      </c>
      <c r="U1590" t="str">
        <f t="shared" si="753"/>
        <v/>
      </c>
      <c r="V1590" t="str">
        <f t="shared" si="754"/>
        <v/>
      </c>
      <c r="W1590" t="str">
        <f>IF($A1590="Implicit","",COUNTIFS($C$8:C1590,C1590,$A$8:A1590,"Explicit"))</f>
        <v/>
      </c>
      <c r="X1590" t="str">
        <f t="shared" si="755"/>
        <v/>
      </c>
      <c r="Y1590" t="str">
        <f t="shared" si="756"/>
        <v/>
      </c>
      <c r="Z1590" t="str">
        <f t="shared" si="757"/>
        <v/>
      </c>
      <c r="AA1590" t="str">
        <f t="shared" si="758"/>
        <v/>
      </c>
      <c r="AB1590" t="str">
        <f t="shared" si="759"/>
        <v/>
      </c>
      <c r="AC1590" t="str">
        <f t="shared" si="760"/>
        <v/>
      </c>
      <c r="AD1590" t="str">
        <f t="shared" si="761"/>
        <v/>
      </c>
      <c r="AE1590" t="str">
        <f t="shared" si="762"/>
        <v/>
      </c>
      <c r="AF1590" t="str">
        <f t="shared" si="763"/>
        <v/>
      </c>
      <c r="AG1590" t="str">
        <f t="shared" si="764"/>
        <v>"DG.PieceDg"</v>
      </c>
      <c r="AH1590" t="str">
        <f t="shared" si="765"/>
        <v>"dgDeclaration"</v>
      </c>
      <c r="AI1590" t="str">
        <f t="shared" si="766"/>
        <v>"DG.DgDeclaration"</v>
      </c>
      <c r="AJ1590" t="str">
        <f t="shared" si="767"/>
        <v>"issuedForPiece"</v>
      </c>
      <c r="AK1590" t="str">
        <f t="shared" si="768"/>
        <v>"hasOne"</v>
      </c>
      <c r="AL1590" t="str">
        <f t="shared" si="769"/>
        <v>"DG.PieceDg","dgDeclaration","DG.DgDeclaration","issuedForPiece","hasOne"</v>
      </c>
      <c r="AN1590">
        <f>COUNTIF(View_conceptual!G:G,L1590)</f>
        <v>0</v>
      </c>
      <c r="AO1590">
        <f>COUNTIF(View_conceptual!H:H,L1590)+COUNTIF(View_conceptual!I:I,N1590)</f>
        <v>0</v>
      </c>
      <c r="AQ1590" t="str">
        <f t="shared" si="770"/>
        <v/>
      </c>
      <c r="AR1590" t="str">
        <f t="shared" si="771"/>
        <v/>
      </c>
      <c r="AT1590">
        <f>COUNTIF(View_full!G:G,L1590)</f>
        <v>1</v>
      </c>
      <c r="AU1590">
        <f>COUNTIF(View_full!H:H,L1590)+COUNTIF(View_full!I:I,N1590)</f>
        <v>0</v>
      </c>
      <c r="AV1590">
        <f>COUNTIFS(Property_Manual!$A$2:$A$1206,Raw!L1590,Property_Manual!$B$2:$B$1206,Raw!M1590,Property_Manual!$C$2:$C$1206,Raw!N1590,Property_Manual!$D$2:$D$1206,Raw!O1590,Property_Manual!$F$2:$F$1206,"x")</f>
        <v>1</v>
      </c>
      <c r="AW1590" t="str">
        <f t="shared" si="772"/>
        <v/>
      </c>
      <c r="AX1590" t="str">
        <f t="shared" si="773"/>
        <v/>
      </c>
      <c r="AY1590" t="str">
        <f t="shared" si="774"/>
        <v>"DG.PieceDg","dgDeclaration","DG.DgDeclaration","issuedForPiece","hasOne"</v>
      </c>
    </row>
    <row r="1591" spans="1:51" x14ac:dyDescent="0.2">
      <c r="A1591" s="5" t="s">
        <v>1254</v>
      </c>
      <c r="B1591" s="5" t="s">
        <v>1207</v>
      </c>
      <c r="C1591" s="5" t="s">
        <v>626</v>
      </c>
      <c r="D1591" s="5" t="s">
        <v>38</v>
      </c>
      <c r="E1591" s="5" t="s">
        <v>1209</v>
      </c>
      <c r="F1591" s="5" t="s">
        <v>23</v>
      </c>
      <c r="H1591" s="5" t="s">
        <v>415</v>
      </c>
      <c r="I1591" s="5" t="s">
        <v>1093</v>
      </c>
      <c r="J1591" s="5" t="s">
        <v>39</v>
      </c>
      <c r="K1591" s="5"/>
      <c r="L1591" t="str">
        <f t="shared" si="744"/>
        <v>PieceDg</v>
      </c>
      <c r="M1591" t="str">
        <f t="shared" si="745"/>
        <v>checks</v>
      </c>
      <c r="N1591" t="str">
        <f t="shared" si="746"/>
        <v>Check</v>
      </c>
      <c r="O1591" t="str">
        <f t="shared" si="747"/>
        <v>checkedObject</v>
      </c>
      <c r="P1591" t="str">
        <f t="shared" si="748"/>
        <v/>
      </c>
      <c r="Q1591" t="str">
        <f t="shared" si="749"/>
        <v>Object</v>
      </c>
      <c r="R1591" t="str">
        <f t="shared" si="750"/>
        <v>"DG"</v>
      </c>
      <c r="S1591" t="str">
        <f t="shared" si="751"/>
        <v>"PieceDg"</v>
      </c>
      <c r="T1591" t="str">
        <f t="shared" si="752"/>
        <v>"checks"</v>
      </c>
      <c r="U1591" t="str">
        <f t="shared" si="753"/>
        <v>"Action"</v>
      </c>
      <c r="V1591" t="str">
        <f t="shared" si="754"/>
        <v>"Check"</v>
      </c>
      <c r="W1591">
        <f>IF($A1591="Implicit","",COUNTIFS($C$8:C1591,C1591,$A$8:A1591,"Explicit"))</f>
        <v>4</v>
      </c>
      <c r="X1591" t="str">
        <f t="shared" si="755"/>
        <v>"Dangerous Goods subtype of Piece"</v>
      </c>
      <c r="Y1591" t="str">
        <f t="shared" si="756"/>
        <v>"References to the CheckActions performed on the object"</v>
      </c>
      <c r="Z1591" t="str">
        <f t="shared" si="757"/>
        <v>"true"</v>
      </c>
      <c r="AA1591" t="str">
        <f t="shared" si="758"/>
        <v>"false"</v>
      </c>
      <c r="AB1591" t="str">
        <f t="shared" si="759"/>
        <v>""</v>
      </c>
      <c r="AC1591" t="str">
        <f t="shared" si="760"/>
        <v>"https://onerecord.iata.org/ns/cargo#PieceDg"</v>
      </c>
      <c r="AD1591" t="str">
        <f t="shared" si="761"/>
        <v>"https://onerecord.iata.org/ns/cargo#checks"</v>
      </c>
      <c r="AE1591" t="str">
        <f t="shared" si="762"/>
        <v>"https://onerecord.iata.org/ns/cargo#Check"</v>
      </c>
      <c r="AF1591" t="str">
        <f t="shared" si="763"/>
        <v>"DG","PieceDg","checks","Action","Check",4,"Dangerous Goods subtype of Piece","References to the CheckActions performed on the object","true","false","","https://onerecord.iata.org/ns/cargo#PieceDg","https://onerecord.iata.org/ns/cargo#checks","https://onerecord.iata.org/ns/cargo#Check"</v>
      </c>
      <c r="AG1591" t="str">
        <f t="shared" si="764"/>
        <v>"DG.PieceDg"</v>
      </c>
      <c r="AH1591" t="str">
        <f t="shared" si="765"/>
        <v>"checks"</v>
      </c>
      <c r="AI1591" t="str">
        <f t="shared" si="766"/>
        <v>"Action.Check"</v>
      </c>
      <c r="AJ1591" t="str">
        <f t="shared" si="767"/>
        <v>"checkedObject"</v>
      </c>
      <c r="AK1591" t="str">
        <f t="shared" si="768"/>
        <v>"hasMany"</v>
      </c>
      <c r="AL1591" t="str">
        <f t="shared" si="769"/>
        <v>"DG.PieceDg","checks","Action.Check","checkedObject","hasMany"</v>
      </c>
      <c r="AN1591">
        <f>COUNTIF(View_conceptual!G:G,L1591)</f>
        <v>0</v>
      </c>
      <c r="AO1591">
        <f>COUNTIF(View_conceptual!H:H,L1591)+COUNTIF(View_conceptual!I:I,N1591)</f>
        <v>0</v>
      </c>
      <c r="AQ1591" t="str">
        <f t="shared" si="770"/>
        <v/>
      </c>
      <c r="AR1591" t="str">
        <f t="shared" si="771"/>
        <v/>
      </c>
      <c r="AT1591">
        <f>COUNTIF(View_full!G:G,L1591)</f>
        <v>1</v>
      </c>
      <c r="AU1591">
        <f>COUNTIF(View_full!H:H,L1591)+COUNTIF(View_full!I:I,N1591)</f>
        <v>0</v>
      </c>
      <c r="AV1591">
        <f>COUNTIFS(Property_Manual!$A$2:$A$1206,Raw!L1591,Property_Manual!$B$2:$B$1206,Raw!M1591,Property_Manual!$C$2:$C$1206,Raw!N1591,Property_Manual!$D$2:$D$1206,Raw!O1591,Property_Manual!$F$2:$F$1206,"x")</f>
        <v>0</v>
      </c>
      <c r="AW1591" t="str">
        <f t="shared" si="772"/>
        <v>"DG","PieceDg","checks","Action","Check",4,"Dangerous Goods subtype of Piece","References to the CheckActions performed on the object","true","false","","https://onerecord.iata.org/ns/cargo#PieceDg","https://onerecord.iata.org/ns/cargo#checks","https://onerecord.iata.org/ns/cargo#Check"</v>
      </c>
      <c r="AX1591" t="str">
        <f t="shared" si="773"/>
        <v/>
      </c>
      <c r="AY1591" t="str">
        <f t="shared" si="774"/>
        <v/>
      </c>
    </row>
    <row r="1592" spans="1:51" x14ac:dyDescent="0.2">
      <c r="A1592" s="5" t="s">
        <v>1254</v>
      </c>
      <c r="B1592" s="5" t="s">
        <v>1207</v>
      </c>
      <c r="C1592" s="5" t="s">
        <v>626</v>
      </c>
      <c r="D1592" s="5" t="s">
        <v>43</v>
      </c>
      <c r="E1592" s="5" t="s">
        <v>1198</v>
      </c>
      <c r="F1592" s="5" t="s">
        <v>44</v>
      </c>
      <c r="H1592" t="s">
        <v>654</v>
      </c>
      <c r="I1592" s="5" t="s">
        <v>1093</v>
      </c>
      <c r="J1592" s="5" t="s">
        <v>45</v>
      </c>
      <c r="K1592" s="5"/>
      <c r="L1592" t="str">
        <f t="shared" si="744"/>
        <v>PieceDg</v>
      </c>
      <c r="M1592" t="str">
        <f t="shared" si="745"/>
        <v>externalReferences</v>
      </c>
      <c r="N1592" t="str">
        <f t="shared" si="746"/>
        <v>ExternalReference</v>
      </c>
      <c r="O1592" t="str">
        <f t="shared" si="747"/>
        <v>referenceForObjects</v>
      </c>
      <c r="P1592" t="str">
        <f t="shared" si="748"/>
        <v/>
      </c>
      <c r="Q1592" t="str">
        <f t="shared" si="749"/>
        <v>Object</v>
      </c>
      <c r="R1592" t="str">
        <f t="shared" si="750"/>
        <v>"DG"</v>
      </c>
      <c r="S1592" t="str">
        <f t="shared" si="751"/>
        <v>"PieceDg"</v>
      </c>
      <c r="T1592" t="str">
        <f t="shared" si="752"/>
        <v>"externalReferences"</v>
      </c>
      <c r="U1592" t="str">
        <f t="shared" si="753"/>
        <v>"Common"</v>
      </c>
      <c r="V1592" t="str">
        <f t="shared" si="754"/>
        <v>"ExternalReference"</v>
      </c>
      <c r="W1592">
        <f>IF($A1592="Implicit","",COUNTIFS($C$8:C1592,C1592,$A$8:A1592,"Explicit"))</f>
        <v>5</v>
      </c>
      <c r="X1592" t="str">
        <f t="shared" si="755"/>
        <v>"Dangerous Goods subtype of Piece"</v>
      </c>
      <c r="Y1592" t="str">
        <f t="shared" si="756"/>
        <v>"References to all associated ExternalReferences"</v>
      </c>
      <c r="Z1592" t="str">
        <f t="shared" si="757"/>
        <v>"true"</v>
      </c>
      <c r="AA1592" t="str">
        <f t="shared" si="758"/>
        <v>"false"</v>
      </c>
      <c r="AB1592" t="str">
        <f t="shared" si="759"/>
        <v>""</v>
      </c>
      <c r="AC1592" t="str">
        <f t="shared" si="760"/>
        <v>"https://onerecord.iata.org/ns/cargo#PieceDg"</v>
      </c>
      <c r="AD1592" t="str">
        <f t="shared" si="761"/>
        <v>"https://onerecord.iata.org/ns/cargo#externalReferences"</v>
      </c>
      <c r="AE1592" t="str">
        <f t="shared" si="762"/>
        <v>"https://onerecord.iata.org/ns/cargo#ExternalReference"</v>
      </c>
      <c r="AF1592" t="str">
        <f t="shared" si="763"/>
        <v>"DG","PieceDg","externalReferences","Common","ExternalReference",5,"Dangerous Goods subtype of Piece","References to all associated ExternalReferences","true","false","","https://onerecord.iata.org/ns/cargo#PieceDg","https://onerecord.iata.org/ns/cargo#externalReferences","https://onerecord.iata.org/ns/cargo#ExternalReference"</v>
      </c>
      <c r="AG1592" t="str">
        <f t="shared" si="764"/>
        <v>"DG.PieceDg"</v>
      </c>
      <c r="AH1592" t="str">
        <f t="shared" si="765"/>
        <v>"externalReferences"</v>
      </c>
      <c r="AI1592" t="str">
        <f t="shared" si="766"/>
        <v>"Common.ExternalReference"</v>
      </c>
      <c r="AJ1592" t="str">
        <f t="shared" si="767"/>
        <v>"referenceForObjects"</v>
      </c>
      <c r="AK1592" t="str">
        <f t="shared" si="768"/>
        <v>"hasMany"</v>
      </c>
      <c r="AL1592" t="str">
        <f t="shared" si="769"/>
        <v>"DG.PieceDg","externalReferences","Common.ExternalReference","referenceForObjects","hasMany"</v>
      </c>
      <c r="AN1592">
        <f>COUNTIF(View_conceptual!G:G,L1592)</f>
        <v>0</v>
      </c>
      <c r="AO1592">
        <f>COUNTIF(View_conceptual!H:H,L1592)+COUNTIF(View_conceptual!I:I,N1592)</f>
        <v>0</v>
      </c>
      <c r="AQ1592" t="str">
        <f t="shared" si="770"/>
        <v/>
      </c>
      <c r="AR1592" t="str">
        <f t="shared" si="771"/>
        <v/>
      </c>
      <c r="AT1592">
        <f>COUNTIF(View_full!G:G,L1592)</f>
        <v>1</v>
      </c>
      <c r="AU1592">
        <f>COUNTIF(View_full!H:H,L1592)+COUNTIF(View_full!I:I,N1592)</f>
        <v>0</v>
      </c>
      <c r="AV1592">
        <f>COUNTIFS(Property_Manual!$A$2:$A$1206,Raw!L1592,Property_Manual!$B$2:$B$1206,Raw!M1592,Property_Manual!$C$2:$C$1206,Raw!N1592,Property_Manual!$D$2:$D$1206,Raw!O1592,Property_Manual!$F$2:$F$1206,"x")</f>
        <v>0</v>
      </c>
      <c r="AW1592" t="str">
        <f t="shared" si="772"/>
        <v>"DG","PieceDg","externalReferences","Common","ExternalReference",5,"Dangerous Goods subtype of Piece","References to all associated ExternalReferences","true","false","","https://onerecord.iata.org/ns/cargo#PieceDg","https://onerecord.iata.org/ns/cargo#externalReferences","https://onerecord.iata.org/ns/cargo#ExternalReference"</v>
      </c>
      <c r="AX1592" t="str">
        <f t="shared" si="773"/>
        <v/>
      </c>
      <c r="AY1592" t="str">
        <f t="shared" si="774"/>
        <v/>
      </c>
    </row>
    <row r="1593" spans="1:51" x14ac:dyDescent="0.2">
      <c r="A1593" s="5" t="s">
        <v>1254</v>
      </c>
      <c r="B1593" s="5" t="s">
        <v>1207</v>
      </c>
      <c r="C1593" s="5" t="s">
        <v>626</v>
      </c>
      <c r="D1593" s="5" t="s">
        <v>111</v>
      </c>
      <c r="E1593" s="5" t="s">
        <v>1198</v>
      </c>
      <c r="F1593" s="5" t="s">
        <v>112</v>
      </c>
      <c r="H1593" t="s">
        <v>222</v>
      </c>
      <c r="I1593" s="5" t="s">
        <v>1093</v>
      </c>
      <c r="J1593" s="5" t="s">
        <v>113</v>
      </c>
      <c r="K1593" s="5"/>
      <c r="L1593" t="str">
        <f t="shared" si="744"/>
        <v>PieceDg</v>
      </c>
      <c r="M1593" t="str">
        <f t="shared" si="745"/>
        <v>attachedIotDevices</v>
      </c>
      <c r="N1593" t="str">
        <f t="shared" si="746"/>
        <v>IotDevice</v>
      </c>
      <c r="O1593" t="str">
        <f t="shared" si="747"/>
        <v>attachedToObject</v>
      </c>
      <c r="P1593" t="str">
        <f t="shared" si="748"/>
        <v/>
      </c>
      <c r="Q1593" t="str">
        <f t="shared" si="749"/>
        <v>Object</v>
      </c>
      <c r="R1593" t="str">
        <f t="shared" si="750"/>
        <v>"DG"</v>
      </c>
      <c r="S1593" t="str">
        <f t="shared" si="751"/>
        <v>"PieceDg"</v>
      </c>
      <c r="T1593" t="str">
        <f t="shared" si="752"/>
        <v>"attachedIotDevices"</v>
      </c>
      <c r="U1593" t="str">
        <f t="shared" si="753"/>
        <v>"Common"</v>
      </c>
      <c r="V1593" t="str">
        <f t="shared" si="754"/>
        <v>"IotDevice"</v>
      </c>
      <c r="W1593">
        <f>IF($A1593="Implicit","",COUNTIFS($C$8:C1593,C1593,$A$8:A1593,"Explicit"))</f>
        <v>6</v>
      </c>
      <c r="X1593" t="str">
        <f t="shared" si="755"/>
        <v>"Dangerous Goods subtype of Piece"</v>
      </c>
      <c r="Y1593" t="str">
        <f t="shared" si="756"/>
        <v>"References to all connected IotDevices"</v>
      </c>
      <c r="Z1593" t="str">
        <f t="shared" si="757"/>
        <v>"true"</v>
      </c>
      <c r="AA1593" t="str">
        <f t="shared" si="758"/>
        <v>"false"</v>
      </c>
      <c r="AB1593" t="str">
        <f t="shared" si="759"/>
        <v>""</v>
      </c>
      <c r="AC1593" t="str">
        <f t="shared" si="760"/>
        <v>"https://onerecord.iata.org/ns/cargo#PieceDg"</v>
      </c>
      <c r="AD1593" t="str">
        <f t="shared" si="761"/>
        <v>"https://onerecord.iata.org/ns/cargo#attachedIotDevices"</v>
      </c>
      <c r="AE1593" t="str">
        <f t="shared" si="762"/>
        <v>"https://onerecord.iata.org/ns/cargo#IotDevice"</v>
      </c>
      <c r="AF1593" t="str">
        <f t="shared" si="763"/>
        <v>"DG","PieceDg","attachedIotDevices","Common","IotDevice",6,"Dangerous Goods subtype of Piece","References to all connected IotDevices","true","false","","https://onerecord.iata.org/ns/cargo#PieceDg","https://onerecord.iata.org/ns/cargo#attachedIotDevices","https://onerecord.iata.org/ns/cargo#IotDevice"</v>
      </c>
      <c r="AG1593" t="str">
        <f t="shared" si="764"/>
        <v>"DG.PieceDg"</v>
      </c>
      <c r="AH1593" t="str">
        <f t="shared" si="765"/>
        <v>"attachedIotDevices"</v>
      </c>
      <c r="AI1593" t="str">
        <f t="shared" si="766"/>
        <v>"Common.IotDevice"</v>
      </c>
      <c r="AJ1593" t="str">
        <f t="shared" si="767"/>
        <v>"attachedToObject"</v>
      </c>
      <c r="AK1593" t="str">
        <f t="shared" si="768"/>
        <v>"hasMany"</v>
      </c>
      <c r="AL1593" t="str">
        <f t="shared" si="769"/>
        <v>"DG.PieceDg","attachedIotDevices","Common.IotDevice","attachedToObject","hasMany"</v>
      </c>
      <c r="AN1593">
        <f>COUNTIF(View_conceptual!G:G,L1593)</f>
        <v>0</v>
      </c>
      <c r="AO1593">
        <f>COUNTIF(View_conceptual!H:H,L1593)+COUNTIF(View_conceptual!I:I,N1593)</f>
        <v>0</v>
      </c>
      <c r="AQ1593" t="str">
        <f t="shared" si="770"/>
        <v/>
      </c>
      <c r="AR1593" t="str">
        <f t="shared" si="771"/>
        <v/>
      </c>
      <c r="AT1593">
        <f>COUNTIF(View_full!G:G,L1593)</f>
        <v>1</v>
      </c>
      <c r="AU1593">
        <f>COUNTIF(View_full!H:H,L1593)+COUNTIF(View_full!I:I,N1593)</f>
        <v>0</v>
      </c>
      <c r="AV1593">
        <f>COUNTIFS(Property_Manual!$A$2:$A$1206,Raw!L1593,Property_Manual!$B$2:$B$1206,Raw!M1593,Property_Manual!$C$2:$C$1206,Raw!N1593,Property_Manual!$D$2:$D$1206,Raw!O1593,Property_Manual!$F$2:$F$1206,"x")</f>
        <v>0</v>
      </c>
      <c r="AW1593" t="str">
        <f t="shared" si="772"/>
        <v>"DG","PieceDg","attachedIotDevices","Common","IotDevice",6,"Dangerous Goods subtype of Piece","References to all connected IotDevices","true","false","","https://onerecord.iata.org/ns/cargo#PieceDg","https://onerecord.iata.org/ns/cargo#attachedIotDevices","https://onerecord.iata.org/ns/cargo#IotDevice"</v>
      </c>
      <c r="AX1593" t="str">
        <f t="shared" si="773"/>
        <v/>
      </c>
      <c r="AY1593" t="str">
        <f t="shared" si="774"/>
        <v/>
      </c>
    </row>
    <row r="1594" spans="1:51" x14ac:dyDescent="0.2">
      <c r="A1594" s="5" t="s">
        <v>1254</v>
      </c>
      <c r="B1594" s="5" t="s">
        <v>1207</v>
      </c>
      <c r="C1594" s="5" t="s">
        <v>626</v>
      </c>
      <c r="D1594" s="5" t="s">
        <v>117</v>
      </c>
      <c r="E1594" s="5" t="s">
        <v>20</v>
      </c>
      <c r="F1594" s="5" t="s">
        <v>118</v>
      </c>
      <c r="H1594" t="s">
        <v>137</v>
      </c>
      <c r="I1594" s="5" t="s">
        <v>1093</v>
      </c>
      <c r="J1594" s="5" t="s">
        <v>119</v>
      </c>
      <c r="K1594" s="5" t="s">
        <v>1108</v>
      </c>
      <c r="L1594" t="str">
        <f t="shared" si="744"/>
        <v>PieceDg</v>
      </c>
      <c r="M1594" t="str">
        <f t="shared" si="745"/>
        <v>containedItems</v>
      </c>
      <c r="N1594" t="str">
        <f t="shared" si="746"/>
        <v>Item</v>
      </c>
      <c r="O1594" t="str">
        <f t="shared" si="747"/>
        <v>inPiece</v>
      </c>
      <c r="P1594" t="str">
        <f t="shared" si="748"/>
        <v>ItemDg</v>
      </c>
      <c r="Q1594" t="str">
        <f t="shared" si="749"/>
        <v>Object</v>
      </c>
      <c r="R1594" t="str">
        <f t="shared" si="750"/>
        <v>"DG"</v>
      </c>
      <c r="S1594" t="str">
        <f t="shared" si="751"/>
        <v>"PieceDg"</v>
      </c>
      <c r="T1594" t="str">
        <f t="shared" si="752"/>
        <v>"containedItems"</v>
      </c>
      <c r="U1594" t="str">
        <f t="shared" si="753"/>
        <v>"Core"</v>
      </c>
      <c r="V1594" t="str">
        <f t="shared" si="754"/>
        <v>"Item"</v>
      </c>
      <c r="W1594">
        <f>IF($A1594="Implicit","",COUNTIFS($C$8:C1594,C1594,$A$8:A1594,"Explicit"))</f>
        <v>7</v>
      </c>
      <c r="X1594" t="str">
        <f t="shared" si="755"/>
        <v>"Dangerous Goods subtype of Piece"</v>
      </c>
      <c r="Y1594" t="str">
        <f t="shared" si="756"/>
        <v>"Reference to the item(s) contained in the piece"</v>
      </c>
      <c r="Z1594" t="str">
        <f t="shared" si="757"/>
        <v>"true"</v>
      </c>
      <c r="AA1594" t="str">
        <f t="shared" si="758"/>
        <v>"false"</v>
      </c>
      <c r="AB1594" t="str">
        <f t="shared" si="759"/>
        <v>"ItemDg"</v>
      </c>
      <c r="AC1594" t="str">
        <f t="shared" si="760"/>
        <v>"https://onerecord.iata.org/ns/cargo#PieceDg"</v>
      </c>
      <c r="AD1594" t="str">
        <f t="shared" si="761"/>
        <v>"https://onerecord.iata.org/ns/cargo#containedItems"</v>
      </c>
      <c r="AE1594" t="str">
        <f t="shared" si="762"/>
        <v>"https://onerecord.iata.org/ns/cargo#Item"</v>
      </c>
      <c r="AF1594" t="str">
        <f t="shared" si="763"/>
        <v>"DG","PieceDg","containedItems","Core","Item",7,"Dangerous Goods subtype of Piece","Reference to the item(s) contained in the piece","true","false","ItemDg","https://onerecord.iata.org/ns/cargo#PieceDg","https://onerecord.iata.org/ns/cargo#containedItems","https://onerecord.iata.org/ns/cargo#Item"</v>
      </c>
      <c r="AG1594" t="str">
        <f t="shared" si="764"/>
        <v>"DG.PieceDg"</v>
      </c>
      <c r="AH1594" t="str">
        <f t="shared" si="765"/>
        <v>"containedItems"</v>
      </c>
      <c r="AI1594" t="str">
        <f t="shared" si="766"/>
        <v>"Core.Item"</v>
      </c>
      <c r="AJ1594" t="str">
        <f t="shared" si="767"/>
        <v>"inPiece"</v>
      </c>
      <c r="AK1594" t="str">
        <f t="shared" si="768"/>
        <v>"hasMany"</v>
      </c>
      <c r="AL1594" t="str">
        <f t="shared" si="769"/>
        <v>"DG.PieceDg","containedItems","Core.Item","inPiece","hasMany"</v>
      </c>
      <c r="AN1594">
        <f>COUNTIF(View_conceptual!G:G,L1594)</f>
        <v>0</v>
      </c>
      <c r="AO1594">
        <f>COUNTIF(View_conceptual!H:H,L1594)+COUNTIF(View_conceptual!I:I,N1594)</f>
        <v>1</v>
      </c>
      <c r="AQ1594" t="str">
        <f t="shared" si="770"/>
        <v/>
      </c>
      <c r="AR1594" t="str">
        <f t="shared" si="771"/>
        <v/>
      </c>
      <c r="AT1594">
        <f>COUNTIF(View_full!G:G,L1594)</f>
        <v>1</v>
      </c>
      <c r="AU1594">
        <f>COUNTIF(View_full!H:H,L1594)+COUNTIF(View_full!I:I,N1594)</f>
        <v>1</v>
      </c>
      <c r="AV1594">
        <f>COUNTIFS(Property_Manual!$A$2:$A$1206,Raw!L1594,Property_Manual!$B$2:$B$1206,Raw!M1594,Property_Manual!$C$2:$C$1206,Raw!N1594,Property_Manual!$D$2:$D$1206,Raw!O1594,Property_Manual!$F$2:$F$1206,"x")</f>
        <v>0</v>
      </c>
      <c r="AW1594" t="str">
        <f t="shared" si="772"/>
        <v>"DG","PieceDg","containedItems","Core","Item",7,"Dangerous Goods subtype of Piece","Reference to the item(s) contained in the piece","true","false","ItemDg","https://onerecord.iata.org/ns/cargo#PieceDg","https://onerecord.iata.org/ns/cargo#containedItems","https://onerecord.iata.org/ns/cargo#Item"</v>
      </c>
      <c r="AX1594" t="str">
        <f t="shared" si="773"/>
        <v/>
      </c>
      <c r="AY1594" t="str">
        <f t="shared" si="774"/>
        <v/>
      </c>
    </row>
    <row r="1595" spans="1:51" x14ac:dyDescent="0.2">
      <c r="A1595" s="5" t="s">
        <v>1254</v>
      </c>
      <c r="B1595" s="5" t="s">
        <v>1207</v>
      </c>
      <c r="C1595" s="5" t="s">
        <v>626</v>
      </c>
      <c r="D1595" s="5" t="s">
        <v>120</v>
      </c>
      <c r="E1595" s="5" t="s">
        <v>20</v>
      </c>
      <c r="F1595" s="5" t="s">
        <v>109</v>
      </c>
      <c r="H1595" t="s">
        <v>137</v>
      </c>
      <c r="I1595" s="5" t="s">
        <v>1093</v>
      </c>
      <c r="J1595" s="5" t="s">
        <v>121</v>
      </c>
      <c r="K1595" s="5" t="s">
        <v>1833</v>
      </c>
      <c r="L1595" t="str">
        <f t="shared" si="744"/>
        <v>PieceDg</v>
      </c>
      <c r="M1595" t="str">
        <f t="shared" si="745"/>
        <v>containedPieces</v>
      </c>
      <c r="N1595" t="str">
        <f t="shared" si="746"/>
        <v>Piece</v>
      </c>
      <c r="O1595" t="str">
        <f t="shared" si="747"/>
        <v>inPiece</v>
      </c>
      <c r="P1595" t="str">
        <f t="shared" si="748"/>
        <v>PieceLiveAnimals|PieceDg</v>
      </c>
      <c r="Q1595" t="str">
        <f t="shared" si="749"/>
        <v>Object</v>
      </c>
      <c r="R1595" t="str">
        <f t="shared" si="750"/>
        <v>"DG"</v>
      </c>
      <c r="S1595" t="str">
        <f t="shared" si="751"/>
        <v>"PieceDg"</v>
      </c>
      <c r="T1595" t="str">
        <f t="shared" si="752"/>
        <v>"containedPieces"</v>
      </c>
      <c r="U1595" t="str">
        <f t="shared" si="753"/>
        <v>"Core"</v>
      </c>
      <c r="V1595" t="str">
        <f t="shared" si="754"/>
        <v>"Piece"</v>
      </c>
      <c r="W1595">
        <f>IF($A1595="Implicit","",COUNTIFS($C$8:C1595,C1595,$A$8:A1595,"Explicit"))</f>
        <v>8</v>
      </c>
      <c r="X1595" t="str">
        <f t="shared" si="755"/>
        <v>"Dangerous Goods subtype of Piece"</v>
      </c>
      <c r="Y1595" t="str">
        <f t="shared" si="756"/>
        <v>"Details of contained piece(s)"</v>
      </c>
      <c r="Z1595" t="str">
        <f t="shared" si="757"/>
        <v>"true"</v>
      </c>
      <c r="AA1595" t="str">
        <f t="shared" si="758"/>
        <v>"false"</v>
      </c>
      <c r="AB1595" t="str">
        <f t="shared" si="759"/>
        <v>"PieceLiveAnimals|PieceDg"</v>
      </c>
      <c r="AC1595" t="str">
        <f t="shared" si="760"/>
        <v>"https://onerecord.iata.org/ns/cargo#PieceDg"</v>
      </c>
      <c r="AD1595" t="str">
        <f t="shared" si="761"/>
        <v>"https://onerecord.iata.org/ns/cargo#containedPieces"</v>
      </c>
      <c r="AE1595" t="str">
        <f t="shared" si="762"/>
        <v>"https://onerecord.iata.org/ns/cargo#Piece"</v>
      </c>
      <c r="AF1595" t="str">
        <f t="shared" si="763"/>
        <v>"DG","PieceDg","containedPieces","Core","Piece",8,"Dangerous Goods subtype of Piece","Details of contained piece(s)","true","false","PieceLiveAnimals|PieceDg","https://onerecord.iata.org/ns/cargo#PieceDg","https://onerecord.iata.org/ns/cargo#containedPieces","https://onerecord.iata.org/ns/cargo#Piece"</v>
      </c>
      <c r="AG1595" t="str">
        <f t="shared" si="764"/>
        <v>"DG.PieceDg"</v>
      </c>
      <c r="AH1595" t="str">
        <f t="shared" si="765"/>
        <v>"containedPieces"</v>
      </c>
      <c r="AI1595" t="str">
        <f t="shared" si="766"/>
        <v>"Core.Piece"</v>
      </c>
      <c r="AJ1595" t="str">
        <f t="shared" si="767"/>
        <v>"inPiece"</v>
      </c>
      <c r="AK1595" t="str">
        <f t="shared" si="768"/>
        <v>"hasMany"</v>
      </c>
      <c r="AL1595" t="str">
        <f t="shared" si="769"/>
        <v>"DG.PieceDg","containedPieces","Core.Piece","inPiece","hasMany"</v>
      </c>
      <c r="AN1595">
        <f>COUNTIF(View_conceptual!G:G,L1595)</f>
        <v>0</v>
      </c>
      <c r="AO1595">
        <f>COUNTIF(View_conceptual!H:H,L1595)+COUNTIF(View_conceptual!I:I,N1595)</f>
        <v>1</v>
      </c>
      <c r="AQ1595" t="str">
        <f t="shared" si="770"/>
        <v/>
      </c>
      <c r="AR1595" t="str">
        <f t="shared" si="771"/>
        <v/>
      </c>
      <c r="AT1595">
        <f>COUNTIF(View_full!G:G,L1595)</f>
        <v>1</v>
      </c>
      <c r="AU1595">
        <f>COUNTIF(View_full!H:H,L1595)+COUNTIF(View_full!I:I,N1595)</f>
        <v>1</v>
      </c>
      <c r="AV1595">
        <f>COUNTIFS(Property_Manual!$A$2:$A$1206,Raw!L1595,Property_Manual!$B$2:$B$1206,Raw!M1595,Property_Manual!$C$2:$C$1206,Raw!N1595,Property_Manual!$D$2:$D$1206,Raw!O1595,Property_Manual!$F$2:$F$1206,"x")</f>
        <v>0</v>
      </c>
      <c r="AW1595" t="str">
        <f t="shared" si="772"/>
        <v>"DG","PieceDg","containedPieces","Core","Piece",8,"Dangerous Goods subtype of Piece","Details of contained piece(s)","true","false","PieceLiveAnimals|PieceDg","https://onerecord.iata.org/ns/cargo#PieceDg","https://onerecord.iata.org/ns/cargo#containedPieces","https://onerecord.iata.org/ns/cargo#Piece"</v>
      </c>
      <c r="AX1595" t="str">
        <f t="shared" si="773"/>
        <v/>
      </c>
      <c r="AY1595" t="str">
        <f t="shared" si="774"/>
        <v/>
      </c>
    </row>
    <row r="1596" spans="1:51" x14ac:dyDescent="0.2">
      <c r="A1596" s="5" t="s">
        <v>1254</v>
      </c>
      <c r="B1596" s="5" t="s">
        <v>1207</v>
      </c>
      <c r="C1596" s="5" t="s">
        <v>626</v>
      </c>
      <c r="D1596" s="5" t="s">
        <v>122</v>
      </c>
      <c r="E1596" s="5" t="s">
        <v>49</v>
      </c>
      <c r="F1596" s="5" t="s">
        <v>58</v>
      </c>
      <c r="G1596">
        <v>1</v>
      </c>
      <c r="I1596" s="5" t="s">
        <v>1093</v>
      </c>
      <c r="J1596" s="5" t="s">
        <v>123</v>
      </c>
      <c r="K1596" s="5"/>
      <c r="L1596" t="str">
        <f t="shared" si="744"/>
        <v>PieceDg</v>
      </c>
      <c r="M1596" t="str">
        <f t="shared" si="745"/>
        <v>contentProductionCountry</v>
      </c>
      <c r="N1596" t="str">
        <f t="shared" si="746"/>
        <v>CodeListElement</v>
      </c>
      <c r="O1596" t="str">
        <f t="shared" si="747"/>
        <v/>
      </c>
      <c r="P1596" t="str">
        <f t="shared" si="748"/>
        <v/>
      </c>
      <c r="Q1596" t="str">
        <f t="shared" si="749"/>
        <v>Object</v>
      </c>
      <c r="R1596" t="str">
        <f t="shared" si="750"/>
        <v>"DG"</v>
      </c>
      <c r="S1596" t="str">
        <f t="shared" si="751"/>
        <v>"PieceDg"</v>
      </c>
      <c r="T1596" t="str">
        <f t="shared" si="752"/>
        <v>"contentProductionCountry"</v>
      </c>
      <c r="U1596" t="str">
        <f t="shared" si="753"/>
        <v>"Embedded"</v>
      </c>
      <c r="V1596" t="str">
        <f t="shared" si="754"/>
        <v>"CodeListElement"</v>
      </c>
      <c r="W1596">
        <f>IF($A1596="Implicit","",COUNTIFS($C$8:C1596,C1596,$A$8:A1596,"Explicit"))</f>
        <v>9</v>
      </c>
      <c r="X1596" t="str">
        <f t="shared" si="755"/>
        <v>"Dangerous Goods subtype of Piece"</v>
      </c>
      <c r="Y1596" t="str">
        <f t="shared" si="756"/>
        <v>"Goods production country; mandatory when there are no Items. Refer ISO 3166-2"</v>
      </c>
      <c r="Z1596" t="str">
        <f t="shared" si="757"/>
        <v>"false"</v>
      </c>
      <c r="AA1596" t="str">
        <f t="shared" si="758"/>
        <v>"false"</v>
      </c>
      <c r="AB1596" t="str">
        <f t="shared" si="759"/>
        <v>""</v>
      </c>
      <c r="AC1596" t="str">
        <f t="shared" si="760"/>
        <v>"https://onerecord.iata.org/ns/cargo#PieceDg"</v>
      </c>
      <c r="AD1596" t="str">
        <f t="shared" si="761"/>
        <v>"https://onerecord.iata.org/ns/cargo#contentProductionCountry"</v>
      </c>
      <c r="AE1596" t="str">
        <f t="shared" si="762"/>
        <v>"https://onerecord.iata.org/ns/cargo#CodeListElement"</v>
      </c>
      <c r="AF1596" t="str">
        <f t="shared" si="763"/>
        <v>"DG","PieceDg","contentProductionCountry","Embedded","CodeListElement",9,"Dangerous Goods subtype of Piece","Goods production country; mandatory when there are no Items. Refer ISO 3166-2","false","false","","https://onerecord.iata.org/ns/cargo#PieceDg","https://onerecord.iata.org/ns/cargo#contentProductionCountry","https://onerecord.iata.org/ns/cargo#CodeListElement"</v>
      </c>
      <c r="AG1596" t="str">
        <f t="shared" si="764"/>
        <v>"DG.PieceDg"</v>
      </c>
      <c r="AH1596" t="str">
        <f t="shared" si="765"/>
        <v>"contentProductionCountry"</v>
      </c>
      <c r="AI1596" t="str">
        <f t="shared" si="766"/>
        <v>"Embedded.CodeListElement"</v>
      </c>
      <c r="AJ1596" t="str">
        <f t="shared" si="767"/>
        <v>""</v>
      </c>
      <c r="AK1596" t="str">
        <f t="shared" si="768"/>
        <v>"hasOne"</v>
      </c>
      <c r="AL1596" t="str">
        <f t="shared" si="769"/>
        <v>"DG.PieceDg","contentProductionCountry","Embedded.CodeListElement","","hasOne"</v>
      </c>
      <c r="AN1596">
        <f>COUNTIF(View_conceptual!G:G,L1596)</f>
        <v>0</v>
      </c>
      <c r="AO1596">
        <f>COUNTIF(View_conceptual!H:H,L1596)+COUNTIF(View_conceptual!I:I,N1596)</f>
        <v>0</v>
      </c>
      <c r="AQ1596" t="str">
        <f t="shared" si="770"/>
        <v/>
      </c>
      <c r="AR1596" t="str">
        <f t="shared" si="771"/>
        <v/>
      </c>
      <c r="AT1596">
        <f>COUNTIF(View_full!G:G,L1596)</f>
        <v>1</v>
      </c>
      <c r="AU1596">
        <f>COUNTIF(View_full!H:H,L1596)+COUNTIF(View_full!I:I,N1596)</f>
        <v>0</v>
      </c>
      <c r="AV1596">
        <f>COUNTIFS(Property_Manual!$A$2:$A$1206,Raw!L1596,Property_Manual!$B$2:$B$1206,Raw!M1596,Property_Manual!$C$2:$C$1206,Raw!N1596,Property_Manual!$D$2:$D$1206,Raw!O1596,Property_Manual!$F$2:$F$1206,"x")</f>
        <v>0</v>
      </c>
      <c r="AW1596" t="str">
        <f t="shared" si="772"/>
        <v>"DG","PieceDg","contentProductionCountry","Embedded","CodeListElement",9,"Dangerous Goods subtype of Piece","Goods production country; mandatory when there are no Items. Refer ISO 3166-2","false","false","","https://onerecord.iata.org/ns/cargo#PieceDg","https://onerecord.iata.org/ns/cargo#contentProductionCountry","https://onerecord.iata.org/ns/cargo#CodeListElement"</v>
      </c>
      <c r="AX1596" t="str">
        <f t="shared" si="773"/>
        <v/>
      </c>
      <c r="AY1596" t="str">
        <f t="shared" si="774"/>
        <v/>
      </c>
    </row>
    <row r="1597" spans="1:51" x14ac:dyDescent="0.2">
      <c r="A1597" s="5" t="s">
        <v>1254</v>
      </c>
      <c r="B1597" s="5" t="s">
        <v>1207</v>
      </c>
      <c r="C1597" s="5" t="s">
        <v>626</v>
      </c>
      <c r="D1597" s="5" t="s">
        <v>124</v>
      </c>
      <c r="E1597" t="s">
        <v>20</v>
      </c>
      <c r="F1597" s="5" t="s">
        <v>125</v>
      </c>
      <c r="H1597" t="s">
        <v>536</v>
      </c>
      <c r="I1597" s="5" t="s">
        <v>1093</v>
      </c>
      <c r="J1597" s="5" t="s">
        <v>126</v>
      </c>
      <c r="K1597" s="5" t="s">
        <v>526</v>
      </c>
      <c r="L1597" t="str">
        <f t="shared" si="744"/>
        <v>PieceDg</v>
      </c>
      <c r="M1597" t="str">
        <f t="shared" si="745"/>
        <v>contentProducts</v>
      </c>
      <c r="N1597" t="str">
        <f t="shared" si="746"/>
        <v>Product</v>
      </c>
      <c r="O1597" t="str">
        <f t="shared" si="747"/>
        <v>describedObjects</v>
      </c>
      <c r="P1597" t="str">
        <f t="shared" si="748"/>
        <v>ProductDg</v>
      </c>
      <c r="Q1597" t="str">
        <f t="shared" si="749"/>
        <v>Object</v>
      </c>
      <c r="R1597" t="str">
        <f t="shared" si="750"/>
        <v>"DG"</v>
      </c>
      <c r="S1597" t="str">
        <f t="shared" si="751"/>
        <v>"PieceDg"</v>
      </c>
      <c r="T1597" t="str">
        <f t="shared" si="752"/>
        <v>"contentProducts"</v>
      </c>
      <c r="U1597" t="str">
        <f t="shared" si="753"/>
        <v>"Core"</v>
      </c>
      <c r="V1597" t="str">
        <f t="shared" si="754"/>
        <v>"Product"</v>
      </c>
      <c r="W1597">
        <f>IF($A1597="Implicit","",COUNTIFS($C$8:C1597,C1597,$A$8:A1597,"Explicit"))</f>
        <v>10</v>
      </c>
      <c r="X1597" t="str">
        <f t="shared" si="755"/>
        <v>"Dangerous Goods subtype of Piece"</v>
      </c>
      <c r="Y1597" t="str">
        <f t="shared" si="756"/>
        <v>"Reference to the Products describing the content of the Piece; mandatory if no data on Item level is used"</v>
      </c>
      <c r="Z1597" t="str">
        <f t="shared" si="757"/>
        <v>"true"</v>
      </c>
      <c r="AA1597" t="str">
        <f t="shared" si="758"/>
        <v>"false"</v>
      </c>
      <c r="AB1597" t="str">
        <f t="shared" si="759"/>
        <v>"ProductDg"</v>
      </c>
      <c r="AC1597" t="str">
        <f t="shared" si="760"/>
        <v>"https://onerecord.iata.org/ns/cargo#PieceDg"</v>
      </c>
      <c r="AD1597" t="str">
        <f t="shared" si="761"/>
        <v>"https://onerecord.iata.org/ns/cargo#contentProducts"</v>
      </c>
      <c r="AE1597" t="str">
        <f t="shared" si="762"/>
        <v>"https://onerecord.iata.org/ns/cargo#Product"</v>
      </c>
      <c r="AF1597" t="str">
        <f t="shared" si="763"/>
        <v>"DG","PieceDg","contentProducts","Core","Product",10,"Dangerous Goods subtype of Piece","Reference to the Products describing the content of the Piece; mandatory if no data on Item level is used","true","false","ProductDg","https://onerecord.iata.org/ns/cargo#PieceDg","https://onerecord.iata.org/ns/cargo#contentProducts","https://onerecord.iata.org/ns/cargo#Product"</v>
      </c>
      <c r="AG1597" t="str">
        <f t="shared" si="764"/>
        <v>"DG.PieceDg"</v>
      </c>
      <c r="AH1597" t="str">
        <f t="shared" si="765"/>
        <v>"contentProducts"</v>
      </c>
      <c r="AI1597" t="str">
        <f t="shared" si="766"/>
        <v>"Core.Product"</v>
      </c>
      <c r="AJ1597" t="str">
        <f t="shared" si="767"/>
        <v>"describedObjects"</v>
      </c>
      <c r="AK1597" t="str">
        <f t="shared" si="768"/>
        <v>"hasMany"</v>
      </c>
      <c r="AL1597" t="str">
        <f t="shared" si="769"/>
        <v>"DG.PieceDg","contentProducts","Core.Product","describedObjects","hasMany"</v>
      </c>
      <c r="AN1597">
        <f>COUNTIF(View_conceptual!G:G,L1597)</f>
        <v>0</v>
      </c>
      <c r="AO1597">
        <f>COUNTIF(View_conceptual!H:H,L1597)+COUNTIF(View_conceptual!I:I,N1597)</f>
        <v>1</v>
      </c>
      <c r="AQ1597" t="str">
        <f t="shared" si="770"/>
        <v/>
      </c>
      <c r="AR1597" t="str">
        <f t="shared" si="771"/>
        <v/>
      </c>
      <c r="AT1597">
        <f>COUNTIF(View_full!G:G,L1597)</f>
        <v>1</v>
      </c>
      <c r="AU1597">
        <f>COUNTIF(View_full!H:H,L1597)+COUNTIF(View_full!I:I,N1597)</f>
        <v>1</v>
      </c>
      <c r="AV1597">
        <f>COUNTIFS(Property_Manual!$A$2:$A$1206,Raw!L1597,Property_Manual!$B$2:$B$1206,Raw!M1597,Property_Manual!$C$2:$C$1206,Raw!N1597,Property_Manual!$D$2:$D$1206,Raw!O1597,Property_Manual!$F$2:$F$1206,"x")</f>
        <v>0</v>
      </c>
      <c r="AW1597" t="str">
        <f t="shared" si="772"/>
        <v>"DG","PieceDg","contentProducts","Core","Product",10,"Dangerous Goods subtype of Piece","Reference to the Products describing the content of the Piece; mandatory if no data on Item level is used","true","false","ProductDg","https://onerecord.iata.org/ns/cargo#PieceDg","https://onerecord.iata.org/ns/cargo#contentProducts","https://onerecord.iata.org/ns/cargo#Product"</v>
      </c>
      <c r="AX1597" t="str">
        <f t="shared" si="773"/>
        <v/>
      </c>
      <c r="AY1597" t="str">
        <f t="shared" si="774"/>
        <v/>
      </c>
    </row>
    <row r="1598" spans="1:51" x14ac:dyDescent="0.2">
      <c r="A1598" s="5" t="s">
        <v>1254</v>
      </c>
      <c r="B1598" s="5" t="s">
        <v>1207</v>
      </c>
      <c r="C1598" s="5" t="s">
        <v>626</v>
      </c>
      <c r="D1598" s="5" t="s">
        <v>127</v>
      </c>
      <c r="E1598" t="s">
        <v>20</v>
      </c>
      <c r="F1598" s="5" t="s">
        <v>128</v>
      </c>
      <c r="H1598" t="s">
        <v>555</v>
      </c>
      <c r="I1598" s="5" t="s">
        <v>1093</v>
      </c>
      <c r="J1598" s="5" t="s">
        <v>129</v>
      </c>
      <c r="K1598" s="5"/>
      <c r="L1598" t="str">
        <f t="shared" si="744"/>
        <v>PieceDg</v>
      </c>
      <c r="M1598" t="str">
        <f t="shared" si="745"/>
        <v>customsInformation</v>
      </c>
      <c r="N1598" t="str">
        <f t="shared" si="746"/>
        <v>CustomsInformation</v>
      </c>
      <c r="O1598" t="str">
        <f t="shared" si="747"/>
        <v>issuedForPiece</v>
      </c>
      <c r="P1598" t="str">
        <f t="shared" si="748"/>
        <v/>
      </c>
      <c r="Q1598" t="str">
        <f t="shared" si="749"/>
        <v>Object</v>
      </c>
      <c r="R1598" t="str">
        <f t="shared" si="750"/>
        <v>"DG"</v>
      </c>
      <c r="S1598" t="str">
        <f t="shared" si="751"/>
        <v>"PieceDg"</v>
      </c>
      <c r="T1598" t="str">
        <f t="shared" si="752"/>
        <v>"customsInformation"</v>
      </c>
      <c r="U1598" t="str">
        <f t="shared" si="753"/>
        <v>"Core"</v>
      </c>
      <c r="V1598" t="str">
        <f t="shared" si="754"/>
        <v>"CustomsInformation"</v>
      </c>
      <c r="W1598">
        <f>IF($A1598="Implicit","",COUNTIFS($C$8:C1598,C1598,$A$8:A1598,"Explicit"))</f>
        <v>11</v>
      </c>
      <c r="X1598" t="str">
        <f t="shared" si="755"/>
        <v>"Dangerous Goods subtype of Piece"</v>
      </c>
      <c r="Y1598" t="str">
        <f t="shared" si="756"/>
        <v>"Customs details"</v>
      </c>
      <c r="Z1598" t="str">
        <f t="shared" si="757"/>
        <v>"true"</v>
      </c>
      <c r="AA1598" t="str">
        <f t="shared" si="758"/>
        <v>"false"</v>
      </c>
      <c r="AB1598" t="str">
        <f t="shared" si="759"/>
        <v>""</v>
      </c>
      <c r="AC1598" t="str">
        <f t="shared" si="760"/>
        <v>"https://onerecord.iata.org/ns/cargo#PieceDg"</v>
      </c>
      <c r="AD1598" t="str">
        <f t="shared" si="761"/>
        <v>"https://onerecord.iata.org/ns/cargo#customsInformation"</v>
      </c>
      <c r="AE1598" t="str">
        <f t="shared" si="762"/>
        <v>"https://onerecord.iata.org/ns/cargo#CustomsInformation"</v>
      </c>
      <c r="AF1598" t="str">
        <f t="shared" si="763"/>
        <v>"DG","PieceDg","customsInformation","Core","CustomsInformation",11,"Dangerous Goods subtype of Piece","Customs details","true","false","","https://onerecord.iata.org/ns/cargo#PieceDg","https://onerecord.iata.org/ns/cargo#customsInformation","https://onerecord.iata.org/ns/cargo#CustomsInformation"</v>
      </c>
      <c r="AG1598" t="str">
        <f t="shared" si="764"/>
        <v>"DG.PieceDg"</v>
      </c>
      <c r="AH1598" t="str">
        <f t="shared" si="765"/>
        <v>"customsInformation"</v>
      </c>
      <c r="AI1598" t="str">
        <f t="shared" si="766"/>
        <v>"Core.CustomsInformation"</v>
      </c>
      <c r="AJ1598" t="str">
        <f t="shared" si="767"/>
        <v>"issuedForPiece"</v>
      </c>
      <c r="AK1598" t="str">
        <f t="shared" si="768"/>
        <v>"hasMany"</v>
      </c>
      <c r="AL1598" t="str">
        <f t="shared" si="769"/>
        <v>"DG.PieceDg","customsInformation","Core.CustomsInformation","issuedForPiece","hasMany"</v>
      </c>
      <c r="AN1598">
        <f>COUNTIF(View_conceptual!G:G,L1598)</f>
        <v>0</v>
      </c>
      <c r="AO1598">
        <f>COUNTIF(View_conceptual!H:H,L1598)+COUNTIF(View_conceptual!I:I,N1598)</f>
        <v>0</v>
      </c>
      <c r="AQ1598" t="str">
        <f t="shared" si="770"/>
        <v/>
      </c>
      <c r="AR1598" t="str">
        <f t="shared" si="771"/>
        <v/>
      </c>
      <c r="AT1598">
        <f>COUNTIF(View_full!G:G,L1598)</f>
        <v>1</v>
      </c>
      <c r="AU1598">
        <f>COUNTIF(View_full!H:H,L1598)+COUNTIF(View_full!I:I,N1598)</f>
        <v>1</v>
      </c>
      <c r="AV1598">
        <f>COUNTIFS(Property_Manual!$A$2:$A$1206,Raw!L1598,Property_Manual!$B$2:$B$1206,Raw!M1598,Property_Manual!$C$2:$C$1206,Raw!N1598,Property_Manual!$D$2:$D$1206,Raw!O1598,Property_Manual!$F$2:$F$1206,"x")</f>
        <v>0</v>
      </c>
      <c r="AW1598" t="str">
        <f t="shared" si="772"/>
        <v>"DG","PieceDg","customsInformation","Core","CustomsInformation",11,"Dangerous Goods subtype of Piece","Customs details","true","false","","https://onerecord.iata.org/ns/cargo#PieceDg","https://onerecord.iata.org/ns/cargo#customsInformation","https://onerecord.iata.org/ns/cargo#CustomsInformation"</v>
      </c>
      <c r="AX1598" t="str">
        <f t="shared" si="773"/>
        <v/>
      </c>
      <c r="AY1598" t="str">
        <f t="shared" si="774"/>
        <v/>
      </c>
    </row>
    <row r="1599" spans="1:51" x14ac:dyDescent="0.2">
      <c r="A1599" s="5" t="s">
        <v>1254</v>
      </c>
      <c r="B1599" s="5" t="s">
        <v>1207</v>
      </c>
      <c r="C1599" s="5" t="s">
        <v>626</v>
      </c>
      <c r="D1599" s="5" t="s">
        <v>130</v>
      </c>
      <c r="E1599" t="s">
        <v>49</v>
      </c>
      <c r="F1599" s="5" t="s">
        <v>131</v>
      </c>
      <c r="G1599">
        <v>1</v>
      </c>
      <c r="I1599" s="5" t="s">
        <v>1093</v>
      </c>
      <c r="J1599" s="5" t="s">
        <v>132</v>
      </c>
      <c r="K1599" s="5"/>
      <c r="L1599" t="str">
        <f t="shared" si="744"/>
        <v>PieceDg</v>
      </c>
      <c r="M1599" t="str">
        <f t="shared" si="745"/>
        <v>dimensions</v>
      </c>
      <c r="N1599" t="str">
        <f t="shared" si="746"/>
        <v>Dimensions</v>
      </c>
      <c r="O1599" t="str">
        <f t="shared" si="747"/>
        <v/>
      </c>
      <c r="P1599" t="str">
        <f t="shared" si="748"/>
        <v/>
      </c>
      <c r="Q1599" t="str">
        <f t="shared" si="749"/>
        <v>Object</v>
      </c>
      <c r="R1599" t="str">
        <f t="shared" si="750"/>
        <v>"DG"</v>
      </c>
      <c r="S1599" t="str">
        <f t="shared" si="751"/>
        <v>"PieceDg"</v>
      </c>
      <c r="T1599" t="str">
        <f t="shared" si="752"/>
        <v>"dimensions"</v>
      </c>
      <c r="U1599" t="str">
        <f t="shared" si="753"/>
        <v>"Embedded"</v>
      </c>
      <c r="V1599" t="str">
        <f t="shared" si="754"/>
        <v>"Dimensions"</v>
      </c>
      <c r="W1599">
        <f>IF($A1599="Implicit","",COUNTIFS($C$8:C1599,C1599,$A$8:A1599,"Explicit"))</f>
        <v>12</v>
      </c>
      <c r="X1599" t="str">
        <f t="shared" si="755"/>
        <v>"Dangerous Goods subtype of Piece"</v>
      </c>
      <c r="Y1599" t="str">
        <f t="shared" si="756"/>
        <v>"Dimensions details"</v>
      </c>
      <c r="Z1599" t="str">
        <f t="shared" si="757"/>
        <v>"false"</v>
      </c>
      <c r="AA1599" t="str">
        <f t="shared" si="758"/>
        <v>"false"</v>
      </c>
      <c r="AB1599" t="str">
        <f t="shared" si="759"/>
        <v>""</v>
      </c>
      <c r="AC1599" t="str">
        <f t="shared" si="760"/>
        <v>"https://onerecord.iata.org/ns/cargo#PieceDg"</v>
      </c>
      <c r="AD1599" t="str">
        <f t="shared" si="761"/>
        <v>"https://onerecord.iata.org/ns/cargo#dimensions"</v>
      </c>
      <c r="AE1599" t="str">
        <f t="shared" si="762"/>
        <v>"https://onerecord.iata.org/ns/cargo#Dimensions"</v>
      </c>
      <c r="AF1599" t="str">
        <f t="shared" si="763"/>
        <v>"DG","PieceDg","dimensions","Embedded","Dimensions",12,"Dangerous Goods subtype of Piece","Dimensions details","false","false","","https://onerecord.iata.org/ns/cargo#PieceDg","https://onerecord.iata.org/ns/cargo#dimensions","https://onerecord.iata.org/ns/cargo#Dimensions"</v>
      </c>
      <c r="AG1599" t="str">
        <f t="shared" si="764"/>
        <v>"DG.PieceDg"</v>
      </c>
      <c r="AH1599" t="str">
        <f t="shared" si="765"/>
        <v>"dimensions"</v>
      </c>
      <c r="AI1599" t="str">
        <f t="shared" si="766"/>
        <v>"Embedded.Dimensions"</v>
      </c>
      <c r="AJ1599" t="str">
        <f t="shared" si="767"/>
        <v>""</v>
      </c>
      <c r="AK1599" t="str">
        <f t="shared" si="768"/>
        <v>"hasOne"</v>
      </c>
      <c r="AL1599" t="str">
        <f t="shared" si="769"/>
        <v>"DG.PieceDg","dimensions","Embedded.Dimensions","","hasOne"</v>
      </c>
      <c r="AN1599">
        <f>COUNTIF(View_conceptual!G:G,L1599)</f>
        <v>0</v>
      </c>
      <c r="AO1599">
        <f>COUNTIF(View_conceptual!H:H,L1599)+COUNTIF(View_conceptual!I:I,N1599)</f>
        <v>0</v>
      </c>
      <c r="AQ1599" t="str">
        <f t="shared" si="770"/>
        <v/>
      </c>
      <c r="AR1599" t="str">
        <f t="shared" si="771"/>
        <v/>
      </c>
      <c r="AT1599">
        <f>COUNTIF(View_full!G:G,L1599)</f>
        <v>1</v>
      </c>
      <c r="AU1599">
        <f>COUNTIF(View_full!H:H,L1599)+COUNTIF(View_full!I:I,N1599)</f>
        <v>0</v>
      </c>
      <c r="AV1599">
        <f>COUNTIFS(Property_Manual!$A$2:$A$1206,Raw!L1599,Property_Manual!$B$2:$B$1206,Raw!M1599,Property_Manual!$C$2:$C$1206,Raw!N1599,Property_Manual!$D$2:$D$1206,Raw!O1599,Property_Manual!$F$2:$F$1206,"x")</f>
        <v>0</v>
      </c>
      <c r="AW1599" t="str">
        <f t="shared" si="772"/>
        <v>"DG","PieceDg","dimensions","Embedded","Dimensions",12,"Dangerous Goods subtype of Piece","Dimensions details","false","false","","https://onerecord.iata.org/ns/cargo#PieceDg","https://onerecord.iata.org/ns/cargo#dimensions","https://onerecord.iata.org/ns/cargo#Dimensions"</v>
      </c>
      <c r="AX1599" t="str">
        <f t="shared" si="773"/>
        <v/>
      </c>
      <c r="AY1599" t="str">
        <f t="shared" si="774"/>
        <v/>
      </c>
    </row>
    <row r="1600" spans="1:51" x14ac:dyDescent="0.2">
      <c r="A1600" s="5" t="s">
        <v>1254</v>
      </c>
      <c r="B1600" s="5" t="s">
        <v>1207</v>
      </c>
      <c r="C1600" s="5" t="s">
        <v>626</v>
      </c>
      <c r="D1600" s="5" t="s">
        <v>133</v>
      </c>
      <c r="E1600" s="5" t="s">
        <v>49</v>
      </c>
      <c r="F1600" s="5" t="s">
        <v>58</v>
      </c>
      <c r="G1600">
        <v>1</v>
      </c>
      <c r="I1600" s="5" t="s">
        <v>1093</v>
      </c>
      <c r="J1600" s="5" t="s">
        <v>134</v>
      </c>
      <c r="K1600" s="5"/>
      <c r="L1600" t="str">
        <f t="shared" si="744"/>
        <v>PieceDg</v>
      </c>
      <c r="M1600" t="str">
        <f t="shared" si="745"/>
        <v>fulfillsUldTypeCode</v>
      </c>
      <c r="N1600" t="str">
        <f t="shared" si="746"/>
        <v>CodeListElement</v>
      </c>
      <c r="O1600" t="str">
        <f t="shared" si="747"/>
        <v/>
      </c>
      <c r="P1600" t="str">
        <f t="shared" si="748"/>
        <v/>
      </c>
      <c r="Q1600" t="str">
        <f t="shared" si="749"/>
        <v>Object</v>
      </c>
      <c r="R1600" t="str">
        <f t="shared" si="750"/>
        <v>"DG"</v>
      </c>
      <c r="S1600" t="str">
        <f t="shared" si="751"/>
        <v>"PieceDg"</v>
      </c>
      <c r="T1600" t="str">
        <f t="shared" si="752"/>
        <v>"fulfillsUldTypeCode"</v>
      </c>
      <c r="U1600" t="str">
        <f t="shared" si="753"/>
        <v>"Embedded"</v>
      </c>
      <c r="V1600" t="str">
        <f t="shared" si="754"/>
        <v>"CodeListElement"</v>
      </c>
      <c r="W1600">
        <f>IF($A1600="Implicit","",COUNTIFS($C$8:C1600,C1600,$A$8:A1600,"Explicit"))</f>
        <v>13</v>
      </c>
      <c r="X1600" t="str">
        <f t="shared" si="755"/>
        <v>"Dangerous Goods subtype of Piece"</v>
      </c>
      <c r="Y1600" t="str">
        <f t="shared" si="756"/>
        <v>"Text holding an ULD Type Code if the Piece fulfills it before UnitComposition"</v>
      </c>
      <c r="Z1600" t="str">
        <f t="shared" si="757"/>
        <v>"false"</v>
      </c>
      <c r="AA1600" t="str">
        <f t="shared" si="758"/>
        <v>"false"</v>
      </c>
      <c r="AB1600" t="str">
        <f t="shared" si="759"/>
        <v>""</v>
      </c>
      <c r="AC1600" t="str">
        <f t="shared" si="760"/>
        <v>"https://onerecord.iata.org/ns/cargo#PieceDg"</v>
      </c>
      <c r="AD1600" t="str">
        <f t="shared" si="761"/>
        <v>"https://onerecord.iata.org/ns/cargo#fulfillsUldTypeCode"</v>
      </c>
      <c r="AE1600" t="str">
        <f t="shared" si="762"/>
        <v>"https://onerecord.iata.org/ns/cargo#CodeListElement"</v>
      </c>
      <c r="AF1600" t="str">
        <f t="shared" si="763"/>
        <v>"DG","PieceDg","fulfillsUldTypeCode","Embedded","CodeListElement",13,"Dangerous Goods subtype of Piece","Text holding an ULD Type Code if the Piece fulfills it before UnitComposition","false","false","","https://onerecord.iata.org/ns/cargo#PieceDg","https://onerecord.iata.org/ns/cargo#fulfillsUldTypeCode","https://onerecord.iata.org/ns/cargo#CodeListElement"</v>
      </c>
      <c r="AG1600" t="str">
        <f t="shared" si="764"/>
        <v>"DG.PieceDg"</v>
      </c>
      <c r="AH1600" t="str">
        <f t="shared" si="765"/>
        <v>"fulfillsUldTypeCode"</v>
      </c>
      <c r="AI1600" t="str">
        <f t="shared" si="766"/>
        <v>"Embedded.CodeListElement"</v>
      </c>
      <c r="AJ1600" t="str">
        <f t="shared" si="767"/>
        <v>""</v>
      </c>
      <c r="AK1600" t="str">
        <f t="shared" si="768"/>
        <v>"hasOne"</v>
      </c>
      <c r="AL1600" t="str">
        <f t="shared" si="769"/>
        <v>"DG.PieceDg","fulfillsUldTypeCode","Embedded.CodeListElement","","hasOne"</v>
      </c>
      <c r="AN1600">
        <f>COUNTIF(View_conceptual!G:G,L1600)</f>
        <v>0</v>
      </c>
      <c r="AO1600">
        <f>COUNTIF(View_conceptual!H:H,L1600)+COUNTIF(View_conceptual!I:I,N1600)</f>
        <v>0</v>
      </c>
      <c r="AQ1600" t="str">
        <f t="shared" si="770"/>
        <v/>
      </c>
      <c r="AR1600" t="str">
        <f t="shared" si="771"/>
        <v/>
      </c>
      <c r="AT1600">
        <f>COUNTIF(View_full!G:G,L1600)</f>
        <v>1</v>
      </c>
      <c r="AU1600">
        <f>COUNTIF(View_full!H:H,L1600)+COUNTIF(View_full!I:I,N1600)</f>
        <v>0</v>
      </c>
      <c r="AV1600">
        <f>COUNTIFS(Property_Manual!$A$2:$A$1206,Raw!L1600,Property_Manual!$B$2:$B$1206,Raw!M1600,Property_Manual!$C$2:$C$1206,Raw!N1600,Property_Manual!$D$2:$D$1206,Raw!O1600,Property_Manual!$F$2:$F$1206,"x")</f>
        <v>0</v>
      </c>
      <c r="AW1600" t="str">
        <f t="shared" si="772"/>
        <v>"DG","PieceDg","fulfillsUldTypeCode","Embedded","CodeListElement",13,"Dangerous Goods subtype of Piece","Text holding an ULD Type Code if the Piece fulfills it before UnitComposition","false","false","","https://onerecord.iata.org/ns/cargo#PieceDg","https://onerecord.iata.org/ns/cargo#fulfillsUldTypeCode","https://onerecord.iata.org/ns/cargo#CodeListElement"</v>
      </c>
      <c r="AX1600" t="str">
        <f t="shared" si="773"/>
        <v/>
      </c>
      <c r="AY1600" t="str">
        <f t="shared" si="774"/>
        <v/>
      </c>
    </row>
    <row r="1601" spans="1:51" x14ac:dyDescent="0.2">
      <c r="A1601" s="5" t="s">
        <v>1254</v>
      </c>
      <c r="B1601" s="5" t="s">
        <v>1207</v>
      </c>
      <c r="C1601" s="5" t="s">
        <v>626</v>
      </c>
      <c r="D1601" s="5" t="s">
        <v>135</v>
      </c>
      <c r="E1601" s="5" t="s">
        <v>49</v>
      </c>
      <c r="F1601" s="5" t="s">
        <v>86</v>
      </c>
      <c r="G1601">
        <v>1</v>
      </c>
      <c r="I1601" s="5" t="s">
        <v>1093</v>
      </c>
      <c r="J1601" s="5" t="s">
        <v>136</v>
      </c>
      <c r="K1601" s="5"/>
      <c r="L1601" t="str">
        <f t="shared" si="744"/>
        <v>PieceDg</v>
      </c>
      <c r="M1601" t="str">
        <f t="shared" si="745"/>
        <v>grossWeight</v>
      </c>
      <c r="N1601" t="str">
        <f t="shared" si="746"/>
        <v>Value</v>
      </c>
      <c r="O1601" t="str">
        <f t="shared" si="747"/>
        <v/>
      </c>
      <c r="P1601" t="str">
        <f t="shared" si="748"/>
        <v/>
      </c>
      <c r="Q1601" t="str">
        <f t="shared" si="749"/>
        <v>Object</v>
      </c>
      <c r="R1601" t="str">
        <f t="shared" si="750"/>
        <v>"DG"</v>
      </c>
      <c r="S1601" t="str">
        <f t="shared" si="751"/>
        <v>"PieceDg"</v>
      </c>
      <c r="T1601" t="str">
        <f t="shared" si="752"/>
        <v>"grossWeight"</v>
      </c>
      <c r="U1601" t="str">
        <f t="shared" si="753"/>
        <v>"Embedded"</v>
      </c>
      <c r="V1601" t="str">
        <f t="shared" si="754"/>
        <v>"Value"</v>
      </c>
      <c r="W1601">
        <f>IF($A1601="Implicit","",COUNTIFS($C$8:C1601,C1601,$A$8:A1601,"Explicit"))</f>
        <v>14</v>
      </c>
      <c r="X1601" t="str">
        <f t="shared" si="755"/>
        <v>"Dangerous Goods subtype of Piece"</v>
      </c>
      <c r="Y1601" t="str">
        <f t="shared" si="756"/>
        <v>"Weight details"</v>
      </c>
      <c r="Z1601" t="str">
        <f t="shared" si="757"/>
        <v>"false"</v>
      </c>
      <c r="AA1601" t="str">
        <f t="shared" si="758"/>
        <v>"false"</v>
      </c>
      <c r="AB1601" t="str">
        <f t="shared" si="759"/>
        <v>""</v>
      </c>
      <c r="AC1601" t="str">
        <f t="shared" si="760"/>
        <v>"https://onerecord.iata.org/ns/cargo#PieceDg"</v>
      </c>
      <c r="AD1601" t="str">
        <f t="shared" si="761"/>
        <v>"https://onerecord.iata.org/ns/cargo#grossWeight"</v>
      </c>
      <c r="AE1601" t="str">
        <f t="shared" si="762"/>
        <v>"https://onerecord.iata.org/ns/cargo#Value"</v>
      </c>
      <c r="AF1601" t="str">
        <f t="shared" si="763"/>
        <v>"DG","PieceDg","grossWeight","Embedded","Value",14,"Dangerous Goods subtype of Piece","Weight details","false","false","","https://onerecord.iata.org/ns/cargo#PieceDg","https://onerecord.iata.org/ns/cargo#grossWeight","https://onerecord.iata.org/ns/cargo#Value"</v>
      </c>
      <c r="AG1601" t="str">
        <f t="shared" si="764"/>
        <v>"DG.PieceDg"</v>
      </c>
      <c r="AH1601" t="str">
        <f t="shared" si="765"/>
        <v>"grossWeight"</v>
      </c>
      <c r="AI1601" t="str">
        <f t="shared" si="766"/>
        <v>"Embedded.Value"</v>
      </c>
      <c r="AJ1601" t="str">
        <f t="shared" si="767"/>
        <v>""</v>
      </c>
      <c r="AK1601" t="str">
        <f t="shared" si="768"/>
        <v>"hasOne"</v>
      </c>
      <c r="AL1601" t="str">
        <f t="shared" si="769"/>
        <v>"DG.PieceDg","grossWeight","Embedded.Value","","hasOne"</v>
      </c>
      <c r="AN1601">
        <f>COUNTIF(View_conceptual!G:G,L1601)</f>
        <v>0</v>
      </c>
      <c r="AO1601">
        <f>COUNTIF(View_conceptual!H:H,L1601)+COUNTIF(View_conceptual!I:I,N1601)</f>
        <v>0</v>
      </c>
      <c r="AQ1601" t="str">
        <f t="shared" si="770"/>
        <v/>
      </c>
      <c r="AR1601" t="str">
        <f t="shared" si="771"/>
        <v/>
      </c>
      <c r="AT1601">
        <f>COUNTIF(View_full!G:G,L1601)</f>
        <v>1</v>
      </c>
      <c r="AU1601">
        <f>COUNTIF(View_full!H:H,L1601)+COUNTIF(View_full!I:I,N1601)</f>
        <v>0</v>
      </c>
      <c r="AV1601">
        <f>COUNTIFS(Property_Manual!$A$2:$A$1206,Raw!L1601,Property_Manual!$B$2:$B$1206,Raw!M1601,Property_Manual!$C$2:$C$1206,Raw!N1601,Property_Manual!$D$2:$D$1206,Raw!O1601,Property_Manual!$F$2:$F$1206,"x")</f>
        <v>0</v>
      </c>
      <c r="AW1601" t="str">
        <f t="shared" si="772"/>
        <v>"DG","PieceDg","grossWeight","Embedded","Value",14,"Dangerous Goods subtype of Piece","Weight details","false","false","","https://onerecord.iata.org/ns/cargo#PieceDg","https://onerecord.iata.org/ns/cargo#grossWeight","https://onerecord.iata.org/ns/cargo#Value"</v>
      </c>
      <c r="AX1601" t="str">
        <f t="shared" si="773"/>
        <v/>
      </c>
      <c r="AY1601" t="str">
        <f t="shared" si="774"/>
        <v/>
      </c>
    </row>
    <row r="1602" spans="1:51" x14ac:dyDescent="0.2">
      <c r="A1602" s="5" t="s">
        <v>1254</v>
      </c>
      <c r="B1602" s="5" t="s">
        <v>1207</v>
      </c>
      <c r="C1602" s="5" t="s">
        <v>626</v>
      </c>
      <c r="D1602" s="5" t="s">
        <v>139</v>
      </c>
      <c r="E1602" s="5" t="s">
        <v>3</v>
      </c>
      <c r="F1602" s="5" t="s">
        <v>140</v>
      </c>
      <c r="G1602">
        <v>1</v>
      </c>
      <c r="I1602" s="5" t="s">
        <v>1093</v>
      </c>
      <c r="J1602" s="5" t="s">
        <v>141</v>
      </c>
      <c r="K1602" s="5"/>
      <c r="L1602" t="str">
        <f t="shared" si="744"/>
        <v>PieceDg</v>
      </c>
      <c r="M1602" t="str">
        <f t="shared" si="745"/>
        <v>loadType</v>
      </c>
      <c r="N1602" t="str">
        <f t="shared" si="746"/>
        <v>LoadType</v>
      </c>
      <c r="O1602" t="str">
        <f t="shared" si="747"/>
        <v/>
      </c>
      <c r="P1602" t="str">
        <f t="shared" si="748"/>
        <v/>
      </c>
      <c r="Q1602" t="str">
        <f t="shared" si="749"/>
        <v>Object</v>
      </c>
      <c r="R1602" t="str">
        <f t="shared" si="750"/>
        <v>"DG"</v>
      </c>
      <c r="S1602" t="str">
        <f t="shared" si="751"/>
        <v>"PieceDg"</v>
      </c>
      <c r="T1602" t="str">
        <f t="shared" si="752"/>
        <v>"loadType"</v>
      </c>
      <c r="U1602" t="str">
        <f t="shared" si="753"/>
        <v>"Enum"</v>
      </c>
      <c r="V1602" t="str">
        <f t="shared" si="754"/>
        <v>"LoadType"</v>
      </c>
      <c r="W1602">
        <f>IF($A1602="Implicit","",COUNTIFS($C$8:C1602,C1602,$A$8:A1602,"Explicit"))</f>
        <v>15</v>
      </c>
      <c r="X1602" t="str">
        <f t="shared" si="755"/>
        <v>"Dangerous Goods subtype of Piece"</v>
      </c>
      <c r="Y1602" t="str">
        <f t="shared" si="756"/>
        <v>"Load type of the shipment or piece (Bulk; ULD; Pallet; Loose)"</v>
      </c>
      <c r="Z1602" t="str">
        <f t="shared" si="757"/>
        <v>"false"</v>
      </c>
      <c r="AA1602" t="str">
        <f t="shared" si="758"/>
        <v>"true"</v>
      </c>
      <c r="AB1602" t="str">
        <f t="shared" si="759"/>
        <v>""</v>
      </c>
      <c r="AC1602" t="str">
        <f t="shared" si="760"/>
        <v>"https://onerecord.iata.org/ns/cargo#PieceDg"</v>
      </c>
      <c r="AD1602" t="str">
        <f t="shared" si="761"/>
        <v>"https://onerecord.iata.org/ns/cargo#loadType"</v>
      </c>
      <c r="AE1602" t="str">
        <f t="shared" si="762"/>
        <v>"https://onerecord.iata.org/ns/cargo#LoadType"</v>
      </c>
      <c r="AF1602" t="str">
        <f t="shared" si="763"/>
        <v>"DG","PieceDg","loadType","Enum","LoadType",15,"Dangerous Goods subtype of Piece","Load type of the shipment or piece (Bulk; ULD; Pallet; Loose)","false","true","","https://onerecord.iata.org/ns/cargo#PieceDg","https://onerecord.iata.org/ns/cargo#loadType","https://onerecord.iata.org/ns/cargo#LoadType"</v>
      </c>
      <c r="AG1602" t="str">
        <f t="shared" si="764"/>
        <v>"DG.PieceDg"</v>
      </c>
      <c r="AH1602" t="str">
        <f t="shared" si="765"/>
        <v>"loadType"</v>
      </c>
      <c r="AI1602" t="str">
        <f t="shared" si="766"/>
        <v>"Enum.LoadType"</v>
      </c>
      <c r="AJ1602" t="str">
        <f t="shared" si="767"/>
        <v>""</v>
      </c>
      <c r="AK1602" t="str">
        <f t="shared" si="768"/>
        <v>"hasOne"</v>
      </c>
      <c r="AL1602" t="str">
        <f t="shared" si="769"/>
        <v>"DG.PieceDg","loadType","Enum.LoadType","","hasOne"</v>
      </c>
      <c r="AN1602">
        <f>COUNTIF(View_conceptual!G:G,L1602)</f>
        <v>0</v>
      </c>
      <c r="AO1602">
        <f>COUNTIF(View_conceptual!H:H,L1602)+COUNTIF(View_conceptual!I:I,N1602)</f>
        <v>0</v>
      </c>
      <c r="AQ1602" t="str">
        <f t="shared" si="770"/>
        <v/>
      </c>
      <c r="AR1602" t="str">
        <f t="shared" si="771"/>
        <v/>
      </c>
      <c r="AT1602">
        <f>COUNTIF(View_full!G:G,L1602)</f>
        <v>1</v>
      </c>
      <c r="AU1602">
        <f>COUNTIF(View_full!H:H,L1602)+COUNTIF(View_full!I:I,N1602)</f>
        <v>0</v>
      </c>
      <c r="AV1602">
        <f>COUNTIFS(Property_Manual!$A$2:$A$1206,Raw!L1602,Property_Manual!$B$2:$B$1206,Raw!M1602,Property_Manual!$C$2:$C$1206,Raw!N1602,Property_Manual!$D$2:$D$1206,Raw!O1602,Property_Manual!$F$2:$F$1206,"x")</f>
        <v>0</v>
      </c>
      <c r="AW1602" t="str">
        <f t="shared" si="772"/>
        <v>"DG","PieceDg","loadType","Enum","LoadType",15,"Dangerous Goods subtype of Piece","Load type of the shipment or piece (Bulk; ULD; Pallet; Loose)","false","true","","https://onerecord.iata.org/ns/cargo#PieceDg","https://onerecord.iata.org/ns/cargo#loadType","https://onerecord.iata.org/ns/cargo#LoadType"</v>
      </c>
      <c r="AX1602" t="str">
        <f t="shared" si="773"/>
        <v/>
      </c>
      <c r="AY1602" t="str">
        <f t="shared" si="774"/>
        <v/>
      </c>
    </row>
    <row r="1603" spans="1:51" x14ac:dyDescent="0.2">
      <c r="A1603" s="5" t="s">
        <v>1254</v>
      </c>
      <c r="B1603" s="5" t="s">
        <v>1207</v>
      </c>
      <c r="C1603" s="5" t="s">
        <v>626</v>
      </c>
      <c r="D1603" s="5" t="s">
        <v>142</v>
      </c>
      <c r="E1603" s="5" t="s">
        <v>20</v>
      </c>
      <c r="F1603" s="5" t="s">
        <v>143</v>
      </c>
      <c r="H1603" t="s">
        <v>790</v>
      </c>
      <c r="I1603" s="5" t="s">
        <v>1093</v>
      </c>
      <c r="J1603" s="5" t="s">
        <v>144</v>
      </c>
      <c r="K1603" s="5"/>
      <c r="L1603" t="str">
        <f t="shared" si="744"/>
        <v>PieceDg</v>
      </c>
      <c r="M1603" t="str">
        <f t="shared" si="745"/>
        <v>ofShipment</v>
      </c>
      <c r="N1603" t="str">
        <f t="shared" si="746"/>
        <v>Shipment</v>
      </c>
      <c r="O1603" t="str">
        <f t="shared" si="747"/>
        <v>pieces</v>
      </c>
      <c r="P1603" t="str">
        <f t="shared" si="748"/>
        <v/>
      </c>
      <c r="Q1603" t="str">
        <f t="shared" si="749"/>
        <v>Object</v>
      </c>
      <c r="R1603" t="str">
        <f t="shared" si="750"/>
        <v>"DG"</v>
      </c>
      <c r="S1603" t="str">
        <f t="shared" si="751"/>
        <v>"PieceDg"</v>
      </c>
      <c r="T1603" t="str">
        <f t="shared" si="752"/>
        <v>"ofShipment"</v>
      </c>
      <c r="U1603" t="str">
        <f t="shared" si="753"/>
        <v>"Core"</v>
      </c>
      <c r="V1603" t="str">
        <f t="shared" si="754"/>
        <v>"Shipment"</v>
      </c>
      <c r="W1603">
        <f>IF($A1603="Implicit","",COUNTIFS($C$8:C1603,C1603,$A$8:A1603,"Explicit"))</f>
        <v>16</v>
      </c>
      <c r="X1603" t="str">
        <f t="shared" si="755"/>
        <v>"Dangerous Goods subtype of Piece"</v>
      </c>
      <c r="Y1603" t="str">
        <f t="shared" si="756"/>
        <v>"Reference to the Shipment the Piece is assigned to"</v>
      </c>
      <c r="Z1603" t="str">
        <f t="shared" si="757"/>
        <v>"true"</v>
      </c>
      <c r="AA1603" t="str">
        <f t="shared" si="758"/>
        <v>"false"</v>
      </c>
      <c r="AB1603" t="str">
        <f t="shared" si="759"/>
        <v>""</v>
      </c>
      <c r="AC1603" t="str">
        <f t="shared" si="760"/>
        <v>"https://onerecord.iata.org/ns/cargo#PieceDg"</v>
      </c>
      <c r="AD1603" t="str">
        <f t="shared" si="761"/>
        <v>"https://onerecord.iata.org/ns/cargo#ofShipment"</v>
      </c>
      <c r="AE1603" t="str">
        <f t="shared" si="762"/>
        <v>"https://onerecord.iata.org/ns/cargo#Shipment"</v>
      </c>
      <c r="AF1603" t="str">
        <f t="shared" si="763"/>
        <v>"DG","PieceDg","ofShipment","Core","Shipment",16,"Dangerous Goods subtype of Piece","Reference to the Shipment the Piece is assigned to","true","false","","https://onerecord.iata.org/ns/cargo#PieceDg","https://onerecord.iata.org/ns/cargo#ofShipment","https://onerecord.iata.org/ns/cargo#Shipment"</v>
      </c>
      <c r="AG1603" t="str">
        <f t="shared" si="764"/>
        <v>"DG.PieceDg"</v>
      </c>
      <c r="AH1603" t="str">
        <f t="shared" si="765"/>
        <v>"ofShipment"</v>
      </c>
      <c r="AI1603" t="str">
        <f t="shared" si="766"/>
        <v>"Core.Shipment"</v>
      </c>
      <c r="AJ1603" t="str">
        <f t="shared" si="767"/>
        <v>"pieces"</v>
      </c>
      <c r="AK1603" t="str">
        <f t="shared" si="768"/>
        <v>"hasMany"</v>
      </c>
      <c r="AL1603" t="str">
        <f t="shared" si="769"/>
        <v>"DG.PieceDg","ofShipment","Core.Shipment","pieces","hasMany"</v>
      </c>
      <c r="AN1603">
        <f>COUNTIF(View_conceptual!G:G,L1603)</f>
        <v>0</v>
      </c>
      <c r="AO1603">
        <f>COUNTIF(View_conceptual!H:H,L1603)+COUNTIF(View_conceptual!I:I,N1603)</f>
        <v>1</v>
      </c>
      <c r="AQ1603" t="str">
        <f t="shared" si="770"/>
        <v/>
      </c>
      <c r="AR1603" t="str">
        <f t="shared" si="771"/>
        <v/>
      </c>
      <c r="AT1603">
        <f>COUNTIF(View_full!G:G,L1603)</f>
        <v>1</v>
      </c>
      <c r="AU1603">
        <f>COUNTIF(View_full!H:H,L1603)+COUNTIF(View_full!I:I,N1603)</f>
        <v>1</v>
      </c>
      <c r="AV1603">
        <f>COUNTIFS(Property_Manual!$A$2:$A$1206,Raw!L1603,Property_Manual!$B$2:$B$1206,Raw!M1603,Property_Manual!$C$2:$C$1206,Raw!N1603,Property_Manual!$D$2:$D$1206,Raw!O1603,Property_Manual!$F$2:$F$1206,"x")</f>
        <v>0</v>
      </c>
      <c r="AW1603" t="str">
        <f t="shared" si="772"/>
        <v>"DG","PieceDg","ofShipment","Core","Shipment",16,"Dangerous Goods subtype of Piece","Reference to the Shipment the Piece is assigned to","true","false","","https://onerecord.iata.org/ns/cargo#PieceDg","https://onerecord.iata.org/ns/cargo#ofShipment","https://onerecord.iata.org/ns/cargo#Shipment"</v>
      </c>
      <c r="AX1603" t="str">
        <f t="shared" si="773"/>
        <v/>
      </c>
      <c r="AY1603" t="str">
        <f t="shared" si="774"/>
        <v/>
      </c>
    </row>
    <row r="1604" spans="1:51" x14ac:dyDescent="0.2">
      <c r="A1604" s="5" t="s">
        <v>1254</v>
      </c>
      <c r="B1604" s="5" t="s">
        <v>1207</v>
      </c>
      <c r="C1604" s="5" t="s">
        <v>626</v>
      </c>
      <c r="D1604" s="5" t="s">
        <v>148</v>
      </c>
      <c r="E1604" s="5" t="s">
        <v>1197</v>
      </c>
      <c r="F1604" s="5" t="s">
        <v>2224</v>
      </c>
      <c r="G1604">
        <v>1</v>
      </c>
      <c r="I1604" s="5" t="s">
        <v>1093</v>
      </c>
      <c r="J1604" s="5" t="s">
        <v>149</v>
      </c>
      <c r="K1604" s="5"/>
      <c r="L1604" t="str">
        <f t="shared" si="744"/>
        <v>PieceDg</v>
      </c>
      <c r="M1604" t="str">
        <f t="shared" si="745"/>
        <v>packageMarkCoded</v>
      </c>
      <c r="N1604" t="str">
        <f t="shared" si="746"/>
        <v>PackageMarkCode</v>
      </c>
      <c r="O1604" t="str">
        <f t="shared" si="747"/>
        <v/>
      </c>
      <c r="P1604" t="str">
        <f t="shared" si="748"/>
        <v/>
      </c>
      <c r="Q1604" t="str">
        <f t="shared" si="749"/>
        <v>Object</v>
      </c>
      <c r="R1604" t="str">
        <f t="shared" si="750"/>
        <v>"DG"</v>
      </c>
      <c r="S1604" t="str">
        <f t="shared" si="751"/>
        <v>"PieceDg"</v>
      </c>
      <c r="T1604" t="str">
        <f t="shared" si="752"/>
        <v>"packageMarkCoded"</v>
      </c>
      <c r="U1604" t="str">
        <f t="shared" si="753"/>
        <v>"CodeList"</v>
      </c>
      <c r="V1604" t="str">
        <f t="shared" si="754"/>
        <v>"PackageMarkCode"</v>
      </c>
      <c r="W1604">
        <f>IF($A1604="Implicit","",COUNTIFS($C$8:C1604,C1604,$A$8:A1604,"Explicit"))</f>
        <v>17</v>
      </c>
      <c r="X1604" t="str">
        <f t="shared" si="755"/>
        <v>"Dangerous Goods subtype of Piece"</v>
      </c>
      <c r="Y1604" t="str">
        <f t="shared" si="756"/>
        <v>"Reference identifying how the package is marked. Field is hardcode to "SSCC-18"; "UPC" or "Other""</v>
      </c>
      <c r="Z1604" t="str">
        <f t="shared" si="757"/>
        <v>"false"</v>
      </c>
      <c r="AA1604" t="str">
        <f t="shared" si="758"/>
        <v>"true"</v>
      </c>
      <c r="AB1604" t="str">
        <f t="shared" si="759"/>
        <v>""</v>
      </c>
      <c r="AC1604" t="str">
        <f t="shared" si="760"/>
        <v>"https://onerecord.iata.org/ns/cargo#PieceDg"</v>
      </c>
      <c r="AD1604" t="str">
        <f t="shared" si="761"/>
        <v>"https://onerecord.iata.org/ns/cargo#packageMarkCoded"</v>
      </c>
      <c r="AE1604" t="str">
        <f t="shared" si="762"/>
        <v>"https://onerecord.iata.org/ns/code-lists/PackageMarkCode"</v>
      </c>
      <c r="AF1604" t="str">
        <f t="shared" si="763"/>
        <v>"DG","PieceDg","packageMarkCoded","CodeList","PackageMarkCode",17,"Dangerous Goods subtype of Piece","Reference identifying how the package is marked. Field is hardcode to "SSCC-18"; "UPC" or "Other"","false","true","","https://onerecord.iata.org/ns/cargo#PieceDg","https://onerecord.iata.org/ns/cargo#packageMarkCoded","https://onerecord.iata.org/ns/code-lists/PackageMarkCode"</v>
      </c>
      <c r="AG1604" t="str">
        <f t="shared" si="764"/>
        <v>"DG.PieceDg"</v>
      </c>
      <c r="AH1604" t="str">
        <f t="shared" si="765"/>
        <v>"packageMarkCoded"</v>
      </c>
      <c r="AI1604" t="str">
        <f t="shared" si="766"/>
        <v>"CodeList.PackageMarkCode"</v>
      </c>
      <c r="AJ1604" t="str">
        <f t="shared" si="767"/>
        <v>""</v>
      </c>
      <c r="AK1604" t="str">
        <f t="shared" si="768"/>
        <v>"hasOne"</v>
      </c>
      <c r="AL1604" t="str">
        <f t="shared" si="769"/>
        <v>"DG.PieceDg","packageMarkCoded","CodeList.PackageMarkCode","","hasOne"</v>
      </c>
      <c r="AN1604">
        <f>COUNTIF(View_conceptual!G:G,L1604)</f>
        <v>0</v>
      </c>
      <c r="AO1604">
        <f>COUNTIF(View_conceptual!H:H,L1604)+COUNTIF(View_conceptual!I:I,N1604)</f>
        <v>0</v>
      </c>
      <c r="AQ1604" t="str">
        <f t="shared" si="770"/>
        <v/>
      </c>
      <c r="AR1604" t="str">
        <f t="shared" si="771"/>
        <v/>
      </c>
      <c r="AT1604">
        <f>COUNTIF(View_full!G:G,L1604)</f>
        <v>1</v>
      </c>
      <c r="AU1604">
        <f>COUNTIF(View_full!H:H,L1604)+COUNTIF(View_full!I:I,N1604)</f>
        <v>0</v>
      </c>
      <c r="AV1604">
        <f>COUNTIFS(Property_Manual!$A$2:$A$1206,Raw!L1604,Property_Manual!$B$2:$B$1206,Raw!M1604,Property_Manual!$C$2:$C$1206,Raw!N1604,Property_Manual!$D$2:$D$1206,Raw!O1604,Property_Manual!$F$2:$F$1206,"x")</f>
        <v>0</v>
      </c>
      <c r="AW1604" t="str">
        <f t="shared" si="772"/>
        <v>"DG","PieceDg","packageMarkCoded","CodeList","PackageMarkCode",17,"Dangerous Goods subtype of Piece","Reference identifying how the package is marked. Field is hardcode to "SSCC-18"; "UPC" or "Other"","false","true","","https://onerecord.iata.org/ns/cargo#PieceDg","https://onerecord.iata.org/ns/cargo#packageMarkCoded","https://onerecord.iata.org/ns/code-lists/PackageMarkCode"</v>
      </c>
      <c r="AX1604" t="str">
        <f t="shared" si="773"/>
        <v/>
      </c>
      <c r="AY1604" t="str">
        <f t="shared" si="774"/>
        <v/>
      </c>
    </row>
    <row r="1605" spans="1:51" x14ac:dyDescent="0.2">
      <c r="A1605" s="5" t="s">
        <v>1254</v>
      </c>
      <c r="B1605" s="5" t="s">
        <v>1207</v>
      </c>
      <c r="C1605" s="5" t="s">
        <v>626</v>
      </c>
      <c r="D1605" s="5" t="s">
        <v>153</v>
      </c>
      <c r="E1605" s="5" t="s">
        <v>20</v>
      </c>
      <c r="F1605" s="5" t="s">
        <v>154</v>
      </c>
      <c r="H1605" t="s">
        <v>555</v>
      </c>
      <c r="I1605" s="5" t="s">
        <v>1093</v>
      </c>
      <c r="J1605" s="5" t="s">
        <v>155</v>
      </c>
      <c r="K1605" s="5"/>
      <c r="L1605" t="str">
        <f t="shared" si="744"/>
        <v>PieceDg</v>
      </c>
      <c r="M1605" t="str">
        <f t="shared" si="745"/>
        <v>securityDeclarations</v>
      </c>
      <c r="N1605" t="str">
        <f t="shared" si="746"/>
        <v>SecurityDeclaration</v>
      </c>
      <c r="O1605" t="str">
        <f t="shared" si="747"/>
        <v>issuedForPiece</v>
      </c>
      <c r="P1605" t="str">
        <f t="shared" si="748"/>
        <v/>
      </c>
      <c r="Q1605" t="str">
        <f t="shared" si="749"/>
        <v>Object</v>
      </c>
      <c r="R1605" t="str">
        <f t="shared" si="750"/>
        <v>"DG"</v>
      </c>
      <c r="S1605" t="str">
        <f t="shared" si="751"/>
        <v>"PieceDg"</v>
      </c>
      <c r="T1605" t="str">
        <f t="shared" si="752"/>
        <v>"securityDeclarations"</v>
      </c>
      <c r="U1605" t="str">
        <f t="shared" si="753"/>
        <v>"Core"</v>
      </c>
      <c r="V1605" t="str">
        <f t="shared" si="754"/>
        <v>"SecurityDeclaration"</v>
      </c>
      <c r="W1605">
        <f>IF($A1605="Implicit","",COUNTIFS($C$8:C1605,C1605,$A$8:A1605,"Explicit"))</f>
        <v>18</v>
      </c>
      <c r="X1605" t="str">
        <f t="shared" si="755"/>
        <v>"Dangerous Goods subtype of Piece"</v>
      </c>
      <c r="Y1605" t="str">
        <f t="shared" si="756"/>
        <v>"Security details of the piece"</v>
      </c>
      <c r="Z1605" t="str">
        <f t="shared" si="757"/>
        <v>"true"</v>
      </c>
      <c r="AA1605" t="str">
        <f t="shared" si="758"/>
        <v>"false"</v>
      </c>
      <c r="AB1605" t="str">
        <f t="shared" si="759"/>
        <v>""</v>
      </c>
      <c r="AC1605" t="str">
        <f t="shared" si="760"/>
        <v>"https://onerecord.iata.org/ns/cargo#PieceDg"</v>
      </c>
      <c r="AD1605" t="str">
        <f t="shared" si="761"/>
        <v>"https://onerecord.iata.org/ns/cargo#securityDeclarations"</v>
      </c>
      <c r="AE1605" t="str">
        <f t="shared" si="762"/>
        <v>"https://onerecord.iata.org/ns/cargo#SecurityDeclaration"</v>
      </c>
      <c r="AF1605" t="str">
        <f t="shared" si="763"/>
        <v>"DG","PieceDg","securityDeclarations","Core","SecurityDeclaration",18,"Dangerous Goods subtype of Piece","Security details of the piece","true","false","","https://onerecord.iata.org/ns/cargo#PieceDg","https://onerecord.iata.org/ns/cargo#securityDeclarations","https://onerecord.iata.org/ns/cargo#SecurityDeclaration"</v>
      </c>
      <c r="AG1605" t="str">
        <f t="shared" si="764"/>
        <v>"DG.PieceDg"</v>
      </c>
      <c r="AH1605" t="str">
        <f t="shared" si="765"/>
        <v>"securityDeclarations"</v>
      </c>
      <c r="AI1605" t="str">
        <f t="shared" si="766"/>
        <v>"Core.SecurityDeclaration"</v>
      </c>
      <c r="AJ1605" t="str">
        <f t="shared" si="767"/>
        <v>"issuedForPiece"</v>
      </c>
      <c r="AK1605" t="str">
        <f t="shared" si="768"/>
        <v>"hasMany"</v>
      </c>
      <c r="AL1605" t="str">
        <f t="shared" si="769"/>
        <v>"DG.PieceDg","securityDeclarations","Core.SecurityDeclaration","issuedForPiece","hasMany"</v>
      </c>
      <c r="AN1605">
        <f>COUNTIF(View_conceptual!G:G,L1605)</f>
        <v>0</v>
      </c>
      <c r="AO1605">
        <f>COUNTIF(View_conceptual!H:H,L1605)+COUNTIF(View_conceptual!I:I,N1605)</f>
        <v>0</v>
      </c>
      <c r="AQ1605" t="str">
        <f t="shared" si="770"/>
        <v/>
      </c>
      <c r="AR1605" t="str">
        <f t="shared" si="771"/>
        <v/>
      </c>
      <c r="AT1605">
        <f>COUNTIF(View_full!G:G,L1605)</f>
        <v>1</v>
      </c>
      <c r="AU1605">
        <f>COUNTIF(View_full!H:H,L1605)+COUNTIF(View_full!I:I,N1605)</f>
        <v>1</v>
      </c>
      <c r="AV1605">
        <f>COUNTIFS(Property_Manual!$A$2:$A$1206,Raw!L1605,Property_Manual!$B$2:$B$1206,Raw!M1605,Property_Manual!$C$2:$C$1206,Raw!N1605,Property_Manual!$D$2:$D$1206,Raw!O1605,Property_Manual!$F$2:$F$1206,"x")</f>
        <v>0</v>
      </c>
      <c r="AW1605" t="str">
        <f t="shared" si="772"/>
        <v>"DG","PieceDg","securityDeclarations","Core","SecurityDeclaration",18,"Dangerous Goods subtype of Piece","Security details of the piece","true","false","","https://onerecord.iata.org/ns/cargo#PieceDg","https://onerecord.iata.org/ns/cargo#securityDeclarations","https://onerecord.iata.org/ns/cargo#SecurityDeclaration"</v>
      </c>
      <c r="AX1605" t="str">
        <f t="shared" si="773"/>
        <v/>
      </c>
      <c r="AY1605" t="str">
        <f t="shared" si="774"/>
        <v/>
      </c>
    </row>
    <row r="1606" spans="1:51" x14ac:dyDescent="0.2">
      <c r="A1606" s="5" t="s">
        <v>1254</v>
      </c>
      <c r="B1606" s="5" t="s">
        <v>1207</v>
      </c>
      <c r="C1606" s="5" t="s">
        <v>626</v>
      </c>
      <c r="D1606" s="5" t="s">
        <v>182</v>
      </c>
      <c r="E1606" s="5" t="s">
        <v>49</v>
      </c>
      <c r="F1606" s="5" t="s">
        <v>183</v>
      </c>
      <c r="G1606">
        <v>1</v>
      </c>
      <c r="I1606" s="5" t="s">
        <v>1093</v>
      </c>
      <c r="J1606" s="5" t="s">
        <v>184</v>
      </c>
      <c r="K1606" s="5"/>
      <c r="L1606" t="str">
        <f t="shared" si="744"/>
        <v>PieceDg</v>
      </c>
      <c r="M1606" t="str">
        <f t="shared" si="745"/>
        <v>temperatureInstructions</v>
      </c>
      <c r="N1606" t="str">
        <f t="shared" si="746"/>
        <v>TemperatureInstructions</v>
      </c>
      <c r="O1606" t="str">
        <f t="shared" si="747"/>
        <v/>
      </c>
      <c r="P1606" t="str">
        <f t="shared" si="748"/>
        <v/>
      </c>
      <c r="Q1606" t="str">
        <f t="shared" si="749"/>
        <v>Object</v>
      </c>
      <c r="R1606" t="str">
        <f t="shared" si="750"/>
        <v>"DG"</v>
      </c>
      <c r="S1606" t="str">
        <f t="shared" si="751"/>
        <v>"PieceDg"</v>
      </c>
      <c r="T1606" t="str">
        <f t="shared" si="752"/>
        <v>"temperatureInstructions"</v>
      </c>
      <c r="U1606" t="str">
        <f t="shared" si="753"/>
        <v>"Embedded"</v>
      </c>
      <c r="V1606" t="str">
        <f t="shared" si="754"/>
        <v>"TemperatureInstructions"</v>
      </c>
      <c r="W1606">
        <f>IF($A1606="Implicit","",COUNTIFS($C$8:C1606,C1606,$A$8:A1606,"Explicit"))</f>
        <v>19</v>
      </c>
      <c r="X1606" t="str">
        <f t="shared" si="755"/>
        <v>"Dangerous Goods subtype of Piece"</v>
      </c>
      <c r="Y1606" t="str">
        <f t="shared" si="756"/>
        <v>"Temperature instructions if a specific range"</v>
      </c>
      <c r="Z1606" t="str">
        <f t="shared" si="757"/>
        <v>"false"</v>
      </c>
      <c r="AA1606" t="str">
        <f t="shared" si="758"/>
        <v>"false"</v>
      </c>
      <c r="AB1606" t="str">
        <f t="shared" si="759"/>
        <v>""</v>
      </c>
      <c r="AC1606" t="str">
        <f t="shared" si="760"/>
        <v>"https://onerecord.iata.org/ns/cargo#PieceDg"</v>
      </c>
      <c r="AD1606" t="str">
        <f t="shared" si="761"/>
        <v>"https://onerecord.iata.org/ns/cargo#temperatureInstructions"</v>
      </c>
      <c r="AE1606" t="str">
        <f t="shared" si="762"/>
        <v>"https://onerecord.iata.org/ns/cargo#TemperatureInstructions"</v>
      </c>
      <c r="AF1606" t="str">
        <f t="shared" si="763"/>
        <v>"DG","PieceDg","temperatureInstructions","Embedded","TemperatureInstructions",19,"Dangerous Goods subtype of Piece","Temperature instructions if a specific range","false","false","","https://onerecord.iata.org/ns/cargo#PieceDg","https://onerecord.iata.org/ns/cargo#temperatureInstructions","https://onerecord.iata.org/ns/cargo#TemperatureInstructions"</v>
      </c>
      <c r="AG1606" t="str">
        <f t="shared" si="764"/>
        <v>"DG.PieceDg"</v>
      </c>
      <c r="AH1606" t="str">
        <f t="shared" si="765"/>
        <v>"temperatureInstructions"</v>
      </c>
      <c r="AI1606" t="str">
        <f t="shared" si="766"/>
        <v>"Embedded.TemperatureInstructions"</v>
      </c>
      <c r="AJ1606" t="str">
        <f t="shared" si="767"/>
        <v>""</v>
      </c>
      <c r="AK1606" t="str">
        <f t="shared" si="768"/>
        <v>"hasOne"</v>
      </c>
      <c r="AL1606" t="str">
        <f t="shared" si="769"/>
        <v>"DG.PieceDg","temperatureInstructions","Embedded.TemperatureInstructions","","hasOne"</v>
      </c>
      <c r="AN1606">
        <f>COUNTIF(View_conceptual!G:G,L1606)</f>
        <v>0</v>
      </c>
      <c r="AO1606">
        <f>COUNTIF(View_conceptual!H:H,L1606)+COUNTIF(View_conceptual!I:I,N1606)</f>
        <v>0</v>
      </c>
      <c r="AQ1606" t="str">
        <f t="shared" si="770"/>
        <v/>
      </c>
      <c r="AR1606" t="str">
        <f t="shared" si="771"/>
        <v/>
      </c>
      <c r="AT1606">
        <f>COUNTIF(View_full!G:G,L1606)</f>
        <v>1</v>
      </c>
      <c r="AU1606">
        <f>COUNTIF(View_full!H:H,L1606)+COUNTIF(View_full!I:I,N1606)</f>
        <v>0</v>
      </c>
      <c r="AV1606">
        <f>COUNTIFS(Property_Manual!$A$2:$A$1206,Raw!L1606,Property_Manual!$B$2:$B$1206,Raw!M1606,Property_Manual!$C$2:$C$1206,Raw!N1606,Property_Manual!$D$2:$D$1206,Raw!O1606,Property_Manual!$F$2:$F$1206,"x")</f>
        <v>0</v>
      </c>
      <c r="AW1606" t="str">
        <f t="shared" si="772"/>
        <v>"DG","PieceDg","temperatureInstructions","Embedded","TemperatureInstructions",19,"Dangerous Goods subtype of Piece","Temperature instructions if a specific range","false","false","","https://onerecord.iata.org/ns/cargo#PieceDg","https://onerecord.iata.org/ns/cargo#temperatureInstructions","https://onerecord.iata.org/ns/cargo#TemperatureInstructions"</v>
      </c>
      <c r="AX1606" t="str">
        <f t="shared" si="773"/>
        <v/>
      </c>
      <c r="AY1606" t="str">
        <f t="shared" si="774"/>
        <v/>
      </c>
    </row>
    <row r="1607" spans="1:51" x14ac:dyDescent="0.2">
      <c r="A1607" s="5" t="s">
        <v>1254</v>
      </c>
      <c r="B1607" s="5" t="s">
        <v>1207</v>
      </c>
      <c r="C1607" s="5" t="s">
        <v>626</v>
      </c>
      <c r="D1607" s="5" t="s">
        <v>1096</v>
      </c>
      <c r="E1607" s="5" t="s">
        <v>49</v>
      </c>
      <c r="F1607" s="5" t="s">
        <v>58</v>
      </c>
      <c r="G1607">
        <v>1</v>
      </c>
      <c r="I1607" s="5" t="s">
        <v>1093</v>
      </c>
      <c r="J1607" s="5" t="s">
        <v>1097</v>
      </c>
      <c r="K1607" s="5"/>
      <c r="L1607" t="str">
        <f t="shared" si="744"/>
        <v>PieceDg</v>
      </c>
      <c r="M1607" t="str">
        <f t="shared" si="745"/>
        <v>overpackTypeCode</v>
      </c>
      <c r="N1607" t="str">
        <f t="shared" si="746"/>
        <v>CodeListElement</v>
      </c>
      <c r="O1607" t="str">
        <f t="shared" si="747"/>
        <v/>
      </c>
      <c r="P1607" t="str">
        <f t="shared" si="748"/>
        <v/>
      </c>
      <c r="Q1607" t="str">
        <f t="shared" si="749"/>
        <v>Object</v>
      </c>
      <c r="R1607" t="str">
        <f t="shared" si="750"/>
        <v>"DG"</v>
      </c>
      <c r="S1607" t="str">
        <f t="shared" si="751"/>
        <v>"PieceDg"</v>
      </c>
      <c r="T1607" t="str">
        <f t="shared" si="752"/>
        <v>"overpackTypeCode"</v>
      </c>
      <c r="U1607" t="str">
        <f t="shared" si="753"/>
        <v>"Embedded"</v>
      </c>
      <c r="V1607" t="str">
        <f t="shared" si="754"/>
        <v>"CodeListElement"</v>
      </c>
      <c r="W1607">
        <f>IF($A1607="Implicit","",COUNTIFS($C$8:C1607,C1607,$A$8:A1607,"Explicit"))</f>
        <v>20</v>
      </c>
      <c r="X1607" t="str">
        <f t="shared" si="755"/>
        <v>"Dangerous Goods subtype of Piece"</v>
      </c>
      <c r="Y1607" t="str">
        <f t="shared" si="756"/>
        <v>"Identifies the Logistic Unit package type. UN Recommendation on Transport of Dangerous Goods; Model Regulations "</v>
      </c>
      <c r="Z1607" t="str">
        <f t="shared" si="757"/>
        <v>"false"</v>
      </c>
      <c r="AA1607" t="str">
        <f t="shared" si="758"/>
        <v>"false"</v>
      </c>
      <c r="AB1607" t="str">
        <f t="shared" si="759"/>
        <v>""</v>
      </c>
      <c r="AC1607" t="str">
        <f t="shared" si="760"/>
        <v>"https://onerecord.iata.org/ns/cargo#PieceDg"</v>
      </c>
      <c r="AD1607" t="str">
        <f t="shared" si="761"/>
        <v>"https://onerecord.iata.org/ns/cargo#overpackTypeCode"</v>
      </c>
      <c r="AE1607" t="str">
        <f t="shared" si="762"/>
        <v>"https://onerecord.iata.org/ns/cargo#CodeListElement"</v>
      </c>
      <c r="AF1607" t="str">
        <f t="shared" si="763"/>
        <v>"DG","PieceDg","overpackTypeCode","Embedded","CodeListElement",20,"Dangerous Goods subtype of Piece","Identifies the Logistic Unit package type. UN Recommendation on Transport of Dangerous Goods; Model Regulations ","false","false","","https://onerecord.iata.org/ns/cargo#PieceDg","https://onerecord.iata.org/ns/cargo#overpackTypeCode","https://onerecord.iata.org/ns/cargo#CodeListElement"</v>
      </c>
      <c r="AG1607" t="str">
        <f t="shared" si="764"/>
        <v>"DG.PieceDg"</v>
      </c>
      <c r="AH1607" t="str">
        <f t="shared" si="765"/>
        <v>"overpackTypeCode"</v>
      </c>
      <c r="AI1607" t="str">
        <f t="shared" si="766"/>
        <v>"Embedded.CodeListElement"</v>
      </c>
      <c r="AJ1607" t="str">
        <f t="shared" si="767"/>
        <v>""</v>
      </c>
      <c r="AK1607" t="str">
        <f t="shared" si="768"/>
        <v>"hasOne"</v>
      </c>
      <c r="AL1607" t="str">
        <f t="shared" si="769"/>
        <v>"DG.PieceDg","overpackTypeCode","Embedded.CodeListElement","","hasOne"</v>
      </c>
      <c r="AN1607">
        <f>COUNTIF(View_conceptual!G:G,L1607)</f>
        <v>0</v>
      </c>
      <c r="AO1607">
        <f>COUNTIF(View_conceptual!H:H,L1607)+COUNTIF(View_conceptual!I:I,N1607)</f>
        <v>0</v>
      </c>
      <c r="AQ1607" t="str">
        <f t="shared" si="770"/>
        <v/>
      </c>
      <c r="AR1607" t="str">
        <f t="shared" si="771"/>
        <v/>
      </c>
      <c r="AT1607">
        <f>COUNTIF(View_full!G:G,L1607)</f>
        <v>1</v>
      </c>
      <c r="AU1607">
        <f>COUNTIF(View_full!H:H,L1607)+COUNTIF(View_full!I:I,N1607)</f>
        <v>0</v>
      </c>
      <c r="AV1607">
        <f>COUNTIFS(Property_Manual!$A$2:$A$1206,Raw!L1607,Property_Manual!$B$2:$B$1206,Raw!M1607,Property_Manual!$C$2:$C$1206,Raw!N1607,Property_Manual!$D$2:$D$1206,Raw!O1607,Property_Manual!$F$2:$F$1206,"x")</f>
        <v>0</v>
      </c>
      <c r="AW1607" t="str">
        <f t="shared" si="772"/>
        <v>"DG","PieceDg","overpackTypeCode","Embedded","CodeListElement",20,"Dangerous Goods subtype of Piece","Identifies the Logistic Unit package type. UN Recommendation on Transport of Dangerous Goods; Model Regulations ","false","false","","https://onerecord.iata.org/ns/cargo#PieceDg","https://onerecord.iata.org/ns/cargo#overpackTypeCode","https://onerecord.iata.org/ns/cargo#CodeListElement"</v>
      </c>
      <c r="AX1607" t="str">
        <f t="shared" si="773"/>
        <v/>
      </c>
      <c r="AY1607" t="str">
        <f t="shared" si="774"/>
        <v/>
      </c>
    </row>
    <row r="1608" spans="1:51" x14ac:dyDescent="0.2">
      <c r="A1608" s="5" t="s">
        <v>1255</v>
      </c>
      <c r="B1608" s="5" t="s">
        <v>1207</v>
      </c>
      <c r="C1608" s="5" t="s">
        <v>626</v>
      </c>
      <c r="D1608" s="5" t="s">
        <v>38</v>
      </c>
      <c r="E1608" s="5" t="s">
        <v>1209</v>
      </c>
      <c r="F1608" s="5" t="s">
        <v>23</v>
      </c>
      <c r="H1608" t="s">
        <v>415</v>
      </c>
      <c r="I1608" s="5" t="s">
        <v>1093</v>
      </c>
      <c r="J1608" s="5" t="s">
        <v>39</v>
      </c>
      <c r="K1608" s="5"/>
      <c r="L1608" t="str">
        <f t="shared" si="744"/>
        <v>PieceDg</v>
      </c>
      <c r="M1608" t="str">
        <f t="shared" si="745"/>
        <v>checks</v>
      </c>
      <c r="N1608" t="str">
        <f t="shared" si="746"/>
        <v>Check</v>
      </c>
      <c r="O1608" t="str">
        <f t="shared" si="747"/>
        <v>checkedObject</v>
      </c>
      <c r="P1608" t="str">
        <f t="shared" si="748"/>
        <v/>
      </c>
      <c r="Q1608" t="str">
        <f t="shared" si="749"/>
        <v>Object</v>
      </c>
      <c r="R1608" t="str">
        <f t="shared" si="750"/>
        <v/>
      </c>
      <c r="S1608" t="str">
        <f t="shared" si="751"/>
        <v/>
      </c>
      <c r="T1608" t="str">
        <f t="shared" si="752"/>
        <v/>
      </c>
      <c r="U1608" t="str">
        <f t="shared" si="753"/>
        <v/>
      </c>
      <c r="V1608" t="str">
        <f t="shared" si="754"/>
        <v/>
      </c>
      <c r="W1608" t="str">
        <f>IF($A1608="Implicit","",COUNTIFS($C$8:C1608,C1608,$A$8:A1608,"Explicit"))</f>
        <v/>
      </c>
      <c r="X1608" t="str">
        <f t="shared" si="755"/>
        <v/>
      </c>
      <c r="Y1608" t="str">
        <f t="shared" si="756"/>
        <v/>
      </c>
      <c r="Z1608" t="str">
        <f t="shared" si="757"/>
        <v/>
      </c>
      <c r="AA1608" t="str">
        <f t="shared" si="758"/>
        <v/>
      </c>
      <c r="AB1608" t="str">
        <f t="shared" si="759"/>
        <v/>
      </c>
      <c r="AC1608" t="str">
        <f t="shared" si="760"/>
        <v/>
      </c>
      <c r="AD1608" t="str">
        <f t="shared" si="761"/>
        <v/>
      </c>
      <c r="AE1608" t="str">
        <f t="shared" si="762"/>
        <v/>
      </c>
      <c r="AF1608" t="str">
        <f t="shared" si="763"/>
        <v/>
      </c>
      <c r="AG1608" t="str">
        <f t="shared" si="764"/>
        <v>"DG.PieceDg"</v>
      </c>
      <c r="AH1608" t="str">
        <f t="shared" si="765"/>
        <v>"checks"</v>
      </c>
      <c r="AI1608" t="str">
        <f t="shared" si="766"/>
        <v>"Action.Check"</v>
      </c>
      <c r="AJ1608" t="str">
        <f t="shared" si="767"/>
        <v>"checkedObject"</v>
      </c>
      <c r="AK1608" t="str">
        <f t="shared" si="768"/>
        <v>"hasMany"</v>
      </c>
      <c r="AL1608" t="str">
        <f t="shared" si="769"/>
        <v>"DG.PieceDg","checks","Action.Check","checkedObject","hasMany"</v>
      </c>
      <c r="AN1608">
        <f>COUNTIF(View_conceptual!G:G,L1608)</f>
        <v>0</v>
      </c>
      <c r="AO1608">
        <f>COUNTIF(View_conceptual!H:H,L1608)+COUNTIF(View_conceptual!I:I,N1608)</f>
        <v>0</v>
      </c>
      <c r="AQ1608" t="str">
        <f t="shared" si="770"/>
        <v/>
      </c>
      <c r="AR1608" t="str">
        <f t="shared" si="771"/>
        <v/>
      </c>
      <c r="AT1608">
        <f>COUNTIF(View_full!G:G,L1608)</f>
        <v>1</v>
      </c>
      <c r="AU1608">
        <f>COUNTIF(View_full!H:H,L1608)+COUNTIF(View_full!I:I,N1608)</f>
        <v>0</v>
      </c>
      <c r="AV1608">
        <f>COUNTIFS(Property_Manual!$A$2:$A$1206,Raw!L1608,Property_Manual!$B$2:$B$1206,Raw!M1608,Property_Manual!$C$2:$C$1206,Raw!N1608,Property_Manual!$D$2:$D$1206,Raw!O1608,Property_Manual!$F$2:$F$1206,"x")</f>
        <v>0</v>
      </c>
      <c r="AW1608" t="str">
        <f t="shared" si="772"/>
        <v/>
      </c>
      <c r="AX1608" t="str">
        <f t="shared" si="773"/>
        <v/>
      </c>
      <c r="AY1608" t="str">
        <f t="shared" si="774"/>
        <v/>
      </c>
    </row>
    <row r="1609" spans="1:51" x14ac:dyDescent="0.2">
      <c r="A1609" s="5" t="s">
        <v>1255</v>
      </c>
      <c r="B1609" s="5" t="s">
        <v>1207</v>
      </c>
      <c r="C1609" s="5" t="s">
        <v>626</v>
      </c>
      <c r="D1609" s="5" t="s">
        <v>43</v>
      </c>
      <c r="E1609" t="s">
        <v>1198</v>
      </c>
      <c r="F1609" s="5" t="s">
        <v>44</v>
      </c>
      <c r="H1609" t="s">
        <v>654</v>
      </c>
      <c r="I1609" s="5" t="s">
        <v>1093</v>
      </c>
      <c r="J1609" s="5" t="s">
        <v>45</v>
      </c>
      <c r="K1609" s="5"/>
      <c r="L1609" t="str">
        <f t="shared" ref="L1609:L1672" si="775">SUBSTITUTE(SUBSTITUTE(SUBSTITUTE(C1609,$B$2,$A$2),$B$3,$A$3),$B$4,$A$4)</f>
        <v>PieceDg</v>
      </c>
      <c r="M1609" t="str">
        <f t="shared" ref="M1609:M1672" si="776">SUBSTITUTE(SUBSTITUTE(SUBSTITUTE(D1609,$B$2,$A$2),$B$3,$A$3),$A$4,$B$4)</f>
        <v>externalReferences</v>
      </c>
      <c r="N1609" t="str">
        <f t="shared" ref="N1609:N1672" si="777">SUBSTITUTE(SUBSTITUTE(SUBSTITUTE(F1609,$B$2,$A$2),$B$3,$A$3),$B$4,$A$4)</f>
        <v>ExternalReference</v>
      </c>
      <c r="O1609" t="str">
        <f t="shared" ref="O1609:O1672" si="778">SUBSTITUTE(SUBSTITUTE(SUBSTITUTE(H1609,$B$2,$A$2),$B$3,$A$3),$B$4,$A$4)</f>
        <v>referenceForObjects</v>
      </c>
      <c r="P1609" t="str">
        <f t="shared" ref="P1609:P1672" si="779">SUBSTITUTE(SUBSTITUTE(SUBSTITUTE(K1609,$B$2,$A$2),$B$3,$A$3),$B$4,$A$4)</f>
        <v/>
      </c>
      <c r="Q1609" t="str">
        <f t="shared" ref="Q1609:Q1672" si="780">IF(LEFT(N1609,3)="xsd","Data","Object")</f>
        <v>Object</v>
      </c>
      <c r="R1609" t="str">
        <f t="shared" ref="R1609:R1672" si="781">IF($A1609="Implicit","",$F$1&amp;B1609&amp;$F$1)</f>
        <v/>
      </c>
      <c r="S1609" t="str">
        <f t="shared" ref="S1609:S1672" si="782">IF($A1609="Implicit","",$F$1&amp;L1609&amp;$F$1)</f>
        <v/>
      </c>
      <c r="T1609" t="str">
        <f t="shared" ref="T1609:T1672" si="783">IF($A1609="Implicit","",$F$1&amp;M1609&amp;$F$1)</f>
        <v/>
      </c>
      <c r="U1609" t="str">
        <f t="shared" ref="U1609:U1672" si="784">IF($A1609="Implicit","",$F$1&amp;E1609&amp;$F$1)</f>
        <v/>
      </c>
      <c r="V1609" t="str">
        <f t="shared" ref="V1609:V1672" si="785">IF($A1609="Implicit","",$F$1&amp;N1609&amp;$F$1)</f>
        <v/>
      </c>
      <c r="W1609" t="str">
        <f>IF($A1609="Implicit","",COUNTIFS($C$8:C1609,C1609,$A$8:A1609,"Explicit"))</f>
        <v/>
      </c>
      <c r="X1609" t="str">
        <f t="shared" ref="X1609:X1672" si="786">IF($A1609="Implicit","",$F$1&amp;SUBSTITUTE(IF(I1609=0,"",I1609),",",";")&amp;$F$1)</f>
        <v/>
      </c>
      <c r="Y1609" t="str">
        <f t="shared" ref="Y1609:Y1672" si="787">IF($A1609="Implicit","",$F$1&amp;SUBSTITUTE(IF(J1609=0,"",J1609),",",";")&amp;$F$1)</f>
        <v/>
      </c>
      <c r="Z1609" t="str">
        <f t="shared" ref="Z1609:Z1672" si="788">IF($A1609="Implicit","",$F$1&amp;IF(G1609=1,"false","true")&amp;$F$1)</f>
        <v/>
      </c>
      <c r="AA1609" t="str">
        <f t="shared" ref="AA1609:AA1672" si="789">IF($A1609="Implicit","",$F$1&amp;IF(OR(E1609="Enum",E1609="CodeList"),"true","false")&amp;$F$1)</f>
        <v/>
      </c>
      <c r="AB1609" t="str">
        <f t="shared" ref="AB1609:AB1672" si="790">IF($A1609="Implicit","",$F$1&amp;P1609&amp;$F$1)</f>
        <v/>
      </c>
      <c r="AC1609" t="str">
        <f t="shared" ref="AC1609:AC1672" si="791">IF($A1609="Implicit","",$F$1&amp;C1609&amp;$F$1)</f>
        <v/>
      </c>
      <c r="AD1609" t="str">
        <f t="shared" ref="AD1609:AD1672" si="792">IF($A1609="Implicit","",$F$1&amp;D1609&amp;$F$1)</f>
        <v/>
      </c>
      <c r="AE1609" t="str">
        <f t="shared" ref="AE1609:AE1672" si="793">IF($A1609="Implicit","",$F$1&amp;F1609&amp;$F$1)</f>
        <v/>
      </c>
      <c r="AF1609" t="str">
        <f t="shared" ref="AF1609:AF1672" si="794">IF(A1609="Implicit","",R1609&amp;","&amp;S1609&amp;","&amp;T1609&amp;","&amp;U1609&amp;","&amp;V1609&amp;","&amp;W1609&amp;","&amp;X1609&amp;","&amp;Y1609&amp;","&amp;Z1609&amp;","&amp;AA1609&amp;","&amp;AB1609&amp;","&amp;AC1609&amp;","&amp;AD1609&amp;","&amp;AE1609)</f>
        <v/>
      </c>
      <c r="AG1609" t="str">
        <f t="shared" ref="AG1609:AG1672" si="795">IF(Q1609="Data","",$F$1&amp;B1609&amp;"."&amp;L1609&amp;$F$1)</f>
        <v>"DG.PieceDg"</v>
      </c>
      <c r="AH1609" t="str">
        <f t="shared" ref="AH1609:AH1672" si="796">IF(Q1609="Data","",$F$1&amp;M1609&amp;$F$1)</f>
        <v>"externalReferences"</v>
      </c>
      <c r="AI1609" t="str">
        <f t="shared" ref="AI1609:AI1672" si="797">IF(Q1609="Data","",$F$1&amp;E1609&amp;"."&amp;N1609&amp;$F$1)</f>
        <v>"Common.ExternalReference"</v>
      </c>
      <c r="AJ1609" t="str">
        <f t="shared" ref="AJ1609:AJ1672" si="798">IF(Q1609="Data","",$F$1&amp;O1609&amp;$F$1)</f>
        <v>"referenceForObjects"</v>
      </c>
      <c r="AK1609" t="str">
        <f t="shared" ref="AK1609:AK1672" si="799">IF(Q1609="Data","",$F$1&amp;IF(G1609=1,"hasOne","hasMany")&amp;$F$1)</f>
        <v>"hasMany"</v>
      </c>
      <c r="AL1609" t="str">
        <f t="shared" ref="AL1609:AL1672" si="800">IF(Q1609="Data","",AG1609&amp;","&amp;AH1609&amp;","&amp;AI1609&amp;","&amp;AJ1609&amp;","&amp;AK1609)</f>
        <v>"DG.PieceDg","externalReferences","Common.ExternalReference","referenceForObjects","hasMany"</v>
      </c>
      <c r="AN1609">
        <f>COUNTIF(View_conceptual!G:G,L1609)</f>
        <v>0</v>
      </c>
      <c r="AO1609">
        <f>COUNTIF(View_conceptual!H:H,L1609)+COUNTIF(View_conceptual!I:I,N1609)</f>
        <v>0</v>
      </c>
      <c r="AQ1609" t="str">
        <f t="shared" ref="AQ1609:AQ1672" si="801">IF(AN1609=1,AF1609,"")</f>
        <v/>
      </c>
      <c r="AR1609" t="str">
        <f t="shared" ref="AR1609:AR1672" si="802">IF(AO1609=2,AL1609,"")</f>
        <v/>
      </c>
      <c r="AT1609">
        <f>COUNTIF(View_full!G:G,L1609)</f>
        <v>1</v>
      </c>
      <c r="AU1609">
        <f>COUNTIF(View_full!H:H,L1609)+COUNTIF(View_full!I:I,N1609)</f>
        <v>0</v>
      </c>
      <c r="AV1609">
        <f>COUNTIFS(Property_Manual!$A$2:$A$1206,Raw!L1609,Property_Manual!$B$2:$B$1206,Raw!M1609,Property_Manual!$C$2:$C$1206,Raw!N1609,Property_Manual!$D$2:$D$1206,Raw!O1609,Property_Manual!$F$2:$F$1206,"x")</f>
        <v>0</v>
      </c>
      <c r="AW1609" t="str">
        <f t="shared" ref="AW1609:AW1672" si="803">IF(AT1609=1,AF1609,"")</f>
        <v/>
      </c>
      <c r="AX1609" t="str">
        <f t="shared" ref="AX1609:AX1672" si="804">IF(AU1609=2,AL1609,"")</f>
        <v/>
      </c>
      <c r="AY1609" t="str">
        <f t="shared" ref="AY1609:AY1672" si="805">IF(AV1609=1,AL1609,"")</f>
        <v/>
      </c>
    </row>
    <row r="1610" spans="1:51" x14ac:dyDescent="0.2">
      <c r="A1610" s="5" t="s">
        <v>1255</v>
      </c>
      <c r="B1610" s="5" t="s">
        <v>1207</v>
      </c>
      <c r="C1610" s="5" t="s">
        <v>626</v>
      </c>
      <c r="D1610" s="5" t="s">
        <v>111</v>
      </c>
      <c r="E1610" s="5" t="s">
        <v>1198</v>
      </c>
      <c r="F1610" s="5" t="s">
        <v>112</v>
      </c>
      <c r="H1610" t="s">
        <v>222</v>
      </c>
      <c r="I1610" s="5" t="s">
        <v>1093</v>
      </c>
      <c r="J1610" s="5" t="s">
        <v>113</v>
      </c>
      <c r="K1610" s="5"/>
      <c r="L1610" t="str">
        <f t="shared" si="775"/>
        <v>PieceDg</v>
      </c>
      <c r="M1610" t="str">
        <f t="shared" si="776"/>
        <v>attachedIotDevices</v>
      </c>
      <c r="N1610" t="str">
        <f t="shared" si="777"/>
        <v>IotDevice</v>
      </c>
      <c r="O1610" t="str">
        <f t="shared" si="778"/>
        <v>attachedToObject</v>
      </c>
      <c r="P1610" t="str">
        <f t="shared" si="779"/>
        <v/>
      </c>
      <c r="Q1610" t="str">
        <f t="shared" si="780"/>
        <v>Object</v>
      </c>
      <c r="R1610" t="str">
        <f t="shared" si="781"/>
        <v/>
      </c>
      <c r="S1610" t="str">
        <f t="shared" si="782"/>
        <v/>
      </c>
      <c r="T1610" t="str">
        <f t="shared" si="783"/>
        <v/>
      </c>
      <c r="U1610" t="str">
        <f t="shared" si="784"/>
        <v/>
      </c>
      <c r="V1610" t="str">
        <f t="shared" si="785"/>
        <v/>
      </c>
      <c r="W1610" t="str">
        <f>IF($A1610="Implicit","",COUNTIFS($C$8:C1610,C1610,$A$8:A1610,"Explicit"))</f>
        <v/>
      </c>
      <c r="X1610" t="str">
        <f t="shared" si="786"/>
        <v/>
      </c>
      <c r="Y1610" t="str">
        <f t="shared" si="787"/>
        <v/>
      </c>
      <c r="Z1610" t="str">
        <f t="shared" si="788"/>
        <v/>
      </c>
      <c r="AA1610" t="str">
        <f t="shared" si="789"/>
        <v/>
      </c>
      <c r="AB1610" t="str">
        <f t="shared" si="790"/>
        <v/>
      </c>
      <c r="AC1610" t="str">
        <f t="shared" si="791"/>
        <v/>
      </c>
      <c r="AD1610" t="str">
        <f t="shared" si="792"/>
        <v/>
      </c>
      <c r="AE1610" t="str">
        <f t="shared" si="793"/>
        <v/>
      </c>
      <c r="AF1610" t="str">
        <f t="shared" si="794"/>
        <v/>
      </c>
      <c r="AG1610" t="str">
        <f t="shared" si="795"/>
        <v>"DG.PieceDg"</v>
      </c>
      <c r="AH1610" t="str">
        <f t="shared" si="796"/>
        <v>"attachedIotDevices"</v>
      </c>
      <c r="AI1610" t="str">
        <f t="shared" si="797"/>
        <v>"Common.IotDevice"</v>
      </c>
      <c r="AJ1610" t="str">
        <f t="shared" si="798"/>
        <v>"attachedToObject"</v>
      </c>
      <c r="AK1610" t="str">
        <f t="shared" si="799"/>
        <v>"hasMany"</v>
      </c>
      <c r="AL1610" t="str">
        <f t="shared" si="800"/>
        <v>"DG.PieceDg","attachedIotDevices","Common.IotDevice","attachedToObject","hasMany"</v>
      </c>
      <c r="AN1610">
        <f>COUNTIF(View_conceptual!G:G,L1610)</f>
        <v>0</v>
      </c>
      <c r="AO1610">
        <f>COUNTIF(View_conceptual!H:H,L1610)+COUNTIF(View_conceptual!I:I,N1610)</f>
        <v>0</v>
      </c>
      <c r="AQ1610" t="str">
        <f t="shared" si="801"/>
        <v/>
      </c>
      <c r="AR1610" t="str">
        <f t="shared" si="802"/>
        <v/>
      </c>
      <c r="AT1610">
        <f>COUNTIF(View_full!G:G,L1610)</f>
        <v>1</v>
      </c>
      <c r="AU1610">
        <f>COUNTIF(View_full!H:H,L1610)+COUNTIF(View_full!I:I,N1610)</f>
        <v>0</v>
      </c>
      <c r="AV1610">
        <f>COUNTIFS(Property_Manual!$A$2:$A$1206,Raw!L1610,Property_Manual!$B$2:$B$1206,Raw!M1610,Property_Manual!$C$2:$C$1206,Raw!N1610,Property_Manual!$D$2:$D$1206,Raw!O1610,Property_Manual!$F$2:$F$1206,"x")</f>
        <v>0</v>
      </c>
      <c r="AW1610" t="str">
        <f t="shared" si="803"/>
        <v/>
      </c>
      <c r="AX1610" t="str">
        <f t="shared" si="804"/>
        <v/>
      </c>
      <c r="AY1610" t="str">
        <f t="shared" si="805"/>
        <v/>
      </c>
    </row>
    <row r="1611" spans="1:51" x14ac:dyDescent="0.2">
      <c r="A1611" s="5" t="s">
        <v>1255</v>
      </c>
      <c r="B1611" s="5" t="s">
        <v>1207</v>
      </c>
      <c r="C1611" s="5" t="s">
        <v>626</v>
      </c>
      <c r="D1611" s="5" t="s">
        <v>114</v>
      </c>
      <c r="E1611" s="5" t="s">
        <v>1209</v>
      </c>
      <c r="F1611" s="5" t="s">
        <v>439</v>
      </c>
      <c r="H1611" t="s">
        <v>443</v>
      </c>
      <c r="I1611" s="5" t="s">
        <v>1093</v>
      </c>
      <c r="J1611" s="5" t="s">
        <v>116</v>
      </c>
      <c r="K1611" s="5"/>
      <c r="L1611" t="str">
        <f t="shared" si="775"/>
        <v>PieceDg</v>
      </c>
      <c r="M1611" t="str">
        <f t="shared" si="776"/>
        <v>involvedInActions</v>
      </c>
      <c r="N1611" t="str">
        <f t="shared" si="777"/>
        <v>Composing</v>
      </c>
      <c r="O1611" t="str">
        <f t="shared" si="778"/>
        <v>composedPieces</v>
      </c>
      <c r="P1611" t="str">
        <f t="shared" si="779"/>
        <v/>
      </c>
      <c r="Q1611" t="str">
        <f t="shared" si="780"/>
        <v>Object</v>
      </c>
      <c r="R1611" t="str">
        <f t="shared" si="781"/>
        <v/>
      </c>
      <c r="S1611" t="str">
        <f t="shared" si="782"/>
        <v/>
      </c>
      <c r="T1611" t="str">
        <f t="shared" si="783"/>
        <v/>
      </c>
      <c r="U1611" t="str">
        <f t="shared" si="784"/>
        <v/>
      </c>
      <c r="V1611" t="str">
        <f t="shared" si="785"/>
        <v/>
      </c>
      <c r="W1611" t="str">
        <f>IF($A1611="Implicit","",COUNTIFS($C$8:C1611,C1611,$A$8:A1611,"Explicit"))</f>
        <v/>
      </c>
      <c r="X1611" t="str">
        <f t="shared" si="786"/>
        <v/>
      </c>
      <c r="Y1611" t="str">
        <f t="shared" si="787"/>
        <v/>
      </c>
      <c r="Z1611" t="str">
        <f t="shared" si="788"/>
        <v/>
      </c>
      <c r="AA1611" t="str">
        <f t="shared" si="789"/>
        <v/>
      </c>
      <c r="AB1611" t="str">
        <f t="shared" si="790"/>
        <v/>
      </c>
      <c r="AC1611" t="str">
        <f t="shared" si="791"/>
        <v/>
      </c>
      <c r="AD1611" t="str">
        <f t="shared" si="792"/>
        <v/>
      </c>
      <c r="AE1611" t="str">
        <f t="shared" si="793"/>
        <v/>
      </c>
      <c r="AF1611" t="str">
        <f t="shared" si="794"/>
        <v/>
      </c>
      <c r="AG1611" t="str">
        <f t="shared" si="795"/>
        <v>"DG.PieceDg"</v>
      </c>
      <c r="AH1611" t="str">
        <f t="shared" si="796"/>
        <v>"involvedInActions"</v>
      </c>
      <c r="AI1611" t="str">
        <f t="shared" si="797"/>
        <v>"Action.Composing"</v>
      </c>
      <c r="AJ1611" t="str">
        <f t="shared" si="798"/>
        <v>"composedPieces"</v>
      </c>
      <c r="AK1611" t="str">
        <f t="shared" si="799"/>
        <v>"hasMany"</v>
      </c>
      <c r="AL1611" t="str">
        <f t="shared" si="800"/>
        <v>"DG.PieceDg","involvedInActions","Action.Composing","composedPieces","hasMany"</v>
      </c>
      <c r="AN1611">
        <f>COUNTIF(View_conceptual!G:G,L1611)</f>
        <v>0</v>
      </c>
      <c r="AO1611">
        <f>COUNTIF(View_conceptual!H:H,L1611)+COUNTIF(View_conceptual!I:I,N1611)</f>
        <v>1</v>
      </c>
      <c r="AQ1611" t="str">
        <f t="shared" si="801"/>
        <v/>
      </c>
      <c r="AR1611" t="str">
        <f t="shared" si="802"/>
        <v/>
      </c>
      <c r="AT1611">
        <f>COUNTIF(View_full!G:G,L1611)</f>
        <v>1</v>
      </c>
      <c r="AU1611">
        <f>COUNTIF(View_full!H:H,L1611)+COUNTIF(View_full!I:I,N1611)</f>
        <v>1</v>
      </c>
      <c r="AV1611">
        <f>COUNTIFS(Property_Manual!$A$2:$A$1206,Raw!L1611,Property_Manual!$B$2:$B$1206,Raw!M1611,Property_Manual!$C$2:$C$1206,Raw!N1611,Property_Manual!$D$2:$D$1206,Raw!O1611,Property_Manual!$F$2:$F$1206,"x")</f>
        <v>0</v>
      </c>
      <c r="AW1611" t="str">
        <f t="shared" si="803"/>
        <v/>
      </c>
      <c r="AX1611" t="str">
        <f t="shared" si="804"/>
        <v/>
      </c>
      <c r="AY1611" t="str">
        <f t="shared" si="805"/>
        <v/>
      </c>
    </row>
    <row r="1612" spans="1:51" x14ac:dyDescent="0.2">
      <c r="A1612" s="5" t="s">
        <v>1255</v>
      </c>
      <c r="B1612" s="5" t="s">
        <v>1207</v>
      </c>
      <c r="C1612" s="5" t="s">
        <v>626</v>
      </c>
      <c r="D1612" s="5" t="s">
        <v>114</v>
      </c>
      <c r="E1612" s="5" t="s">
        <v>1209</v>
      </c>
      <c r="F1612" s="5" t="s">
        <v>829</v>
      </c>
      <c r="H1612" t="s">
        <v>833</v>
      </c>
      <c r="I1612" s="5" t="s">
        <v>1093</v>
      </c>
      <c r="J1612" s="5" t="s">
        <v>116</v>
      </c>
      <c r="K1612" s="5"/>
      <c r="L1612" t="str">
        <f t="shared" si="775"/>
        <v>PieceDg</v>
      </c>
      <c r="M1612" t="str">
        <f t="shared" si="776"/>
        <v>involvedInActions</v>
      </c>
      <c r="N1612" t="str">
        <f t="shared" si="777"/>
        <v>Loading</v>
      </c>
      <c r="O1612" t="str">
        <f t="shared" si="778"/>
        <v>loadedPieces</v>
      </c>
      <c r="P1612" t="str">
        <f t="shared" si="779"/>
        <v/>
      </c>
      <c r="Q1612" t="str">
        <f t="shared" si="780"/>
        <v>Object</v>
      </c>
      <c r="R1612" t="str">
        <f t="shared" si="781"/>
        <v/>
      </c>
      <c r="S1612" t="str">
        <f t="shared" si="782"/>
        <v/>
      </c>
      <c r="T1612" t="str">
        <f t="shared" si="783"/>
        <v/>
      </c>
      <c r="U1612" t="str">
        <f t="shared" si="784"/>
        <v/>
      </c>
      <c r="V1612" t="str">
        <f t="shared" si="785"/>
        <v/>
      </c>
      <c r="W1612" t="str">
        <f>IF($A1612="Implicit","",COUNTIFS($C$8:C1612,C1612,$A$8:A1612,"Explicit"))</f>
        <v/>
      </c>
      <c r="X1612" t="str">
        <f t="shared" si="786"/>
        <v/>
      </c>
      <c r="Y1612" t="str">
        <f t="shared" si="787"/>
        <v/>
      </c>
      <c r="Z1612" t="str">
        <f t="shared" si="788"/>
        <v/>
      </c>
      <c r="AA1612" t="str">
        <f t="shared" si="789"/>
        <v/>
      </c>
      <c r="AB1612" t="str">
        <f t="shared" si="790"/>
        <v/>
      </c>
      <c r="AC1612" t="str">
        <f t="shared" si="791"/>
        <v/>
      </c>
      <c r="AD1612" t="str">
        <f t="shared" si="792"/>
        <v/>
      </c>
      <c r="AE1612" t="str">
        <f t="shared" si="793"/>
        <v/>
      </c>
      <c r="AF1612" t="str">
        <f t="shared" si="794"/>
        <v/>
      </c>
      <c r="AG1612" t="str">
        <f t="shared" si="795"/>
        <v>"DG.PieceDg"</v>
      </c>
      <c r="AH1612" t="str">
        <f t="shared" si="796"/>
        <v>"involvedInActions"</v>
      </c>
      <c r="AI1612" t="str">
        <f t="shared" si="797"/>
        <v>"Action.Loading"</v>
      </c>
      <c r="AJ1612" t="str">
        <f t="shared" si="798"/>
        <v>"loadedPieces"</v>
      </c>
      <c r="AK1612" t="str">
        <f t="shared" si="799"/>
        <v>"hasMany"</v>
      </c>
      <c r="AL1612" t="str">
        <f t="shared" si="800"/>
        <v>"DG.PieceDg","involvedInActions","Action.Loading","loadedPieces","hasMany"</v>
      </c>
      <c r="AN1612">
        <f>COUNTIF(View_conceptual!G:G,L1612)</f>
        <v>0</v>
      </c>
      <c r="AO1612">
        <f>COUNTIF(View_conceptual!H:H,L1612)+COUNTIF(View_conceptual!I:I,N1612)</f>
        <v>1</v>
      </c>
      <c r="AQ1612" t="str">
        <f t="shared" si="801"/>
        <v/>
      </c>
      <c r="AR1612" t="str">
        <f t="shared" si="802"/>
        <v/>
      </c>
      <c r="AT1612">
        <f>COUNTIF(View_full!G:G,L1612)</f>
        <v>1</v>
      </c>
      <c r="AU1612">
        <f>COUNTIF(View_full!H:H,L1612)+COUNTIF(View_full!I:I,N1612)</f>
        <v>1</v>
      </c>
      <c r="AV1612">
        <f>COUNTIFS(Property_Manual!$A$2:$A$1206,Raw!L1612,Property_Manual!$B$2:$B$1206,Raw!M1612,Property_Manual!$C$2:$C$1206,Raw!N1612,Property_Manual!$D$2:$D$1206,Raw!O1612,Property_Manual!$F$2:$F$1206,"x")</f>
        <v>0</v>
      </c>
      <c r="AW1612" t="str">
        <f t="shared" si="803"/>
        <v/>
      </c>
      <c r="AX1612" t="str">
        <f t="shared" si="804"/>
        <v/>
      </c>
      <c r="AY1612" t="str">
        <f t="shared" si="805"/>
        <v/>
      </c>
    </row>
    <row r="1613" spans="1:51" x14ac:dyDescent="0.2">
      <c r="A1613" s="5" t="s">
        <v>1255</v>
      </c>
      <c r="B1613" s="5" t="s">
        <v>1207</v>
      </c>
      <c r="C1613" s="5" t="s">
        <v>626</v>
      </c>
      <c r="D1613" s="5" t="s">
        <v>114</v>
      </c>
      <c r="E1613" t="s">
        <v>1209</v>
      </c>
      <c r="F1613" s="5" t="s">
        <v>1043</v>
      </c>
      <c r="H1613" t="s">
        <v>1045</v>
      </c>
      <c r="I1613" s="5" t="s">
        <v>1093</v>
      </c>
      <c r="J1613" s="5" t="s">
        <v>116</v>
      </c>
      <c r="K1613" s="5"/>
      <c r="L1613" t="str">
        <f t="shared" si="775"/>
        <v>PieceDg</v>
      </c>
      <c r="M1613" t="str">
        <f t="shared" si="776"/>
        <v>involvedInActions</v>
      </c>
      <c r="N1613" t="str">
        <f t="shared" si="777"/>
        <v>Storing</v>
      </c>
      <c r="O1613" t="str">
        <f t="shared" si="778"/>
        <v>storedObjects</v>
      </c>
      <c r="P1613" t="str">
        <f t="shared" si="779"/>
        <v/>
      </c>
      <c r="Q1613" t="str">
        <f t="shared" si="780"/>
        <v>Object</v>
      </c>
      <c r="R1613" t="str">
        <f t="shared" si="781"/>
        <v/>
      </c>
      <c r="S1613" t="str">
        <f t="shared" si="782"/>
        <v/>
      </c>
      <c r="T1613" t="str">
        <f t="shared" si="783"/>
        <v/>
      </c>
      <c r="U1613" t="str">
        <f t="shared" si="784"/>
        <v/>
      </c>
      <c r="V1613" t="str">
        <f t="shared" si="785"/>
        <v/>
      </c>
      <c r="W1613" t="str">
        <f>IF($A1613="Implicit","",COUNTIFS($C$8:C1613,C1613,$A$8:A1613,"Explicit"))</f>
        <v/>
      </c>
      <c r="X1613" t="str">
        <f t="shared" si="786"/>
        <v/>
      </c>
      <c r="Y1613" t="str">
        <f t="shared" si="787"/>
        <v/>
      </c>
      <c r="Z1613" t="str">
        <f t="shared" si="788"/>
        <v/>
      </c>
      <c r="AA1613" t="str">
        <f t="shared" si="789"/>
        <v/>
      </c>
      <c r="AB1613" t="str">
        <f t="shared" si="790"/>
        <v/>
      </c>
      <c r="AC1613" t="str">
        <f t="shared" si="791"/>
        <v/>
      </c>
      <c r="AD1613" t="str">
        <f t="shared" si="792"/>
        <v/>
      </c>
      <c r="AE1613" t="str">
        <f t="shared" si="793"/>
        <v/>
      </c>
      <c r="AF1613" t="str">
        <f t="shared" si="794"/>
        <v/>
      </c>
      <c r="AG1613" t="str">
        <f t="shared" si="795"/>
        <v>"DG.PieceDg"</v>
      </c>
      <c r="AH1613" t="str">
        <f t="shared" si="796"/>
        <v>"involvedInActions"</v>
      </c>
      <c r="AI1613" t="str">
        <f t="shared" si="797"/>
        <v>"Action.Storing"</v>
      </c>
      <c r="AJ1613" t="str">
        <f t="shared" si="798"/>
        <v>"storedObjects"</v>
      </c>
      <c r="AK1613" t="str">
        <f t="shared" si="799"/>
        <v>"hasMany"</v>
      </c>
      <c r="AL1613" t="str">
        <f t="shared" si="800"/>
        <v>"DG.PieceDg","involvedInActions","Action.Storing","storedObjects","hasMany"</v>
      </c>
      <c r="AN1613">
        <f>COUNTIF(View_conceptual!G:G,L1613)</f>
        <v>0</v>
      </c>
      <c r="AO1613">
        <f>COUNTIF(View_conceptual!H:H,L1613)+COUNTIF(View_conceptual!I:I,N1613)</f>
        <v>0</v>
      </c>
      <c r="AQ1613" t="str">
        <f t="shared" si="801"/>
        <v/>
      </c>
      <c r="AR1613" t="str">
        <f t="shared" si="802"/>
        <v/>
      </c>
      <c r="AT1613">
        <f>COUNTIF(View_full!G:G,L1613)</f>
        <v>1</v>
      </c>
      <c r="AU1613">
        <f>COUNTIF(View_full!H:H,L1613)+COUNTIF(View_full!I:I,N1613)</f>
        <v>1</v>
      </c>
      <c r="AV1613">
        <f>COUNTIFS(Property_Manual!$A$2:$A$1206,Raw!L1613,Property_Manual!$B$2:$B$1206,Raw!M1613,Property_Manual!$C$2:$C$1206,Raw!N1613,Property_Manual!$D$2:$D$1206,Raw!O1613,Property_Manual!$F$2:$F$1206,"x")</f>
        <v>0</v>
      </c>
      <c r="AW1613" t="str">
        <f t="shared" si="803"/>
        <v/>
      </c>
      <c r="AX1613" t="str">
        <f t="shared" si="804"/>
        <v/>
      </c>
      <c r="AY1613" t="str">
        <f t="shared" si="805"/>
        <v/>
      </c>
    </row>
    <row r="1614" spans="1:51" x14ac:dyDescent="0.2">
      <c r="A1614" s="5" t="s">
        <v>1255</v>
      </c>
      <c r="B1614" s="5" t="s">
        <v>1207</v>
      </c>
      <c r="C1614" s="5" t="s">
        <v>626</v>
      </c>
      <c r="D1614" s="5" t="s">
        <v>117</v>
      </c>
      <c r="E1614" t="s">
        <v>20</v>
      </c>
      <c r="F1614" s="5" t="s">
        <v>118</v>
      </c>
      <c r="H1614" t="s">
        <v>137</v>
      </c>
      <c r="I1614" s="5" t="s">
        <v>1093</v>
      </c>
      <c r="J1614" s="5" t="s">
        <v>119</v>
      </c>
      <c r="K1614" s="5" t="s">
        <v>1108</v>
      </c>
      <c r="L1614" t="str">
        <f t="shared" si="775"/>
        <v>PieceDg</v>
      </c>
      <c r="M1614" t="str">
        <f t="shared" si="776"/>
        <v>containedItems</v>
      </c>
      <c r="N1614" t="str">
        <f t="shared" si="777"/>
        <v>Item</v>
      </c>
      <c r="O1614" t="str">
        <f t="shared" si="778"/>
        <v>inPiece</v>
      </c>
      <c r="P1614" t="str">
        <f t="shared" si="779"/>
        <v>ItemDg</v>
      </c>
      <c r="Q1614" t="str">
        <f t="shared" si="780"/>
        <v>Object</v>
      </c>
      <c r="R1614" t="str">
        <f t="shared" si="781"/>
        <v/>
      </c>
      <c r="S1614" t="str">
        <f t="shared" si="782"/>
        <v/>
      </c>
      <c r="T1614" t="str">
        <f t="shared" si="783"/>
        <v/>
      </c>
      <c r="U1614" t="str">
        <f t="shared" si="784"/>
        <v/>
      </c>
      <c r="V1614" t="str">
        <f t="shared" si="785"/>
        <v/>
      </c>
      <c r="W1614" t="str">
        <f>IF($A1614="Implicit","",COUNTIFS($C$8:C1614,C1614,$A$8:A1614,"Explicit"))</f>
        <v/>
      </c>
      <c r="X1614" t="str">
        <f t="shared" si="786"/>
        <v/>
      </c>
      <c r="Y1614" t="str">
        <f t="shared" si="787"/>
        <v/>
      </c>
      <c r="Z1614" t="str">
        <f t="shared" si="788"/>
        <v/>
      </c>
      <c r="AA1614" t="str">
        <f t="shared" si="789"/>
        <v/>
      </c>
      <c r="AB1614" t="str">
        <f t="shared" si="790"/>
        <v/>
      </c>
      <c r="AC1614" t="str">
        <f t="shared" si="791"/>
        <v/>
      </c>
      <c r="AD1614" t="str">
        <f t="shared" si="792"/>
        <v/>
      </c>
      <c r="AE1614" t="str">
        <f t="shared" si="793"/>
        <v/>
      </c>
      <c r="AF1614" t="str">
        <f t="shared" si="794"/>
        <v/>
      </c>
      <c r="AG1614" t="str">
        <f t="shared" si="795"/>
        <v>"DG.PieceDg"</v>
      </c>
      <c r="AH1614" t="str">
        <f t="shared" si="796"/>
        <v>"containedItems"</v>
      </c>
      <c r="AI1614" t="str">
        <f t="shared" si="797"/>
        <v>"Core.Item"</v>
      </c>
      <c r="AJ1614" t="str">
        <f t="shared" si="798"/>
        <v>"inPiece"</v>
      </c>
      <c r="AK1614" t="str">
        <f t="shared" si="799"/>
        <v>"hasMany"</v>
      </c>
      <c r="AL1614" t="str">
        <f t="shared" si="800"/>
        <v>"DG.PieceDg","containedItems","Core.Item","inPiece","hasMany"</v>
      </c>
      <c r="AN1614">
        <f>COUNTIF(View_conceptual!G:G,L1614)</f>
        <v>0</v>
      </c>
      <c r="AO1614">
        <f>COUNTIF(View_conceptual!H:H,L1614)+COUNTIF(View_conceptual!I:I,N1614)</f>
        <v>1</v>
      </c>
      <c r="AQ1614" t="str">
        <f t="shared" si="801"/>
        <v/>
      </c>
      <c r="AR1614" t="str">
        <f t="shared" si="802"/>
        <v/>
      </c>
      <c r="AT1614">
        <f>COUNTIF(View_full!G:G,L1614)</f>
        <v>1</v>
      </c>
      <c r="AU1614">
        <f>COUNTIF(View_full!H:H,L1614)+COUNTIF(View_full!I:I,N1614)</f>
        <v>1</v>
      </c>
      <c r="AV1614">
        <f>COUNTIFS(Property_Manual!$A$2:$A$1206,Raw!L1614,Property_Manual!$B$2:$B$1206,Raw!M1614,Property_Manual!$C$2:$C$1206,Raw!N1614,Property_Manual!$D$2:$D$1206,Raw!O1614,Property_Manual!$F$2:$F$1206,"x")</f>
        <v>0</v>
      </c>
      <c r="AW1614" t="str">
        <f t="shared" si="803"/>
        <v/>
      </c>
      <c r="AX1614" t="str">
        <f t="shared" si="804"/>
        <v/>
      </c>
      <c r="AY1614" t="str">
        <f t="shared" si="805"/>
        <v/>
      </c>
    </row>
    <row r="1615" spans="1:51" x14ac:dyDescent="0.2">
      <c r="A1615" s="5" t="s">
        <v>1255</v>
      </c>
      <c r="B1615" s="5" t="s">
        <v>1207</v>
      </c>
      <c r="C1615" s="5" t="s">
        <v>626</v>
      </c>
      <c r="D1615" s="5" t="s">
        <v>117</v>
      </c>
      <c r="E1615" t="s">
        <v>1207</v>
      </c>
      <c r="F1615" s="5" t="s">
        <v>1108</v>
      </c>
      <c r="H1615" t="s">
        <v>137</v>
      </c>
      <c r="I1615" s="5" t="s">
        <v>1093</v>
      </c>
      <c r="J1615" s="5" t="s">
        <v>119</v>
      </c>
      <c r="K1615" s="5"/>
      <c r="L1615" t="str">
        <f t="shared" si="775"/>
        <v>PieceDg</v>
      </c>
      <c r="M1615" t="str">
        <f t="shared" si="776"/>
        <v>containedItems</v>
      </c>
      <c r="N1615" t="str">
        <f t="shared" si="777"/>
        <v>ItemDg</v>
      </c>
      <c r="O1615" t="str">
        <f t="shared" si="778"/>
        <v>inPiece</v>
      </c>
      <c r="P1615" t="str">
        <f t="shared" si="779"/>
        <v/>
      </c>
      <c r="Q1615" t="str">
        <f t="shared" si="780"/>
        <v>Object</v>
      </c>
      <c r="R1615" t="str">
        <f t="shared" si="781"/>
        <v/>
      </c>
      <c r="S1615" t="str">
        <f t="shared" si="782"/>
        <v/>
      </c>
      <c r="T1615" t="str">
        <f t="shared" si="783"/>
        <v/>
      </c>
      <c r="U1615" t="str">
        <f t="shared" si="784"/>
        <v/>
      </c>
      <c r="V1615" t="str">
        <f t="shared" si="785"/>
        <v/>
      </c>
      <c r="W1615" t="str">
        <f>IF($A1615="Implicit","",COUNTIFS($C$8:C1615,C1615,$A$8:A1615,"Explicit"))</f>
        <v/>
      </c>
      <c r="X1615" t="str">
        <f t="shared" si="786"/>
        <v/>
      </c>
      <c r="Y1615" t="str">
        <f t="shared" si="787"/>
        <v/>
      </c>
      <c r="Z1615" t="str">
        <f t="shared" si="788"/>
        <v/>
      </c>
      <c r="AA1615" t="str">
        <f t="shared" si="789"/>
        <v/>
      </c>
      <c r="AB1615" t="str">
        <f t="shared" si="790"/>
        <v/>
      </c>
      <c r="AC1615" t="str">
        <f t="shared" si="791"/>
        <v/>
      </c>
      <c r="AD1615" t="str">
        <f t="shared" si="792"/>
        <v/>
      </c>
      <c r="AE1615" t="str">
        <f t="shared" si="793"/>
        <v/>
      </c>
      <c r="AF1615" t="str">
        <f t="shared" si="794"/>
        <v/>
      </c>
      <c r="AG1615" t="str">
        <f t="shared" si="795"/>
        <v>"DG.PieceDg"</v>
      </c>
      <c r="AH1615" t="str">
        <f t="shared" si="796"/>
        <v>"containedItems"</v>
      </c>
      <c r="AI1615" t="str">
        <f t="shared" si="797"/>
        <v>"DG.ItemDg"</v>
      </c>
      <c r="AJ1615" t="str">
        <f t="shared" si="798"/>
        <v>"inPiece"</v>
      </c>
      <c r="AK1615" t="str">
        <f t="shared" si="799"/>
        <v>"hasMany"</v>
      </c>
      <c r="AL1615" t="str">
        <f t="shared" si="800"/>
        <v>"DG.PieceDg","containedItems","DG.ItemDg","inPiece","hasMany"</v>
      </c>
      <c r="AN1615">
        <f>COUNTIF(View_conceptual!G:G,L1615)</f>
        <v>0</v>
      </c>
      <c r="AO1615">
        <f>COUNTIF(View_conceptual!H:H,L1615)+COUNTIF(View_conceptual!I:I,N1615)</f>
        <v>0</v>
      </c>
      <c r="AQ1615" t="str">
        <f t="shared" si="801"/>
        <v/>
      </c>
      <c r="AR1615" t="str">
        <f t="shared" si="802"/>
        <v/>
      </c>
      <c r="AT1615">
        <f>COUNTIF(View_full!G:G,L1615)</f>
        <v>1</v>
      </c>
      <c r="AU1615">
        <f>COUNTIF(View_full!H:H,L1615)+COUNTIF(View_full!I:I,N1615)</f>
        <v>0</v>
      </c>
      <c r="AV1615">
        <f>COUNTIFS(Property_Manual!$A$2:$A$1206,Raw!L1615,Property_Manual!$B$2:$B$1206,Raw!M1615,Property_Manual!$C$2:$C$1206,Raw!N1615,Property_Manual!$D$2:$D$1206,Raw!O1615,Property_Manual!$F$2:$F$1206,"x")</f>
        <v>1</v>
      </c>
      <c r="AW1615" t="str">
        <f t="shared" si="803"/>
        <v/>
      </c>
      <c r="AX1615" t="str">
        <f t="shared" si="804"/>
        <v/>
      </c>
      <c r="AY1615" t="str">
        <f t="shared" si="805"/>
        <v>"DG.PieceDg","containedItems","DG.ItemDg","inPiece","hasMany"</v>
      </c>
    </row>
    <row r="1616" spans="1:51" x14ac:dyDescent="0.2">
      <c r="A1616" s="5" t="s">
        <v>1255</v>
      </c>
      <c r="B1616" s="5" t="s">
        <v>1207</v>
      </c>
      <c r="C1616" s="5" t="s">
        <v>626</v>
      </c>
      <c r="D1616" s="5" t="s">
        <v>120</v>
      </c>
      <c r="E1616" s="5" t="s">
        <v>20</v>
      </c>
      <c r="F1616" s="5" t="s">
        <v>109</v>
      </c>
      <c r="H1616" t="s">
        <v>137</v>
      </c>
      <c r="I1616" s="5" t="s">
        <v>1093</v>
      </c>
      <c r="J1616" s="5" t="s">
        <v>121</v>
      </c>
      <c r="K1616" s="5" t="s">
        <v>1833</v>
      </c>
      <c r="L1616" t="str">
        <f t="shared" si="775"/>
        <v>PieceDg</v>
      </c>
      <c r="M1616" t="str">
        <f t="shared" si="776"/>
        <v>containedPieces</v>
      </c>
      <c r="N1616" t="str">
        <f t="shared" si="777"/>
        <v>Piece</v>
      </c>
      <c r="O1616" t="str">
        <f t="shared" si="778"/>
        <v>inPiece</v>
      </c>
      <c r="P1616" t="str">
        <f t="shared" si="779"/>
        <v>PieceLiveAnimals|PieceDg</v>
      </c>
      <c r="Q1616" t="str">
        <f t="shared" si="780"/>
        <v>Object</v>
      </c>
      <c r="R1616" t="str">
        <f t="shared" si="781"/>
        <v/>
      </c>
      <c r="S1616" t="str">
        <f t="shared" si="782"/>
        <v/>
      </c>
      <c r="T1616" t="str">
        <f t="shared" si="783"/>
        <v/>
      </c>
      <c r="U1616" t="str">
        <f t="shared" si="784"/>
        <v/>
      </c>
      <c r="V1616" t="str">
        <f t="shared" si="785"/>
        <v/>
      </c>
      <c r="W1616" t="str">
        <f>IF($A1616="Implicit","",COUNTIFS($C$8:C1616,C1616,$A$8:A1616,"Explicit"))</f>
        <v/>
      </c>
      <c r="X1616" t="str">
        <f t="shared" si="786"/>
        <v/>
      </c>
      <c r="Y1616" t="str">
        <f t="shared" si="787"/>
        <v/>
      </c>
      <c r="Z1616" t="str">
        <f t="shared" si="788"/>
        <v/>
      </c>
      <c r="AA1616" t="str">
        <f t="shared" si="789"/>
        <v/>
      </c>
      <c r="AB1616" t="str">
        <f t="shared" si="790"/>
        <v/>
      </c>
      <c r="AC1616" t="str">
        <f t="shared" si="791"/>
        <v/>
      </c>
      <c r="AD1616" t="str">
        <f t="shared" si="792"/>
        <v/>
      </c>
      <c r="AE1616" t="str">
        <f t="shared" si="793"/>
        <v/>
      </c>
      <c r="AF1616" t="str">
        <f t="shared" si="794"/>
        <v/>
      </c>
      <c r="AG1616" t="str">
        <f t="shared" si="795"/>
        <v>"DG.PieceDg"</v>
      </c>
      <c r="AH1616" t="str">
        <f t="shared" si="796"/>
        <v>"containedPieces"</v>
      </c>
      <c r="AI1616" t="str">
        <f t="shared" si="797"/>
        <v>"Core.Piece"</v>
      </c>
      <c r="AJ1616" t="str">
        <f t="shared" si="798"/>
        <v>"inPiece"</v>
      </c>
      <c r="AK1616" t="str">
        <f t="shared" si="799"/>
        <v>"hasMany"</v>
      </c>
      <c r="AL1616" t="str">
        <f t="shared" si="800"/>
        <v>"DG.PieceDg","containedPieces","Core.Piece","inPiece","hasMany"</v>
      </c>
      <c r="AN1616">
        <f>COUNTIF(View_conceptual!G:G,L1616)</f>
        <v>0</v>
      </c>
      <c r="AO1616">
        <f>COUNTIF(View_conceptual!H:H,L1616)+COUNTIF(View_conceptual!I:I,N1616)</f>
        <v>1</v>
      </c>
      <c r="AQ1616" t="str">
        <f t="shared" si="801"/>
        <v/>
      </c>
      <c r="AR1616" t="str">
        <f t="shared" si="802"/>
        <v/>
      </c>
      <c r="AT1616">
        <f>COUNTIF(View_full!G:G,L1616)</f>
        <v>1</v>
      </c>
      <c r="AU1616">
        <f>COUNTIF(View_full!H:H,L1616)+COUNTIF(View_full!I:I,N1616)</f>
        <v>1</v>
      </c>
      <c r="AV1616">
        <f>COUNTIFS(Property_Manual!$A$2:$A$1206,Raw!L1616,Property_Manual!$B$2:$B$1206,Raw!M1616,Property_Manual!$C$2:$C$1206,Raw!N1616,Property_Manual!$D$2:$D$1206,Raw!O1616,Property_Manual!$F$2:$F$1206,"x")</f>
        <v>0</v>
      </c>
      <c r="AW1616" t="str">
        <f t="shared" si="803"/>
        <v/>
      </c>
      <c r="AX1616" t="str">
        <f t="shared" si="804"/>
        <v/>
      </c>
      <c r="AY1616" t="str">
        <f t="shared" si="805"/>
        <v/>
      </c>
    </row>
    <row r="1617" spans="1:51" x14ac:dyDescent="0.2">
      <c r="A1617" s="5" t="s">
        <v>1255</v>
      </c>
      <c r="B1617" s="5" t="s">
        <v>1207</v>
      </c>
      <c r="C1617" s="5" t="s">
        <v>626</v>
      </c>
      <c r="D1617" s="5" t="s">
        <v>120</v>
      </c>
      <c r="E1617" t="s">
        <v>1199</v>
      </c>
      <c r="F1617" s="5" t="s">
        <v>204</v>
      </c>
      <c r="H1617" t="s">
        <v>137</v>
      </c>
      <c r="I1617" s="5" t="s">
        <v>1093</v>
      </c>
      <c r="J1617" s="5" t="s">
        <v>121</v>
      </c>
      <c r="K1617" s="5"/>
      <c r="L1617" t="str">
        <f t="shared" si="775"/>
        <v>PieceDg</v>
      </c>
      <c r="M1617" t="str">
        <f t="shared" si="776"/>
        <v>containedPieces</v>
      </c>
      <c r="N1617" t="str">
        <f t="shared" si="777"/>
        <v>PieceLiveAnimals</v>
      </c>
      <c r="O1617" t="str">
        <f t="shared" si="778"/>
        <v>inPiece</v>
      </c>
      <c r="P1617" t="str">
        <f t="shared" si="779"/>
        <v/>
      </c>
      <c r="Q1617" t="str">
        <f t="shared" si="780"/>
        <v>Object</v>
      </c>
      <c r="R1617" t="str">
        <f t="shared" si="781"/>
        <v/>
      </c>
      <c r="S1617" t="str">
        <f t="shared" si="782"/>
        <v/>
      </c>
      <c r="T1617" t="str">
        <f t="shared" si="783"/>
        <v/>
      </c>
      <c r="U1617" t="str">
        <f t="shared" si="784"/>
        <v/>
      </c>
      <c r="V1617" t="str">
        <f t="shared" si="785"/>
        <v/>
      </c>
      <c r="W1617" t="str">
        <f>IF($A1617="Implicit","",COUNTIFS($C$8:C1617,C1617,$A$8:A1617,"Explicit"))</f>
        <v/>
      </c>
      <c r="X1617" t="str">
        <f t="shared" si="786"/>
        <v/>
      </c>
      <c r="Y1617" t="str">
        <f t="shared" si="787"/>
        <v/>
      </c>
      <c r="Z1617" t="str">
        <f t="shared" si="788"/>
        <v/>
      </c>
      <c r="AA1617" t="str">
        <f t="shared" si="789"/>
        <v/>
      </c>
      <c r="AB1617" t="str">
        <f t="shared" si="790"/>
        <v/>
      </c>
      <c r="AC1617" t="str">
        <f t="shared" si="791"/>
        <v/>
      </c>
      <c r="AD1617" t="str">
        <f t="shared" si="792"/>
        <v/>
      </c>
      <c r="AE1617" t="str">
        <f t="shared" si="793"/>
        <v/>
      </c>
      <c r="AF1617" t="str">
        <f t="shared" si="794"/>
        <v/>
      </c>
      <c r="AG1617" t="str">
        <f t="shared" si="795"/>
        <v>"DG.PieceDg"</v>
      </c>
      <c r="AH1617" t="str">
        <f t="shared" si="796"/>
        <v>"containedPieces"</v>
      </c>
      <c r="AI1617" t="str">
        <f t="shared" si="797"/>
        <v>"LiveAnimals.PieceLiveAnimals"</v>
      </c>
      <c r="AJ1617" t="str">
        <f t="shared" si="798"/>
        <v>"inPiece"</v>
      </c>
      <c r="AK1617" t="str">
        <f t="shared" si="799"/>
        <v>"hasMany"</v>
      </c>
      <c r="AL1617" t="str">
        <f t="shared" si="800"/>
        <v>"DG.PieceDg","containedPieces","LiveAnimals.PieceLiveAnimals","inPiece","hasMany"</v>
      </c>
      <c r="AN1617">
        <f>COUNTIF(View_conceptual!G:G,L1617)</f>
        <v>0</v>
      </c>
      <c r="AO1617">
        <f>COUNTIF(View_conceptual!H:H,L1617)+COUNTIF(View_conceptual!I:I,N1617)</f>
        <v>0</v>
      </c>
      <c r="AQ1617" t="str">
        <f t="shared" si="801"/>
        <v/>
      </c>
      <c r="AR1617" t="str">
        <f t="shared" si="802"/>
        <v/>
      </c>
      <c r="AT1617">
        <f>COUNTIF(View_full!G:G,L1617)</f>
        <v>1</v>
      </c>
      <c r="AU1617">
        <f>COUNTIF(View_full!H:H,L1617)+COUNTIF(View_full!I:I,N1617)</f>
        <v>0</v>
      </c>
      <c r="AV1617">
        <f>COUNTIFS(Property_Manual!$A$2:$A$1206,Raw!L1617,Property_Manual!$B$2:$B$1206,Raw!M1617,Property_Manual!$C$2:$C$1206,Raw!N1617,Property_Manual!$D$2:$D$1206,Raw!O1617,Property_Manual!$F$2:$F$1206,"x")</f>
        <v>0</v>
      </c>
      <c r="AW1617" t="str">
        <f t="shared" si="803"/>
        <v/>
      </c>
      <c r="AX1617" t="str">
        <f t="shared" si="804"/>
        <v/>
      </c>
      <c r="AY1617" t="str">
        <f t="shared" si="805"/>
        <v/>
      </c>
    </row>
    <row r="1618" spans="1:51" x14ac:dyDescent="0.2">
      <c r="A1618" s="5" t="s">
        <v>1255</v>
      </c>
      <c r="B1618" s="5" t="s">
        <v>1207</v>
      </c>
      <c r="C1618" s="5" t="s">
        <v>626</v>
      </c>
      <c r="D1618" s="5" t="s">
        <v>120</v>
      </c>
      <c r="E1618" s="5" t="s">
        <v>1207</v>
      </c>
      <c r="F1618" s="5" t="s">
        <v>626</v>
      </c>
      <c r="H1618" s="5" t="s">
        <v>137</v>
      </c>
      <c r="I1618" s="5" t="s">
        <v>1093</v>
      </c>
      <c r="J1618" s="5" t="s">
        <v>121</v>
      </c>
      <c r="K1618" s="5"/>
      <c r="L1618" t="str">
        <f t="shared" si="775"/>
        <v>PieceDg</v>
      </c>
      <c r="M1618" t="str">
        <f t="shared" si="776"/>
        <v>containedPieces</v>
      </c>
      <c r="N1618" t="str">
        <f t="shared" si="777"/>
        <v>PieceDg</v>
      </c>
      <c r="O1618" t="str">
        <f t="shared" si="778"/>
        <v>inPiece</v>
      </c>
      <c r="P1618" t="str">
        <f t="shared" si="779"/>
        <v/>
      </c>
      <c r="Q1618" t="str">
        <f t="shared" si="780"/>
        <v>Object</v>
      </c>
      <c r="R1618" t="str">
        <f t="shared" si="781"/>
        <v/>
      </c>
      <c r="S1618" t="str">
        <f t="shared" si="782"/>
        <v/>
      </c>
      <c r="T1618" t="str">
        <f t="shared" si="783"/>
        <v/>
      </c>
      <c r="U1618" t="str">
        <f t="shared" si="784"/>
        <v/>
      </c>
      <c r="V1618" t="str">
        <f t="shared" si="785"/>
        <v/>
      </c>
      <c r="W1618" t="str">
        <f>IF($A1618="Implicit","",COUNTIFS($C$8:C1618,C1618,$A$8:A1618,"Explicit"))</f>
        <v/>
      </c>
      <c r="X1618" t="str">
        <f t="shared" si="786"/>
        <v/>
      </c>
      <c r="Y1618" t="str">
        <f t="shared" si="787"/>
        <v/>
      </c>
      <c r="Z1618" t="str">
        <f t="shared" si="788"/>
        <v/>
      </c>
      <c r="AA1618" t="str">
        <f t="shared" si="789"/>
        <v/>
      </c>
      <c r="AB1618" t="str">
        <f t="shared" si="790"/>
        <v/>
      </c>
      <c r="AC1618" t="str">
        <f t="shared" si="791"/>
        <v/>
      </c>
      <c r="AD1618" t="str">
        <f t="shared" si="792"/>
        <v/>
      </c>
      <c r="AE1618" t="str">
        <f t="shared" si="793"/>
        <v/>
      </c>
      <c r="AF1618" t="str">
        <f t="shared" si="794"/>
        <v/>
      </c>
      <c r="AG1618" t="str">
        <f t="shared" si="795"/>
        <v>"DG.PieceDg"</v>
      </c>
      <c r="AH1618" t="str">
        <f t="shared" si="796"/>
        <v>"containedPieces"</v>
      </c>
      <c r="AI1618" t="str">
        <f t="shared" si="797"/>
        <v>"DG.PieceDg"</v>
      </c>
      <c r="AJ1618" t="str">
        <f t="shared" si="798"/>
        <v>"inPiece"</v>
      </c>
      <c r="AK1618" t="str">
        <f t="shared" si="799"/>
        <v>"hasMany"</v>
      </c>
      <c r="AL1618" t="str">
        <f t="shared" si="800"/>
        <v>"DG.PieceDg","containedPieces","DG.PieceDg","inPiece","hasMany"</v>
      </c>
      <c r="AN1618">
        <f>COUNTIF(View_conceptual!G:G,L1618)</f>
        <v>0</v>
      </c>
      <c r="AO1618">
        <f>COUNTIF(View_conceptual!H:H,L1618)+COUNTIF(View_conceptual!I:I,N1618)</f>
        <v>0</v>
      </c>
      <c r="AQ1618" t="str">
        <f t="shared" si="801"/>
        <v/>
      </c>
      <c r="AR1618" t="str">
        <f t="shared" si="802"/>
        <v/>
      </c>
      <c r="AT1618">
        <f>COUNTIF(View_full!G:G,L1618)</f>
        <v>1</v>
      </c>
      <c r="AU1618">
        <f>COUNTIF(View_full!H:H,L1618)+COUNTIF(View_full!I:I,N1618)</f>
        <v>0</v>
      </c>
      <c r="AV1618">
        <f>COUNTIFS(Property_Manual!$A$2:$A$1206,Raw!L1618,Property_Manual!$B$2:$B$1206,Raw!M1618,Property_Manual!$C$2:$C$1206,Raw!N1618,Property_Manual!$D$2:$D$1206,Raw!O1618,Property_Manual!$F$2:$F$1206,"x")</f>
        <v>1</v>
      </c>
      <c r="AW1618" t="str">
        <f t="shared" si="803"/>
        <v/>
      </c>
      <c r="AX1618" t="str">
        <f t="shared" si="804"/>
        <v/>
      </c>
      <c r="AY1618" t="str">
        <f t="shared" si="805"/>
        <v>"DG.PieceDg","containedPieces","DG.PieceDg","inPiece","hasMany"</v>
      </c>
    </row>
    <row r="1619" spans="1:51" x14ac:dyDescent="0.2">
      <c r="A1619" s="5" t="s">
        <v>1255</v>
      </c>
      <c r="B1619" s="5" t="s">
        <v>1207</v>
      </c>
      <c r="C1619" s="5" t="s">
        <v>626</v>
      </c>
      <c r="D1619" s="5" t="s">
        <v>124</v>
      </c>
      <c r="E1619" s="5" t="s">
        <v>20</v>
      </c>
      <c r="F1619" s="5" t="s">
        <v>125</v>
      </c>
      <c r="H1619" s="5" t="s">
        <v>536</v>
      </c>
      <c r="I1619" s="5" t="s">
        <v>1093</v>
      </c>
      <c r="J1619" s="5" t="s">
        <v>126</v>
      </c>
      <c r="K1619" s="5" t="s">
        <v>526</v>
      </c>
      <c r="L1619" t="str">
        <f t="shared" si="775"/>
        <v>PieceDg</v>
      </c>
      <c r="M1619" t="str">
        <f t="shared" si="776"/>
        <v>contentProducts</v>
      </c>
      <c r="N1619" t="str">
        <f t="shared" si="777"/>
        <v>Product</v>
      </c>
      <c r="O1619" t="str">
        <f t="shared" si="778"/>
        <v>describedObjects</v>
      </c>
      <c r="P1619" t="str">
        <f t="shared" si="779"/>
        <v>ProductDg</v>
      </c>
      <c r="Q1619" t="str">
        <f t="shared" si="780"/>
        <v>Object</v>
      </c>
      <c r="R1619" t="str">
        <f t="shared" si="781"/>
        <v/>
      </c>
      <c r="S1619" t="str">
        <f t="shared" si="782"/>
        <v/>
      </c>
      <c r="T1619" t="str">
        <f t="shared" si="783"/>
        <v/>
      </c>
      <c r="U1619" t="str">
        <f t="shared" si="784"/>
        <v/>
      </c>
      <c r="V1619" t="str">
        <f t="shared" si="785"/>
        <v/>
      </c>
      <c r="W1619" t="str">
        <f>IF($A1619="Implicit","",COUNTIFS($C$8:C1619,C1619,$A$8:A1619,"Explicit"))</f>
        <v/>
      </c>
      <c r="X1619" t="str">
        <f t="shared" si="786"/>
        <v/>
      </c>
      <c r="Y1619" t="str">
        <f t="shared" si="787"/>
        <v/>
      </c>
      <c r="Z1619" t="str">
        <f t="shared" si="788"/>
        <v/>
      </c>
      <c r="AA1619" t="str">
        <f t="shared" si="789"/>
        <v/>
      </c>
      <c r="AB1619" t="str">
        <f t="shared" si="790"/>
        <v/>
      </c>
      <c r="AC1619" t="str">
        <f t="shared" si="791"/>
        <v/>
      </c>
      <c r="AD1619" t="str">
        <f t="shared" si="792"/>
        <v/>
      </c>
      <c r="AE1619" t="str">
        <f t="shared" si="793"/>
        <v/>
      </c>
      <c r="AF1619" t="str">
        <f t="shared" si="794"/>
        <v/>
      </c>
      <c r="AG1619" t="str">
        <f t="shared" si="795"/>
        <v>"DG.PieceDg"</v>
      </c>
      <c r="AH1619" t="str">
        <f t="shared" si="796"/>
        <v>"contentProducts"</v>
      </c>
      <c r="AI1619" t="str">
        <f t="shared" si="797"/>
        <v>"Core.Product"</v>
      </c>
      <c r="AJ1619" t="str">
        <f t="shared" si="798"/>
        <v>"describedObjects"</v>
      </c>
      <c r="AK1619" t="str">
        <f t="shared" si="799"/>
        <v>"hasMany"</v>
      </c>
      <c r="AL1619" t="str">
        <f t="shared" si="800"/>
        <v>"DG.PieceDg","contentProducts","Core.Product","describedObjects","hasMany"</v>
      </c>
      <c r="AN1619">
        <f>COUNTIF(View_conceptual!G:G,L1619)</f>
        <v>0</v>
      </c>
      <c r="AO1619">
        <f>COUNTIF(View_conceptual!H:H,L1619)+COUNTIF(View_conceptual!I:I,N1619)</f>
        <v>1</v>
      </c>
      <c r="AQ1619" t="str">
        <f t="shared" si="801"/>
        <v/>
      </c>
      <c r="AR1619" t="str">
        <f t="shared" si="802"/>
        <v/>
      </c>
      <c r="AT1619">
        <f>COUNTIF(View_full!G:G,L1619)</f>
        <v>1</v>
      </c>
      <c r="AU1619">
        <f>COUNTIF(View_full!H:H,L1619)+COUNTIF(View_full!I:I,N1619)</f>
        <v>1</v>
      </c>
      <c r="AV1619">
        <f>COUNTIFS(Property_Manual!$A$2:$A$1206,Raw!L1619,Property_Manual!$B$2:$B$1206,Raw!M1619,Property_Manual!$C$2:$C$1206,Raw!N1619,Property_Manual!$D$2:$D$1206,Raw!O1619,Property_Manual!$F$2:$F$1206,"x")</f>
        <v>0</v>
      </c>
      <c r="AW1619" t="str">
        <f t="shared" si="803"/>
        <v/>
      </c>
      <c r="AX1619" t="str">
        <f t="shared" si="804"/>
        <v/>
      </c>
      <c r="AY1619" t="str">
        <f t="shared" si="805"/>
        <v/>
      </c>
    </row>
    <row r="1620" spans="1:51" x14ac:dyDescent="0.2">
      <c r="A1620" s="5" t="s">
        <v>1255</v>
      </c>
      <c r="B1620" s="5" t="s">
        <v>1207</v>
      </c>
      <c r="C1620" s="5" t="s">
        <v>626</v>
      </c>
      <c r="D1620" s="5" t="s">
        <v>124</v>
      </c>
      <c r="E1620" s="5" t="s">
        <v>1207</v>
      </c>
      <c r="F1620" s="5" t="s">
        <v>526</v>
      </c>
      <c r="H1620" s="5" t="s">
        <v>536</v>
      </c>
      <c r="I1620" s="5" t="s">
        <v>1093</v>
      </c>
      <c r="J1620" s="5" t="s">
        <v>126</v>
      </c>
      <c r="K1620" s="5"/>
      <c r="L1620" t="str">
        <f t="shared" si="775"/>
        <v>PieceDg</v>
      </c>
      <c r="M1620" t="str">
        <f t="shared" si="776"/>
        <v>contentProducts</v>
      </c>
      <c r="N1620" t="str">
        <f t="shared" si="777"/>
        <v>ProductDg</v>
      </c>
      <c r="O1620" t="str">
        <f t="shared" si="778"/>
        <v>describedObjects</v>
      </c>
      <c r="P1620" t="str">
        <f t="shared" si="779"/>
        <v/>
      </c>
      <c r="Q1620" t="str">
        <f t="shared" si="780"/>
        <v>Object</v>
      </c>
      <c r="R1620" t="str">
        <f t="shared" si="781"/>
        <v/>
      </c>
      <c r="S1620" t="str">
        <f t="shared" si="782"/>
        <v/>
      </c>
      <c r="T1620" t="str">
        <f t="shared" si="783"/>
        <v/>
      </c>
      <c r="U1620" t="str">
        <f t="shared" si="784"/>
        <v/>
      </c>
      <c r="V1620" t="str">
        <f t="shared" si="785"/>
        <v/>
      </c>
      <c r="W1620" t="str">
        <f>IF($A1620="Implicit","",COUNTIFS($C$8:C1620,C1620,$A$8:A1620,"Explicit"))</f>
        <v/>
      </c>
      <c r="X1620" t="str">
        <f t="shared" si="786"/>
        <v/>
      </c>
      <c r="Y1620" t="str">
        <f t="shared" si="787"/>
        <v/>
      </c>
      <c r="Z1620" t="str">
        <f t="shared" si="788"/>
        <v/>
      </c>
      <c r="AA1620" t="str">
        <f t="shared" si="789"/>
        <v/>
      </c>
      <c r="AB1620" t="str">
        <f t="shared" si="790"/>
        <v/>
      </c>
      <c r="AC1620" t="str">
        <f t="shared" si="791"/>
        <v/>
      </c>
      <c r="AD1620" t="str">
        <f t="shared" si="792"/>
        <v/>
      </c>
      <c r="AE1620" t="str">
        <f t="shared" si="793"/>
        <v/>
      </c>
      <c r="AF1620" t="str">
        <f t="shared" si="794"/>
        <v/>
      </c>
      <c r="AG1620" t="str">
        <f t="shared" si="795"/>
        <v>"DG.PieceDg"</v>
      </c>
      <c r="AH1620" t="str">
        <f t="shared" si="796"/>
        <v>"contentProducts"</v>
      </c>
      <c r="AI1620" t="str">
        <f t="shared" si="797"/>
        <v>"DG.ProductDg"</v>
      </c>
      <c r="AJ1620" t="str">
        <f t="shared" si="798"/>
        <v>"describedObjects"</v>
      </c>
      <c r="AK1620" t="str">
        <f t="shared" si="799"/>
        <v>"hasMany"</v>
      </c>
      <c r="AL1620" t="str">
        <f t="shared" si="800"/>
        <v>"DG.PieceDg","contentProducts","DG.ProductDg","describedObjects","hasMany"</v>
      </c>
      <c r="AN1620">
        <f>COUNTIF(View_conceptual!G:G,L1620)</f>
        <v>0</v>
      </c>
      <c r="AO1620">
        <f>COUNTIF(View_conceptual!H:H,L1620)+COUNTIF(View_conceptual!I:I,N1620)</f>
        <v>0</v>
      </c>
      <c r="AQ1620" t="str">
        <f t="shared" si="801"/>
        <v/>
      </c>
      <c r="AR1620" t="str">
        <f t="shared" si="802"/>
        <v/>
      </c>
      <c r="AT1620">
        <f>COUNTIF(View_full!G:G,L1620)</f>
        <v>1</v>
      </c>
      <c r="AU1620">
        <f>COUNTIF(View_full!H:H,L1620)+COUNTIF(View_full!I:I,N1620)</f>
        <v>0</v>
      </c>
      <c r="AV1620">
        <f>COUNTIFS(Property_Manual!$A$2:$A$1206,Raw!L1620,Property_Manual!$B$2:$B$1206,Raw!M1620,Property_Manual!$C$2:$C$1206,Raw!N1620,Property_Manual!$D$2:$D$1206,Raw!O1620,Property_Manual!$F$2:$F$1206,"x")</f>
        <v>1</v>
      </c>
      <c r="AW1620" t="str">
        <f t="shared" si="803"/>
        <v/>
      </c>
      <c r="AX1620" t="str">
        <f t="shared" si="804"/>
        <v/>
      </c>
      <c r="AY1620" t="str">
        <f t="shared" si="805"/>
        <v>"DG.PieceDg","contentProducts","DG.ProductDg","describedObjects","hasMany"</v>
      </c>
    </row>
    <row r="1621" spans="1:51" x14ac:dyDescent="0.2">
      <c r="A1621" s="5" t="s">
        <v>1255</v>
      </c>
      <c r="B1621" s="5" t="s">
        <v>1207</v>
      </c>
      <c r="C1621" s="5" t="s">
        <v>626</v>
      </c>
      <c r="D1621" s="5" t="s">
        <v>127</v>
      </c>
      <c r="E1621" s="5" t="s">
        <v>20</v>
      </c>
      <c r="F1621" s="5" t="s">
        <v>128</v>
      </c>
      <c r="H1621" s="5" t="s">
        <v>555</v>
      </c>
      <c r="I1621" s="5" t="s">
        <v>1093</v>
      </c>
      <c r="J1621" s="5" t="s">
        <v>129</v>
      </c>
      <c r="K1621" s="5"/>
      <c r="L1621" t="str">
        <f t="shared" si="775"/>
        <v>PieceDg</v>
      </c>
      <c r="M1621" t="str">
        <f t="shared" si="776"/>
        <v>customsInformation</v>
      </c>
      <c r="N1621" t="str">
        <f t="shared" si="777"/>
        <v>CustomsInformation</v>
      </c>
      <c r="O1621" t="str">
        <f t="shared" si="778"/>
        <v>issuedForPiece</v>
      </c>
      <c r="P1621" t="str">
        <f t="shared" si="779"/>
        <v/>
      </c>
      <c r="Q1621" t="str">
        <f t="shared" si="780"/>
        <v>Object</v>
      </c>
      <c r="R1621" t="str">
        <f t="shared" si="781"/>
        <v/>
      </c>
      <c r="S1621" t="str">
        <f t="shared" si="782"/>
        <v/>
      </c>
      <c r="T1621" t="str">
        <f t="shared" si="783"/>
        <v/>
      </c>
      <c r="U1621" t="str">
        <f t="shared" si="784"/>
        <v/>
      </c>
      <c r="V1621" t="str">
        <f t="shared" si="785"/>
        <v/>
      </c>
      <c r="W1621" t="str">
        <f>IF($A1621="Implicit","",COUNTIFS($C$8:C1621,C1621,$A$8:A1621,"Explicit"))</f>
        <v/>
      </c>
      <c r="X1621" t="str">
        <f t="shared" si="786"/>
        <v/>
      </c>
      <c r="Y1621" t="str">
        <f t="shared" si="787"/>
        <v/>
      </c>
      <c r="Z1621" t="str">
        <f t="shared" si="788"/>
        <v/>
      </c>
      <c r="AA1621" t="str">
        <f t="shared" si="789"/>
        <v/>
      </c>
      <c r="AB1621" t="str">
        <f t="shared" si="790"/>
        <v/>
      </c>
      <c r="AC1621" t="str">
        <f t="shared" si="791"/>
        <v/>
      </c>
      <c r="AD1621" t="str">
        <f t="shared" si="792"/>
        <v/>
      </c>
      <c r="AE1621" t="str">
        <f t="shared" si="793"/>
        <v/>
      </c>
      <c r="AF1621" t="str">
        <f t="shared" si="794"/>
        <v/>
      </c>
      <c r="AG1621" t="str">
        <f t="shared" si="795"/>
        <v>"DG.PieceDg"</v>
      </c>
      <c r="AH1621" t="str">
        <f t="shared" si="796"/>
        <v>"customsInformation"</v>
      </c>
      <c r="AI1621" t="str">
        <f t="shared" si="797"/>
        <v>"Core.CustomsInformation"</v>
      </c>
      <c r="AJ1621" t="str">
        <f t="shared" si="798"/>
        <v>"issuedForPiece"</v>
      </c>
      <c r="AK1621" t="str">
        <f t="shared" si="799"/>
        <v>"hasMany"</v>
      </c>
      <c r="AL1621" t="str">
        <f t="shared" si="800"/>
        <v>"DG.PieceDg","customsInformation","Core.CustomsInformation","issuedForPiece","hasMany"</v>
      </c>
      <c r="AN1621">
        <f>COUNTIF(View_conceptual!G:G,L1621)</f>
        <v>0</v>
      </c>
      <c r="AO1621">
        <f>COUNTIF(View_conceptual!H:H,L1621)+COUNTIF(View_conceptual!I:I,N1621)</f>
        <v>0</v>
      </c>
      <c r="AQ1621" t="str">
        <f t="shared" si="801"/>
        <v/>
      </c>
      <c r="AR1621" t="str">
        <f t="shared" si="802"/>
        <v/>
      </c>
      <c r="AT1621">
        <f>COUNTIF(View_full!G:G,L1621)</f>
        <v>1</v>
      </c>
      <c r="AU1621">
        <f>COUNTIF(View_full!H:H,L1621)+COUNTIF(View_full!I:I,N1621)</f>
        <v>1</v>
      </c>
      <c r="AV1621">
        <f>COUNTIFS(Property_Manual!$A$2:$A$1206,Raw!L1621,Property_Manual!$B$2:$B$1206,Raw!M1621,Property_Manual!$C$2:$C$1206,Raw!N1621,Property_Manual!$D$2:$D$1206,Raw!O1621,Property_Manual!$F$2:$F$1206,"x")</f>
        <v>0</v>
      </c>
      <c r="AW1621" t="str">
        <f t="shared" si="803"/>
        <v/>
      </c>
      <c r="AX1621" t="str">
        <f t="shared" si="804"/>
        <v/>
      </c>
      <c r="AY1621" t="str">
        <f t="shared" si="805"/>
        <v/>
      </c>
    </row>
    <row r="1622" spans="1:51" x14ac:dyDescent="0.2">
      <c r="A1622" s="5" t="s">
        <v>1255</v>
      </c>
      <c r="B1622" s="5" t="s">
        <v>1207</v>
      </c>
      <c r="C1622" s="5" t="s">
        <v>626</v>
      </c>
      <c r="D1622" s="5" t="s">
        <v>130</v>
      </c>
      <c r="E1622" s="5" t="s">
        <v>49</v>
      </c>
      <c r="F1622" s="5" t="s">
        <v>131</v>
      </c>
      <c r="G1622">
        <v>1</v>
      </c>
      <c r="H1622" s="5"/>
      <c r="I1622" s="5" t="s">
        <v>1093</v>
      </c>
      <c r="J1622" s="5" t="s">
        <v>132</v>
      </c>
      <c r="K1622" s="5"/>
      <c r="L1622" t="str">
        <f t="shared" si="775"/>
        <v>PieceDg</v>
      </c>
      <c r="M1622" t="str">
        <f t="shared" si="776"/>
        <v>dimensions</v>
      </c>
      <c r="N1622" t="str">
        <f t="shared" si="777"/>
        <v>Dimensions</v>
      </c>
      <c r="O1622" t="str">
        <f t="shared" si="778"/>
        <v/>
      </c>
      <c r="P1622" t="str">
        <f t="shared" si="779"/>
        <v/>
      </c>
      <c r="Q1622" t="str">
        <f t="shared" si="780"/>
        <v>Object</v>
      </c>
      <c r="R1622" t="str">
        <f t="shared" si="781"/>
        <v/>
      </c>
      <c r="S1622" t="str">
        <f t="shared" si="782"/>
        <v/>
      </c>
      <c r="T1622" t="str">
        <f t="shared" si="783"/>
        <v/>
      </c>
      <c r="U1622" t="str">
        <f t="shared" si="784"/>
        <v/>
      </c>
      <c r="V1622" t="str">
        <f t="shared" si="785"/>
        <v/>
      </c>
      <c r="W1622" t="str">
        <f>IF($A1622="Implicit","",COUNTIFS($C$8:C1622,C1622,$A$8:A1622,"Explicit"))</f>
        <v/>
      </c>
      <c r="X1622" t="str">
        <f t="shared" si="786"/>
        <v/>
      </c>
      <c r="Y1622" t="str">
        <f t="shared" si="787"/>
        <v/>
      </c>
      <c r="Z1622" t="str">
        <f t="shared" si="788"/>
        <v/>
      </c>
      <c r="AA1622" t="str">
        <f t="shared" si="789"/>
        <v/>
      </c>
      <c r="AB1622" t="str">
        <f t="shared" si="790"/>
        <v/>
      </c>
      <c r="AC1622" t="str">
        <f t="shared" si="791"/>
        <v/>
      </c>
      <c r="AD1622" t="str">
        <f t="shared" si="792"/>
        <v/>
      </c>
      <c r="AE1622" t="str">
        <f t="shared" si="793"/>
        <v/>
      </c>
      <c r="AF1622" t="str">
        <f t="shared" si="794"/>
        <v/>
      </c>
      <c r="AG1622" t="str">
        <f t="shared" si="795"/>
        <v>"DG.PieceDg"</v>
      </c>
      <c r="AH1622" t="str">
        <f t="shared" si="796"/>
        <v>"dimensions"</v>
      </c>
      <c r="AI1622" t="str">
        <f t="shared" si="797"/>
        <v>"Embedded.Dimensions"</v>
      </c>
      <c r="AJ1622" t="str">
        <f t="shared" si="798"/>
        <v>""</v>
      </c>
      <c r="AK1622" t="str">
        <f t="shared" si="799"/>
        <v>"hasOne"</v>
      </c>
      <c r="AL1622" t="str">
        <f t="shared" si="800"/>
        <v>"DG.PieceDg","dimensions","Embedded.Dimensions","","hasOne"</v>
      </c>
      <c r="AN1622">
        <f>COUNTIF(View_conceptual!G:G,L1622)</f>
        <v>0</v>
      </c>
      <c r="AO1622">
        <f>COUNTIF(View_conceptual!H:H,L1622)+COUNTIF(View_conceptual!I:I,N1622)</f>
        <v>0</v>
      </c>
      <c r="AQ1622" t="str">
        <f t="shared" si="801"/>
        <v/>
      </c>
      <c r="AR1622" t="str">
        <f t="shared" si="802"/>
        <v/>
      </c>
      <c r="AT1622">
        <f>COUNTIF(View_full!G:G,L1622)</f>
        <v>1</v>
      </c>
      <c r="AU1622">
        <f>COUNTIF(View_full!H:H,L1622)+COUNTIF(View_full!I:I,N1622)</f>
        <v>0</v>
      </c>
      <c r="AV1622">
        <f>COUNTIFS(Property_Manual!$A$2:$A$1206,Raw!L1622,Property_Manual!$B$2:$B$1206,Raw!M1622,Property_Manual!$C$2:$C$1206,Raw!N1622,Property_Manual!$D$2:$D$1206,Raw!O1622,Property_Manual!$F$2:$F$1206,"x")</f>
        <v>0</v>
      </c>
      <c r="AW1622" t="str">
        <f t="shared" si="803"/>
        <v/>
      </c>
      <c r="AX1622" t="str">
        <f t="shared" si="804"/>
        <v/>
      </c>
      <c r="AY1622" t="str">
        <f t="shared" si="805"/>
        <v/>
      </c>
    </row>
    <row r="1623" spans="1:51" x14ac:dyDescent="0.2">
      <c r="A1623" s="5" t="s">
        <v>1255</v>
      </c>
      <c r="B1623" s="5" t="s">
        <v>1207</v>
      </c>
      <c r="C1623" s="5" t="s">
        <v>626</v>
      </c>
      <c r="D1623" s="5" t="s">
        <v>135</v>
      </c>
      <c r="E1623" s="5" t="s">
        <v>49</v>
      </c>
      <c r="F1623" s="5" t="s">
        <v>86</v>
      </c>
      <c r="G1623">
        <v>1</v>
      </c>
      <c r="H1623" s="5"/>
      <c r="I1623" s="5" t="s">
        <v>1093</v>
      </c>
      <c r="J1623" s="5" t="s">
        <v>136</v>
      </c>
      <c r="K1623" s="5"/>
      <c r="L1623" t="str">
        <f t="shared" si="775"/>
        <v>PieceDg</v>
      </c>
      <c r="M1623" t="str">
        <f t="shared" si="776"/>
        <v>grossWeight</v>
      </c>
      <c r="N1623" t="str">
        <f t="shared" si="777"/>
        <v>Value</v>
      </c>
      <c r="O1623" t="str">
        <f t="shared" si="778"/>
        <v/>
      </c>
      <c r="P1623" t="str">
        <f t="shared" si="779"/>
        <v/>
      </c>
      <c r="Q1623" t="str">
        <f t="shared" si="780"/>
        <v>Object</v>
      </c>
      <c r="R1623" t="str">
        <f t="shared" si="781"/>
        <v/>
      </c>
      <c r="S1623" t="str">
        <f t="shared" si="782"/>
        <v/>
      </c>
      <c r="T1623" t="str">
        <f t="shared" si="783"/>
        <v/>
      </c>
      <c r="U1623" t="str">
        <f t="shared" si="784"/>
        <v/>
      </c>
      <c r="V1623" t="str">
        <f t="shared" si="785"/>
        <v/>
      </c>
      <c r="W1623" t="str">
        <f>IF($A1623="Implicit","",COUNTIFS($C$8:C1623,C1623,$A$8:A1623,"Explicit"))</f>
        <v/>
      </c>
      <c r="X1623" t="str">
        <f t="shared" si="786"/>
        <v/>
      </c>
      <c r="Y1623" t="str">
        <f t="shared" si="787"/>
        <v/>
      </c>
      <c r="Z1623" t="str">
        <f t="shared" si="788"/>
        <v/>
      </c>
      <c r="AA1623" t="str">
        <f t="shared" si="789"/>
        <v/>
      </c>
      <c r="AB1623" t="str">
        <f t="shared" si="790"/>
        <v/>
      </c>
      <c r="AC1623" t="str">
        <f t="shared" si="791"/>
        <v/>
      </c>
      <c r="AD1623" t="str">
        <f t="shared" si="792"/>
        <v/>
      </c>
      <c r="AE1623" t="str">
        <f t="shared" si="793"/>
        <v/>
      </c>
      <c r="AF1623" t="str">
        <f t="shared" si="794"/>
        <v/>
      </c>
      <c r="AG1623" t="str">
        <f t="shared" si="795"/>
        <v>"DG.PieceDg"</v>
      </c>
      <c r="AH1623" t="str">
        <f t="shared" si="796"/>
        <v>"grossWeight"</v>
      </c>
      <c r="AI1623" t="str">
        <f t="shared" si="797"/>
        <v>"Embedded.Value"</v>
      </c>
      <c r="AJ1623" t="str">
        <f t="shared" si="798"/>
        <v>""</v>
      </c>
      <c r="AK1623" t="str">
        <f t="shared" si="799"/>
        <v>"hasOne"</v>
      </c>
      <c r="AL1623" t="str">
        <f t="shared" si="800"/>
        <v>"DG.PieceDg","grossWeight","Embedded.Value","","hasOne"</v>
      </c>
      <c r="AN1623">
        <f>COUNTIF(View_conceptual!G:G,L1623)</f>
        <v>0</v>
      </c>
      <c r="AO1623">
        <f>COUNTIF(View_conceptual!H:H,L1623)+COUNTIF(View_conceptual!I:I,N1623)</f>
        <v>0</v>
      </c>
      <c r="AQ1623" t="str">
        <f t="shared" si="801"/>
        <v/>
      </c>
      <c r="AR1623" t="str">
        <f t="shared" si="802"/>
        <v/>
      </c>
      <c r="AT1623">
        <f>COUNTIF(View_full!G:G,L1623)</f>
        <v>1</v>
      </c>
      <c r="AU1623">
        <f>COUNTIF(View_full!H:H,L1623)+COUNTIF(View_full!I:I,N1623)</f>
        <v>0</v>
      </c>
      <c r="AV1623">
        <f>COUNTIFS(Property_Manual!$A$2:$A$1206,Raw!L1623,Property_Manual!$B$2:$B$1206,Raw!M1623,Property_Manual!$C$2:$C$1206,Raw!N1623,Property_Manual!$D$2:$D$1206,Raw!O1623,Property_Manual!$F$2:$F$1206,"x")</f>
        <v>0</v>
      </c>
      <c r="AW1623" t="str">
        <f t="shared" si="803"/>
        <v/>
      </c>
      <c r="AX1623" t="str">
        <f t="shared" si="804"/>
        <v/>
      </c>
      <c r="AY1623" t="str">
        <f t="shared" si="805"/>
        <v/>
      </c>
    </row>
    <row r="1624" spans="1:51" x14ac:dyDescent="0.2">
      <c r="A1624" s="5" t="s">
        <v>1255</v>
      </c>
      <c r="B1624" s="5" t="s">
        <v>1207</v>
      </c>
      <c r="C1624" s="5" t="s">
        <v>626</v>
      </c>
      <c r="D1624" s="5" t="s">
        <v>139</v>
      </c>
      <c r="E1624" s="5" t="s">
        <v>3</v>
      </c>
      <c r="F1624" s="5" t="s">
        <v>140</v>
      </c>
      <c r="G1624">
        <v>1</v>
      </c>
      <c r="I1624" s="5" t="s">
        <v>1093</v>
      </c>
      <c r="J1624" s="5" t="s">
        <v>141</v>
      </c>
      <c r="K1624" s="5"/>
      <c r="L1624" t="str">
        <f t="shared" si="775"/>
        <v>PieceDg</v>
      </c>
      <c r="M1624" t="str">
        <f t="shared" si="776"/>
        <v>loadType</v>
      </c>
      <c r="N1624" t="str">
        <f t="shared" si="777"/>
        <v>LoadType</v>
      </c>
      <c r="O1624" t="str">
        <f t="shared" si="778"/>
        <v/>
      </c>
      <c r="P1624" t="str">
        <f t="shared" si="779"/>
        <v/>
      </c>
      <c r="Q1624" t="str">
        <f t="shared" si="780"/>
        <v>Object</v>
      </c>
      <c r="R1624" t="str">
        <f t="shared" si="781"/>
        <v/>
      </c>
      <c r="S1624" t="str">
        <f t="shared" si="782"/>
        <v/>
      </c>
      <c r="T1624" t="str">
        <f t="shared" si="783"/>
        <v/>
      </c>
      <c r="U1624" t="str">
        <f t="shared" si="784"/>
        <v/>
      </c>
      <c r="V1624" t="str">
        <f t="shared" si="785"/>
        <v/>
      </c>
      <c r="W1624" t="str">
        <f>IF($A1624="Implicit","",COUNTIFS($C$8:C1624,C1624,$A$8:A1624,"Explicit"))</f>
        <v/>
      </c>
      <c r="X1624" t="str">
        <f t="shared" si="786"/>
        <v/>
      </c>
      <c r="Y1624" t="str">
        <f t="shared" si="787"/>
        <v/>
      </c>
      <c r="Z1624" t="str">
        <f t="shared" si="788"/>
        <v/>
      </c>
      <c r="AA1624" t="str">
        <f t="shared" si="789"/>
        <v/>
      </c>
      <c r="AB1624" t="str">
        <f t="shared" si="790"/>
        <v/>
      </c>
      <c r="AC1624" t="str">
        <f t="shared" si="791"/>
        <v/>
      </c>
      <c r="AD1624" t="str">
        <f t="shared" si="792"/>
        <v/>
      </c>
      <c r="AE1624" t="str">
        <f t="shared" si="793"/>
        <v/>
      </c>
      <c r="AF1624" t="str">
        <f t="shared" si="794"/>
        <v/>
      </c>
      <c r="AG1624" t="str">
        <f t="shared" si="795"/>
        <v>"DG.PieceDg"</v>
      </c>
      <c r="AH1624" t="str">
        <f t="shared" si="796"/>
        <v>"loadType"</v>
      </c>
      <c r="AI1624" t="str">
        <f t="shared" si="797"/>
        <v>"Enum.LoadType"</v>
      </c>
      <c r="AJ1624" t="str">
        <f t="shared" si="798"/>
        <v>""</v>
      </c>
      <c r="AK1624" t="str">
        <f t="shared" si="799"/>
        <v>"hasOne"</v>
      </c>
      <c r="AL1624" t="str">
        <f t="shared" si="800"/>
        <v>"DG.PieceDg","loadType","Enum.LoadType","","hasOne"</v>
      </c>
      <c r="AN1624">
        <f>COUNTIF(View_conceptual!G:G,L1624)</f>
        <v>0</v>
      </c>
      <c r="AO1624">
        <f>COUNTIF(View_conceptual!H:H,L1624)+COUNTIF(View_conceptual!I:I,N1624)</f>
        <v>0</v>
      </c>
      <c r="AQ1624" t="str">
        <f t="shared" si="801"/>
        <v/>
      </c>
      <c r="AR1624" t="str">
        <f t="shared" si="802"/>
        <v/>
      </c>
      <c r="AT1624">
        <f>COUNTIF(View_full!G:G,L1624)</f>
        <v>1</v>
      </c>
      <c r="AU1624">
        <f>COUNTIF(View_full!H:H,L1624)+COUNTIF(View_full!I:I,N1624)</f>
        <v>0</v>
      </c>
      <c r="AV1624">
        <f>COUNTIFS(Property_Manual!$A$2:$A$1206,Raw!L1624,Property_Manual!$B$2:$B$1206,Raw!M1624,Property_Manual!$C$2:$C$1206,Raw!N1624,Property_Manual!$D$2:$D$1206,Raw!O1624,Property_Manual!$F$2:$F$1206,"x")</f>
        <v>0</v>
      </c>
      <c r="AW1624" t="str">
        <f t="shared" si="803"/>
        <v/>
      </c>
      <c r="AX1624" t="str">
        <f t="shared" si="804"/>
        <v/>
      </c>
      <c r="AY1624" t="str">
        <f t="shared" si="805"/>
        <v/>
      </c>
    </row>
    <row r="1625" spans="1:51" x14ac:dyDescent="0.2">
      <c r="A1625" s="5" t="s">
        <v>1255</v>
      </c>
      <c r="B1625" s="5" t="s">
        <v>1207</v>
      </c>
      <c r="C1625" s="5" t="s">
        <v>626</v>
      </c>
      <c r="D1625" s="5" t="s">
        <v>142</v>
      </c>
      <c r="E1625" s="5" t="s">
        <v>20</v>
      </c>
      <c r="F1625" s="5" t="s">
        <v>143</v>
      </c>
      <c r="H1625" t="s">
        <v>790</v>
      </c>
      <c r="I1625" s="5" t="s">
        <v>1093</v>
      </c>
      <c r="J1625" s="5" t="s">
        <v>144</v>
      </c>
      <c r="K1625" s="5"/>
      <c r="L1625" t="str">
        <f t="shared" si="775"/>
        <v>PieceDg</v>
      </c>
      <c r="M1625" t="str">
        <f t="shared" si="776"/>
        <v>ofShipment</v>
      </c>
      <c r="N1625" t="str">
        <f t="shared" si="777"/>
        <v>Shipment</v>
      </c>
      <c r="O1625" t="str">
        <f t="shared" si="778"/>
        <v>pieces</v>
      </c>
      <c r="P1625" t="str">
        <f t="shared" si="779"/>
        <v/>
      </c>
      <c r="Q1625" t="str">
        <f t="shared" si="780"/>
        <v>Object</v>
      </c>
      <c r="R1625" t="str">
        <f t="shared" si="781"/>
        <v/>
      </c>
      <c r="S1625" t="str">
        <f t="shared" si="782"/>
        <v/>
      </c>
      <c r="T1625" t="str">
        <f t="shared" si="783"/>
        <v/>
      </c>
      <c r="U1625" t="str">
        <f t="shared" si="784"/>
        <v/>
      </c>
      <c r="V1625" t="str">
        <f t="shared" si="785"/>
        <v/>
      </c>
      <c r="W1625" t="str">
        <f>IF($A1625="Implicit","",COUNTIFS($C$8:C1625,C1625,$A$8:A1625,"Explicit"))</f>
        <v/>
      </c>
      <c r="X1625" t="str">
        <f t="shared" si="786"/>
        <v/>
      </c>
      <c r="Y1625" t="str">
        <f t="shared" si="787"/>
        <v/>
      </c>
      <c r="Z1625" t="str">
        <f t="shared" si="788"/>
        <v/>
      </c>
      <c r="AA1625" t="str">
        <f t="shared" si="789"/>
        <v/>
      </c>
      <c r="AB1625" t="str">
        <f t="shared" si="790"/>
        <v/>
      </c>
      <c r="AC1625" t="str">
        <f t="shared" si="791"/>
        <v/>
      </c>
      <c r="AD1625" t="str">
        <f t="shared" si="792"/>
        <v/>
      </c>
      <c r="AE1625" t="str">
        <f t="shared" si="793"/>
        <v/>
      </c>
      <c r="AF1625" t="str">
        <f t="shared" si="794"/>
        <v/>
      </c>
      <c r="AG1625" t="str">
        <f t="shared" si="795"/>
        <v>"DG.PieceDg"</v>
      </c>
      <c r="AH1625" t="str">
        <f t="shared" si="796"/>
        <v>"ofShipment"</v>
      </c>
      <c r="AI1625" t="str">
        <f t="shared" si="797"/>
        <v>"Core.Shipment"</v>
      </c>
      <c r="AJ1625" t="str">
        <f t="shared" si="798"/>
        <v>"pieces"</v>
      </c>
      <c r="AK1625" t="str">
        <f t="shared" si="799"/>
        <v>"hasMany"</v>
      </c>
      <c r="AL1625" t="str">
        <f t="shared" si="800"/>
        <v>"DG.PieceDg","ofShipment","Core.Shipment","pieces","hasMany"</v>
      </c>
      <c r="AN1625">
        <f>COUNTIF(View_conceptual!G:G,L1625)</f>
        <v>0</v>
      </c>
      <c r="AO1625">
        <f>COUNTIF(View_conceptual!H:H,L1625)+COUNTIF(View_conceptual!I:I,N1625)</f>
        <v>1</v>
      </c>
      <c r="AQ1625" t="str">
        <f t="shared" si="801"/>
        <v/>
      </c>
      <c r="AR1625" t="str">
        <f t="shared" si="802"/>
        <v/>
      </c>
      <c r="AT1625">
        <f>COUNTIF(View_full!G:G,L1625)</f>
        <v>1</v>
      </c>
      <c r="AU1625">
        <f>COUNTIF(View_full!H:H,L1625)+COUNTIF(View_full!I:I,N1625)</f>
        <v>1</v>
      </c>
      <c r="AV1625">
        <f>COUNTIFS(Property_Manual!$A$2:$A$1206,Raw!L1625,Property_Manual!$B$2:$B$1206,Raw!M1625,Property_Manual!$C$2:$C$1206,Raw!N1625,Property_Manual!$D$2:$D$1206,Raw!O1625,Property_Manual!$F$2:$F$1206,"x")</f>
        <v>0</v>
      </c>
      <c r="AW1625" t="str">
        <f t="shared" si="803"/>
        <v/>
      </c>
      <c r="AX1625" t="str">
        <f t="shared" si="804"/>
        <v/>
      </c>
      <c r="AY1625" t="str">
        <f t="shared" si="805"/>
        <v/>
      </c>
    </row>
    <row r="1626" spans="1:51" x14ac:dyDescent="0.2">
      <c r="A1626" s="5" t="s">
        <v>1255</v>
      </c>
      <c r="B1626" s="5" t="s">
        <v>1207</v>
      </c>
      <c r="C1626" s="5" t="s">
        <v>626</v>
      </c>
      <c r="D1626" s="5" t="s">
        <v>148</v>
      </c>
      <c r="E1626" s="5" t="s">
        <v>1197</v>
      </c>
      <c r="F1626" s="5" t="s">
        <v>2224</v>
      </c>
      <c r="G1626">
        <v>1</v>
      </c>
      <c r="I1626" s="5" t="s">
        <v>1093</v>
      </c>
      <c r="J1626" s="5" t="s">
        <v>149</v>
      </c>
      <c r="K1626" s="5"/>
      <c r="L1626" t="str">
        <f t="shared" si="775"/>
        <v>PieceDg</v>
      </c>
      <c r="M1626" t="str">
        <f t="shared" si="776"/>
        <v>packageMarkCoded</v>
      </c>
      <c r="N1626" t="str">
        <f t="shared" si="777"/>
        <v>PackageMarkCode</v>
      </c>
      <c r="O1626" t="str">
        <f t="shared" si="778"/>
        <v/>
      </c>
      <c r="P1626" t="str">
        <f t="shared" si="779"/>
        <v/>
      </c>
      <c r="Q1626" t="str">
        <f t="shared" si="780"/>
        <v>Object</v>
      </c>
      <c r="R1626" t="str">
        <f t="shared" si="781"/>
        <v/>
      </c>
      <c r="S1626" t="str">
        <f t="shared" si="782"/>
        <v/>
      </c>
      <c r="T1626" t="str">
        <f t="shared" si="783"/>
        <v/>
      </c>
      <c r="U1626" t="str">
        <f t="shared" si="784"/>
        <v/>
      </c>
      <c r="V1626" t="str">
        <f t="shared" si="785"/>
        <v/>
      </c>
      <c r="W1626" t="str">
        <f>IF($A1626="Implicit","",COUNTIFS($C$8:C1626,C1626,$A$8:A1626,"Explicit"))</f>
        <v/>
      </c>
      <c r="X1626" t="str">
        <f t="shared" si="786"/>
        <v/>
      </c>
      <c r="Y1626" t="str">
        <f t="shared" si="787"/>
        <v/>
      </c>
      <c r="Z1626" t="str">
        <f t="shared" si="788"/>
        <v/>
      </c>
      <c r="AA1626" t="str">
        <f t="shared" si="789"/>
        <v/>
      </c>
      <c r="AB1626" t="str">
        <f t="shared" si="790"/>
        <v/>
      </c>
      <c r="AC1626" t="str">
        <f t="shared" si="791"/>
        <v/>
      </c>
      <c r="AD1626" t="str">
        <f t="shared" si="792"/>
        <v/>
      </c>
      <c r="AE1626" t="str">
        <f t="shared" si="793"/>
        <v/>
      </c>
      <c r="AF1626" t="str">
        <f t="shared" si="794"/>
        <v/>
      </c>
      <c r="AG1626" t="str">
        <f t="shared" si="795"/>
        <v>"DG.PieceDg"</v>
      </c>
      <c r="AH1626" t="str">
        <f t="shared" si="796"/>
        <v>"packageMarkCoded"</v>
      </c>
      <c r="AI1626" t="str">
        <f t="shared" si="797"/>
        <v>"CodeList.PackageMarkCode"</v>
      </c>
      <c r="AJ1626" t="str">
        <f t="shared" si="798"/>
        <v>""</v>
      </c>
      <c r="AK1626" t="str">
        <f t="shared" si="799"/>
        <v>"hasOne"</v>
      </c>
      <c r="AL1626" t="str">
        <f t="shared" si="800"/>
        <v>"DG.PieceDg","packageMarkCoded","CodeList.PackageMarkCode","","hasOne"</v>
      </c>
      <c r="AN1626">
        <f>COUNTIF(View_conceptual!G:G,L1626)</f>
        <v>0</v>
      </c>
      <c r="AO1626">
        <f>COUNTIF(View_conceptual!H:H,L1626)+COUNTIF(View_conceptual!I:I,N1626)</f>
        <v>0</v>
      </c>
      <c r="AQ1626" t="str">
        <f t="shared" si="801"/>
        <v/>
      </c>
      <c r="AR1626" t="str">
        <f t="shared" si="802"/>
        <v/>
      </c>
      <c r="AT1626">
        <f>COUNTIF(View_full!G:G,L1626)</f>
        <v>1</v>
      </c>
      <c r="AU1626">
        <f>COUNTIF(View_full!H:H,L1626)+COUNTIF(View_full!I:I,N1626)</f>
        <v>0</v>
      </c>
      <c r="AV1626">
        <f>COUNTIFS(Property_Manual!$A$2:$A$1206,Raw!L1626,Property_Manual!$B$2:$B$1206,Raw!M1626,Property_Manual!$C$2:$C$1206,Raw!N1626,Property_Manual!$D$2:$D$1206,Raw!O1626,Property_Manual!$F$2:$F$1206,"x")</f>
        <v>0</v>
      </c>
      <c r="AW1626" t="str">
        <f t="shared" si="803"/>
        <v/>
      </c>
      <c r="AX1626" t="str">
        <f t="shared" si="804"/>
        <v/>
      </c>
      <c r="AY1626" t="str">
        <f t="shared" si="805"/>
        <v/>
      </c>
    </row>
    <row r="1627" spans="1:51" x14ac:dyDescent="0.2">
      <c r="A1627" s="5" t="s">
        <v>1255</v>
      </c>
      <c r="B1627" s="5" t="s">
        <v>1207</v>
      </c>
      <c r="C1627" s="5" t="s">
        <v>626</v>
      </c>
      <c r="D1627" s="5" t="s">
        <v>153</v>
      </c>
      <c r="E1627" s="5" t="s">
        <v>20</v>
      </c>
      <c r="F1627" s="5" t="s">
        <v>154</v>
      </c>
      <c r="H1627" t="s">
        <v>555</v>
      </c>
      <c r="I1627" s="5" t="s">
        <v>1093</v>
      </c>
      <c r="J1627" s="5" t="s">
        <v>155</v>
      </c>
      <c r="K1627" s="5"/>
      <c r="L1627" t="str">
        <f t="shared" si="775"/>
        <v>PieceDg</v>
      </c>
      <c r="M1627" t="str">
        <f t="shared" si="776"/>
        <v>securityDeclarations</v>
      </c>
      <c r="N1627" t="str">
        <f t="shared" si="777"/>
        <v>SecurityDeclaration</v>
      </c>
      <c r="O1627" t="str">
        <f t="shared" si="778"/>
        <v>issuedForPiece</v>
      </c>
      <c r="P1627" t="str">
        <f t="shared" si="779"/>
        <v/>
      </c>
      <c r="Q1627" t="str">
        <f t="shared" si="780"/>
        <v>Object</v>
      </c>
      <c r="R1627" t="str">
        <f t="shared" si="781"/>
        <v/>
      </c>
      <c r="S1627" t="str">
        <f t="shared" si="782"/>
        <v/>
      </c>
      <c r="T1627" t="str">
        <f t="shared" si="783"/>
        <v/>
      </c>
      <c r="U1627" t="str">
        <f t="shared" si="784"/>
        <v/>
      </c>
      <c r="V1627" t="str">
        <f t="shared" si="785"/>
        <v/>
      </c>
      <c r="W1627" t="str">
        <f>IF($A1627="Implicit","",COUNTIFS($C$8:C1627,C1627,$A$8:A1627,"Explicit"))</f>
        <v/>
      </c>
      <c r="X1627" t="str">
        <f t="shared" si="786"/>
        <v/>
      </c>
      <c r="Y1627" t="str">
        <f t="shared" si="787"/>
        <v/>
      </c>
      <c r="Z1627" t="str">
        <f t="shared" si="788"/>
        <v/>
      </c>
      <c r="AA1627" t="str">
        <f t="shared" si="789"/>
        <v/>
      </c>
      <c r="AB1627" t="str">
        <f t="shared" si="790"/>
        <v/>
      </c>
      <c r="AC1627" t="str">
        <f t="shared" si="791"/>
        <v/>
      </c>
      <c r="AD1627" t="str">
        <f t="shared" si="792"/>
        <v/>
      </c>
      <c r="AE1627" t="str">
        <f t="shared" si="793"/>
        <v/>
      </c>
      <c r="AF1627" t="str">
        <f t="shared" si="794"/>
        <v/>
      </c>
      <c r="AG1627" t="str">
        <f t="shared" si="795"/>
        <v>"DG.PieceDg"</v>
      </c>
      <c r="AH1627" t="str">
        <f t="shared" si="796"/>
        <v>"securityDeclarations"</v>
      </c>
      <c r="AI1627" t="str">
        <f t="shared" si="797"/>
        <v>"Core.SecurityDeclaration"</v>
      </c>
      <c r="AJ1627" t="str">
        <f t="shared" si="798"/>
        <v>"issuedForPiece"</v>
      </c>
      <c r="AK1627" t="str">
        <f t="shared" si="799"/>
        <v>"hasMany"</v>
      </c>
      <c r="AL1627" t="str">
        <f t="shared" si="800"/>
        <v>"DG.PieceDg","securityDeclarations","Core.SecurityDeclaration","issuedForPiece","hasMany"</v>
      </c>
      <c r="AN1627">
        <f>COUNTIF(View_conceptual!G:G,L1627)</f>
        <v>0</v>
      </c>
      <c r="AO1627">
        <f>COUNTIF(View_conceptual!H:H,L1627)+COUNTIF(View_conceptual!I:I,N1627)</f>
        <v>0</v>
      </c>
      <c r="AQ1627" t="str">
        <f t="shared" si="801"/>
        <v/>
      </c>
      <c r="AR1627" t="str">
        <f t="shared" si="802"/>
        <v/>
      </c>
      <c r="AT1627">
        <f>COUNTIF(View_full!G:G,L1627)</f>
        <v>1</v>
      </c>
      <c r="AU1627">
        <f>COUNTIF(View_full!H:H,L1627)+COUNTIF(View_full!I:I,N1627)</f>
        <v>1</v>
      </c>
      <c r="AV1627">
        <f>COUNTIFS(Property_Manual!$A$2:$A$1206,Raw!L1627,Property_Manual!$B$2:$B$1206,Raw!M1627,Property_Manual!$C$2:$C$1206,Raw!N1627,Property_Manual!$D$2:$D$1206,Raw!O1627,Property_Manual!$F$2:$F$1206,"x")</f>
        <v>0</v>
      </c>
      <c r="AW1627" t="str">
        <f t="shared" si="803"/>
        <v/>
      </c>
      <c r="AX1627" t="str">
        <f t="shared" si="804"/>
        <v/>
      </c>
      <c r="AY1627" t="str">
        <f t="shared" si="805"/>
        <v/>
      </c>
    </row>
    <row r="1628" spans="1:51" x14ac:dyDescent="0.2">
      <c r="A1628" s="5" t="s">
        <v>1255</v>
      </c>
      <c r="B1628" s="5" t="s">
        <v>1207</v>
      </c>
      <c r="C1628" s="5" t="s">
        <v>626</v>
      </c>
      <c r="D1628" s="5" t="s">
        <v>182</v>
      </c>
      <c r="E1628" s="5" t="s">
        <v>49</v>
      </c>
      <c r="F1628" s="5" t="s">
        <v>183</v>
      </c>
      <c r="G1628">
        <v>1</v>
      </c>
      <c r="I1628" s="5" t="s">
        <v>1093</v>
      </c>
      <c r="J1628" s="5" t="s">
        <v>184</v>
      </c>
      <c r="K1628" s="5"/>
      <c r="L1628" t="str">
        <f t="shared" si="775"/>
        <v>PieceDg</v>
      </c>
      <c r="M1628" t="str">
        <f t="shared" si="776"/>
        <v>temperatureInstructions</v>
      </c>
      <c r="N1628" t="str">
        <f t="shared" si="777"/>
        <v>TemperatureInstructions</v>
      </c>
      <c r="O1628" t="str">
        <f t="shared" si="778"/>
        <v/>
      </c>
      <c r="P1628" t="str">
        <f t="shared" si="779"/>
        <v/>
      </c>
      <c r="Q1628" t="str">
        <f t="shared" si="780"/>
        <v>Object</v>
      </c>
      <c r="R1628" t="str">
        <f t="shared" si="781"/>
        <v/>
      </c>
      <c r="S1628" t="str">
        <f t="shared" si="782"/>
        <v/>
      </c>
      <c r="T1628" t="str">
        <f t="shared" si="783"/>
        <v/>
      </c>
      <c r="U1628" t="str">
        <f t="shared" si="784"/>
        <v/>
      </c>
      <c r="V1628" t="str">
        <f t="shared" si="785"/>
        <v/>
      </c>
      <c r="W1628" t="str">
        <f>IF($A1628="Implicit","",COUNTIFS($C$8:C1628,C1628,$A$8:A1628,"Explicit"))</f>
        <v/>
      </c>
      <c r="X1628" t="str">
        <f t="shared" si="786"/>
        <v/>
      </c>
      <c r="Y1628" t="str">
        <f t="shared" si="787"/>
        <v/>
      </c>
      <c r="Z1628" t="str">
        <f t="shared" si="788"/>
        <v/>
      </c>
      <c r="AA1628" t="str">
        <f t="shared" si="789"/>
        <v/>
      </c>
      <c r="AB1628" t="str">
        <f t="shared" si="790"/>
        <v/>
      </c>
      <c r="AC1628" t="str">
        <f t="shared" si="791"/>
        <v/>
      </c>
      <c r="AD1628" t="str">
        <f t="shared" si="792"/>
        <v/>
      </c>
      <c r="AE1628" t="str">
        <f t="shared" si="793"/>
        <v/>
      </c>
      <c r="AF1628" t="str">
        <f t="shared" si="794"/>
        <v/>
      </c>
      <c r="AG1628" t="str">
        <f t="shared" si="795"/>
        <v>"DG.PieceDg"</v>
      </c>
      <c r="AH1628" t="str">
        <f t="shared" si="796"/>
        <v>"temperatureInstructions"</v>
      </c>
      <c r="AI1628" t="str">
        <f t="shared" si="797"/>
        <v>"Embedded.TemperatureInstructions"</v>
      </c>
      <c r="AJ1628" t="str">
        <f t="shared" si="798"/>
        <v>""</v>
      </c>
      <c r="AK1628" t="str">
        <f t="shared" si="799"/>
        <v>"hasOne"</v>
      </c>
      <c r="AL1628" t="str">
        <f t="shared" si="800"/>
        <v>"DG.PieceDg","temperatureInstructions","Embedded.TemperatureInstructions","","hasOne"</v>
      </c>
      <c r="AN1628">
        <f>COUNTIF(View_conceptual!G:G,L1628)</f>
        <v>0</v>
      </c>
      <c r="AO1628">
        <f>COUNTIF(View_conceptual!H:H,L1628)+COUNTIF(View_conceptual!I:I,N1628)</f>
        <v>0</v>
      </c>
      <c r="AQ1628" t="str">
        <f t="shared" si="801"/>
        <v/>
      </c>
      <c r="AR1628" t="str">
        <f t="shared" si="802"/>
        <v/>
      </c>
      <c r="AT1628">
        <f>COUNTIF(View_full!G:G,L1628)</f>
        <v>1</v>
      </c>
      <c r="AU1628">
        <f>COUNTIF(View_full!H:H,L1628)+COUNTIF(View_full!I:I,N1628)</f>
        <v>0</v>
      </c>
      <c r="AV1628">
        <f>COUNTIFS(Property_Manual!$A$2:$A$1206,Raw!L1628,Property_Manual!$B$2:$B$1206,Raw!M1628,Property_Manual!$C$2:$C$1206,Raw!N1628,Property_Manual!$D$2:$D$1206,Raw!O1628,Property_Manual!$F$2:$F$1206,"x")</f>
        <v>0</v>
      </c>
      <c r="AW1628" t="str">
        <f t="shared" si="803"/>
        <v/>
      </c>
      <c r="AX1628" t="str">
        <f t="shared" si="804"/>
        <v/>
      </c>
      <c r="AY1628" t="str">
        <f t="shared" si="805"/>
        <v/>
      </c>
    </row>
    <row r="1629" spans="1:51" x14ac:dyDescent="0.2">
      <c r="A1629" s="5" t="s">
        <v>1254</v>
      </c>
      <c r="B1629" s="5" t="s">
        <v>1207</v>
      </c>
      <c r="C1629" s="5" t="s">
        <v>626</v>
      </c>
      <c r="D1629" s="5" t="s">
        <v>40</v>
      </c>
      <c r="E1629" s="5" t="s">
        <v>1212</v>
      </c>
      <c r="F1629" s="5" t="s">
        <v>41</v>
      </c>
      <c r="I1629" s="5" t="s">
        <v>1093</v>
      </c>
      <c r="J1629" s="5" t="s">
        <v>42</v>
      </c>
      <c r="K1629" s="5"/>
      <c r="L1629" t="str">
        <f t="shared" si="775"/>
        <v>PieceDg</v>
      </c>
      <c r="M1629" t="str">
        <f t="shared" si="776"/>
        <v>events</v>
      </c>
      <c r="N1629" t="str">
        <f t="shared" si="777"/>
        <v>LogisticsEvent</v>
      </c>
      <c r="O1629" t="str">
        <f t="shared" si="778"/>
        <v/>
      </c>
      <c r="P1629" t="str">
        <f t="shared" si="779"/>
        <v/>
      </c>
      <c r="Q1629" t="str">
        <f t="shared" si="780"/>
        <v>Object</v>
      </c>
      <c r="R1629" t="str">
        <f t="shared" si="781"/>
        <v>"DG"</v>
      </c>
      <c r="S1629" t="str">
        <f t="shared" si="782"/>
        <v>"PieceDg"</v>
      </c>
      <c r="T1629" t="str">
        <f t="shared" si="783"/>
        <v>"events"</v>
      </c>
      <c r="U1629" t="str">
        <f t="shared" si="784"/>
        <v>"Event"</v>
      </c>
      <c r="V1629" t="str">
        <f t="shared" si="785"/>
        <v>"LogisticsEvent"</v>
      </c>
      <c r="W1629">
        <f>IF($A1629="Implicit","",COUNTIFS($C$8:C1629,C1629,$A$8:A1629,"Explicit"))</f>
        <v>21</v>
      </c>
      <c r="X1629" t="str">
        <f t="shared" si="786"/>
        <v>"Dangerous Goods subtype of Piece"</v>
      </c>
      <c r="Y1629" t="str">
        <f t="shared" si="787"/>
        <v>"Events object"</v>
      </c>
      <c r="Z1629" t="str">
        <f t="shared" si="788"/>
        <v>"true"</v>
      </c>
      <c r="AA1629" t="str">
        <f t="shared" si="789"/>
        <v>"false"</v>
      </c>
      <c r="AB1629" t="str">
        <f t="shared" si="790"/>
        <v>""</v>
      </c>
      <c r="AC1629" t="str">
        <f t="shared" si="791"/>
        <v>"https://onerecord.iata.org/ns/cargo#PieceDg"</v>
      </c>
      <c r="AD1629" t="str">
        <f t="shared" si="792"/>
        <v>"https://onerecord.iata.org/ns/cargo#events"</v>
      </c>
      <c r="AE1629" t="str">
        <f t="shared" si="793"/>
        <v>"https://onerecord.iata.org/ns/cargo#LogisticsEvent"</v>
      </c>
      <c r="AF1629" t="str">
        <f t="shared" si="794"/>
        <v>"DG","PieceDg","events","Event","LogisticsEvent",21,"Dangerous Goods subtype of Piece","Events object","true","false","","https://onerecord.iata.org/ns/cargo#PieceDg","https://onerecord.iata.org/ns/cargo#events","https://onerecord.iata.org/ns/cargo#LogisticsEvent"</v>
      </c>
      <c r="AG1629" t="str">
        <f t="shared" si="795"/>
        <v>"DG.PieceDg"</v>
      </c>
      <c r="AH1629" t="str">
        <f t="shared" si="796"/>
        <v>"events"</v>
      </c>
      <c r="AI1629" t="str">
        <f t="shared" si="797"/>
        <v>"Event.LogisticsEvent"</v>
      </c>
      <c r="AJ1629" t="str">
        <f t="shared" si="798"/>
        <v>""</v>
      </c>
      <c r="AK1629" t="str">
        <f t="shared" si="799"/>
        <v>"hasMany"</v>
      </c>
      <c r="AL1629" t="str">
        <f t="shared" si="800"/>
        <v>"DG.PieceDg","events","Event.LogisticsEvent","","hasMany"</v>
      </c>
      <c r="AN1629">
        <f>COUNTIF(View_conceptual!G:G,L1629)</f>
        <v>0</v>
      </c>
      <c r="AO1629">
        <f>COUNTIF(View_conceptual!H:H,L1629)+COUNTIF(View_conceptual!I:I,N1629)</f>
        <v>0</v>
      </c>
      <c r="AQ1629" t="str">
        <f t="shared" si="801"/>
        <v/>
      </c>
      <c r="AR1629" t="str">
        <f t="shared" si="802"/>
        <v/>
      </c>
      <c r="AT1629">
        <f>COUNTIF(View_full!G:G,L1629)</f>
        <v>1</v>
      </c>
      <c r="AU1629">
        <f>COUNTIF(View_full!H:H,L1629)+COUNTIF(View_full!I:I,N1629)</f>
        <v>0</v>
      </c>
      <c r="AV1629">
        <f>COUNTIFS(Property_Manual!$A$2:$A$1206,Raw!L1629,Property_Manual!$B$2:$B$1206,Raw!M1629,Property_Manual!$C$2:$C$1206,Raw!N1629,Property_Manual!$D$2:$D$1206,Raw!O1629,Property_Manual!$F$2:$F$1206,"x")</f>
        <v>0</v>
      </c>
      <c r="AW1629" t="str">
        <f t="shared" si="803"/>
        <v>"DG","PieceDg","events","Event","LogisticsEvent",21,"Dangerous Goods subtype of Piece","Events object","true","false","","https://onerecord.iata.org/ns/cargo#PieceDg","https://onerecord.iata.org/ns/cargo#events","https://onerecord.iata.org/ns/cargo#LogisticsEvent"</v>
      </c>
      <c r="AX1629" t="str">
        <f t="shared" si="804"/>
        <v/>
      </c>
      <c r="AY1629" t="str">
        <f t="shared" si="805"/>
        <v/>
      </c>
    </row>
    <row r="1630" spans="1:51" x14ac:dyDescent="0.2">
      <c r="A1630" s="5" t="s">
        <v>1254</v>
      </c>
      <c r="B1630" s="5" t="s">
        <v>1207</v>
      </c>
      <c r="C1630" s="5" t="s">
        <v>626</v>
      </c>
      <c r="D1630" s="5" t="s">
        <v>46</v>
      </c>
      <c r="E1630" s="5"/>
      <c r="F1630" s="5" t="s">
        <v>47</v>
      </c>
      <c r="G1630">
        <v>1</v>
      </c>
      <c r="I1630" s="5" t="s">
        <v>1093</v>
      </c>
      <c r="J1630" s="5" t="s">
        <v>48</v>
      </c>
      <c r="K1630" s="5"/>
      <c r="L1630" t="str">
        <f t="shared" si="775"/>
        <v>PieceDg</v>
      </c>
      <c r="M1630" t="str">
        <f t="shared" si="776"/>
        <v>skeletonIndicator</v>
      </c>
      <c r="N1630" t="str">
        <f t="shared" si="777"/>
        <v>boolean</v>
      </c>
      <c r="O1630" t="str">
        <f t="shared" si="778"/>
        <v/>
      </c>
      <c r="P1630" t="str">
        <f t="shared" si="779"/>
        <v/>
      </c>
      <c r="Q1630" t="str">
        <f t="shared" si="780"/>
        <v>Object</v>
      </c>
      <c r="R1630" t="str">
        <f t="shared" si="781"/>
        <v>"DG"</v>
      </c>
      <c r="S1630" t="str">
        <f t="shared" si="782"/>
        <v>"PieceDg"</v>
      </c>
      <c r="T1630" t="str">
        <f t="shared" si="783"/>
        <v>"skeletonIndicator"</v>
      </c>
      <c r="U1630" t="str">
        <f t="shared" si="784"/>
        <v>""</v>
      </c>
      <c r="V1630" t="str">
        <f t="shared" si="785"/>
        <v>"boolean"</v>
      </c>
      <c r="W1630">
        <f>IF($A1630="Implicit","",COUNTIFS($C$8:C1630,C1630,$A$8:A1630,"Explicit"))</f>
        <v>22</v>
      </c>
      <c r="X1630" t="str">
        <f t="shared" si="786"/>
        <v>"Dangerous Goods subtype of Piece"</v>
      </c>
      <c r="Y1630" t="str">
        <f t="shared" si="787"/>
        <v>"Indicator whether a logistics object is a skeleton object"</v>
      </c>
      <c r="Z1630" t="str">
        <f t="shared" si="788"/>
        <v>"false"</v>
      </c>
      <c r="AA1630" t="str">
        <f t="shared" si="789"/>
        <v>"false"</v>
      </c>
      <c r="AB1630" t="str">
        <f t="shared" si="790"/>
        <v>""</v>
      </c>
      <c r="AC1630" t="str">
        <f t="shared" si="791"/>
        <v>"https://onerecord.iata.org/ns/cargo#PieceDg"</v>
      </c>
      <c r="AD1630" t="str">
        <f t="shared" si="792"/>
        <v>"https://onerecord.iata.org/ns/cargo#skeletonIndicator"</v>
      </c>
      <c r="AE1630" t="str">
        <f t="shared" si="793"/>
        <v>"http://www.w3.org/2001/XMLSchema#boolean"</v>
      </c>
      <c r="AF1630" t="str">
        <f t="shared" si="794"/>
        <v>"DG","PieceDg","skeletonIndicator","","boolean",22,"Dangerous Goods subtype of Piece","Indicator whether a logistics object is a skeleton object","false","false","","https://onerecord.iata.org/ns/cargo#PieceDg","https://onerecord.iata.org/ns/cargo#skeletonIndicator","http://www.w3.org/2001/XMLSchema#boolean"</v>
      </c>
      <c r="AG1630" t="str">
        <f t="shared" si="795"/>
        <v>"DG.PieceDg"</v>
      </c>
      <c r="AH1630" t="str">
        <f t="shared" si="796"/>
        <v>"skeletonIndicator"</v>
      </c>
      <c r="AI1630" t="str">
        <f t="shared" si="797"/>
        <v>".boolean"</v>
      </c>
      <c r="AJ1630" t="str">
        <f t="shared" si="798"/>
        <v>""</v>
      </c>
      <c r="AK1630" t="str">
        <f t="shared" si="799"/>
        <v>"hasOne"</v>
      </c>
      <c r="AL1630" t="str">
        <f t="shared" si="800"/>
        <v>"DG.PieceDg","skeletonIndicator",".boolean","","hasOne"</v>
      </c>
      <c r="AN1630">
        <f>COUNTIF(View_conceptual!G:G,L1630)</f>
        <v>0</v>
      </c>
      <c r="AO1630">
        <f>COUNTIF(View_conceptual!H:H,L1630)+COUNTIF(View_conceptual!I:I,N1630)</f>
        <v>0</v>
      </c>
      <c r="AQ1630" t="str">
        <f t="shared" si="801"/>
        <v/>
      </c>
      <c r="AR1630" t="str">
        <f t="shared" si="802"/>
        <v/>
      </c>
      <c r="AT1630">
        <f>COUNTIF(View_full!G:G,L1630)</f>
        <v>1</v>
      </c>
      <c r="AU1630">
        <f>COUNTIF(View_full!H:H,L1630)+COUNTIF(View_full!I:I,N1630)</f>
        <v>0</v>
      </c>
      <c r="AV1630">
        <f>COUNTIFS(Property_Manual!$A$2:$A$1206,Raw!L1630,Property_Manual!$B$2:$B$1206,Raw!M1630,Property_Manual!$C$2:$C$1206,Raw!N1630,Property_Manual!$D$2:$D$1206,Raw!O1630,Property_Manual!$F$2:$F$1206,"x")</f>
        <v>0</v>
      </c>
      <c r="AW1630" t="str">
        <f t="shared" si="803"/>
        <v>"DG","PieceDg","skeletonIndicator","","boolean",22,"Dangerous Goods subtype of Piece","Indicator whether a logistics object is a skeleton object","false","false","","https://onerecord.iata.org/ns/cargo#PieceDg","https://onerecord.iata.org/ns/cargo#skeletonIndicator","http://www.w3.org/2001/XMLSchema#boolean"</v>
      </c>
      <c r="AX1630" t="str">
        <f t="shared" si="804"/>
        <v/>
      </c>
      <c r="AY1630" t="str">
        <f t="shared" si="805"/>
        <v/>
      </c>
    </row>
    <row r="1631" spans="1:51" x14ac:dyDescent="0.2">
      <c r="A1631" s="5" t="s">
        <v>1254</v>
      </c>
      <c r="B1631" s="5" t="s">
        <v>1207</v>
      </c>
      <c r="C1631" s="5" t="s">
        <v>626</v>
      </c>
      <c r="D1631" s="5" t="s">
        <v>114</v>
      </c>
      <c r="E1631" s="5" t="s">
        <v>1196</v>
      </c>
      <c r="F1631" s="5" t="s">
        <v>115</v>
      </c>
      <c r="H1631" s="5"/>
      <c r="I1631" s="5" t="s">
        <v>1093</v>
      </c>
      <c r="J1631" s="5" t="s">
        <v>116</v>
      </c>
      <c r="K1631" s="5" t="s">
        <v>1834</v>
      </c>
      <c r="L1631" t="str">
        <f t="shared" si="775"/>
        <v>PieceDg</v>
      </c>
      <c r="M1631" t="str">
        <f t="shared" si="776"/>
        <v>involvedInActions</v>
      </c>
      <c r="N1631" t="str">
        <f t="shared" si="777"/>
        <v>LogisticsAction</v>
      </c>
      <c r="O1631" t="str">
        <f t="shared" si="778"/>
        <v/>
      </c>
      <c r="P1631" t="str">
        <f t="shared" si="779"/>
        <v>Check|Composing|Loading|Storing</v>
      </c>
      <c r="Q1631" t="str">
        <f t="shared" si="780"/>
        <v>Object</v>
      </c>
      <c r="R1631" t="str">
        <f t="shared" si="781"/>
        <v>"DG"</v>
      </c>
      <c r="S1631" t="str">
        <f t="shared" si="782"/>
        <v>"PieceDg"</v>
      </c>
      <c r="T1631" t="str">
        <f t="shared" si="783"/>
        <v>"involvedInActions"</v>
      </c>
      <c r="U1631" t="str">
        <f t="shared" si="784"/>
        <v>"Abstract"</v>
      </c>
      <c r="V1631" t="str">
        <f t="shared" si="785"/>
        <v>"LogisticsAction"</v>
      </c>
      <c r="W1631">
        <f>IF($A1631="Implicit","",COUNTIFS($C$8:C1631,C1631,$A$8:A1631,"Explicit"))</f>
        <v>23</v>
      </c>
      <c r="X1631" t="str">
        <f t="shared" si="786"/>
        <v>"Dangerous Goods subtype of Piece"</v>
      </c>
      <c r="Y1631" t="str">
        <f t="shared" si="787"/>
        <v>"References to the Actions the object is involved in"</v>
      </c>
      <c r="Z1631" t="str">
        <f t="shared" si="788"/>
        <v>"true"</v>
      </c>
      <c r="AA1631" t="str">
        <f t="shared" si="789"/>
        <v>"false"</v>
      </c>
      <c r="AB1631" t="str">
        <f t="shared" si="790"/>
        <v>"Check|Composing|Loading|Storing"</v>
      </c>
      <c r="AC1631" t="str">
        <f t="shared" si="791"/>
        <v>"https://onerecord.iata.org/ns/cargo#PieceDg"</v>
      </c>
      <c r="AD1631" t="str">
        <f t="shared" si="792"/>
        <v>"https://onerecord.iata.org/ns/cargo#involvedInActions"</v>
      </c>
      <c r="AE1631" t="str">
        <f t="shared" si="793"/>
        <v>"https://onerecord.iata.org/ns/cargo#LogisticsAction"</v>
      </c>
      <c r="AF1631" t="str">
        <f t="shared" si="794"/>
        <v>"DG","PieceDg","involvedInActions","Abstract","LogisticsAction",23,"Dangerous Goods subtype of Piece","References to the Actions the object is involved in","true","false","Check|Composing|Loading|Storing","https://onerecord.iata.org/ns/cargo#PieceDg","https://onerecord.iata.org/ns/cargo#involvedInActions","https://onerecord.iata.org/ns/cargo#LogisticsAction"</v>
      </c>
      <c r="AG1631" t="str">
        <f t="shared" si="795"/>
        <v>"DG.PieceDg"</v>
      </c>
      <c r="AH1631" t="str">
        <f t="shared" si="796"/>
        <v>"involvedInActions"</v>
      </c>
      <c r="AI1631" t="str">
        <f t="shared" si="797"/>
        <v>"Abstract.LogisticsAction"</v>
      </c>
      <c r="AJ1631" t="str">
        <f t="shared" si="798"/>
        <v>""</v>
      </c>
      <c r="AK1631" t="str">
        <f t="shared" si="799"/>
        <v>"hasMany"</v>
      </c>
      <c r="AL1631" t="str">
        <f t="shared" si="800"/>
        <v>"DG.PieceDg","involvedInActions","Abstract.LogisticsAction","","hasMany"</v>
      </c>
      <c r="AN1631">
        <f>COUNTIF(View_conceptual!G:G,L1631)</f>
        <v>0</v>
      </c>
      <c r="AO1631">
        <f>COUNTIF(View_conceptual!H:H,L1631)+COUNTIF(View_conceptual!I:I,N1631)</f>
        <v>0</v>
      </c>
      <c r="AQ1631" t="str">
        <f t="shared" si="801"/>
        <v/>
      </c>
      <c r="AR1631" t="str">
        <f t="shared" si="802"/>
        <v/>
      </c>
      <c r="AT1631">
        <f>COUNTIF(View_full!G:G,L1631)</f>
        <v>1</v>
      </c>
      <c r="AU1631">
        <f>COUNTIF(View_full!H:H,L1631)+COUNTIF(View_full!I:I,N1631)</f>
        <v>0</v>
      </c>
      <c r="AV1631">
        <f>COUNTIFS(Property_Manual!$A$2:$A$1206,Raw!L1631,Property_Manual!$B$2:$B$1206,Raw!M1631,Property_Manual!$C$2:$C$1206,Raw!N1631,Property_Manual!$D$2:$D$1206,Raw!O1631,Property_Manual!$F$2:$F$1206,"x")</f>
        <v>0</v>
      </c>
      <c r="AW1631" t="str">
        <f t="shared" si="803"/>
        <v>"DG","PieceDg","involvedInActions","Abstract","LogisticsAction",23,"Dangerous Goods subtype of Piece","References to the Actions the object is involved in","true","false","Check|Composing|Loading|Storing","https://onerecord.iata.org/ns/cargo#PieceDg","https://onerecord.iata.org/ns/cargo#involvedInActions","https://onerecord.iata.org/ns/cargo#LogisticsAction"</v>
      </c>
      <c r="AX1631" t="str">
        <f t="shared" si="804"/>
        <v/>
      </c>
      <c r="AY1631" t="str">
        <f t="shared" si="805"/>
        <v/>
      </c>
    </row>
    <row r="1632" spans="1:51" x14ac:dyDescent="0.2">
      <c r="A1632" s="5" t="s">
        <v>1254</v>
      </c>
      <c r="B1632" s="5" t="s">
        <v>1207</v>
      </c>
      <c r="C1632" s="5" t="s">
        <v>626</v>
      </c>
      <c r="D1632" s="5" t="s">
        <v>91</v>
      </c>
      <c r="E1632" s="5" t="s">
        <v>49</v>
      </c>
      <c r="F1632" s="5" t="s">
        <v>92</v>
      </c>
      <c r="I1632" s="5" t="s">
        <v>1093</v>
      </c>
      <c r="J1632" s="5" t="s">
        <v>93</v>
      </c>
      <c r="K1632" s="5"/>
      <c r="L1632" t="str">
        <f t="shared" si="775"/>
        <v>PieceDg</v>
      </c>
      <c r="M1632" t="str">
        <f t="shared" si="776"/>
        <v>involvedParties</v>
      </c>
      <c r="N1632" t="str">
        <f t="shared" si="777"/>
        <v>Party</v>
      </c>
      <c r="O1632" t="str">
        <f t="shared" si="778"/>
        <v/>
      </c>
      <c r="P1632" t="str">
        <f t="shared" si="779"/>
        <v/>
      </c>
      <c r="Q1632" t="str">
        <f t="shared" si="780"/>
        <v>Object</v>
      </c>
      <c r="R1632" t="str">
        <f t="shared" si="781"/>
        <v>"DG"</v>
      </c>
      <c r="S1632" t="str">
        <f t="shared" si="782"/>
        <v>"PieceDg"</v>
      </c>
      <c r="T1632" t="str">
        <f t="shared" si="783"/>
        <v>"involvedParties"</v>
      </c>
      <c r="U1632" t="str">
        <f t="shared" si="784"/>
        <v>"Embedded"</v>
      </c>
      <c r="V1632" t="str">
        <f t="shared" si="785"/>
        <v>"Party"</v>
      </c>
      <c r="W1632">
        <f>IF($A1632="Implicit","",COUNTIFS($C$8:C1632,C1632,$A$8:A1632,"Explicit"))</f>
        <v>24</v>
      </c>
      <c r="X1632" t="str">
        <f t="shared" si="786"/>
        <v>"Dangerous Goods subtype of Piece"</v>
      </c>
      <c r="Y1632" t="str">
        <f t="shared" si="787"/>
        <v>"Information about other Parties involved depending on the context of use"</v>
      </c>
      <c r="Z1632" t="str">
        <f t="shared" si="788"/>
        <v>"true"</v>
      </c>
      <c r="AA1632" t="str">
        <f t="shared" si="789"/>
        <v>"false"</v>
      </c>
      <c r="AB1632" t="str">
        <f t="shared" si="790"/>
        <v>""</v>
      </c>
      <c r="AC1632" t="str">
        <f t="shared" si="791"/>
        <v>"https://onerecord.iata.org/ns/cargo#PieceDg"</v>
      </c>
      <c r="AD1632" t="str">
        <f t="shared" si="792"/>
        <v>"https://onerecord.iata.org/ns/cargo#involvedParties"</v>
      </c>
      <c r="AE1632" t="str">
        <f t="shared" si="793"/>
        <v>"https://onerecord.iata.org/ns/cargo#Party"</v>
      </c>
      <c r="AF1632" t="str">
        <f t="shared" si="794"/>
        <v>"DG","PieceDg","involvedParties","Embedded","Party",24,"Dangerous Goods subtype of Piece","Information about other Parties involved depending on the context of use","true","false","","https://onerecord.iata.org/ns/cargo#PieceDg","https://onerecord.iata.org/ns/cargo#involvedParties","https://onerecord.iata.org/ns/cargo#Party"</v>
      </c>
      <c r="AG1632" t="str">
        <f t="shared" si="795"/>
        <v>"DG.PieceDg"</v>
      </c>
      <c r="AH1632" t="str">
        <f t="shared" si="796"/>
        <v>"involvedParties"</v>
      </c>
      <c r="AI1632" t="str">
        <f t="shared" si="797"/>
        <v>"Embedded.Party"</v>
      </c>
      <c r="AJ1632" t="str">
        <f t="shared" si="798"/>
        <v>""</v>
      </c>
      <c r="AK1632" t="str">
        <f t="shared" si="799"/>
        <v>"hasMany"</v>
      </c>
      <c r="AL1632" t="str">
        <f t="shared" si="800"/>
        <v>"DG.PieceDg","involvedParties","Embedded.Party","","hasMany"</v>
      </c>
      <c r="AN1632">
        <f>COUNTIF(View_conceptual!G:G,L1632)</f>
        <v>0</v>
      </c>
      <c r="AO1632">
        <f>COUNTIF(View_conceptual!H:H,L1632)+COUNTIF(View_conceptual!I:I,N1632)</f>
        <v>0</v>
      </c>
      <c r="AQ1632" t="str">
        <f t="shared" si="801"/>
        <v/>
      </c>
      <c r="AR1632" t="str">
        <f t="shared" si="802"/>
        <v/>
      </c>
      <c r="AT1632">
        <f>COUNTIF(View_full!G:G,L1632)</f>
        <v>1</v>
      </c>
      <c r="AU1632">
        <f>COUNTIF(View_full!H:H,L1632)+COUNTIF(View_full!I:I,N1632)</f>
        <v>0</v>
      </c>
      <c r="AV1632">
        <f>COUNTIFS(Property_Manual!$A$2:$A$1206,Raw!L1632,Property_Manual!$B$2:$B$1206,Raw!M1632,Property_Manual!$C$2:$C$1206,Raw!N1632,Property_Manual!$D$2:$D$1206,Raw!O1632,Property_Manual!$F$2:$F$1206,"x")</f>
        <v>0</v>
      </c>
      <c r="AW1632" t="str">
        <f t="shared" si="803"/>
        <v>"DG","PieceDg","involvedParties","Embedded","Party",24,"Dangerous Goods subtype of Piece","Information about other Parties involved depending on the context of use","true","false","","https://onerecord.iata.org/ns/cargo#PieceDg","https://onerecord.iata.org/ns/cargo#involvedParties","https://onerecord.iata.org/ns/cargo#Party"</v>
      </c>
      <c r="AX1632" t="str">
        <f t="shared" si="804"/>
        <v/>
      </c>
      <c r="AY1632" t="str">
        <f t="shared" si="805"/>
        <v/>
      </c>
    </row>
    <row r="1633" spans="1:51" x14ac:dyDescent="0.2">
      <c r="A1633" s="5" t="s">
        <v>1254</v>
      </c>
      <c r="B1633" s="5" t="s">
        <v>1207</v>
      </c>
      <c r="C1633" s="5" t="s">
        <v>626</v>
      </c>
      <c r="D1633" s="5" t="s">
        <v>145</v>
      </c>
      <c r="E1633" s="5" t="s">
        <v>49</v>
      </c>
      <c r="F1633" s="5" t="s">
        <v>146</v>
      </c>
      <c r="I1633" s="5" t="s">
        <v>1093</v>
      </c>
      <c r="J1633" s="5" t="s">
        <v>147</v>
      </c>
      <c r="K1633" s="5"/>
      <c r="L1633" t="str">
        <f t="shared" si="775"/>
        <v>PieceDg</v>
      </c>
      <c r="M1633" t="str">
        <f t="shared" si="776"/>
        <v>otherIdentifiers</v>
      </c>
      <c r="N1633" t="str">
        <f t="shared" si="777"/>
        <v>OtherIdentifier</v>
      </c>
      <c r="O1633" t="str">
        <f t="shared" si="778"/>
        <v/>
      </c>
      <c r="P1633" t="str">
        <f t="shared" si="779"/>
        <v/>
      </c>
      <c r="Q1633" t="str">
        <f t="shared" si="780"/>
        <v>Object</v>
      </c>
      <c r="R1633" t="str">
        <f t="shared" si="781"/>
        <v>"DG"</v>
      </c>
      <c r="S1633" t="str">
        <f t="shared" si="782"/>
        <v>"PieceDg"</v>
      </c>
      <c r="T1633" t="str">
        <f t="shared" si="783"/>
        <v>"otherIdentifiers"</v>
      </c>
      <c r="U1633" t="str">
        <f t="shared" si="784"/>
        <v>"Embedded"</v>
      </c>
      <c r="V1633" t="str">
        <f t="shared" si="785"/>
        <v>"OtherIdentifier"</v>
      </c>
      <c r="W1633">
        <f>IF($A1633="Implicit","",COUNTIFS($C$8:C1633,C1633,$A$8:A1633,"Explicit"))</f>
        <v>25</v>
      </c>
      <c r="X1633" t="str">
        <f t="shared" si="786"/>
        <v>"Dangerous Goods subtype of Piece"</v>
      </c>
      <c r="Y1633" t="str">
        <f t="shared" si="787"/>
        <v>"Details about any other identifier; depending on the context of use"</v>
      </c>
      <c r="Z1633" t="str">
        <f t="shared" si="788"/>
        <v>"true"</v>
      </c>
      <c r="AA1633" t="str">
        <f t="shared" si="789"/>
        <v>"false"</v>
      </c>
      <c r="AB1633" t="str">
        <f t="shared" si="790"/>
        <v>""</v>
      </c>
      <c r="AC1633" t="str">
        <f t="shared" si="791"/>
        <v>"https://onerecord.iata.org/ns/cargo#PieceDg"</v>
      </c>
      <c r="AD1633" t="str">
        <f t="shared" si="792"/>
        <v>"https://onerecord.iata.org/ns/cargo#otherIdentifiers"</v>
      </c>
      <c r="AE1633" t="str">
        <f t="shared" si="793"/>
        <v>"https://onerecord.iata.org/ns/cargo#OtherIdentifier"</v>
      </c>
      <c r="AF1633" t="str">
        <f t="shared" si="794"/>
        <v>"DG","PieceDg","otherIdentifiers","Embedded","OtherIdentifier",25,"Dangerous Goods subtype of Piece","Details about any other identifier; depending on the context of use","true","false","","https://onerecord.iata.org/ns/cargo#PieceDg","https://onerecord.iata.org/ns/cargo#otherIdentifiers","https://onerecord.iata.org/ns/cargo#OtherIdentifier"</v>
      </c>
      <c r="AG1633" t="str">
        <f t="shared" si="795"/>
        <v>"DG.PieceDg"</v>
      </c>
      <c r="AH1633" t="str">
        <f t="shared" si="796"/>
        <v>"otherIdentifiers"</v>
      </c>
      <c r="AI1633" t="str">
        <f t="shared" si="797"/>
        <v>"Embedded.OtherIdentifier"</v>
      </c>
      <c r="AJ1633" t="str">
        <f t="shared" si="798"/>
        <v>""</v>
      </c>
      <c r="AK1633" t="str">
        <f t="shared" si="799"/>
        <v>"hasMany"</v>
      </c>
      <c r="AL1633" t="str">
        <f t="shared" si="800"/>
        <v>"DG.PieceDg","otherIdentifiers","Embedded.OtherIdentifier","","hasMany"</v>
      </c>
      <c r="AN1633">
        <f>COUNTIF(View_conceptual!G:G,L1633)</f>
        <v>0</v>
      </c>
      <c r="AO1633">
        <f>COUNTIF(View_conceptual!H:H,L1633)+COUNTIF(View_conceptual!I:I,N1633)</f>
        <v>0</v>
      </c>
      <c r="AQ1633" t="str">
        <f t="shared" si="801"/>
        <v/>
      </c>
      <c r="AR1633" t="str">
        <f t="shared" si="802"/>
        <v/>
      </c>
      <c r="AT1633">
        <f>COUNTIF(View_full!G:G,L1633)</f>
        <v>1</v>
      </c>
      <c r="AU1633">
        <f>COUNTIF(View_full!H:H,L1633)+COUNTIF(View_full!I:I,N1633)</f>
        <v>0</v>
      </c>
      <c r="AV1633">
        <f>COUNTIFS(Property_Manual!$A$2:$A$1206,Raw!L1633,Property_Manual!$B$2:$B$1206,Raw!M1633,Property_Manual!$C$2:$C$1206,Raw!N1633,Property_Manual!$D$2:$D$1206,Raw!O1633,Property_Manual!$F$2:$F$1206,"x")</f>
        <v>0</v>
      </c>
      <c r="AW1633" t="str">
        <f t="shared" si="803"/>
        <v>"DG","PieceDg","otherIdentifiers","Embedded","OtherIdentifier",25,"Dangerous Goods subtype of Piece","Details about any other identifier; depending on the context of use","true","false","","https://onerecord.iata.org/ns/cargo#PieceDg","https://onerecord.iata.org/ns/cargo#otherIdentifiers","https://onerecord.iata.org/ns/cargo#OtherIdentifier"</v>
      </c>
      <c r="AX1633" t="str">
        <f t="shared" si="804"/>
        <v/>
      </c>
      <c r="AY1633" t="str">
        <f t="shared" si="805"/>
        <v/>
      </c>
    </row>
    <row r="1634" spans="1:51" x14ac:dyDescent="0.2">
      <c r="A1634" s="5" t="s">
        <v>1254</v>
      </c>
      <c r="B1634" s="5" t="s">
        <v>1207</v>
      </c>
      <c r="C1634" s="5" t="s">
        <v>626</v>
      </c>
      <c r="D1634" s="5" t="s">
        <v>156</v>
      </c>
      <c r="E1634" s="5" t="s">
        <v>1197</v>
      </c>
      <c r="F1634" s="5" t="s">
        <v>2195</v>
      </c>
      <c r="I1634" s="5" t="s">
        <v>1093</v>
      </c>
      <c r="J1634" s="5" t="s">
        <v>157</v>
      </c>
      <c r="K1634" s="5"/>
      <c r="L1634" t="str">
        <f t="shared" si="775"/>
        <v>PieceDg</v>
      </c>
      <c r="M1634" t="str">
        <f t="shared" si="776"/>
        <v>specialHandlingCodes</v>
      </c>
      <c r="N1634" t="str">
        <f t="shared" si="777"/>
        <v>SpecialHandlingCode</v>
      </c>
      <c r="O1634" t="str">
        <f t="shared" si="778"/>
        <v/>
      </c>
      <c r="P1634" t="str">
        <f t="shared" si="779"/>
        <v/>
      </c>
      <c r="Q1634" t="str">
        <f t="shared" si="780"/>
        <v>Object</v>
      </c>
      <c r="R1634" t="str">
        <f t="shared" si="781"/>
        <v>"DG"</v>
      </c>
      <c r="S1634" t="str">
        <f t="shared" si="782"/>
        <v>"PieceDg"</v>
      </c>
      <c r="T1634" t="str">
        <f t="shared" si="783"/>
        <v>"specialHandlingCodes"</v>
      </c>
      <c r="U1634" t="str">
        <f t="shared" si="784"/>
        <v>"CodeList"</v>
      </c>
      <c r="V1634" t="str">
        <f t="shared" si="785"/>
        <v>"SpecialHandlingCode"</v>
      </c>
      <c r="W1634">
        <f>IF($A1634="Implicit","",COUNTIFS($C$8:C1634,C1634,$A$8:A1634,"Explicit"))</f>
        <v>26</v>
      </c>
      <c r="X1634" t="str">
        <f t="shared" si="786"/>
        <v>"Dangerous Goods subtype of Piece"</v>
      </c>
      <c r="Y1634" t="str">
        <f t="shared" si="787"/>
        <v>"Three-letter special handling code (SPH)"</v>
      </c>
      <c r="Z1634" t="str">
        <f t="shared" si="788"/>
        <v>"true"</v>
      </c>
      <c r="AA1634" t="str">
        <f t="shared" si="789"/>
        <v>"true"</v>
      </c>
      <c r="AB1634" t="str">
        <f t="shared" si="790"/>
        <v>""</v>
      </c>
      <c r="AC1634" t="str">
        <f t="shared" si="791"/>
        <v>"https://onerecord.iata.org/ns/cargo#PieceDg"</v>
      </c>
      <c r="AD1634" t="str">
        <f t="shared" si="792"/>
        <v>"https://onerecord.iata.org/ns/cargo#specialHandlingCodes"</v>
      </c>
      <c r="AE1634" t="str">
        <f t="shared" si="793"/>
        <v>"https://onerecord.iata.org/ns/code-lists/SpecialHandlingCode"</v>
      </c>
      <c r="AF1634" t="str">
        <f t="shared" si="794"/>
        <v>"DG","PieceDg","specialHandlingCodes","CodeList","SpecialHandlingCode",26,"Dangerous Goods subtype of Piece","Three-letter special handling code (SPH)","true","true","","https://onerecord.iata.org/ns/cargo#PieceDg","https://onerecord.iata.org/ns/cargo#specialHandlingCodes","https://onerecord.iata.org/ns/code-lists/SpecialHandlingCode"</v>
      </c>
      <c r="AG1634" t="str">
        <f t="shared" si="795"/>
        <v>"DG.PieceDg"</v>
      </c>
      <c r="AH1634" t="str">
        <f t="shared" si="796"/>
        <v>"specialHandlingCodes"</v>
      </c>
      <c r="AI1634" t="str">
        <f t="shared" si="797"/>
        <v>"CodeList.SpecialHandlingCode"</v>
      </c>
      <c r="AJ1634" t="str">
        <f t="shared" si="798"/>
        <v>""</v>
      </c>
      <c r="AK1634" t="str">
        <f t="shared" si="799"/>
        <v>"hasMany"</v>
      </c>
      <c r="AL1634" t="str">
        <f t="shared" si="800"/>
        <v>"DG.PieceDg","specialHandlingCodes","CodeList.SpecialHandlingCode","","hasMany"</v>
      </c>
      <c r="AN1634">
        <f>COUNTIF(View_conceptual!G:G,L1634)</f>
        <v>0</v>
      </c>
      <c r="AO1634">
        <f>COUNTIF(View_conceptual!H:H,L1634)+COUNTIF(View_conceptual!I:I,N1634)</f>
        <v>0</v>
      </c>
      <c r="AQ1634" t="str">
        <f t="shared" si="801"/>
        <v/>
      </c>
      <c r="AR1634" t="str">
        <f t="shared" si="802"/>
        <v/>
      </c>
      <c r="AT1634">
        <f>COUNTIF(View_full!G:G,L1634)</f>
        <v>1</v>
      </c>
      <c r="AU1634">
        <f>COUNTIF(View_full!H:H,L1634)+COUNTIF(View_full!I:I,N1634)</f>
        <v>0</v>
      </c>
      <c r="AV1634">
        <f>COUNTIFS(Property_Manual!$A$2:$A$1206,Raw!L1634,Property_Manual!$B$2:$B$1206,Raw!M1634,Property_Manual!$C$2:$C$1206,Raw!N1634,Property_Manual!$D$2:$D$1206,Raw!O1634,Property_Manual!$F$2:$F$1206,"x")</f>
        <v>0</v>
      </c>
      <c r="AW1634" t="str">
        <f t="shared" si="803"/>
        <v>"DG","PieceDg","specialHandlingCodes","CodeList","SpecialHandlingCode",26,"Dangerous Goods subtype of Piece","Three-letter special handling code (SPH)","true","true","","https://onerecord.iata.org/ns/cargo#PieceDg","https://onerecord.iata.org/ns/cargo#specialHandlingCodes","https://onerecord.iata.org/ns/code-lists/SpecialHandlingCode"</v>
      </c>
      <c r="AX1634" t="str">
        <f t="shared" si="804"/>
        <v/>
      </c>
      <c r="AY1634" t="str">
        <f t="shared" si="805"/>
        <v/>
      </c>
    </row>
    <row r="1635" spans="1:51" x14ac:dyDescent="0.2">
      <c r="A1635" s="5" t="s">
        <v>1254</v>
      </c>
      <c r="B1635" s="5" t="s">
        <v>1207</v>
      </c>
      <c r="C1635" s="5" t="s">
        <v>626</v>
      </c>
      <c r="D1635" s="5" t="s">
        <v>160</v>
      </c>
      <c r="E1635" s="5"/>
      <c r="F1635" s="5" t="s">
        <v>47</v>
      </c>
      <c r="G1635">
        <v>1</v>
      </c>
      <c r="I1635" s="5" t="s">
        <v>1093</v>
      </c>
      <c r="J1635" s="5" t="s">
        <v>161</v>
      </c>
      <c r="K1635" s="5"/>
      <c r="L1635" t="str">
        <f t="shared" si="775"/>
        <v>PieceDg</v>
      </c>
      <c r="M1635" t="str">
        <f t="shared" si="776"/>
        <v>coload</v>
      </c>
      <c r="N1635" t="str">
        <f t="shared" si="777"/>
        <v>boolean</v>
      </c>
      <c r="O1635" t="str">
        <f t="shared" si="778"/>
        <v/>
      </c>
      <c r="P1635" t="str">
        <f t="shared" si="779"/>
        <v/>
      </c>
      <c r="Q1635" t="str">
        <f t="shared" si="780"/>
        <v>Object</v>
      </c>
      <c r="R1635" t="str">
        <f t="shared" si="781"/>
        <v>"DG"</v>
      </c>
      <c r="S1635" t="str">
        <f t="shared" si="782"/>
        <v>"PieceDg"</v>
      </c>
      <c r="T1635" t="str">
        <f t="shared" si="783"/>
        <v>"coload"</v>
      </c>
      <c r="U1635" t="str">
        <f t="shared" si="784"/>
        <v>""</v>
      </c>
      <c r="V1635" t="str">
        <f t="shared" si="785"/>
        <v>"boolean"</v>
      </c>
      <c r="W1635">
        <f>IF($A1635="Implicit","",COUNTIFS($C$8:C1635,C1635,$A$8:A1635,"Explicit"))</f>
        <v>27</v>
      </c>
      <c r="X1635" t="str">
        <f t="shared" si="786"/>
        <v>"Dangerous Goods subtype of Piece"</v>
      </c>
      <c r="Y1635" t="str">
        <f t="shared" si="787"/>
        <v>"Coload indicator for the pieces (boolean)"</v>
      </c>
      <c r="Z1635" t="str">
        <f t="shared" si="788"/>
        <v>"false"</v>
      </c>
      <c r="AA1635" t="str">
        <f t="shared" si="789"/>
        <v>"false"</v>
      </c>
      <c r="AB1635" t="str">
        <f t="shared" si="790"/>
        <v>""</v>
      </c>
      <c r="AC1635" t="str">
        <f t="shared" si="791"/>
        <v>"https://onerecord.iata.org/ns/cargo#PieceDg"</v>
      </c>
      <c r="AD1635" t="str">
        <f t="shared" si="792"/>
        <v>"https://onerecord.iata.org/ns/cargo#coload"</v>
      </c>
      <c r="AE1635" t="str">
        <f t="shared" si="793"/>
        <v>"http://www.w3.org/2001/XMLSchema#boolean"</v>
      </c>
      <c r="AF1635" t="str">
        <f t="shared" si="794"/>
        <v>"DG","PieceDg","coload","","boolean",27,"Dangerous Goods subtype of Piece","Coload indicator for the pieces (boolean)","false","false","","https://onerecord.iata.org/ns/cargo#PieceDg","https://onerecord.iata.org/ns/cargo#coload","http://www.w3.org/2001/XMLSchema#boolean"</v>
      </c>
      <c r="AG1635" t="str">
        <f t="shared" si="795"/>
        <v>"DG.PieceDg"</v>
      </c>
      <c r="AH1635" t="str">
        <f t="shared" si="796"/>
        <v>"coload"</v>
      </c>
      <c r="AI1635" t="str">
        <f t="shared" si="797"/>
        <v>".boolean"</v>
      </c>
      <c r="AJ1635" t="str">
        <f t="shared" si="798"/>
        <v>""</v>
      </c>
      <c r="AK1635" t="str">
        <f t="shared" si="799"/>
        <v>"hasOne"</v>
      </c>
      <c r="AL1635" t="str">
        <f t="shared" si="800"/>
        <v>"DG.PieceDg","coload",".boolean","","hasOne"</v>
      </c>
      <c r="AN1635">
        <f>COUNTIF(View_conceptual!G:G,L1635)</f>
        <v>0</v>
      </c>
      <c r="AO1635">
        <f>COUNTIF(View_conceptual!H:H,L1635)+COUNTIF(View_conceptual!I:I,N1635)</f>
        <v>0</v>
      </c>
      <c r="AQ1635" t="str">
        <f t="shared" si="801"/>
        <v/>
      </c>
      <c r="AR1635" t="str">
        <f t="shared" si="802"/>
        <v/>
      </c>
      <c r="AT1635">
        <f>COUNTIF(View_full!G:G,L1635)</f>
        <v>1</v>
      </c>
      <c r="AU1635">
        <f>COUNTIF(View_full!H:H,L1635)+COUNTIF(View_full!I:I,N1635)</f>
        <v>0</v>
      </c>
      <c r="AV1635">
        <f>COUNTIFS(Property_Manual!$A$2:$A$1206,Raw!L1635,Property_Manual!$B$2:$B$1206,Raw!M1635,Property_Manual!$C$2:$C$1206,Raw!N1635,Property_Manual!$D$2:$D$1206,Raw!O1635,Property_Manual!$F$2:$F$1206,"x")</f>
        <v>0</v>
      </c>
      <c r="AW1635" t="str">
        <f t="shared" si="803"/>
        <v>"DG","PieceDg","coload","","boolean",27,"Dangerous Goods subtype of Piece","Coload indicator for the pieces (boolean)","false","false","","https://onerecord.iata.org/ns/cargo#PieceDg","https://onerecord.iata.org/ns/cargo#coload","http://www.w3.org/2001/XMLSchema#boolean"</v>
      </c>
      <c r="AX1635" t="str">
        <f t="shared" si="804"/>
        <v/>
      </c>
      <c r="AY1635" t="str">
        <f t="shared" si="805"/>
        <v/>
      </c>
    </row>
    <row r="1636" spans="1:51" x14ac:dyDescent="0.2">
      <c r="A1636" s="5" t="s">
        <v>1254</v>
      </c>
      <c r="B1636" s="5" t="s">
        <v>1207</v>
      </c>
      <c r="C1636" s="5" t="s">
        <v>626</v>
      </c>
      <c r="D1636" s="5" t="s">
        <v>162</v>
      </c>
      <c r="E1636" s="5"/>
      <c r="F1636" s="5" t="s">
        <v>6</v>
      </c>
      <c r="G1636">
        <v>1</v>
      </c>
      <c r="I1636" s="5" t="s">
        <v>1093</v>
      </c>
      <c r="J1636" s="5" t="s">
        <v>163</v>
      </c>
      <c r="K1636" s="5"/>
      <c r="L1636" t="str">
        <f t="shared" si="775"/>
        <v>PieceDg</v>
      </c>
      <c r="M1636" t="str">
        <f t="shared" si="776"/>
        <v>goodsDescription</v>
      </c>
      <c r="N1636" t="str">
        <f t="shared" si="777"/>
        <v>string</v>
      </c>
      <c r="O1636" t="str">
        <f t="shared" si="778"/>
        <v/>
      </c>
      <c r="P1636" t="str">
        <f t="shared" si="779"/>
        <v/>
      </c>
      <c r="Q1636" t="str">
        <f t="shared" si="780"/>
        <v>Object</v>
      </c>
      <c r="R1636" t="str">
        <f t="shared" si="781"/>
        <v>"DG"</v>
      </c>
      <c r="S1636" t="str">
        <f t="shared" si="782"/>
        <v>"PieceDg"</v>
      </c>
      <c r="T1636" t="str">
        <f t="shared" si="783"/>
        <v>"goodsDescription"</v>
      </c>
      <c r="U1636" t="str">
        <f t="shared" si="784"/>
        <v>""</v>
      </c>
      <c r="V1636" t="str">
        <f t="shared" si="785"/>
        <v>"string"</v>
      </c>
      <c r="W1636">
        <f>IF($A1636="Implicit","",COUNTIFS($C$8:C1636,C1636,$A$8:A1636,"Explicit"))</f>
        <v>28</v>
      </c>
      <c r="X1636" t="str">
        <f t="shared" si="786"/>
        <v>"Dangerous Goods subtype of Piece"</v>
      </c>
      <c r="Y1636" t="str">
        <f t="shared" si="787"/>
        <v>"Description of goods; for the BookingShipment the commodity list defined by Modernizing Cargo Distribution MCD working group can be used as a referential."</v>
      </c>
      <c r="Z1636" t="str">
        <f t="shared" si="788"/>
        <v>"false"</v>
      </c>
      <c r="AA1636" t="str">
        <f t="shared" si="789"/>
        <v>"false"</v>
      </c>
      <c r="AB1636" t="str">
        <f t="shared" si="790"/>
        <v>""</v>
      </c>
      <c r="AC1636" t="str">
        <f t="shared" si="791"/>
        <v>"https://onerecord.iata.org/ns/cargo#PieceDg"</v>
      </c>
      <c r="AD1636" t="str">
        <f t="shared" si="792"/>
        <v>"https://onerecord.iata.org/ns/cargo#goodsDescription"</v>
      </c>
      <c r="AE1636" t="str">
        <f t="shared" si="793"/>
        <v>"http://www.w3.org/2001/XMLSchema#string"</v>
      </c>
      <c r="AF1636" t="str">
        <f t="shared" si="794"/>
        <v>"DG","PieceDg","goodsDescription","","string",28,"Dangerous Goods subtype of Piece","Description of goods; for the BookingShipment the commodity list defined by Modernizing Cargo Distribution MCD working group can be used as a referential.","false","false","","https://onerecord.iata.org/ns/cargo#PieceDg","https://onerecord.iata.org/ns/cargo#goodsDescription","http://www.w3.org/2001/XMLSchema#string"</v>
      </c>
      <c r="AG1636" t="str">
        <f t="shared" si="795"/>
        <v>"DG.PieceDg"</v>
      </c>
      <c r="AH1636" t="str">
        <f t="shared" si="796"/>
        <v>"goodsDescription"</v>
      </c>
      <c r="AI1636" t="str">
        <f t="shared" si="797"/>
        <v>".string"</v>
      </c>
      <c r="AJ1636" t="str">
        <f t="shared" si="798"/>
        <v>""</v>
      </c>
      <c r="AK1636" t="str">
        <f t="shared" si="799"/>
        <v>"hasOne"</v>
      </c>
      <c r="AL1636" t="str">
        <f t="shared" si="800"/>
        <v>"DG.PieceDg","goodsDescription",".string","","hasOne"</v>
      </c>
      <c r="AN1636">
        <f>COUNTIF(View_conceptual!G:G,L1636)</f>
        <v>0</v>
      </c>
      <c r="AO1636">
        <f>COUNTIF(View_conceptual!H:H,L1636)+COUNTIF(View_conceptual!I:I,N1636)</f>
        <v>0</v>
      </c>
      <c r="AQ1636" t="str">
        <f t="shared" si="801"/>
        <v/>
      </c>
      <c r="AR1636" t="str">
        <f t="shared" si="802"/>
        <v/>
      </c>
      <c r="AT1636">
        <f>COUNTIF(View_full!G:G,L1636)</f>
        <v>1</v>
      </c>
      <c r="AU1636">
        <f>COUNTIF(View_full!H:H,L1636)+COUNTIF(View_full!I:I,N1636)</f>
        <v>0</v>
      </c>
      <c r="AV1636">
        <f>COUNTIFS(Property_Manual!$A$2:$A$1206,Raw!L1636,Property_Manual!$B$2:$B$1206,Raw!M1636,Property_Manual!$C$2:$C$1206,Raw!N1636,Property_Manual!$D$2:$D$1206,Raw!O1636,Property_Manual!$F$2:$F$1206,"x")</f>
        <v>0</v>
      </c>
      <c r="AW1636" t="str">
        <f t="shared" si="803"/>
        <v>"DG","PieceDg","goodsDescription","","string",28,"Dangerous Goods subtype of Piece","Description of goods; for the BookingShipment the commodity list defined by Modernizing Cargo Distribution MCD working group can be used as a referential.","false","false","","https://onerecord.iata.org/ns/cargo#PieceDg","https://onerecord.iata.org/ns/cargo#goodsDescription","http://www.w3.org/2001/XMLSchema#string"</v>
      </c>
      <c r="AX1636" t="str">
        <f t="shared" si="804"/>
        <v/>
      </c>
      <c r="AY1636" t="str">
        <f t="shared" si="805"/>
        <v/>
      </c>
    </row>
    <row r="1637" spans="1:51" x14ac:dyDescent="0.2">
      <c r="A1637" s="5" t="s">
        <v>1254</v>
      </c>
      <c r="B1637" s="5" t="s">
        <v>1207</v>
      </c>
      <c r="C1637" s="5" t="s">
        <v>626</v>
      </c>
      <c r="D1637" s="5" t="s">
        <v>164</v>
      </c>
      <c r="E1637" s="5"/>
      <c r="F1637" s="5" t="s">
        <v>47</v>
      </c>
      <c r="G1637">
        <v>1</v>
      </c>
      <c r="I1637" s="5" t="s">
        <v>1093</v>
      </c>
      <c r="J1637" s="5" t="s">
        <v>165</v>
      </c>
      <c r="K1637" s="5"/>
      <c r="L1637" t="str">
        <f t="shared" si="775"/>
        <v>PieceDg</v>
      </c>
      <c r="M1637" t="str">
        <f t="shared" si="776"/>
        <v>nvdForCarriage</v>
      </c>
      <c r="N1637" t="str">
        <f t="shared" si="777"/>
        <v>boolean</v>
      </c>
      <c r="O1637" t="str">
        <f t="shared" si="778"/>
        <v/>
      </c>
      <c r="P1637" t="str">
        <f t="shared" si="779"/>
        <v/>
      </c>
      <c r="Q1637" t="str">
        <f t="shared" si="780"/>
        <v>Object</v>
      </c>
      <c r="R1637" t="str">
        <f t="shared" si="781"/>
        <v>"DG"</v>
      </c>
      <c r="S1637" t="str">
        <f t="shared" si="782"/>
        <v>"PieceDg"</v>
      </c>
      <c r="T1637" t="str">
        <f t="shared" si="783"/>
        <v>"nvdForCarriage"</v>
      </c>
      <c r="U1637" t="str">
        <f t="shared" si="784"/>
        <v>""</v>
      </c>
      <c r="V1637" t="str">
        <f t="shared" si="785"/>
        <v>"boolean"</v>
      </c>
      <c r="W1637">
        <f>IF($A1637="Implicit","",COUNTIFS($C$8:C1637,C1637,$A$8:A1637,"Explicit"))</f>
        <v>29</v>
      </c>
      <c r="X1637" t="str">
        <f t="shared" si="786"/>
        <v>"Dangerous Goods subtype of Piece"</v>
      </c>
      <c r="Y1637" t="str">
        <f t="shared" si="787"/>
        <v>"When no value is declared for Carriage; this field may be completed with the value TRUE otherwise FALSE"</v>
      </c>
      <c r="Z1637" t="str">
        <f t="shared" si="788"/>
        <v>"false"</v>
      </c>
      <c r="AA1637" t="str">
        <f t="shared" si="789"/>
        <v>"false"</v>
      </c>
      <c r="AB1637" t="str">
        <f t="shared" si="790"/>
        <v>""</v>
      </c>
      <c r="AC1637" t="str">
        <f t="shared" si="791"/>
        <v>"https://onerecord.iata.org/ns/cargo#PieceDg"</v>
      </c>
      <c r="AD1637" t="str">
        <f t="shared" si="792"/>
        <v>"https://onerecord.iata.org/ns/cargo#nvdForCarriage"</v>
      </c>
      <c r="AE1637" t="str">
        <f t="shared" si="793"/>
        <v>"http://www.w3.org/2001/XMLSchema#boolean"</v>
      </c>
      <c r="AF1637" t="str">
        <f t="shared" si="794"/>
        <v>"DG","PieceDg","nvdForCarriage","","boolean",29,"Dangerous Goods subtype of Piece","When no value is declared for Carriage; this field may be completed with the value TRUE otherwise FALSE","false","false","","https://onerecord.iata.org/ns/cargo#PieceDg","https://onerecord.iata.org/ns/cargo#nvdForCarriage","http://www.w3.org/2001/XMLSchema#boolean"</v>
      </c>
      <c r="AG1637" t="str">
        <f t="shared" si="795"/>
        <v>"DG.PieceDg"</v>
      </c>
      <c r="AH1637" t="str">
        <f t="shared" si="796"/>
        <v>"nvdForCarriage"</v>
      </c>
      <c r="AI1637" t="str">
        <f t="shared" si="797"/>
        <v>".boolean"</v>
      </c>
      <c r="AJ1637" t="str">
        <f t="shared" si="798"/>
        <v>""</v>
      </c>
      <c r="AK1637" t="str">
        <f t="shared" si="799"/>
        <v>"hasOne"</v>
      </c>
      <c r="AL1637" t="str">
        <f t="shared" si="800"/>
        <v>"DG.PieceDg","nvdForCarriage",".boolean","","hasOne"</v>
      </c>
      <c r="AN1637">
        <f>COUNTIF(View_conceptual!G:G,L1637)</f>
        <v>0</v>
      </c>
      <c r="AO1637">
        <f>COUNTIF(View_conceptual!H:H,L1637)+COUNTIF(View_conceptual!I:I,N1637)</f>
        <v>0</v>
      </c>
      <c r="AQ1637" t="str">
        <f t="shared" si="801"/>
        <v/>
      </c>
      <c r="AR1637" t="str">
        <f t="shared" si="802"/>
        <v/>
      </c>
      <c r="AT1637">
        <f>COUNTIF(View_full!G:G,L1637)</f>
        <v>1</v>
      </c>
      <c r="AU1637">
        <f>COUNTIF(View_full!H:H,L1637)+COUNTIF(View_full!I:I,N1637)</f>
        <v>0</v>
      </c>
      <c r="AV1637">
        <f>COUNTIFS(Property_Manual!$A$2:$A$1206,Raw!L1637,Property_Manual!$B$2:$B$1206,Raw!M1637,Property_Manual!$C$2:$C$1206,Raw!N1637,Property_Manual!$D$2:$D$1206,Raw!O1637,Property_Manual!$F$2:$F$1206,"x")</f>
        <v>0</v>
      </c>
      <c r="AW1637" t="str">
        <f t="shared" si="803"/>
        <v>"DG","PieceDg","nvdForCarriage","","boolean",29,"Dangerous Goods subtype of Piece","When no value is declared for Carriage; this field may be completed with the value TRUE otherwise FALSE","false","false","","https://onerecord.iata.org/ns/cargo#PieceDg","https://onerecord.iata.org/ns/cargo#nvdForCarriage","http://www.w3.org/2001/XMLSchema#boolean"</v>
      </c>
      <c r="AX1637" t="str">
        <f t="shared" si="804"/>
        <v/>
      </c>
      <c r="AY1637" t="str">
        <f t="shared" si="805"/>
        <v/>
      </c>
    </row>
    <row r="1638" spans="1:51" x14ac:dyDescent="0.2">
      <c r="A1638" s="5" t="s">
        <v>1254</v>
      </c>
      <c r="B1638" s="5" t="s">
        <v>1207</v>
      </c>
      <c r="C1638" s="5" t="s">
        <v>626</v>
      </c>
      <c r="D1638" s="5" t="s">
        <v>166</v>
      </c>
      <c r="F1638" s="5" t="s">
        <v>47</v>
      </c>
      <c r="G1638">
        <v>1</v>
      </c>
      <c r="I1638" s="5" t="s">
        <v>1093</v>
      </c>
      <c r="J1638" s="5" t="s">
        <v>167</v>
      </c>
      <c r="K1638" s="5"/>
      <c r="L1638" t="str">
        <f t="shared" si="775"/>
        <v>PieceDg</v>
      </c>
      <c r="M1638" t="str">
        <f t="shared" si="776"/>
        <v>nvdForCustoms</v>
      </c>
      <c r="N1638" t="str">
        <f t="shared" si="777"/>
        <v>boolean</v>
      </c>
      <c r="O1638" t="str">
        <f t="shared" si="778"/>
        <v/>
      </c>
      <c r="P1638" t="str">
        <f t="shared" si="779"/>
        <v/>
      </c>
      <c r="Q1638" t="str">
        <f t="shared" si="780"/>
        <v>Object</v>
      </c>
      <c r="R1638" t="str">
        <f t="shared" si="781"/>
        <v>"DG"</v>
      </c>
      <c r="S1638" t="str">
        <f t="shared" si="782"/>
        <v>"PieceDg"</v>
      </c>
      <c r="T1638" t="str">
        <f t="shared" si="783"/>
        <v>"nvdForCustoms"</v>
      </c>
      <c r="U1638" t="str">
        <f t="shared" si="784"/>
        <v>""</v>
      </c>
      <c r="V1638" t="str">
        <f t="shared" si="785"/>
        <v>"boolean"</v>
      </c>
      <c r="W1638">
        <f>IF($A1638="Implicit","",COUNTIFS($C$8:C1638,C1638,$A$8:A1638,"Explicit"))</f>
        <v>30</v>
      </c>
      <c r="X1638" t="str">
        <f t="shared" si="786"/>
        <v>"Dangerous Goods subtype of Piece"</v>
      </c>
      <c r="Y1638" t="str">
        <f t="shared" si="787"/>
        <v>"When no value is declared for Customs; this field may be completed with the value TRUE otherwise FALSE"</v>
      </c>
      <c r="Z1638" t="str">
        <f t="shared" si="788"/>
        <v>"false"</v>
      </c>
      <c r="AA1638" t="str">
        <f t="shared" si="789"/>
        <v>"false"</v>
      </c>
      <c r="AB1638" t="str">
        <f t="shared" si="790"/>
        <v>""</v>
      </c>
      <c r="AC1638" t="str">
        <f t="shared" si="791"/>
        <v>"https://onerecord.iata.org/ns/cargo#PieceDg"</v>
      </c>
      <c r="AD1638" t="str">
        <f t="shared" si="792"/>
        <v>"https://onerecord.iata.org/ns/cargo#nvdForCustoms"</v>
      </c>
      <c r="AE1638" t="str">
        <f t="shared" si="793"/>
        <v>"http://www.w3.org/2001/XMLSchema#boolean"</v>
      </c>
      <c r="AF1638" t="str">
        <f t="shared" si="794"/>
        <v>"DG","PieceDg","nvdForCustoms","","boolean",30,"Dangerous Goods subtype of Piece","When no value is declared for Customs; this field may be completed with the value TRUE otherwise FALSE","false","false","","https://onerecord.iata.org/ns/cargo#PieceDg","https://onerecord.iata.org/ns/cargo#nvdForCustoms","http://www.w3.org/2001/XMLSchema#boolean"</v>
      </c>
      <c r="AG1638" t="str">
        <f t="shared" si="795"/>
        <v>"DG.PieceDg"</v>
      </c>
      <c r="AH1638" t="str">
        <f t="shared" si="796"/>
        <v>"nvdForCustoms"</v>
      </c>
      <c r="AI1638" t="str">
        <f t="shared" si="797"/>
        <v>".boolean"</v>
      </c>
      <c r="AJ1638" t="str">
        <f t="shared" si="798"/>
        <v>""</v>
      </c>
      <c r="AK1638" t="str">
        <f t="shared" si="799"/>
        <v>"hasOne"</v>
      </c>
      <c r="AL1638" t="str">
        <f t="shared" si="800"/>
        <v>"DG.PieceDg","nvdForCustoms",".boolean","","hasOne"</v>
      </c>
      <c r="AN1638">
        <f>COUNTIF(View_conceptual!G:G,L1638)</f>
        <v>0</v>
      </c>
      <c r="AO1638">
        <f>COUNTIF(View_conceptual!H:H,L1638)+COUNTIF(View_conceptual!I:I,N1638)</f>
        <v>0</v>
      </c>
      <c r="AQ1638" t="str">
        <f t="shared" si="801"/>
        <v/>
      </c>
      <c r="AR1638" t="str">
        <f t="shared" si="802"/>
        <v/>
      </c>
      <c r="AT1638">
        <f>COUNTIF(View_full!G:G,L1638)</f>
        <v>1</v>
      </c>
      <c r="AU1638">
        <f>COUNTIF(View_full!H:H,L1638)+COUNTIF(View_full!I:I,N1638)</f>
        <v>0</v>
      </c>
      <c r="AV1638">
        <f>COUNTIFS(Property_Manual!$A$2:$A$1206,Raw!L1638,Property_Manual!$B$2:$B$1206,Raw!M1638,Property_Manual!$C$2:$C$1206,Raw!N1638,Property_Manual!$D$2:$D$1206,Raw!O1638,Property_Manual!$F$2:$F$1206,"x")</f>
        <v>0</v>
      </c>
      <c r="AW1638" t="str">
        <f t="shared" si="803"/>
        <v>"DG","PieceDg","nvdForCustoms","","boolean",30,"Dangerous Goods subtype of Piece","When no value is declared for Customs; this field may be completed with the value TRUE otherwise FALSE","false","false","","https://onerecord.iata.org/ns/cargo#PieceDg","https://onerecord.iata.org/ns/cargo#nvdForCustoms","http://www.w3.org/2001/XMLSchema#boolean"</v>
      </c>
      <c r="AX1638" t="str">
        <f t="shared" si="804"/>
        <v/>
      </c>
      <c r="AY1638" t="str">
        <f t="shared" si="805"/>
        <v/>
      </c>
    </row>
    <row r="1639" spans="1:51" x14ac:dyDescent="0.2">
      <c r="A1639" s="5" t="s">
        <v>1254</v>
      </c>
      <c r="B1639" s="5" t="s">
        <v>1207</v>
      </c>
      <c r="C1639" s="5" t="s">
        <v>626</v>
      </c>
      <c r="D1639" s="5" t="s">
        <v>168</v>
      </c>
      <c r="E1639" s="5"/>
      <c r="F1639" s="5" t="s">
        <v>6</v>
      </c>
      <c r="G1639">
        <v>1</v>
      </c>
      <c r="I1639" s="5" t="s">
        <v>1093</v>
      </c>
      <c r="J1639" s="5" t="s">
        <v>169</v>
      </c>
      <c r="K1639" s="5"/>
      <c r="L1639" t="str">
        <f t="shared" si="775"/>
        <v>PieceDg</v>
      </c>
      <c r="M1639" t="str">
        <f t="shared" si="776"/>
        <v>packagedeIdentifier</v>
      </c>
      <c r="N1639" t="str">
        <f t="shared" si="777"/>
        <v>string</v>
      </c>
      <c r="O1639" t="str">
        <f t="shared" si="778"/>
        <v/>
      </c>
      <c r="P1639" t="str">
        <f t="shared" si="779"/>
        <v/>
      </c>
      <c r="Q1639" t="str">
        <f t="shared" si="780"/>
        <v>Object</v>
      </c>
      <c r="R1639" t="str">
        <f t="shared" si="781"/>
        <v>"DG"</v>
      </c>
      <c r="S1639" t="str">
        <f t="shared" si="782"/>
        <v>"PieceDg"</v>
      </c>
      <c r="T1639" t="str">
        <f t="shared" si="783"/>
        <v>"packagedeIdentifier"</v>
      </c>
      <c r="U1639" t="str">
        <f t="shared" si="784"/>
        <v>""</v>
      </c>
      <c r="V1639" t="str">
        <f t="shared" si="785"/>
        <v>"string"</v>
      </c>
      <c r="W1639">
        <f>IF($A1639="Implicit","",COUNTIFS($C$8:C1639,C1639,$A$8:A1639,"Explicit"))</f>
        <v>31</v>
      </c>
      <c r="X1639" t="str">
        <f t="shared" si="786"/>
        <v>"Dangerous Goods subtype of Piece"</v>
      </c>
      <c r="Y1639" t="str">
        <f t="shared" si="787"/>
        <v>"SSCC-18 code for the value of the package mark; company or bar code; free text; pallet code; etc."</v>
      </c>
      <c r="Z1639" t="str">
        <f t="shared" si="788"/>
        <v>"false"</v>
      </c>
      <c r="AA1639" t="str">
        <f t="shared" si="789"/>
        <v>"false"</v>
      </c>
      <c r="AB1639" t="str">
        <f t="shared" si="790"/>
        <v>""</v>
      </c>
      <c r="AC1639" t="str">
        <f t="shared" si="791"/>
        <v>"https://onerecord.iata.org/ns/cargo#PieceDg"</v>
      </c>
      <c r="AD1639" t="str">
        <f t="shared" si="792"/>
        <v>"https://onerecord.iata.org/ns/cargo#packagedeIdentifier"</v>
      </c>
      <c r="AE1639" t="str">
        <f t="shared" si="793"/>
        <v>"http://www.w3.org/2001/XMLSchema#string"</v>
      </c>
      <c r="AF1639" t="str">
        <f t="shared" si="794"/>
        <v>"DG","PieceDg","packagedeIdentifier","","string",31,"Dangerous Goods subtype of Piece","SSCC-18 code for the value of the package mark; company or bar code; free text; pallet code; etc.","false","false","","https://onerecord.iata.org/ns/cargo#PieceDg","https://onerecord.iata.org/ns/cargo#packagedeIdentifier","http://www.w3.org/2001/XMLSchema#string"</v>
      </c>
      <c r="AG1639" t="str">
        <f t="shared" si="795"/>
        <v>"DG.PieceDg"</v>
      </c>
      <c r="AH1639" t="str">
        <f t="shared" si="796"/>
        <v>"packagedeIdentifier"</v>
      </c>
      <c r="AI1639" t="str">
        <f t="shared" si="797"/>
        <v>".string"</v>
      </c>
      <c r="AJ1639" t="str">
        <f t="shared" si="798"/>
        <v>""</v>
      </c>
      <c r="AK1639" t="str">
        <f t="shared" si="799"/>
        <v>"hasOne"</v>
      </c>
      <c r="AL1639" t="str">
        <f t="shared" si="800"/>
        <v>"DG.PieceDg","packagedeIdentifier",".string","","hasOne"</v>
      </c>
      <c r="AN1639">
        <f>COUNTIF(View_conceptual!G:G,L1639)</f>
        <v>0</v>
      </c>
      <c r="AO1639">
        <f>COUNTIF(View_conceptual!H:H,L1639)+COUNTIF(View_conceptual!I:I,N1639)</f>
        <v>0</v>
      </c>
      <c r="AQ1639" t="str">
        <f t="shared" si="801"/>
        <v/>
      </c>
      <c r="AR1639" t="str">
        <f t="shared" si="802"/>
        <v/>
      </c>
      <c r="AT1639">
        <f>COUNTIF(View_full!G:G,L1639)</f>
        <v>1</v>
      </c>
      <c r="AU1639">
        <f>COUNTIF(View_full!H:H,L1639)+COUNTIF(View_full!I:I,N1639)</f>
        <v>0</v>
      </c>
      <c r="AV1639">
        <f>COUNTIFS(Property_Manual!$A$2:$A$1206,Raw!L1639,Property_Manual!$B$2:$B$1206,Raw!M1639,Property_Manual!$C$2:$C$1206,Raw!N1639,Property_Manual!$D$2:$D$1206,Raw!O1639,Property_Manual!$F$2:$F$1206,"x")</f>
        <v>0</v>
      </c>
      <c r="AW1639" t="str">
        <f t="shared" si="803"/>
        <v>"DG","PieceDg","packagedeIdentifier","","string",31,"Dangerous Goods subtype of Piece","SSCC-18 code for the value of the package mark; company or bar code; free text; pallet code; etc.","false","false","","https://onerecord.iata.org/ns/cargo#PieceDg","https://onerecord.iata.org/ns/cargo#packagedeIdentifier","http://www.w3.org/2001/XMLSchema#string"</v>
      </c>
      <c r="AX1639" t="str">
        <f t="shared" si="804"/>
        <v/>
      </c>
      <c r="AY1639" t="str">
        <f t="shared" si="805"/>
        <v/>
      </c>
    </row>
    <row r="1640" spans="1:51" x14ac:dyDescent="0.2">
      <c r="A1640" s="5" t="s">
        <v>1254</v>
      </c>
      <c r="B1640" s="5" t="s">
        <v>1207</v>
      </c>
      <c r="C1640" s="5" t="s">
        <v>626</v>
      </c>
      <c r="D1640" s="5" t="s">
        <v>172</v>
      </c>
      <c r="E1640" s="5"/>
      <c r="F1640" s="5" t="s">
        <v>12</v>
      </c>
      <c r="G1640">
        <v>1</v>
      </c>
      <c r="I1640" s="5" t="s">
        <v>1093</v>
      </c>
      <c r="J1640" s="5" t="s">
        <v>173</v>
      </c>
      <c r="K1640" s="5"/>
      <c r="L1640" t="str">
        <f t="shared" si="775"/>
        <v>PieceDg</v>
      </c>
      <c r="M1640" t="str">
        <f t="shared" si="776"/>
        <v>slac</v>
      </c>
      <c r="N1640" t="str">
        <f t="shared" si="777"/>
        <v>integer</v>
      </c>
      <c r="O1640" t="str">
        <f t="shared" si="778"/>
        <v/>
      </c>
      <c r="P1640" t="str">
        <f t="shared" si="779"/>
        <v/>
      </c>
      <c r="Q1640" t="str">
        <f t="shared" si="780"/>
        <v>Object</v>
      </c>
      <c r="R1640" t="str">
        <f t="shared" si="781"/>
        <v>"DG"</v>
      </c>
      <c r="S1640" t="str">
        <f t="shared" si="782"/>
        <v>"PieceDg"</v>
      </c>
      <c r="T1640" t="str">
        <f t="shared" si="783"/>
        <v>"slac"</v>
      </c>
      <c r="U1640" t="str">
        <f t="shared" si="784"/>
        <v>""</v>
      </c>
      <c r="V1640" t="str">
        <f t="shared" si="785"/>
        <v>"integer"</v>
      </c>
      <c r="W1640">
        <f>IF($A1640="Implicit","",COUNTIFS($C$8:C1640,C1640,$A$8:A1640,"Explicit"))</f>
        <v>32</v>
      </c>
      <c r="X1640" t="str">
        <f t="shared" si="786"/>
        <v>"Dangerous Goods subtype of Piece"</v>
      </c>
      <c r="Y1640" t="str">
        <f t="shared" si="787"/>
        <v>"Shipper's Load And Count  ( total contained piece count as provided by shipper)"</v>
      </c>
      <c r="Z1640" t="str">
        <f t="shared" si="788"/>
        <v>"false"</v>
      </c>
      <c r="AA1640" t="str">
        <f t="shared" si="789"/>
        <v>"false"</v>
      </c>
      <c r="AB1640" t="str">
        <f t="shared" si="790"/>
        <v>""</v>
      </c>
      <c r="AC1640" t="str">
        <f t="shared" si="791"/>
        <v>"https://onerecord.iata.org/ns/cargo#PieceDg"</v>
      </c>
      <c r="AD1640" t="str">
        <f t="shared" si="792"/>
        <v>"https://onerecord.iata.org/ns/cargo#slac"</v>
      </c>
      <c r="AE1640" t="str">
        <f t="shared" si="793"/>
        <v>"http://www.w3.org/2001/XMLSchema#integer"</v>
      </c>
      <c r="AF1640" t="str">
        <f t="shared" si="794"/>
        <v>"DG","PieceDg","slac","","integer",32,"Dangerous Goods subtype of Piece","Shipper's Load And Count  ( total contained piece count as provided by shipper)","false","false","","https://onerecord.iata.org/ns/cargo#PieceDg","https://onerecord.iata.org/ns/cargo#slac","http://www.w3.org/2001/XMLSchema#integer"</v>
      </c>
      <c r="AG1640" t="str">
        <f t="shared" si="795"/>
        <v>"DG.PieceDg"</v>
      </c>
      <c r="AH1640" t="str">
        <f t="shared" si="796"/>
        <v>"slac"</v>
      </c>
      <c r="AI1640" t="str">
        <f t="shared" si="797"/>
        <v>".integer"</v>
      </c>
      <c r="AJ1640" t="str">
        <f t="shared" si="798"/>
        <v>""</v>
      </c>
      <c r="AK1640" t="str">
        <f t="shared" si="799"/>
        <v>"hasOne"</v>
      </c>
      <c r="AL1640" t="str">
        <f t="shared" si="800"/>
        <v>"DG.PieceDg","slac",".integer","","hasOne"</v>
      </c>
      <c r="AN1640">
        <f>COUNTIF(View_conceptual!G:G,L1640)</f>
        <v>0</v>
      </c>
      <c r="AO1640">
        <f>COUNTIF(View_conceptual!H:H,L1640)+COUNTIF(View_conceptual!I:I,N1640)</f>
        <v>0</v>
      </c>
      <c r="AQ1640" t="str">
        <f t="shared" si="801"/>
        <v/>
      </c>
      <c r="AR1640" t="str">
        <f t="shared" si="802"/>
        <v/>
      </c>
      <c r="AT1640">
        <f>COUNTIF(View_full!G:G,L1640)</f>
        <v>1</v>
      </c>
      <c r="AU1640">
        <f>COUNTIF(View_full!H:H,L1640)+COUNTIF(View_full!I:I,N1640)</f>
        <v>0</v>
      </c>
      <c r="AV1640">
        <f>COUNTIFS(Property_Manual!$A$2:$A$1206,Raw!L1640,Property_Manual!$B$2:$B$1206,Raw!M1640,Property_Manual!$C$2:$C$1206,Raw!N1640,Property_Manual!$D$2:$D$1206,Raw!O1640,Property_Manual!$F$2:$F$1206,"x")</f>
        <v>0</v>
      </c>
      <c r="AW1640" t="str">
        <f t="shared" si="803"/>
        <v>"DG","PieceDg","slac","","integer",32,"Dangerous Goods subtype of Piece","Shipper's Load And Count  ( total contained piece count as provided by shipper)","false","false","","https://onerecord.iata.org/ns/cargo#PieceDg","https://onerecord.iata.org/ns/cargo#slac","http://www.w3.org/2001/XMLSchema#integer"</v>
      </c>
      <c r="AX1640" t="str">
        <f t="shared" si="804"/>
        <v/>
      </c>
      <c r="AY1640" t="str">
        <f t="shared" si="805"/>
        <v/>
      </c>
    </row>
    <row r="1641" spans="1:51" x14ac:dyDescent="0.2">
      <c r="A1641" s="5" t="s">
        <v>1254</v>
      </c>
      <c r="B1641" s="5" t="s">
        <v>1207</v>
      </c>
      <c r="C1641" s="5" t="s">
        <v>626</v>
      </c>
      <c r="D1641" s="5" t="s">
        <v>174</v>
      </c>
      <c r="E1641" s="5"/>
      <c r="F1641" s="5" t="s">
        <v>47</v>
      </c>
      <c r="G1641">
        <v>1</v>
      </c>
      <c r="I1641" s="5" t="s">
        <v>1093</v>
      </c>
      <c r="J1641" s="5" t="s">
        <v>175</v>
      </c>
      <c r="K1641" s="5"/>
      <c r="L1641" t="str">
        <f t="shared" si="775"/>
        <v>PieceDg</v>
      </c>
      <c r="M1641" t="str">
        <f t="shared" si="776"/>
        <v>stackable</v>
      </c>
      <c r="N1641" t="str">
        <f t="shared" si="777"/>
        <v>boolean</v>
      </c>
      <c r="O1641" t="str">
        <f t="shared" si="778"/>
        <v/>
      </c>
      <c r="P1641" t="str">
        <f t="shared" si="779"/>
        <v/>
      </c>
      <c r="Q1641" t="str">
        <f t="shared" si="780"/>
        <v>Object</v>
      </c>
      <c r="R1641" t="str">
        <f t="shared" si="781"/>
        <v>"DG"</v>
      </c>
      <c r="S1641" t="str">
        <f t="shared" si="782"/>
        <v>"PieceDg"</v>
      </c>
      <c r="T1641" t="str">
        <f t="shared" si="783"/>
        <v>"stackable"</v>
      </c>
      <c r="U1641" t="str">
        <f t="shared" si="784"/>
        <v>""</v>
      </c>
      <c r="V1641" t="str">
        <f t="shared" si="785"/>
        <v>"boolean"</v>
      </c>
      <c r="W1641">
        <f>IF($A1641="Implicit","",COUNTIFS($C$8:C1641,C1641,$A$8:A1641,"Explicit"))</f>
        <v>33</v>
      </c>
      <c r="X1641" t="str">
        <f t="shared" si="786"/>
        <v>"Dangerous Goods subtype of Piece"</v>
      </c>
      <c r="Y1641" t="str">
        <f t="shared" si="787"/>
        <v>"Stackable indicator for the pieces (boolean)"</v>
      </c>
      <c r="Z1641" t="str">
        <f t="shared" si="788"/>
        <v>"false"</v>
      </c>
      <c r="AA1641" t="str">
        <f t="shared" si="789"/>
        <v>"false"</v>
      </c>
      <c r="AB1641" t="str">
        <f t="shared" si="790"/>
        <v>""</v>
      </c>
      <c r="AC1641" t="str">
        <f t="shared" si="791"/>
        <v>"https://onerecord.iata.org/ns/cargo#PieceDg"</v>
      </c>
      <c r="AD1641" t="str">
        <f t="shared" si="792"/>
        <v>"https://onerecord.iata.org/ns/cargo#stackable"</v>
      </c>
      <c r="AE1641" t="str">
        <f t="shared" si="793"/>
        <v>"http://www.w3.org/2001/XMLSchema#boolean"</v>
      </c>
      <c r="AF1641" t="str">
        <f t="shared" si="794"/>
        <v>"DG","PieceDg","stackable","","boolean",33,"Dangerous Goods subtype of Piece","Stackable indicator for the pieces (boolean)","false","false","","https://onerecord.iata.org/ns/cargo#PieceDg","https://onerecord.iata.org/ns/cargo#stackable","http://www.w3.org/2001/XMLSchema#boolean"</v>
      </c>
      <c r="AG1641" t="str">
        <f t="shared" si="795"/>
        <v>"DG.PieceDg"</v>
      </c>
      <c r="AH1641" t="str">
        <f t="shared" si="796"/>
        <v>"stackable"</v>
      </c>
      <c r="AI1641" t="str">
        <f t="shared" si="797"/>
        <v>".boolean"</v>
      </c>
      <c r="AJ1641" t="str">
        <f t="shared" si="798"/>
        <v>""</v>
      </c>
      <c r="AK1641" t="str">
        <f t="shared" si="799"/>
        <v>"hasOne"</v>
      </c>
      <c r="AL1641" t="str">
        <f t="shared" si="800"/>
        <v>"DG.PieceDg","stackable",".boolean","","hasOne"</v>
      </c>
      <c r="AN1641">
        <f>COUNTIF(View_conceptual!G:G,L1641)</f>
        <v>0</v>
      </c>
      <c r="AO1641">
        <f>COUNTIF(View_conceptual!H:H,L1641)+COUNTIF(View_conceptual!I:I,N1641)</f>
        <v>0</v>
      </c>
      <c r="AQ1641" t="str">
        <f t="shared" si="801"/>
        <v/>
      </c>
      <c r="AR1641" t="str">
        <f t="shared" si="802"/>
        <v/>
      </c>
      <c r="AT1641">
        <f>COUNTIF(View_full!G:G,L1641)</f>
        <v>1</v>
      </c>
      <c r="AU1641">
        <f>COUNTIF(View_full!H:H,L1641)+COUNTIF(View_full!I:I,N1641)</f>
        <v>0</v>
      </c>
      <c r="AV1641">
        <f>COUNTIFS(Property_Manual!$A$2:$A$1206,Raw!L1641,Property_Manual!$B$2:$B$1206,Raw!M1641,Property_Manual!$C$2:$C$1206,Raw!N1641,Property_Manual!$D$2:$D$1206,Raw!O1641,Property_Manual!$F$2:$F$1206,"x")</f>
        <v>0</v>
      </c>
      <c r="AW1641" t="str">
        <f t="shared" si="803"/>
        <v>"DG","PieceDg","stackable","","boolean",33,"Dangerous Goods subtype of Piece","Stackable indicator for the pieces (boolean)","false","false","","https://onerecord.iata.org/ns/cargo#PieceDg","https://onerecord.iata.org/ns/cargo#stackable","http://www.w3.org/2001/XMLSchema#boolean"</v>
      </c>
      <c r="AX1641" t="str">
        <f t="shared" si="804"/>
        <v/>
      </c>
      <c r="AY1641" t="str">
        <f t="shared" si="805"/>
        <v/>
      </c>
    </row>
    <row r="1642" spans="1:51" x14ac:dyDescent="0.2">
      <c r="A1642" s="5" t="s">
        <v>1254</v>
      </c>
      <c r="B1642" s="5" t="s">
        <v>1207</v>
      </c>
      <c r="C1642" s="5" t="s">
        <v>626</v>
      </c>
      <c r="D1642" s="5" t="s">
        <v>178</v>
      </c>
      <c r="E1642" s="5"/>
      <c r="F1642" s="5" t="s">
        <v>47</v>
      </c>
      <c r="G1642">
        <v>1</v>
      </c>
      <c r="I1642" s="5" t="s">
        <v>1093</v>
      </c>
      <c r="J1642" s="5" t="s">
        <v>179</v>
      </c>
      <c r="K1642" s="5"/>
      <c r="L1642" t="str">
        <f t="shared" si="775"/>
        <v>PieceDg</v>
      </c>
      <c r="M1642" t="str">
        <f t="shared" si="776"/>
        <v>turnable</v>
      </c>
      <c r="N1642" t="str">
        <f t="shared" si="777"/>
        <v>boolean</v>
      </c>
      <c r="O1642" t="str">
        <f t="shared" si="778"/>
        <v/>
      </c>
      <c r="P1642" t="str">
        <f t="shared" si="779"/>
        <v/>
      </c>
      <c r="Q1642" t="str">
        <f t="shared" si="780"/>
        <v>Object</v>
      </c>
      <c r="R1642" t="str">
        <f t="shared" si="781"/>
        <v>"DG"</v>
      </c>
      <c r="S1642" t="str">
        <f t="shared" si="782"/>
        <v>"PieceDg"</v>
      </c>
      <c r="T1642" t="str">
        <f t="shared" si="783"/>
        <v>"turnable"</v>
      </c>
      <c r="U1642" t="str">
        <f t="shared" si="784"/>
        <v>""</v>
      </c>
      <c r="V1642" t="str">
        <f t="shared" si="785"/>
        <v>"boolean"</v>
      </c>
      <c r="W1642">
        <f>IF($A1642="Implicit","",COUNTIFS($C$8:C1642,C1642,$A$8:A1642,"Explicit"))</f>
        <v>34</v>
      </c>
      <c r="X1642" t="str">
        <f t="shared" si="786"/>
        <v>"Dangerous Goods subtype of Piece"</v>
      </c>
      <c r="Y1642" t="str">
        <f t="shared" si="787"/>
        <v>"Turnable indicator for the pieces (boolean)"</v>
      </c>
      <c r="Z1642" t="str">
        <f t="shared" si="788"/>
        <v>"false"</v>
      </c>
      <c r="AA1642" t="str">
        <f t="shared" si="789"/>
        <v>"false"</v>
      </c>
      <c r="AB1642" t="str">
        <f t="shared" si="790"/>
        <v>""</v>
      </c>
      <c r="AC1642" t="str">
        <f t="shared" si="791"/>
        <v>"https://onerecord.iata.org/ns/cargo#PieceDg"</v>
      </c>
      <c r="AD1642" t="str">
        <f t="shared" si="792"/>
        <v>"https://onerecord.iata.org/ns/cargo#turnable"</v>
      </c>
      <c r="AE1642" t="str">
        <f t="shared" si="793"/>
        <v>"http://www.w3.org/2001/XMLSchema#boolean"</v>
      </c>
      <c r="AF1642" t="str">
        <f t="shared" si="794"/>
        <v>"DG","PieceDg","turnable","","boolean",34,"Dangerous Goods subtype of Piece","Turnable indicator for the pieces (boolean)","false","false","","https://onerecord.iata.org/ns/cargo#PieceDg","https://onerecord.iata.org/ns/cargo#turnable","http://www.w3.org/2001/XMLSchema#boolean"</v>
      </c>
      <c r="AG1642" t="str">
        <f t="shared" si="795"/>
        <v>"DG.PieceDg"</v>
      </c>
      <c r="AH1642" t="str">
        <f t="shared" si="796"/>
        <v>"turnable"</v>
      </c>
      <c r="AI1642" t="str">
        <f t="shared" si="797"/>
        <v>".boolean"</v>
      </c>
      <c r="AJ1642" t="str">
        <f t="shared" si="798"/>
        <v>""</v>
      </c>
      <c r="AK1642" t="str">
        <f t="shared" si="799"/>
        <v>"hasOne"</v>
      </c>
      <c r="AL1642" t="str">
        <f t="shared" si="800"/>
        <v>"DG.PieceDg","turnable",".boolean","","hasOne"</v>
      </c>
      <c r="AN1642">
        <f>COUNTIF(View_conceptual!G:G,L1642)</f>
        <v>0</v>
      </c>
      <c r="AO1642">
        <f>COUNTIF(View_conceptual!H:H,L1642)+COUNTIF(View_conceptual!I:I,N1642)</f>
        <v>0</v>
      </c>
      <c r="AQ1642" t="str">
        <f t="shared" si="801"/>
        <v/>
      </c>
      <c r="AR1642" t="str">
        <f t="shared" si="802"/>
        <v/>
      </c>
      <c r="AT1642">
        <f>COUNTIF(View_full!G:G,L1642)</f>
        <v>1</v>
      </c>
      <c r="AU1642">
        <f>COUNTIF(View_full!H:H,L1642)+COUNTIF(View_full!I:I,N1642)</f>
        <v>0</v>
      </c>
      <c r="AV1642">
        <f>COUNTIFS(Property_Manual!$A$2:$A$1206,Raw!L1642,Property_Manual!$B$2:$B$1206,Raw!M1642,Property_Manual!$C$2:$C$1206,Raw!N1642,Property_Manual!$D$2:$D$1206,Raw!O1642,Property_Manual!$F$2:$F$1206,"x")</f>
        <v>0</v>
      </c>
      <c r="AW1642" t="str">
        <f t="shared" si="803"/>
        <v>"DG","PieceDg","turnable","","boolean",34,"Dangerous Goods subtype of Piece","Turnable indicator for the pieces (boolean)","false","false","","https://onerecord.iata.org/ns/cargo#PieceDg","https://onerecord.iata.org/ns/cargo#turnable","http://www.w3.org/2001/XMLSchema#boolean"</v>
      </c>
      <c r="AX1642" t="str">
        <f t="shared" si="804"/>
        <v/>
      </c>
      <c r="AY1642" t="str">
        <f t="shared" si="805"/>
        <v/>
      </c>
    </row>
    <row r="1643" spans="1:51" x14ac:dyDescent="0.2">
      <c r="A1643" s="5" t="s">
        <v>1254</v>
      </c>
      <c r="B1643" s="5" t="s">
        <v>1207</v>
      </c>
      <c r="C1643" s="5" t="s">
        <v>626</v>
      </c>
      <c r="D1643" s="5" t="s">
        <v>180</v>
      </c>
      <c r="F1643" s="5" t="s">
        <v>6</v>
      </c>
      <c r="G1643">
        <v>1</v>
      </c>
      <c r="I1643" s="5" t="s">
        <v>1093</v>
      </c>
      <c r="J1643" s="5" t="s">
        <v>181</v>
      </c>
      <c r="K1643" s="5"/>
      <c r="L1643" t="str">
        <f t="shared" si="775"/>
        <v>PieceDg</v>
      </c>
      <c r="M1643" t="str">
        <f t="shared" si="776"/>
        <v>upid</v>
      </c>
      <c r="N1643" t="str">
        <f t="shared" si="777"/>
        <v>string</v>
      </c>
      <c r="O1643" t="str">
        <f t="shared" si="778"/>
        <v/>
      </c>
      <c r="P1643" t="str">
        <f t="shared" si="779"/>
        <v/>
      </c>
      <c r="Q1643" t="str">
        <f t="shared" si="780"/>
        <v>Object</v>
      </c>
      <c r="R1643" t="str">
        <f t="shared" si="781"/>
        <v>"DG"</v>
      </c>
      <c r="S1643" t="str">
        <f t="shared" si="782"/>
        <v>"PieceDg"</v>
      </c>
      <c r="T1643" t="str">
        <f t="shared" si="783"/>
        <v>"upid"</v>
      </c>
      <c r="U1643" t="str">
        <f t="shared" si="784"/>
        <v>""</v>
      </c>
      <c r="V1643" t="str">
        <f t="shared" si="785"/>
        <v>"string"</v>
      </c>
      <c r="W1643">
        <f>IF($A1643="Implicit","",COUNTIFS($C$8:C1643,C1643,$A$8:A1643,"Explicit"))</f>
        <v>35</v>
      </c>
      <c r="X1643" t="str">
        <f t="shared" si="786"/>
        <v>"Dangerous Goods subtype of Piece"</v>
      </c>
      <c r="Y1643" t="str">
        <f t="shared" si="787"/>
        <v>"Unique Piece Identifier (UPID) of the piece. Refer IATA Recommended Practice 1689"</v>
      </c>
      <c r="Z1643" t="str">
        <f t="shared" si="788"/>
        <v>"false"</v>
      </c>
      <c r="AA1643" t="str">
        <f t="shared" si="789"/>
        <v>"false"</v>
      </c>
      <c r="AB1643" t="str">
        <f t="shared" si="790"/>
        <v>""</v>
      </c>
      <c r="AC1643" t="str">
        <f t="shared" si="791"/>
        <v>"https://onerecord.iata.org/ns/cargo#PieceDg"</v>
      </c>
      <c r="AD1643" t="str">
        <f t="shared" si="792"/>
        <v>"https://onerecord.iata.org/ns/cargo#upid"</v>
      </c>
      <c r="AE1643" t="str">
        <f t="shared" si="793"/>
        <v>"http://www.w3.org/2001/XMLSchema#string"</v>
      </c>
      <c r="AF1643" t="str">
        <f t="shared" si="794"/>
        <v>"DG","PieceDg","upid","","string",35,"Dangerous Goods subtype of Piece","Unique Piece Identifier (UPID) of the piece. Refer IATA Recommended Practice 1689","false","false","","https://onerecord.iata.org/ns/cargo#PieceDg","https://onerecord.iata.org/ns/cargo#upid","http://www.w3.org/2001/XMLSchema#string"</v>
      </c>
      <c r="AG1643" t="str">
        <f t="shared" si="795"/>
        <v>"DG.PieceDg"</v>
      </c>
      <c r="AH1643" t="str">
        <f t="shared" si="796"/>
        <v>"upid"</v>
      </c>
      <c r="AI1643" t="str">
        <f t="shared" si="797"/>
        <v>".string"</v>
      </c>
      <c r="AJ1643" t="str">
        <f t="shared" si="798"/>
        <v>""</v>
      </c>
      <c r="AK1643" t="str">
        <f t="shared" si="799"/>
        <v>"hasOne"</v>
      </c>
      <c r="AL1643" t="str">
        <f t="shared" si="800"/>
        <v>"DG.PieceDg","upid",".string","","hasOne"</v>
      </c>
      <c r="AN1643">
        <f>COUNTIF(View_conceptual!G:G,L1643)</f>
        <v>0</v>
      </c>
      <c r="AO1643">
        <f>COUNTIF(View_conceptual!H:H,L1643)+COUNTIF(View_conceptual!I:I,N1643)</f>
        <v>0</v>
      </c>
      <c r="AQ1643" t="str">
        <f t="shared" si="801"/>
        <v/>
      </c>
      <c r="AR1643" t="str">
        <f t="shared" si="802"/>
        <v/>
      </c>
      <c r="AT1643">
        <f>COUNTIF(View_full!G:G,L1643)</f>
        <v>1</v>
      </c>
      <c r="AU1643">
        <f>COUNTIF(View_full!H:H,L1643)+COUNTIF(View_full!I:I,N1643)</f>
        <v>0</v>
      </c>
      <c r="AV1643">
        <f>COUNTIFS(Property_Manual!$A$2:$A$1206,Raw!L1643,Property_Manual!$B$2:$B$1206,Raw!M1643,Property_Manual!$C$2:$C$1206,Raw!N1643,Property_Manual!$D$2:$D$1206,Raw!O1643,Property_Manual!$F$2:$F$1206,"x")</f>
        <v>0</v>
      </c>
      <c r="AW1643" t="str">
        <f t="shared" si="803"/>
        <v>"DG","PieceDg","upid","","string",35,"Dangerous Goods subtype of Piece","Unique Piece Identifier (UPID) of the piece. Refer IATA Recommended Practice 1689","false","false","","https://onerecord.iata.org/ns/cargo#PieceDg","https://onerecord.iata.org/ns/cargo#upid","http://www.w3.org/2001/XMLSchema#string"</v>
      </c>
      <c r="AX1643" t="str">
        <f t="shared" si="804"/>
        <v/>
      </c>
      <c r="AY1643" t="str">
        <f t="shared" si="805"/>
        <v/>
      </c>
    </row>
    <row r="1644" spans="1:51" x14ac:dyDescent="0.2">
      <c r="A1644" s="5" t="s">
        <v>1254</v>
      </c>
      <c r="B1644" s="5" t="s">
        <v>1207</v>
      </c>
      <c r="C1644" s="5" t="s">
        <v>626</v>
      </c>
      <c r="D1644" s="5" t="s">
        <v>1098</v>
      </c>
      <c r="F1644" s="5" t="s">
        <v>47</v>
      </c>
      <c r="G1644">
        <v>1</v>
      </c>
      <c r="I1644" s="5" t="s">
        <v>1093</v>
      </c>
      <c r="J1644" s="5" t="s">
        <v>1099</v>
      </c>
      <c r="K1644" s="5"/>
      <c r="L1644" t="str">
        <f t="shared" si="775"/>
        <v>PieceDg</v>
      </c>
      <c r="M1644" t="str">
        <f t="shared" si="776"/>
        <v>allPackedInOneIndicator</v>
      </c>
      <c r="N1644" t="str">
        <f t="shared" si="777"/>
        <v>boolean</v>
      </c>
      <c r="O1644" t="str">
        <f t="shared" si="778"/>
        <v/>
      </c>
      <c r="P1644" t="str">
        <f t="shared" si="779"/>
        <v/>
      </c>
      <c r="Q1644" t="str">
        <f t="shared" si="780"/>
        <v>Object</v>
      </c>
      <c r="R1644" t="str">
        <f t="shared" si="781"/>
        <v>"DG"</v>
      </c>
      <c r="S1644" t="str">
        <f t="shared" si="782"/>
        <v>"PieceDg"</v>
      </c>
      <c r="T1644" t="str">
        <f t="shared" si="783"/>
        <v>"allPackedInOneIndicator"</v>
      </c>
      <c r="U1644" t="str">
        <f t="shared" si="784"/>
        <v>""</v>
      </c>
      <c r="V1644" t="str">
        <f t="shared" si="785"/>
        <v>"boolean"</v>
      </c>
      <c r="W1644">
        <f>IF($A1644="Implicit","",COUNTIFS($C$8:C1644,C1644,$A$8:A1644,"Explicit"))</f>
        <v>36</v>
      </c>
      <c r="X1644" t="str">
        <f t="shared" si="786"/>
        <v>"Dangerous Goods subtype of Piece"</v>
      </c>
      <c r="Y1644" t="str">
        <f t="shared" si="787"/>
        <v>"A statement identifying that the dangerous goods listed above are all contained in the same outer packaging. Takes the form All packed in one aaaa (description of packaging type) x nn (number of packages). Applies to air transport only. (Air) "</v>
      </c>
      <c r="Z1644" t="str">
        <f t="shared" si="788"/>
        <v>"false"</v>
      </c>
      <c r="AA1644" t="str">
        <f t="shared" si="789"/>
        <v>"false"</v>
      </c>
      <c r="AB1644" t="str">
        <f t="shared" si="790"/>
        <v>""</v>
      </c>
      <c r="AC1644" t="str">
        <f t="shared" si="791"/>
        <v>"https://onerecord.iata.org/ns/cargo#PieceDg"</v>
      </c>
      <c r="AD1644" t="str">
        <f t="shared" si="792"/>
        <v>"https://onerecord.iata.org/ns/cargo#allPackedInOneIndicator"</v>
      </c>
      <c r="AE1644" t="str">
        <f t="shared" si="793"/>
        <v>"http://www.w3.org/2001/XMLSchema#boolean"</v>
      </c>
      <c r="AF1644" t="str">
        <f t="shared" si="794"/>
        <v>"DG","PieceDg","allPackedInOneIndicator","","boolean",36,"Dangerous Goods subtype of Piece","A statement identifying that the dangerous goods listed above are all contained in the same outer packaging. Takes the form All packed in one aaaa (description of packaging type) x nn (number of packages). Applies to air transport only. (Air) ","false","false","","https://onerecord.iata.org/ns/cargo#PieceDg","https://onerecord.iata.org/ns/cargo#allPackedInOneIndicator","http://www.w3.org/2001/XMLSchema#boolean"</v>
      </c>
      <c r="AG1644" t="str">
        <f t="shared" si="795"/>
        <v>"DG.PieceDg"</v>
      </c>
      <c r="AH1644" t="str">
        <f t="shared" si="796"/>
        <v>"allPackedInOneIndicator"</v>
      </c>
      <c r="AI1644" t="str">
        <f t="shared" si="797"/>
        <v>".boolean"</v>
      </c>
      <c r="AJ1644" t="str">
        <f t="shared" si="798"/>
        <v>""</v>
      </c>
      <c r="AK1644" t="str">
        <f t="shared" si="799"/>
        <v>"hasOne"</v>
      </c>
      <c r="AL1644" t="str">
        <f t="shared" si="800"/>
        <v>"DG.PieceDg","allPackedInOneIndicator",".boolean","","hasOne"</v>
      </c>
      <c r="AN1644">
        <f>COUNTIF(View_conceptual!G:G,L1644)</f>
        <v>0</v>
      </c>
      <c r="AO1644">
        <f>COUNTIF(View_conceptual!H:H,L1644)+COUNTIF(View_conceptual!I:I,N1644)</f>
        <v>0</v>
      </c>
      <c r="AQ1644" t="str">
        <f t="shared" si="801"/>
        <v/>
      </c>
      <c r="AR1644" t="str">
        <f t="shared" si="802"/>
        <v/>
      </c>
      <c r="AT1644">
        <f>COUNTIF(View_full!G:G,L1644)</f>
        <v>1</v>
      </c>
      <c r="AU1644">
        <f>COUNTIF(View_full!H:H,L1644)+COUNTIF(View_full!I:I,N1644)</f>
        <v>0</v>
      </c>
      <c r="AV1644">
        <f>COUNTIFS(Property_Manual!$A$2:$A$1206,Raw!L1644,Property_Manual!$B$2:$B$1206,Raw!M1644,Property_Manual!$C$2:$C$1206,Raw!N1644,Property_Manual!$D$2:$D$1206,Raw!O1644,Property_Manual!$F$2:$F$1206,"x")</f>
        <v>0</v>
      </c>
      <c r="AW1644" t="str">
        <f t="shared" si="803"/>
        <v>"DG","PieceDg","allPackedInOneIndicator","","boolean",36,"Dangerous Goods subtype of Piece","A statement identifying that the dangerous goods listed above are all contained in the same outer packaging. Takes the form All packed in one aaaa (description of packaging type) x nn (number of packages). Applies to air transport only. (Air) ","false","false","","https://onerecord.iata.org/ns/cargo#PieceDg","https://onerecord.iata.org/ns/cargo#allPackedInOneIndicator","http://www.w3.org/2001/XMLSchema#boolean"</v>
      </c>
      <c r="AX1644" t="str">
        <f t="shared" si="804"/>
        <v/>
      </c>
      <c r="AY1644" t="str">
        <f t="shared" si="805"/>
        <v/>
      </c>
    </row>
    <row r="1645" spans="1:51" x14ac:dyDescent="0.2">
      <c r="A1645" s="5" t="s">
        <v>1254</v>
      </c>
      <c r="B1645" s="5" t="s">
        <v>1207</v>
      </c>
      <c r="C1645" s="5" t="s">
        <v>626</v>
      </c>
      <c r="D1645" s="5" t="s">
        <v>1100</v>
      </c>
      <c r="F1645" s="5" t="s">
        <v>6</v>
      </c>
      <c r="G1645">
        <v>1</v>
      </c>
      <c r="I1645" s="5" t="s">
        <v>1093</v>
      </c>
      <c r="J1645" s="5" t="s">
        <v>1101</v>
      </c>
      <c r="K1645" s="5"/>
      <c r="L1645" t="str">
        <f t="shared" si="775"/>
        <v>PieceDg</v>
      </c>
      <c r="M1645" t="str">
        <f t="shared" si="776"/>
        <v>overpackCriticalitySafetyIndexNumeric</v>
      </c>
      <c r="N1645" t="str">
        <f t="shared" si="777"/>
        <v>string</v>
      </c>
      <c r="O1645" t="str">
        <f t="shared" si="778"/>
        <v/>
      </c>
      <c r="P1645" t="str">
        <f t="shared" si="779"/>
        <v/>
      </c>
      <c r="Q1645" t="str">
        <f t="shared" si="780"/>
        <v>Object</v>
      </c>
      <c r="R1645" t="str">
        <f t="shared" si="781"/>
        <v>"DG"</v>
      </c>
      <c r="S1645" t="str">
        <f t="shared" si="782"/>
        <v>"PieceDg"</v>
      </c>
      <c r="T1645" t="str">
        <f t="shared" si="783"/>
        <v>"overpackCriticalitySafetyIndexNumeric"</v>
      </c>
      <c r="U1645" t="str">
        <f t="shared" si="784"/>
        <v>""</v>
      </c>
      <c r="V1645" t="str">
        <f t="shared" si="785"/>
        <v>"string"</v>
      </c>
      <c r="W1645">
        <f>IF($A1645="Implicit","",COUNTIFS($C$8:C1645,C1645,$A$8:A1645,"Explicit"))</f>
        <v>37</v>
      </c>
      <c r="X1645" t="str">
        <f t="shared" si="786"/>
        <v>"Dangerous Goods subtype of Piece"</v>
      </c>
      <c r="Y1645" t="str">
        <f t="shared" si="787"/>
        <v>"Applies to fissile material only; other than fissile excepted. A numeric value expressed to one decimal place preceded by the letters CSI. "</v>
      </c>
      <c r="Z1645" t="str">
        <f t="shared" si="788"/>
        <v>"false"</v>
      </c>
      <c r="AA1645" t="str">
        <f t="shared" si="789"/>
        <v>"false"</v>
      </c>
      <c r="AB1645" t="str">
        <f t="shared" si="790"/>
        <v>""</v>
      </c>
      <c r="AC1645" t="str">
        <f t="shared" si="791"/>
        <v>"https://onerecord.iata.org/ns/cargo#PieceDg"</v>
      </c>
      <c r="AD1645" t="str">
        <f t="shared" si="792"/>
        <v>"https://onerecord.iata.org/ns/cargo#overpackCriticalitySafetyIndexNumeric"</v>
      </c>
      <c r="AE1645" t="str">
        <f t="shared" si="793"/>
        <v>"http://www.w3.org/2001/XMLSchema#string"</v>
      </c>
      <c r="AF1645" t="str">
        <f t="shared" si="794"/>
        <v>"DG","PieceDg","overpackCriticalitySafetyIndexNumeric","","string",37,"Dangerous Goods subtype of Piece","Applies to fissile material only; other than fissile excepted. A numeric value expressed to one decimal place preceded by the letters CSI. ","false","false","","https://onerecord.iata.org/ns/cargo#PieceDg","https://onerecord.iata.org/ns/cargo#overpackCriticalitySafetyIndexNumeric","http://www.w3.org/2001/XMLSchema#string"</v>
      </c>
      <c r="AG1645" t="str">
        <f t="shared" si="795"/>
        <v>"DG.PieceDg"</v>
      </c>
      <c r="AH1645" t="str">
        <f t="shared" si="796"/>
        <v>"overpackCriticalitySafetyIndexNumeric"</v>
      </c>
      <c r="AI1645" t="str">
        <f t="shared" si="797"/>
        <v>".string"</v>
      </c>
      <c r="AJ1645" t="str">
        <f t="shared" si="798"/>
        <v>""</v>
      </c>
      <c r="AK1645" t="str">
        <f t="shared" si="799"/>
        <v>"hasOne"</v>
      </c>
      <c r="AL1645" t="str">
        <f t="shared" si="800"/>
        <v>"DG.PieceDg","overpackCriticalitySafetyIndexNumeric",".string","","hasOne"</v>
      </c>
      <c r="AN1645">
        <f>COUNTIF(View_conceptual!G:G,L1645)</f>
        <v>0</v>
      </c>
      <c r="AO1645">
        <f>COUNTIF(View_conceptual!H:H,L1645)+COUNTIF(View_conceptual!I:I,N1645)</f>
        <v>0</v>
      </c>
      <c r="AQ1645" t="str">
        <f t="shared" si="801"/>
        <v/>
      </c>
      <c r="AR1645" t="str">
        <f t="shared" si="802"/>
        <v/>
      </c>
      <c r="AT1645">
        <f>COUNTIF(View_full!G:G,L1645)</f>
        <v>1</v>
      </c>
      <c r="AU1645">
        <f>COUNTIF(View_full!H:H,L1645)+COUNTIF(View_full!I:I,N1645)</f>
        <v>0</v>
      </c>
      <c r="AV1645">
        <f>COUNTIFS(Property_Manual!$A$2:$A$1206,Raw!L1645,Property_Manual!$B$2:$B$1206,Raw!M1645,Property_Manual!$C$2:$C$1206,Raw!N1645,Property_Manual!$D$2:$D$1206,Raw!O1645,Property_Manual!$F$2:$F$1206,"x")</f>
        <v>0</v>
      </c>
      <c r="AW1645" t="str">
        <f t="shared" si="803"/>
        <v>"DG","PieceDg","overpackCriticalitySafetyIndexNumeric","","string",37,"Dangerous Goods subtype of Piece","Applies to fissile material only; other than fissile excepted. A numeric value expressed to one decimal place preceded by the letters CSI. ","false","false","","https://onerecord.iata.org/ns/cargo#PieceDg","https://onerecord.iata.org/ns/cargo#overpackCriticalitySafetyIndexNumeric","http://www.w3.org/2001/XMLSchema#string"</v>
      </c>
      <c r="AX1645" t="str">
        <f t="shared" si="804"/>
        <v/>
      </c>
      <c r="AY1645" t="str">
        <f t="shared" si="805"/>
        <v/>
      </c>
    </row>
    <row r="1646" spans="1:51" x14ac:dyDescent="0.2">
      <c r="A1646" s="5" t="s">
        <v>1254</v>
      </c>
      <c r="B1646" s="5" t="s">
        <v>1207</v>
      </c>
      <c r="C1646" s="5" t="s">
        <v>626</v>
      </c>
      <c r="D1646" s="5" t="s">
        <v>1102</v>
      </c>
      <c r="F1646" s="5" t="s">
        <v>47</v>
      </c>
      <c r="G1646">
        <v>1</v>
      </c>
      <c r="I1646" s="5" t="s">
        <v>1093</v>
      </c>
      <c r="J1646" s="5" t="s">
        <v>1103</v>
      </c>
      <c r="K1646" s="5"/>
      <c r="L1646" t="str">
        <f t="shared" si="775"/>
        <v>PieceDg</v>
      </c>
      <c r="M1646" t="str">
        <f t="shared" si="776"/>
        <v>overpackIndicator</v>
      </c>
      <c r="N1646" t="str">
        <f t="shared" si="777"/>
        <v>boolean</v>
      </c>
      <c r="O1646" t="str">
        <f t="shared" si="778"/>
        <v/>
      </c>
      <c r="P1646" t="str">
        <f t="shared" si="779"/>
        <v/>
      </c>
      <c r="Q1646" t="str">
        <f t="shared" si="780"/>
        <v>Object</v>
      </c>
      <c r="R1646" t="str">
        <f t="shared" si="781"/>
        <v>"DG"</v>
      </c>
      <c r="S1646" t="str">
        <f t="shared" si="782"/>
        <v>"PieceDg"</v>
      </c>
      <c r="T1646" t="str">
        <f t="shared" si="783"/>
        <v>"overpackIndicator"</v>
      </c>
      <c r="U1646" t="str">
        <f t="shared" si="784"/>
        <v>""</v>
      </c>
      <c r="V1646" t="str">
        <f t="shared" si="785"/>
        <v>"boolean"</v>
      </c>
      <c r="W1646">
        <f>IF($A1646="Implicit","",COUNTIFS($C$8:C1646,C1646,$A$8:A1646,"Explicit"))</f>
        <v>38</v>
      </c>
      <c r="X1646" t="str">
        <f t="shared" si="786"/>
        <v>"Dangerous Goods subtype of Piece"</v>
      </c>
      <c r="Y1646" t="str">
        <f t="shared" si="787"/>
        <v>"Overpack indicator "</v>
      </c>
      <c r="Z1646" t="str">
        <f t="shared" si="788"/>
        <v>"false"</v>
      </c>
      <c r="AA1646" t="str">
        <f t="shared" si="789"/>
        <v>"false"</v>
      </c>
      <c r="AB1646" t="str">
        <f t="shared" si="790"/>
        <v>""</v>
      </c>
      <c r="AC1646" t="str">
        <f t="shared" si="791"/>
        <v>"https://onerecord.iata.org/ns/cargo#PieceDg"</v>
      </c>
      <c r="AD1646" t="str">
        <f t="shared" si="792"/>
        <v>"https://onerecord.iata.org/ns/cargo#overpackIndicator"</v>
      </c>
      <c r="AE1646" t="str">
        <f t="shared" si="793"/>
        <v>"http://www.w3.org/2001/XMLSchema#boolean"</v>
      </c>
      <c r="AF1646" t="str">
        <f t="shared" si="794"/>
        <v>"DG","PieceDg","overpackIndicator","","boolean",38,"Dangerous Goods subtype of Piece","Overpack indicator ","false","false","","https://onerecord.iata.org/ns/cargo#PieceDg","https://onerecord.iata.org/ns/cargo#overpackIndicator","http://www.w3.org/2001/XMLSchema#boolean"</v>
      </c>
      <c r="AG1646" t="str">
        <f t="shared" si="795"/>
        <v>"DG.PieceDg"</v>
      </c>
      <c r="AH1646" t="str">
        <f t="shared" si="796"/>
        <v>"overpackIndicator"</v>
      </c>
      <c r="AI1646" t="str">
        <f t="shared" si="797"/>
        <v>".boolean"</v>
      </c>
      <c r="AJ1646" t="str">
        <f t="shared" si="798"/>
        <v>""</v>
      </c>
      <c r="AK1646" t="str">
        <f t="shared" si="799"/>
        <v>"hasOne"</v>
      </c>
      <c r="AL1646" t="str">
        <f t="shared" si="800"/>
        <v>"DG.PieceDg","overpackIndicator",".boolean","","hasOne"</v>
      </c>
      <c r="AN1646">
        <f>COUNTIF(View_conceptual!G:G,L1646)</f>
        <v>0</v>
      </c>
      <c r="AO1646">
        <f>COUNTIF(View_conceptual!H:H,L1646)+COUNTIF(View_conceptual!I:I,N1646)</f>
        <v>0</v>
      </c>
      <c r="AQ1646" t="str">
        <f t="shared" si="801"/>
        <v/>
      </c>
      <c r="AR1646" t="str">
        <f t="shared" si="802"/>
        <v/>
      </c>
      <c r="AT1646">
        <f>COUNTIF(View_full!G:G,L1646)</f>
        <v>1</v>
      </c>
      <c r="AU1646">
        <f>COUNTIF(View_full!H:H,L1646)+COUNTIF(View_full!I:I,N1646)</f>
        <v>0</v>
      </c>
      <c r="AV1646">
        <f>COUNTIFS(Property_Manual!$A$2:$A$1206,Raw!L1646,Property_Manual!$B$2:$B$1206,Raw!M1646,Property_Manual!$C$2:$C$1206,Raw!N1646,Property_Manual!$D$2:$D$1206,Raw!O1646,Property_Manual!$F$2:$F$1206,"x")</f>
        <v>0</v>
      </c>
      <c r="AW1646" t="str">
        <f t="shared" si="803"/>
        <v>"DG","PieceDg","overpackIndicator","","boolean",38,"Dangerous Goods subtype of Piece","Overpack indicator ","false","false","","https://onerecord.iata.org/ns/cargo#PieceDg","https://onerecord.iata.org/ns/cargo#overpackIndicator","http://www.w3.org/2001/XMLSchema#boolean"</v>
      </c>
      <c r="AX1646" t="str">
        <f t="shared" si="804"/>
        <v/>
      </c>
      <c r="AY1646" t="str">
        <f t="shared" si="805"/>
        <v/>
      </c>
    </row>
    <row r="1647" spans="1:51" x14ac:dyDescent="0.2">
      <c r="A1647" s="5" t="s">
        <v>1254</v>
      </c>
      <c r="B1647" s="5" t="s">
        <v>1207</v>
      </c>
      <c r="C1647" s="5" t="s">
        <v>626</v>
      </c>
      <c r="D1647" s="5" t="s">
        <v>1104</v>
      </c>
      <c r="F1647" s="5" t="s">
        <v>47</v>
      </c>
      <c r="G1647">
        <v>1</v>
      </c>
      <c r="I1647" s="5" t="s">
        <v>1093</v>
      </c>
      <c r="J1647" s="5" t="s">
        <v>1105</v>
      </c>
      <c r="K1647" s="5"/>
      <c r="L1647" t="str">
        <f t="shared" si="775"/>
        <v>PieceDg</v>
      </c>
      <c r="M1647" t="str">
        <f t="shared" si="776"/>
        <v>overpackT1</v>
      </c>
      <c r="N1647" t="str">
        <f t="shared" si="777"/>
        <v>boolean</v>
      </c>
      <c r="O1647" t="str">
        <f t="shared" si="778"/>
        <v/>
      </c>
      <c r="P1647" t="str">
        <f t="shared" si="779"/>
        <v/>
      </c>
      <c r="Q1647" t="str">
        <f t="shared" si="780"/>
        <v>Object</v>
      </c>
      <c r="R1647" t="str">
        <f t="shared" si="781"/>
        <v>"DG"</v>
      </c>
      <c r="S1647" t="str">
        <f t="shared" si="782"/>
        <v>"PieceDg"</v>
      </c>
      <c r="T1647" t="str">
        <f t="shared" si="783"/>
        <v>"overpackT1"</v>
      </c>
      <c r="U1647" t="str">
        <f t="shared" si="784"/>
        <v>""</v>
      </c>
      <c r="V1647" t="str">
        <f t="shared" si="785"/>
        <v>"boolean"</v>
      </c>
      <c r="W1647">
        <f>IF($A1647="Implicit","",COUNTIFS($C$8:C1647,C1647,$A$8:A1647,"Explicit"))</f>
        <v>39</v>
      </c>
      <c r="X1647" t="str">
        <f t="shared" si="786"/>
        <v>"Dangerous Goods subtype of Piece"</v>
      </c>
      <c r="Y1647" t="str">
        <f t="shared" si="787"/>
        <v>"A single number assigned to a package; overpack or freight container to provide control over radiation exposure. "</v>
      </c>
      <c r="Z1647" t="str">
        <f t="shared" si="788"/>
        <v>"false"</v>
      </c>
      <c r="AA1647" t="str">
        <f t="shared" si="789"/>
        <v>"false"</v>
      </c>
      <c r="AB1647" t="str">
        <f t="shared" si="790"/>
        <v>""</v>
      </c>
      <c r="AC1647" t="str">
        <f t="shared" si="791"/>
        <v>"https://onerecord.iata.org/ns/cargo#PieceDg"</v>
      </c>
      <c r="AD1647" t="str">
        <f t="shared" si="792"/>
        <v>"https://onerecord.iata.org/ns/cargo#overpackT1"</v>
      </c>
      <c r="AE1647" t="str">
        <f t="shared" si="793"/>
        <v>"http://www.w3.org/2001/XMLSchema#boolean"</v>
      </c>
      <c r="AF1647" t="str">
        <f t="shared" si="794"/>
        <v>"DG","PieceDg","overpackT1","","boolean",39,"Dangerous Goods subtype of Piece","A single number assigned to a package; overpack or freight container to provide control over radiation exposure. ","false","false","","https://onerecord.iata.org/ns/cargo#PieceDg","https://onerecord.iata.org/ns/cargo#overpackT1","http://www.w3.org/2001/XMLSchema#boolean"</v>
      </c>
      <c r="AG1647" t="str">
        <f t="shared" si="795"/>
        <v>"DG.PieceDg"</v>
      </c>
      <c r="AH1647" t="str">
        <f t="shared" si="796"/>
        <v>"overpackT1"</v>
      </c>
      <c r="AI1647" t="str">
        <f t="shared" si="797"/>
        <v>".boolean"</v>
      </c>
      <c r="AJ1647" t="str">
        <f t="shared" si="798"/>
        <v>""</v>
      </c>
      <c r="AK1647" t="str">
        <f t="shared" si="799"/>
        <v>"hasOne"</v>
      </c>
      <c r="AL1647" t="str">
        <f t="shared" si="800"/>
        <v>"DG.PieceDg","overpackT1",".boolean","","hasOne"</v>
      </c>
      <c r="AN1647">
        <f>COUNTIF(View_conceptual!G:G,L1647)</f>
        <v>0</v>
      </c>
      <c r="AO1647">
        <f>COUNTIF(View_conceptual!H:H,L1647)+COUNTIF(View_conceptual!I:I,N1647)</f>
        <v>0</v>
      </c>
      <c r="AQ1647" t="str">
        <f t="shared" si="801"/>
        <v/>
      </c>
      <c r="AR1647" t="str">
        <f t="shared" si="802"/>
        <v/>
      </c>
      <c r="AT1647">
        <f>COUNTIF(View_full!G:G,L1647)</f>
        <v>1</v>
      </c>
      <c r="AU1647">
        <f>COUNTIF(View_full!H:H,L1647)+COUNTIF(View_full!I:I,N1647)</f>
        <v>0</v>
      </c>
      <c r="AV1647">
        <f>COUNTIFS(Property_Manual!$A$2:$A$1206,Raw!L1647,Property_Manual!$B$2:$B$1206,Raw!M1647,Property_Manual!$C$2:$C$1206,Raw!N1647,Property_Manual!$D$2:$D$1206,Raw!O1647,Property_Manual!$F$2:$F$1206,"x")</f>
        <v>0</v>
      </c>
      <c r="AW1647" t="str">
        <f t="shared" si="803"/>
        <v>"DG","PieceDg","overpackT1","","boolean",39,"Dangerous Goods subtype of Piece","A single number assigned to a package; overpack or freight container to provide control over radiation exposure. ","false","false","","https://onerecord.iata.org/ns/cargo#PieceDg","https://onerecord.iata.org/ns/cargo#overpackT1","http://www.w3.org/2001/XMLSchema#boolean"</v>
      </c>
      <c r="AX1647" t="str">
        <f t="shared" si="804"/>
        <v/>
      </c>
      <c r="AY1647" t="str">
        <f t="shared" si="805"/>
        <v/>
      </c>
    </row>
    <row r="1648" spans="1:51" x14ac:dyDescent="0.2">
      <c r="A1648" s="5" t="s">
        <v>1254</v>
      </c>
      <c r="B1648" s="5" t="s">
        <v>1207</v>
      </c>
      <c r="C1648" s="5" t="s">
        <v>626</v>
      </c>
      <c r="D1648" s="5" t="s">
        <v>1106</v>
      </c>
      <c r="F1648" s="5" t="s">
        <v>107</v>
      </c>
      <c r="G1648">
        <v>1</v>
      </c>
      <c r="I1648" s="5" t="s">
        <v>1093</v>
      </c>
      <c r="J1648" s="5" t="s">
        <v>1107</v>
      </c>
      <c r="K1648" s="5"/>
      <c r="L1648" t="str">
        <f t="shared" si="775"/>
        <v>PieceDg</v>
      </c>
      <c r="M1648" t="str">
        <f t="shared" si="776"/>
        <v>qValueNumeric</v>
      </c>
      <c r="N1648" t="str">
        <f t="shared" si="777"/>
        <v>double</v>
      </c>
      <c r="O1648" t="str">
        <f t="shared" si="778"/>
        <v/>
      </c>
      <c r="P1648" t="str">
        <f t="shared" si="779"/>
        <v/>
      </c>
      <c r="Q1648" t="str">
        <f t="shared" si="780"/>
        <v>Object</v>
      </c>
      <c r="R1648" t="str">
        <f t="shared" si="781"/>
        <v>"DG"</v>
      </c>
      <c r="S1648" t="str">
        <f t="shared" si="782"/>
        <v>"PieceDg"</v>
      </c>
      <c r="T1648" t="str">
        <f t="shared" si="783"/>
        <v>"qValueNumeric"</v>
      </c>
      <c r="U1648" t="str">
        <f t="shared" si="784"/>
        <v>""</v>
      </c>
      <c r="V1648" t="str">
        <f t="shared" si="785"/>
        <v>"double"</v>
      </c>
      <c r="W1648">
        <f>IF($A1648="Implicit","",COUNTIFS($C$8:C1648,C1648,$A$8:A1648,"Explicit"))</f>
        <v>40</v>
      </c>
      <c r="X1648" t="str">
        <f t="shared" si="786"/>
        <v>"Dangerous Goods subtype of Piece"</v>
      </c>
      <c r="Y1648" t="str">
        <f t="shared" si="787"/>
        <v>"Most instances of all packed in one will require the addition of the Q value which  1. Applies to air transport only. (Air)  "</v>
      </c>
      <c r="Z1648" t="str">
        <f t="shared" si="788"/>
        <v>"false"</v>
      </c>
      <c r="AA1648" t="str">
        <f t="shared" si="789"/>
        <v>"false"</v>
      </c>
      <c r="AB1648" t="str">
        <f t="shared" si="790"/>
        <v>""</v>
      </c>
      <c r="AC1648" t="str">
        <f t="shared" si="791"/>
        <v>"https://onerecord.iata.org/ns/cargo#PieceDg"</v>
      </c>
      <c r="AD1648" t="str">
        <f t="shared" si="792"/>
        <v>"https://onerecord.iata.org/ns/cargo#qValueNumeric"</v>
      </c>
      <c r="AE1648" t="str">
        <f t="shared" si="793"/>
        <v>"http://www.w3.org/2001/XMLSchema#double"</v>
      </c>
      <c r="AF1648" t="str">
        <f t="shared" si="794"/>
        <v>"DG","PieceDg","qValueNumeric","","double",40,"Dangerous Goods subtype of Piece","Most instances of all packed in one will require the addition of the Q value which  1. Applies to air transport only. (Air)  ","false","false","","https://onerecord.iata.org/ns/cargo#PieceDg","https://onerecord.iata.org/ns/cargo#qValueNumeric","http://www.w3.org/2001/XMLSchema#double"</v>
      </c>
      <c r="AG1648" t="str">
        <f t="shared" si="795"/>
        <v>"DG.PieceDg"</v>
      </c>
      <c r="AH1648" t="str">
        <f t="shared" si="796"/>
        <v>"qValueNumeric"</v>
      </c>
      <c r="AI1648" t="str">
        <f t="shared" si="797"/>
        <v>".double"</v>
      </c>
      <c r="AJ1648" t="str">
        <f t="shared" si="798"/>
        <v>""</v>
      </c>
      <c r="AK1648" t="str">
        <f t="shared" si="799"/>
        <v>"hasOne"</v>
      </c>
      <c r="AL1648" t="str">
        <f t="shared" si="800"/>
        <v>"DG.PieceDg","qValueNumeric",".double","","hasOne"</v>
      </c>
      <c r="AN1648">
        <f>COUNTIF(View_conceptual!G:G,L1648)</f>
        <v>0</v>
      </c>
      <c r="AO1648">
        <f>COUNTIF(View_conceptual!H:H,L1648)+COUNTIF(View_conceptual!I:I,N1648)</f>
        <v>0</v>
      </c>
      <c r="AQ1648" t="str">
        <f t="shared" si="801"/>
        <v/>
      </c>
      <c r="AR1648" t="str">
        <f t="shared" si="802"/>
        <v/>
      </c>
      <c r="AT1648">
        <f>COUNTIF(View_full!G:G,L1648)</f>
        <v>1</v>
      </c>
      <c r="AU1648">
        <f>COUNTIF(View_full!H:H,L1648)+COUNTIF(View_full!I:I,N1648)</f>
        <v>0</v>
      </c>
      <c r="AV1648">
        <f>COUNTIFS(Property_Manual!$A$2:$A$1206,Raw!L1648,Property_Manual!$B$2:$B$1206,Raw!M1648,Property_Manual!$C$2:$C$1206,Raw!N1648,Property_Manual!$D$2:$D$1206,Raw!O1648,Property_Manual!$F$2:$F$1206,"x")</f>
        <v>0</v>
      </c>
      <c r="AW1648" t="str">
        <f t="shared" si="803"/>
        <v>"DG","PieceDg","qValueNumeric","","double",40,"Dangerous Goods subtype of Piece","Most instances of all packed in one will require the addition of the Q value which  1. Applies to air transport only. (Air)  ","false","false","","https://onerecord.iata.org/ns/cargo#PieceDg","https://onerecord.iata.org/ns/cargo#qValueNumeric","http://www.w3.org/2001/XMLSchema#double"</v>
      </c>
      <c r="AX1648" t="str">
        <f t="shared" si="804"/>
        <v/>
      </c>
      <c r="AY1648" t="str">
        <f t="shared" si="805"/>
        <v/>
      </c>
    </row>
    <row r="1649" spans="1:51" x14ac:dyDescent="0.2">
      <c r="A1649" s="5" t="s">
        <v>1255</v>
      </c>
      <c r="B1649" s="5" t="s">
        <v>1207</v>
      </c>
      <c r="C1649" s="5" t="s">
        <v>626</v>
      </c>
      <c r="D1649" s="5" t="s">
        <v>40</v>
      </c>
      <c r="E1649" t="s">
        <v>1212</v>
      </c>
      <c r="F1649" s="5" t="s">
        <v>41</v>
      </c>
      <c r="I1649" s="5" t="s">
        <v>1093</v>
      </c>
      <c r="J1649" s="5" t="s">
        <v>42</v>
      </c>
      <c r="K1649" s="5"/>
      <c r="L1649" t="str">
        <f t="shared" si="775"/>
        <v>PieceDg</v>
      </c>
      <c r="M1649" t="str">
        <f t="shared" si="776"/>
        <v>events</v>
      </c>
      <c r="N1649" t="str">
        <f t="shared" si="777"/>
        <v>LogisticsEvent</v>
      </c>
      <c r="O1649" t="str">
        <f t="shared" si="778"/>
        <v/>
      </c>
      <c r="P1649" t="str">
        <f t="shared" si="779"/>
        <v/>
      </c>
      <c r="Q1649" t="str">
        <f t="shared" si="780"/>
        <v>Object</v>
      </c>
      <c r="R1649" t="str">
        <f t="shared" si="781"/>
        <v/>
      </c>
      <c r="S1649" t="str">
        <f t="shared" si="782"/>
        <v/>
      </c>
      <c r="T1649" t="str">
        <f t="shared" si="783"/>
        <v/>
      </c>
      <c r="U1649" t="str">
        <f t="shared" si="784"/>
        <v/>
      </c>
      <c r="V1649" t="str">
        <f t="shared" si="785"/>
        <v/>
      </c>
      <c r="W1649" t="str">
        <f>IF($A1649="Implicit","",COUNTIFS($C$8:C1649,C1649,$A$8:A1649,"Explicit"))</f>
        <v/>
      </c>
      <c r="X1649" t="str">
        <f t="shared" si="786"/>
        <v/>
      </c>
      <c r="Y1649" t="str">
        <f t="shared" si="787"/>
        <v/>
      </c>
      <c r="Z1649" t="str">
        <f t="shared" si="788"/>
        <v/>
      </c>
      <c r="AA1649" t="str">
        <f t="shared" si="789"/>
        <v/>
      </c>
      <c r="AB1649" t="str">
        <f t="shared" si="790"/>
        <v/>
      </c>
      <c r="AC1649" t="str">
        <f t="shared" si="791"/>
        <v/>
      </c>
      <c r="AD1649" t="str">
        <f t="shared" si="792"/>
        <v/>
      </c>
      <c r="AE1649" t="str">
        <f t="shared" si="793"/>
        <v/>
      </c>
      <c r="AF1649" t="str">
        <f t="shared" si="794"/>
        <v/>
      </c>
      <c r="AG1649" t="str">
        <f t="shared" si="795"/>
        <v>"DG.PieceDg"</v>
      </c>
      <c r="AH1649" t="str">
        <f t="shared" si="796"/>
        <v>"events"</v>
      </c>
      <c r="AI1649" t="str">
        <f t="shared" si="797"/>
        <v>"Event.LogisticsEvent"</v>
      </c>
      <c r="AJ1649" t="str">
        <f t="shared" si="798"/>
        <v>""</v>
      </c>
      <c r="AK1649" t="str">
        <f t="shared" si="799"/>
        <v>"hasMany"</v>
      </c>
      <c r="AL1649" t="str">
        <f t="shared" si="800"/>
        <v>"DG.PieceDg","events","Event.LogisticsEvent","","hasMany"</v>
      </c>
      <c r="AN1649">
        <f>COUNTIF(View_conceptual!G:G,L1649)</f>
        <v>0</v>
      </c>
      <c r="AO1649">
        <f>COUNTIF(View_conceptual!H:H,L1649)+COUNTIF(View_conceptual!I:I,N1649)</f>
        <v>0</v>
      </c>
      <c r="AQ1649" t="str">
        <f t="shared" si="801"/>
        <v/>
      </c>
      <c r="AR1649" t="str">
        <f t="shared" si="802"/>
        <v/>
      </c>
      <c r="AT1649">
        <f>COUNTIF(View_full!G:G,L1649)</f>
        <v>1</v>
      </c>
      <c r="AU1649">
        <f>COUNTIF(View_full!H:H,L1649)+COUNTIF(View_full!I:I,N1649)</f>
        <v>0</v>
      </c>
      <c r="AV1649">
        <f>COUNTIFS(Property_Manual!$A$2:$A$1206,Raw!L1649,Property_Manual!$B$2:$B$1206,Raw!M1649,Property_Manual!$C$2:$C$1206,Raw!N1649,Property_Manual!$D$2:$D$1206,Raw!O1649,Property_Manual!$F$2:$F$1206,"x")</f>
        <v>0</v>
      </c>
      <c r="AW1649" t="str">
        <f t="shared" si="803"/>
        <v/>
      </c>
      <c r="AX1649" t="str">
        <f t="shared" si="804"/>
        <v/>
      </c>
      <c r="AY1649" t="str">
        <f t="shared" si="805"/>
        <v/>
      </c>
    </row>
    <row r="1650" spans="1:51" x14ac:dyDescent="0.2">
      <c r="A1650" s="5" t="s">
        <v>1255</v>
      </c>
      <c r="B1650" s="5" t="s">
        <v>1207</v>
      </c>
      <c r="C1650" s="5" t="s">
        <v>626</v>
      </c>
      <c r="D1650" s="5" t="s">
        <v>114</v>
      </c>
      <c r="E1650" t="s">
        <v>1209</v>
      </c>
      <c r="F1650" s="5" t="s">
        <v>23</v>
      </c>
      <c r="I1650" s="5" t="s">
        <v>1093</v>
      </c>
      <c r="J1650" s="5" t="s">
        <v>116</v>
      </c>
      <c r="K1650" s="5"/>
      <c r="L1650" t="str">
        <f t="shared" si="775"/>
        <v>PieceDg</v>
      </c>
      <c r="M1650" t="str">
        <f t="shared" si="776"/>
        <v>involvedInActions</v>
      </c>
      <c r="N1650" t="str">
        <f t="shared" si="777"/>
        <v>Check</v>
      </c>
      <c r="O1650" t="str">
        <f t="shared" si="778"/>
        <v/>
      </c>
      <c r="P1650" t="str">
        <f t="shared" si="779"/>
        <v/>
      </c>
      <c r="Q1650" t="str">
        <f t="shared" si="780"/>
        <v>Object</v>
      </c>
      <c r="R1650" t="str">
        <f t="shared" si="781"/>
        <v/>
      </c>
      <c r="S1650" t="str">
        <f t="shared" si="782"/>
        <v/>
      </c>
      <c r="T1650" t="str">
        <f t="shared" si="783"/>
        <v/>
      </c>
      <c r="U1650" t="str">
        <f t="shared" si="784"/>
        <v/>
      </c>
      <c r="V1650" t="str">
        <f t="shared" si="785"/>
        <v/>
      </c>
      <c r="W1650" t="str">
        <f>IF($A1650="Implicit","",COUNTIFS($C$8:C1650,C1650,$A$8:A1650,"Explicit"))</f>
        <v/>
      </c>
      <c r="X1650" t="str">
        <f t="shared" si="786"/>
        <v/>
      </c>
      <c r="Y1650" t="str">
        <f t="shared" si="787"/>
        <v/>
      </c>
      <c r="Z1650" t="str">
        <f t="shared" si="788"/>
        <v/>
      </c>
      <c r="AA1650" t="str">
        <f t="shared" si="789"/>
        <v/>
      </c>
      <c r="AB1650" t="str">
        <f t="shared" si="790"/>
        <v/>
      </c>
      <c r="AC1650" t="str">
        <f t="shared" si="791"/>
        <v/>
      </c>
      <c r="AD1650" t="str">
        <f t="shared" si="792"/>
        <v/>
      </c>
      <c r="AE1650" t="str">
        <f t="shared" si="793"/>
        <v/>
      </c>
      <c r="AF1650" t="str">
        <f t="shared" si="794"/>
        <v/>
      </c>
      <c r="AG1650" t="str">
        <f t="shared" si="795"/>
        <v>"DG.PieceDg"</v>
      </c>
      <c r="AH1650" t="str">
        <f t="shared" si="796"/>
        <v>"involvedInActions"</v>
      </c>
      <c r="AI1650" t="str">
        <f t="shared" si="797"/>
        <v>"Action.Check"</v>
      </c>
      <c r="AJ1650" t="str">
        <f t="shared" si="798"/>
        <v>""</v>
      </c>
      <c r="AK1650" t="str">
        <f t="shared" si="799"/>
        <v>"hasMany"</v>
      </c>
      <c r="AL1650" t="str">
        <f t="shared" si="800"/>
        <v>"DG.PieceDg","involvedInActions","Action.Check","","hasMany"</v>
      </c>
      <c r="AN1650">
        <f>COUNTIF(View_conceptual!G:G,L1650)</f>
        <v>0</v>
      </c>
      <c r="AO1650">
        <f>COUNTIF(View_conceptual!H:H,L1650)+COUNTIF(View_conceptual!I:I,N1650)</f>
        <v>0</v>
      </c>
      <c r="AQ1650" t="str">
        <f t="shared" si="801"/>
        <v/>
      </c>
      <c r="AR1650" t="str">
        <f t="shared" si="802"/>
        <v/>
      </c>
      <c r="AT1650">
        <f>COUNTIF(View_full!G:G,L1650)</f>
        <v>1</v>
      </c>
      <c r="AU1650">
        <f>COUNTIF(View_full!H:H,L1650)+COUNTIF(View_full!I:I,N1650)</f>
        <v>0</v>
      </c>
      <c r="AV1650">
        <f>COUNTIFS(Property_Manual!$A$2:$A$1206,Raw!L1650,Property_Manual!$B$2:$B$1206,Raw!M1650,Property_Manual!$C$2:$C$1206,Raw!N1650,Property_Manual!$D$2:$D$1206,Raw!O1650,Property_Manual!$F$2:$F$1206,"x")</f>
        <v>0</v>
      </c>
      <c r="AW1650" t="str">
        <f t="shared" si="803"/>
        <v/>
      </c>
      <c r="AX1650" t="str">
        <f t="shared" si="804"/>
        <v/>
      </c>
      <c r="AY1650" t="str">
        <f t="shared" si="805"/>
        <v/>
      </c>
    </row>
    <row r="1651" spans="1:51" x14ac:dyDescent="0.2">
      <c r="A1651" s="5" t="s">
        <v>1255</v>
      </c>
      <c r="B1651" s="5" t="s">
        <v>1207</v>
      </c>
      <c r="C1651" s="5" t="s">
        <v>626</v>
      </c>
      <c r="D1651" s="5" t="s">
        <v>114</v>
      </c>
      <c r="E1651" t="s">
        <v>1196</v>
      </c>
      <c r="F1651" s="5" t="s">
        <v>115</v>
      </c>
      <c r="I1651" s="5" t="s">
        <v>1093</v>
      </c>
      <c r="J1651" s="5" t="s">
        <v>116</v>
      </c>
      <c r="K1651" s="5" t="s">
        <v>1834</v>
      </c>
      <c r="L1651" t="str">
        <f t="shared" si="775"/>
        <v>PieceDg</v>
      </c>
      <c r="M1651" t="str">
        <f t="shared" si="776"/>
        <v>involvedInActions</v>
      </c>
      <c r="N1651" t="str">
        <f t="shared" si="777"/>
        <v>LogisticsAction</v>
      </c>
      <c r="O1651" t="str">
        <f t="shared" si="778"/>
        <v/>
      </c>
      <c r="P1651" t="str">
        <f t="shared" si="779"/>
        <v>Check|Composing|Loading|Storing</v>
      </c>
      <c r="Q1651" t="str">
        <f t="shared" si="780"/>
        <v>Object</v>
      </c>
      <c r="R1651" t="str">
        <f t="shared" si="781"/>
        <v/>
      </c>
      <c r="S1651" t="str">
        <f t="shared" si="782"/>
        <v/>
      </c>
      <c r="T1651" t="str">
        <f t="shared" si="783"/>
        <v/>
      </c>
      <c r="U1651" t="str">
        <f t="shared" si="784"/>
        <v/>
      </c>
      <c r="V1651" t="str">
        <f t="shared" si="785"/>
        <v/>
      </c>
      <c r="W1651" t="str">
        <f>IF($A1651="Implicit","",COUNTIFS($C$8:C1651,C1651,$A$8:A1651,"Explicit"))</f>
        <v/>
      </c>
      <c r="X1651" t="str">
        <f t="shared" si="786"/>
        <v/>
      </c>
      <c r="Y1651" t="str">
        <f t="shared" si="787"/>
        <v/>
      </c>
      <c r="Z1651" t="str">
        <f t="shared" si="788"/>
        <v/>
      </c>
      <c r="AA1651" t="str">
        <f t="shared" si="789"/>
        <v/>
      </c>
      <c r="AB1651" t="str">
        <f t="shared" si="790"/>
        <v/>
      </c>
      <c r="AC1651" t="str">
        <f t="shared" si="791"/>
        <v/>
      </c>
      <c r="AD1651" t="str">
        <f t="shared" si="792"/>
        <v/>
      </c>
      <c r="AE1651" t="str">
        <f t="shared" si="793"/>
        <v/>
      </c>
      <c r="AF1651" t="str">
        <f t="shared" si="794"/>
        <v/>
      </c>
      <c r="AG1651" t="str">
        <f t="shared" si="795"/>
        <v>"DG.PieceDg"</v>
      </c>
      <c r="AH1651" t="str">
        <f t="shared" si="796"/>
        <v>"involvedInActions"</v>
      </c>
      <c r="AI1651" t="str">
        <f t="shared" si="797"/>
        <v>"Abstract.LogisticsAction"</v>
      </c>
      <c r="AJ1651" t="str">
        <f t="shared" si="798"/>
        <v>""</v>
      </c>
      <c r="AK1651" t="str">
        <f t="shared" si="799"/>
        <v>"hasMany"</v>
      </c>
      <c r="AL1651" t="str">
        <f t="shared" si="800"/>
        <v>"DG.PieceDg","involvedInActions","Abstract.LogisticsAction","","hasMany"</v>
      </c>
      <c r="AN1651">
        <f>COUNTIF(View_conceptual!G:G,L1651)</f>
        <v>0</v>
      </c>
      <c r="AO1651">
        <f>COUNTIF(View_conceptual!H:H,L1651)+COUNTIF(View_conceptual!I:I,N1651)</f>
        <v>0</v>
      </c>
      <c r="AQ1651" t="str">
        <f t="shared" si="801"/>
        <v/>
      </c>
      <c r="AR1651" t="str">
        <f t="shared" si="802"/>
        <v/>
      </c>
      <c r="AT1651">
        <f>COUNTIF(View_full!G:G,L1651)</f>
        <v>1</v>
      </c>
      <c r="AU1651">
        <f>COUNTIF(View_full!H:H,L1651)+COUNTIF(View_full!I:I,N1651)</f>
        <v>0</v>
      </c>
      <c r="AV1651">
        <f>COUNTIFS(Property_Manual!$A$2:$A$1206,Raw!L1651,Property_Manual!$B$2:$B$1206,Raw!M1651,Property_Manual!$C$2:$C$1206,Raw!N1651,Property_Manual!$D$2:$D$1206,Raw!O1651,Property_Manual!$F$2:$F$1206,"x")</f>
        <v>0</v>
      </c>
      <c r="AW1651" t="str">
        <f t="shared" si="803"/>
        <v/>
      </c>
      <c r="AX1651" t="str">
        <f t="shared" si="804"/>
        <v/>
      </c>
      <c r="AY1651" t="str">
        <f t="shared" si="805"/>
        <v/>
      </c>
    </row>
    <row r="1652" spans="1:51" x14ac:dyDescent="0.2">
      <c r="A1652" s="5" t="s">
        <v>1255</v>
      </c>
      <c r="B1652" s="5" t="s">
        <v>1207</v>
      </c>
      <c r="C1652" s="5" t="s">
        <v>626</v>
      </c>
      <c r="D1652" s="5" t="s">
        <v>91</v>
      </c>
      <c r="E1652" t="s">
        <v>49</v>
      </c>
      <c r="F1652" s="5" t="s">
        <v>92</v>
      </c>
      <c r="I1652" s="5" t="s">
        <v>1093</v>
      </c>
      <c r="J1652" s="5" t="s">
        <v>93</v>
      </c>
      <c r="K1652" s="5"/>
      <c r="L1652" t="str">
        <f t="shared" si="775"/>
        <v>PieceDg</v>
      </c>
      <c r="M1652" t="str">
        <f t="shared" si="776"/>
        <v>involvedParties</v>
      </c>
      <c r="N1652" t="str">
        <f t="shared" si="777"/>
        <v>Party</v>
      </c>
      <c r="O1652" t="str">
        <f t="shared" si="778"/>
        <v/>
      </c>
      <c r="P1652" t="str">
        <f t="shared" si="779"/>
        <v/>
      </c>
      <c r="Q1652" t="str">
        <f t="shared" si="780"/>
        <v>Object</v>
      </c>
      <c r="R1652" t="str">
        <f t="shared" si="781"/>
        <v/>
      </c>
      <c r="S1652" t="str">
        <f t="shared" si="782"/>
        <v/>
      </c>
      <c r="T1652" t="str">
        <f t="shared" si="783"/>
        <v/>
      </c>
      <c r="U1652" t="str">
        <f t="shared" si="784"/>
        <v/>
      </c>
      <c r="V1652" t="str">
        <f t="shared" si="785"/>
        <v/>
      </c>
      <c r="W1652" t="str">
        <f>IF($A1652="Implicit","",COUNTIFS($C$8:C1652,C1652,$A$8:A1652,"Explicit"))</f>
        <v/>
      </c>
      <c r="X1652" t="str">
        <f t="shared" si="786"/>
        <v/>
      </c>
      <c r="Y1652" t="str">
        <f t="shared" si="787"/>
        <v/>
      </c>
      <c r="Z1652" t="str">
        <f t="shared" si="788"/>
        <v/>
      </c>
      <c r="AA1652" t="str">
        <f t="shared" si="789"/>
        <v/>
      </c>
      <c r="AB1652" t="str">
        <f t="shared" si="790"/>
        <v/>
      </c>
      <c r="AC1652" t="str">
        <f t="shared" si="791"/>
        <v/>
      </c>
      <c r="AD1652" t="str">
        <f t="shared" si="792"/>
        <v/>
      </c>
      <c r="AE1652" t="str">
        <f t="shared" si="793"/>
        <v/>
      </c>
      <c r="AF1652" t="str">
        <f t="shared" si="794"/>
        <v/>
      </c>
      <c r="AG1652" t="str">
        <f t="shared" si="795"/>
        <v>"DG.PieceDg"</v>
      </c>
      <c r="AH1652" t="str">
        <f t="shared" si="796"/>
        <v>"involvedParties"</v>
      </c>
      <c r="AI1652" t="str">
        <f t="shared" si="797"/>
        <v>"Embedded.Party"</v>
      </c>
      <c r="AJ1652" t="str">
        <f t="shared" si="798"/>
        <v>""</v>
      </c>
      <c r="AK1652" t="str">
        <f t="shared" si="799"/>
        <v>"hasMany"</v>
      </c>
      <c r="AL1652" t="str">
        <f t="shared" si="800"/>
        <v>"DG.PieceDg","involvedParties","Embedded.Party","","hasMany"</v>
      </c>
      <c r="AN1652">
        <f>COUNTIF(View_conceptual!G:G,L1652)</f>
        <v>0</v>
      </c>
      <c r="AO1652">
        <f>COUNTIF(View_conceptual!H:H,L1652)+COUNTIF(View_conceptual!I:I,N1652)</f>
        <v>0</v>
      </c>
      <c r="AQ1652" t="str">
        <f t="shared" si="801"/>
        <v/>
      </c>
      <c r="AR1652" t="str">
        <f t="shared" si="802"/>
        <v/>
      </c>
      <c r="AT1652">
        <f>COUNTIF(View_full!G:G,L1652)</f>
        <v>1</v>
      </c>
      <c r="AU1652">
        <f>COUNTIF(View_full!H:H,L1652)+COUNTIF(View_full!I:I,N1652)</f>
        <v>0</v>
      </c>
      <c r="AV1652">
        <f>COUNTIFS(Property_Manual!$A$2:$A$1206,Raw!L1652,Property_Manual!$B$2:$B$1206,Raw!M1652,Property_Manual!$C$2:$C$1206,Raw!N1652,Property_Manual!$D$2:$D$1206,Raw!O1652,Property_Manual!$F$2:$F$1206,"x")</f>
        <v>0</v>
      </c>
      <c r="AW1652" t="str">
        <f t="shared" si="803"/>
        <v/>
      </c>
      <c r="AX1652" t="str">
        <f t="shared" si="804"/>
        <v/>
      </c>
      <c r="AY1652" t="str">
        <f t="shared" si="805"/>
        <v/>
      </c>
    </row>
    <row r="1653" spans="1:51" x14ac:dyDescent="0.2">
      <c r="A1653" s="5" t="s">
        <v>1255</v>
      </c>
      <c r="B1653" s="5" t="s">
        <v>1207</v>
      </c>
      <c r="C1653" s="5" t="s">
        <v>626</v>
      </c>
      <c r="D1653" s="5" t="s">
        <v>145</v>
      </c>
      <c r="E1653" s="5" t="s">
        <v>49</v>
      </c>
      <c r="F1653" s="5" t="s">
        <v>146</v>
      </c>
      <c r="I1653" s="5" t="s">
        <v>1093</v>
      </c>
      <c r="J1653" s="5" t="s">
        <v>147</v>
      </c>
      <c r="K1653" s="5"/>
      <c r="L1653" t="str">
        <f t="shared" si="775"/>
        <v>PieceDg</v>
      </c>
      <c r="M1653" t="str">
        <f t="shared" si="776"/>
        <v>otherIdentifiers</v>
      </c>
      <c r="N1653" t="str">
        <f t="shared" si="777"/>
        <v>OtherIdentifier</v>
      </c>
      <c r="O1653" t="str">
        <f t="shared" si="778"/>
        <v/>
      </c>
      <c r="P1653" t="str">
        <f t="shared" si="779"/>
        <v/>
      </c>
      <c r="Q1653" t="str">
        <f t="shared" si="780"/>
        <v>Object</v>
      </c>
      <c r="R1653" t="str">
        <f t="shared" si="781"/>
        <v/>
      </c>
      <c r="S1653" t="str">
        <f t="shared" si="782"/>
        <v/>
      </c>
      <c r="T1653" t="str">
        <f t="shared" si="783"/>
        <v/>
      </c>
      <c r="U1653" t="str">
        <f t="shared" si="784"/>
        <v/>
      </c>
      <c r="V1653" t="str">
        <f t="shared" si="785"/>
        <v/>
      </c>
      <c r="W1653" t="str">
        <f>IF($A1653="Implicit","",COUNTIFS($C$8:C1653,C1653,$A$8:A1653,"Explicit"))</f>
        <v/>
      </c>
      <c r="X1653" t="str">
        <f t="shared" si="786"/>
        <v/>
      </c>
      <c r="Y1653" t="str">
        <f t="shared" si="787"/>
        <v/>
      </c>
      <c r="Z1653" t="str">
        <f t="shared" si="788"/>
        <v/>
      </c>
      <c r="AA1653" t="str">
        <f t="shared" si="789"/>
        <v/>
      </c>
      <c r="AB1653" t="str">
        <f t="shared" si="790"/>
        <v/>
      </c>
      <c r="AC1653" t="str">
        <f t="shared" si="791"/>
        <v/>
      </c>
      <c r="AD1653" t="str">
        <f t="shared" si="792"/>
        <v/>
      </c>
      <c r="AE1653" t="str">
        <f t="shared" si="793"/>
        <v/>
      </c>
      <c r="AF1653" t="str">
        <f t="shared" si="794"/>
        <v/>
      </c>
      <c r="AG1653" t="str">
        <f t="shared" si="795"/>
        <v>"DG.PieceDg"</v>
      </c>
      <c r="AH1653" t="str">
        <f t="shared" si="796"/>
        <v>"otherIdentifiers"</v>
      </c>
      <c r="AI1653" t="str">
        <f t="shared" si="797"/>
        <v>"Embedded.OtherIdentifier"</v>
      </c>
      <c r="AJ1653" t="str">
        <f t="shared" si="798"/>
        <v>""</v>
      </c>
      <c r="AK1653" t="str">
        <f t="shared" si="799"/>
        <v>"hasMany"</v>
      </c>
      <c r="AL1653" t="str">
        <f t="shared" si="800"/>
        <v>"DG.PieceDg","otherIdentifiers","Embedded.OtherIdentifier","","hasMany"</v>
      </c>
      <c r="AN1653">
        <f>COUNTIF(View_conceptual!G:G,L1653)</f>
        <v>0</v>
      </c>
      <c r="AO1653">
        <f>COUNTIF(View_conceptual!H:H,L1653)+COUNTIF(View_conceptual!I:I,N1653)</f>
        <v>0</v>
      </c>
      <c r="AQ1653" t="str">
        <f t="shared" si="801"/>
        <v/>
      </c>
      <c r="AR1653" t="str">
        <f t="shared" si="802"/>
        <v/>
      </c>
      <c r="AT1653">
        <f>COUNTIF(View_full!G:G,L1653)</f>
        <v>1</v>
      </c>
      <c r="AU1653">
        <f>COUNTIF(View_full!H:H,L1653)+COUNTIF(View_full!I:I,N1653)</f>
        <v>0</v>
      </c>
      <c r="AV1653">
        <f>COUNTIFS(Property_Manual!$A$2:$A$1206,Raw!L1653,Property_Manual!$B$2:$B$1206,Raw!M1653,Property_Manual!$C$2:$C$1206,Raw!N1653,Property_Manual!$D$2:$D$1206,Raw!O1653,Property_Manual!$F$2:$F$1206,"x")</f>
        <v>0</v>
      </c>
      <c r="AW1653" t="str">
        <f t="shared" si="803"/>
        <v/>
      </c>
      <c r="AX1653" t="str">
        <f t="shared" si="804"/>
        <v/>
      </c>
      <c r="AY1653" t="str">
        <f t="shared" si="805"/>
        <v/>
      </c>
    </row>
    <row r="1654" spans="1:51" x14ac:dyDescent="0.2">
      <c r="A1654" s="5" t="s">
        <v>1255</v>
      </c>
      <c r="B1654" s="5" t="s">
        <v>1207</v>
      </c>
      <c r="C1654" s="5" t="s">
        <v>626</v>
      </c>
      <c r="D1654" s="5" t="s">
        <v>156</v>
      </c>
      <c r="E1654" s="5" t="s">
        <v>1197</v>
      </c>
      <c r="F1654" s="5" t="s">
        <v>2195</v>
      </c>
      <c r="I1654" s="5" t="s">
        <v>1093</v>
      </c>
      <c r="J1654" s="5" t="s">
        <v>157</v>
      </c>
      <c r="K1654" s="5"/>
      <c r="L1654" t="str">
        <f t="shared" si="775"/>
        <v>PieceDg</v>
      </c>
      <c r="M1654" t="str">
        <f t="shared" si="776"/>
        <v>specialHandlingCodes</v>
      </c>
      <c r="N1654" t="str">
        <f t="shared" si="777"/>
        <v>SpecialHandlingCode</v>
      </c>
      <c r="O1654" t="str">
        <f t="shared" si="778"/>
        <v/>
      </c>
      <c r="P1654" t="str">
        <f t="shared" si="779"/>
        <v/>
      </c>
      <c r="Q1654" t="str">
        <f t="shared" si="780"/>
        <v>Object</v>
      </c>
      <c r="R1654" t="str">
        <f t="shared" si="781"/>
        <v/>
      </c>
      <c r="S1654" t="str">
        <f t="shared" si="782"/>
        <v/>
      </c>
      <c r="T1654" t="str">
        <f t="shared" si="783"/>
        <v/>
      </c>
      <c r="U1654" t="str">
        <f t="shared" si="784"/>
        <v/>
      </c>
      <c r="V1654" t="str">
        <f t="shared" si="785"/>
        <v/>
      </c>
      <c r="W1654" t="str">
        <f>IF($A1654="Implicit","",COUNTIFS($C$8:C1654,C1654,$A$8:A1654,"Explicit"))</f>
        <v/>
      </c>
      <c r="X1654" t="str">
        <f t="shared" si="786"/>
        <v/>
      </c>
      <c r="Y1654" t="str">
        <f t="shared" si="787"/>
        <v/>
      </c>
      <c r="Z1654" t="str">
        <f t="shared" si="788"/>
        <v/>
      </c>
      <c r="AA1654" t="str">
        <f t="shared" si="789"/>
        <v/>
      </c>
      <c r="AB1654" t="str">
        <f t="shared" si="790"/>
        <v/>
      </c>
      <c r="AC1654" t="str">
        <f t="shared" si="791"/>
        <v/>
      </c>
      <c r="AD1654" t="str">
        <f t="shared" si="792"/>
        <v/>
      </c>
      <c r="AE1654" t="str">
        <f t="shared" si="793"/>
        <v/>
      </c>
      <c r="AF1654" t="str">
        <f t="shared" si="794"/>
        <v/>
      </c>
      <c r="AG1654" t="str">
        <f t="shared" si="795"/>
        <v>"DG.PieceDg"</v>
      </c>
      <c r="AH1654" t="str">
        <f t="shared" si="796"/>
        <v>"specialHandlingCodes"</v>
      </c>
      <c r="AI1654" t="str">
        <f t="shared" si="797"/>
        <v>"CodeList.SpecialHandlingCode"</v>
      </c>
      <c r="AJ1654" t="str">
        <f t="shared" si="798"/>
        <v>""</v>
      </c>
      <c r="AK1654" t="str">
        <f t="shared" si="799"/>
        <v>"hasMany"</v>
      </c>
      <c r="AL1654" t="str">
        <f t="shared" si="800"/>
        <v>"DG.PieceDg","specialHandlingCodes","CodeList.SpecialHandlingCode","","hasMany"</v>
      </c>
      <c r="AN1654">
        <f>COUNTIF(View_conceptual!G:G,L1654)</f>
        <v>0</v>
      </c>
      <c r="AO1654">
        <f>COUNTIF(View_conceptual!H:H,L1654)+COUNTIF(View_conceptual!I:I,N1654)</f>
        <v>0</v>
      </c>
      <c r="AQ1654" t="str">
        <f t="shared" si="801"/>
        <v/>
      </c>
      <c r="AR1654" t="str">
        <f t="shared" si="802"/>
        <v/>
      </c>
      <c r="AT1654">
        <f>COUNTIF(View_full!G:G,L1654)</f>
        <v>1</v>
      </c>
      <c r="AU1654">
        <f>COUNTIF(View_full!H:H,L1654)+COUNTIF(View_full!I:I,N1654)</f>
        <v>0</v>
      </c>
      <c r="AV1654">
        <f>COUNTIFS(Property_Manual!$A$2:$A$1206,Raw!L1654,Property_Manual!$B$2:$B$1206,Raw!M1654,Property_Manual!$C$2:$C$1206,Raw!N1654,Property_Manual!$D$2:$D$1206,Raw!O1654,Property_Manual!$F$2:$F$1206,"x")</f>
        <v>0</v>
      </c>
      <c r="AW1654" t="str">
        <f t="shared" si="803"/>
        <v/>
      </c>
      <c r="AX1654" t="str">
        <f t="shared" si="804"/>
        <v/>
      </c>
      <c r="AY1654" t="str">
        <f t="shared" si="805"/>
        <v/>
      </c>
    </row>
    <row r="1655" spans="1:51" x14ac:dyDescent="0.2">
      <c r="A1655" s="5" t="s">
        <v>1254</v>
      </c>
      <c r="B1655" s="5" t="s">
        <v>1207</v>
      </c>
      <c r="C1655" s="5" t="s">
        <v>626</v>
      </c>
      <c r="D1655" s="5" t="s">
        <v>170</v>
      </c>
      <c r="E1655" s="5"/>
      <c r="F1655" s="5" t="s">
        <v>6</v>
      </c>
      <c r="I1655" s="5" t="s">
        <v>1093</v>
      </c>
      <c r="J1655" s="5" t="s">
        <v>171</v>
      </c>
      <c r="K1655" s="5"/>
      <c r="L1655" t="str">
        <f t="shared" si="775"/>
        <v>PieceDg</v>
      </c>
      <c r="M1655" t="str">
        <f t="shared" si="776"/>
        <v>shippingMarks</v>
      </c>
      <c r="N1655" t="str">
        <f t="shared" si="777"/>
        <v>string</v>
      </c>
      <c r="O1655" t="str">
        <f t="shared" si="778"/>
        <v/>
      </c>
      <c r="P1655" t="str">
        <f t="shared" si="779"/>
        <v/>
      </c>
      <c r="Q1655" t="str">
        <f t="shared" si="780"/>
        <v>Object</v>
      </c>
      <c r="R1655" t="str">
        <f t="shared" si="781"/>
        <v>"DG"</v>
      </c>
      <c r="S1655" t="str">
        <f t="shared" si="782"/>
        <v>"PieceDg"</v>
      </c>
      <c r="T1655" t="str">
        <f t="shared" si="783"/>
        <v>"shippingMarks"</v>
      </c>
      <c r="U1655" t="str">
        <f t="shared" si="784"/>
        <v>""</v>
      </c>
      <c r="V1655" t="str">
        <f t="shared" si="785"/>
        <v>"string"</v>
      </c>
      <c r="W1655">
        <f>IF($A1655="Implicit","",COUNTIFS($C$8:C1655,C1655,$A$8:A1655,"Explicit"))</f>
        <v>41</v>
      </c>
      <c r="X1655" t="str">
        <f t="shared" si="786"/>
        <v>"Dangerous Goods subtype of Piece"</v>
      </c>
      <c r="Y1655" t="str">
        <f t="shared" si="787"/>
        <v>"Shipping marks"</v>
      </c>
      <c r="Z1655" t="str">
        <f t="shared" si="788"/>
        <v>"true"</v>
      </c>
      <c r="AA1655" t="str">
        <f t="shared" si="789"/>
        <v>"false"</v>
      </c>
      <c r="AB1655" t="str">
        <f t="shared" si="790"/>
        <v>""</v>
      </c>
      <c r="AC1655" t="str">
        <f t="shared" si="791"/>
        <v>"https://onerecord.iata.org/ns/cargo#PieceDg"</v>
      </c>
      <c r="AD1655" t="str">
        <f t="shared" si="792"/>
        <v>"https://onerecord.iata.org/ns/cargo#shippingMarks"</v>
      </c>
      <c r="AE1655" t="str">
        <f t="shared" si="793"/>
        <v>"http://www.w3.org/2001/XMLSchema#string"</v>
      </c>
      <c r="AF1655" t="str">
        <f t="shared" si="794"/>
        <v>"DG","PieceDg","shippingMarks","","string",41,"Dangerous Goods subtype of Piece","Shipping marks","true","false","","https://onerecord.iata.org/ns/cargo#PieceDg","https://onerecord.iata.org/ns/cargo#shippingMarks","http://www.w3.org/2001/XMLSchema#string"</v>
      </c>
      <c r="AG1655" t="str">
        <f t="shared" si="795"/>
        <v>"DG.PieceDg"</v>
      </c>
      <c r="AH1655" t="str">
        <f t="shared" si="796"/>
        <v>"shippingMarks"</v>
      </c>
      <c r="AI1655" t="str">
        <f t="shared" si="797"/>
        <v>".string"</v>
      </c>
      <c r="AJ1655" t="str">
        <f t="shared" si="798"/>
        <v>""</v>
      </c>
      <c r="AK1655" t="str">
        <f t="shared" si="799"/>
        <v>"hasMany"</v>
      </c>
      <c r="AL1655" t="str">
        <f t="shared" si="800"/>
        <v>"DG.PieceDg","shippingMarks",".string","","hasMany"</v>
      </c>
      <c r="AN1655">
        <f>COUNTIF(View_conceptual!G:G,L1655)</f>
        <v>0</v>
      </c>
      <c r="AO1655">
        <f>COUNTIF(View_conceptual!H:H,L1655)+COUNTIF(View_conceptual!I:I,N1655)</f>
        <v>0</v>
      </c>
      <c r="AQ1655" t="str">
        <f t="shared" si="801"/>
        <v/>
      </c>
      <c r="AR1655" t="str">
        <f t="shared" si="802"/>
        <v/>
      </c>
      <c r="AT1655">
        <f>COUNTIF(View_full!G:G,L1655)</f>
        <v>1</v>
      </c>
      <c r="AU1655">
        <f>COUNTIF(View_full!H:H,L1655)+COUNTIF(View_full!I:I,N1655)</f>
        <v>0</v>
      </c>
      <c r="AV1655">
        <f>COUNTIFS(Property_Manual!$A$2:$A$1206,Raw!L1655,Property_Manual!$B$2:$B$1206,Raw!M1655,Property_Manual!$C$2:$C$1206,Raw!N1655,Property_Manual!$D$2:$D$1206,Raw!O1655,Property_Manual!$F$2:$F$1206,"x")</f>
        <v>0</v>
      </c>
      <c r="AW1655" t="str">
        <f t="shared" si="803"/>
        <v>"DG","PieceDg","shippingMarks","","string",41,"Dangerous Goods subtype of Piece","Shipping marks","true","false","","https://onerecord.iata.org/ns/cargo#PieceDg","https://onerecord.iata.org/ns/cargo#shippingMarks","http://www.w3.org/2001/XMLSchema#string"</v>
      </c>
      <c r="AX1655" t="str">
        <f t="shared" si="804"/>
        <v/>
      </c>
      <c r="AY1655" t="str">
        <f t="shared" si="805"/>
        <v/>
      </c>
    </row>
    <row r="1656" spans="1:51" x14ac:dyDescent="0.2">
      <c r="A1656" s="5" t="s">
        <v>1254</v>
      </c>
      <c r="B1656" s="5" t="s">
        <v>1207</v>
      </c>
      <c r="C1656" s="5" t="s">
        <v>626</v>
      </c>
      <c r="D1656" s="5" t="s">
        <v>176</v>
      </c>
      <c r="E1656" s="5"/>
      <c r="F1656" s="5" t="s">
        <v>6</v>
      </c>
      <c r="I1656" s="5" t="s">
        <v>1093</v>
      </c>
      <c r="J1656" s="5" t="s">
        <v>177</v>
      </c>
      <c r="K1656" s="5"/>
      <c r="L1656" t="str">
        <f t="shared" si="775"/>
        <v>PieceDg</v>
      </c>
      <c r="M1656" t="str">
        <f t="shared" si="776"/>
        <v>textualHandlingInstructions</v>
      </c>
      <c r="N1656" t="str">
        <f t="shared" si="777"/>
        <v>string</v>
      </c>
      <c r="O1656" t="str">
        <f t="shared" si="778"/>
        <v/>
      </c>
      <c r="P1656" t="str">
        <f t="shared" si="779"/>
        <v/>
      </c>
      <c r="Q1656" t="str">
        <f t="shared" si="780"/>
        <v>Object</v>
      </c>
      <c r="R1656" t="str">
        <f t="shared" si="781"/>
        <v>"DG"</v>
      </c>
      <c r="S1656" t="str">
        <f t="shared" si="782"/>
        <v>"PieceDg"</v>
      </c>
      <c r="T1656" t="str">
        <f t="shared" si="783"/>
        <v>"textualHandlingInstructions"</v>
      </c>
      <c r="U1656" t="str">
        <f t="shared" si="784"/>
        <v>""</v>
      </c>
      <c r="V1656" t="str">
        <f t="shared" si="785"/>
        <v>"string"</v>
      </c>
      <c r="W1656">
        <f>IF($A1656="Implicit","",COUNTIFS($C$8:C1656,C1656,$A$8:A1656,"Explicit"))</f>
        <v>42</v>
      </c>
      <c r="X1656" t="str">
        <f t="shared" si="786"/>
        <v>"Dangerous Goods subtype of Piece"</v>
      </c>
      <c r="Y1656" t="str">
        <f t="shared" si="787"/>
        <v>"Strings to provide free text handling instructions such as SSR and OSI"</v>
      </c>
      <c r="Z1656" t="str">
        <f t="shared" si="788"/>
        <v>"true"</v>
      </c>
      <c r="AA1656" t="str">
        <f t="shared" si="789"/>
        <v>"false"</v>
      </c>
      <c r="AB1656" t="str">
        <f t="shared" si="790"/>
        <v>""</v>
      </c>
      <c r="AC1656" t="str">
        <f t="shared" si="791"/>
        <v>"https://onerecord.iata.org/ns/cargo#PieceDg"</v>
      </c>
      <c r="AD1656" t="str">
        <f t="shared" si="792"/>
        <v>"https://onerecord.iata.org/ns/cargo#textualHandlingInstructions"</v>
      </c>
      <c r="AE1656" t="str">
        <f t="shared" si="793"/>
        <v>"http://www.w3.org/2001/XMLSchema#string"</v>
      </c>
      <c r="AF1656" t="str">
        <f t="shared" si="794"/>
        <v>"DG","PieceDg","textualHandlingInstructions","","string",42,"Dangerous Goods subtype of Piece","Strings to provide free text handling instructions such as SSR and OSI","true","false","","https://onerecord.iata.org/ns/cargo#PieceDg","https://onerecord.iata.org/ns/cargo#textualHandlingInstructions","http://www.w3.org/2001/XMLSchema#string"</v>
      </c>
      <c r="AG1656" t="str">
        <f t="shared" si="795"/>
        <v>"DG.PieceDg"</v>
      </c>
      <c r="AH1656" t="str">
        <f t="shared" si="796"/>
        <v>"textualHandlingInstructions"</v>
      </c>
      <c r="AI1656" t="str">
        <f t="shared" si="797"/>
        <v>".string"</v>
      </c>
      <c r="AJ1656" t="str">
        <f t="shared" si="798"/>
        <v>""</v>
      </c>
      <c r="AK1656" t="str">
        <f t="shared" si="799"/>
        <v>"hasMany"</v>
      </c>
      <c r="AL1656" t="str">
        <f t="shared" si="800"/>
        <v>"DG.PieceDg","textualHandlingInstructions",".string","","hasMany"</v>
      </c>
      <c r="AN1656">
        <f>COUNTIF(View_conceptual!G:G,L1656)</f>
        <v>0</v>
      </c>
      <c r="AO1656">
        <f>COUNTIF(View_conceptual!H:H,L1656)+COUNTIF(View_conceptual!I:I,N1656)</f>
        <v>0</v>
      </c>
      <c r="AQ1656" t="str">
        <f t="shared" si="801"/>
        <v/>
      </c>
      <c r="AR1656" t="str">
        <f t="shared" si="802"/>
        <v/>
      </c>
      <c r="AT1656">
        <f>COUNTIF(View_full!G:G,L1656)</f>
        <v>1</v>
      </c>
      <c r="AU1656">
        <f>COUNTIF(View_full!H:H,L1656)+COUNTIF(View_full!I:I,N1656)</f>
        <v>0</v>
      </c>
      <c r="AV1656">
        <f>COUNTIFS(Property_Manual!$A$2:$A$1206,Raw!L1656,Property_Manual!$B$2:$B$1206,Raw!M1656,Property_Manual!$C$2:$C$1206,Raw!N1656,Property_Manual!$D$2:$D$1206,Raw!O1656,Property_Manual!$F$2:$F$1206,"x")</f>
        <v>0</v>
      </c>
      <c r="AW1656" t="str">
        <f t="shared" si="803"/>
        <v>"DG","PieceDg","textualHandlingInstructions","","string",42,"Dangerous Goods subtype of Piece","Strings to provide free text handling instructions such as SSR and OSI","true","false","","https://onerecord.iata.org/ns/cargo#PieceDg","https://onerecord.iata.org/ns/cargo#textualHandlingInstructions","http://www.w3.org/2001/XMLSchema#string"</v>
      </c>
      <c r="AX1656" t="str">
        <f t="shared" si="804"/>
        <v/>
      </c>
      <c r="AY1656" t="str">
        <f t="shared" si="805"/>
        <v/>
      </c>
    </row>
    <row r="1657" spans="1:51" x14ac:dyDescent="0.2">
      <c r="A1657" s="5" t="s">
        <v>1254</v>
      </c>
      <c r="B1657" s="5" t="s">
        <v>49</v>
      </c>
      <c r="C1657" s="5" t="s">
        <v>354</v>
      </c>
      <c r="D1657" s="5" t="s">
        <v>941</v>
      </c>
      <c r="E1657" s="5" t="s">
        <v>49</v>
      </c>
      <c r="F1657" s="5" t="s">
        <v>86</v>
      </c>
      <c r="G1657">
        <v>1</v>
      </c>
      <c r="I1657" s="5" t="s">
        <v>942</v>
      </c>
      <c r="J1657" s="5" t="s">
        <v>943</v>
      </c>
      <c r="K1657" s="5"/>
      <c r="L1657" t="str">
        <f t="shared" si="775"/>
        <v>PieceGroup</v>
      </c>
      <c r="M1657" t="str">
        <f t="shared" si="776"/>
        <v>dryIceWeight</v>
      </c>
      <c r="N1657" t="str">
        <f t="shared" si="777"/>
        <v>Value</v>
      </c>
      <c r="O1657" t="str">
        <f t="shared" si="778"/>
        <v/>
      </c>
      <c r="P1657" t="str">
        <f t="shared" si="779"/>
        <v/>
      </c>
      <c r="Q1657" t="str">
        <f t="shared" si="780"/>
        <v>Object</v>
      </c>
      <c r="R1657" t="str">
        <f t="shared" si="781"/>
        <v>"Embedded"</v>
      </c>
      <c r="S1657" t="str">
        <f t="shared" si="782"/>
        <v>"PieceGroup"</v>
      </c>
      <c r="T1657" t="str">
        <f t="shared" si="783"/>
        <v>"dryIceWeight"</v>
      </c>
      <c r="U1657" t="str">
        <f t="shared" si="784"/>
        <v>"Embedded"</v>
      </c>
      <c r="V1657" t="str">
        <f t="shared" si="785"/>
        <v>"Value"</v>
      </c>
      <c r="W1657">
        <f>IF($A1657="Implicit","",COUNTIFS($C$8:C1657,C1657,$A$8:A1657,"Explicit"))</f>
        <v>1</v>
      </c>
      <c r="X1657" t="str">
        <f t="shared" si="786"/>
        <v>"PieceGroup details"</v>
      </c>
      <c r="Y1657" t="str">
        <f t="shared" si="787"/>
        <v>"Weight of dry ice"</v>
      </c>
      <c r="Z1657" t="str">
        <f t="shared" si="788"/>
        <v>"false"</v>
      </c>
      <c r="AA1657" t="str">
        <f t="shared" si="789"/>
        <v>"false"</v>
      </c>
      <c r="AB1657" t="str">
        <f t="shared" si="790"/>
        <v>""</v>
      </c>
      <c r="AC1657" t="str">
        <f t="shared" si="791"/>
        <v>"https://onerecord.iata.org/ns/cargo#PieceGroup"</v>
      </c>
      <c r="AD1657" t="str">
        <f t="shared" si="792"/>
        <v>"https://onerecord.iata.org/ns/cargo#dryIceWeight"</v>
      </c>
      <c r="AE1657" t="str">
        <f t="shared" si="793"/>
        <v>"https://onerecord.iata.org/ns/cargo#Value"</v>
      </c>
      <c r="AF1657" t="str">
        <f t="shared" si="794"/>
        <v>"Embedded","PieceGroup","dryIceWeight","Embedded","Value",1,"PieceGroup details","Weight of dry ice","false","false","","https://onerecord.iata.org/ns/cargo#PieceGroup","https://onerecord.iata.org/ns/cargo#dryIceWeight","https://onerecord.iata.org/ns/cargo#Value"</v>
      </c>
      <c r="AG1657" t="str">
        <f t="shared" si="795"/>
        <v>"Embedded.PieceGroup"</v>
      </c>
      <c r="AH1657" t="str">
        <f t="shared" si="796"/>
        <v>"dryIceWeight"</v>
      </c>
      <c r="AI1657" t="str">
        <f t="shared" si="797"/>
        <v>"Embedded.Value"</v>
      </c>
      <c r="AJ1657" t="str">
        <f t="shared" si="798"/>
        <v>""</v>
      </c>
      <c r="AK1657" t="str">
        <f t="shared" si="799"/>
        <v>"hasOne"</v>
      </c>
      <c r="AL1657" t="str">
        <f t="shared" si="800"/>
        <v>"Embedded.PieceGroup","dryIceWeight","Embedded.Value","","hasOne"</v>
      </c>
      <c r="AN1657">
        <f>COUNTIF(View_conceptual!G:G,L1657)</f>
        <v>0</v>
      </c>
      <c r="AO1657">
        <f>COUNTIF(View_conceptual!H:H,L1657)+COUNTIF(View_conceptual!I:I,N1657)</f>
        <v>0</v>
      </c>
      <c r="AQ1657" t="str">
        <f t="shared" si="801"/>
        <v/>
      </c>
      <c r="AR1657" t="str">
        <f t="shared" si="802"/>
        <v/>
      </c>
      <c r="AT1657">
        <f>COUNTIF(View_full!G:G,L1657)</f>
        <v>1</v>
      </c>
      <c r="AU1657">
        <f>COUNTIF(View_full!H:H,L1657)+COUNTIF(View_full!I:I,N1657)</f>
        <v>0</v>
      </c>
      <c r="AV1657">
        <f>COUNTIFS(Property_Manual!$A$2:$A$1206,Raw!L1657,Property_Manual!$B$2:$B$1206,Raw!M1657,Property_Manual!$C$2:$C$1206,Raw!N1657,Property_Manual!$D$2:$D$1206,Raw!O1657,Property_Manual!$F$2:$F$1206,"x")</f>
        <v>0</v>
      </c>
      <c r="AW1657" t="str">
        <f t="shared" si="803"/>
        <v>"Embedded","PieceGroup","dryIceWeight","Embedded","Value",1,"PieceGroup details","Weight of dry ice","false","false","","https://onerecord.iata.org/ns/cargo#PieceGroup","https://onerecord.iata.org/ns/cargo#dryIceWeight","https://onerecord.iata.org/ns/cargo#Value"</v>
      </c>
      <c r="AX1657" t="str">
        <f t="shared" si="804"/>
        <v/>
      </c>
      <c r="AY1657" t="str">
        <f t="shared" si="805"/>
        <v/>
      </c>
    </row>
    <row r="1658" spans="1:51" x14ac:dyDescent="0.2">
      <c r="A1658" s="5" t="s">
        <v>1254</v>
      </c>
      <c r="B1658" s="5" t="s">
        <v>49</v>
      </c>
      <c r="C1658" s="12" t="s">
        <v>354</v>
      </c>
      <c r="D1658" s="5" t="s">
        <v>944</v>
      </c>
      <c r="E1658" s="5" t="s">
        <v>49</v>
      </c>
      <c r="F1658" s="5" t="s">
        <v>86</v>
      </c>
      <c r="G1658">
        <v>1</v>
      </c>
      <c r="I1658" s="5" t="s">
        <v>942</v>
      </c>
      <c r="J1658" s="5" t="s">
        <v>945</v>
      </c>
      <c r="K1658" s="5"/>
      <c r="L1658" t="str">
        <f t="shared" si="775"/>
        <v>PieceGroup</v>
      </c>
      <c r="M1658" t="str">
        <f t="shared" si="776"/>
        <v>pieceGroupGrossWeight</v>
      </c>
      <c r="N1658" t="str">
        <f t="shared" si="777"/>
        <v>Value</v>
      </c>
      <c r="O1658" t="str">
        <f t="shared" si="778"/>
        <v/>
      </c>
      <c r="P1658" t="str">
        <f t="shared" si="779"/>
        <v/>
      </c>
      <c r="Q1658" t="str">
        <f t="shared" si="780"/>
        <v>Object</v>
      </c>
      <c r="R1658" t="str">
        <f t="shared" si="781"/>
        <v>"Embedded"</v>
      </c>
      <c r="S1658" t="str">
        <f t="shared" si="782"/>
        <v>"PieceGroup"</v>
      </c>
      <c r="T1658" t="str">
        <f t="shared" si="783"/>
        <v>"pieceGroupGrossWeight"</v>
      </c>
      <c r="U1658" t="str">
        <f t="shared" si="784"/>
        <v>"Embedded"</v>
      </c>
      <c r="V1658" t="str">
        <f t="shared" si="785"/>
        <v>"Value"</v>
      </c>
      <c r="W1658">
        <f>IF($A1658="Implicit","",COUNTIFS($C$8:C1658,C1658,$A$8:A1658,"Explicit"))</f>
        <v>2</v>
      </c>
      <c r="X1658" t="str">
        <f t="shared" si="786"/>
        <v>"PieceGroup details"</v>
      </c>
      <c r="Y1658" t="str">
        <f t="shared" si="787"/>
        <v>"Total gross weight of the piece group"</v>
      </c>
      <c r="Z1658" t="str">
        <f t="shared" si="788"/>
        <v>"false"</v>
      </c>
      <c r="AA1658" t="str">
        <f t="shared" si="789"/>
        <v>"false"</v>
      </c>
      <c r="AB1658" t="str">
        <f t="shared" si="790"/>
        <v>""</v>
      </c>
      <c r="AC1658" t="str">
        <f t="shared" si="791"/>
        <v>"https://onerecord.iata.org/ns/cargo#PieceGroup"</v>
      </c>
      <c r="AD1658" t="str">
        <f t="shared" si="792"/>
        <v>"https://onerecord.iata.org/ns/cargo#pieceGroupGrossWeight"</v>
      </c>
      <c r="AE1658" t="str">
        <f t="shared" si="793"/>
        <v>"https://onerecord.iata.org/ns/cargo#Value"</v>
      </c>
      <c r="AF1658" t="str">
        <f t="shared" si="794"/>
        <v>"Embedded","PieceGroup","pieceGroupGrossWeight","Embedded","Value",2,"PieceGroup details","Total gross weight of the piece group","false","false","","https://onerecord.iata.org/ns/cargo#PieceGroup","https://onerecord.iata.org/ns/cargo#pieceGroupGrossWeight","https://onerecord.iata.org/ns/cargo#Value"</v>
      </c>
      <c r="AG1658" t="str">
        <f t="shared" si="795"/>
        <v>"Embedded.PieceGroup"</v>
      </c>
      <c r="AH1658" t="str">
        <f t="shared" si="796"/>
        <v>"pieceGroupGrossWeight"</v>
      </c>
      <c r="AI1658" t="str">
        <f t="shared" si="797"/>
        <v>"Embedded.Value"</v>
      </c>
      <c r="AJ1658" t="str">
        <f t="shared" si="798"/>
        <v>""</v>
      </c>
      <c r="AK1658" t="str">
        <f t="shared" si="799"/>
        <v>"hasOne"</v>
      </c>
      <c r="AL1658" t="str">
        <f t="shared" si="800"/>
        <v>"Embedded.PieceGroup","pieceGroupGrossWeight","Embedded.Value","","hasOne"</v>
      </c>
      <c r="AN1658">
        <f>COUNTIF(View_conceptual!G:G,L1658)</f>
        <v>0</v>
      </c>
      <c r="AO1658">
        <f>COUNTIF(View_conceptual!H:H,L1658)+COUNTIF(View_conceptual!I:I,N1658)</f>
        <v>0</v>
      </c>
      <c r="AQ1658" t="str">
        <f t="shared" si="801"/>
        <v/>
      </c>
      <c r="AR1658" t="str">
        <f t="shared" si="802"/>
        <v/>
      </c>
      <c r="AT1658">
        <f>COUNTIF(View_full!G:G,L1658)</f>
        <v>1</v>
      </c>
      <c r="AU1658">
        <f>COUNTIF(View_full!H:H,L1658)+COUNTIF(View_full!I:I,N1658)</f>
        <v>0</v>
      </c>
      <c r="AV1658">
        <f>COUNTIFS(Property_Manual!$A$2:$A$1206,Raw!L1658,Property_Manual!$B$2:$B$1206,Raw!M1658,Property_Manual!$C$2:$C$1206,Raw!N1658,Property_Manual!$D$2:$D$1206,Raw!O1658,Property_Manual!$F$2:$F$1206,"x")</f>
        <v>0</v>
      </c>
      <c r="AW1658" t="str">
        <f t="shared" si="803"/>
        <v>"Embedded","PieceGroup","pieceGroupGrossWeight","Embedded","Value",2,"PieceGroup details","Total gross weight of the piece group","false","false","","https://onerecord.iata.org/ns/cargo#PieceGroup","https://onerecord.iata.org/ns/cargo#pieceGroupGrossWeight","https://onerecord.iata.org/ns/cargo#Value"</v>
      </c>
      <c r="AX1658" t="str">
        <f t="shared" si="804"/>
        <v/>
      </c>
      <c r="AY1658" t="str">
        <f t="shared" si="805"/>
        <v/>
      </c>
    </row>
    <row r="1659" spans="1:51" x14ac:dyDescent="0.2">
      <c r="A1659" s="5" t="s">
        <v>1255</v>
      </c>
      <c r="B1659" s="5" t="s">
        <v>49</v>
      </c>
      <c r="C1659" s="5" t="s">
        <v>354</v>
      </c>
      <c r="D1659" s="5" t="s">
        <v>941</v>
      </c>
      <c r="E1659" s="5" t="s">
        <v>49</v>
      </c>
      <c r="F1659" s="5" t="s">
        <v>86</v>
      </c>
      <c r="G1659">
        <v>1</v>
      </c>
      <c r="I1659" s="5" t="s">
        <v>942</v>
      </c>
      <c r="J1659" s="5" t="s">
        <v>943</v>
      </c>
      <c r="K1659" s="5"/>
      <c r="L1659" t="str">
        <f t="shared" si="775"/>
        <v>PieceGroup</v>
      </c>
      <c r="M1659" t="str">
        <f t="shared" si="776"/>
        <v>dryIceWeight</v>
      </c>
      <c r="N1659" t="str">
        <f t="shared" si="777"/>
        <v>Value</v>
      </c>
      <c r="O1659" t="str">
        <f t="shared" si="778"/>
        <v/>
      </c>
      <c r="P1659" t="str">
        <f t="shared" si="779"/>
        <v/>
      </c>
      <c r="Q1659" t="str">
        <f t="shared" si="780"/>
        <v>Object</v>
      </c>
      <c r="R1659" t="str">
        <f t="shared" si="781"/>
        <v/>
      </c>
      <c r="S1659" t="str">
        <f t="shared" si="782"/>
        <v/>
      </c>
      <c r="T1659" t="str">
        <f t="shared" si="783"/>
        <v/>
      </c>
      <c r="U1659" t="str">
        <f t="shared" si="784"/>
        <v/>
      </c>
      <c r="V1659" t="str">
        <f t="shared" si="785"/>
        <v/>
      </c>
      <c r="W1659" t="str">
        <f>IF($A1659="Implicit","",COUNTIFS($C$8:C1659,C1659,$A$8:A1659,"Explicit"))</f>
        <v/>
      </c>
      <c r="X1659" t="str">
        <f t="shared" si="786"/>
        <v/>
      </c>
      <c r="Y1659" t="str">
        <f t="shared" si="787"/>
        <v/>
      </c>
      <c r="Z1659" t="str">
        <f t="shared" si="788"/>
        <v/>
      </c>
      <c r="AA1659" t="str">
        <f t="shared" si="789"/>
        <v/>
      </c>
      <c r="AB1659" t="str">
        <f t="shared" si="790"/>
        <v/>
      </c>
      <c r="AC1659" t="str">
        <f t="shared" si="791"/>
        <v/>
      </c>
      <c r="AD1659" t="str">
        <f t="shared" si="792"/>
        <v/>
      </c>
      <c r="AE1659" t="str">
        <f t="shared" si="793"/>
        <v/>
      </c>
      <c r="AF1659" t="str">
        <f t="shared" si="794"/>
        <v/>
      </c>
      <c r="AG1659" t="str">
        <f t="shared" si="795"/>
        <v>"Embedded.PieceGroup"</v>
      </c>
      <c r="AH1659" t="str">
        <f t="shared" si="796"/>
        <v>"dryIceWeight"</v>
      </c>
      <c r="AI1659" t="str">
        <f t="shared" si="797"/>
        <v>"Embedded.Value"</v>
      </c>
      <c r="AJ1659" t="str">
        <f t="shared" si="798"/>
        <v>""</v>
      </c>
      <c r="AK1659" t="str">
        <f t="shared" si="799"/>
        <v>"hasOne"</v>
      </c>
      <c r="AL1659" t="str">
        <f t="shared" si="800"/>
        <v>"Embedded.PieceGroup","dryIceWeight","Embedded.Value","","hasOne"</v>
      </c>
      <c r="AN1659">
        <f>COUNTIF(View_conceptual!G:G,L1659)</f>
        <v>0</v>
      </c>
      <c r="AO1659">
        <f>COUNTIF(View_conceptual!H:H,L1659)+COUNTIF(View_conceptual!I:I,N1659)</f>
        <v>0</v>
      </c>
      <c r="AQ1659" t="str">
        <f t="shared" si="801"/>
        <v/>
      </c>
      <c r="AR1659" t="str">
        <f t="shared" si="802"/>
        <v/>
      </c>
      <c r="AT1659">
        <f>COUNTIF(View_full!G:G,L1659)</f>
        <v>1</v>
      </c>
      <c r="AU1659">
        <f>COUNTIF(View_full!H:H,L1659)+COUNTIF(View_full!I:I,N1659)</f>
        <v>0</v>
      </c>
      <c r="AV1659">
        <f>COUNTIFS(Property_Manual!$A$2:$A$1206,Raw!L1659,Property_Manual!$B$2:$B$1206,Raw!M1659,Property_Manual!$C$2:$C$1206,Raw!N1659,Property_Manual!$D$2:$D$1206,Raw!O1659,Property_Manual!$F$2:$F$1206,"x")</f>
        <v>0</v>
      </c>
      <c r="AW1659" t="str">
        <f t="shared" si="803"/>
        <v/>
      </c>
      <c r="AX1659" t="str">
        <f t="shared" si="804"/>
        <v/>
      </c>
      <c r="AY1659" t="str">
        <f t="shared" si="805"/>
        <v/>
      </c>
    </row>
    <row r="1660" spans="1:51" x14ac:dyDescent="0.2">
      <c r="A1660" s="5" t="s">
        <v>1255</v>
      </c>
      <c r="B1660" s="5" t="s">
        <v>49</v>
      </c>
      <c r="C1660" s="5" t="s">
        <v>354</v>
      </c>
      <c r="D1660" s="5" t="s">
        <v>944</v>
      </c>
      <c r="E1660" s="5" t="s">
        <v>49</v>
      </c>
      <c r="F1660" s="5" t="s">
        <v>86</v>
      </c>
      <c r="G1660">
        <v>1</v>
      </c>
      <c r="I1660" s="5" t="s">
        <v>942</v>
      </c>
      <c r="J1660" s="5" t="s">
        <v>945</v>
      </c>
      <c r="K1660" s="5"/>
      <c r="L1660" t="str">
        <f t="shared" si="775"/>
        <v>PieceGroup</v>
      </c>
      <c r="M1660" t="str">
        <f t="shared" si="776"/>
        <v>pieceGroupGrossWeight</v>
      </c>
      <c r="N1660" t="str">
        <f t="shared" si="777"/>
        <v>Value</v>
      </c>
      <c r="O1660" t="str">
        <f t="shared" si="778"/>
        <v/>
      </c>
      <c r="P1660" t="str">
        <f t="shared" si="779"/>
        <v/>
      </c>
      <c r="Q1660" t="str">
        <f t="shared" si="780"/>
        <v>Object</v>
      </c>
      <c r="R1660" t="str">
        <f t="shared" si="781"/>
        <v/>
      </c>
      <c r="S1660" t="str">
        <f t="shared" si="782"/>
        <v/>
      </c>
      <c r="T1660" t="str">
        <f t="shared" si="783"/>
        <v/>
      </c>
      <c r="U1660" t="str">
        <f t="shared" si="784"/>
        <v/>
      </c>
      <c r="V1660" t="str">
        <f t="shared" si="785"/>
        <v/>
      </c>
      <c r="W1660" t="str">
        <f>IF($A1660="Implicit","",COUNTIFS($C$8:C1660,C1660,$A$8:A1660,"Explicit"))</f>
        <v/>
      </c>
      <c r="X1660" t="str">
        <f t="shared" si="786"/>
        <v/>
      </c>
      <c r="Y1660" t="str">
        <f t="shared" si="787"/>
        <v/>
      </c>
      <c r="Z1660" t="str">
        <f t="shared" si="788"/>
        <v/>
      </c>
      <c r="AA1660" t="str">
        <f t="shared" si="789"/>
        <v/>
      </c>
      <c r="AB1660" t="str">
        <f t="shared" si="790"/>
        <v/>
      </c>
      <c r="AC1660" t="str">
        <f t="shared" si="791"/>
        <v/>
      </c>
      <c r="AD1660" t="str">
        <f t="shared" si="792"/>
        <v/>
      </c>
      <c r="AE1660" t="str">
        <f t="shared" si="793"/>
        <v/>
      </c>
      <c r="AF1660" t="str">
        <f t="shared" si="794"/>
        <v/>
      </c>
      <c r="AG1660" t="str">
        <f t="shared" si="795"/>
        <v>"Embedded.PieceGroup"</v>
      </c>
      <c r="AH1660" t="str">
        <f t="shared" si="796"/>
        <v>"pieceGroupGrossWeight"</v>
      </c>
      <c r="AI1660" t="str">
        <f t="shared" si="797"/>
        <v>"Embedded.Value"</v>
      </c>
      <c r="AJ1660" t="str">
        <f t="shared" si="798"/>
        <v>""</v>
      </c>
      <c r="AK1660" t="str">
        <f t="shared" si="799"/>
        <v>"hasOne"</v>
      </c>
      <c r="AL1660" t="str">
        <f t="shared" si="800"/>
        <v>"Embedded.PieceGroup","pieceGroupGrossWeight","Embedded.Value","","hasOne"</v>
      </c>
      <c r="AN1660">
        <f>COUNTIF(View_conceptual!G:G,L1660)</f>
        <v>0</v>
      </c>
      <c r="AO1660">
        <f>COUNTIF(View_conceptual!H:H,L1660)+COUNTIF(View_conceptual!I:I,N1660)</f>
        <v>0</v>
      </c>
      <c r="AQ1660" t="str">
        <f t="shared" si="801"/>
        <v/>
      </c>
      <c r="AR1660" t="str">
        <f t="shared" si="802"/>
        <v/>
      </c>
      <c r="AT1660">
        <f>COUNTIF(View_full!G:G,L1660)</f>
        <v>1</v>
      </c>
      <c r="AU1660">
        <f>COUNTIF(View_full!H:H,L1660)+COUNTIF(View_full!I:I,N1660)</f>
        <v>0</v>
      </c>
      <c r="AV1660">
        <f>COUNTIFS(Property_Manual!$A$2:$A$1206,Raw!L1660,Property_Manual!$B$2:$B$1206,Raw!M1660,Property_Manual!$C$2:$C$1206,Raw!N1660,Property_Manual!$D$2:$D$1206,Raw!O1660,Property_Manual!$F$2:$F$1206,"x")</f>
        <v>0</v>
      </c>
      <c r="AW1660" t="str">
        <f t="shared" si="803"/>
        <v/>
      </c>
      <c r="AX1660" t="str">
        <f t="shared" si="804"/>
        <v/>
      </c>
      <c r="AY1660" t="str">
        <f t="shared" si="805"/>
        <v/>
      </c>
    </row>
    <row r="1661" spans="1:51" x14ac:dyDescent="0.2">
      <c r="A1661" s="5" t="s">
        <v>1254</v>
      </c>
      <c r="B1661" s="5" t="s">
        <v>49</v>
      </c>
      <c r="C1661" s="5" t="s">
        <v>354</v>
      </c>
      <c r="D1661" s="5" t="s">
        <v>946</v>
      </c>
      <c r="E1661" s="5"/>
      <c r="F1661" s="5" t="s">
        <v>12</v>
      </c>
      <c r="G1661">
        <v>1</v>
      </c>
      <c r="I1661" s="5" t="s">
        <v>942</v>
      </c>
      <c r="J1661" s="5" t="s">
        <v>947</v>
      </c>
      <c r="K1661" s="5"/>
      <c r="L1661" t="str">
        <f t="shared" si="775"/>
        <v>PieceGroup</v>
      </c>
      <c r="M1661" t="str">
        <f t="shared" si="776"/>
        <v>pieceGroupCount</v>
      </c>
      <c r="N1661" t="str">
        <f t="shared" si="777"/>
        <v>integer</v>
      </c>
      <c r="O1661" t="str">
        <f t="shared" si="778"/>
        <v/>
      </c>
      <c r="P1661" t="str">
        <f t="shared" si="779"/>
        <v/>
      </c>
      <c r="Q1661" t="str">
        <f t="shared" si="780"/>
        <v>Object</v>
      </c>
      <c r="R1661" t="str">
        <f t="shared" si="781"/>
        <v>"Embedded"</v>
      </c>
      <c r="S1661" t="str">
        <f t="shared" si="782"/>
        <v>"PieceGroup"</v>
      </c>
      <c r="T1661" t="str">
        <f t="shared" si="783"/>
        <v>"pieceGroupCount"</v>
      </c>
      <c r="U1661" t="str">
        <f t="shared" si="784"/>
        <v>""</v>
      </c>
      <c r="V1661" t="str">
        <f t="shared" si="785"/>
        <v>"integer"</v>
      </c>
      <c r="W1661">
        <f>IF($A1661="Implicit","",COUNTIFS($C$8:C1661,C1661,$A$8:A1661,"Explicit"))</f>
        <v>3</v>
      </c>
      <c r="X1661" t="str">
        <f t="shared" si="786"/>
        <v>"PieceGroup details"</v>
      </c>
      <c r="Y1661" t="str">
        <f t="shared" si="787"/>
        <v>"Number of pieces in the piece group"</v>
      </c>
      <c r="Z1661" t="str">
        <f t="shared" si="788"/>
        <v>"false"</v>
      </c>
      <c r="AA1661" t="str">
        <f t="shared" si="789"/>
        <v>"false"</v>
      </c>
      <c r="AB1661" t="str">
        <f t="shared" si="790"/>
        <v>""</v>
      </c>
      <c r="AC1661" t="str">
        <f t="shared" si="791"/>
        <v>"https://onerecord.iata.org/ns/cargo#PieceGroup"</v>
      </c>
      <c r="AD1661" t="str">
        <f t="shared" si="792"/>
        <v>"https://onerecord.iata.org/ns/cargo#pieceGroupCount"</v>
      </c>
      <c r="AE1661" t="str">
        <f t="shared" si="793"/>
        <v>"http://www.w3.org/2001/XMLSchema#integer"</v>
      </c>
      <c r="AF1661" t="str">
        <f t="shared" si="794"/>
        <v>"Embedded","PieceGroup","pieceGroupCount","","integer",3,"PieceGroup details","Number of pieces in the piece group","false","false","","https://onerecord.iata.org/ns/cargo#PieceGroup","https://onerecord.iata.org/ns/cargo#pieceGroupCount","http://www.w3.org/2001/XMLSchema#integer"</v>
      </c>
      <c r="AG1661" t="str">
        <f t="shared" si="795"/>
        <v>"Embedded.PieceGroup"</v>
      </c>
      <c r="AH1661" t="str">
        <f t="shared" si="796"/>
        <v>"pieceGroupCount"</v>
      </c>
      <c r="AI1661" t="str">
        <f t="shared" si="797"/>
        <v>".integer"</v>
      </c>
      <c r="AJ1661" t="str">
        <f t="shared" si="798"/>
        <v>""</v>
      </c>
      <c r="AK1661" t="str">
        <f t="shared" si="799"/>
        <v>"hasOne"</v>
      </c>
      <c r="AL1661" t="str">
        <f t="shared" si="800"/>
        <v>"Embedded.PieceGroup","pieceGroupCount",".integer","","hasOne"</v>
      </c>
      <c r="AN1661">
        <f>COUNTIF(View_conceptual!G:G,L1661)</f>
        <v>0</v>
      </c>
      <c r="AO1661">
        <f>COUNTIF(View_conceptual!H:H,L1661)+COUNTIF(View_conceptual!I:I,N1661)</f>
        <v>0</v>
      </c>
      <c r="AQ1661" t="str">
        <f t="shared" si="801"/>
        <v/>
      </c>
      <c r="AR1661" t="str">
        <f t="shared" si="802"/>
        <v/>
      </c>
      <c r="AT1661">
        <f>COUNTIF(View_full!G:G,L1661)</f>
        <v>1</v>
      </c>
      <c r="AU1661">
        <f>COUNTIF(View_full!H:H,L1661)+COUNTIF(View_full!I:I,N1661)</f>
        <v>0</v>
      </c>
      <c r="AV1661">
        <f>COUNTIFS(Property_Manual!$A$2:$A$1206,Raw!L1661,Property_Manual!$B$2:$B$1206,Raw!M1661,Property_Manual!$C$2:$C$1206,Raw!N1661,Property_Manual!$D$2:$D$1206,Raw!O1661,Property_Manual!$F$2:$F$1206,"x")</f>
        <v>0</v>
      </c>
      <c r="AW1661" t="str">
        <f t="shared" si="803"/>
        <v>"Embedded","PieceGroup","pieceGroupCount","","integer",3,"PieceGroup details","Number of pieces in the piece group","false","false","","https://onerecord.iata.org/ns/cargo#PieceGroup","https://onerecord.iata.org/ns/cargo#pieceGroupCount","http://www.w3.org/2001/XMLSchema#integer"</v>
      </c>
      <c r="AX1661" t="str">
        <f t="shared" si="804"/>
        <v/>
      </c>
      <c r="AY1661" t="str">
        <f t="shared" si="805"/>
        <v/>
      </c>
    </row>
    <row r="1662" spans="1:51" x14ac:dyDescent="0.2">
      <c r="A1662" s="5" t="s">
        <v>1254</v>
      </c>
      <c r="B1662" s="5" t="s">
        <v>49</v>
      </c>
      <c r="C1662" s="5" t="s">
        <v>354</v>
      </c>
      <c r="D1662" s="5" t="s">
        <v>948</v>
      </c>
      <c r="E1662" s="5"/>
      <c r="F1662" s="5" t="s">
        <v>12</v>
      </c>
      <c r="G1662">
        <v>1</v>
      </c>
      <c r="I1662" s="5" t="s">
        <v>942</v>
      </c>
      <c r="J1662" s="5" t="s">
        <v>949</v>
      </c>
      <c r="K1662" s="5"/>
      <c r="L1662" t="str">
        <f t="shared" si="775"/>
        <v>PieceGroup</v>
      </c>
      <c r="M1662" t="str">
        <f t="shared" si="776"/>
        <v>pieceGroupId</v>
      </c>
      <c r="N1662" t="str">
        <f t="shared" si="777"/>
        <v>integer</v>
      </c>
      <c r="O1662" t="str">
        <f t="shared" si="778"/>
        <v/>
      </c>
      <c r="P1662" t="str">
        <f t="shared" si="779"/>
        <v/>
      </c>
      <c r="Q1662" t="str">
        <f t="shared" si="780"/>
        <v>Object</v>
      </c>
      <c r="R1662" t="str">
        <f t="shared" si="781"/>
        <v>"Embedded"</v>
      </c>
      <c r="S1662" t="str">
        <f t="shared" si="782"/>
        <v>"PieceGroup"</v>
      </c>
      <c r="T1662" t="str">
        <f t="shared" si="783"/>
        <v>"pieceGroupId"</v>
      </c>
      <c r="U1662" t="str">
        <f t="shared" si="784"/>
        <v>""</v>
      </c>
      <c r="V1662" t="str">
        <f t="shared" si="785"/>
        <v>"integer"</v>
      </c>
      <c r="W1662">
        <f>IF($A1662="Implicit","",COUNTIFS($C$8:C1662,C1662,$A$8:A1662,"Explicit"))</f>
        <v>4</v>
      </c>
      <c r="X1662" t="str">
        <f t="shared" si="786"/>
        <v>"PieceGroup details"</v>
      </c>
      <c r="Y1662" t="str">
        <f t="shared" si="787"/>
        <v>"Identifier of the piece group; increasing integers"</v>
      </c>
      <c r="Z1662" t="str">
        <f t="shared" si="788"/>
        <v>"false"</v>
      </c>
      <c r="AA1662" t="str">
        <f t="shared" si="789"/>
        <v>"false"</v>
      </c>
      <c r="AB1662" t="str">
        <f t="shared" si="790"/>
        <v>""</v>
      </c>
      <c r="AC1662" t="str">
        <f t="shared" si="791"/>
        <v>"https://onerecord.iata.org/ns/cargo#PieceGroup"</v>
      </c>
      <c r="AD1662" t="str">
        <f t="shared" si="792"/>
        <v>"https://onerecord.iata.org/ns/cargo#pieceGroupId"</v>
      </c>
      <c r="AE1662" t="str">
        <f t="shared" si="793"/>
        <v>"http://www.w3.org/2001/XMLSchema#integer"</v>
      </c>
      <c r="AF1662" t="str">
        <f t="shared" si="794"/>
        <v>"Embedded","PieceGroup","pieceGroupId","","integer",4,"PieceGroup details","Identifier of the piece group; increasing integers","false","false","","https://onerecord.iata.org/ns/cargo#PieceGroup","https://onerecord.iata.org/ns/cargo#pieceGroupId","http://www.w3.org/2001/XMLSchema#integer"</v>
      </c>
      <c r="AG1662" t="str">
        <f t="shared" si="795"/>
        <v>"Embedded.PieceGroup"</v>
      </c>
      <c r="AH1662" t="str">
        <f t="shared" si="796"/>
        <v>"pieceGroupId"</v>
      </c>
      <c r="AI1662" t="str">
        <f t="shared" si="797"/>
        <v>".integer"</v>
      </c>
      <c r="AJ1662" t="str">
        <f t="shared" si="798"/>
        <v>""</v>
      </c>
      <c r="AK1662" t="str">
        <f t="shared" si="799"/>
        <v>"hasOne"</v>
      </c>
      <c r="AL1662" t="str">
        <f t="shared" si="800"/>
        <v>"Embedded.PieceGroup","pieceGroupId",".integer","","hasOne"</v>
      </c>
      <c r="AN1662">
        <f>COUNTIF(View_conceptual!G:G,L1662)</f>
        <v>0</v>
      </c>
      <c r="AO1662">
        <f>COUNTIF(View_conceptual!H:H,L1662)+COUNTIF(View_conceptual!I:I,N1662)</f>
        <v>0</v>
      </c>
      <c r="AQ1662" t="str">
        <f t="shared" si="801"/>
        <v/>
      </c>
      <c r="AR1662" t="str">
        <f t="shared" si="802"/>
        <v/>
      </c>
      <c r="AT1662">
        <f>COUNTIF(View_full!G:G,L1662)</f>
        <v>1</v>
      </c>
      <c r="AU1662">
        <f>COUNTIF(View_full!H:H,L1662)+COUNTIF(View_full!I:I,N1662)</f>
        <v>0</v>
      </c>
      <c r="AV1662">
        <f>COUNTIFS(Property_Manual!$A$2:$A$1206,Raw!L1662,Property_Manual!$B$2:$B$1206,Raw!M1662,Property_Manual!$C$2:$C$1206,Raw!N1662,Property_Manual!$D$2:$D$1206,Raw!O1662,Property_Manual!$F$2:$F$1206,"x")</f>
        <v>0</v>
      </c>
      <c r="AW1662" t="str">
        <f t="shared" si="803"/>
        <v>"Embedded","PieceGroup","pieceGroupId","","integer",4,"PieceGroup details","Identifier of the piece group; increasing integers","false","false","","https://onerecord.iata.org/ns/cargo#PieceGroup","https://onerecord.iata.org/ns/cargo#pieceGroupId","http://www.w3.org/2001/XMLSchema#integer"</v>
      </c>
      <c r="AX1662" t="str">
        <f t="shared" si="804"/>
        <v/>
      </c>
      <c r="AY1662" t="str">
        <f t="shared" si="805"/>
        <v/>
      </c>
    </row>
    <row r="1663" spans="1:51" x14ac:dyDescent="0.2">
      <c r="A1663" s="5" t="s">
        <v>1254</v>
      </c>
      <c r="B1663" s="5" t="s">
        <v>1199</v>
      </c>
      <c r="C1663" s="5" t="s">
        <v>204</v>
      </c>
      <c r="D1663" s="12" t="s">
        <v>137</v>
      </c>
      <c r="E1663" s="5" t="s">
        <v>20</v>
      </c>
      <c r="F1663" s="5" t="s">
        <v>109</v>
      </c>
      <c r="G1663">
        <v>1</v>
      </c>
      <c r="H1663" t="s">
        <v>120</v>
      </c>
      <c r="I1663" s="5" t="s">
        <v>461</v>
      </c>
      <c r="J1663" s="5" t="s">
        <v>138</v>
      </c>
      <c r="K1663" s="5" t="s">
        <v>1833</v>
      </c>
      <c r="L1663" t="str">
        <f t="shared" si="775"/>
        <v>PieceLiveAnimals</v>
      </c>
      <c r="M1663" t="str">
        <f t="shared" si="776"/>
        <v>inPiece</v>
      </c>
      <c r="N1663" t="str">
        <f t="shared" si="777"/>
        <v>Piece</v>
      </c>
      <c r="O1663" t="str">
        <f t="shared" si="778"/>
        <v>containedPieces</v>
      </c>
      <c r="P1663" t="str">
        <f t="shared" si="779"/>
        <v>PieceLiveAnimals|PieceDg</v>
      </c>
      <c r="Q1663" t="str">
        <f t="shared" si="780"/>
        <v>Object</v>
      </c>
      <c r="R1663" t="str">
        <f t="shared" si="781"/>
        <v>"LiveAnimals"</v>
      </c>
      <c r="S1663" t="str">
        <f t="shared" si="782"/>
        <v>"PieceLiveAnimals"</v>
      </c>
      <c r="T1663" t="str">
        <f t="shared" si="783"/>
        <v>"inPiece"</v>
      </c>
      <c r="U1663" t="str">
        <f t="shared" si="784"/>
        <v>"Core"</v>
      </c>
      <c r="V1663" t="str">
        <f t="shared" si="785"/>
        <v>"Piece"</v>
      </c>
      <c r="W1663">
        <f>IF($A1663="Implicit","",COUNTIFS($C$8:C1663,C1663,$A$8:A1663,"Explicit"))</f>
        <v>1</v>
      </c>
      <c r="X1663" t="str">
        <f t="shared" si="786"/>
        <v>"LiveAnimals subclass of Piece"</v>
      </c>
      <c r="Y1663" t="str">
        <f t="shared" si="787"/>
        <v>"Reference to the Piece this Item or Piece is contained in"</v>
      </c>
      <c r="Z1663" t="str">
        <f t="shared" si="788"/>
        <v>"false"</v>
      </c>
      <c r="AA1663" t="str">
        <f t="shared" si="789"/>
        <v>"false"</v>
      </c>
      <c r="AB1663" t="str">
        <f t="shared" si="790"/>
        <v>"PieceLiveAnimals|PieceDg"</v>
      </c>
      <c r="AC1663" t="str">
        <f t="shared" si="791"/>
        <v>"https://onerecord.iata.org/ns/cargo#PieceLiveAnimals"</v>
      </c>
      <c r="AD1663" t="str">
        <f t="shared" si="792"/>
        <v>"https://onerecord.iata.org/ns/cargo#inPiece"</v>
      </c>
      <c r="AE1663" t="str">
        <f t="shared" si="793"/>
        <v>"https://onerecord.iata.org/ns/cargo#Piece"</v>
      </c>
      <c r="AF1663" t="str">
        <f t="shared" si="794"/>
        <v>"LiveAnimals","PieceLiveAnimals","inPiece","Core","Piece",1,"LiveAnimals subclass of Piece","Reference to the Piece this Item or Piece is contained in","false","false","PieceLiveAnimals|PieceDg","https://onerecord.iata.org/ns/cargo#PieceLiveAnimals","https://onerecord.iata.org/ns/cargo#inPiece","https://onerecord.iata.org/ns/cargo#Piece"</v>
      </c>
      <c r="AG1663" t="str">
        <f t="shared" si="795"/>
        <v>"LiveAnimals.PieceLiveAnimals"</v>
      </c>
      <c r="AH1663" t="str">
        <f t="shared" si="796"/>
        <v>"inPiece"</v>
      </c>
      <c r="AI1663" t="str">
        <f t="shared" si="797"/>
        <v>"Core.Piece"</v>
      </c>
      <c r="AJ1663" t="str">
        <f t="shared" si="798"/>
        <v>"containedPieces"</v>
      </c>
      <c r="AK1663" t="str">
        <f t="shared" si="799"/>
        <v>"hasOne"</v>
      </c>
      <c r="AL1663" t="str">
        <f t="shared" si="800"/>
        <v>"LiveAnimals.PieceLiveAnimals","inPiece","Core.Piece","containedPieces","hasOne"</v>
      </c>
      <c r="AN1663">
        <f>COUNTIF(View_conceptual!G:G,L1663)</f>
        <v>0</v>
      </c>
      <c r="AO1663">
        <f>COUNTIF(View_conceptual!H:H,L1663)+COUNTIF(View_conceptual!I:I,N1663)</f>
        <v>1</v>
      </c>
      <c r="AQ1663" t="str">
        <f t="shared" si="801"/>
        <v/>
      </c>
      <c r="AR1663" t="str">
        <f t="shared" si="802"/>
        <v/>
      </c>
      <c r="AT1663">
        <f>COUNTIF(View_full!G:G,L1663)</f>
        <v>1</v>
      </c>
      <c r="AU1663">
        <f>COUNTIF(View_full!H:H,L1663)+COUNTIF(View_full!I:I,N1663)</f>
        <v>1</v>
      </c>
      <c r="AV1663">
        <f>COUNTIFS(Property_Manual!$A$2:$A$1206,Raw!L1663,Property_Manual!$B$2:$B$1206,Raw!M1663,Property_Manual!$C$2:$C$1206,Raw!N1663,Property_Manual!$D$2:$D$1206,Raw!O1663,Property_Manual!$F$2:$F$1206,"x")</f>
        <v>0</v>
      </c>
      <c r="AW1663" t="str">
        <f t="shared" si="803"/>
        <v>"LiveAnimals","PieceLiveAnimals","inPiece","Core","Piece",1,"LiveAnimals subclass of Piece","Reference to the Piece this Item or Piece is contained in","false","false","PieceLiveAnimals|PieceDg","https://onerecord.iata.org/ns/cargo#PieceLiveAnimals","https://onerecord.iata.org/ns/cargo#inPiece","https://onerecord.iata.org/ns/cargo#Piece"</v>
      </c>
      <c r="AX1663" t="str">
        <f t="shared" si="804"/>
        <v/>
      </c>
      <c r="AY1663" t="str">
        <f t="shared" si="805"/>
        <v/>
      </c>
    </row>
    <row r="1664" spans="1:51" x14ac:dyDescent="0.2">
      <c r="A1664" s="5" t="s">
        <v>1254</v>
      </c>
      <c r="B1664" s="5" t="s">
        <v>1199</v>
      </c>
      <c r="C1664" s="5" t="s">
        <v>204</v>
      </c>
      <c r="D1664" s="12" t="s">
        <v>150</v>
      </c>
      <c r="E1664" s="5" t="s">
        <v>20</v>
      </c>
      <c r="F1664" s="5" t="s">
        <v>151</v>
      </c>
      <c r="G1664">
        <v>1</v>
      </c>
      <c r="H1664" t="s">
        <v>936</v>
      </c>
      <c r="I1664" s="5" t="s">
        <v>461</v>
      </c>
      <c r="J1664" s="5" t="s">
        <v>152</v>
      </c>
      <c r="K1664" s="5"/>
      <c r="L1664" t="str">
        <f t="shared" si="775"/>
        <v>PieceLiveAnimals</v>
      </c>
      <c r="M1664" t="str">
        <f t="shared" si="776"/>
        <v>packagingType</v>
      </c>
      <c r="N1664" t="str">
        <f t="shared" si="777"/>
        <v>PackagingType</v>
      </c>
      <c r="O1664" t="str">
        <f t="shared" si="778"/>
        <v>appliedOnPieces</v>
      </c>
      <c r="P1664" t="str">
        <f t="shared" si="779"/>
        <v/>
      </c>
      <c r="Q1664" t="str">
        <f t="shared" si="780"/>
        <v>Object</v>
      </c>
      <c r="R1664" t="str">
        <f t="shared" si="781"/>
        <v>"LiveAnimals"</v>
      </c>
      <c r="S1664" t="str">
        <f t="shared" si="782"/>
        <v>"PieceLiveAnimals"</v>
      </c>
      <c r="T1664" t="str">
        <f t="shared" si="783"/>
        <v>"packagingType"</v>
      </c>
      <c r="U1664" t="str">
        <f t="shared" si="784"/>
        <v>"Core"</v>
      </c>
      <c r="V1664" t="str">
        <f t="shared" si="785"/>
        <v>"PackagingType"</v>
      </c>
      <c r="W1664">
        <f>IF($A1664="Implicit","",COUNTIFS($C$8:C1664,C1664,$A$8:A1664,"Explicit"))</f>
        <v>2</v>
      </c>
      <c r="X1664" t="str">
        <f t="shared" si="786"/>
        <v>"LiveAnimals subclass of Piece"</v>
      </c>
      <c r="Y1664" t="str">
        <f t="shared" si="787"/>
        <v>"Packaging details "</v>
      </c>
      <c r="Z1664" t="str">
        <f t="shared" si="788"/>
        <v>"false"</v>
      </c>
      <c r="AA1664" t="str">
        <f t="shared" si="789"/>
        <v>"false"</v>
      </c>
      <c r="AB1664" t="str">
        <f t="shared" si="790"/>
        <v>""</v>
      </c>
      <c r="AC1664" t="str">
        <f t="shared" si="791"/>
        <v>"https://onerecord.iata.org/ns/cargo#PieceLiveAnimals"</v>
      </c>
      <c r="AD1664" t="str">
        <f t="shared" si="792"/>
        <v>"https://onerecord.iata.org/ns/cargo#packagingType"</v>
      </c>
      <c r="AE1664" t="str">
        <f t="shared" si="793"/>
        <v>"https://onerecord.iata.org/ns/cargo#PackagingType"</v>
      </c>
      <c r="AF1664" t="str">
        <f t="shared" si="794"/>
        <v>"LiveAnimals","PieceLiveAnimals","packagingType","Core","PackagingType",2,"LiveAnimals subclass of Piece","Packaging details ","false","false","","https://onerecord.iata.org/ns/cargo#PieceLiveAnimals","https://onerecord.iata.org/ns/cargo#packagingType","https://onerecord.iata.org/ns/cargo#PackagingType"</v>
      </c>
      <c r="AG1664" t="str">
        <f t="shared" si="795"/>
        <v>"LiveAnimals.PieceLiveAnimals"</v>
      </c>
      <c r="AH1664" t="str">
        <f t="shared" si="796"/>
        <v>"packagingType"</v>
      </c>
      <c r="AI1664" t="str">
        <f t="shared" si="797"/>
        <v>"Core.PackagingType"</v>
      </c>
      <c r="AJ1664" t="str">
        <f t="shared" si="798"/>
        <v>"appliedOnPieces"</v>
      </c>
      <c r="AK1664" t="str">
        <f t="shared" si="799"/>
        <v>"hasOne"</v>
      </c>
      <c r="AL1664" t="str">
        <f t="shared" si="800"/>
        <v>"LiveAnimals.PieceLiveAnimals","packagingType","Core.PackagingType","appliedOnPieces","hasOne"</v>
      </c>
      <c r="AN1664">
        <f>COUNTIF(View_conceptual!G:G,L1664)</f>
        <v>0</v>
      </c>
      <c r="AO1664">
        <f>COUNTIF(View_conceptual!H:H,L1664)+COUNTIF(View_conceptual!I:I,N1664)</f>
        <v>0</v>
      </c>
      <c r="AQ1664" t="str">
        <f t="shared" si="801"/>
        <v/>
      </c>
      <c r="AR1664" t="str">
        <f t="shared" si="802"/>
        <v/>
      </c>
      <c r="AT1664">
        <f>COUNTIF(View_full!G:G,L1664)</f>
        <v>1</v>
      </c>
      <c r="AU1664">
        <f>COUNTIF(View_full!H:H,L1664)+COUNTIF(View_full!I:I,N1664)</f>
        <v>1</v>
      </c>
      <c r="AV1664">
        <f>COUNTIFS(Property_Manual!$A$2:$A$1206,Raw!L1664,Property_Manual!$B$2:$B$1206,Raw!M1664,Property_Manual!$C$2:$C$1206,Raw!N1664,Property_Manual!$D$2:$D$1206,Raw!O1664,Property_Manual!$F$2:$F$1206,"x")</f>
        <v>0</v>
      </c>
      <c r="AW1664" t="str">
        <f t="shared" si="803"/>
        <v>"LiveAnimals","PieceLiveAnimals","packagingType","Core","PackagingType",2,"LiveAnimals subclass of Piece","Packaging details ","false","false","","https://onerecord.iata.org/ns/cargo#PieceLiveAnimals","https://onerecord.iata.org/ns/cargo#packagingType","https://onerecord.iata.org/ns/cargo#PackagingType"</v>
      </c>
      <c r="AX1664" t="str">
        <f t="shared" si="804"/>
        <v/>
      </c>
      <c r="AY1664" t="str">
        <f t="shared" si="805"/>
        <v/>
      </c>
    </row>
    <row r="1665" spans="1:51" x14ac:dyDescent="0.2">
      <c r="A1665" s="5" t="s">
        <v>1254</v>
      </c>
      <c r="B1665" s="5" t="s">
        <v>1199</v>
      </c>
      <c r="C1665" s="5" t="s">
        <v>204</v>
      </c>
      <c r="D1665" s="12" t="s">
        <v>462</v>
      </c>
      <c r="E1665" s="5" t="s">
        <v>1199</v>
      </c>
      <c r="F1665" s="5" t="s">
        <v>202</v>
      </c>
      <c r="G1665">
        <v>1</v>
      </c>
      <c r="H1665" t="s">
        <v>203</v>
      </c>
      <c r="I1665" s="5" t="s">
        <v>461</v>
      </c>
      <c r="J1665" s="5" t="s">
        <v>463</v>
      </c>
      <c r="K1665" s="5"/>
      <c r="L1665" t="str">
        <f t="shared" si="775"/>
        <v>PieceLiveAnimals</v>
      </c>
      <c r="M1665" t="str">
        <f t="shared" si="776"/>
        <v>associatedEpermit</v>
      </c>
      <c r="N1665" t="str">
        <f t="shared" si="777"/>
        <v>EpermitConsignment</v>
      </c>
      <c r="O1665" t="str">
        <f t="shared" si="778"/>
        <v>consignmentItems</v>
      </c>
      <c r="P1665" t="str">
        <f t="shared" si="779"/>
        <v/>
      </c>
      <c r="Q1665" t="str">
        <f t="shared" si="780"/>
        <v>Object</v>
      </c>
      <c r="R1665" t="str">
        <f t="shared" si="781"/>
        <v>"LiveAnimals"</v>
      </c>
      <c r="S1665" t="str">
        <f t="shared" si="782"/>
        <v>"PieceLiveAnimals"</v>
      </c>
      <c r="T1665" t="str">
        <f t="shared" si="783"/>
        <v>"associatedEpermit"</v>
      </c>
      <c r="U1665" t="str">
        <f t="shared" si="784"/>
        <v>"LiveAnimals"</v>
      </c>
      <c r="V1665" t="str">
        <f t="shared" si="785"/>
        <v>"EpermitConsignment"</v>
      </c>
      <c r="W1665">
        <f>IF($A1665="Implicit","",COUNTIFS($C$8:C1665,C1665,$A$8:A1665,"Explicit"))</f>
        <v>3</v>
      </c>
      <c r="X1665" t="str">
        <f t="shared" si="786"/>
        <v>"LiveAnimals subclass of Piece"</v>
      </c>
      <c r="Y1665" t="str">
        <f t="shared" si="787"/>
        <v>"Reference to the permits associated with the Live Animals"</v>
      </c>
      <c r="Z1665" t="str">
        <f t="shared" si="788"/>
        <v>"false"</v>
      </c>
      <c r="AA1665" t="str">
        <f t="shared" si="789"/>
        <v>"false"</v>
      </c>
      <c r="AB1665" t="str">
        <f t="shared" si="790"/>
        <v>""</v>
      </c>
      <c r="AC1665" t="str">
        <f t="shared" si="791"/>
        <v>"https://onerecord.iata.org/ns/cargo#PieceLiveAnimals"</v>
      </c>
      <c r="AD1665" t="str">
        <f t="shared" si="792"/>
        <v>"https://onerecord.iata.org/ns/cargo#associatedEpermit"</v>
      </c>
      <c r="AE1665" t="str">
        <f t="shared" si="793"/>
        <v>"https://onerecord.iata.org/ns/cargo#EpermitConsignment"</v>
      </c>
      <c r="AF1665" t="str">
        <f t="shared" si="794"/>
        <v>"LiveAnimals","PieceLiveAnimals","associatedEpermit","LiveAnimals","EpermitConsignment",3,"LiveAnimals subclass of Piece","Reference to the permits associated with the Live Animals","false","false","","https://onerecord.iata.org/ns/cargo#PieceLiveAnimals","https://onerecord.iata.org/ns/cargo#associatedEpermit","https://onerecord.iata.org/ns/cargo#EpermitConsignment"</v>
      </c>
      <c r="AG1665" t="str">
        <f t="shared" si="795"/>
        <v>"LiveAnimals.PieceLiveAnimals"</v>
      </c>
      <c r="AH1665" t="str">
        <f t="shared" si="796"/>
        <v>"associatedEpermit"</v>
      </c>
      <c r="AI1665" t="str">
        <f t="shared" si="797"/>
        <v>"LiveAnimals.EpermitConsignment"</v>
      </c>
      <c r="AJ1665" t="str">
        <f t="shared" si="798"/>
        <v>"consignmentItems"</v>
      </c>
      <c r="AK1665" t="str">
        <f t="shared" si="799"/>
        <v>"hasOne"</v>
      </c>
      <c r="AL1665" t="str">
        <f t="shared" si="800"/>
        <v>"LiveAnimals.PieceLiveAnimals","associatedEpermit","LiveAnimals.EpermitConsignment","consignmentItems","hasOne"</v>
      </c>
      <c r="AN1665">
        <f>COUNTIF(View_conceptual!G:G,L1665)</f>
        <v>0</v>
      </c>
      <c r="AO1665">
        <f>COUNTIF(View_conceptual!H:H,L1665)+COUNTIF(View_conceptual!I:I,N1665)</f>
        <v>0</v>
      </c>
      <c r="AQ1665" t="str">
        <f t="shared" si="801"/>
        <v/>
      </c>
      <c r="AR1665" t="str">
        <f t="shared" si="802"/>
        <v/>
      </c>
      <c r="AT1665">
        <f>COUNTIF(View_full!G:G,L1665)</f>
        <v>1</v>
      </c>
      <c r="AU1665">
        <f>COUNTIF(View_full!H:H,L1665)+COUNTIF(View_full!I:I,N1665)</f>
        <v>0</v>
      </c>
      <c r="AV1665">
        <f>COUNTIFS(Property_Manual!$A$2:$A$1206,Raw!L1665,Property_Manual!$B$2:$B$1206,Raw!M1665,Property_Manual!$C$2:$C$1206,Raw!N1665,Property_Manual!$D$2:$D$1206,Raw!O1665,Property_Manual!$F$2:$F$1206,"x")</f>
        <v>1</v>
      </c>
      <c r="AW1665" t="str">
        <f t="shared" si="803"/>
        <v>"LiveAnimals","PieceLiveAnimals","associatedEpermit","LiveAnimals","EpermitConsignment",3,"LiveAnimals subclass of Piece","Reference to the permits associated with the Live Animals","false","false","","https://onerecord.iata.org/ns/cargo#PieceLiveAnimals","https://onerecord.iata.org/ns/cargo#associatedEpermit","https://onerecord.iata.org/ns/cargo#EpermitConsignment"</v>
      </c>
      <c r="AX1665" t="str">
        <f t="shared" si="804"/>
        <v/>
      </c>
      <c r="AY1665" t="str">
        <f t="shared" si="805"/>
        <v>"LiveAnimals.PieceLiveAnimals","associatedEpermit","LiveAnimals.EpermitConsignment","consignmentItems","hasOne"</v>
      </c>
    </row>
    <row r="1666" spans="1:51" x14ac:dyDescent="0.2">
      <c r="A1666" s="5" t="s">
        <v>1255</v>
      </c>
      <c r="B1666" s="5" t="s">
        <v>1199</v>
      </c>
      <c r="C1666" s="5" t="s">
        <v>204</v>
      </c>
      <c r="D1666" s="12" t="s">
        <v>137</v>
      </c>
      <c r="E1666" s="5" t="s">
        <v>20</v>
      </c>
      <c r="F1666" s="5" t="s">
        <v>109</v>
      </c>
      <c r="G1666">
        <v>1</v>
      </c>
      <c r="H1666" t="s">
        <v>120</v>
      </c>
      <c r="I1666" s="5" t="s">
        <v>461</v>
      </c>
      <c r="J1666" s="5" t="s">
        <v>138</v>
      </c>
      <c r="K1666" s="5" t="s">
        <v>1833</v>
      </c>
      <c r="L1666" t="str">
        <f t="shared" si="775"/>
        <v>PieceLiveAnimals</v>
      </c>
      <c r="M1666" t="str">
        <f t="shared" si="776"/>
        <v>inPiece</v>
      </c>
      <c r="N1666" t="str">
        <f t="shared" si="777"/>
        <v>Piece</v>
      </c>
      <c r="O1666" t="str">
        <f t="shared" si="778"/>
        <v>containedPieces</v>
      </c>
      <c r="P1666" t="str">
        <f t="shared" si="779"/>
        <v>PieceLiveAnimals|PieceDg</v>
      </c>
      <c r="Q1666" t="str">
        <f t="shared" si="780"/>
        <v>Object</v>
      </c>
      <c r="R1666" t="str">
        <f t="shared" si="781"/>
        <v/>
      </c>
      <c r="S1666" t="str">
        <f t="shared" si="782"/>
        <v/>
      </c>
      <c r="T1666" t="str">
        <f t="shared" si="783"/>
        <v/>
      </c>
      <c r="U1666" t="str">
        <f t="shared" si="784"/>
        <v/>
      </c>
      <c r="V1666" t="str">
        <f t="shared" si="785"/>
        <v/>
      </c>
      <c r="W1666" t="str">
        <f>IF($A1666="Implicit","",COUNTIFS($C$8:C1666,C1666,$A$8:A1666,"Explicit"))</f>
        <v/>
      </c>
      <c r="X1666" t="str">
        <f t="shared" si="786"/>
        <v/>
      </c>
      <c r="Y1666" t="str">
        <f t="shared" si="787"/>
        <v/>
      </c>
      <c r="Z1666" t="str">
        <f t="shared" si="788"/>
        <v/>
      </c>
      <c r="AA1666" t="str">
        <f t="shared" si="789"/>
        <v/>
      </c>
      <c r="AB1666" t="str">
        <f t="shared" si="790"/>
        <v/>
      </c>
      <c r="AC1666" t="str">
        <f t="shared" si="791"/>
        <v/>
      </c>
      <c r="AD1666" t="str">
        <f t="shared" si="792"/>
        <v/>
      </c>
      <c r="AE1666" t="str">
        <f t="shared" si="793"/>
        <v/>
      </c>
      <c r="AF1666" t="str">
        <f t="shared" si="794"/>
        <v/>
      </c>
      <c r="AG1666" t="str">
        <f t="shared" si="795"/>
        <v>"LiveAnimals.PieceLiveAnimals"</v>
      </c>
      <c r="AH1666" t="str">
        <f t="shared" si="796"/>
        <v>"inPiece"</v>
      </c>
      <c r="AI1666" t="str">
        <f t="shared" si="797"/>
        <v>"Core.Piece"</v>
      </c>
      <c r="AJ1666" t="str">
        <f t="shared" si="798"/>
        <v>"containedPieces"</v>
      </c>
      <c r="AK1666" t="str">
        <f t="shared" si="799"/>
        <v>"hasOne"</v>
      </c>
      <c r="AL1666" t="str">
        <f t="shared" si="800"/>
        <v>"LiveAnimals.PieceLiveAnimals","inPiece","Core.Piece","containedPieces","hasOne"</v>
      </c>
      <c r="AN1666">
        <f>COUNTIF(View_conceptual!G:G,L1666)</f>
        <v>0</v>
      </c>
      <c r="AO1666">
        <f>COUNTIF(View_conceptual!H:H,L1666)+COUNTIF(View_conceptual!I:I,N1666)</f>
        <v>1</v>
      </c>
      <c r="AQ1666" t="str">
        <f t="shared" si="801"/>
        <v/>
      </c>
      <c r="AR1666" t="str">
        <f t="shared" si="802"/>
        <v/>
      </c>
      <c r="AT1666">
        <f>COUNTIF(View_full!G:G,L1666)</f>
        <v>1</v>
      </c>
      <c r="AU1666">
        <f>COUNTIF(View_full!H:H,L1666)+COUNTIF(View_full!I:I,N1666)</f>
        <v>1</v>
      </c>
      <c r="AV1666">
        <f>COUNTIFS(Property_Manual!$A$2:$A$1206,Raw!L1666,Property_Manual!$B$2:$B$1206,Raw!M1666,Property_Manual!$C$2:$C$1206,Raw!N1666,Property_Manual!$D$2:$D$1206,Raw!O1666,Property_Manual!$F$2:$F$1206,"x")</f>
        <v>0</v>
      </c>
      <c r="AW1666" t="str">
        <f t="shared" si="803"/>
        <v/>
      </c>
      <c r="AX1666" t="str">
        <f t="shared" si="804"/>
        <v/>
      </c>
      <c r="AY1666" t="str">
        <f t="shared" si="805"/>
        <v/>
      </c>
    </row>
    <row r="1667" spans="1:51" x14ac:dyDescent="0.2">
      <c r="A1667" s="5" t="s">
        <v>1255</v>
      </c>
      <c r="B1667" s="5" t="s">
        <v>1199</v>
      </c>
      <c r="C1667" s="5" t="s">
        <v>204</v>
      </c>
      <c r="D1667" s="5" t="s">
        <v>137</v>
      </c>
      <c r="E1667" s="5" t="s">
        <v>1199</v>
      </c>
      <c r="F1667" s="5" t="s">
        <v>204</v>
      </c>
      <c r="G1667">
        <v>1</v>
      </c>
      <c r="H1667" t="s">
        <v>120</v>
      </c>
      <c r="I1667" s="5" t="s">
        <v>461</v>
      </c>
      <c r="J1667" s="5" t="s">
        <v>138</v>
      </c>
      <c r="K1667" s="5"/>
      <c r="L1667" t="str">
        <f t="shared" si="775"/>
        <v>PieceLiveAnimals</v>
      </c>
      <c r="M1667" t="str">
        <f t="shared" si="776"/>
        <v>inPiece</v>
      </c>
      <c r="N1667" t="str">
        <f t="shared" si="777"/>
        <v>PieceLiveAnimals</v>
      </c>
      <c r="O1667" t="str">
        <f t="shared" si="778"/>
        <v>containedPieces</v>
      </c>
      <c r="P1667" t="str">
        <f t="shared" si="779"/>
        <v/>
      </c>
      <c r="Q1667" t="str">
        <f t="shared" si="780"/>
        <v>Object</v>
      </c>
      <c r="R1667" t="str">
        <f t="shared" si="781"/>
        <v/>
      </c>
      <c r="S1667" t="str">
        <f t="shared" si="782"/>
        <v/>
      </c>
      <c r="T1667" t="str">
        <f t="shared" si="783"/>
        <v/>
      </c>
      <c r="U1667" t="str">
        <f t="shared" si="784"/>
        <v/>
      </c>
      <c r="V1667" t="str">
        <f t="shared" si="785"/>
        <v/>
      </c>
      <c r="W1667" t="str">
        <f>IF($A1667="Implicit","",COUNTIFS($C$8:C1667,C1667,$A$8:A1667,"Explicit"))</f>
        <v/>
      </c>
      <c r="X1667" t="str">
        <f t="shared" si="786"/>
        <v/>
      </c>
      <c r="Y1667" t="str">
        <f t="shared" si="787"/>
        <v/>
      </c>
      <c r="Z1667" t="str">
        <f t="shared" si="788"/>
        <v/>
      </c>
      <c r="AA1667" t="str">
        <f t="shared" si="789"/>
        <v/>
      </c>
      <c r="AB1667" t="str">
        <f t="shared" si="790"/>
        <v/>
      </c>
      <c r="AC1667" t="str">
        <f t="shared" si="791"/>
        <v/>
      </c>
      <c r="AD1667" t="str">
        <f t="shared" si="792"/>
        <v/>
      </c>
      <c r="AE1667" t="str">
        <f t="shared" si="793"/>
        <v/>
      </c>
      <c r="AF1667" t="str">
        <f t="shared" si="794"/>
        <v/>
      </c>
      <c r="AG1667" t="str">
        <f t="shared" si="795"/>
        <v>"LiveAnimals.PieceLiveAnimals"</v>
      </c>
      <c r="AH1667" t="str">
        <f t="shared" si="796"/>
        <v>"inPiece"</v>
      </c>
      <c r="AI1667" t="str">
        <f t="shared" si="797"/>
        <v>"LiveAnimals.PieceLiveAnimals"</v>
      </c>
      <c r="AJ1667" t="str">
        <f t="shared" si="798"/>
        <v>"containedPieces"</v>
      </c>
      <c r="AK1667" t="str">
        <f t="shared" si="799"/>
        <v>"hasOne"</v>
      </c>
      <c r="AL1667" t="str">
        <f t="shared" si="800"/>
        <v>"LiveAnimals.PieceLiveAnimals","inPiece","LiveAnimals.PieceLiveAnimals","containedPieces","hasOne"</v>
      </c>
      <c r="AN1667">
        <f>COUNTIF(View_conceptual!G:G,L1667)</f>
        <v>0</v>
      </c>
      <c r="AO1667">
        <f>COUNTIF(View_conceptual!H:H,L1667)+COUNTIF(View_conceptual!I:I,N1667)</f>
        <v>0</v>
      </c>
      <c r="AQ1667" t="str">
        <f t="shared" si="801"/>
        <v/>
      </c>
      <c r="AR1667" t="str">
        <f t="shared" si="802"/>
        <v/>
      </c>
      <c r="AT1667">
        <f>COUNTIF(View_full!G:G,L1667)</f>
        <v>1</v>
      </c>
      <c r="AU1667">
        <f>COUNTIF(View_full!H:H,L1667)+COUNTIF(View_full!I:I,N1667)</f>
        <v>0</v>
      </c>
      <c r="AV1667">
        <f>COUNTIFS(Property_Manual!$A$2:$A$1206,Raw!L1667,Property_Manual!$B$2:$B$1206,Raw!M1667,Property_Manual!$C$2:$C$1206,Raw!N1667,Property_Manual!$D$2:$D$1206,Raw!O1667,Property_Manual!$F$2:$F$1206,"x")</f>
        <v>1</v>
      </c>
      <c r="AW1667" t="str">
        <f t="shared" si="803"/>
        <v/>
      </c>
      <c r="AX1667" t="str">
        <f t="shared" si="804"/>
        <v/>
      </c>
      <c r="AY1667" t="str">
        <f t="shared" si="805"/>
        <v>"LiveAnimals.PieceLiveAnimals","inPiece","LiveAnimals.PieceLiveAnimals","containedPieces","hasOne"</v>
      </c>
    </row>
    <row r="1668" spans="1:51" x14ac:dyDescent="0.2">
      <c r="A1668" s="5" t="s">
        <v>1255</v>
      </c>
      <c r="B1668" s="5" t="s">
        <v>1199</v>
      </c>
      <c r="C1668" s="5" t="s">
        <v>204</v>
      </c>
      <c r="D1668" s="12" t="s">
        <v>137</v>
      </c>
      <c r="E1668" t="s">
        <v>1207</v>
      </c>
      <c r="F1668" s="5" t="s">
        <v>626</v>
      </c>
      <c r="G1668">
        <v>1</v>
      </c>
      <c r="H1668" t="s">
        <v>120</v>
      </c>
      <c r="I1668" s="5" t="s">
        <v>461</v>
      </c>
      <c r="J1668" s="5" t="s">
        <v>138</v>
      </c>
      <c r="K1668" s="5"/>
      <c r="L1668" t="str">
        <f t="shared" si="775"/>
        <v>PieceLiveAnimals</v>
      </c>
      <c r="M1668" t="str">
        <f t="shared" si="776"/>
        <v>inPiece</v>
      </c>
      <c r="N1668" t="str">
        <f t="shared" si="777"/>
        <v>PieceDg</v>
      </c>
      <c r="O1668" t="str">
        <f t="shared" si="778"/>
        <v>containedPieces</v>
      </c>
      <c r="P1668" t="str">
        <f t="shared" si="779"/>
        <v/>
      </c>
      <c r="Q1668" t="str">
        <f t="shared" si="780"/>
        <v>Object</v>
      </c>
      <c r="R1668" t="str">
        <f t="shared" si="781"/>
        <v/>
      </c>
      <c r="S1668" t="str">
        <f t="shared" si="782"/>
        <v/>
      </c>
      <c r="T1668" t="str">
        <f t="shared" si="783"/>
        <v/>
      </c>
      <c r="U1668" t="str">
        <f t="shared" si="784"/>
        <v/>
      </c>
      <c r="V1668" t="str">
        <f t="shared" si="785"/>
        <v/>
      </c>
      <c r="W1668" t="str">
        <f>IF($A1668="Implicit","",COUNTIFS($C$8:C1668,C1668,$A$8:A1668,"Explicit"))</f>
        <v/>
      </c>
      <c r="X1668" t="str">
        <f t="shared" si="786"/>
        <v/>
      </c>
      <c r="Y1668" t="str">
        <f t="shared" si="787"/>
        <v/>
      </c>
      <c r="Z1668" t="str">
        <f t="shared" si="788"/>
        <v/>
      </c>
      <c r="AA1668" t="str">
        <f t="shared" si="789"/>
        <v/>
      </c>
      <c r="AB1668" t="str">
        <f t="shared" si="790"/>
        <v/>
      </c>
      <c r="AC1668" t="str">
        <f t="shared" si="791"/>
        <v/>
      </c>
      <c r="AD1668" t="str">
        <f t="shared" si="792"/>
        <v/>
      </c>
      <c r="AE1668" t="str">
        <f t="shared" si="793"/>
        <v/>
      </c>
      <c r="AF1668" t="str">
        <f t="shared" si="794"/>
        <v/>
      </c>
      <c r="AG1668" t="str">
        <f t="shared" si="795"/>
        <v>"LiveAnimals.PieceLiveAnimals"</v>
      </c>
      <c r="AH1668" t="str">
        <f t="shared" si="796"/>
        <v>"inPiece"</v>
      </c>
      <c r="AI1668" t="str">
        <f t="shared" si="797"/>
        <v>"DG.PieceDg"</v>
      </c>
      <c r="AJ1668" t="str">
        <f t="shared" si="798"/>
        <v>"containedPieces"</v>
      </c>
      <c r="AK1668" t="str">
        <f t="shared" si="799"/>
        <v>"hasOne"</v>
      </c>
      <c r="AL1668" t="str">
        <f t="shared" si="800"/>
        <v>"LiveAnimals.PieceLiveAnimals","inPiece","DG.PieceDg","containedPieces","hasOne"</v>
      </c>
      <c r="AN1668">
        <f>COUNTIF(View_conceptual!G:G,L1668)</f>
        <v>0</v>
      </c>
      <c r="AO1668">
        <f>COUNTIF(View_conceptual!H:H,L1668)+COUNTIF(View_conceptual!I:I,N1668)</f>
        <v>0</v>
      </c>
      <c r="AQ1668" t="str">
        <f t="shared" si="801"/>
        <v/>
      </c>
      <c r="AR1668" t="str">
        <f t="shared" si="802"/>
        <v/>
      </c>
      <c r="AT1668">
        <f>COUNTIF(View_full!G:G,L1668)</f>
        <v>1</v>
      </c>
      <c r="AU1668">
        <f>COUNTIF(View_full!H:H,L1668)+COUNTIF(View_full!I:I,N1668)</f>
        <v>0</v>
      </c>
      <c r="AV1668">
        <f>COUNTIFS(Property_Manual!$A$2:$A$1206,Raw!L1668,Property_Manual!$B$2:$B$1206,Raw!M1668,Property_Manual!$C$2:$C$1206,Raw!N1668,Property_Manual!$D$2:$D$1206,Raw!O1668,Property_Manual!$F$2:$F$1206,"x")</f>
        <v>0</v>
      </c>
      <c r="AW1668" t="str">
        <f t="shared" si="803"/>
        <v/>
      </c>
      <c r="AX1668" t="str">
        <f t="shared" si="804"/>
        <v/>
      </c>
      <c r="AY1668" t="str">
        <f t="shared" si="805"/>
        <v/>
      </c>
    </row>
    <row r="1669" spans="1:51" x14ac:dyDescent="0.2">
      <c r="A1669" s="5" t="s">
        <v>1255</v>
      </c>
      <c r="B1669" s="5" t="s">
        <v>1199</v>
      </c>
      <c r="C1669" s="5" t="s">
        <v>204</v>
      </c>
      <c r="D1669" s="5" t="s">
        <v>150</v>
      </c>
      <c r="E1669" t="s">
        <v>20</v>
      </c>
      <c r="F1669" s="5" t="s">
        <v>151</v>
      </c>
      <c r="G1669">
        <v>1</v>
      </c>
      <c r="H1669" t="s">
        <v>936</v>
      </c>
      <c r="I1669" s="5" t="s">
        <v>461</v>
      </c>
      <c r="J1669" s="5" t="s">
        <v>152</v>
      </c>
      <c r="K1669" s="5"/>
      <c r="L1669" t="str">
        <f t="shared" si="775"/>
        <v>PieceLiveAnimals</v>
      </c>
      <c r="M1669" t="str">
        <f t="shared" si="776"/>
        <v>packagingType</v>
      </c>
      <c r="N1669" t="str">
        <f t="shared" si="777"/>
        <v>PackagingType</v>
      </c>
      <c r="O1669" t="str">
        <f t="shared" si="778"/>
        <v>appliedOnPieces</v>
      </c>
      <c r="P1669" t="str">
        <f t="shared" si="779"/>
        <v/>
      </c>
      <c r="Q1669" t="str">
        <f t="shared" si="780"/>
        <v>Object</v>
      </c>
      <c r="R1669" t="str">
        <f t="shared" si="781"/>
        <v/>
      </c>
      <c r="S1669" t="str">
        <f t="shared" si="782"/>
        <v/>
      </c>
      <c r="T1669" t="str">
        <f t="shared" si="783"/>
        <v/>
      </c>
      <c r="U1669" t="str">
        <f t="shared" si="784"/>
        <v/>
      </c>
      <c r="V1669" t="str">
        <f t="shared" si="785"/>
        <v/>
      </c>
      <c r="W1669" t="str">
        <f>IF($A1669="Implicit","",COUNTIFS($C$8:C1669,C1669,$A$8:A1669,"Explicit"))</f>
        <v/>
      </c>
      <c r="X1669" t="str">
        <f t="shared" si="786"/>
        <v/>
      </c>
      <c r="Y1669" t="str">
        <f t="shared" si="787"/>
        <v/>
      </c>
      <c r="Z1669" t="str">
        <f t="shared" si="788"/>
        <v/>
      </c>
      <c r="AA1669" t="str">
        <f t="shared" si="789"/>
        <v/>
      </c>
      <c r="AB1669" t="str">
        <f t="shared" si="790"/>
        <v/>
      </c>
      <c r="AC1669" t="str">
        <f t="shared" si="791"/>
        <v/>
      </c>
      <c r="AD1669" t="str">
        <f t="shared" si="792"/>
        <v/>
      </c>
      <c r="AE1669" t="str">
        <f t="shared" si="793"/>
        <v/>
      </c>
      <c r="AF1669" t="str">
        <f t="shared" si="794"/>
        <v/>
      </c>
      <c r="AG1669" t="str">
        <f t="shared" si="795"/>
        <v>"LiveAnimals.PieceLiveAnimals"</v>
      </c>
      <c r="AH1669" t="str">
        <f t="shared" si="796"/>
        <v>"packagingType"</v>
      </c>
      <c r="AI1669" t="str">
        <f t="shared" si="797"/>
        <v>"Core.PackagingType"</v>
      </c>
      <c r="AJ1669" t="str">
        <f t="shared" si="798"/>
        <v>"appliedOnPieces"</v>
      </c>
      <c r="AK1669" t="str">
        <f t="shared" si="799"/>
        <v>"hasOne"</v>
      </c>
      <c r="AL1669" t="str">
        <f t="shared" si="800"/>
        <v>"LiveAnimals.PieceLiveAnimals","packagingType","Core.PackagingType","appliedOnPieces","hasOne"</v>
      </c>
      <c r="AN1669">
        <f>COUNTIF(View_conceptual!G:G,L1669)</f>
        <v>0</v>
      </c>
      <c r="AO1669">
        <f>COUNTIF(View_conceptual!H:H,L1669)+COUNTIF(View_conceptual!I:I,N1669)</f>
        <v>0</v>
      </c>
      <c r="AQ1669" t="str">
        <f t="shared" si="801"/>
        <v/>
      </c>
      <c r="AR1669" t="str">
        <f t="shared" si="802"/>
        <v/>
      </c>
      <c r="AT1669">
        <f>COUNTIF(View_full!G:G,L1669)</f>
        <v>1</v>
      </c>
      <c r="AU1669">
        <f>COUNTIF(View_full!H:H,L1669)+COUNTIF(View_full!I:I,N1669)</f>
        <v>1</v>
      </c>
      <c r="AV1669">
        <f>COUNTIFS(Property_Manual!$A$2:$A$1206,Raw!L1669,Property_Manual!$B$2:$B$1206,Raw!M1669,Property_Manual!$C$2:$C$1206,Raw!N1669,Property_Manual!$D$2:$D$1206,Raw!O1669,Property_Manual!$F$2:$F$1206,"x")</f>
        <v>0</v>
      </c>
      <c r="AW1669" t="str">
        <f t="shared" si="803"/>
        <v/>
      </c>
      <c r="AX1669" t="str">
        <f t="shared" si="804"/>
        <v/>
      </c>
      <c r="AY1669" t="str">
        <f t="shared" si="805"/>
        <v/>
      </c>
    </row>
    <row r="1670" spans="1:51" x14ac:dyDescent="0.2">
      <c r="A1670" s="5" t="s">
        <v>1255</v>
      </c>
      <c r="B1670" s="5" t="s">
        <v>1199</v>
      </c>
      <c r="C1670" s="5" t="s">
        <v>204</v>
      </c>
      <c r="D1670" s="5" t="s">
        <v>462</v>
      </c>
      <c r="E1670" t="s">
        <v>1199</v>
      </c>
      <c r="F1670" s="5" t="s">
        <v>202</v>
      </c>
      <c r="G1670">
        <v>1</v>
      </c>
      <c r="H1670" t="s">
        <v>203</v>
      </c>
      <c r="I1670" s="5" t="s">
        <v>461</v>
      </c>
      <c r="J1670" s="5" t="s">
        <v>463</v>
      </c>
      <c r="K1670" s="5"/>
      <c r="L1670" t="str">
        <f t="shared" si="775"/>
        <v>PieceLiveAnimals</v>
      </c>
      <c r="M1670" t="str">
        <f t="shared" si="776"/>
        <v>associatedEpermit</v>
      </c>
      <c r="N1670" t="str">
        <f t="shared" si="777"/>
        <v>EpermitConsignment</v>
      </c>
      <c r="O1670" t="str">
        <f t="shared" si="778"/>
        <v>consignmentItems</v>
      </c>
      <c r="P1670" t="str">
        <f t="shared" si="779"/>
        <v/>
      </c>
      <c r="Q1670" t="str">
        <f t="shared" si="780"/>
        <v>Object</v>
      </c>
      <c r="R1670" t="str">
        <f t="shared" si="781"/>
        <v/>
      </c>
      <c r="S1670" t="str">
        <f t="shared" si="782"/>
        <v/>
      </c>
      <c r="T1670" t="str">
        <f t="shared" si="783"/>
        <v/>
      </c>
      <c r="U1670" t="str">
        <f t="shared" si="784"/>
        <v/>
      </c>
      <c r="V1670" t="str">
        <f t="shared" si="785"/>
        <v/>
      </c>
      <c r="W1670" t="str">
        <f>IF($A1670="Implicit","",COUNTIFS($C$8:C1670,C1670,$A$8:A1670,"Explicit"))</f>
        <v/>
      </c>
      <c r="X1670" t="str">
        <f t="shared" si="786"/>
        <v/>
      </c>
      <c r="Y1670" t="str">
        <f t="shared" si="787"/>
        <v/>
      </c>
      <c r="Z1670" t="str">
        <f t="shared" si="788"/>
        <v/>
      </c>
      <c r="AA1670" t="str">
        <f t="shared" si="789"/>
        <v/>
      </c>
      <c r="AB1670" t="str">
        <f t="shared" si="790"/>
        <v/>
      </c>
      <c r="AC1670" t="str">
        <f t="shared" si="791"/>
        <v/>
      </c>
      <c r="AD1670" t="str">
        <f t="shared" si="792"/>
        <v/>
      </c>
      <c r="AE1670" t="str">
        <f t="shared" si="793"/>
        <v/>
      </c>
      <c r="AF1670" t="str">
        <f t="shared" si="794"/>
        <v/>
      </c>
      <c r="AG1670" t="str">
        <f t="shared" si="795"/>
        <v>"LiveAnimals.PieceLiveAnimals"</v>
      </c>
      <c r="AH1670" t="str">
        <f t="shared" si="796"/>
        <v>"associatedEpermit"</v>
      </c>
      <c r="AI1670" t="str">
        <f t="shared" si="797"/>
        <v>"LiveAnimals.EpermitConsignment"</v>
      </c>
      <c r="AJ1670" t="str">
        <f t="shared" si="798"/>
        <v>"consignmentItems"</v>
      </c>
      <c r="AK1670" t="str">
        <f t="shared" si="799"/>
        <v>"hasOne"</v>
      </c>
      <c r="AL1670" t="str">
        <f t="shared" si="800"/>
        <v>"LiveAnimals.PieceLiveAnimals","associatedEpermit","LiveAnimals.EpermitConsignment","consignmentItems","hasOne"</v>
      </c>
      <c r="AN1670">
        <f>COUNTIF(View_conceptual!G:G,L1670)</f>
        <v>0</v>
      </c>
      <c r="AO1670">
        <f>COUNTIF(View_conceptual!H:H,L1670)+COUNTIF(View_conceptual!I:I,N1670)</f>
        <v>0</v>
      </c>
      <c r="AQ1670" t="str">
        <f t="shared" si="801"/>
        <v/>
      </c>
      <c r="AR1670" t="str">
        <f t="shared" si="802"/>
        <v/>
      </c>
      <c r="AT1670">
        <f>COUNTIF(View_full!G:G,L1670)</f>
        <v>1</v>
      </c>
      <c r="AU1670">
        <f>COUNTIF(View_full!H:H,L1670)+COUNTIF(View_full!I:I,N1670)</f>
        <v>0</v>
      </c>
      <c r="AV1670">
        <f>COUNTIFS(Property_Manual!$A$2:$A$1206,Raw!L1670,Property_Manual!$B$2:$B$1206,Raw!M1670,Property_Manual!$C$2:$C$1206,Raw!N1670,Property_Manual!$D$2:$D$1206,Raw!O1670,Property_Manual!$F$2:$F$1206,"x")</f>
        <v>1</v>
      </c>
      <c r="AW1670" t="str">
        <f t="shared" si="803"/>
        <v/>
      </c>
      <c r="AX1670" t="str">
        <f t="shared" si="804"/>
        <v/>
      </c>
      <c r="AY1670" t="str">
        <f t="shared" si="805"/>
        <v>"LiveAnimals.PieceLiveAnimals","associatedEpermit","LiveAnimals.EpermitConsignment","consignmentItems","hasOne"</v>
      </c>
    </row>
    <row r="1671" spans="1:51" x14ac:dyDescent="0.2">
      <c r="A1671" s="5" t="s">
        <v>1254</v>
      </c>
      <c r="B1671" s="5" t="s">
        <v>1199</v>
      </c>
      <c r="C1671" s="5" t="s">
        <v>204</v>
      </c>
      <c r="D1671" s="5" t="s">
        <v>38</v>
      </c>
      <c r="E1671" t="s">
        <v>1209</v>
      </c>
      <c r="F1671" s="5" t="s">
        <v>23</v>
      </c>
      <c r="H1671" t="s">
        <v>415</v>
      </c>
      <c r="I1671" s="5" t="s">
        <v>461</v>
      </c>
      <c r="J1671" s="5" t="s">
        <v>39</v>
      </c>
      <c r="K1671" s="5"/>
      <c r="L1671" t="str">
        <f t="shared" si="775"/>
        <v>PieceLiveAnimals</v>
      </c>
      <c r="M1671" t="str">
        <f t="shared" si="776"/>
        <v>checks</v>
      </c>
      <c r="N1671" t="str">
        <f t="shared" si="777"/>
        <v>Check</v>
      </c>
      <c r="O1671" t="str">
        <f t="shared" si="778"/>
        <v>checkedObject</v>
      </c>
      <c r="P1671" t="str">
        <f t="shared" si="779"/>
        <v/>
      </c>
      <c r="Q1671" t="str">
        <f t="shared" si="780"/>
        <v>Object</v>
      </c>
      <c r="R1671" t="str">
        <f t="shared" si="781"/>
        <v>"LiveAnimals"</v>
      </c>
      <c r="S1671" t="str">
        <f t="shared" si="782"/>
        <v>"PieceLiveAnimals"</v>
      </c>
      <c r="T1671" t="str">
        <f t="shared" si="783"/>
        <v>"checks"</v>
      </c>
      <c r="U1671" t="str">
        <f t="shared" si="784"/>
        <v>"Action"</v>
      </c>
      <c r="V1671" t="str">
        <f t="shared" si="785"/>
        <v>"Check"</v>
      </c>
      <c r="W1671">
        <f>IF($A1671="Implicit","",COUNTIFS($C$8:C1671,C1671,$A$8:A1671,"Explicit"))</f>
        <v>4</v>
      </c>
      <c r="X1671" t="str">
        <f t="shared" si="786"/>
        <v>"LiveAnimals subclass of Piece"</v>
      </c>
      <c r="Y1671" t="str">
        <f t="shared" si="787"/>
        <v>"References to the CheckActions performed on the object"</v>
      </c>
      <c r="Z1671" t="str">
        <f t="shared" si="788"/>
        <v>"true"</v>
      </c>
      <c r="AA1671" t="str">
        <f t="shared" si="789"/>
        <v>"false"</v>
      </c>
      <c r="AB1671" t="str">
        <f t="shared" si="790"/>
        <v>""</v>
      </c>
      <c r="AC1671" t="str">
        <f t="shared" si="791"/>
        <v>"https://onerecord.iata.org/ns/cargo#PieceLiveAnimals"</v>
      </c>
      <c r="AD1671" t="str">
        <f t="shared" si="792"/>
        <v>"https://onerecord.iata.org/ns/cargo#checks"</v>
      </c>
      <c r="AE1671" t="str">
        <f t="shared" si="793"/>
        <v>"https://onerecord.iata.org/ns/cargo#Check"</v>
      </c>
      <c r="AF1671" t="str">
        <f t="shared" si="794"/>
        <v>"LiveAnimals","PieceLiveAnimals","checks","Action","Check",4,"LiveAnimals subclass of Piece","References to the CheckActions performed on the object","true","false","","https://onerecord.iata.org/ns/cargo#PieceLiveAnimals","https://onerecord.iata.org/ns/cargo#checks","https://onerecord.iata.org/ns/cargo#Check"</v>
      </c>
      <c r="AG1671" t="str">
        <f t="shared" si="795"/>
        <v>"LiveAnimals.PieceLiveAnimals"</v>
      </c>
      <c r="AH1671" t="str">
        <f t="shared" si="796"/>
        <v>"checks"</v>
      </c>
      <c r="AI1671" t="str">
        <f t="shared" si="797"/>
        <v>"Action.Check"</v>
      </c>
      <c r="AJ1671" t="str">
        <f t="shared" si="798"/>
        <v>"checkedObject"</v>
      </c>
      <c r="AK1671" t="str">
        <f t="shared" si="799"/>
        <v>"hasMany"</v>
      </c>
      <c r="AL1671" t="str">
        <f t="shared" si="800"/>
        <v>"LiveAnimals.PieceLiveAnimals","checks","Action.Check","checkedObject","hasMany"</v>
      </c>
      <c r="AN1671">
        <f>COUNTIF(View_conceptual!G:G,L1671)</f>
        <v>0</v>
      </c>
      <c r="AO1671">
        <f>COUNTIF(View_conceptual!H:H,L1671)+COUNTIF(View_conceptual!I:I,N1671)</f>
        <v>0</v>
      </c>
      <c r="AQ1671" t="str">
        <f t="shared" si="801"/>
        <v/>
      </c>
      <c r="AR1671" t="str">
        <f t="shared" si="802"/>
        <v/>
      </c>
      <c r="AT1671">
        <f>COUNTIF(View_full!G:G,L1671)</f>
        <v>1</v>
      </c>
      <c r="AU1671">
        <f>COUNTIF(View_full!H:H,L1671)+COUNTIF(View_full!I:I,N1671)</f>
        <v>0</v>
      </c>
      <c r="AV1671">
        <f>COUNTIFS(Property_Manual!$A$2:$A$1206,Raw!L1671,Property_Manual!$B$2:$B$1206,Raw!M1671,Property_Manual!$C$2:$C$1206,Raw!N1671,Property_Manual!$D$2:$D$1206,Raw!O1671,Property_Manual!$F$2:$F$1206,"x")</f>
        <v>0</v>
      </c>
      <c r="AW1671" t="str">
        <f t="shared" si="803"/>
        <v>"LiveAnimals","PieceLiveAnimals","checks","Action","Check",4,"LiveAnimals subclass of Piece","References to the CheckActions performed on the object","true","false","","https://onerecord.iata.org/ns/cargo#PieceLiveAnimals","https://onerecord.iata.org/ns/cargo#checks","https://onerecord.iata.org/ns/cargo#Check"</v>
      </c>
      <c r="AX1671" t="str">
        <f t="shared" si="804"/>
        <v/>
      </c>
      <c r="AY1671" t="str">
        <f t="shared" si="805"/>
        <v/>
      </c>
    </row>
    <row r="1672" spans="1:51" x14ac:dyDescent="0.2">
      <c r="A1672" s="5" t="s">
        <v>1254</v>
      </c>
      <c r="B1672" s="5" t="s">
        <v>1199</v>
      </c>
      <c r="C1672" s="5" t="s">
        <v>204</v>
      </c>
      <c r="D1672" s="5" t="s">
        <v>43</v>
      </c>
      <c r="E1672" t="s">
        <v>1198</v>
      </c>
      <c r="F1672" s="5" t="s">
        <v>44</v>
      </c>
      <c r="H1672" t="s">
        <v>654</v>
      </c>
      <c r="I1672" s="5" t="s">
        <v>461</v>
      </c>
      <c r="J1672" s="5" t="s">
        <v>45</v>
      </c>
      <c r="K1672" s="5"/>
      <c r="L1672" t="str">
        <f t="shared" si="775"/>
        <v>PieceLiveAnimals</v>
      </c>
      <c r="M1672" t="str">
        <f t="shared" si="776"/>
        <v>externalReferences</v>
      </c>
      <c r="N1672" t="str">
        <f t="shared" si="777"/>
        <v>ExternalReference</v>
      </c>
      <c r="O1672" t="str">
        <f t="shared" si="778"/>
        <v>referenceForObjects</v>
      </c>
      <c r="P1672" t="str">
        <f t="shared" si="779"/>
        <v/>
      </c>
      <c r="Q1672" t="str">
        <f t="shared" si="780"/>
        <v>Object</v>
      </c>
      <c r="R1672" t="str">
        <f t="shared" si="781"/>
        <v>"LiveAnimals"</v>
      </c>
      <c r="S1672" t="str">
        <f t="shared" si="782"/>
        <v>"PieceLiveAnimals"</v>
      </c>
      <c r="T1672" t="str">
        <f t="shared" si="783"/>
        <v>"externalReferences"</v>
      </c>
      <c r="U1672" t="str">
        <f t="shared" si="784"/>
        <v>"Common"</v>
      </c>
      <c r="V1672" t="str">
        <f t="shared" si="785"/>
        <v>"ExternalReference"</v>
      </c>
      <c r="W1672">
        <f>IF($A1672="Implicit","",COUNTIFS($C$8:C1672,C1672,$A$8:A1672,"Explicit"))</f>
        <v>5</v>
      </c>
      <c r="X1672" t="str">
        <f t="shared" si="786"/>
        <v>"LiveAnimals subclass of Piece"</v>
      </c>
      <c r="Y1672" t="str">
        <f t="shared" si="787"/>
        <v>"References to all associated ExternalReferences"</v>
      </c>
      <c r="Z1672" t="str">
        <f t="shared" si="788"/>
        <v>"true"</v>
      </c>
      <c r="AA1672" t="str">
        <f t="shared" si="789"/>
        <v>"false"</v>
      </c>
      <c r="AB1672" t="str">
        <f t="shared" si="790"/>
        <v>""</v>
      </c>
      <c r="AC1672" t="str">
        <f t="shared" si="791"/>
        <v>"https://onerecord.iata.org/ns/cargo#PieceLiveAnimals"</v>
      </c>
      <c r="AD1672" t="str">
        <f t="shared" si="792"/>
        <v>"https://onerecord.iata.org/ns/cargo#externalReferences"</v>
      </c>
      <c r="AE1672" t="str">
        <f t="shared" si="793"/>
        <v>"https://onerecord.iata.org/ns/cargo#ExternalReference"</v>
      </c>
      <c r="AF1672" t="str">
        <f t="shared" si="794"/>
        <v>"LiveAnimals","PieceLiveAnimals","externalReferences","Common","ExternalReference",5,"LiveAnimals subclass of Piece","References to all associated ExternalReferences","true","false","","https://onerecord.iata.org/ns/cargo#PieceLiveAnimals","https://onerecord.iata.org/ns/cargo#externalReferences","https://onerecord.iata.org/ns/cargo#ExternalReference"</v>
      </c>
      <c r="AG1672" t="str">
        <f t="shared" si="795"/>
        <v>"LiveAnimals.PieceLiveAnimals"</v>
      </c>
      <c r="AH1672" t="str">
        <f t="shared" si="796"/>
        <v>"externalReferences"</v>
      </c>
      <c r="AI1672" t="str">
        <f t="shared" si="797"/>
        <v>"Common.ExternalReference"</v>
      </c>
      <c r="AJ1672" t="str">
        <f t="shared" si="798"/>
        <v>"referenceForObjects"</v>
      </c>
      <c r="AK1672" t="str">
        <f t="shared" si="799"/>
        <v>"hasMany"</v>
      </c>
      <c r="AL1672" t="str">
        <f t="shared" si="800"/>
        <v>"LiveAnimals.PieceLiveAnimals","externalReferences","Common.ExternalReference","referenceForObjects","hasMany"</v>
      </c>
      <c r="AN1672">
        <f>COUNTIF(View_conceptual!G:G,L1672)</f>
        <v>0</v>
      </c>
      <c r="AO1672">
        <f>COUNTIF(View_conceptual!H:H,L1672)+COUNTIF(View_conceptual!I:I,N1672)</f>
        <v>0</v>
      </c>
      <c r="AQ1672" t="str">
        <f t="shared" si="801"/>
        <v/>
      </c>
      <c r="AR1672" t="str">
        <f t="shared" si="802"/>
        <v/>
      </c>
      <c r="AT1672">
        <f>COUNTIF(View_full!G:G,L1672)</f>
        <v>1</v>
      </c>
      <c r="AU1672">
        <f>COUNTIF(View_full!H:H,L1672)+COUNTIF(View_full!I:I,N1672)</f>
        <v>0</v>
      </c>
      <c r="AV1672">
        <f>COUNTIFS(Property_Manual!$A$2:$A$1206,Raw!L1672,Property_Manual!$B$2:$B$1206,Raw!M1672,Property_Manual!$C$2:$C$1206,Raw!N1672,Property_Manual!$D$2:$D$1206,Raw!O1672,Property_Manual!$F$2:$F$1206,"x")</f>
        <v>0</v>
      </c>
      <c r="AW1672" t="str">
        <f t="shared" si="803"/>
        <v>"LiveAnimals","PieceLiveAnimals","externalReferences","Common","ExternalReference",5,"LiveAnimals subclass of Piece","References to all associated ExternalReferences","true","false","","https://onerecord.iata.org/ns/cargo#PieceLiveAnimals","https://onerecord.iata.org/ns/cargo#externalReferences","https://onerecord.iata.org/ns/cargo#ExternalReference"</v>
      </c>
      <c r="AX1672" t="str">
        <f t="shared" si="804"/>
        <v/>
      </c>
      <c r="AY1672" t="str">
        <f t="shared" si="805"/>
        <v/>
      </c>
    </row>
    <row r="1673" spans="1:51" x14ac:dyDescent="0.2">
      <c r="A1673" s="5" t="s">
        <v>1254</v>
      </c>
      <c r="B1673" s="5" t="s">
        <v>1199</v>
      </c>
      <c r="C1673" s="5" t="s">
        <v>204</v>
      </c>
      <c r="D1673" s="5" t="s">
        <v>111</v>
      </c>
      <c r="E1673" t="s">
        <v>1198</v>
      </c>
      <c r="F1673" s="5" t="s">
        <v>112</v>
      </c>
      <c r="H1673" t="s">
        <v>222</v>
      </c>
      <c r="I1673" s="5" t="s">
        <v>461</v>
      </c>
      <c r="J1673" s="5" t="s">
        <v>113</v>
      </c>
      <c r="K1673" s="5"/>
      <c r="L1673" t="str">
        <f t="shared" ref="L1673:L1736" si="806">SUBSTITUTE(SUBSTITUTE(SUBSTITUTE(C1673,$B$2,$A$2),$B$3,$A$3),$B$4,$A$4)</f>
        <v>PieceLiveAnimals</v>
      </c>
      <c r="M1673" t="str">
        <f t="shared" ref="M1673:M1736" si="807">SUBSTITUTE(SUBSTITUTE(SUBSTITUTE(D1673,$B$2,$A$2),$B$3,$A$3),$A$4,$B$4)</f>
        <v>attachedIotDevices</v>
      </c>
      <c r="N1673" t="str">
        <f t="shared" ref="N1673:N1736" si="808">SUBSTITUTE(SUBSTITUTE(SUBSTITUTE(F1673,$B$2,$A$2),$B$3,$A$3),$B$4,$A$4)</f>
        <v>IotDevice</v>
      </c>
      <c r="O1673" t="str">
        <f t="shared" ref="O1673:O1736" si="809">SUBSTITUTE(SUBSTITUTE(SUBSTITUTE(H1673,$B$2,$A$2),$B$3,$A$3),$B$4,$A$4)</f>
        <v>attachedToObject</v>
      </c>
      <c r="P1673" t="str">
        <f t="shared" ref="P1673:P1736" si="810">SUBSTITUTE(SUBSTITUTE(SUBSTITUTE(K1673,$B$2,$A$2),$B$3,$A$3),$B$4,$A$4)</f>
        <v/>
      </c>
      <c r="Q1673" t="str">
        <f t="shared" ref="Q1673:Q1736" si="811">IF(LEFT(N1673,3)="xsd","Data","Object")</f>
        <v>Object</v>
      </c>
      <c r="R1673" t="str">
        <f t="shared" ref="R1673:R1736" si="812">IF($A1673="Implicit","",$F$1&amp;B1673&amp;$F$1)</f>
        <v>"LiveAnimals"</v>
      </c>
      <c r="S1673" t="str">
        <f t="shared" ref="S1673:S1736" si="813">IF($A1673="Implicit","",$F$1&amp;L1673&amp;$F$1)</f>
        <v>"PieceLiveAnimals"</v>
      </c>
      <c r="T1673" t="str">
        <f t="shared" ref="T1673:T1736" si="814">IF($A1673="Implicit","",$F$1&amp;M1673&amp;$F$1)</f>
        <v>"attachedIotDevices"</v>
      </c>
      <c r="U1673" t="str">
        <f t="shared" ref="U1673:U1736" si="815">IF($A1673="Implicit","",$F$1&amp;E1673&amp;$F$1)</f>
        <v>"Common"</v>
      </c>
      <c r="V1673" t="str">
        <f t="shared" ref="V1673:V1736" si="816">IF($A1673="Implicit","",$F$1&amp;N1673&amp;$F$1)</f>
        <v>"IotDevice"</v>
      </c>
      <c r="W1673">
        <f>IF($A1673="Implicit","",COUNTIFS($C$8:C1673,C1673,$A$8:A1673,"Explicit"))</f>
        <v>6</v>
      </c>
      <c r="X1673" t="str">
        <f t="shared" ref="X1673:X1736" si="817">IF($A1673="Implicit","",$F$1&amp;SUBSTITUTE(IF(I1673=0,"",I1673),",",";")&amp;$F$1)</f>
        <v>"LiveAnimals subclass of Piece"</v>
      </c>
      <c r="Y1673" t="str">
        <f t="shared" ref="Y1673:Y1736" si="818">IF($A1673="Implicit","",$F$1&amp;SUBSTITUTE(IF(J1673=0,"",J1673),",",";")&amp;$F$1)</f>
        <v>"References to all connected IotDevices"</v>
      </c>
      <c r="Z1673" t="str">
        <f t="shared" ref="Z1673:Z1736" si="819">IF($A1673="Implicit","",$F$1&amp;IF(G1673=1,"false","true")&amp;$F$1)</f>
        <v>"true"</v>
      </c>
      <c r="AA1673" t="str">
        <f t="shared" ref="AA1673:AA1736" si="820">IF($A1673="Implicit","",$F$1&amp;IF(OR(E1673="Enum",E1673="CodeList"),"true","false")&amp;$F$1)</f>
        <v>"false"</v>
      </c>
      <c r="AB1673" t="str">
        <f t="shared" ref="AB1673:AB1736" si="821">IF($A1673="Implicit","",$F$1&amp;P1673&amp;$F$1)</f>
        <v>""</v>
      </c>
      <c r="AC1673" t="str">
        <f t="shared" ref="AC1673:AC1736" si="822">IF($A1673="Implicit","",$F$1&amp;C1673&amp;$F$1)</f>
        <v>"https://onerecord.iata.org/ns/cargo#PieceLiveAnimals"</v>
      </c>
      <c r="AD1673" t="str">
        <f t="shared" ref="AD1673:AD1736" si="823">IF($A1673="Implicit","",$F$1&amp;D1673&amp;$F$1)</f>
        <v>"https://onerecord.iata.org/ns/cargo#attachedIotDevices"</v>
      </c>
      <c r="AE1673" t="str">
        <f t="shared" ref="AE1673:AE1736" si="824">IF($A1673="Implicit","",$F$1&amp;F1673&amp;$F$1)</f>
        <v>"https://onerecord.iata.org/ns/cargo#IotDevice"</v>
      </c>
      <c r="AF1673" t="str">
        <f t="shared" ref="AF1673:AF1736" si="825">IF(A1673="Implicit","",R1673&amp;","&amp;S1673&amp;","&amp;T1673&amp;","&amp;U1673&amp;","&amp;V1673&amp;","&amp;W1673&amp;","&amp;X1673&amp;","&amp;Y1673&amp;","&amp;Z1673&amp;","&amp;AA1673&amp;","&amp;AB1673&amp;","&amp;AC1673&amp;","&amp;AD1673&amp;","&amp;AE1673)</f>
        <v>"LiveAnimals","PieceLiveAnimals","attachedIotDevices","Common","IotDevice",6,"LiveAnimals subclass of Piece","References to all connected IotDevices","true","false","","https://onerecord.iata.org/ns/cargo#PieceLiveAnimals","https://onerecord.iata.org/ns/cargo#attachedIotDevices","https://onerecord.iata.org/ns/cargo#IotDevice"</v>
      </c>
      <c r="AG1673" t="str">
        <f t="shared" ref="AG1673:AG1736" si="826">IF(Q1673="Data","",$F$1&amp;B1673&amp;"."&amp;L1673&amp;$F$1)</f>
        <v>"LiveAnimals.PieceLiveAnimals"</v>
      </c>
      <c r="AH1673" t="str">
        <f t="shared" ref="AH1673:AH1736" si="827">IF(Q1673="Data","",$F$1&amp;M1673&amp;$F$1)</f>
        <v>"attachedIotDevices"</v>
      </c>
      <c r="AI1673" t="str">
        <f t="shared" ref="AI1673:AI1736" si="828">IF(Q1673="Data","",$F$1&amp;E1673&amp;"."&amp;N1673&amp;$F$1)</f>
        <v>"Common.IotDevice"</v>
      </c>
      <c r="AJ1673" t="str">
        <f t="shared" ref="AJ1673:AJ1736" si="829">IF(Q1673="Data","",$F$1&amp;O1673&amp;$F$1)</f>
        <v>"attachedToObject"</v>
      </c>
      <c r="AK1673" t="str">
        <f t="shared" ref="AK1673:AK1736" si="830">IF(Q1673="Data","",$F$1&amp;IF(G1673=1,"hasOne","hasMany")&amp;$F$1)</f>
        <v>"hasMany"</v>
      </c>
      <c r="AL1673" t="str">
        <f t="shared" ref="AL1673:AL1736" si="831">IF(Q1673="Data","",AG1673&amp;","&amp;AH1673&amp;","&amp;AI1673&amp;","&amp;AJ1673&amp;","&amp;AK1673)</f>
        <v>"LiveAnimals.PieceLiveAnimals","attachedIotDevices","Common.IotDevice","attachedToObject","hasMany"</v>
      </c>
      <c r="AN1673">
        <f>COUNTIF(View_conceptual!G:G,L1673)</f>
        <v>0</v>
      </c>
      <c r="AO1673">
        <f>COUNTIF(View_conceptual!H:H,L1673)+COUNTIF(View_conceptual!I:I,N1673)</f>
        <v>0</v>
      </c>
      <c r="AQ1673" t="str">
        <f t="shared" ref="AQ1673:AQ1736" si="832">IF(AN1673=1,AF1673,"")</f>
        <v/>
      </c>
      <c r="AR1673" t="str">
        <f t="shared" ref="AR1673:AR1736" si="833">IF(AO1673=2,AL1673,"")</f>
        <v/>
      </c>
      <c r="AT1673">
        <f>COUNTIF(View_full!G:G,L1673)</f>
        <v>1</v>
      </c>
      <c r="AU1673">
        <f>COUNTIF(View_full!H:H,L1673)+COUNTIF(View_full!I:I,N1673)</f>
        <v>0</v>
      </c>
      <c r="AV1673">
        <f>COUNTIFS(Property_Manual!$A$2:$A$1206,Raw!L1673,Property_Manual!$B$2:$B$1206,Raw!M1673,Property_Manual!$C$2:$C$1206,Raw!N1673,Property_Manual!$D$2:$D$1206,Raw!O1673,Property_Manual!$F$2:$F$1206,"x")</f>
        <v>0</v>
      </c>
      <c r="AW1673" t="str">
        <f t="shared" ref="AW1673:AW1736" si="834">IF(AT1673=1,AF1673,"")</f>
        <v>"LiveAnimals","PieceLiveAnimals","attachedIotDevices","Common","IotDevice",6,"LiveAnimals subclass of Piece","References to all connected IotDevices","true","false","","https://onerecord.iata.org/ns/cargo#PieceLiveAnimals","https://onerecord.iata.org/ns/cargo#attachedIotDevices","https://onerecord.iata.org/ns/cargo#IotDevice"</v>
      </c>
      <c r="AX1673" t="str">
        <f t="shared" ref="AX1673:AX1736" si="835">IF(AU1673=2,AL1673,"")</f>
        <v/>
      </c>
      <c r="AY1673" t="str">
        <f t="shared" ref="AY1673:AY1736" si="836">IF(AV1673=1,AL1673,"")</f>
        <v/>
      </c>
    </row>
    <row r="1674" spans="1:51" x14ac:dyDescent="0.2">
      <c r="A1674" s="5" t="s">
        <v>1254</v>
      </c>
      <c r="B1674" s="5" t="s">
        <v>1199</v>
      </c>
      <c r="C1674" s="5" t="s">
        <v>204</v>
      </c>
      <c r="D1674" s="5" t="s">
        <v>117</v>
      </c>
      <c r="E1674" t="s">
        <v>20</v>
      </c>
      <c r="F1674" s="5" t="s">
        <v>118</v>
      </c>
      <c r="H1674" t="s">
        <v>137</v>
      </c>
      <c r="I1674" s="5" t="s">
        <v>461</v>
      </c>
      <c r="J1674" s="5" t="s">
        <v>119</v>
      </c>
      <c r="K1674" s="5" t="s">
        <v>1108</v>
      </c>
      <c r="L1674" t="str">
        <f t="shared" si="806"/>
        <v>PieceLiveAnimals</v>
      </c>
      <c r="M1674" t="str">
        <f t="shared" si="807"/>
        <v>containedItems</v>
      </c>
      <c r="N1674" t="str">
        <f t="shared" si="808"/>
        <v>Item</v>
      </c>
      <c r="O1674" t="str">
        <f t="shared" si="809"/>
        <v>inPiece</v>
      </c>
      <c r="P1674" t="str">
        <f t="shared" si="810"/>
        <v>ItemDg</v>
      </c>
      <c r="Q1674" t="str">
        <f t="shared" si="811"/>
        <v>Object</v>
      </c>
      <c r="R1674" t="str">
        <f t="shared" si="812"/>
        <v>"LiveAnimals"</v>
      </c>
      <c r="S1674" t="str">
        <f t="shared" si="813"/>
        <v>"PieceLiveAnimals"</v>
      </c>
      <c r="T1674" t="str">
        <f t="shared" si="814"/>
        <v>"containedItems"</v>
      </c>
      <c r="U1674" t="str">
        <f t="shared" si="815"/>
        <v>"Core"</v>
      </c>
      <c r="V1674" t="str">
        <f t="shared" si="816"/>
        <v>"Item"</v>
      </c>
      <c r="W1674">
        <f>IF($A1674="Implicit","",COUNTIFS($C$8:C1674,C1674,$A$8:A1674,"Explicit"))</f>
        <v>7</v>
      </c>
      <c r="X1674" t="str">
        <f t="shared" si="817"/>
        <v>"LiveAnimals subclass of Piece"</v>
      </c>
      <c r="Y1674" t="str">
        <f t="shared" si="818"/>
        <v>"Reference to the item(s) contained in the piece"</v>
      </c>
      <c r="Z1674" t="str">
        <f t="shared" si="819"/>
        <v>"true"</v>
      </c>
      <c r="AA1674" t="str">
        <f t="shared" si="820"/>
        <v>"false"</v>
      </c>
      <c r="AB1674" t="str">
        <f t="shared" si="821"/>
        <v>"ItemDg"</v>
      </c>
      <c r="AC1674" t="str">
        <f t="shared" si="822"/>
        <v>"https://onerecord.iata.org/ns/cargo#PieceLiveAnimals"</v>
      </c>
      <c r="AD1674" t="str">
        <f t="shared" si="823"/>
        <v>"https://onerecord.iata.org/ns/cargo#containedItems"</v>
      </c>
      <c r="AE1674" t="str">
        <f t="shared" si="824"/>
        <v>"https://onerecord.iata.org/ns/cargo#Item"</v>
      </c>
      <c r="AF1674" t="str">
        <f t="shared" si="825"/>
        <v>"LiveAnimals","PieceLiveAnimals","containedItems","Core","Item",7,"LiveAnimals subclass of Piece","Reference to the item(s) contained in the piece","true","false","ItemDg","https://onerecord.iata.org/ns/cargo#PieceLiveAnimals","https://onerecord.iata.org/ns/cargo#containedItems","https://onerecord.iata.org/ns/cargo#Item"</v>
      </c>
      <c r="AG1674" t="str">
        <f t="shared" si="826"/>
        <v>"LiveAnimals.PieceLiveAnimals"</v>
      </c>
      <c r="AH1674" t="str">
        <f t="shared" si="827"/>
        <v>"containedItems"</v>
      </c>
      <c r="AI1674" t="str">
        <f t="shared" si="828"/>
        <v>"Core.Item"</v>
      </c>
      <c r="AJ1674" t="str">
        <f t="shared" si="829"/>
        <v>"inPiece"</v>
      </c>
      <c r="AK1674" t="str">
        <f t="shared" si="830"/>
        <v>"hasMany"</v>
      </c>
      <c r="AL1674" t="str">
        <f t="shared" si="831"/>
        <v>"LiveAnimals.PieceLiveAnimals","containedItems","Core.Item","inPiece","hasMany"</v>
      </c>
      <c r="AN1674">
        <f>COUNTIF(View_conceptual!G:G,L1674)</f>
        <v>0</v>
      </c>
      <c r="AO1674">
        <f>COUNTIF(View_conceptual!H:H,L1674)+COUNTIF(View_conceptual!I:I,N1674)</f>
        <v>1</v>
      </c>
      <c r="AQ1674" t="str">
        <f t="shared" si="832"/>
        <v/>
      </c>
      <c r="AR1674" t="str">
        <f t="shared" si="833"/>
        <v/>
      </c>
      <c r="AT1674">
        <f>COUNTIF(View_full!G:G,L1674)</f>
        <v>1</v>
      </c>
      <c r="AU1674">
        <f>COUNTIF(View_full!H:H,L1674)+COUNTIF(View_full!I:I,N1674)</f>
        <v>1</v>
      </c>
      <c r="AV1674">
        <f>COUNTIFS(Property_Manual!$A$2:$A$1206,Raw!L1674,Property_Manual!$B$2:$B$1206,Raw!M1674,Property_Manual!$C$2:$C$1206,Raw!N1674,Property_Manual!$D$2:$D$1206,Raw!O1674,Property_Manual!$F$2:$F$1206,"x")</f>
        <v>0</v>
      </c>
      <c r="AW1674" t="str">
        <f t="shared" si="834"/>
        <v>"LiveAnimals","PieceLiveAnimals","containedItems","Core","Item",7,"LiveAnimals subclass of Piece","Reference to the item(s) contained in the piece","true","false","ItemDg","https://onerecord.iata.org/ns/cargo#PieceLiveAnimals","https://onerecord.iata.org/ns/cargo#containedItems","https://onerecord.iata.org/ns/cargo#Item"</v>
      </c>
      <c r="AX1674" t="str">
        <f t="shared" si="835"/>
        <v/>
      </c>
      <c r="AY1674" t="str">
        <f t="shared" si="836"/>
        <v/>
      </c>
    </row>
    <row r="1675" spans="1:51" x14ac:dyDescent="0.2">
      <c r="A1675" s="5" t="s">
        <v>1254</v>
      </c>
      <c r="B1675" s="5" t="s">
        <v>1199</v>
      </c>
      <c r="C1675" s="5" t="s">
        <v>204</v>
      </c>
      <c r="D1675" s="5" t="s">
        <v>120</v>
      </c>
      <c r="E1675" t="s">
        <v>20</v>
      </c>
      <c r="F1675" s="5" t="s">
        <v>109</v>
      </c>
      <c r="H1675" t="s">
        <v>137</v>
      </c>
      <c r="I1675" s="5" t="s">
        <v>461</v>
      </c>
      <c r="J1675" s="5" t="s">
        <v>121</v>
      </c>
      <c r="K1675" s="5" t="s">
        <v>1833</v>
      </c>
      <c r="L1675" t="str">
        <f t="shared" si="806"/>
        <v>PieceLiveAnimals</v>
      </c>
      <c r="M1675" t="str">
        <f t="shared" si="807"/>
        <v>containedPieces</v>
      </c>
      <c r="N1675" t="str">
        <f t="shared" si="808"/>
        <v>Piece</v>
      </c>
      <c r="O1675" t="str">
        <f t="shared" si="809"/>
        <v>inPiece</v>
      </c>
      <c r="P1675" t="str">
        <f t="shared" si="810"/>
        <v>PieceLiveAnimals|PieceDg</v>
      </c>
      <c r="Q1675" t="str">
        <f t="shared" si="811"/>
        <v>Object</v>
      </c>
      <c r="R1675" t="str">
        <f t="shared" si="812"/>
        <v>"LiveAnimals"</v>
      </c>
      <c r="S1675" t="str">
        <f t="shared" si="813"/>
        <v>"PieceLiveAnimals"</v>
      </c>
      <c r="T1675" t="str">
        <f t="shared" si="814"/>
        <v>"containedPieces"</v>
      </c>
      <c r="U1675" t="str">
        <f t="shared" si="815"/>
        <v>"Core"</v>
      </c>
      <c r="V1675" t="str">
        <f t="shared" si="816"/>
        <v>"Piece"</v>
      </c>
      <c r="W1675">
        <f>IF($A1675="Implicit","",COUNTIFS($C$8:C1675,C1675,$A$8:A1675,"Explicit"))</f>
        <v>8</v>
      </c>
      <c r="X1675" t="str">
        <f t="shared" si="817"/>
        <v>"LiveAnimals subclass of Piece"</v>
      </c>
      <c r="Y1675" t="str">
        <f t="shared" si="818"/>
        <v>"Details of contained piece(s)"</v>
      </c>
      <c r="Z1675" t="str">
        <f t="shared" si="819"/>
        <v>"true"</v>
      </c>
      <c r="AA1675" t="str">
        <f t="shared" si="820"/>
        <v>"false"</v>
      </c>
      <c r="AB1675" t="str">
        <f t="shared" si="821"/>
        <v>"PieceLiveAnimals|PieceDg"</v>
      </c>
      <c r="AC1675" t="str">
        <f t="shared" si="822"/>
        <v>"https://onerecord.iata.org/ns/cargo#PieceLiveAnimals"</v>
      </c>
      <c r="AD1675" t="str">
        <f t="shared" si="823"/>
        <v>"https://onerecord.iata.org/ns/cargo#containedPieces"</v>
      </c>
      <c r="AE1675" t="str">
        <f t="shared" si="824"/>
        <v>"https://onerecord.iata.org/ns/cargo#Piece"</v>
      </c>
      <c r="AF1675" t="str">
        <f t="shared" si="825"/>
        <v>"LiveAnimals","PieceLiveAnimals","containedPieces","Core","Piece",8,"LiveAnimals subclass of Piece","Details of contained piece(s)","true","false","PieceLiveAnimals|PieceDg","https://onerecord.iata.org/ns/cargo#PieceLiveAnimals","https://onerecord.iata.org/ns/cargo#containedPieces","https://onerecord.iata.org/ns/cargo#Piece"</v>
      </c>
      <c r="AG1675" t="str">
        <f t="shared" si="826"/>
        <v>"LiveAnimals.PieceLiveAnimals"</v>
      </c>
      <c r="AH1675" t="str">
        <f t="shared" si="827"/>
        <v>"containedPieces"</v>
      </c>
      <c r="AI1675" t="str">
        <f t="shared" si="828"/>
        <v>"Core.Piece"</v>
      </c>
      <c r="AJ1675" t="str">
        <f t="shared" si="829"/>
        <v>"inPiece"</v>
      </c>
      <c r="AK1675" t="str">
        <f t="shared" si="830"/>
        <v>"hasMany"</v>
      </c>
      <c r="AL1675" t="str">
        <f t="shared" si="831"/>
        <v>"LiveAnimals.PieceLiveAnimals","containedPieces","Core.Piece","inPiece","hasMany"</v>
      </c>
      <c r="AN1675">
        <f>COUNTIF(View_conceptual!G:G,L1675)</f>
        <v>0</v>
      </c>
      <c r="AO1675">
        <f>COUNTIF(View_conceptual!H:H,L1675)+COUNTIF(View_conceptual!I:I,N1675)</f>
        <v>1</v>
      </c>
      <c r="AQ1675" t="str">
        <f t="shared" si="832"/>
        <v/>
      </c>
      <c r="AR1675" t="str">
        <f t="shared" si="833"/>
        <v/>
      </c>
      <c r="AT1675">
        <f>COUNTIF(View_full!G:G,L1675)</f>
        <v>1</v>
      </c>
      <c r="AU1675">
        <f>COUNTIF(View_full!H:H,L1675)+COUNTIF(View_full!I:I,N1675)</f>
        <v>1</v>
      </c>
      <c r="AV1675">
        <f>COUNTIFS(Property_Manual!$A$2:$A$1206,Raw!L1675,Property_Manual!$B$2:$B$1206,Raw!M1675,Property_Manual!$C$2:$C$1206,Raw!N1675,Property_Manual!$D$2:$D$1206,Raw!O1675,Property_Manual!$F$2:$F$1206,"x")</f>
        <v>0</v>
      </c>
      <c r="AW1675" t="str">
        <f t="shared" si="834"/>
        <v>"LiveAnimals","PieceLiveAnimals","containedPieces","Core","Piece",8,"LiveAnimals subclass of Piece","Details of contained piece(s)","true","false","PieceLiveAnimals|PieceDg","https://onerecord.iata.org/ns/cargo#PieceLiveAnimals","https://onerecord.iata.org/ns/cargo#containedPieces","https://onerecord.iata.org/ns/cargo#Piece"</v>
      </c>
      <c r="AX1675" t="str">
        <f t="shared" si="835"/>
        <v/>
      </c>
      <c r="AY1675" t="str">
        <f t="shared" si="836"/>
        <v/>
      </c>
    </row>
    <row r="1676" spans="1:51" x14ac:dyDescent="0.2">
      <c r="A1676" s="5" t="s">
        <v>1254</v>
      </c>
      <c r="B1676" s="5" t="s">
        <v>1199</v>
      </c>
      <c r="C1676" s="5" t="s">
        <v>204</v>
      </c>
      <c r="D1676" s="5" t="s">
        <v>122</v>
      </c>
      <c r="E1676" t="s">
        <v>49</v>
      </c>
      <c r="F1676" s="5" t="s">
        <v>58</v>
      </c>
      <c r="G1676">
        <v>1</v>
      </c>
      <c r="I1676" s="5" t="s">
        <v>461</v>
      </c>
      <c r="J1676" s="5" t="s">
        <v>123</v>
      </c>
      <c r="K1676" s="5"/>
      <c r="L1676" t="str">
        <f t="shared" si="806"/>
        <v>PieceLiveAnimals</v>
      </c>
      <c r="M1676" t="str">
        <f t="shared" si="807"/>
        <v>contentProductionCountry</v>
      </c>
      <c r="N1676" t="str">
        <f t="shared" si="808"/>
        <v>CodeListElement</v>
      </c>
      <c r="O1676" t="str">
        <f t="shared" si="809"/>
        <v/>
      </c>
      <c r="P1676" t="str">
        <f t="shared" si="810"/>
        <v/>
      </c>
      <c r="Q1676" t="str">
        <f t="shared" si="811"/>
        <v>Object</v>
      </c>
      <c r="R1676" t="str">
        <f t="shared" si="812"/>
        <v>"LiveAnimals"</v>
      </c>
      <c r="S1676" t="str">
        <f t="shared" si="813"/>
        <v>"PieceLiveAnimals"</v>
      </c>
      <c r="T1676" t="str">
        <f t="shared" si="814"/>
        <v>"contentProductionCountry"</v>
      </c>
      <c r="U1676" t="str">
        <f t="shared" si="815"/>
        <v>"Embedded"</v>
      </c>
      <c r="V1676" t="str">
        <f t="shared" si="816"/>
        <v>"CodeListElement"</v>
      </c>
      <c r="W1676">
        <f>IF($A1676="Implicit","",COUNTIFS($C$8:C1676,C1676,$A$8:A1676,"Explicit"))</f>
        <v>9</v>
      </c>
      <c r="X1676" t="str">
        <f t="shared" si="817"/>
        <v>"LiveAnimals subclass of Piece"</v>
      </c>
      <c r="Y1676" t="str">
        <f t="shared" si="818"/>
        <v>"Goods production country; mandatory when there are no Items. Refer ISO 3166-2"</v>
      </c>
      <c r="Z1676" t="str">
        <f t="shared" si="819"/>
        <v>"false"</v>
      </c>
      <c r="AA1676" t="str">
        <f t="shared" si="820"/>
        <v>"false"</v>
      </c>
      <c r="AB1676" t="str">
        <f t="shared" si="821"/>
        <v>""</v>
      </c>
      <c r="AC1676" t="str">
        <f t="shared" si="822"/>
        <v>"https://onerecord.iata.org/ns/cargo#PieceLiveAnimals"</v>
      </c>
      <c r="AD1676" t="str">
        <f t="shared" si="823"/>
        <v>"https://onerecord.iata.org/ns/cargo#contentProductionCountry"</v>
      </c>
      <c r="AE1676" t="str">
        <f t="shared" si="824"/>
        <v>"https://onerecord.iata.org/ns/cargo#CodeListElement"</v>
      </c>
      <c r="AF1676" t="str">
        <f t="shared" si="825"/>
        <v>"LiveAnimals","PieceLiveAnimals","contentProductionCountry","Embedded","CodeListElement",9,"LiveAnimals subclass of Piece","Goods production country; mandatory when there are no Items. Refer ISO 3166-2","false","false","","https://onerecord.iata.org/ns/cargo#PieceLiveAnimals","https://onerecord.iata.org/ns/cargo#contentProductionCountry","https://onerecord.iata.org/ns/cargo#CodeListElement"</v>
      </c>
      <c r="AG1676" t="str">
        <f t="shared" si="826"/>
        <v>"LiveAnimals.PieceLiveAnimals"</v>
      </c>
      <c r="AH1676" t="str">
        <f t="shared" si="827"/>
        <v>"contentProductionCountry"</v>
      </c>
      <c r="AI1676" t="str">
        <f t="shared" si="828"/>
        <v>"Embedded.CodeListElement"</v>
      </c>
      <c r="AJ1676" t="str">
        <f t="shared" si="829"/>
        <v>""</v>
      </c>
      <c r="AK1676" t="str">
        <f t="shared" si="830"/>
        <v>"hasOne"</v>
      </c>
      <c r="AL1676" t="str">
        <f t="shared" si="831"/>
        <v>"LiveAnimals.PieceLiveAnimals","contentProductionCountry","Embedded.CodeListElement","","hasOne"</v>
      </c>
      <c r="AN1676">
        <f>COUNTIF(View_conceptual!G:G,L1676)</f>
        <v>0</v>
      </c>
      <c r="AO1676">
        <f>COUNTIF(View_conceptual!H:H,L1676)+COUNTIF(View_conceptual!I:I,N1676)</f>
        <v>0</v>
      </c>
      <c r="AQ1676" t="str">
        <f t="shared" si="832"/>
        <v/>
      </c>
      <c r="AR1676" t="str">
        <f t="shared" si="833"/>
        <v/>
      </c>
      <c r="AT1676">
        <f>COUNTIF(View_full!G:G,L1676)</f>
        <v>1</v>
      </c>
      <c r="AU1676">
        <f>COUNTIF(View_full!H:H,L1676)+COUNTIF(View_full!I:I,N1676)</f>
        <v>0</v>
      </c>
      <c r="AV1676">
        <f>COUNTIFS(Property_Manual!$A$2:$A$1206,Raw!L1676,Property_Manual!$B$2:$B$1206,Raw!M1676,Property_Manual!$C$2:$C$1206,Raw!N1676,Property_Manual!$D$2:$D$1206,Raw!O1676,Property_Manual!$F$2:$F$1206,"x")</f>
        <v>0</v>
      </c>
      <c r="AW1676" t="str">
        <f t="shared" si="834"/>
        <v>"LiveAnimals","PieceLiveAnimals","contentProductionCountry","Embedded","CodeListElement",9,"LiveAnimals subclass of Piece","Goods production country; mandatory when there are no Items. Refer ISO 3166-2","false","false","","https://onerecord.iata.org/ns/cargo#PieceLiveAnimals","https://onerecord.iata.org/ns/cargo#contentProductionCountry","https://onerecord.iata.org/ns/cargo#CodeListElement"</v>
      </c>
      <c r="AX1676" t="str">
        <f t="shared" si="835"/>
        <v/>
      </c>
      <c r="AY1676" t="str">
        <f t="shared" si="836"/>
        <v/>
      </c>
    </row>
    <row r="1677" spans="1:51" x14ac:dyDescent="0.2">
      <c r="A1677" s="5" t="s">
        <v>1254</v>
      </c>
      <c r="B1677" s="5" t="s">
        <v>1199</v>
      </c>
      <c r="C1677" s="5" t="s">
        <v>204</v>
      </c>
      <c r="D1677" s="5" t="s">
        <v>124</v>
      </c>
      <c r="E1677" t="s">
        <v>20</v>
      </c>
      <c r="F1677" s="5" t="s">
        <v>125</v>
      </c>
      <c r="H1677" t="s">
        <v>536</v>
      </c>
      <c r="I1677" s="5" t="s">
        <v>461</v>
      </c>
      <c r="J1677" s="5" t="s">
        <v>126</v>
      </c>
      <c r="K1677" s="5" t="s">
        <v>526</v>
      </c>
      <c r="L1677" t="str">
        <f t="shared" si="806"/>
        <v>PieceLiveAnimals</v>
      </c>
      <c r="M1677" t="str">
        <f t="shared" si="807"/>
        <v>contentProducts</v>
      </c>
      <c r="N1677" t="str">
        <f t="shared" si="808"/>
        <v>Product</v>
      </c>
      <c r="O1677" t="str">
        <f t="shared" si="809"/>
        <v>describedObjects</v>
      </c>
      <c r="P1677" t="str">
        <f t="shared" si="810"/>
        <v>ProductDg</v>
      </c>
      <c r="Q1677" t="str">
        <f t="shared" si="811"/>
        <v>Object</v>
      </c>
      <c r="R1677" t="str">
        <f t="shared" si="812"/>
        <v>"LiveAnimals"</v>
      </c>
      <c r="S1677" t="str">
        <f t="shared" si="813"/>
        <v>"PieceLiveAnimals"</v>
      </c>
      <c r="T1677" t="str">
        <f t="shared" si="814"/>
        <v>"contentProducts"</v>
      </c>
      <c r="U1677" t="str">
        <f t="shared" si="815"/>
        <v>"Core"</v>
      </c>
      <c r="V1677" t="str">
        <f t="shared" si="816"/>
        <v>"Product"</v>
      </c>
      <c r="W1677">
        <f>IF($A1677="Implicit","",COUNTIFS($C$8:C1677,C1677,$A$8:A1677,"Explicit"))</f>
        <v>10</v>
      </c>
      <c r="X1677" t="str">
        <f t="shared" si="817"/>
        <v>"LiveAnimals subclass of Piece"</v>
      </c>
      <c r="Y1677" t="str">
        <f t="shared" si="818"/>
        <v>"Reference to the Products describing the content of the Piece; mandatory if no data on Item level is used"</v>
      </c>
      <c r="Z1677" t="str">
        <f t="shared" si="819"/>
        <v>"true"</v>
      </c>
      <c r="AA1677" t="str">
        <f t="shared" si="820"/>
        <v>"false"</v>
      </c>
      <c r="AB1677" t="str">
        <f t="shared" si="821"/>
        <v>"ProductDg"</v>
      </c>
      <c r="AC1677" t="str">
        <f t="shared" si="822"/>
        <v>"https://onerecord.iata.org/ns/cargo#PieceLiveAnimals"</v>
      </c>
      <c r="AD1677" t="str">
        <f t="shared" si="823"/>
        <v>"https://onerecord.iata.org/ns/cargo#contentProducts"</v>
      </c>
      <c r="AE1677" t="str">
        <f t="shared" si="824"/>
        <v>"https://onerecord.iata.org/ns/cargo#Product"</v>
      </c>
      <c r="AF1677" t="str">
        <f t="shared" si="825"/>
        <v>"LiveAnimals","PieceLiveAnimals","contentProducts","Core","Product",10,"LiveAnimals subclass of Piece","Reference to the Products describing the content of the Piece; mandatory if no data on Item level is used","true","false","ProductDg","https://onerecord.iata.org/ns/cargo#PieceLiveAnimals","https://onerecord.iata.org/ns/cargo#contentProducts","https://onerecord.iata.org/ns/cargo#Product"</v>
      </c>
      <c r="AG1677" t="str">
        <f t="shared" si="826"/>
        <v>"LiveAnimals.PieceLiveAnimals"</v>
      </c>
      <c r="AH1677" t="str">
        <f t="shared" si="827"/>
        <v>"contentProducts"</v>
      </c>
      <c r="AI1677" t="str">
        <f t="shared" si="828"/>
        <v>"Core.Product"</v>
      </c>
      <c r="AJ1677" t="str">
        <f t="shared" si="829"/>
        <v>"describedObjects"</v>
      </c>
      <c r="AK1677" t="str">
        <f t="shared" si="830"/>
        <v>"hasMany"</v>
      </c>
      <c r="AL1677" t="str">
        <f t="shared" si="831"/>
        <v>"LiveAnimals.PieceLiveAnimals","contentProducts","Core.Product","describedObjects","hasMany"</v>
      </c>
      <c r="AN1677">
        <f>COUNTIF(View_conceptual!G:G,L1677)</f>
        <v>0</v>
      </c>
      <c r="AO1677">
        <f>COUNTIF(View_conceptual!H:H,L1677)+COUNTIF(View_conceptual!I:I,N1677)</f>
        <v>1</v>
      </c>
      <c r="AQ1677" t="str">
        <f t="shared" si="832"/>
        <v/>
      </c>
      <c r="AR1677" t="str">
        <f t="shared" si="833"/>
        <v/>
      </c>
      <c r="AT1677">
        <f>COUNTIF(View_full!G:G,L1677)</f>
        <v>1</v>
      </c>
      <c r="AU1677">
        <f>COUNTIF(View_full!H:H,L1677)+COUNTIF(View_full!I:I,N1677)</f>
        <v>1</v>
      </c>
      <c r="AV1677">
        <f>COUNTIFS(Property_Manual!$A$2:$A$1206,Raw!L1677,Property_Manual!$B$2:$B$1206,Raw!M1677,Property_Manual!$C$2:$C$1206,Raw!N1677,Property_Manual!$D$2:$D$1206,Raw!O1677,Property_Manual!$F$2:$F$1206,"x")</f>
        <v>0</v>
      </c>
      <c r="AW1677" t="str">
        <f t="shared" si="834"/>
        <v>"LiveAnimals","PieceLiveAnimals","contentProducts","Core","Product",10,"LiveAnimals subclass of Piece","Reference to the Products describing the content of the Piece; mandatory if no data on Item level is used","true","false","ProductDg","https://onerecord.iata.org/ns/cargo#PieceLiveAnimals","https://onerecord.iata.org/ns/cargo#contentProducts","https://onerecord.iata.org/ns/cargo#Product"</v>
      </c>
      <c r="AX1677" t="str">
        <f t="shared" si="835"/>
        <v/>
      </c>
      <c r="AY1677" t="str">
        <f t="shared" si="836"/>
        <v/>
      </c>
    </row>
    <row r="1678" spans="1:51" x14ac:dyDescent="0.2">
      <c r="A1678" s="5" t="s">
        <v>1254</v>
      </c>
      <c r="B1678" s="5" t="s">
        <v>1199</v>
      </c>
      <c r="C1678" s="5" t="s">
        <v>204</v>
      </c>
      <c r="D1678" s="5" t="s">
        <v>127</v>
      </c>
      <c r="E1678" t="s">
        <v>20</v>
      </c>
      <c r="F1678" s="5" t="s">
        <v>128</v>
      </c>
      <c r="H1678" t="s">
        <v>555</v>
      </c>
      <c r="I1678" s="5" t="s">
        <v>461</v>
      </c>
      <c r="J1678" s="5" t="s">
        <v>129</v>
      </c>
      <c r="K1678" s="5"/>
      <c r="L1678" t="str">
        <f t="shared" si="806"/>
        <v>PieceLiveAnimals</v>
      </c>
      <c r="M1678" t="str">
        <f t="shared" si="807"/>
        <v>customsInformation</v>
      </c>
      <c r="N1678" t="str">
        <f t="shared" si="808"/>
        <v>CustomsInformation</v>
      </c>
      <c r="O1678" t="str">
        <f t="shared" si="809"/>
        <v>issuedForPiece</v>
      </c>
      <c r="P1678" t="str">
        <f t="shared" si="810"/>
        <v/>
      </c>
      <c r="Q1678" t="str">
        <f t="shared" si="811"/>
        <v>Object</v>
      </c>
      <c r="R1678" t="str">
        <f t="shared" si="812"/>
        <v>"LiveAnimals"</v>
      </c>
      <c r="S1678" t="str">
        <f t="shared" si="813"/>
        <v>"PieceLiveAnimals"</v>
      </c>
      <c r="T1678" t="str">
        <f t="shared" si="814"/>
        <v>"customsInformation"</v>
      </c>
      <c r="U1678" t="str">
        <f t="shared" si="815"/>
        <v>"Core"</v>
      </c>
      <c r="V1678" t="str">
        <f t="shared" si="816"/>
        <v>"CustomsInformation"</v>
      </c>
      <c r="W1678">
        <f>IF($A1678="Implicit","",COUNTIFS($C$8:C1678,C1678,$A$8:A1678,"Explicit"))</f>
        <v>11</v>
      </c>
      <c r="X1678" t="str">
        <f t="shared" si="817"/>
        <v>"LiveAnimals subclass of Piece"</v>
      </c>
      <c r="Y1678" t="str">
        <f t="shared" si="818"/>
        <v>"Customs details"</v>
      </c>
      <c r="Z1678" t="str">
        <f t="shared" si="819"/>
        <v>"true"</v>
      </c>
      <c r="AA1678" t="str">
        <f t="shared" si="820"/>
        <v>"false"</v>
      </c>
      <c r="AB1678" t="str">
        <f t="shared" si="821"/>
        <v>""</v>
      </c>
      <c r="AC1678" t="str">
        <f t="shared" si="822"/>
        <v>"https://onerecord.iata.org/ns/cargo#PieceLiveAnimals"</v>
      </c>
      <c r="AD1678" t="str">
        <f t="shared" si="823"/>
        <v>"https://onerecord.iata.org/ns/cargo#customsInformation"</v>
      </c>
      <c r="AE1678" t="str">
        <f t="shared" si="824"/>
        <v>"https://onerecord.iata.org/ns/cargo#CustomsInformation"</v>
      </c>
      <c r="AF1678" t="str">
        <f t="shared" si="825"/>
        <v>"LiveAnimals","PieceLiveAnimals","customsInformation","Core","CustomsInformation",11,"LiveAnimals subclass of Piece","Customs details","true","false","","https://onerecord.iata.org/ns/cargo#PieceLiveAnimals","https://onerecord.iata.org/ns/cargo#customsInformation","https://onerecord.iata.org/ns/cargo#CustomsInformation"</v>
      </c>
      <c r="AG1678" t="str">
        <f t="shared" si="826"/>
        <v>"LiveAnimals.PieceLiveAnimals"</v>
      </c>
      <c r="AH1678" t="str">
        <f t="shared" si="827"/>
        <v>"customsInformation"</v>
      </c>
      <c r="AI1678" t="str">
        <f t="shared" si="828"/>
        <v>"Core.CustomsInformation"</v>
      </c>
      <c r="AJ1678" t="str">
        <f t="shared" si="829"/>
        <v>"issuedForPiece"</v>
      </c>
      <c r="AK1678" t="str">
        <f t="shared" si="830"/>
        <v>"hasMany"</v>
      </c>
      <c r="AL1678" t="str">
        <f t="shared" si="831"/>
        <v>"LiveAnimals.PieceLiveAnimals","customsInformation","Core.CustomsInformation","issuedForPiece","hasMany"</v>
      </c>
      <c r="AN1678">
        <f>COUNTIF(View_conceptual!G:G,L1678)</f>
        <v>0</v>
      </c>
      <c r="AO1678">
        <f>COUNTIF(View_conceptual!H:H,L1678)+COUNTIF(View_conceptual!I:I,N1678)</f>
        <v>0</v>
      </c>
      <c r="AQ1678" t="str">
        <f t="shared" si="832"/>
        <v/>
      </c>
      <c r="AR1678" t="str">
        <f t="shared" si="833"/>
        <v/>
      </c>
      <c r="AT1678">
        <f>COUNTIF(View_full!G:G,L1678)</f>
        <v>1</v>
      </c>
      <c r="AU1678">
        <f>COUNTIF(View_full!H:H,L1678)+COUNTIF(View_full!I:I,N1678)</f>
        <v>1</v>
      </c>
      <c r="AV1678">
        <f>COUNTIFS(Property_Manual!$A$2:$A$1206,Raw!L1678,Property_Manual!$B$2:$B$1206,Raw!M1678,Property_Manual!$C$2:$C$1206,Raw!N1678,Property_Manual!$D$2:$D$1206,Raw!O1678,Property_Manual!$F$2:$F$1206,"x")</f>
        <v>0</v>
      </c>
      <c r="AW1678" t="str">
        <f t="shared" si="834"/>
        <v>"LiveAnimals","PieceLiveAnimals","customsInformation","Core","CustomsInformation",11,"LiveAnimals subclass of Piece","Customs details","true","false","","https://onerecord.iata.org/ns/cargo#PieceLiveAnimals","https://onerecord.iata.org/ns/cargo#customsInformation","https://onerecord.iata.org/ns/cargo#CustomsInformation"</v>
      </c>
      <c r="AX1678" t="str">
        <f t="shared" si="835"/>
        <v/>
      </c>
      <c r="AY1678" t="str">
        <f t="shared" si="836"/>
        <v/>
      </c>
    </row>
    <row r="1679" spans="1:51" x14ac:dyDescent="0.2">
      <c r="A1679" s="5" t="s">
        <v>1254</v>
      </c>
      <c r="B1679" s="5" t="s">
        <v>1199</v>
      </c>
      <c r="C1679" s="5" t="s">
        <v>204</v>
      </c>
      <c r="D1679" s="5" t="s">
        <v>130</v>
      </c>
      <c r="E1679" t="s">
        <v>49</v>
      </c>
      <c r="F1679" s="5" t="s">
        <v>131</v>
      </c>
      <c r="G1679">
        <v>1</v>
      </c>
      <c r="I1679" s="5" t="s">
        <v>461</v>
      </c>
      <c r="J1679" s="5" t="s">
        <v>132</v>
      </c>
      <c r="K1679" s="5"/>
      <c r="L1679" t="str">
        <f t="shared" si="806"/>
        <v>PieceLiveAnimals</v>
      </c>
      <c r="M1679" t="str">
        <f t="shared" si="807"/>
        <v>dimensions</v>
      </c>
      <c r="N1679" t="str">
        <f t="shared" si="808"/>
        <v>Dimensions</v>
      </c>
      <c r="O1679" t="str">
        <f t="shared" si="809"/>
        <v/>
      </c>
      <c r="P1679" t="str">
        <f t="shared" si="810"/>
        <v/>
      </c>
      <c r="Q1679" t="str">
        <f t="shared" si="811"/>
        <v>Object</v>
      </c>
      <c r="R1679" t="str">
        <f t="shared" si="812"/>
        <v>"LiveAnimals"</v>
      </c>
      <c r="S1679" t="str">
        <f t="shared" si="813"/>
        <v>"PieceLiveAnimals"</v>
      </c>
      <c r="T1679" t="str">
        <f t="shared" si="814"/>
        <v>"dimensions"</v>
      </c>
      <c r="U1679" t="str">
        <f t="shared" si="815"/>
        <v>"Embedded"</v>
      </c>
      <c r="V1679" t="str">
        <f t="shared" si="816"/>
        <v>"Dimensions"</v>
      </c>
      <c r="W1679">
        <f>IF($A1679="Implicit","",COUNTIFS($C$8:C1679,C1679,$A$8:A1679,"Explicit"))</f>
        <v>12</v>
      </c>
      <c r="X1679" t="str">
        <f t="shared" si="817"/>
        <v>"LiveAnimals subclass of Piece"</v>
      </c>
      <c r="Y1679" t="str">
        <f t="shared" si="818"/>
        <v>"Dimensions details"</v>
      </c>
      <c r="Z1679" t="str">
        <f t="shared" si="819"/>
        <v>"false"</v>
      </c>
      <c r="AA1679" t="str">
        <f t="shared" si="820"/>
        <v>"false"</v>
      </c>
      <c r="AB1679" t="str">
        <f t="shared" si="821"/>
        <v>""</v>
      </c>
      <c r="AC1679" t="str">
        <f t="shared" si="822"/>
        <v>"https://onerecord.iata.org/ns/cargo#PieceLiveAnimals"</v>
      </c>
      <c r="AD1679" t="str">
        <f t="shared" si="823"/>
        <v>"https://onerecord.iata.org/ns/cargo#dimensions"</v>
      </c>
      <c r="AE1679" t="str">
        <f t="shared" si="824"/>
        <v>"https://onerecord.iata.org/ns/cargo#Dimensions"</v>
      </c>
      <c r="AF1679" t="str">
        <f t="shared" si="825"/>
        <v>"LiveAnimals","PieceLiveAnimals","dimensions","Embedded","Dimensions",12,"LiveAnimals subclass of Piece","Dimensions details","false","false","","https://onerecord.iata.org/ns/cargo#PieceLiveAnimals","https://onerecord.iata.org/ns/cargo#dimensions","https://onerecord.iata.org/ns/cargo#Dimensions"</v>
      </c>
      <c r="AG1679" t="str">
        <f t="shared" si="826"/>
        <v>"LiveAnimals.PieceLiveAnimals"</v>
      </c>
      <c r="AH1679" t="str">
        <f t="shared" si="827"/>
        <v>"dimensions"</v>
      </c>
      <c r="AI1679" t="str">
        <f t="shared" si="828"/>
        <v>"Embedded.Dimensions"</v>
      </c>
      <c r="AJ1679" t="str">
        <f t="shared" si="829"/>
        <v>""</v>
      </c>
      <c r="AK1679" t="str">
        <f t="shared" si="830"/>
        <v>"hasOne"</v>
      </c>
      <c r="AL1679" t="str">
        <f t="shared" si="831"/>
        <v>"LiveAnimals.PieceLiveAnimals","dimensions","Embedded.Dimensions","","hasOne"</v>
      </c>
      <c r="AN1679">
        <f>COUNTIF(View_conceptual!G:G,L1679)</f>
        <v>0</v>
      </c>
      <c r="AO1679">
        <f>COUNTIF(View_conceptual!H:H,L1679)+COUNTIF(View_conceptual!I:I,N1679)</f>
        <v>0</v>
      </c>
      <c r="AQ1679" t="str">
        <f t="shared" si="832"/>
        <v/>
      </c>
      <c r="AR1679" t="str">
        <f t="shared" si="833"/>
        <v/>
      </c>
      <c r="AT1679">
        <f>COUNTIF(View_full!G:G,L1679)</f>
        <v>1</v>
      </c>
      <c r="AU1679">
        <f>COUNTIF(View_full!H:H,L1679)+COUNTIF(View_full!I:I,N1679)</f>
        <v>0</v>
      </c>
      <c r="AV1679">
        <f>COUNTIFS(Property_Manual!$A$2:$A$1206,Raw!L1679,Property_Manual!$B$2:$B$1206,Raw!M1679,Property_Manual!$C$2:$C$1206,Raw!N1679,Property_Manual!$D$2:$D$1206,Raw!O1679,Property_Manual!$F$2:$F$1206,"x")</f>
        <v>0</v>
      </c>
      <c r="AW1679" t="str">
        <f t="shared" si="834"/>
        <v>"LiveAnimals","PieceLiveAnimals","dimensions","Embedded","Dimensions",12,"LiveAnimals subclass of Piece","Dimensions details","false","false","","https://onerecord.iata.org/ns/cargo#PieceLiveAnimals","https://onerecord.iata.org/ns/cargo#dimensions","https://onerecord.iata.org/ns/cargo#Dimensions"</v>
      </c>
      <c r="AX1679" t="str">
        <f t="shared" si="835"/>
        <v/>
      </c>
      <c r="AY1679" t="str">
        <f t="shared" si="836"/>
        <v/>
      </c>
    </row>
    <row r="1680" spans="1:51" x14ac:dyDescent="0.2">
      <c r="A1680" s="5" t="s">
        <v>1254</v>
      </c>
      <c r="B1680" s="5" t="s">
        <v>1199</v>
      </c>
      <c r="C1680" s="5" t="s">
        <v>204</v>
      </c>
      <c r="D1680" s="5" t="s">
        <v>133</v>
      </c>
      <c r="E1680" t="s">
        <v>49</v>
      </c>
      <c r="F1680" s="5" t="s">
        <v>58</v>
      </c>
      <c r="G1680">
        <v>1</v>
      </c>
      <c r="I1680" t="s">
        <v>461</v>
      </c>
      <c r="J1680" s="5" t="s">
        <v>134</v>
      </c>
      <c r="K1680" s="5"/>
      <c r="L1680" t="str">
        <f t="shared" si="806"/>
        <v>PieceLiveAnimals</v>
      </c>
      <c r="M1680" t="str">
        <f t="shared" si="807"/>
        <v>fulfillsUldTypeCode</v>
      </c>
      <c r="N1680" t="str">
        <f t="shared" si="808"/>
        <v>CodeListElement</v>
      </c>
      <c r="O1680" t="str">
        <f t="shared" si="809"/>
        <v/>
      </c>
      <c r="P1680" t="str">
        <f t="shared" si="810"/>
        <v/>
      </c>
      <c r="Q1680" t="str">
        <f t="shared" si="811"/>
        <v>Object</v>
      </c>
      <c r="R1680" t="str">
        <f t="shared" si="812"/>
        <v>"LiveAnimals"</v>
      </c>
      <c r="S1680" t="str">
        <f t="shared" si="813"/>
        <v>"PieceLiveAnimals"</v>
      </c>
      <c r="T1680" t="str">
        <f t="shared" si="814"/>
        <v>"fulfillsUldTypeCode"</v>
      </c>
      <c r="U1680" t="str">
        <f t="shared" si="815"/>
        <v>"Embedded"</v>
      </c>
      <c r="V1680" t="str">
        <f t="shared" si="816"/>
        <v>"CodeListElement"</v>
      </c>
      <c r="W1680">
        <f>IF($A1680="Implicit","",COUNTIFS($C$8:C1680,C1680,$A$8:A1680,"Explicit"))</f>
        <v>13</v>
      </c>
      <c r="X1680" t="str">
        <f t="shared" si="817"/>
        <v>"LiveAnimals subclass of Piece"</v>
      </c>
      <c r="Y1680" t="str">
        <f t="shared" si="818"/>
        <v>"Text holding an ULD Type Code if the Piece fulfills it before UnitComposition"</v>
      </c>
      <c r="Z1680" t="str">
        <f t="shared" si="819"/>
        <v>"false"</v>
      </c>
      <c r="AA1680" t="str">
        <f t="shared" si="820"/>
        <v>"false"</v>
      </c>
      <c r="AB1680" t="str">
        <f t="shared" si="821"/>
        <v>""</v>
      </c>
      <c r="AC1680" t="str">
        <f t="shared" si="822"/>
        <v>"https://onerecord.iata.org/ns/cargo#PieceLiveAnimals"</v>
      </c>
      <c r="AD1680" t="str">
        <f t="shared" si="823"/>
        <v>"https://onerecord.iata.org/ns/cargo#fulfillsUldTypeCode"</v>
      </c>
      <c r="AE1680" t="str">
        <f t="shared" si="824"/>
        <v>"https://onerecord.iata.org/ns/cargo#CodeListElement"</v>
      </c>
      <c r="AF1680" t="str">
        <f t="shared" si="825"/>
        <v>"LiveAnimals","PieceLiveAnimals","fulfillsUldTypeCode","Embedded","CodeListElement",13,"LiveAnimals subclass of Piece","Text holding an ULD Type Code if the Piece fulfills it before UnitComposition","false","false","","https://onerecord.iata.org/ns/cargo#PieceLiveAnimals","https://onerecord.iata.org/ns/cargo#fulfillsUldTypeCode","https://onerecord.iata.org/ns/cargo#CodeListElement"</v>
      </c>
      <c r="AG1680" t="str">
        <f t="shared" si="826"/>
        <v>"LiveAnimals.PieceLiveAnimals"</v>
      </c>
      <c r="AH1680" t="str">
        <f t="shared" si="827"/>
        <v>"fulfillsUldTypeCode"</v>
      </c>
      <c r="AI1680" t="str">
        <f t="shared" si="828"/>
        <v>"Embedded.CodeListElement"</v>
      </c>
      <c r="AJ1680" t="str">
        <f t="shared" si="829"/>
        <v>""</v>
      </c>
      <c r="AK1680" t="str">
        <f t="shared" si="830"/>
        <v>"hasOne"</v>
      </c>
      <c r="AL1680" t="str">
        <f t="shared" si="831"/>
        <v>"LiveAnimals.PieceLiveAnimals","fulfillsUldTypeCode","Embedded.CodeListElement","","hasOne"</v>
      </c>
      <c r="AN1680">
        <f>COUNTIF(View_conceptual!G:G,L1680)</f>
        <v>0</v>
      </c>
      <c r="AO1680">
        <f>COUNTIF(View_conceptual!H:H,L1680)+COUNTIF(View_conceptual!I:I,N1680)</f>
        <v>0</v>
      </c>
      <c r="AQ1680" t="str">
        <f t="shared" si="832"/>
        <v/>
      </c>
      <c r="AR1680" t="str">
        <f t="shared" si="833"/>
        <v/>
      </c>
      <c r="AT1680">
        <f>COUNTIF(View_full!G:G,L1680)</f>
        <v>1</v>
      </c>
      <c r="AU1680">
        <f>COUNTIF(View_full!H:H,L1680)+COUNTIF(View_full!I:I,N1680)</f>
        <v>0</v>
      </c>
      <c r="AV1680">
        <f>COUNTIFS(Property_Manual!$A$2:$A$1206,Raw!L1680,Property_Manual!$B$2:$B$1206,Raw!M1680,Property_Manual!$C$2:$C$1206,Raw!N1680,Property_Manual!$D$2:$D$1206,Raw!O1680,Property_Manual!$F$2:$F$1206,"x")</f>
        <v>0</v>
      </c>
      <c r="AW1680" t="str">
        <f t="shared" si="834"/>
        <v>"LiveAnimals","PieceLiveAnimals","fulfillsUldTypeCode","Embedded","CodeListElement",13,"LiveAnimals subclass of Piece","Text holding an ULD Type Code if the Piece fulfills it before UnitComposition","false","false","","https://onerecord.iata.org/ns/cargo#PieceLiveAnimals","https://onerecord.iata.org/ns/cargo#fulfillsUldTypeCode","https://onerecord.iata.org/ns/cargo#CodeListElement"</v>
      </c>
      <c r="AX1680" t="str">
        <f t="shared" si="835"/>
        <v/>
      </c>
      <c r="AY1680" t="str">
        <f t="shared" si="836"/>
        <v/>
      </c>
    </row>
    <row r="1681" spans="1:51" x14ac:dyDescent="0.2">
      <c r="A1681" s="5" t="s">
        <v>1254</v>
      </c>
      <c r="B1681" s="5" t="s">
        <v>1199</v>
      </c>
      <c r="C1681" s="5" t="s">
        <v>204</v>
      </c>
      <c r="D1681" s="5" t="s">
        <v>135</v>
      </c>
      <c r="E1681" t="s">
        <v>49</v>
      </c>
      <c r="F1681" s="5" t="s">
        <v>86</v>
      </c>
      <c r="G1681">
        <v>1</v>
      </c>
      <c r="I1681" t="s">
        <v>461</v>
      </c>
      <c r="J1681" s="5" t="s">
        <v>136</v>
      </c>
      <c r="K1681" s="5"/>
      <c r="L1681" t="str">
        <f t="shared" si="806"/>
        <v>PieceLiveAnimals</v>
      </c>
      <c r="M1681" t="str">
        <f t="shared" si="807"/>
        <v>grossWeight</v>
      </c>
      <c r="N1681" t="str">
        <f t="shared" si="808"/>
        <v>Value</v>
      </c>
      <c r="O1681" t="str">
        <f t="shared" si="809"/>
        <v/>
      </c>
      <c r="P1681" t="str">
        <f t="shared" si="810"/>
        <v/>
      </c>
      <c r="Q1681" t="str">
        <f t="shared" si="811"/>
        <v>Object</v>
      </c>
      <c r="R1681" t="str">
        <f t="shared" si="812"/>
        <v>"LiveAnimals"</v>
      </c>
      <c r="S1681" t="str">
        <f t="shared" si="813"/>
        <v>"PieceLiveAnimals"</v>
      </c>
      <c r="T1681" t="str">
        <f t="shared" si="814"/>
        <v>"grossWeight"</v>
      </c>
      <c r="U1681" t="str">
        <f t="shared" si="815"/>
        <v>"Embedded"</v>
      </c>
      <c r="V1681" t="str">
        <f t="shared" si="816"/>
        <v>"Value"</v>
      </c>
      <c r="W1681">
        <f>IF($A1681="Implicit","",COUNTIFS($C$8:C1681,C1681,$A$8:A1681,"Explicit"))</f>
        <v>14</v>
      </c>
      <c r="X1681" t="str">
        <f t="shared" si="817"/>
        <v>"LiveAnimals subclass of Piece"</v>
      </c>
      <c r="Y1681" t="str">
        <f t="shared" si="818"/>
        <v>"Weight details"</v>
      </c>
      <c r="Z1681" t="str">
        <f t="shared" si="819"/>
        <v>"false"</v>
      </c>
      <c r="AA1681" t="str">
        <f t="shared" si="820"/>
        <v>"false"</v>
      </c>
      <c r="AB1681" t="str">
        <f t="shared" si="821"/>
        <v>""</v>
      </c>
      <c r="AC1681" t="str">
        <f t="shared" si="822"/>
        <v>"https://onerecord.iata.org/ns/cargo#PieceLiveAnimals"</v>
      </c>
      <c r="AD1681" t="str">
        <f t="shared" si="823"/>
        <v>"https://onerecord.iata.org/ns/cargo#grossWeight"</v>
      </c>
      <c r="AE1681" t="str">
        <f t="shared" si="824"/>
        <v>"https://onerecord.iata.org/ns/cargo#Value"</v>
      </c>
      <c r="AF1681" t="str">
        <f t="shared" si="825"/>
        <v>"LiveAnimals","PieceLiveAnimals","grossWeight","Embedded","Value",14,"LiveAnimals subclass of Piece","Weight details","false","false","","https://onerecord.iata.org/ns/cargo#PieceLiveAnimals","https://onerecord.iata.org/ns/cargo#grossWeight","https://onerecord.iata.org/ns/cargo#Value"</v>
      </c>
      <c r="AG1681" t="str">
        <f t="shared" si="826"/>
        <v>"LiveAnimals.PieceLiveAnimals"</v>
      </c>
      <c r="AH1681" t="str">
        <f t="shared" si="827"/>
        <v>"grossWeight"</v>
      </c>
      <c r="AI1681" t="str">
        <f t="shared" si="828"/>
        <v>"Embedded.Value"</v>
      </c>
      <c r="AJ1681" t="str">
        <f t="shared" si="829"/>
        <v>""</v>
      </c>
      <c r="AK1681" t="str">
        <f t="shared" si="830"/>
        <v>"hasOne"</v>
      </c>
      <c r="AL1681" t="str">
        <f t="shared" si="831"/>
        <v>"LiveAnimals.PieceLiveAnimals","grossWeight","Embedded.Value","","hasOne"</v>
      </c>
      <c r="AN1681">
        <f>COUNTIF(View_conceptual!G:G,L1681)</f>
        <v>0</v>
      </c>
      <c r="AO1681">
        <f>COUNTIF(View_conceptual!H:H,L1681)+COUNTIF(View_conceptual!I:I,N1681)</f>
        <v>0</v>
      </c>
      <c r="AQ1681" t="str">
        <f t="shared" si="832"/>
        <v/>
      </c>
      <c r="AR1681" t="str">
        <f t="shared" si="833"/>
        <v/>
      </c>
      <c r="AT1681">
        <f>COUNTIF(View_full!G:G,L1681)</f>
        <v>1</v>
      </c>
      <c r="AU1681">
        <f>COUNTIF(View_full!H:H,L1681)+COUNTIF(View_full!I:I,N1681)</f>
        <v>0</v>
      </c>
      <c r="AV1681">
        <f>COUNTIFS(Property_Manual!$A$2:$A$1206,Raw!L1681,Property_Manual!$B$2:$B$1206,Raw!M1681,Property_Manual!$C$2:$C$1206,Raw!N1681,Property_Manual!$D$2:$D$1206,Raw!O1681,Property_Manual!$F$2:$F$1206,"x")</f>
        <v>0</v>
      </c>
      <c r="AW1681" t="str">
        <f t="shared" si="834"/>
        <v>"LiveAnimals","PieceLiveAnimals","grossWeight","Embedded","Value",14,"LiveAnimals subclass of Piece","Weight details","false","false","","https://onerecord.iata.org/ns/cargo#PieceLiveAnimals","https://onerecord.iata.org/ns/cargo#grossWeight","https://onerecord.iata.org/ns/cargo#Value"</v>
      </c>
      <c r="AX1681" t="str">
        <f t="shared" si="835"/>
        <v/>
      </c>
      <c r="AY1681" t="str">
        <f t="shared" si="836"/>
        <v/>
      </c>
    </row>
    <row r="1682" spans="1:51" x14ac:dyDescent="0.2">
      <c r="A1682" s="5" t="s">
        <v>1254</v>
      </c>
      <c r="B1682" s="5" t="s">
        <v>1199</v>
      </c>
      <c r="C1682" s="5" t="s">
        <v>204</v>
      </c>
      <c r="D1682" s="5" t="s">
        <v>139</v>
      </c>
      <c r="E1682" t="s">
        <v>3</v>
      </c>
      <c r="F1682" s="5" t="s">
        <v>140</v>
      </c>
      <c r="G1682">
        <v>1</v>
      </c>
      <c r="I1682" t="s">
        <v>461</v>
      </c>
      <c r="J1682" s="5" t="s">
        <v>141</v>
      </c>
      <c r="K1682" s="5"/>
      <c r="L1682" t="str">
        <f t="shared" si="806"/>
        <v>PieceLiveAnimals</v>
      </c>
      <c r="M1682" t="str">
        <f t="shared" si="807"/>
        <v>loadType</v>
      </c>
      <c r="N1682" t="str">
        <f t="shared" si="808"/>
        <v>LoadType</v>
      </c>
      <c r="O1682" t="str">
        <f t="shared" si="809"/>
        <v/>
      </c>
      <c r="P1682" t="str">
        <f t="shared" si="810"/>
        <v/>
      </c>
      <c r="Q1682" t="str">
        <f t="shared" si="811"/>
        <v>Object</v>
      </c>
      <c r="R1682" t="str">
        <f t="shared" si="812"/>
        <v>"LiveAnimals"</v>
      </c>
      <c r="S1682" t="str">
        <f t="shared" si="813"/>
        <v>"PieceLiveAnimals"</v>
      </c>
      <c r="T1682" t="str">
        <f t="shared" si="814"/>
        <v>"loadType"</v>
      </c>
      <c r="U1682" t="str">
        <f t="shared" si="815"/>
        <v>"Enum"</v>
      </c>
      <c r="V1682" t="str">
        <f t="shared" si="816"/>
        <v>"LoadType"</v>
      </c>
      <c r="W1682">
        <f>IF($A1682="Implicit","",COUNTIFS($C$8:C1682,C1682,$A$8:A1682,"Explicit"))</f>
        <v>15</v>
      </c>
      <c r="X1682" t="str">
        <f t="shared" si="817"/>
        <v>"LiveAnimals subclass of Piece"</v>
      </c>
      <c r="Y1682" t="str">
        <f t="shared" si="818"/>
        <v>"Load type of the shipment or piece (Bulk; ULD; Pallet; Loose)"</v>
      </c>
      <c r="Z1682" t="str">
        <f t="shared" si="819"/>
        <v>"false"</v>
      </c>
      <c r="AA1682" t="str">
        <f t="shared" si="820"/>
        <v>"true"</v>
      </c>
      <c r="AB1682" t="str">
        <f t="shared" si="821"/>
        <v>""</v>
      </c>
      <c r="AC1682" t="str">
        <f t="shared" si="822"/>
        <v>"https://onerecord.iata.org/ns/cargo#PieceLiveAnimals"</v>
      </c>
      <c r="AD1682" t="str">
        <f t="shared" si="823"/>
        <v>"https://onerecord.iata.org/ns/cargo#loadType"</v>
      </c>
      <c r="AE1682" t="str">
        <f t="shared" si="824"/>
        <v>"https://onerecord.iata.org/ns/cargo#LoadType"</v>
      </c>
      <c r="AF1682" t="str">
        <f t="shared" si="825"/>
        <v>"LiveAnimals","PieceLiveAnimals","loadType","Enum","LoadType",15,"LiveAnimals subclass of Piece","Load type of the shipment or piece (Bulk; ULD; Pallet; Loose)","false","true","","https://onerecord.iata.org/ns/cargo#PieceLiveAnimals","https://onerecord.iata.org/ns/cargo#loadType","https://onerecord.iata.org/ns/cargo#LoadType"</v>
      </c>
      <c r="AG1682" t="str">
        <f t="shared" si="826"/>
        <v>"LiveAnimals.PieceLiveAnimals"</v>
      </c>
      <c r="AH1682" t="str">
        <f t="shared" si="827"/>
        <v>"loadType"</v>
      </c>
      <c r="AI1682" t="str">
        <f t="shared" si="828"/>
        <v>"Enum.LoadType"</v>
      </c>
      <c r="AJ1682" t="str">
        <f t="shared" si="829"/>
        <v>""</v>
      </c>
      <c r="AK1682" t="str">
        <f t="shared" si="830"/>
        <v>"hasOne"</v>
      </c>
      <c r="AL1682" t="str">
        <f t="shared" si="831"/>
        <v>"LiveAnimals.PieceLiveAnimals","loadType","Enum.LoadType","","hasOne"</v>
      </c>
      <c r="AN1682">
        <f>COUNTIF(View_conceptual!G:G,L1682)</f>
        <v>0</v>
      </c>
      <c r="AO1682">
        <f>COUNTIF(View_conceptual!H:H,L1682)+COUNTIF(View_conceptual!I:I,N1682)</f>
        <v>0</v>
      </c>
      <c r="AQ1682" t="str">
        <f t="shared" si="832"/>
        <v/>
      </c>
      <c r="AR1682" t="str">
        <f t="shared" si="833"/>
        <v/>
      </c>
      <c r="AT1682">
        <f>COUNTIF(View_full!G:G,L1682)</f>
        <v>1</v>
      </c>
      <c r="AU1682">
        <f>COUNTIF(View_full!H:H,L1682)+COUNTIF(View_full!I:I,N1682)</f>
        <v>0</v>
      </c>
      <c r="AV1682">
        <f>COUNTIFS(Property_Manual!$A$2:$A$1206,Raw!L1682,Property_Manual!$B$2:$B$1206,Raw!M1682,Property_Manual!$C$2:$C$1206,Raw!N1682,Property_Manual!$D$2:$D$1206,Raw!O1682,Property_Manual!$F$2:$F$1206,"x")</f>
        <v>0</v>
      </c>
      <c r="AW1682" t="str">
        <f t="shared" si="834"/>
        <v>"LiveAnimals","PieceLiveAnimals","loadType","Enum","LoadType",15,"LiveAnimals subclass of Piece","Load type of the shipment or piece (Bulk; ULD; Pallet; Loose)","false","true","","https://onerecord.iata.org/ns/cargo#PieceLiveAnimals","https://onerecord.iata.org/ns/cargo#loadType","https://onerecord.iata.org/ns/cargo#LoadType"</v>
      </c>
      <c r="AX1682" t="str">
        <f t="shared" si="835"/>
        <v/>
      </c>
      <c r="AY1682" t="str">
        <f t="shared" si="836"/>
        <v/>
      </c>
    </row>
    <row r="1683" spans="1:51" x14ac:dyDescent="0.2">
      <c r="A1683" s="5" t="s">
        <v>1254</v>
      </c>
      <c r="B1683" s="5" t="s">
        <v>1199</v>
      </c>
      <c r="C1683" s="5" t="s">
        <v>204</v>
      </c>
      <c r="D1683" s="5" t="s">
        <v>142</v>
      </c>
      <c r="E1683" t="s">
        <v>20</v>
      </c>
      <c r="F1683" s="5" t="s">
        <v>143</v>
      </c>
      <c r="H1683" t="s">
        <v>790</v>
      </c>
      <c r="I1683" t="s">
        <v>461</v>
      </c>
      <c r="J1683" s="5" t="s">
        <v>144</v>
      </c>
      <c r="K1683" s="5"/>
      <c r="L1683" t="str">
        <f t="shared" si="806"/>
        <v>PieceLiveAnimals</v>
      </c>
      <c r="M1683" t="str">
        <f t="shared" si="807"/>
        <v>ofShipment</v>
      </c>
      <c r="N1683" t="str">
        <f t="shared" si="808"/>
        <v>Shipment</v>
      </c>
      <c r="O1683" t="str">
        <f t="shared" si="809"/>
        <v>pieces</v>
      </c>
      <c r="P1683" t="str">
        <f t="shared" si="810"/>
        <v/>
      </c>
      <c r="Q1683" t="str">
        <f t="shared" si="811"/>
        <v>Object</v>
      </c>
      <c r="R1683" t="str">
        <f t="shared" si="812"/>
        <v>"LiveAnimals"</v>
      </c>
      <c r="S1683" t="str">
        <f t="shared" si="813"/>
        <v>"PieceLiveAnimals"</v>
      </c>
      <c r="T1683" t="str">
        <f t="shared" si="814"/>
        <v>"ofShipment"</v>
      </c>
      <c r="U1683" t="str">
        <f t="shared" si="815"/>
        <v>"Core"</v>
      </c>
      <c r="V1683" t="str">
        <f t="shared" si="816"/>
        <v>"Shipment"</v>
      </c>
      <c r="W1683">
        <f>IF($A1683="Implicit","",COUNTIFS($C$8:C1683,C1683,$A$8:A1683,"Explicit"))</f>
        <v>16</v>
      </c>
      <c r="X1683" t="str">
        <f t="shared" si="817"/>
        <v>"LiveAnimals subclass of Piece"</v>
      </c>
      <c r="Y1683" t="str">
        <f t="shared" si="818"/>
        <v>"Reference to the Shipment the Piece is assigned to"</v>
      </c>
      <c r="Z1683" t="str">
        <f t="shared" si="819"/>
        <v>"true"</v>
      </c>
      <c r="AA1683" t="str">
        <f t="shared" si="820"/>
        <v>"false"</v>
      </c>
      <c r="AB1683" t="str">
        <f t="shared" si="821"/>
        <v>""</v>
      </c>
      <c r="AC1683" t="str">
        <f t="shared" si="822"/>
        <v>"https://onerecord.iata.org/ns/cargo#PieceLiveAnimals"</v>
      </c>
      <c r="AD1683" t="str">
        <f t="shared" si="823"/>
        <v>"https://onerecord.iata.org/ns/cargo#ofShipment"</v>
      </c>
      <c r="AE1683" t="str">
        <f t="shared" si="824"/>
        <v>"https://onerecord.iata.org/ns/cargo#Shipment"</v>
      </c>
      <c r="AF1683" t="str">
        <f t="shared" si="825"/>
        <v>"LiveAnimals","PieceLiveAnimals","ofShipment","Core","Shipment",16,"LiveAnimals subclass of Piece","Reference to the Shipment the Piece is assigned to","true","false","","https://onerecord.iata.org/ns/cargo#PieceLiveAnimals","https://onerecord.iata.org/ns/cargo#ofShipment","https://onerecord.iata.org/ns/cargo#Shipment"</v>
      </c>
      <c r="AG1683" t="str">
        <f t="shared" si="826"/>
        <v>"LiveAnimals.PieceLiveAnimals"</v>
      </c>
      <c r="AH1683" t="str">
        <f t="shared" si="827"/>
        <v>"ofShipment"</v>
      </c>
      <c r="AI1683" t="str">
        <f t="shared" si="828"/>
        <v>"Core.Shipment"</v>
      </c>
      <c r="AJ1683" t="str">
        <f t="shared" si="829"/>
        <v>"pieces"</v>
      </c>
      <c r="AK1683" t="str">
        <f t="shared" si="830"/>
        <v>"hasMany"</v>
      </c>
      <c r="AL1683" t="str">
        <f t="shared" si="831"/>
        <v>"LiveAnimals.PieceLiveAnimals","ofShipment","Core.Shipment","pieces","hasMany"</v>
      </c>
      <c r="AN1683">
        <f>COUNTIF(View_conceptual!G:G,L1683)</f>
        <v>0</v>
      </c>
      <c r="AO1683">
        <f>COUNTIF(View_conceptual!H:H,L1683)+COUNTIF(View_conceptual!I:I,N1683)</f>
        <v>1</v>
      </c>
      <c r="AQ1683" t="str">
        <f t="shared" si="832"/>
        <v/>
      </c>
      <c r="AR1683" t="str">
        <f t="shared" si="833"/>
        <v/>
      </c>
      <c r="AT1683">
        <f>COUNTIF(View_full!G:G,L1683)</f>
        <v>1</v>
      </c>
      <c r="AU1683">
        <f>COUNTIF(View_full!H:H,L1683)+COUNTIF(View_full!I:I,N1683)</f>
        <v>1</v>
      </c>
      <c r="AV1683">
        <f>COUNTIFS(Property_Manual!$A$2:$A$1206,Raw!L1683,Property_Manual!$B$2:$B$1206,Raw!M1683,Property_Manual!$C$2:$C$1206,Raw!N1683,Property_Manual!$D$2:$D$1206,Raw!O1683,Property_Manual!$F$2:$F$1206,"x")</f>
        <v>0</v>
      </c>
      <c r="AW1683" t="str">
        <f t="shared" si="834"/>
        <v>"LiveAnimals","PieceLiveAnimals","ofShipment","Core","Shipment",16,"LiveAnimals subclass of Piece","Reference to the Shipment the Piece is assigned to","true","false","","https://onerecord.iata.org/ns/cargo#PieceLiveAnimals","https://onerecord.iata.org/ns/cargo#ofShipment","https://onerecord.iata.org/ns/cargo#Shipment"</v>
      </c>
      <c r="AX1683" t="str">
        <f t="shared" si="835"/>
        <v/>
      </c>
      <c r="AY1683" t="str">
        <f t="shared" si="836"/>
        <v/>
      </c>
    </row>
    <row r="1684" spans="1:51" x14ac:dyDescent="0.2">
      <c r="A1684" s="5" t="s">
        <v>1254</v>
      </c>
      <c r="B1684" s="5" t="s">
        <v>1199</v>
      </c>
      <c r="C1684" s="5" t="s">
        <v>204</v>
      </c>
      <c r="D1684" s="5" t="s">
        <v>148</v>
      </c>
      <c r="E1684" t="s">
        <v>1197</v>
      </c>
      <c r="F1684" s="5" t="s">
        <v>2224</v>
      </c>
      <c r="G1684">
        <v>1</v>
      </c>
      <c r="I1684" t="s">
        <v>461</v>
      </c>
      <c r="J1684" s="5" t="s">
        <v>149</v>
      </c>
      <c r="K1684" s="5"/>
      <c r="L1684" t="str">
        <f t="shared" si="806"/>
        <v>PieceLiveAnimals</v>
      </c>
      <c r="M1684" t="str">
        <f t="shared" si="807"/>
        <v>packageMarkCoded</v>
      </c>
      <c r="N1684" t="str">
        <f t="shared" si="808"/>
        <v>PackageMarkCode</v>
      </c>
      <c r="O1684" t="str">
        <f t="shared" si="809"/>
        <v/>
      </c>
      <c r="P1684" t="str">
        <f t="shared" si="810"/>
        <v/>
      </c>
      <c r="Q1684" t="str">
        <f t="shared" si="811"/>
        <v>Object</v>
      </c>
      <c r="R1684" t="str">
        <f t="shared" si="812"/>
        <v>"LiveAnimals"</v>
      </c>
      <c r="S1684" t="str">
        <f t="shared" si="813"/>
        <v>"PieceLiveAnimals"</v>
      </c>
      <c r="T1684" t="str">
        <f t="shared" si="814"/>
        <v>"packageMarkCoded"</v>
      </c>
      <c r="U1684" t="str">
        <f t="shared" si="815"/>
        <v>"CodeList"</v>
      </c>
      <c r="V1684" t="str">
        <f t="shared" si="816"/>
        <v>"PackageMarkCode"</v>
      </c>
      <c r="W1684">
        <f>IF($A1684="Implicit","",COUNTIFS($C$8:C1684,C1684,$A$8:A1684,"Explicit"))</f>
        <v>17</v>
      </c>
      <c r="X1684" t="str">
        <f t="shared" si="817"/>
        <v>"LiveAnimals subclass of Piece"</v>
      </c>
      <c r="Y1684" t="str">
        <f t="shared" si="818"/>
        <v>"Reference identifying how the package is marked. Field is hardcode to "SSCC-18"; "UPC" or "Other""</v>
      </c>
      <c r="Z1684" t="str">
        <f t="shared" si="819"/>
        <v>"false"</v>
      </c>
      <c r="AA1684" t="str">
        <f t="shared" si="820"/>
        <v>"true"</v>
      </c>
      <c r="AB1684" t="str">
        <f t="shared" si="821"/>
        <v>""</v>
      </c>
      <c r="AC1684" t="str">
        <f t="shared" si="822"/>
        <v>"https://onerecord.iata.org/ns/cargo#PieceLiveAnimals"</v>
      </c>
      <c r="AD1684" t="str">
        <f t="shared" si="823"/>
        <v>"https://onerecord.iata.org/ns/cargo#packageMarkCoded"</v>
      </c>
      <c r="AE1684" t="str">
        <f t="shared" si="824"/>
        <v>"https://onerecord.iata.org/ns/code-lists/PackageMarkCode"</v>
      </c>
      <c r="AF1684" t="str">
        <f t="shared" si="825"/>
        <v>"LiveAnimals","PieceLiveAnimals","packageMarkCoded","CodeList","PackageMarkCode",17,"LiveAnimals subclass of Piece","Reference identifying how the package is marked. Field is hardcode to "SSCC-18"; "UPC" or "Other"","false","true","","https://onerecord.iata.org/ns/cargo#PieceLiveAnimals","https://onerecord.iata.org/ns/cargo#packageMarkCoded","https://onerecord.iata.org/ns/code-lists/PackageMarkCode"</v>
      </c>
      <c r="AG1684" t="str">
        <f t="shared" si="826"/>
        <v>"LiveAnimals.PieceLiveAnimals"</v>
      </c>
      <c r="AH1684" t="str">
        <f t="shared" si="827"/>
        <v>"packageMarkCoded"</v>
      </c>
      <c r="AI1684" t="str">
        <f t="shared" si="828"/>
        <v>"CodeList.PackageMarkCode"</v>
      </c>
      <c r="AJ1684" t="str">
        <f t="shared" si="829"/>
        <v>""</v>
      </c>
      <c r="AK1684" t="str">
        <f t="shared" si="830"/>
        <v>"hasOne"</v>
      </c>
      <c r="AL1684" t="str">
        <f t="shared" si="831"/>
        <v>"LiveAnimals.PieceLiveAnimals","packageMarkCoded","CodeList.PackageMarkCode","","hasOne"</v>
      </c>
      <c r="AN1684">
        <f>COUNTIF(View_conceptual!G:G,L1684)</f>
        <v>0</v>
      </c>
      <c r="AO1684">
        <f>COUNTIF(View_conceptual!H:H,L1684)+COUNTIF(View_conceptual!I:I,N1684)</f>
        <v>0</v>
      </c>
      <c r="AQ1684" t="str">
        <f t="shared" si="832"/>
        <v/>
      </c>
      <c r="AR1684" t="str">
        <f t="shared" si="833"/>
        <v/>
      </c>
      <c r="AT1684">
        <f>COUNTIF(View_full!G:G,L1684)</f>
        <v>1</v>
      </c>
      <c r="AU1684">
        <f>COUNTIF(View_full!H:H,L1684)+COUNTIF(View_full!I:I,N1684)</f>
        <v>0</v>
      </c>
      <c r="AV1684">
        <f>COUNTIFS(Property_Manual!$A$2:$A$1206,Raw!L1684,Property_Manual!$B$2:$B$1206,Raw!M1684,Property_Manual!$C$2:$C$1206,Raw!N1684,Property_Manual!$D$2:$D$1206,Raw!O1684,Property_Manual!$F$2:$F$1206,"x")</f>
        <v>0</v>
      </c>
      <c r="AW1684" t="str">
        <f t="shared" si="834"/>
        <v>"LiveAnimals","PieceLiveAnimals","packageMarkCoded","CodeList","PackageMarkCode",17,"LiveAnimals subclass of Piece","Reference identifying how the package is marked. Field is hardcode to "SSCC-18"; "UPC" or "Other"","false","true","","https://onerecord.iata.org/ns/cargo#PieceLiveAnimals","https://onerecord.iata.org/ns/cargo#packageMarkCoded","https://onerecord.iata.org/ns/code-lists/PackageMarkCode"</v>
      </c>
      <c r="AX1684" t="str">
        <f t="shared" si="835"/>
        <v/>
      </c>
      <c r="AY1684" t="str">
        <f t="shared" si="836"/>
        <v/>
      </c>
    </row>
    <row r="1685" spans="1:51" x14ac:dyDescent="0.2">
      <c r="A1685" s="5" t="s">
        <v>1254</v>
      </c>
      <c r="B1685" s="5" t="s">
        <v>1199</v>
      </c>
      <c r="C1685" s="5" t="s">
        <v>204</v>
      </c>
      <c r="D1685" s="5" t="s">
        <v>153</v>
      </c>
      <c r="E1685" t="s">
        <v>20</v>
      </c>
      <c r="F1685" s="5" t="s">
        <v>154</v>
      </c>
      <c r="H1685" t="s">
        <v>555</v>
      </c>
      <c r="I1685" t="s">
        <v>461</v>
      </c>
      <c r="J1685" s="5" t="s">
        <v>155</v>
      </c>
      <c r="K1685" s="5"/>
      <c r="L1685" t="str">
        <f t="shared" si="806"/>
        <v>PieceLiveAnimals</v>
      </c>
      <c r="M1685" t="str">
        <f t="shared" si="807"/>
        <v>securityDeclarations</v>
      </c>
      <c r="N1685" t="str">
        <f t="shared" si="808"/>
        <v>SecurityDeclaration</v>
      </c>
      <c r="O1685" t="str">
        <f t="shared" si="809"/>
        <v>issuedForPiece</v>
      </c>
      <c r="P1685" t="str">
        <f t="shared" si="810"/>
        <v/>
      </c>
      <c r="Q1685" t="str">
        <f t="shared" si="811"/>
        <v>Object</v>
      </c>
      <c r="R1685" t="str">
        <f t="shared" si="812"/>
        <v>"LiveAnimals"</v>
      </c>
      <c r="S1685" t="str">
        <f t="shared" si="813"/>
        <v>"PieceLiveAnimals"</v>
      </c>
      <c r="T1685" t="str">
        <f t="shared" si="814"/>
        <v>"securityDeclarations"</v>
      </c>
      <c r="U1685" t="str">
        <f t="shared" si="815"/>
        <v>"Core"</v>
      </c>
      <c r="V1685" t="str">
        <f t="shared" si="816"/>
        <v>"SecurityDeclaration"</v>
      </c>
      <c r="W1685">
        <f>IF($A1685="Implicit","",COUNTIFS($C$8:C1685,C1685,$A$8:A1685,"Explicit"))</f>
        <v>18</v>
      </c>
      <c r="X1685" t="str">
        <f t="shared" si="817"/>
        <v>"LiveAnimals subclass of Piece"</v>
      </c>
      <c r="Y1685" t="str">
        <f t="shared" si="818"/>
        <v>"Security details of the piece"</v>
      </c>
      <c r="Z1685" t="str">
        <f t="shared" si="819"/>
        <v>"true"</v>
      </c>
      <c r="AA1685" t="str">
        <f t="shared" si="820"/>
        <v>"false"</v>
      </c>
      <c r="AB1685" t="str">
        <f t="shared" si="821"/>
        <v>""</v>
      </c>
      <c r="AC1685" t="str">
        <f t="shared" si="822"/>
        <v>"https://onerecord.iata.org/ns/cargo#PieceLiveAnimals"</v>
      </c>
      <c r="AD1685" t="str">
        <f t="shared" si="823"/>
        <v>"https://onerecord.iata.org/ns/cargo#securityDeclarations"</v>
      </c>
      <c r="AE1685" t="str">
        <f t="shared" si="824"/>
        <v>"https://onerecord.iata.org/ns/cargo#SecurityDeclaration"</v>
      </c>
      <c r="AF1685" t="str">
        <f t="shared" si="825"/>
        <v>"LiveAnimals","PieceLiveAnimals","securityDeclarations","Core","SecurityDeclaration",18,"LiveAnimals subclass of Piece","Security details of the piece","true","false","","https://onerecord.iata.org/ns/cargo#PieceLiveAnimals","https://onerecord.iata.org/ns/cargo#securityDeclarations","https://onerecord.iata.org/ns/cargo#SecurityDeclaration"</v>
      </c>
      <c r="AG1685" t="str">
        <f t="shared" si="826"/>
        <v>"LiveAnimals.PieceLiveAnimals"</v>
      </c>
      <c r="AH1685" t="str">
        <f t="shared" si="827"/>
        <v>"securityDeclarations"</v>
      </c>
      <c r="AI1685" t="str">
        <f t="shared" si="828"/>
        <v>"Core.SecurityDeclaration"</v>
      </c>
      <c r="AJ1685" t="str">
        <f t="shared" si="829"/>
        <v>"issuedForPiece"</v>
      </c>
      <c r="AK1685" t="str">
        <f t="shared" si="830"/>
        <v>"hasMany"</v>
      </c>
      <c r="AL1685" t="str">
        <f t="shared" si="831"/>
        <v>"LiveAnimals.PieceLiveAnimals","securityDeclarations","Core.SecurityDeclaration","issuedForPiece","hasMany"</v>
      </c>
      <c r="AN1685">
        <f>COUNTIF(View_conceptual!G:G,L1685)</f>
        <v>0</v>
      </c>
      <c r="AO1685">
        <f>COUNTIF(View_conceptual!H:H,L1685)+COUNTIF(View_conceptual!I:I,N1685)</f>
        <v>0</v>
      </c>
      <c r="AQ1685" t="str">
        <f t="shared" si="832"/>
        <v/>
      </c>
      <c r="AR1685" t="str">
        <f t="shared" si="833"/>
        <v/>
      </c>
      <c r="AT1685">
        <f>COUNTIF(View_full!G:G,L1685)</f>
        <v>1</v>
      </c>
      <c r="AU1685">
        <f>COUNTIF(View_full!H:H,L1685)+COUNTIF(View_full!I:I,N1685)</f>
        <v>1</v>
      </c>
      <c r="AV1685">
        <f>COUNTIFS(Property_Manual!$A$2:$A$1206,Raw!L1685,Property_Manual!$B$2:$B$1206,Raw!M1685,Property_Manual!$C$2:$C$1206,Raw!N1685,Property_Manual!$D$2:$D$1206,Raw!O1685,Property_Manual!$F$2:$F$1206,"x")</f>
        <v>0</v>
      </c>
      <c r="AW1685" t="str">
        <f t="shared" si="834"/>
        <v>"LiveAnimals","PieceLiveAnimals","securityDeclarations","Core","SecurityDeclaration",18,"LiveAnimals subclass of Piece","Security details of the piece","true","false","","https://onerecord.iata.org/ns/cargo#PieceLiveAnimals","https://onerecord.iata.org/ns/cargo#securityDeclarations","https://onerecord.iata.org/ns/cargo#SecurityDeclaration"</v>
      </c>
      <c r="AX1685" t="str">
        <f t="shared" si="835"/>
        <v/>
      </c>
      <c r="AY1685" t="str">
        <f t="shared" si="836"/>
        <v/>
      </c>
    </row>
    <row r="1686" spans="1:51" x14ac:dyDescent="0.2">
      <c r="A1686" s="5" t="s">
        <v>1254</v>
      </c>
      <c r="B1686" s="5" t="s">
        <v>1199</v>
      </c>
      <c r="C1686" s="5" t="s">
        <v>204</v>
      </c>
      <c r="D1686" s="5" t="s">
        <v>182</v>
      </c>
      <c r="E1686" t="s">
        <v>49</v>
      </c>
      <c r="F1686" s="5" t="s">
        <v>183</v>
      </c>
      <c r="G1686">
        <v>1</v>
      </c>
      <c r="I1686" t="s">
        <v>461</v>
      </c>
      <c r="J1686" s="5" t="s">
        <v>184</v>
      </c>
      <c r="K1686" s="5"/>
      <c r="L1686" t="str">
        <f t="shared" si="806"/>
        <v>PieceLiveAnimals</v>
      </c>
      <c r="M1686" t="str">
        <f t="shared" si="807"/>
        <v>temperatureInstructions</v>
      </c>
      <c r="N1686" t="str">
        <f t="shared" si="808"/>
        <v>TemperatureInstructions</v>
      </c>
      <c r="O1686" t="str">
        <f t="shared" si="809"/>
        <v/>
      </c>
      <c r="P1686" t="str">
        <f t="shared" si="810"/>
        <v/>
      </c>
      <c r="Q1686" t="str">
        <f t="shared" si="811"/>
        <v>Object</v>
      </c>
      <c r="R1686" t="str">
        <f t="shared" si="812"/>
        <v>"LiveAnimals"</v>
      </c>
      <c r="S1686" t="str">
        <f t="shared" si="813"/>
        <v>"PieceLiveAnimals"</v>
      </c>
      <c r="T1686" t="str">
        <f t="shared" si="814"/>
        <v>"temperatureInstructions"</v>
      </c>
      <c r="U1686" t="str">
        <f t="shared" si="815"/>
        <v>"Embedded"</v>
      </c>
      <c r="V1686" t="str">
        <f t="shared" si="816"/>
        <v>"TemperatureInstructions"</v>
      </c>
      <c r="W1686">
        <f>IF($A1686="Implicit","",COUNTIFS($C$8:C1686,C1686,$A$8:A1686,"Explicit"))</f>
        <v>19</v>
      </c>
      <c r="X1686" t="str">
        <f t="shared" si="817"/>
        <v>"LiveAnimals subclass of Piece"</v>
      </c>
      <c r="Y1686" t="str">
        <f t="shared" si="818"/>
        <v>"Temperature instructions if a specific range"</v>
      </c>
      <c r="Z1686" t="str">
        <f t="shared" si="819"/>
        <v>"false"</v>
      </c>
      <c r="AA1686" t="str">
        <f t="shared" si="820"/>
        <v>"false"</v>
      </c>
      <c r="AB1686" t="str">
        <f t="shared" si="821"/>
        <v>""</v>
      </c>
      <c r="AC1686" t="str">
        <f t="shared" si="822"/>
        <v>"https://onerecord.iata.org/ns/cargo#PieceLiveAnimals"</v>
      </c>
      <c r="AD1686" t="str">
        <f t="shared" si="823"/>
        <v>"https://onerecord.iata.org/ns/cargo#temperatureInstructions"</v>
      </c>
      <c r="AE1686" t="str">
        <f t="shared" si="824"/>
        <v>"https://onerecord.iata.org/ns/cargo#TemperatureInstructions"</v>
      </c>
      <c r="AF1686" t="str">
        <f t="shared" si="825"/>
        <v>"LiveAnimals","PieceLiveAnimals","temperatureInstructions","Embedded","TemperatureInstructions",19,"LiveAnimals subclass of Piece","Temperature instructions if a specific range","false","false","","https://onerecord.iata.org/ns/cargo#PieceLiveAnimals","https://onerecord.iata.org/ns/cargo#temperatureInstructions","https://onerecord.iata.org/ns/cargo#TemperatureInstructions"</v>
      </c>
      <c r="AG1686" t="str">
        <f t="shared" si="826"/>
        <v>"LiveAnimals.PieceLiveAnimals"</v>
      </c>
      <c r="AH1686" t="str">
        <f t="shared" si="827"/>
        <v>"temperatureInstructions"</v>
      </c>
      <c r="AI1686" t="str">
        <f t="shared" si="828"/>
        <v>"Embedded.TemperatureInstructions"</v>
      </c>
      <c r="AJ1686" t="str">
        <f t="shared" si="829"/>
        <v>""</v>
      </c>
      <c r="AK1686" t="str">
        <f t="shared" si="830"/>
        <v>"hasOne"</v>
      </c>
      <c r="AL1686" t="str">
        <f t="shared" si="831"/>
        <v>"LiveAnimals.PieceLiveAnimals","temperatureInstructions","Embedded.TemperatureInstructions","","hasOne"</v>
      </c>
      <c r="AN1686">
        <f>COUNTIF(View_conceptual!G:G,L1686)</f>
        <v>0</v>
      </c>
      <c r="AO1686">
        <f>COUNTIF(View_conceptual!H:H,L1686)+COUNTIF(View_conceptual!I:I,N1686)</f>
        <v>0</v>
      </c>
      <c r="AQ1686" t="str">
        <f t="shared" si="832"/>
        <v/>
      </c>
      <c r="AR1686" t="str">
        <f t="shared" si="833"/>
        <v/>
      </c>
      <c r="AT1686">
        <f>COUNTIF(View_full!G:G,L1686)</f>
        <v>1</v>
      </c>
      <c r="AU1686">
        <f>COUNTIF(View_full!H:H,L1686)+COUNTIF(View_full!I:I,N1686)</f>
        <v>0</v>
      </c>
      <c r="AV1686">
        <f>COUNTIFS(Property_Manual!$A$2:$A$1206,Raw!L1686,Property_Manual!$B$2:$B$1206,Raw!M1686,Property_Manual!$C$2:$C$1206,Raw!N1686,Property_Manual!$D$2:$D$1206,Raw!O1686,Property_Manual!$F$2:$F$1206,"x")</f>
        <v>0</v>
      </c>
      <c r="AW1686" t="str">
        <f t="shared" si="834"/>
        <v>"LiveAnimals","PieceLiveAnimals","temperatureInstructions","Embedded","TemperatureInstructions",19,"LiveAnimals subclass of Piece","Temperature instructions if a specific range","false","false","","https://onerecord.iata.org/ns/cargo#PieceLiveAnimals","https://onerecord.iata.org/ns/cargo#temperatureInstructions","https://onerecord.iata.org/ns/cargo#TemperatureInstructions"</v>
      </c>
      <c r="AX1686" t="str">
        <f t="shared" si="835"/>
        <v/>
      </c>
      <c r="AY1686" t="str">
        <f t="shared" si="836"/>
        <v/>
      </c>
    </row>
    <row r="1687" spans="1:51" x14ac:dyDescent="0.2">
      <c r="A1687" s="5" t="s">
        <v>1254</v>
      </c>
      <c r="B1687" s="5" t="s">
        <v>1199</v>
      </c>
      <c r="C1687" s="5" t="s">
        <v>204</v>
      </c>
      <c r="D1687" s="5" t="s">
        <v>464</v>
      </c>
      <c r="E1687" t="s">
        <v>49</v>
      </c>
      <c r="F1687" s="5" t="s">
        <v>58</v>
      </c>
      <c r="G1687">
        <v>1</v>
      </c>
      <c r="I1687" t="s">
        <v>461</v>
      </c>
      <c r="J1687" s="5" t="s">
        <v>465</v>
      </c>
      <c r="K1687" s="5"/>
      <c r="L1687" t="str">
        <f t="shared" si="806"/>
        <v>PieceLiveAnimals</v>
      </c>
      <c r="M1687" t="str">
        <f t="shared" si="807"/>
        <v>exportTradeCountry</v>
      </c>
      <c r="N1687" t="str">
        <f t="shared" si="808"/>
        <v>CodeListElement</v>
      </c>
      <c r="O1687" t="str">
        <f t="shared" si="809"/>
        <v/>
      </c>
      <c r="P1687" t="str">
        <f t="shared" si="810"/>
        <v/>
      </c>
      <c r="Q1687" t="str">
        <f t="shared" si="811"/>
        <v>Object</v>
      </c>
      <c r="R1687" t="str">
        <f t="shared" si="812"/>
        <v>"LiveAnimals"</v>
      </c>
      <c r="S1687" t="str">
        <f t="shared" si="813"/>
        <v>"PieceLiveAnimals"</v>
      </c>
      <c r="T1687" t="str">
        <f t="shared" si="814"/>
        <v>"exportTradeCountry"</v>
      </c>
      <c r="U1687" t="str">
        <f t="shared" si="815"/>
        <v>"Embedded"</v>
      </c>
      <c r="V1687" t="str">
        <f t="shared" si="816"/>
        <v>"CodeListElement"</v>
      </c>
      <c r="W1687">
        <f>IF($A1687="Implicit","",COUNTIFS($C$8:C1687,C1687,$A$8:A1687,"Explicit"))</f>
        <v>20</v>
      </c>
      <c r="X1687" t="str">
        <f t="shared" si="817"/>
        <v>"LiveAnimals subclass of Piece"</v>
      </c>
      <c r="Y1687" t="str">
        <f t="shared" si="818"/>
        <v>"Country of last re-export (box 12a). Refer ISO 3166-2"</v>
      </c>
      <c r="Z1687" t="str">
        <f t="shared" si="819"/>
        <v>"false"</v>
      </c>
      <c r="AA1687" t="str">
        <f t="shared" si="820"/>
        <v>"false"</v>
      </c>
      <c r="AB1687" t="str">
        <f t="shared" si="821"/>
        <v>""</v>
      </c>
      <c r="AC1687" t="str">
        <f t="shared" si="822"/>
        <v>"https://onerecord.iata.org/ns/cargo#PieceLiveAnimals"</v>
      </c>
      <c r="AD1687" t="str">
        <f t="shared" si="823"/>
        <v>"https://onerecord.iata.org/ns/cargo#exportTradeCountry"</v>
      </c>
      <c r="AE1687" t="str">
        <f t="shared" si="824"/>
        <v>"https://onerecord.iata.org/ns/cargo#CodeListElement"</v>
      </c>
      <c r="AF1687" t="str">
        <f t="shared" si="825"/>
        <v>"LiveAnimals","PieceLiveAnimals","exportTradeCountry","Embedded","CodeListElement",20,"LiveAnimals subclass of Piece","Country of last re-export (box 12a). Refer ISO 3166-2","false","false","","https://onerecord.iata.org/ns/cargo#PieceLiveAnimals","https://onerecord.iata.org/ns/cargo#exportTradeCountry","https://onerecord.iata.org/ns/cargo#CodeListElement"</v>
      </c>
      <c r="AG1687" t="str">
        <f t="shared" si="826"/>
        <v>"LiveAnimals.PieceLiveAnimals"</v>
      </c>
      <c r="AH1687" t="str">
        <f t="shared" si="827"/>
        <v>"exportTradeCountry"</v>
      </c>
      <c r="AI1687" t="str">
        <f t="shared" si="828"/>
        <v>"Embedded.CodeListElement"</v>
      </c>
      <c r="AJ1687" t="str">
        <f t="shared" si="829"/>
        <v>""</v>
      </c>
      <c r="AK1687" t="str">
        <f t="shared" si="830"/>
        <v>"hasOne"</v>
      </c>
      <c r="AL1687" t="str">
        <f t="shared" si="831"/>
        <v>"LiveAnimals.PieceLiveAnimals","exportTradeCountry","Embedded.CodeListElement","","hasOne"</v>
      </c>
      <c r="AN1687">
        <f>COUNTIF(View_conceptual!G:G,L1687)</f>
        <v>0</v>
      </c>
      <c r="AO1687">
        <f>COUNTIF(View_conceptual!H:H,L1687)+COUNTIF(View_conceptual!I:I,N1687)</f>
        <v>0</v>
      </c>
      <c r="AQ1687" t="str">
        <f t="shared" si="832"/>
        <v/>
      </c>
      <c r="AR1687" t="str">
        <f t="shared" si="833"/>
        <v/>
      </c>
      <c r="AT1687">
        <f>COUNTIF(View_full!G:G,L1687)</f>
        <v>1</v>
      </c>
      <c r="AU1687">
        <f>COUNTIF(View_full!H:H,L1687)+COUNTIF(View_full!I:I,N1687)</f>
        <v>0</v>
      </c>
      <c r="AV1687">
        <f>COUNTIFS(Property_Manual!$A$2:$A$1206,Raw!L1687,Property_Manual!$B$2:$B$1206,Raw!M1687,Property_Manual!$C$2:$C$1206,Raw!N1687,Property_Manual!$D$2:$D$1206,Raw!O1687,Property_Manual!$F$2:$F$1206,"x")</f>
        <v>0</v>
      </c>
      <c r="AW1687" t="str">
        <f t="shared" si="834"/>
        <v>"LiveAnimals","PieceLiveAnimals","exportTradeCountry","Embedded","CodeListElement",20,"LiveAnimals subclass of Piece","Country of last re-export (box 12a). Refer ISO 3166-2","false","false","","https://onerecord.iata.org/ns/cargo#PieceLiveAnimals","https://onerecord.iata.org/ns/cargo#exportTradeCountry","https://onerecord.iata.org/ns/cargo#CodeListElement"</v>
      </c>
      <c r="AX1687" t="str">
        <f t="shared" si="835"/>
        <v/>
      </c>
      <c r="AY1687" t="str">
        <f t="shared" si="836"/>
        <v/>
      </c>
    </row>
    <row r="1688" spans="1:51" x14ac:dyDescent="0.2">
      <c r="A1688" s="5" t="s">
        <v>1254</v>
      </c>
      <c r="B1688" s="5" t="s">
        <v>1199</v>
      </c>
      <c r="C1688" s="5" t="s">
        <v>204</v>
      </c>
      <c r="D1688" s="5" t="s">
        <v>466</v>
      </c>
      <c r="E1688" t="s">
        <v>1197</v>
      </c>
      <c r="F1688" s="5" t="s">
        <v>2225</v>
      </c>
      <c r="G1688">
        <v>1</v>
      </c>
      <c r="I1688" t="s">
        <v>461</v>
      </c>
      <c r="J1688" s="5" t="s">
        <v>467</v>
      </c>
      <c r="K1688" s="5"/>
      <c r="L1688" t="str">
        <f t="shared" si="806"/>
        <v>PieceLiveAnimals</v>
      </c>
      <c r="M1688" t="str">
        <f t="shared" si="807"/>
        <v>goodsTypeCode</v>
      </c>
      <c r="N1688" t="str">
        <f t="shared" si="808"/>
        <v>GoodsTypeCode</v>
      </c>
      <c r="O1688" t="str">
        <f t="shared" si="809"/>
        <v/>
      </c>
      <c r="P1688" t="str">
        <f t="shared" si="810"/>
        <v/>
      </c>
      <c r="Q1688" t="str">
        <f t="shared" si="811"/>
        <v>Object</v>
      </c>
      <c r="R1688" t="str">
        <f t="shared" si="812"/>
        <v>"LiveAnimals"</v>
      </c>
      <c r="S1688" t="str">
        <f t="shared" si="813"/>
        <v>"PieceLiveAnimals"</v>
      </c>
      <c r="T1688" t="str">
        <f t="shared" si="814"/>
        <v>"goodsTypeCode"</v>
      </c>
      <c r="U1688" t="str">
        <f t="shared" si="815"/>
        <v>"CodeList"</v>
      </c>
      <c r="V1688" t="str">
        <f t="shared" si="816"/>
        <v>"GoodsTypeCode"</v>
      </c>
      <c r="W1688">
        <f>IF($A1688="Implicit","",COUNTIFS($C$8:C1688,C1688,$A$8:A1688,"Explicit"))</f>
        <v>21</v>
      </c>
      <c r="X1688" t="str">
        <f t="shared" si="817"/>
        <v>"LiveAnimals subclass of Piece"</v>
      </c>
      <c r="Y1688" t="str">
        <f t="shared" si="818"/>
        <v>"Appendix number of the convention (I; II or III) (box 1)"</v>
      </c>
      <c r="Z1688" t="str">
        <f t="shared" si="819"/>
        <v>"false"</v>
      </c>
      <c r="AA1688" t="str">
        <f t="shared" si="820"/>
        <v>"true"</v>
      </c>
      <c r="AB1688" t="str">
        <f t="shared" si="821"/>
        <v>""</v>
      </c>
      <c r="AC1688" t="str">
        <f t="shared" si="822"/>
        <v>"https://onerecord.iata.org/ns/cargo#PieceLiveAnimals"</v>
      </c>
      <c r="AD1688" t="str">
        <f t="shared" si="823"/>
        <v>"https://onerecord.iata.org/ns/cargo#goodsTypeCode"</v>
      </c>
      <c r="AE1688" t="str">
        <f t="shared" si="824"/>
        <v>"https://onerecord.iata.org/ns/code-lists/GoodsTypeCode"</v>
      </c>
      <c r="AF1688" t="str">
        <f t="shared" si="825"/>
        <v>"LiveAnimals","PieceLiveAnimals","goodsTypeCode","CodeList","GoodsTypeCode",21,"LiveAnimals subclass of Piece","Appendix number of the convention (I; II or III) (box 1)","false","true","","https://onerecord.iata.org/ns/cargo#PieceLiveAnimals","https://onerecord.iata.org/ns/cargo#goodsTypeCode","https://onerecord.iata.org/ns/code-lists/GoodsTypeCode"</v>
      </c>
      <c r="AG1688" t="str">
        <f t="shared" si="826"/>
        <v>"LiveAnimals.PieceLiveAnimals"</v>
      </c>
      <c r="AH1688" t="str">
        <f t="shared" si="827"/>
        <v>"goodsTypeCode"</v>
      </c>
      <c r="AI1688" t="str">
        <f t="shared" si="828"/>
        <v>"CodeList.GoodsTypeCode"</v>
      </c>
      <c r="AJ1688" t="str">
        <f t="shared" si="829"/>
        <v>""</v>
      </c>
      <c r="AK1688" t="str">
        <f t="shared" si="830"/>
        <v>"hasOne"</v>
      </c>
      <c r="AL1688" t="str">
        <f t="shared" si="831"/>
        <v>"LiveAnimals.PieceLiveAnimals","goodsTypeCode","CodeList.GoodsTypeCode","","hasOne"</v>
      </c>
      <c r="AN1688">
        <f>COUNTIF(View_conceptual!G:G,L1688)</f>
        <v>0</v>
      </c>
      <c r="AO1688">
        <f>COUNTIF(View_conceptual!H:H,L1688)+COUNTIF(View_conceptual!I:I,N1688)</f>
        <v>0</v>
      </c>
      <c r="AQ1688" t="str">
        <f t="shared" si="832"/>
        <v/>
      </c>
      <c r="AR1688" t="str">
        <f t="shared" si="833"/>
        <v/>
      </c>
      <c r="AT1688">
        <f>COUNTIF(View_full!G:G,L1688)</f>
        <v>1</v>
      </c>
      <c r="AU1688">
        <f>COUNTIF(View_full!H:H,L1688)+COUNTIF(View_full!I:I,N1688)</f>
        <v>0</v>
      </c>
      <c r="AV1688">
        <f>COUNTIFS(Property_Manual!$A$2:$A$1206,Raw!L1688,Property_Manual!$B$2:$B$1206,Raw!M1688,Property_Manual!$C$2:$C$1206,Raw!N1688,Property_Manual!$D$2:$D$1206,Raw!O1688,Property_Manual!$F$2:$F$1206,"x")</f>
        <v>0</v>
      </c>
      <c r="AW1688" t="str">
        <f t="shared" si="834"/>
        <v>"LiveAnimals","PieceLiveAnimals","goodsTypeCode","CodeList","GoodsTypeCode",21,"LiveAnimals subclass of Piece","Appendix number of the convention (I; II or III) (box 1)","false","true","","https://onerecord.iata.org/ns/cargo#PieceLiveAnimals","https://onerecord.iata.org/ns/cargo#goodsTypeCode","https://onerecord.iata.org/ns/code-lists/GoodsTypeCode"</v>
      </c>
      <c r="AX1688" t="str">
        <f t="shared" si="835"/>
        <v/>
      </c>
      <c r="AY1688" t="str">
        <f t="shared" si="836"/>
        <v/>
      </c>
    </row>
    <row r="1689" spans="1:51" x14ac:dyDescent="0.2">
      <c r="A1689" s="5" t="s">
        <v>1254</v>
      </c>
      <c r="B1689" s="5" t="s">
        <v>1199</v>
      </c>
      <c r="C1689" s="5" t="s">
        <v>204</v>
      </c>
      <c r="D1689" s="5" t="s">
        <v>468</v>
      </c>
      <c r="E1689" t="s">
        <v>1197</v>
      </c>
      <c r="F1689" s="5" t="s">
        <v>2226</v>
      </c>
      <c r="G1689">
        <v>1</v>
      </c>
      <c r="I1689" t="s">
        <v>461</v>
      </c>
      <c r="J1689" s="5" t="s">
        <v>467</v>
      </c>
      <c r="K1689" s="5"/>
      <c r="L1689" t="str">
        <f t="shared" si="806"/>
        <v>PieceLiveAnimals</v>
      </c>
      <c r="M1689" t="str">
        <f t="shared" si="807"/>
        <v>goodsTypeExtensionCode</v>
      </c>
      <c r="N1689" t="str">
        <f t="shared" si="808"/>
        <v>GoodsTypeExtensionCode</v>
      </c>
      <c r="O1689" t="str">
        <f t="shared" si="809"/>
        <v/>
      </c>
      <c r="P1689" t="str">
        <f t="shared" si="810"/>
        <v/>
      </c>
      <c r="Q1689" t="str">
        <f t="shared" si="811"/>
        <v>Object</v>
      </c>
      <c r="R1689" t="str">
        <f t="shared" si="812"/>
        <v>"LiveAnimals"</v>
      </c>
      <c r="S1689" t="str">
        <f t="shared" si="813"/>
        <v>"PieceLiveAnimals"</v>
      </c>
      <c r="T1689" t="str">
        <f t="shared" si="814"/>
        <v>"goodsTypeExtensionCode"</v>
      </c>
      <c r="U1689" t="str">
        <f t="shared" si="815"/>
        <v>"CodeList"</v>
      </c>
      <c r="V1689" t="str">
        <f t="shared" si="816"/>
        <v>"GoodsTypeExtensionCode"</v>
      </c>
      <c r="W1689">
        <f>IF($A1689="Implicit","",COUNTIFS($C$8:C1689,C1689,$A$8:A1689,"Explicit"))</f>
        <v>22</v>
      </c>
      <c r="X1689" t="str">
        <f t="shared" si="817"/>
        <v>"LiveAnimals subclass of Piece"</v>
      </c>
      <c r="Y1689" t="str">
        <f t="shared" si="818"/>
        <v>"Appendix number of the convention (I; II or III) (box 1)"</v>
      </c>
      <c r="Z1689" t="str">
        <f t="shared" si="819"/>
        <v>"false"</v>
      </c>
      <c r="AA1689" t="str">
        <f t="shared" si="820"/>
        <v>"true"</v>
      </c>
      <c r="AB1689" t="str">
        <f t="shared" si="821"/>
        <v>""</v>
      </c>
      <c r="AC1689" t="str">
        <f t="shared" si="822"/>
        <v>"https://onerecord.iata.org/ns/cargo#PieceLiveAnimals"</v>
      </c>
      <c r="AD1689" t="str">
        <f t="shared" si="823"/>
        <v>"https://onerecord.iata.org/ns/cargo#goodsTypeExtensionCode"</v>
      </c>
      <c r="AE1689" t="str">
        <f t="shared" si="824"/>
        <v>"https://onerecord.iata.org/ns/code-lists/GoodsTypeExtensionCode"</v>
      </c>
      <c r="AF1689" t="str">
        <f t="shared" si="825"/>
        <v>"LiveAnimals","PieceLiveAnimals","goodsTypeExtensionCode","CodeList","GoodsTypeExtensionCode",22,"LiveAnimals subclass of Piece","Appendix number of the convention (I; II or III) (box 1)","false","true","","https://onerecord.iata.org/ns/cargo#PieceLiveAnimals","https://onerecord.iata.org/ns/cargo#goodsTypeExtensionCode","https://onerecord.iata.org/ns/code-lists/GoodsTypeExtensionCode"</v>
      </c>
      <c r="AG1689" t="str">
        <f t="shared" si="826"/>
        <v>"LiveAnimals.PieceLiveAnimals"</v>
      </c>
      <c r="AH1689" t="str">
        <f t="shared" si="827"/>
        <v>"goodsTypeExtensionCode"</v>
      </c>
      <c r="AI1689" t="str">
        <f t="shared" si="828"/>
        <v>"CodeList.GoodsTypeExtensionCode"</v>
      </c>
      <c r="AJ1689" t="str">
        <f t="shared" si="829"/>
        <v>""</v>
      </c>
      <c r="AK1689" t="str">
        <f t="shared" si="830"/>
        <v>"hasOne"</v>
      </c>
      <c r="AL1689" t="str">
        <f t="shared" si="831"/>
        <v>"LiveAnimals.PieceLiveAnimals","goodsTypeExtensionCode","CodeList.GoodsTypeExtensionCode","","hasOne"</v>
      </c>
      <c r="AN1689">
        <f>COUNTIF(View_conceptual!G:G,L1689)</f>
        <v>0</v>
      </c>
      <c r="AO1689">
        <f>COUNTIF(View_conceptual!H:H,L1689)+COUNTIF(View_conceptual!I:I,N1689)</f>
        <v>0</v>
      </c>
      <c r="AQ1689" t="str">
        <f t="shared" si="832"/>
        <v/>
      </c>
      <c r="AR1689" t="str">
        <f t="shared" si="833"/>
        <v/>
      </c>
      <c r="AT1689">
        <f>COUNTIF(View_full!G:G,L1689)</f>
        <v>1</v>
      </c>
      <c r="AU1689">
        <f>COUNTIF(View_full!H:H,L1689)+COUNTIF(View_full!I:I,N1689)</f>
        <v>0</v>
      </c>
      <c r="AV1689">
        <f>COUNTIFS(Property_Manual!$A$2:$A$1206,Raw!L1689,Property_Manual!$B$2:$B$1206,Raw!M1689,Property_Manual!$C$2:$C$1206,Raw!N1689,Property_Manual!$D$2:$D$1206,Raw!O1689,Property_Manual!$F$2:$F$1206,"x")</f>
        <v>0</v>
      </c>
      <c r="AW1689" t="str">
        <f t="shared" si="834"/>
        <v>"LiveAnimals","PieceLiveAnimals","goodsTypeExtensionCode","CodeList","GoodsTypeExtensionCode",22,"LiveAnimals subclass of Piece","Appendix number of the convention (I; II or III) (box 1)","false","true","","https://onerecord.iata.org/ns/cargo#PieceLiveAnimals","https://onerecord.iata.org/ns/cargo#goodsTypeExtensionCode","https://onerecord.iata.org/ns/code-lists/GoodsTypeExtensionCode"</v>
      </c>
      <c r="AX1689" t="str">
        <f t="shared" si="835"/>
        <v/>
      </c>
      <c r="AY1689" t="str">
        <f t="shared" si="836"/>
        <v/>
      </c>
    </row>
    <row r="1690" spans="1:51" x14ac:dyDescent="0.2">
      <c r="A1690" s="5" t="s">
        <v>1254</v>
      </c>
      <c r="B1690" s="5" t="s">
        <v>1199</v>
      </c>
      <c r="C1690" s="5" t="s">
        <v>204</v>
      </c>
      <c r="D1690" s="5" t="s">
        <v>469</v>
      </c>
      <c r="E1690" t="s">
        <v>49</v>
      </c>
      <c r="F1690" s="5" t="s">
        <v>58</v>
      </c>
      <c r="G1690">
        <v>1</v>
      </c>
      <c r="I1690" t="s">
        <v>461</v>
      </c>
      <c r="J1690" s="5" t="s">
        <v>470</v>
      </c>
      <c r="K1690" s="5"/>
      <c r="L1690" t="str">
        <f t="shared" si="806"/>
        <v>PieceLiveAnimals</v>
      </c>
      <c r="M1690" t="str">
        <f t="shared" si="807"/>
        <v>originReferencePermitTypeCode</v>
      </c>
      <c r="N1690" t="str">
        <f t="shared" si="808"/>
        <v>CodeListElement</v>
      </c>
      <c r="O1690" t="str">
        <f t="shared" si="809"/>
        <v/>
      </c>
      <c r="P1690" t="str">
        <f t="shared" si="810"/>
        <v/>
      </c>
      <c r="Q1690" t="str">
        <f t="shared" si="811"/>
        <v>Object</v>
      </c>
      <c r="R1690" t="str">
        <f t="shared" si="812"/>
        <v>"LiveAnimals"</v>
      </c>
      <c r="S1690" t="str">
        <f t="shared" si="813"/>
        <v>"PieceLiveAnimals"</v>
      </c>
      <c r="T1690" t="str">
        <f t="shared" si="814"/>
        <v>"originReferencePermitTypeCode"</v>
      </c>
      <c r="U1690" t="str">
        <f t="shared" si="815"/>
        <v>"Embedded"</v>
      </c>
      <c r="V1690" t="str">
        <f t="shared" si="816"/>
        <v>"CodeListElement"</v>
      </c>
      <c r="W1690">
        <f>IF($A1690="Implicit","",COUNTIFS($C$8:C1690,C1690,$A$8:A1690,"Explicit"))</f>
        <v>23</v>
      </c>
      <c r="X1690" t="str">
        <f t="shared" si="817"/>
        <v>"LiveAnimals subclass of Piece"</v>
      </c>
      <c r="Y1690" t="str">
        <f t="shared" si="818"/>
        <v>"Document type code of origin reference permit or re-export reference Certificate (box 12/12a)"</v>
      </c>
      <c r="Z1690" t="str">
        <f t="shared" si="819"/>
        <v>"false"</v>
      </c>
      <c r="AA1690" t="str">
        <f t="shared" si="820"/>
        <v>"false"</v>
      </c>
      <c r="AB1690" t="str">
        <f t="shared" si="821"/>
        <v>""</v>
      </c>
      <c r="AC1690" t="str">
        <f t="shared" si="822"/>
        <v>"https://onerecord.iata.org/ns/cargo#PieceLiveAnimals"</v>
      </c>
      <c r="AD1690" t="str">
        <f t="shared" si="823"/>
        <v>"https://onerecord.iata.org/ns/cargo#originReferencePermitTypeCode"</v>
      </c>
      <c r="AE1690" t="str">
        <f t="shared" si="824"/>
        <v>"https://onerecord.iata.org/ns/cargo#CodeListElement"</v>
      </c>
      <c r="AF1690" t="str">
        <f t="shared" si="825"/>
        <v>"LiveAnimals","PieceLiveAnimals","originReferencePermitTypeCode","Embedded","CodeListElement",23,"LiveAnimals subclass of Piece","Document type code of origin reference permit or re-export reference Certificate (box 12/12a)","false","false","","https://onerecord.iata.org/ns/cargo#PieceLiveAnimals","https://onerecord.iata.org/ns/cargo#originReferencePermitTypeCode","https://onerecord.iata.org/ns/cargo#CodeListElement"</v>
      </c>
      <c r="AG1690" t="str">
        <f t="shared" si="826"/>
        <v>"LiveAnimals.PieceLiveAnimals"</v>
      </c>
      <c r="AH1690" t="str">
        <f t="shared" si="827"/>
        <v>"originReferencePermitTypeCode"</v>
      </c>
      <c r="AI1690" t="str">
        <f t="shared" si="828"/>
        <v>"Embedded.CodeListElement"</v>
      </c>
      <c r="AJ1690" t="str">
        <f t="shared" si="829"/>
        <v>""</v>
      </c>
      <c r="AK1690" t="str">
        <f t="shared" si="830"/>
        <v>"hasOne"</v>
      </c>
      <c r="AL1690" t="str">
        <f t="shared" si="831"/>
        <v>"LiveAnimals.PieceLiveAnimals","originReferencePermitTypeCode","Embedded.CodeListElement","","hasOne"</v>
      </c>
      <c r="AN1690">
        <f>COUNTIF(View_conceptual!G:G,L1690)</f>
        <v>0</v>
      </c>
      <c r="AO1690">
        <f>COUNTIF(View_conceptual!H:H,L1690)+COUNTIF(View_conceptual!I:I,N1690)</f>
        <v>0</v>
      </c>
      <c r="AQ1690" t="str">
        <f t="shared" si="832"/>
        <v/>
      </c>
      <c r="AR1690" t="str">
        <f t="shared" si="833"/>
        <v/>
      </c>
      <c r="AT1690">
        <f>COUNTIF(View_full!G:G,L1690)</f>
        <v>1</v>
      </c>
      <c r="AU1690">
        <f>COUNTIF(View_full!H:H,L1690)+COUNTIF(View_full!I:I,N1690)</f>
        <v>0</v>
      </c>
      <c r="AV1690">
        <f>COUNTIFS(Property_Manual!$A$2:$A$1206,Raw!L1690,Property_Manual!$B$2:$B$1206,Raw!M1690,Property_Manual!$C$2:$C$1206,Raw!N1690,Property_Manual!$D$2:$D$1206,Raw!O1690,Property_Manual!$F$2:$F$1206,"x")</f>
        <v>0</v>
      </c>
      <c r="AW1690" t="str">
        <f t="shared" si="834"/>
        <v>"LiveAnimals","PieceLiveAnimals","originReferencePermitTypeCode","Embedded","CodeListElement",23,"LiveAnimals subclass of Piece","Document type code of origin reference permit or re-export reference Certificate (box 12/12a)","false","false","","https://onerecord.iata.org/ns/cargo#PieceLiveAnimals","https://onerecord.iata.org/ns/cargo#originReferencePermitTypeCode","https://onerecord.iata.org/ns/cargo#CodeListElement"</v>
      </c>
      <c r="AX1690" t="str">
        <f t="shared" si="835"/>
        <v/>
      </c>
      <c r="AY1690" t="str">
        <f t="shared" si="836"/>
        <v/>
      </c>
    </row>
    <row r="1691" spans="1:51" x14ac:dyDescent="0.2">
      <c r="A1691" s="5" t="s">
        <v>1254</v>
      </c>
      <c r="B1691" s="5" t="s">
        <v>1199</v>
      </c>
      <c r="C1691" s="5" t="s">
        <v>204</v>
      </c>
      <c r="D1691" s="5" t="s">
        <v>471</v>
      </c>
      <c r="E1691" t="s">
        <v>49</v>
      </c>
      <c r="F1691" s="5" t="s">
        <v>58</v>
      </c>
      <c r="G1691">
        <v>1</v>
      </c>
      <c r="I1691" t="s">
        <v>461</v>
      </c>
      <c r="J1691" s="5" t="s">
        <v>472</v>
      </c>
      <c r="K1691" s="5"/>
      <c r="L1691" t="str">
        <f t="shared" si="806"/>
        <v>PieceLiveAnimals</v>
      </c>
      <c r="M1691" t="str">
        <f t="shared" si="807"/>
        <v>originTradeCountry</v>
      </c>
      <c r="N1691" t="str">
        <f t="shared" si="808"/>
        <v>CodeListElement</v>
      </c>
      <c r="O1691" t="str">
        <f t="shared" si="809"/>
        <v/>
      </c>
      <c r="P1691" t="str">
        <f t="shared" si="810"/>
        <v/>
      </c>
      <c r="Q1691" t="str">
        <f t="shared" si="811"/>
        <v>Object</v>
      </c>
      <c r="R1691" t="str">
        <f t="shared" si="812"/>
        <v>"LiveAnimals"</v>
      </c>
      <c r="S1691" t="str">
        <f t="shared" si="813"/>
        <v>"PieceLiveAnimals"</v>
      </c>
      <c r="T1691" t="str">
        <f t="shared" si="814"/>
        <v>"originTradeCountry"</v>
      </c>
      <c r="U1691" t="str">
        <f t="shared" si="815"/>
        <v>"Embedded"</v>
      </c>
      <c r="V1691" t="str">
        <f t="shared" si="816"/>
        <v>"CodeListElement"</v>
      </c>
      <c r="W1691">
        <f>IF($A1691="Implicit","",COUNTIFS($C$8:C1691,C1691,$A$8:A1691,"Explicit"))</f>
        <v>24</v>
      </c>
      <c r="X1691" t="str">
        <f t="shared" si="817"/>
        <v>"LiveAnimals subclass of Piece"</v>
      </c>
      <c r="Y1691" t="str">
        <f t="shared" si="818"/>
        <v>"country of origin (box 12). Refer ISO 3166-2"</v>
      </c>
      <c r="Z1691" t="str">
        <f t="shared" si="819"/>
        <v>"false"</v>
      </c>
      <c r="AA1691" t="str">
        <f t="shared" si="820"/>
        <v>"false"</v>
      </c>
      <c r="AB1691" t="str">
        <f t="shared" si="821"/>
        <v>""</v>
      </c>
      <c r="AC1691" t="str">
        <f t="shared" si="822"/>
        <v>"https://onerecord.iata.org/ns/cargo#PieceLiveAnimals"</v>
      </c>
      <c r="AD1691" t="str">
        <f t="shared" si="823"/>
        <v>"https://onerecord.iata.org/ns/cargo#originTradeCountry"</v>
      </c>
      <c r="AE1691" t="str">
        <f t="shared" si="824"/>
        <v>"https://onerecord.iata.org/ns/cargo#CodeListElement"</v>
      </c>
      <c r="AF1691" t="str">
        <f t="shared" si="825"/>
        <v>"LiveAnimals","PieceLiveAnimals","originTradeCountry","Embedded","CodeListElement",24,"LiveAnimals subclass of Piece","country of origin (box 12). Refer ISO 3166-2","false","false","","https://onerecord.iata.org/ns/cargo#PieceLiveAnimals","https://onerecord.iata.org/ns/cargo#originTradeCountry","https://onerecord.iata.org/ns/cargo#CodeListElement"</v>
      </c>
      <c r="AG1691" t="str">
        <f t="shared" si="826"/>
        <v>"LiveAnimals.PieceLiveAnimals"</v>
      </c>
      <c r="AH1691" t="str">
        <f t="shared" si="827"/>
        <v>"originTradeCountry"</v>
      </c>
      <c r="AI1691" t="str">
        <f t="shared" si="828"/>
        <v>"Embedded.CodeListElement"</v>
      </c>
      <c r="AJ1691" t="str">
        <f t="shared" si="829"/>
        <v>""</v>
      </c>
      <c r="AK1691" t="str">
        <f t="shared" si="830"/>
        <v>"hasOne"</v>
      </c>
      <c r="AL1691" t="str">
        <f t="shared" si="831"/>
        <v>"LiveAnimals.PieceLiveAnimals","originTradeCountry","Embedded.CodeListElement","","hasOne"</v>
      </c>
      <c r="AN1691">
        <f>COUNTIF(View_conceptual!G:G,L1691)</f>
        <v>0</v>
      </c>
      <c r="AO1691">
        <f>COUNTIF(View_conceptual!H:H,L1691)+COUNTIF(View_conceptual!I:I,N1691)</f>
        <v>0</v>
      </c>
      <c r="AQ1691" t="str">
        <f t="shared" si="832"/>
        <v/>
      </c>
      <c r="AR1691" t="str">
        <f t="shared" si="833"/>
        <v/>
      </c>
      <c r="AT1691">
        <f>COUNTIF(View_full!G:G,L1691)</f>
        <v>1</v>
      </c>
      <c r="AU1691">
        <f>COUNTIF(View_full!H:H,L1691)+COUNTIF(View_full!I:I,N1691)</f>
        <v>0</v>
      </c>
      <c r="AV1691">
        <f>COUNTIFS(Property_Manual!$A$2:$A$1206,Raw!L1691,Property_Manual!$B$2:$B$1206,Raw!M1691,Property_Manual!$C$2:$C$1206,Raw!N1691,Property_Manual!$D$2:$D$1206,Raw!O1691,Property_Manual!$F$2:$F$1206,"x")</f>
        <v>0</v>
      </c>
      <c r="AW1691" t="str">
        <f t="shared" si="834"/>
        <v>"LiveAnimals","PieceLiveAnimals","originTradeCountry","Embedded","CodeListElement",24,"LiveAnimals subclass of Piece","country of origin (box 12). Refer ISO 3166-2","false","false","","https://onerecord.iata.org/ns/cargo#PieceLiveAnimals","https://onerecord.iata.org/ns/cargo#originTradeCountry","https://onerecord.iata.org/ns/cargo#CodeListElement"</v>
      </c>
      <c r="AX1691" t="str">
        <f t="shared" si="835"/>
        <v/>
      </c>
      <c r="AY1691" t="str">
        <f t="shared" si="836"/>
        <v/>
      </c>
    </row>
    <row r="1692" spans="1:51" x14ac:dyDescent="0.2">
      <c r="A1692" s="5" t="s">
        <v>1254</v>
      </c>
      <c r="B1692" s="5" t="s">
        <v>1199</v>
      </c>
      <c r="C1692" s="5" t="s">
        <v>204</v>
      </c>
      <c r="D1692" s="5" t="s">
        <v>473</v>
      </c>
      <c r="E1692" t="s">
        <v>49</v>
      </c>
      <c r="F1692" s="5" t="s">
        <v>58</v>
      </c>
      <c r="G1692">
        <v>1</v>
      </c>
      <c r="I1692" t="s">
        <v>461</v>
      </c>
      <c r="J1692" s="5" t="s">
        <v>474</v>
      </c>
      <c r="K1692" s="5"/>
      <c r="L1692" t="str">
        <f t="shared" si="806"/>
        <v>PieceLiveAnimals</v>
      </c>
      <c r="M1692" t="str">
        <f t="shared" si="807"/>
        <v>specimenTypeCode</v>
      </c>
      <c r="N1692" t="str">
        <f t="shared" si="808"/>
        <v>CodeListElement</v>
      </c>
      <c r="O1692" t="str">
        <f t="shared" si="809"/>
        <v/>
      </c>
      <c r="P1692" t="str">
        <f t="shared" si="810"/>
        <v/>
      </c>
      <c r="Q1692" t="str">
        <f t="shared" si="811"/>
        <v>Object</v>
      </c>
      <c r="R1692" t="str">
        <f t="shared" si="812"/>
        <v>"LiveAnimals"</v>
      </c>
      <c r="S1692" t="str">
        <f t="shared" si="813"/>
        <v>"PieceLiveAnimals"</v>
      </c>
      <c r="T1692" t="str">
        <f t="shared" si="814"/>
        <v>"specimenTypeCode"</v>
      </c>
      <c r="U1692" t="str">
        <f t="shared" si="815"/>
        <v>"Embedded"</v>
      </c>
      <c r="V1692" t="str">
        <f t="shared" si="816"/>
        <v>"CodeListElement"</v>
      </c>
      <c r="W1692">
        <f>IF($A1692="Implicit","",COUNTIFS($C$8:C1692,C1692,$A$8:A1692,"Explicit"))</f>
        <v>25</v>
      </c>
      <c r="X1692" t="str">
        <f t="shared" si="817"/>
        <v>"LiveAnimals subclass of Piece"</v>
      </c>
      <c r="Y1692" t="str">
        <f t="shared" si="818"/>
        <v>"Description of specimens; CITES type code (box 9)"</v>
      </c>
      <c r="Z1692" t="str">
        <f t="shared" si="819"/>
        <v>"false"</v>
      </c>
      <c r="AA1692" t="str">
        <f t="shared" si="820"/>
        <v>"false"</v>
      </c>
      <c r="AB1692" t="str">
        <f t="shared" si="821"/>
        <v>""</v>
      </c>
      <c r="AC1692" t="str">
        <f t="shared" si="822"/>
        <v>"https://onerecord.iata.org/ns/cargo#PieceLiveAnimals"</v>
      </c>
      <c r="AD1692" t="str">
        <f t="shared" si="823"/>
        <v>"https://onerecord.iata.org/ns/cargo#specimenTypeCode"</v>
      </c>
      <c r="AE1692" t="str">
        <f t="shared" si="824"/>
        <v>"https://onerecord.iata.org/ns/cargo#CodeListElement"</v>
      </c>
      <c r="AF1692" t="str">
        <f t="shared" si="825"/>
        <v>"LiveAnimals","PieceLiveAnimals","specimenTypeCode","Embedded","CodeListElement",25,"LiveAnimals subclass of Piece","Description of specimens; CITES type code (box 9)","false","false","","https://onerecord.iata.org/ns/cargo#PieceLiveAnimals","https://onerecord.iata.org/ns/cargo#specimenTypeCode","https://onerecord.iata.org/ns/cargo#CodeListElement"</v>
      </c>
      <c r="AG1692" t="str">
        <f t="shared" si="826"/>
        <v>"LiveAnimals.PieceLiveAnimals"</v>
      </c>
      <c r="AH1692" t="str">
        <f t="shared" si="827"/>
        <v>"specimenTypeCode"</v>
      </c>
      <c r="AI1692" t="str">
        <f t="shared" si="828"/>
        <v>"Embedded.CodeListElement"</v>
      </c>
      <c r="AJ1692" t="str">
        <f t="shared" si="829"/>
        <v>""</v>
      </c>
      <c r="AK1692" t="str">
        <f t="shared" si="830"/>
        <v>"hasOne"</v>
      </c>
      <c r="AL1692" t="str">
        <f t="shared" si="831"/>
        <v>"LiveAnimals.PieceLiveAnimals","specimenTypeCode","Embedded.CodeListElement","","hasOne"</v>
      </c>
      <c r="AN1692">
        <f>COUNTIF(View_conceptual!G:G,L1692)</f>
        <v>0</v>
      </c>
      <c r="AO1692">
        <f>COUNTIF(View_conceptual!H:H,L1692)+COUNTIF(View_conceptual!I:I,N1692)</f>
        <v>0</v>
      </c>
      <c r="AQ1692" t="str">
        <f t="shared" si="832"/>
        <v/>
      </c>
      <c r="AR1692" t="str">
        <f t="shared" si="833"/>
        <v/>
      </c>
      <c r="AT1692">
        <f>COUNTIF(View_full!G:G,L1692)</f>
        <v>1</v>
      </c>
      <c r="AU1692">
        <f>COUNTIF(View_full!H:H,L1692)+COUNTIF(View_full!I:I,N1692)</f>
        <v>0</v>
      </c>
      <c r="AV1692">
        <f>COUNTIFS(Property_Manual!$A$2:$A$1206,Raw!L1692,Property_Manual!$B$2:$B$1206,Raw!M1692,Property_Manual!$C$2:$C$1206,Raw!N1692,Property_Manual!$D$2:$D$1206,Raw!O1692,Property_Manual!$F$2:$F$1206,"x")</f>
        <v>0</v>
      </c>
      <c r="AW1692" t="str">
        <f t="shared" si="834"/>
        <v>"LiveAnimals","PieceLiveAnimals","specimenTypeCode","Embedded","CodeListElement",25,"LiveAnimals subclass of Piece","Description of specimens; CITES type code (box 9)","false","false","","https://onerecord.iata.org/ns/cargo#PieceLiveAnimals","https://onerecord.iata.org/ns/cargo#specimenTypeCode","https://onerecord.iata.org/ns/cargo#CodeListElement"</v>
      </c>
      <c r="AX1692" t="str">
        <f t="shared" si="835"/>
        <v/>
      </c>
      <c r="AY1692" t="str">
        <f t="shared" si="836"/>
        <v/>
      </c>
    </row>
    <row r="1693" spans="1:51" x14ac:dyDescent="0.2">
      <c r="A1693" s="5" t="s">
        <v>1255</v>
      </c>
      <c r="B1693" s="5" t="s">
        <v>1199</v>
      </c>
      <c r="C1693" s="5" t="s">
        <v>204</v>
      </c>
      <c r="D1693" s="5" t="s">
        <v>38</v>
      </c>
      <c r="E1693" t="s">
        <v>1209</v>
      </c>
      <c r="F1693" s="5" t="s">
        <v>23</v>
      </c>
      <c r="H1693" t="s">
        <v>415</v>
      </c>
      <c r="I1693" t="s">
        <v>461</v>
      </c>
      <c r="J1693" s="5" t="s">
        <v>39</v>
      </c>
      <c r="K1693" s="5"/>
      <c r="L1693" t="str">
        <f t="shared" si="806"/>
        <v>PieceLiveAnimals</v>
      </c>
      <c r="M1693" t="str">
        <f t="shared" si="807"/>
        <v>checks</v>
      </c>
      <c r="N1693" t="str">
        <f t="shared" si="808"/>
        <v>Check</v>
      </c>
      <c r="O1693" t="str">
        <f t="shared" si="809"/>
        <v>checkedObject</v>
      </c>
      <c r="P1693" t="str">
        <f t="shared" si="810"/>
        <v/>
      </c>
      <c r="Q1693" t="str">
        <f t="shared" si="811"/>
        <v>Object</v>
      </c>
      <c r="R1693" t="str">
        <f t="shared" si="812"/>
        <v/>
      </c>
      <c r="S1693" t="str">
        <f t="shared" si="813"/>
        <v/>
      </c>
      <c r="T1693" t="str">
        <f t="shared" si="814"/>
        <v/>
      </c>
      <c r="U1693" t="str">
        <f t="shared" si="815"/>
        <v/>
      </c>
      <c r="V1693" t="str">
        <f t="shared" si="816"/>
        <v/>
      </c>
      <c r="W1693" t="str">
        <f>IF($A1693="Implicit","",COUNTIFS($C$8:C1693,C1693,$A$8:A1693,"Explicit"))</f>
        <v/>
      </c>
      <c r="X1693" t="str">
        <f t="shared" si="817"/>
        <v/>
      </c>
      <c r="Y1693" t="str">
        <f t="shared" si="818"/>
        <v/>
      </c>
      <c r="Z1693" t="str">
        <f t="shared" si="819"/>
        <v/>
      </c>
      <c r="AA1693" t="str">
        <f t="shared" si="820"/>
        <v/>
      </c>
      <c r="AB1693" t="str">
        <f t="shared" si="821"/>
        <v/>
      </c>
      <c r="AC1693" t="str">
        <f t="shared" si="822"/>
        <v/>
      </c>
      <c r="AD1693" t="str">
        <f t="shared" si="823"/>
        <v/>
      </c>
      <c r="AE1693" t="str">
        <f t="shared" si="824"/>
        <v/>
      </c>
      <c r="AF1693" t="str">
        <f t="shared" si="825"/>
        <v/>
      </c>
      <c r="AG1693" t="str">
        <f t="shared" si="826"/>
        <v>"LiveAnimals.PieceLiveAnimals"</v>
      </c>
      <c r="AH1693" t="str">
        <f t="shared" si="827"/>
        <v>"checks"</v>
      </c>
      <c r="AI1693" t="str">
        <f t="shared" si="828"/>
        <v>"Action.Check"</v>
      </c>
      <c r="AJ1693" t="str">
        <f t="shared" si="829"/>
        <v>"checkedObject"</v>
      </c>
      <c r="AK1693" t="str">
        <f t="shared" si="830"/>
        <v>"hasMany"</v>
      </c>
      <c r="AL1693" t="str">
        <f t="shared" si="831"/>
        <v>"LiveAnimals.PieceLiveAnimals","checks","Action.Check","checkedObject","hasMany"</v>
      </c>
      <c r="AN1693">
        <f>COUNTIF(View_conceptual!G:G,L1693)</f>
        <v>0</v>
      </c>
      <c r="AO1693">
        <f>COUNTIF(View_conceptual!H:H,L1693)+COUNTIF(View_conceptual!I:I,N1693)</f>
        <v>0</v>
      </c>
      <c r="AQ1693" t="str">
        <f t="shared" si="832"/>
        <v/>
      </c>
      <c r="AR1693" t="str">
        <f t="shared" si="833"/>
        <v/>
      </c>
      <c r="AT1693">
        <f>COUNTIF(View_full!G:G,L1693)</f>
        <v>1</v>
      </c>
      <c r="AU1693">
        <f>COUNTIF(View_full!H:H,L1693)+COUNTIF(View_full!I:I,N1693)</f>
        <v>0</v>
      </c>
      <c r="AV1693">
        <f>COUNTIFS(Property_Manual!$A$2:$A$1206,Raw!L1693,Property_Manual!$B$2:$B$1206,Raw!M1693,Property_Manual!$C$2:$C$1206,Raw!N1693,Property_Manual!$D$2:$D$1206,Raw!O1693,Property_Manual!$F$2:$F$1206,"x")</f>
        <v>0</v>
      </c>
      <c r="AW1693" t="str">
        <f t="shared" si="834"/>
        <v/>
      </c>
      <c r="AX1693" t="str">
        <f t="shared" si="835"/>
        <v/>
      </c>
      <c r="AY1693" t="str">
        <f t="shared" si="836"/>
        <v/>
      </c>
    </row>
    <row r="1694" spans="1:51" x14ac:dyDescent="0.2">
      <c r="A1694" s="5" t="s">
        <v>1255</v>
      </c>
      <c r="B1694" s="5" t="s">
        <v>1199</v>
      </c>
      <c r="C1694" s="5" t="s">
        <v>204</v>
      </c>
      <c r="D1694" s="5" t="s">
        <v>43</v>
      </c>
      <c r="E1694" t="s">
        <v>1198</v>
      </c>
      <c r="F1694" s="5" t="s">
        <v>44</v>
      </c>
      <c r="H1694" t="s">
        <v>654</v>
      </c>
      <c r="I1694" t="s">
        <v>461</v>
      </c>
      <c r="J1694" s="5" t="s">
        <v>45</v>
      </c>
      <c r="K1694" s="5"/>
      <c r="L1694" t="str">
        <f t="shared" si="806"/>
        <v>PieceLiveAnimals</v>
      </c>
      <c r="M1694" t="str">
        <f t="shared" si="807"/>
        <v>externalReferences</v>
      </c>
      <c r="N1694" t="str">
        <f t="shared" si="808"/>
        <v>ExternalReference</v>
      </c>
      <c r="O1694" t="str">
        <f t="shared" si="809"/>
        <v>referenceForObjects</v>
      </c>
      <c r="P1694" t="str">
        <f t="shared" si="810"/>
        <v/>
      </c>
      <c r="Q1694" t="str">
        <f t="shared" si="811"/>
        <v>Object</v>
      </c>
      <c r="R1694" t="str">
        <f t="shared" si="812"/>
        <v/>
      </c>
      <c r="S1694" t="str">
        <f t="shared" si="813"/>
        <v/>
      </c>
      <c r="T1694" t="str">
        <f t="shared" si="814"/>
        <v/>
      </c>
      <c r="U1694" t="str">
        <f t="shared" si="815"/>
        <v/>
      </c>
      <c r="V1694" t="str">
        <f t="shared" si="816"/>
        <v/>
      </c>
      <c r="W1694" t="str">
        <f>IF($A1694="Implicit","",COUNTIFS($C$8:C1694,C1694,$A$8:A1694,"Explicit"))</f>
        <v/>
      </c>
      <c r="X1694" t="str">
        <f t="shared" si="817"/>
        <v/>
      </c>
      <c r="Y1694" t="str">
        <f t="shared" si="818"/>
        <v/>
      </c>
      <c r="Z1694" t="str">
        <f t="shared" si="819"/>
        <v/>
      </c>
      <c r="AA1694" t="str">
        <f t="shared" si="820"/>
        <v/>
      </c>
      <c r="AB1694" t="str">
        <f t="shared" si="821"/>
        <v/>
      </c>
      <c r="AC1694" t="str">
        <f t="shared" si="822"/>
        <v/>
      </c>
      <c r="AD1694" t="str">
        <f t="shared" si="823"/>
        <v/>
      </c>
      <c r="AE1694" t="str">
        <f t="shared" si="824"/>
        <v/>
      </c>
      <c r="AF1694" t="str">
        <f t="shared" si="825"/>
        <v/>
      </c>
      <c r="AG1694" t="str">
        <f t="shared" si="826"/>
        <v>"LiveAnimals.PieceLiveAnimals"</v>
      </c>
      <c r="AH1694" t="str">
        <f t="shared" si="827"/>
        <v>"externalReferences"</v>
      </c>
      <c r="AI1694" t="str">
        <f t="shared" si="828"/>
        <v>"Common.ExternalReference"</v>
      </c>
      <c r="AJ1694" t="str">
        <f t="shared" si="829"/>
        <v>"referenceForObjects"</v>
      </c>
      <c r="AK1694" t="str">
        <f t="shared" si="830"/>
        <v>"hasMany"</v>
      </c>
      <c r="AL1694" t="str">
        <f t="shared" si="831"/>
        <v>"LiveAnimals.PieceLiveAnimals","externalReferences","Common.ExternalReference","referenceForObjects","hasMany"</v>
      </c>
      <c r="AN1694">
        <f>COUNTIF(View_conceptual!G:G,L1694)</f>
        <v>0</v>
      </c>
      <c r="AO1694">
        <f>COUNTIF(View_conceptual!H:H,L1694)+COUNTIF(View_conceptual!I:I,N1694)</f>
        <v>0</v>
      </c>
      <c r="AQ1694" t="str">
        <f t="shared" si="832"/>
        <v/>
      </c>
      <c r="AR1694" t="str">
        <f t="shared" si="833"/>
        <v/>
      </c>
      <c r="AT1694">
        <f>COUNTIF(View_full!G:G,L1694)</f>
        <v>1</v>
      </c>
      <c r="AU1694">
        <f>COUNTIF(View_full!H:H,L1694)+COUNTIF(View_full!I:I,N1694)</f>
        <v>0</v>
      </c>
      <c r="AV1694">
        <f>COUNTIFS(Property_Manual!$A$2:$A$1206,Raw!L1694,Property_Manual!$B$2:$B$1206,Raw!M1694,Property_Manual!$C$2:$C$1206,Raw!N1694,Property_Manual!$D$2:$D$1206,Raw!O1694,Property_Manual!$F$2:$F$1206,"x")</f>
        <v>0</v>
      </c>
      <c r="AW1694" t="str">
        <f t="shared" si="834"/>
        <v/>
      </c>
      <c r="AX1694" t="str">
        <f t="shared" si="835"/>
        <v/>
      </c>
      <c r="AY1694" t="str">
        <f t="shared" si="836"/>
        <v/>
      </c>
    </row>
    <row r="1695" spans="1:51" x14ac:dyDescent="0.2">
      <c r="A1695" s="5" t="s">
        <v>1255</v>
      </c>
      <c r="B1695" s="5" t="s">
        <v>1199</v>
      </c>
      <c r="C1695" s="5" t="s">
        <v>204</v>
      </c>
      <c r="D1695" s="5" t="s">
        <v>111</v>
      </c>
      <c r="E1695" t="s">
        <v>1198</v>
      </c>
      <c r="F1695" s="5" t="s">
        <v>112</v>
      </c>
      <c r="H1695" t="s">
        <v>222</v>
      </c>
      <c r="I1695" t="s">
        <v>461</v>
      </c>
      <c r="J1695" s="5" t="s">
        <v>113</v>
      </c>
      <c r="K1695" s="5"/>
      <c r="L1695" t="str">
        <f t="shared" si="806"/>
        <v>PieceLiveAnimals</v>
      </c>
      <c r="M1695" t="str">
        <f t="shared" si="807"/>
        <v>attachedIotDevices</v>
      </c>
      <c r="N1695" t="str">
        <f t="shared" si="808"/>
        <v>IotDevice</v>
      </c>
      <c r="O1695" t="str">
        <f t="shared" si="809"/>
        <v>attachedToObject</v>
      </c>
      <c r="P1695" t="str">
        <f t="shared" si="810"/>
        <v/>
      </c>
      <c r="Q1695" t="str">
        <f t="shared" si="811"/>
        <v>Object</v>
      </c>
      <c r="R1695" t="str">
        <f t="shared" si="812"/>
        <v/>
      </c>
      <c r="S1695" t="str">
        <f t="shared" si="813"/>
        <v/>
      </c>
      <c r="T1695" t="str">
        <f t="shared" si="814"/>
        <v/>
      </c>
      <c r="U1695" t="str">
        <f t="shared" si="815"/>
        <v/>
      </c>
      <c r="V1695" t="str">
        <f t="shared" si="816"/>
        <v/>
      </c>
      <c r="W1695" t="str">
        <f>IF($A1695="Implicit","",COUNTIFS($C$8:C1695,C1695,$A$8:A1695,"Explicit"))</f>
        <v/>
      </c>
      <c r="X1695" t="str">
        <f t="shared" si="817"/>
        <v/>
      </c>
      <c r="Y1695" t="str">
        <f t="shared" si="818"/>
        <v/>
      </c>
      <c r="Z1695" t="str">
        <f t="shared" si="819"/>
        <v/>
      </c>
      <c r="AA1695" t="str">
        <f t="shared" si="820"/>
        <v/>
      </c>
      <c r="AB1695" t="str">
        <f t="shared" si="821"/>
        <v/>
      </c>
      <c r="AC1695" t="str">
        <f t="shared" si="822"/>
        <v/>
      </c>
      <c r="AD1695" t="str">
        <f t="shared" si="823"/>
        <v/>
      </c>
      <c r="AE1695" t="str">
        <f t="shared" si="824"/>
        <v/>
      </c>
      <c r="AF1695" t="str">
        <f t="shared" si="825"/>
        <v/>
      </c>
      <c r="AG1695" t="str">
        <f t="shared" si="826"/>
        <v>"LiveAnimals.PieceLiveAnimals"</v>
      </c>
      <c r="AH1695" t="str">
        <f t="shared" si="827"/>
        <v>"attachedIotDevices"</v>
      </c>
      <c r="AI1695" t="str">
        <f t="shared" si="828"/>
        <v>"Common.IotDevice"</v>
      </c>
      <c r="AJ1695" t="str">
        <f t="shared" si="829"/>
        <v>"attachedToObject"</v>
      </c>
      <c r="AK1695" t="str">
        <f t="shared" si="830"/>
        <v>"hasMany"</v>
      </c>
      <c r="AL1695" t="str">
        <f t="shared" si="831"/>
        <v>"LiveAnimals.PieceLiveAnimals","attachedIotDevices","Common.IotDevice","attachedToObject","hasMany"</v>
      </c>
      <c r="AN1695">
        <f>COUNTIF(View_conceptual!G:G,L1695)</f>
        <v>0</v>
      </c>
      <c r="AO1695">
        <f>COUNTIF(View_conceptual!H:H,L1695)+COUNTIF(View_conceptual!I:I,N1695)</f>
        <v>0</v>
      </c>
      <c r="AQ1695" t="str">
        <f t="shared" si="832"/>
        <v/>
      </c>
      <c r="AR1695" t="str">
        <f t="shared" si="833"/>
        <v/>
      </c>
      <c r="AT1695">
        <f>COUNTIF(View_full!G:G,L1695)</f>
        <v>1</v>
      </c>
      <c r="AU1695">
        <f>COUNTIF(View_full!H:H,L1695)+COUNTIF(View_full!I:I,N1695)</f>
        <v>0</v>
      </c>
      <c r="AV1695">
        <f>COUNTIFS(Property_Manual!$A$2:$A$1206,Raw!L1695,Property_Manual!$B$2:$B$1206,Raw!M1695,Property_Manual!$C$2:$C$1206,Raw!N1695,Property_Manual!$D$2:$D$1206,Raw!O1695,Property_Manual!$F$2:$F$1206,"x")</f>
        <v>0</v>
      </c>
      <c r="AW1695" t="str">
        <f t="shared" si="834"/>
        <v/>
      </c>
      <c r="AX1695" t="str">
        <f t="shared" si="835"/>
        <v/>
      </c>
      <c r="AY1695" t="str">
        <f t="shared" si="836"/>
        <v/>
      </c>
    </row>
    <row r="1696" spans="1:51" x14ac:dyDescent="0.2">
      <c r="A1696" s="5" t="s">
        <v>1255</v>
      </c>
      <c r="B1696" s="5" t="s">
        <v>1199</v>
      </c>
      <c r="C1696" s="5" t="s">
        <v>204</v>
      </c>
      <c r="D1696" s="5" t="s">
        <v>114</v>
      </c>
      <c r="E1696" t="s">
        <v>1209</v>
      </c>
      <c r="F1696" s="5" t="s">
        <v>439</v>
      </c>
      <c r="H1696" t="s">
        <v>443</v>
      </c>
      <c r="I1696" t="s">
        <v>461</v>
      </c>
      <c r="J1696" s="5" t="s">
        <v>116</v>
      </c>
      <c r="K1696" s="5"/>
      <c r="L1696" t="str">
        <f t="shared" si="806"/>
        <v>PieceLiveAnimals</v>
      </c>
      <c r="M1696" t="str">
        <f t="shared" si="807"/>
        <v>involvedInActions</v>
      </c>
      <c r="N1696" t="str">
        <f t="shared" si="808"/>
        <v>Composing</v>
      </c>
      <c r="O1696" t="str">
        <f t="shared" si="809"/>
        <v>composedPieces</v>
      </c>
      <c r="P1696" t="str">
        <f t="shared" si="810"/>
        <v/>
      </c>
      <c r="Q1696" t="str">
        <f t="shared" si="811"/>
        <v>Object</v>
      </c>
      <c r="R1696" t="str">
        <f t="shared" si="812"/>
        <v/>
      </c>
      <c r="S1696" t="str">
        <f t="shared" si="813"/>
        <v/>
      </c>
      <c r="T1696" t="str">
        <f t="shared" si="814"/>
        <v/>
      </c>
      <c r="U1696" t="str">
        <f t="shared" si="815"/>
        <v/>
      </c>
      <c r="V1696" t="str">
        <f t="shared" si="816"/>
        <v/>
      </c>
      <c r="W1696" t="str">
        <f>IF($A1696="Implicit","",COUNTIFS($C$8:C1696,C1696,$A$8:A1696,"Explicit"))</f>
        <v/>
      </c>
      <c r="X1696" t="str">
        <f t="shared" si="817"/>
        <v/>
      </c>
      <c r="Y1696" t="str">
        <f t="shared" si="818"/>
        <v/>
      </c>
      <c r="Z1696" t="str">
        <f t="shared" si="819"/>
        <v/>
      </c>
      <c r="AA1696" t="str">
        <f t="shared" si="820"/>
        <v/>
      </c>
      <c r="AB1696" t="str">
        <f t="shared" si="821"/>
        <v/>
      </c>
      <c r="AC1696" t="str">
        <f t="shared" si="822"/>
        <v/>
      </c>
      <c r="AD1696" t="str">
        <f t="shared" si="823"/>
        <v/>
      </c>
      <c r="AE1696" t="str">
        <f t="shared" si="824"/>
        <v/>
      </c>
      <c r="AF1696" t="str">
        <f t="shared" si="825"/>
        <v/>
      </c>
      <c r="AG1696" t="str">
        <f t="shared" si="826"/>
        <v>"LiveAnimals.PieceLiveAnimals"</v>
      </c>
      <c r="AH1696" t="str">
        <f t="shared" si="827"/>
        <v>"involvedInActions"</v>
      </c>
      <c r="AI1696" t="str">
        <f t="shared" si="828"/>
        <v>"Action.Composing"</v>
      </c>
      <c r="AJ1696" t="str">
        <f t="shared" si="829"/>
        <v>"composedPieces"</v>
      </c>
      <c r="AK1696" t="str">
        <f t="shared" si="830"/>
        <v>"hasMany"</v>
      </c>
      <c r="AL1696" t="str">
        <f t="shared" si="831"/>
        <v>"LiveAnimals.PieceLiveAnimals","involvedInActions","Action.Composing","composedPieces","hasMany"</v>
      </c>
      <c r="AN1696">
        <f>COUNTIF(View_conceptual!G:G,L1696)</f>
        <v>0</v>
      </c>
      <c r="AO1696">
        <f>COUNTIF(View_conceptual!H:H,L1696)+COUNTIF(View_conceptual!I:I,N1696)</f>
        <v>1</v>
      </c>
      <c r="AQ1696" t="str">
        <f t="shared" si="832"/>
        <v/>
      </c>
      <c r="AR1696" t="str">
        <f t="shared" si="833"/>
        <v/>
      </c>
      <c r="AT1696">
        <f>COUNTIF(View_full!G:G,L1696)</f>
        <v>1</v>
      </c>
      <c r="AU1696">
        <f>COUNTIF(View_full!H:H,L1696)+COUNTIF(View_full!I:I,N1696)</f>
        <v>1</v>
      </c>
      <c r="AV1696">
        <f>COUNTIFS(Property_Manual!$A$2:$A$1206,Raw!L1696,Property_Manual!$B$2:$B$1206,Raw!M1696,Property_Manual!$C$2:$C$1206,Raw!N1696,Property_Manual!$D$2:$D$1206,Raw!O1696,Property_Manual!$F$2:$F$1206,"x")</f>
        <v>0</v>
      </c>
      <c r="AW1696" t="str">
        <f t="shared" si="834"/>
        <v/>
      </c>
      <c r="AX1696" t="str">
        <f t="shared" si="835"/>
        <v/>
      </c>
      <c r="AY1696" t="str">
        <f t="shared" si="836"/>
        <v/>
      </c>
    </row>
    <row r="1697" spans="1:51" x14ac:dyDescent="0.2">
      <c r="A1697" s="5" t="s">
        <v>1255</v>
      </c>
      <c r="B1697" s="5" t="s">
        <v>1199</v>
      </c>
      <c r="C1697" s="5" t="s">
        <v>204</v>
      </c>
      <c r="D1697" s="5" t="s">
        <v>114</v>
      </c>
      <c r="E1697" t="s">
        <v>1209</v>
      </c>
      <c r="F1697" s="5" t="s">
        <v>829</v>
      </c>
      <c r="H1697" t="s">
        <v>833</v>
      </c>
      <c r="I1697" t="s">
        <v>461</v>
      </c>
      <c r="J1697" s="5" t="s">
        <v>116</v>
      </c>
      <c r="K1697" s="5"/>
      <c r="L1697" t="str">
        <f t="shared" si="806"/>
        <v>PieceLiveAnimals</v>
      </c>
      <c r="M1697" t="str">
        <f t="shared" si="807"/>
        <v>involvedInActions</v>
      </c>
      <c r="N1697" t="str">
        <f t="shared" si="808"/>
        <v>Loading</v>
      </c>
      <c r="O1697" t="str">
        <f t="shared" si="809"/>
        <v>loadedPieces</v>
      </c>
      <c r="P1697" t="str">
        <f t="shared" si="810"/>
        <v/>
      </c>
      <c r="Q1697" t="str">
        <f t="shared" si="811"/>
        <v>Object</v>
      </c>
      <c r="R1697" t="str">
        <f t="shared" si="812"/>
        <v/>
      </c>
      <c r="S1697" t="str">
        <f t="shared" si="813"/>
        <v/>
      </c>
      <c r="T1697" t="str">
        <f t="shared" si="814"/>
        <v/>
      </c>
      <c r="U1697" t="str">
        <f t="shared" si="815"/>
        <v/>
      </c>
      <c r="V1697" t="str">
        <f t="shared" si="816"/>
        <v/>
      </c>
      <c r="W1697" t="str">
        <f>IF($A1697="Implicit","",COUNTIFS($C$8:C1697,C1697,$A$8:A1697,"Explicit"))</f>
        <v/>
      </c>
      <c r="X1697" t="str">
        <f t="shared" si="817"/>
        <v/>
      </c>
      <c r="Y1697" t="str">
        <f t="shared" si="818"/>
        <v/>
      </c>
      <c r="Z1697" t="str">
        <f t="shared" si="819"/>
        <v/>
      </c>
      <c r="AA1697" t="str">
        <f t="shared" si="820"/>
        <v/>
      </c>
      <c r="AB1697" t="str">
        <f t="shared" si="821"/>
        <v/>
      </c>
      <c r="AC1697" t="str">
        <f t="shared" si="822"/>
        <v/>
      </c>
      <c r="AD1697" t="str">
        <f t="shared" si="823"/>
        <v/>
      </c>
      <c r="AE1697" t="str">
        <f t="shared" si="824"/>
        <v/>
      </c>
      <c r="AF1697" t="str">
        <f t="shared" si="825"/>
        <v/>
      </c>
      <c r="AG1697" t="str">
        <f t="shared" si="826"/>
        <v>"LiveAnimals.PieceLiveAnimals"</v>
      </c>
      <c r="AH1697" t="str">
        <f t="shared" si="827"/>
        <v>"involvedInActions"</v>
      </c>
      <c r="AI1697" t="str">
        <f t="shared" si="828"/>
        <v>"Action.Loading"</v>
      </c>
      <c r="AJ1697" t="str">
        <f t="shared" si="829"/>
        <v>"loadedPieces"</v>
      </c>
      <c r="AK1697" t="str">
        <f t="shared" si="830"/>
        <v>"hasMany"</v>
      </c>
      <c r="AL1697" t="str">
        <f t="shared" si="831"/>
        <v>"LiveAnimals.PieceLiveAnimals","involvedInActions","Action.Loading","loadedPieces","hasMany"</v>
      </c>
      <c r="AN1697">
        <f>COUNTIF(View_conceptual!G:G,L1697)</f>
        <v>0</v>
      </c>
      <c r="AO1697">
        <f>COUNTIF(View_conceptual!H:H,L1697)+COUNTIF(View_conceptual!I:I,N1697)</f>
        <v>1</v>
      </c>
      <c r="AQ1697" t="str">
        <f t="shared" si="832"/>
        <v/>
      </c>
      <c r="AR1697" t="str">
        <f t="shared" si="833"/>
        <v/>
      </c>
      <c r="AT1697">
        <f>COUNTIF(View_full!G:G,L1697)</f>
        <v>1</v>
      </c>
      <c r="AU1697">
        <f>COUNTIF(View_full!H:H,L1697)+COUNTIF(View_full!I:I,N1697)</f>
        <v>1</v>
      </c>
      <c r="AV1697">
        <f>COUNTIFS(Property_Manual!$A$2:$A$1206,Raw!L1697,Property_Manual!$B$2:$B$1206,Raw!M1697,Property_Manual!$C$2:$C$1206,Raw!N1697,Property_Manual!$D$2:$D$1206,Raw!O1697,Property_Manual!$F$2:$F$1206,"x")</f>
        <v>0</v>
      </c>
      <c r="AW1697" t="str">
        <f t="shared" si="834"/>
        <v/>
      </c>
      <c r="AX1697" t="str">
        <f t="shared" si="835"/>
        <v/>
      </c>
      <c r="AY1697" t="str">
        <f t="shared" si="836"/>
        <v/>
      </c>
    </row>
    <row r="1698" spans="1:51" x14ac:dyDescent="0.2">
      <c r="A1698" s="5" t="s">
        <v>1255</v>
      </c>
      <c r="B1698" s="5" t="s">
        <v>1199</v>
      </c>
      <c r="C1698" s="5" t="s">
        <v>204</v>
      </c>
      <c r="D1698" s="5" t="s">
        <v>114</v>
      </c>
      <c r="E1698" t="s">
        <v>1209</v>
      </c>
      <c r="F1698" s="5" t="s">
        <v>1043</v>
      </c>
      <c r="H1698" t="s">
        <v>1045</v>
      </c>
      <c r="I1698" t="s">
        <v>461</v>
      </c>
      <c r="J1698" s="5" t="s">
        <v>116</v>
      </c>
      <c r="K1698" s="5"/>
      <c r="L1698" t="str">
        <f t="shared" si="806"/>
        <v>PieceLiveAnimals</v>
      </c>
      <c r="M1698" t="str">
        <f t="shared" si="807"/>
        <v>involvedInActions</v>
      </c>
      <c r="N1698" t="str">
        <f t="shared" si="808"/>
        <v>Storing</v>
      </c>
      <c r="O1698" t="str">
        <f t="shared" si="809"/>
        <v>storedObjects</v>
      </c>
      <c r="P1698" t="str">
        <f t="shared" si="810"/>
        <v/>
      </c>
      <c r="Q1698" t="str">
        <f t="shared" si="811"/>
        <v>Object</v>
      </c>
      <c r="R1698" t="str">
        <f t="shared" si="812"/>
        <v/>
      </c>
      <c r="S1698" t="str">
        <f t="shared" si="813"/>
        <v/>
      </c>
      <c r="T1698" t="str">
        <f t="shared" si="814"/>
        <v/>
      </c>
      <c r="U1698" t="str">
        <f t="shared" si="815"/>
        <v/>
      </c>
      <c r="V1698" t="str">
        <f t="shared" si="816"/>
        <v/>
      </c>
      <c r="W1698" t="str">
        <f>IF($A1698="Implicit","",COUNTIFS($C$8:C1698,C1698,$A$8:A1698,"Explicit"))</f>
        <v/>
      </c>
      <c r="X1698" t="str">
        <f t="shared" si="817"/>
        <v/>
      </c>
      <c r="Y1698" t="str">
        <f t="shared" si="818"/>
        <v/>
      </c>
      <c r="Z1698" t="str">
        <f t="shared" si="819"/>
        <v/>
      </c>
      <c r="AA1698" t="str">
        <f t="shared" si="820"/>
        <v/>
      </c>
      <c r="AB1698" t="str">
        <f t="shared" si="821"/>
        <v/>
      </c>
      <c r="AC1698" t="str">
        <f t="shared" si="822"/>
        <v/>
      </c>
      <c r="AD1698" t="str">
        <f t="shared" si="823"/>
        <v/>
      </c>
      <c r="AE1698" t="str">
        <f t="shared" si="824"/>
        <v/>
      </c>
      <c r="AF1698" t="str">
        <f t="shared" si="825"/>
        <v/>
      </c>
      <c r="AG1698" t="str">
        <f t="shared" si="826"/>
        <v>"LiveAnimals.PieceLiveAnimals"</v>
      </c>
      <c r="AH1698" t="str">
        <f t="shared" si="827"/>
        <v>"involvedInActions"</v>
      </c>
      <c r="AI1698" t="str">
        <f t="shared" si="828"/>
        <v>"Action.Storing"</v>
      </c>
      <c r="AJ1698" t="str">
        <f t="shared" si="829"/>
        <v>"storedObjects"</v>
      </c>
      <c r="AK1698" t="str">
        <f t="shared" si="830"/>
        <v>"hasMany"</v>
      </c>
      <c r="AL1698" t="str">
        <f t="shared" si="831"/>
        <v>"LiveAnimals.PieceLiveAnimals","involvedInActions","Action.Storing","storedObjects","hasMany"</v>
      </c>
      <c r="AN1698">
        <f>COUNTIF(View_conceptual!G:G,L1698)</f>
        <v>0</v>
      </c>
      <c r="AO1698">
        <f>COUNTIF(View_conceptual!H:H,L1698)+COUNTIF(View_conceptual!I:I,N1698)</f>
        <v>0</v>
      </c>
      <c r="AQ1698" t="str">
        <f t="shared" si="832"/>
        <v/>
      </c>
      <c r="AR1698" t="str">
        <f t="shared" si="833"/>
        <v/>
      </c>
      <c r="AT1698">
        <f>COUNTIF(View_full!G:G,L1698)</f>
        <v>1</v>
      </c>
      <c r="AU1698">
        <f>COUNTIF(View_full!H:H,L1698)+COUNTIF(View_full!I:I,N1698)</f>
        <v>1</v>
      </c>
      <c r="AV1698">
        <f>COUNTIFS(Property_Manual!$A$2:$A$1206,Raw!L1698,Property_Manual!$B$2:$B$1206,Raw!M1698,Property_Manual!$C$2:$C$1206,Raw!N1698,Property_Manual!$D$2:$D$1206,Raw!O1698,Property_Manual!$F$2:$F$1206,"x")</f>
        <v>0</v>
      </c>
      <c r="AW1698" t="str">
        <f t="shared" si="834"/>
        <v/>
      </c>
      <c r="AX1698" t="str">
        <f t="shared" si="835"/>
        <v/>
      </c>
      <c r="AY1698" t="str">
        <f t="shared" si="836"/>
        <v/>
      </c>
    </row>
    <row r="1699" spans="1:51" x14ac:dyDescent="0.2">
      <c r="A1699" s="5" t="s">
        <v>1255</v>
      </c>
      <c r="B1699" s="5" t="s">
        <v>1199</v>
      </c>
      <c r="C1699" s="5" t="s">
        <v>204</v>
      </c>
      <c r="D1699" s="5" t="s">
        <v>117</v>
      </c>
      <c r="E1699" t="s">
        <v>20</v>
      </c>
      <c r="F1699" s="5" t="s">
        <v>118</v>
      </c>
      <c r="H1699" t="s">
        <v>137</v>
      </c>
      <c r="I1699" t="s">
        <v>461</v>
      </c>
      <c r="J1699" s="5" t="s">
        <v>119</v>
      </c>
      <c r="K1699" s="5" t="s">
        <v>1108</v>
      </c>
      <c r="L1699" t="str">
        <f t="shared" si="806"/>
        <v>PieceLiveAnimals</v>
      </c>
      <c r="M1699" t="str">
        <f t="shared" si="807"/>
        <v>containedItems</v>
      </c>
      <c r="N1699" t="str">
        <f t="shared" si="808"/>
        <v>Item</v>
      </c>
      <c r="O1699" t="str">
        <f t="shared" si="809"/>
        <v>inPiece</v>
      </c>
      <c r="P1699" t="str">
        <f t="shared" si="810"/>
        <v>ItemDg</v>
      </c>
      <c r="Q1699" t="str">
        <f t="shared" si="811"/>
        <v>Object</v>
      </c>
      <c r="R1699" t="str">
        <f t="shared" si="812"/>
        <v/>
      </c>
      <c r="S1699" t="str">
        <f t="shared" si="813"/>
        <v/>
      </c>
      <c r="T1699" t="str">
        <f t="shared" si="814"/>
        <v/>
      </c>
      <c r="U1699" t="str">
        <f t="shared" si="815"/>
        <v/>
      </c>
      <c r="V1699" t="str">
        <f t="shared" si="816"/>
        <v/>
      </c>
      <c r="W1699" t="str">
        <f>IF($A1699="Implicit","",COUNTIFS($C$8:C1699,C1699,$A$8:A1699,"Explicit"))</f>
        <v/>
      </c>
      <c r="X1699" t="str">
        <f t="shared" si="817"/>
        <v/>
      </c>
      <c r="Y1699" t="str">
        <f t="shared" si="818"/>
        <v/>
      </c>
      <c r="Z1699" t="str">
        <f t="shared" si="819"/>
        <v/>
      </c>
      <c r="AA1699" t="str">
        <f t="shared" si="820"/>
        <v/>
      </c>
      <c r="AB1699" t="str">
        <f t="shared" si="821"/>
        <v/>
      </c>
      <c r="AC1699" t="str">
        <f t="shared" si="822"/>
        <v/>
      </c>
      <c r="AD1699" t="str">
        <f t="shared" si="823"/>
        <v/>
      </c>
      <c r="AE1699" t="str">
        <f t="shared" si="824"/>
        <v/>
      </c>
      <c r="AF1699" t="str">
        <f t="shared" si="825"/>
        <v/>
      </c>
      <c r="AG1699" t="str">
        <f t="shared" si="826"/>
        <v>"LiveAnimals.PieceLiveAnimals"</v>
      </c>
      <c r="AH1699" t="str">
        <f t="shared" si="827"/>
        <v>"containedItems"</v>
      </c>
      <c r="AI1699" t="str">
        <f t="shared" si="828"/>
        <v>"Core.Item"</v>
      </c>
      <c r="AJ1699" t="str">
        <f t="shared" si="829"/>
        <v>"inPiece"</v>
      </c>
      <c r="AK1699" t="str">
        <f t="shared" si="830"/>
        <v>"hasMany"</v>
      </c>
      <c r="AL1699" t="str">
        <f t="shared" si="831"/>
        <v>"LiveAnimals.PieceLiveAnimals","containedItems","Core.Item","inPiece","hasMany"</v>
      </c>
      <c r="AN1699">
        <f>COUNTIF(View_conceptual!G:G,L1699)</f>
        <v>0</v>
      </c>
      <c r="AO1699">
        <f>COUNTIF(View_conceptual!H:H,L1699)+COUNTIF(View_conceptual!I:I,N1699)</f>
        <v>1</v>
      </c>
      <c r="AQ1699" t="str">
        <f t="shared" si="832"/>
        <v/>
      </c>
      <c r="AR1699" t="str">
        <f t="shared" si="833"/>
        <v/>
      </c>
      <c r="AT1699">
        <f>COUNTIF(View_full!G:G,L1699)</f>
        <v>1</v>
      </c>
      <c r="AU1699">
        <f>COUNTIF(View_full!H:H,L1699)+COUNTIF(View_full!I:I,N1699)</f>
        <v>1</v>
      </c>
      <c r="AV1699">
        <f>COUNTIFS(Property_Manual!$A$2:$A$1206,Raw!L1699,Property_Manual!$B$2:$B$1206,Raw!M1699,Property_Manual!$C$2:$C$1206,Raw!N1699,Property_Manual!$D$2:$D$1206,Raw!O1699,Property_Manual!$F$2:$F$1206,"x")</f>
        <v>0</v>
      </c>
      <c r="AW1699" t="str">
        <f t="shared" si="834"/>
        <v/>
      </c>
      <c r="AX1699" t="str">
        <f t="shared" si="835"/>
        <v/>
      </c>
      <c r="AY1699" t="str">
        <f t="shared" si="836"/>
        <v/>
      </c>
    </row>
    <row r="1700" spans="1:51" x14ac:dyDescent="0.2">
      <c r="A1700" s="5" t="s">
        <v>1255</v>
      </c>
      <c r="B1700" s="5" t="s">
        <v>1199</v>
      </c>
      <c r="C1700" s="5" t="s">
        <v>204</v>
      </c>
      <c r="D1700" s="5" t="s">
        <v>117</v>
      </c>
      <c r="E1700" t="s">
        <v>1207</v>
      </c>
      <c r="F1700" s="5" t="s">
        <v>1108</v>
      </c>
      <c r="H1700" t="s">
        <v>137</v>
      </c>
      <c r="I1700" t="s">
        <v>461</v>
      </c>
      <c r="J1700" s="5" t="s">
        <v>119</v>
      </c>
      <c r="K1700" s="5"/>
      <c r="L1700" t="str">
        <f t="shared" si="806"/>
        <v>PieceLiveAnimals</v>
      </c>
      <c r="M1700" t="str">
        <f t="shared" si="807"/>
        <v>containedItems</v>
      </c>
      <c r="N1700" t="str">
        <f t="shared" si="808"/>
        <v>ItemDg</v>
      </c>
      <c r="O1700" t="str">
        <f t="shared" si="809"/>
        <v>inPiece</v>
      </c>
      <c r="P1700" t="str">
        <f t="shared" si="810"/>
        <v/>
      </c>
      <c r="Q1700" t="str">
        <f t="shared" si="811"/>
        <v>Object</v>
      </c>
      <c r="R1700" t="str">
        <f t="shared" si="812"/>
        <v/>
      </c>
      <c r="S1700" t="str">
        <f t="shared" si="813"/>
        <v/>
      </c>
      <c r="T1700" t="str">
        <f t="shared" si="814"/>
        <v/>
      </c>
      <c r="U1700" t="str">
        <f t="shared" si="815"/>
        <v/>
      </c>
      <c r="V1700" t="str">
        <f t="shared" si="816"/>
        <v/>
      </c>
      <c r="W1700" t="str">
        <f>IF($A1700="Implicit","",COUNTIFS($C$8:C1700,C1700,$A$8:A1700,"Explicit"))</f>
        <v/>
      </c>
      <c r="X1700" t="str">
        <f t="shared" si="817"/>
        <v/>
      </c>
      <c r="Y1700" t="str">
        <f t="shared" si="818"/>
        <v/>
      </c>
      <c r="Z1700" t="str">
        <f t="shared" si="819"/>
        <v/>
      </c>
      <c r="AA1700" t="str">
        <f t="shared" si="820"/>
        <v/>
      </c>
      <c r="AB1700" t="str">
        <f t="shared" si="821"/>
        <v/>
      </c>
      <c r="AC1700" t="str">
        <f t="shared" si="822"/>
        <v/>
      </c>
      <c r="AD1700" t="str">
        <f t="shared" si="823"/>
        <v/>
      </c>
      <c r="AE1700" t="str">
        <f t="shared" si="824"/>
        <v/>
      </c>
      <c r="AF1700" t="str">
        <f t="shared" si="825"/>
        <v/>
      </c>
      <c r="AG1700" t="str">
        <f t="shared" si="826"/>
        <v>"LiveAnimals.PieceLiveAnimals"</v>
      </c>
      <c r="AH1700" t="str">
        <f t="shared" si="827"/>
        <v>"containedItems"</v>
      </c>
      <c r="AI1700" t="str">
        <f t="shared" si="828"/>
        <v>"DG.ItemDg"</v>
      </c>
      <c r="AJ1700" t="str">
        <f t="shared" si="829"/>
        <v>"inPiece"</v>
      </c>
      <c r="AK1700" t="str">
        <f t="shared" si="830"/>
        <v>"hasMany"</v>
      </c>
      <c r="AL1700" t="str">
        <f t="shared" si="831"/>
        <v>"LiveAnimals.PieceLiveAnimals","containedItems","DG.ItemDg","inPiece","hasMany"</v>
      </c>
      <c r="AN1700">
        <f>COUNTIF(View_conceptual!G:G,L1700)</f>
        <v>0</v>
      </c>
      <c r="AO1700">
        <f>COUNTIF(View_conceptual!H:H,L1700)+COUNTIF(View_conceptual!I:I,N1700)</f>
        <v>0</v>
      </c>
      <c r="AQ1700" t="str">
        <f t="shared" si="832"/>
        <v/>
      </c>
      <c r="AR1700" t="str">
        <f t="shared" si="833"/>
        <v/>
      </c>
      <c r="AT1700">
        <f>COUNTIF(View_full!G:G,L1700)</f>
        <v>1</v>
      </c>
      <c r="AU1700">
        <f>COUNTIF(View_full!H:H,L1700)+COUNTIF(View_full!I:I,N1700)</f>
        <v>0</v>
      </c>
      <c r="AV1700">
        <f>COUNTIFS(Property_Manual!$A$2:$A$1206,Raw!L1700,Property_Manual!$B$2:$B$1206,Raw!M1700,Property_Manual!$C$2:$C$1206,Raw!N1700,Property_Manual!$D$2:$D$1206,Raw!O1700,Property_Manual!$F$2:$F$1206,"x")</f>
        <v>0</v>
      </c>
      <c r="AW1700" t="str">
        <f t="shared" si="834"/>
        <v/>
      </c>
      <c r="AX1700" t="str">
        <f t="shared" si="835"/>
        <v/>
      </c>
      <c r="AY1700" t="str">
        <f t="shared" si="836"/>
        <v/>
      </c>
    </row>
    <row r="1701" spans="1:51" x14ac:dyDescent="0.2">
      <c r="A1701" s="5" t="s">
        <v>1255</v>
      </c>
      <c r="B1701" s="5" t="s">
        <v>1199</v>
      </c>
      <c r="C1701" s="5" t="s">
        <v>204</v>
      </c>
      <c r="D1701" s="5" t="s">
        <v>120</v>
      </c>
      <c r="E1701" t="s">
        <v>20</v>
      </c>
      <c r="F1701" s="5" t="s">
        <v>109</v>
      </c>
      <c r="H1701" t="s">
        <v>137</v>
      </c>
      <c r="I1701" t="s">
        <v>461</v>
      </c>
      <c r="J1701" s="5" t="s">
        <v>121</v>
      </c>
      <c r="K1701" s="5" t="s">
        <v>1833</v>
      </c>
      <c r="L1701" t="str">
        <f t="shared" si="806"/>
        <v>PieceLiveAnimals</v>
      </c>
      <c r="M1701" t="str">
        <f t="shared" si="807"/>
        <v>containedPieces</v>
      </c>
      <c r="N1701" t="str">
        <f t="shared" si="808"/>
        <v>Piece</v>
      </c>
      <c r="O1701" t="str">
        <f t="shared" si="809"/>
        <v>inPiece</v>
      </c>
      <c r="P1701" t="str">
        <f t="shared" si="810"/>
        <v>PieceLiveAnimals|PieceDg</v>
      </c>
      <c r="Q1701" t="str">
        <f t="shared" si="811"/>
        <v>Object</v>
      </c>
      <c r="R1701" t="str">
        <f t="shared" si="812"/>
        <v/>
      </c>
      <c r="S1701" t="str">
        <f t="shared" si="813"/>
        <v/>
      </c>
      <c r="T1701" t="str">
        <f t="shared" si="814"/>
        <v/>
      </c>
      <c r="U1701" t="str">
        <f t="shared" si="815"/>
        <v/>
      </c>
      <c r="V1701" t="str">
        <f t="shared" si="816"/>
        <v/>
      </c>
      <c r="W1701" t="str">
        <f>IF($A1701="Implicit","",COUNTIFS($C$8:C1701,C1701,$A$8:A1701,"Explicit"))</f>
        <v/>
      </c>
      <c r="X1701" t="str">
        <f t="shared" si="817"/>
        <v/>
      </c>
      <c r="Y1701" t="str">
        <f t="shared" si="818"/>
        <v/>
      </c>
      <c r="Z1701" t="str">
        <f t="shared" si="819"/>
        <v/>
      </c>
      <c r="AA1701" t="str">
        <f t="shared" si="820"/>
        <v/>
      </c>
      <c r="AB1701" t="str">
        <f t="shared" si="821"/>
        <v/>
      </c>
      <c r="AC1701" t="str">
        <f t="shared" si="822"/>
        <v/>
      </c>
      <c r="AD1701" t="str">
        <f t="shared" si="823"/>
        <v/>
      </c>
      <c r="AE1701" t="str">
        <f t="shared" si="824"/>
        <v/>
      </c>
      <c r="AF1701" t="str">
        <f t="shared" si="825"/>
        <v/>
      </c>
      <c r="AG1701" t="str">
        <f t="shared" si="826"/>
        <v>"LiveAnimals.PieceLiveAnimals"</v>
      </c>
      <c r="AH1701" t="str">
        <f t="shared" si="827"/>
        <v>"containedPieces"</v>
      </c>
      <c r="AI1701" t="str">
        <f t="shared" si="828"/>
        <v>"Core.Piece"</v>
      </c>
      <c r="AJ1701" t="str">
        <f t="shared" si="829"/>
        <v>"inPiece"</v>
      </c>
      <c r="AK1701" t="str">
        <f t="shared" si="830"/>
        <v>"hasMany"</v>
      </c>
      <c r="AL1701" t="str">
        <f t="shared" si="831"/>
        <v>"LiveAnimals.PieceLiveAnimals","containedPieces","Core.Piece","inPiece","hasMany"</v>
      </c>
      <c r="AN1701">
        <f>COUNTIF(View_conceptual!G:G,L1701)</f>
        <v>0</v>
      </c>
      <c r="AO1701">
        <f>COUNTIF(View_conceptual!H:H,L1701)+COUNTIF(View_conceptual!I:I,N1701)</f>
        <v>1</v>
      </c>
      <c r="AQ1701" t="str">
        <f t="shared" si="832"/>
        <v/>
      </c>
      <c r="AR1701" t="str">
        <f t="shared" si="833"/>
        <v/>
      </c>
      <c r="AT1701">
        <f>COUNTIF(View_full!G:G,L1701)</f>
        <v>1</v>
      </c>
      <c r="AU1701">
        <f>COUNTIF(View_full!H:H,L1701)+COUNTIF(View_full!I:I,N1701)</f>
        <v>1</v>
      </c>
      <c r="AV1701">
        <f>COUNTIFS(Property_Manual!$A$2:$A$1206,Raw!L1701,Property_Manual!$B$2:$B$1206,Raw!M1701,Property_Manual!$C$2:$C$1206,Raw!N1701,Property_Manual!$D$2:$D$1206,Raw!O1701,Property_Manual!$F$2:$F$1206,"x")</f>
        <v>0</v>
      </c>
      <c r="AW1701" t="str">
        <f t="shared" si="834"/>
        <v/>
      </c>
      <c r="AX1701" t="str">
        <f t="shared" si="835"/>
        <v/>
      </c>
      <c r="AY1701" t="str">
        <f t="shared" si="836"/>
        <v/>
      </c>
    </row>
    <row r="1702" spans="1:51" x14ac:dyDescent="0.2">
      <c r="A1702" s="5" t="s">
        <v>1255</v>
      </c>
      <c r="B1702" s="5" t="s">
        <v>1199</v>
      </c>
      <c r="C1702" s="5" t="s">
        <v>204</v>
      </c>
      <c r="D1702" s="5" t="s">
        <v>120</v>
      </c>
      <c r="E1702" t="s">
        <v>1199</v>
      </c>
      <c r="F1702" s="5" t="s">
        <v>204</v>
      </c>
      <c r="H1702" t="s">
        <v>137</v>
      </c>
      <c r="I1702" t="s">
        <v>461</v>
      </c>
      <c r="J1702" s="5" t="s">
        <v>121</v>
      </c>
      <c r="K1702" s="5"/>
      <c r="L1702" t="str">
        <f t="shared" si="806"/>
        <v>PieceLiveAnimals</v>
      </c>
      <c r="M1702" t="str">
        <f t="shared" si="807"/>
        <v>containedPieces</v>
      </c>
      <c r="N1702" t="str">
        <f t="shared" si="808"/>
        <v>PieceLiveAnimals</v>
      </c>
      <c r="O1702" t="str">
        <f t="shared" si="809"/>
        <v>inPiece</v>
      </c>
      <c r="P1702" t="str">
        <f t="shared" si="810"/>
        <v/>
      </c>
      <c r="Q1702" t="str">
        <f t="shared" si="811"/>
        <v>Object</v>
      </c>
      <c r="R1702" t="str">
        <f t="shared" si="812"/>
        <v/>
      </c>
      <c r="S1702" t="str">
        <f t="shared" si="813"/>
        <v/>
      </c>
      <c r="T1702" t="str">
        <f t="shared" si="814"/>
        <v/>
      </c>
      <c r="U1702" t="str">
        <f t="shared" si="815"/>
        <v/>
      </c>
      <c r="V1702" t="str">
        <f t="shared" si="816"/>
        <v/>
      </c>
      <c r="W1702" t="str">
        <f>IF($A1702="Implicit","",COUNTIFS($C$8:C1702,C1702,$A$8:A1702,"Explicit"))</f>
        <v/>
      </c>
      <c r="X1702" t="str">
        <f t="shared" si="817"/>
        <v/>
      </c>
      <c r="Y1702" t="str">
        <f t="shared" si="818"/>
        <v/>
      </c>
      <c r="Z1702" t="str">
        <f t="shared" si="819"/>
        <v/>
      </c>
      <c r="AA1702" t="str">
        <f t="shared" si="820"/>
        <v/>
      </c>
      <c r="AB1702" t="str">
        <f t="shared" si="821"/>
        <v/>
      </c>
      <c r="AC1702" t="str">
        <f t="shared" si="822"/>
        <v/>
      </c>
      <c r="AD1702" t="str">
        <f t="shared" si="823"/>
        <v/>
      </c>
      <c r="AE1702" t="str">
        <f t="shared" si="824"/>
        <v/>
      </c>
      <c r="AF1702" t="str">
        <f t="shared" si="825"/>
        <v/>
      </c>
      <c r="AG1702" t="str">
        <f t="shared" si="826"/>
        <v>"LiveAnimals.PieceLiveAnimals"</v>
      </c>
      <c r="AH1702" t="str">
        <f t="shared" si="827"/>
        <v>"containedPieces"</v>
      </c>
      <c r="AI1702" t="str">
        <f t="shared" si="828"/>
        <v>"LiveAnimals.PieceLiveAnimals"</v>
      </c>
      <c r="AJ1702" t="str">
        <f t="shared" si="829"/>
        <v>"inPiece"</v>
      </c>
      <c r="AK1702" t="str">
        <f t="shared" si="830"/>
        <v>"hasMany"</v>
      </c>
      <c r="AL1702" t="str">
        <f t="shared" si="831"/>
        <v>"LiveAnimals.PieceLiveAnimals","containedPieces","LiveAnimals.PieceLiveAnimals","inPiece","hasMany"</v>
      </c>
      <c r="AN1702">
        <f>COUNTIF(View_conceptual!G:G,L1702)</f>
        <v>0</v>
      </c>
      <c r="AO1702">
        <f>COUNTIF(View_conceptual!H:H,L1702)+COUNTIF(View_conceptual!I:I,N1702)</f>
        <v>0</v>
      </c>
      <c r="AQ1702" t="str">
        <f t="shared" si="832"/>
        <v/>
      </c>
      <c r="AR1702" t="str">
        <f t="shared" si="833"/>
        <v/>
      </c>
      <c r="AT1702">
        <f>COUNTIF(View_full!G:G,L1702)</f>
        <v>1</v>
      </c>
      <c r="AU1702">
        <f>COUNTIF(View_full!H:H,L1702)+COUNTIF(View_full!I:I,N1702)</f>
        <v>0</v>
      </c>
      <c r="AV1702">
        <f>COUNTIFS(Property_Manual!$A$2:$A$1206,Raw!L1702,Property_Manual!$B$2:$B$1206,Raw!M1702,Property_Manual!$C$2:$C$1206,Raw!N1702,Property_Manual!$D$2:$D$1206,Raw!O1702,Property_Manual!$F$2:$F$1206,"x")</f>
        <v>1</v>
      </c>
      <c r="AW1702" t="str">
        <f t="shared" si="834"/>
        <v/>
      </c>
      <c r="AX1702" t="str">
        <f t="shared" si="835"/>
        <v/>
      </c>
      <c r="AY1702" t="str">
        <f t="shared" si="836"/>
        <v>"LiveAnimals.PieceLiveAnimals","containedPieces","LiveAnimals.PieceLiveAnimals","inPiece","hasMany"</v>
      </c>
    </row>
    <row r="1703" spans="1:51" x14ac:dyDescent="0.2">
      <c r="A1703" s="5" t="s">
        <v>1255</v>
      </c>
      <c r="B1703" s="5" t="s">
        <v>1199</v>
      </c>
      <c r="C1703" s="5" t="s">
        <v>204</v>
      </c>
      <c r="D1703" s="5" t="s">
        <v>120</v>
      </c>
      <c r="E1703" t="s">
        <v>1207</v>
      </c>
      <c r="F1703" s="5" t="s">
        <v>626</v>
      </c>
      <c r="H1703" t="s">
        <v>137</v>
      </c>
      <c r="I1703" t="s">
        <v>461</v>
      </c>
      <c r="J1703" s="5" t="s">
        <v>121</v>
      </c>
      <c r="K1703" s="5"/>
      <c r="L1703" t="str">
        <f t="shared" si="806"/>
        <v>PieceLiveAnimals</v>
      </c>
      <c r="M1703" t="str">
        <f t="shared" si="807"/>
        <v>containedPieces</v>
      </c>
      <c r="N1703" t="str">
        <f t="shared" si="808"/>
        <v>PieceDg</v>
      </c>
      <c r="O1703" t="str">
        <f t="shared" si="809"/>
        <v>inPiece</v>
      </c>
      <c r="P1703" t="str">
        <f t="shared" si="810"/>
        <v/>
      </c>
      <c r="Q1703" t="str">
        <f t="shared" si="811"/>
        <v>Object</v>
      </c>
      <c r="R1703" t="str">
        <f t="shared" si="812"/>
        <v/>
      </c>
      <c r="S1703" t="str">
        <f t="shared" si="813"/>
        <v/>
      </c>
      <c r="T1703" t="str">
        <f t="shared" si="814"/>
        <v/>
      </c>
      <c r="U1703" t="str">
        <f t="shared" si="815"/>
        <v/>
      </c>
      <c r="V1703" t="str">
        <f t="shared" si="816"/>
        <v/>
      </c>
      <c r="W1703" t="str">
        <f>IF($A1703="Implicit","",COUNTIFS($C$8:C1703,C1703,$A$8:A1703,"Explicit"))</f>
        <v/>
      </c>
      <c r="X1703" t="str">
        <f t="shared" si="817"/>
        <v/>
      </c>
      <c r="Y1703" t="str">
        <f t="shared" si="818"/>
        <v/>
      </c>
      <c r="Z1703" t="str">
        <f t="shared" si="819"/>
        <v/>
      </c>
      <c r="AA1703" t="str">
        <f t="shared" si="820"/>
        <v/>
      </c>
      <c r="AB1703" t="str">
        <f t="shared" si="821"/>
        <v/>
      </c>
      <c r="AC1703" t="str">
        <f t="shared" si="822"/>
        <v/>
      </c>
      <c r="AD1703" t="str">
        <f t="shared" si="823"/>
        <v/>
      </c>
      <c r="AE1703" t="str">
        <f t="shared" si="824"/>
        <v/>
      </c>
      <c r="AF1703" t="str">
        <f t="shared" si="825"/>
        <v/>
      </c>
      <c r="AG1703" t="str">
        <f t="shared" si="826"/>
        <v>"LiveAnimals.PieceLiveAnimals"</v>
      </c>
      <c r="AH1703" t="str">
        <f t="shared" si="827"/>
        <v>"containedPieces"</v>
      </c>
      <c r="AI1703" t="str">
        <f t="shared" si="828"/>
        <v>"DG.PieceDg"</v>
      </c>
      <c r="AJ1703" t="str">
        <f t="shared" si="829"/>
        <v>"inPiece"</v>
      </c>
      <c r="AK1703" t="str">
        <f t="shared" si="830"/>
        <v>"hasMany"</v>
      </c>
      <c r="AL1703" t="str">
        <f t="shared" si="831"/>
        <v>"LiveAnimals.PieceLiveAnimals","containedPieces","DG.PieceDg","inPiece","hasMany"</v>
      </c>
      <c r="AN1703">
        <f>COUNTIF(View_conceptual!G:G,L1703)</f>
        <v>0</v>
      </c>
      <c r="AO1703">
        <f>COUNTIF(View_conceptual!H:H,L1703)+COUNTIF(View_conceptual!I:I,N1703)</f>
        <v>0</v>
      </c>
      <c r="AQ1703" t="str">
        <f t="shared" si="832"/>
        <v/>
      </c>
      <c r="AR1703" t="str">
        <f t="shared" si="833"/>
        <v/>
      </c>
      <c r="AT1703">
        <f>COUNTIF(View_full!G:G,L1703)</f>
        <v>1</v>
      </c>
      <c r="AU1703">
        <f>COUNTIF(View_full!H:H,L1703)+COUNTIF(View_full!I:I,N1703)</f>
        <v>0</v>
      </c>
      <c r="AV1703">
        <f>COUNTIFS(Property_Manual!$A$2:$A$1206,Raw!L1703,Property_Manual!$B$2:$B$1206,Raw!M1703,Property_Manual!$C$2:$C$1206,Raw!N1703,Property_Manual!$D$2:$D$1206,Raw!O1703,Property_Manual!$F$2:$F$1206,"x")</f>
        <v>0</v>
      </c>
      <c r="AW1703" t="str">
        <f t="shared" si="834"/>
        <v/>
      </c>
      <c r="AX1703" t="str">
        <f t="shared" si="835"/>
        <v/>
      </c>
      <c r="AY1703" t="str">
        <f t="shared" si="836"/>
        <v/>
      </c>
    </row>
    <row r="1704" spans="1:51" x14ac:dyDescent="0.2">
      <c r="A1704" s="5" t="s">
        <v>1255</v>
      </c>
      <c r="B1704" s="5" t="s">
        <v>1199</v>
      </c>
      <c r="C1704" s="5" t="s">
        <v>204</v>
      </c>
      <c r="D1704" s="5" t="s">
        <v>124</v>
      </c>
      <c r="E1704" t="s">
        <v>20</v>
      </c>
      <c r="F1704" s="5" t="s">
        <v>125</v>
      </c>
      <c r="H1704" t="s">
        <v>536</v>
      </c>
      <c r="I1704" t="s">
        <v>461</v>
      </c>
      <c r="J1704" s="5" t="s">
        <v>126</v>
      </c>
      <c r="K1704" s="5" t="s">
        <v>526</v>
      </c>
      <c r="L1704" t="str">
        <f t="shared" si="806"/>
        <v>PieceLiveAnimals</v>
      </c>
      <c r="M1704" t="str">
        <f t="shared" si="807"/>
        <v>contentProducts</v>
      </c>
      <c r="N1704" t="str">
        <f t="shared" si="808"/>
        <v>Product</v>
      </c>
      <c r="O1704" t="str">
        <f t="shared" si="809"/>
        <v>describedObjects</v>
      </c>
      <c r="P1704" t="str">
        <f t="shared" si="810"/>
        <v>ProductDg</v>
      </c>
      <c r="Q1704" t="str">
        <f t="shared" si="811"/>
        <v>Object</v>
      </c>
      <c r="R1704" t="str">
        <f t="shared" si="812"/>
        <v/>
      </c>
      <c r="S1704" t="str">
        <f t="shared" si="813"/>
        <v/>
      </c>
      <c r="T1704" t="str">
        <f t="shared" si="814"/>
        <v/>
      </c>
      <c r="U1704" t="str">
        <f t="shared" si="815"/>
        <v/>
      </c>
      <c r="V1704" t="str">
        <f t="shared" si="816"/>
        <v/>
      </c>
      <c r="W1704" t="str">
        <f>IF($A1704="Implicit","",COUNTIFS($C$8:C1704,C1704,$A$8:A1704,"Explicit"))</f>
        <v/>
      </c>
      <c r="X1704" t="str">
        <f t="shared" si="817"/>
        <v/>
      </c>
      <c r="Y1704" t="str">
        <f t="shared" si="818"/>
        <v/>
      </c>
      <c r="Z1704" t="str">
        <f t="shared" si="819"/>
        <v/>
      </c>
      <c r="AA1704" t="str">
        <f t="shared" si="820"/>
        <v/>
      </c>
      <c r="AB1704" t="str">
        <f t="shared" si="821"/>
        <v/>
      </c>
      <c r="AC1704" t="str">
        <f t="shared" si="822"/>
        <v/>
      </c>
      <c r="AD1704" t="str">
        <f t="shared" si="823"/>
        <v/>
      </c>
      <c r="AE1704" t="str">
        <f t="shared" si="824"/>
        <v/>
      </c>
      <c r="AF1704" t="str">
        <f t="shared" si="825"/>
        <v/>
      </c>
      <c r="AG1704" t="str">
        <f t="shared" si="826"/>
        <v>"LiveAnimals.PieceLiveAnimals"</v>
      </c>
      <c r="AH1704" t="str">
        <f t="shared" si="827"/>
        <v>"contentProducts"</v>
      </c>
      <c r="AI1704" t="str">
        <f t="shared" si="828"/>
        <v>"Core.Product"</v>
      </c>
      <c r="AJ1704" t="str">
        <f t="shared" si="829"/>
        <v>"describedObjects"</v>
      </c>
      <c r="AK1704" t="str">
        <f t="shared" si="830"/>
        <v>"hasMany"</v>
      </c>
      <c r="AL1704" t="str">
        <f t="shared" si="831"/>
        <v>"LiveAnimals.PieceLiveAnimals","contentProducts","Core.Product","describedObjects","hasMany"</v>
      </c>
      <c r="AN1704">
        <f>COUNTIF(View_conceptual!G:G,L1704)</f>
        <v>0</v>
      </c>
      <c r="AO1704">
        <f>COUNTIF(View_conceptual!H:H,L1704)+COUNTIF(View_conceptual!I:I,N1704)</f>
        <v>1</v>
      </c>
      <c r="AQ1704" t="str">
        <f t="shared" si="832"/>
        <v/>
      </c>
      <c r="AR1704" t="str">
        <f t="shared" si="833"/>
        <v/>
      </c>
      <c r="AT1704">
        <f>COUNTIF(View_full!G:G,L1704)</f>
        <v>1</v>
      </c>
      <c r="AU1704">
        <f>COUNTIF(View_full!H:H,L1704)+COUNTIF(View_full!I:I,N1704)</f>
        <v>1</v>
      </c>
      <c r="AV1704">
        <f>COUNTIFS(Property_Manual!$A$2:$A$1206,Raw!L1704,Property_Manual!$B$2:$B$1206,Raw!M1704,Property_Manual!$C$2:$C$1206,Raw!N1704,Property_Manual!$D$2:$D$1206,Raw!O1704,Property_Manual!$F$2:$F$1206,"x")</f>
        <v>0</v>
      </c>
      <c r="AW1704" t="str">
        <f t="shared" si="834"/>
        <v/>
      </c>
      <c r="AX1704" t="str">
        <f t="shared" si="835"/>
        <v/>
      </c>
      <c r="AY1704" t="str">
        <f t="shared" si="836"/>
        <v/>
      </c>
    </row>
    <row r="1705" spans="1:51" x14ac:dyDescent="0.2">
      <c r="A1705" s="5" t="s">
        <v>1255</v>
      </c>
      <c r="B1705" s="5" t="s">
        <v>1199</v>
      </c>
      <c r="C1705" s="5" t="s">
        <v>204</v>
      </c>
      <c r="D1705" s="5" t="s">
        <v>124</v>
      </c>
      <c r="E1705" t="s">
        <v>1207</v>
      </c>
      <c r="F1705" s="5" t="s">
        <v>526</v>
      </c>
      <c r="H1705" t="s">
        <v>536</v>
      </c>
      <c r="I1705" t="s">
        <v>461</v>
      </c>
      <c r="J1705" s="5" t="s">
        <v>126</v>
      </c>
      <c r="K1705" s="5"/>
      <c r="L1705" t="str">
        <f t="shared" si="806"/>
        <v>PieceLiveAnimals</v>
      </c>
      <c r="M1705" t="str">
        <f t="shared" si="807"/>
        <v>contentProducts</v>
      </c>
      <c r="N1705" t="str">
        <f t="shared" si="808"/>
        <v>ProductDg</v>
      </c>
      <c r="O1705" t="str">
        <f t="shared" si="809"/>
        <v>describedObjects</v>
      </c>
      <c r="P1705" t="str">
        <f t="shared" si="810"/>
        <v/>
      </c>
      <c r="Q1705" t="str">
        <f t="shared" si="811"/>
        <v>Object</v>
      </c>
      <c r="R1705" t="str">
        <f t="shared" si="812"/>
        <v/>
      </c>
      <c r="S1705" t="str">
        <f t="shared" si="813"/>
        <v/>
      </c>
      <c r="T1705" t="str">
        <f t="shared" si="814"/>
        <v/>
      </c>
      <c r="U1705" t="str">
        <f t="shared" si="815"/>
        <v/>
      </c>
      <c r="V1705" t="str">
        <f t="shared" si="816"/>
        <v/>
      </c>
      <c r="W1705" t="str">
        <f>IF($A1705="Implicit","",COUNTIFS($C$8:C1705,C1705,$A$8:A1705,"Explicit"))</f>
        <v/>
      </c>
      <c r="X1705" t="str">
        <f t="shared" si="817"/>
        <v/>
      </c>
      <c r="Y1705" t="str">
        <f t="shared" si="818"/>
        <v/>
      </c>
      <c r="Z1705" t="str">
        <f t="shared" si="819"/>
        <v/>
      </c>
      <c r="AA1705" t="str">
        <f t="shared" si="820"/>
        <v/>
      </c>
      <c r="AB1705" t="str">
        <f t="shared" si="821"/>
        <v/>
      </c>
      <c r="AC1705" t="str">
        <f t="shared" si="822"/>
        <v/>
      </c>
      <c r="AD1705" t="str">
        <f t="shared" si="823"/>
        <v/>
      </c>
      <c r="AE1705" t="str">
        <f t="shared" si="824"/>
        <v/>
      </c>
      <c r="AF1705" t="str">
        <f t="shared" si="825"/>
        <v/>
      </c>
      <c r="AG1705" t="str">
        <f t="shared" si="826"/>
        <v>"LiveAnimals.PieceLiveAnimals"</v>
      </c>
      <c r="AH1705" t="str">
        <f t="shared" si="827"/>
        <v>"contentProducts"</v>
      </c>
      <c r="AI1705" t="str">
        <f t="shared" si="828"/>
        <v>"DG.ProductDg"</v>
      </c>
      <c r="AJ1705" t="str">
        <f t="shared" si="829"/>
        <v>"describedObjects"</v>
      </c>
      <c r="AK1705" t="str">
        <f t="shared" si="830"/>
        <v>"hasMany"</v>
      </c>
      <c r="AL1705" t="str">
        <f t="shared" si="831"/>
        <v>"LiveAnimals.PieceLiveAnimals","contentProducts","DG.ProductDg","describedObjects","hasMany"</v>
      </c>
      <c r="AN1705">
        <f>COUNTIF(View_conceptual!G:G,L1705)</f>
        <v>0</v>
      </c>
      <c r="AO1705">
        <f>COUNTIF(View_conceptual!H:H,L1705)+COUNTIF(View_conceptual!I:I,N1705)</f>
        <v>0</v>
      </c>
      <c r="AQ1705" t="str">
        <f t="shared" si="832"/>
        <v/>
      </c>
      <c r="AR1705" t="str">
        <f t="shared" si="833"/>
        <v/>
      </c>
      <c r="AT1705">
        <f>COUNTIF(View_full!G:G,L1705)</f>
        <v>1</v>
      </c>
      <c r="AU1705">
        <f>COUNTIF(View_full!H:H,L1705)+COUNTIF(View_full!I:I,N1705)</f>
        <v>0</v>
      </c>
      <c r="AV1705">
        <f>COUNTIFS(Property_Manual!$A$2:$A$1206,Raw!L1705,Property_Manual!$B$2:$B$1206,Raw!M1705,Property_Manual!$C$2:$C$1206,Raw!N1705,Property_Manual!$D$2:$D$1206,Raw!O1705,Property_Manual!$F$2:$F$1206,"x")</f>
        <v>0</v>
      </c>
      <c r="AW1705" t="str">
        <f t="shared" si="834"/>
        <v/>
      </c>
      <c r="AX1705" t="str">
        <f t="shared" si="835"/>
        <v/>
      </c>
      <c r="AY1705" t="str">
        <f t="shared" si="836"/>
        <v/>
      </c>
    </row>
    <row r="1706" spans="1:51" x14ac:dyDescent="0.2">
      <c r="A1706" s="5" t="s">
        <v>1255</v>
      </c>
      <c r="B1706" s="5" t="s">
        <v>1199</v>
      </c>
      <c r="C1706" s="5" t="s">
        <v>204</v>
      </c>
      <c r="D1706" s="5" t="s">
        <v>127</v>
      </c>
      <c r="E1706" t="s">
        <v>20</v>
      </c>
      <c r="F1706" s="5" t="s">
        <v>128</v>
      </c>
      <c r="H1706" t="s">
        <v>555</v>
      </c>
      <c r="I1706" t="s">
        <v>461</v>
      </c>
      <c r="J1706" s="5" t="s">
        <v>129</v>
      </c>
      <c r="K1706" s="5"/>
      <c r="L1706" t="str">
        <f t="shared" si="806"/>
        <v>PieceLiveAnimals</v>
      </c>
      <c r="M1706" t="str">
        <f t="shared" si="807"/>
        <v>customsInformation</v>
      </c>
      <c r="N1706" t="str">
        <f t="shared" si="808"/>
        <v>CustomsInformation</v>
      </c>
      <c r="O1706" t="str">
        <f t="shared" si="809"/>
        <v>issuedForPiece</v>
      </c>
      <c r="P1706" t="str">
        <f t="shared" si="810"/>
        <v/>
      </c>
      <c r="Q1706" t="str">
        <f t="shared" si="811"/>
        <v>Object</v>
      </c>
      <c r="R1706" t="str">
        <f t="shared" si="812"/>
        <v/>
      </c>
      <c r="S1706" t="str">
        <f t="shared" si="813"/>
        <v/>
      </c>
      <c r="T1706" t="str">
        <f t="shared" si="814"/>
        <v/>
      </c>
      <c r="U1706" t="str">
        <f t="shared" si="815"/>
        <v/>
      </c>
      <c r="V1706" t="str">
        <f t="shared" si="816"/>
        <v/>
      </c>
      <c r="W1706" t="str">
        <f>IF($A1706="Implicit","",COUNTIFS($C$8:C1706,C1706,$A$8:A1706,"Explicit"))</f>
        <v/>
      </c>
      <c r="X1706" t="str">
        <f t="shared" si="817"/>
        <v/>
      </c>
      <c r="Y1706" t="str">
        <f t="shared" si="818"/>
        <v/>
      </c>
      <c r="Z1706" t="str">
        <f t="shared" si="819"/>
        <v/>
      </c>
      <c r="AA1706" t="str">
        <f t="shared" si="820"/>
        <v/>
      </c>
      <c r="AB1706" t="str">
        <f t="shared" si="821"/>
        <v/>
      </c>
      <c r="AC1706" t="str">
        <f t="shared" si="822"/>
        <v/>
      </c>
      <c r="AD1706" t="str">
        <f t="shared" si="823"/>
        <v/>
      </c>
      <c r="AE1706" t="str">
        <f t="shared" si="824"/>
        <v/>
      </c>
      <c r="AF1706" t="str">
        <f t="shared" si="825"/>
        <v/>
      </c>
      <c r="AG1706" t="str">
        <f t="shared" si="826"/>
        <v>"LiveAnimals.PieceLiveAnimals"</v>
      </c>
      <c r="AH1706" t="str">
        <f t="shared" si="827"/>
        <v>"customsInformation"</v>
      </c>
      <c r="AI1706" t="str">
        <f t="shared" si="828"/>
        <v>"Core.CustomsInformation"</v>
      </c>
      <c r="AJ1706" t="str">
        <f t="shared" si="829"/>
        <v>"issuedForPiece"</v>
      </c>
      <c r="AK1706" t="str">
        <f t="shared" si="830"/>
        <v>"hasMany"</v>
      </c>
      <c r="AL1706" t="str">
        <f t="shared" si="831"/>
        <v>"LiveAnimals.PieceLiveAnimals","customsInformation","Core.CustomsInformation","issuedForPiece","hasMany"</v>
      </c>
      <c r="AN1706">
        <f>COUNTIF(View_conceptual!G:G,L1706)</f>
        <v>0</v>
      </c>
      <c r="AO1706">
        <f>COUNTIF(View_conceptual!H:H,L1706)+COUNTIF(View_conceptual!I:I,N1706)</f>
        <v>0</v>
      </c>
      <c r="AQ1706" t="str">
        <f t="shared" si="832"/>
        <v/>
      </c>
      <c r="AR1706" t="str">
        <f t="shared" si="833"/>
        <v/>
      </c>
      <c r="AT1706">
        <f>COUNTIF(View_full!G:G,L1706)</f>
        <v>1</v>
      </c>
      <c r="AU1706">
        <f>COUNTIF(View_full!H:H,L1706)+COUNTIF(View_full!I:I,N1706)</f>
        <v>1</v>
      </c>
      <c r="AV1706">
        <f>COUNTIFS(Property_Manual!$A$2:$A$1206,Raw!L1706,Property_Manual!$B$2:$B$1206,Raw!M1706,Property_Manual!$C$2:$C$1206,Raw!N1706,Property_Manual!$D$2:$D$1206,Raw!O1706,Property_Manual!$F$2:$F$1206,"x")</f>
        <v>0</v>
      </c>
      <c r="AW1706" t="str">
        <f t="shared" si="834"/>
        <v/>
      </c>
      <c r="AX1706" t="str">
        <f t="shared" si="835"/>
        <v/>
      </c>
      <c r="AY1706" t="str">
        <f t="shared" si="836"/>
        <v/>
      </c>
    </row>
    <row r="1707" spans="1:51" x14ac:dyDescent="0.2">
      <c r="A1707" s="5" t="s">
        <v>1255</v>
      </c>
      <c r="B1707" s="5" t="s">
        <v>1199</v>
      </c>
      <c r="C1707" s="5" t="s">
        <v>204</v>
      </c>
      <c r="D1707" s="5" t="s">
        <v>130</v>
      </c>
      <c r="E1707" t="s">
        <v>49</v>
      </c>
      <c r="F1707" s="5" t="s">
        <v>131</v>
      </c>
      <c r="G1707">
        <v>1</v>
      </c>
      <c r="I1707" t="s">
        <v>461</v>
      </c>
      <c r="J1707" s="5" t="s">
        <v>132</v>
      </c>
      <c r="K1707" s="5"/>
      <c r="L1707" t="str">
        <f t="shared" si="806"/>
        <v>PieceLiveAnimals</v>
      </c>
      <c r="M1707" t="str">
        <f t="shared" si="807"/>
        <v>dimensions</v>
      </c>
      <c r="N1707" t="str">
        <f t="shared" si="808"/>
        <v>Dimensions</v>
      </c>
      <c r="O1707" t="str">
        <f t="shared" si="809"/>
        <v/>
      </c>
      <c r="P1707" t="str">
        <f t="shared" si="810"/>
        <v/>
      </c>
      <c r="Q1707" t="str">
        <f t="shared" si="811"/>
        <v>Object</v>
      </c>
      <c r="R1707" t="str">
        <f t="shared" si="812"/>
        <v/>
      </c>
      <c r="S1707" t="str">
        <f t="shared" si="813"/>
        <v/>
      </c>
      <c r="T1707" t="str">
        <f t="shared" si="814"/>
        <v/>
      </c>
      <c r="U1707" t="str">
        <f t="shared" si="815"/>
        <v/>
      </c>
      <c r="V1707" t="str">
        <f t="shared" si="816"/>
        <v/>
      </c>
      <c r="W1707" t="str">
        <f>IF($A1707="Implicit","",COUNTIFS($C$8:C1707,C1707,$A$8:A1707,"Explicit"))</f>
        <v/>
      </c>
      <c r="X1707" t="str">
        <f t="shared" si="817"/>
        <v/>
      </c>
      <c r="Y1707" t="str">
        <f t="shared" si="818"/>
        <v/>
      </c>
      <c r="Z1707" t="str">
        <f t="shared" si="819"/>
        <v/>
      </c>
      <c r="AA1707" t="str">
        <f t="shared" si="820"/>
        <v/>
      </c>
      <c r="AB1707" t="str">
        <f t="shared" si="821"/>
        <v/>
      </c>
      <c r="AC1707" t="str">
        <f t="shared" si="822"/>
        <v/>
      </c>
      <c r="AD1707" t="str">
        <f t="shared" si="823"/>
        <v/>
      </c>
      <c r="AE1707" t="str">
        <f t="shared" si="824"/>
        <v/>
      </c>
      <c r="AF1707" t="str">
        <f t="shared" si="825"/>
        <v/>
      </c>
      <c r="AG1707" t="str">
        <f t="shared" si="826"/>
        <v>"LiveAnimals.PieceLiveAnimals"</v>
      </c>
      <c r="AH1707" t="str">
        <f t="shared" si="827"/>
        <v>"dimensions"</v>
      </c>
      <c r="AI1707" t="str">
        <f t="shared" si="828"/>
        <v>"Embedded.Dimensions"</v>
      </c>
      <c r="AJ1707" t="str">
        <f t="shared" si="829"/>
        <v>""</v>
      </c>
      <c r="AK1707" t="str">
        <f t="shared" si="830"/>
        <v>"hasOne"</v>
      </c>
      <c r="AL1707" t="str">
        <f t="shared" si="831"/>
        <v>"LiveAnimals.PieceLiveAnimals","dimensions","Embedded.Dimensions","","hasOne"</v>
      </c>
      <c r="AN1707">
        <f>COUNTIF(View_conceptual!G:G,L1707)</f>
        <v>0</v>
      </c>
      <c r="AO1707">
        <f>COUNTIF(View_conceptual!H:H,L1707)+COUNTIF(View_conceptual!I:I,N1707)</f>
        <v>0</v>
      </c>
      <c r="AQ1707" t="str">
        <f t="shared" si="832"/>
        <v/>
      </c>
      <c r="AR1707" t="str">
        <f t="shared" si="833"/>
        <v/>
      </c>
      <c r="AT1707">
        <f>COUNTIF(View_full!G:G,L1707)</f>
        <v>1</v>
      </c>
      <c r="AU1707">
        <f>COUNTIF(View_full!H:H,L1707)+COUNTIF(View_full!I:I,N1707)</f>
        <v>0</v>
      </c>
      <c r="AV1707">
        <f>COUNTIFS(Property_Manual!$A$2:$A$1206,Raw!L1707,Property_Manual!$B$2:$B$1206,Raw!M1707,Property_Manual!$C$2:$C$1206,Raw!N1707,Property_Manual!$D$2:$D$1206,Raw!O1707,Property_Manual!$F$2:$F$1206,"x")</f>
        <v>0</v>
      </c>
      <c r="AW1707" t="str">
        <f t="shared" si="834"/>
        <v/>
      </c>
      <c r="AX1707" t="str">
        <f t="shared" si="835"/>
        <v/>
      </c>
      <c r="AY1707" t="str">
        <f t="shared" si="836"/>
        <v/>
      </c>
    </row>
    <row r="1708" spans="1:51" x14ac:dyDescent="0.2">
      <c r="A1708" s="5" t="s">
        <v>1255</v>
      </c>
      <c r="B1708" s="5" t="s">
        <v>1199</v>
      </c>
      <c r="C1708" s="5" t="s">
        <v>204</v>
      </c>
      <c r="D1708" s="5" t="s">
        <v>135</v>
      </c>
      <c r="E1708" t="s">
        <v>49</v>
      </c>
      <c r="F1708" s="5" t="s">
        <v>86</v>
      </c>
      <c r="G1708">
        <v>1</v>
      </c>
      <c r="I1708" t="s">
        <v>461</v>
      </c>
      <c r="J1708" s="5" t="s">
        <v>136</v>
      </c>
      <c r="K1708" s="5"/>
      <c r="L1708" t="str">
        <f t="shared" si="806"/>
        <v>PieceLiveAnimals</v>
      </c>
      <c r="M1708" t="str">
        <f t="shared" si="807"/>
        <v>grossWeight</v>
      </c>
      <c r="N1708" t="str">
        <f t="shared" si="808"/>
        <v>Value</v>
      </c>
      <c r="O1708" t="str">
        <f t="shared" si="809"/>
        <v/>
      </c>
      <c r="P1708" t="str">
        <f t="shared" si="810"/>
        <v/>
      </c>
      <c r="Q1708" t="str">
        <f t="shared" si="811"/>
        <v>Object</v>
      </c>
      <c r="R1708" t="str">
        <f t="shared" si="812"/>
        <v/>
      </c>
      <c r="S1708" t="str">
        <f t="shared" si="813"/>
        <v/>
      </c>
      <c r="T1708" t="str">
        <f t="shared" si="814"/>
        <v/>
      </c>
      <c r="U1708" t="str">
        <f t="shared" si="815"/>
        <v/>
      </c>
      <c r="V1708" t="str">
        <f t="shared" si="816"/>
        <v/>
      </c>
      <c r="W1708" t="str">
        <f>IF($A1708="Implicit","",COUNTIFS($C$8:C1708,C1708,$A$8:A1708,"Explicit"))</f>
        <v/>
      </c>
      <c r="X1708" t="str">
        <f t="shared" si="817"/>
        <v/>
      </c>
      <c r="Y1708" t="str">
        <f t="shared" si="818"/>
        <v/>
      </c>
      <c r="Z1708" t="str">
        <f t="shared" si="819"/>
        <v/>
      </c>
      <c r="AA1708" t="str">
        <f t="shared" si="820"/>
        <v/>
      </c>
      <c r="AB1708" t="str">
        <f t="shared" si="821"/>
        <v/>
      </c>
      <c r="AC1708" t="str">
        <f t="shared" si="822"/>
        <v/>
      </c>
      <c r="AD1708" t="str">
        <f t="shared" si="823"/>
        <v/>
      </c>
      <c r="AE1708" t="str">
        <f t="shared" si="824"/>
        <v/>
      </c>
      <c r="AF1708" t="str">
        <f t="shared" si="825"/>
        <v/>
      </c>
      <c r="AG1708" t="str">
        <f t="shared" si="826"/>
        <v>"LiveAnimals.PieceLiveAnimals"</v>
      </c>
      <c r="AH1708" t="str">
        <f t="shared" si="827"/>
        <v>"grossWeight"</v>
      </c>
      <c r="AI1708" t="str">
        <f t="shared" si="828"/>
        <v>"Embedded.Value"</v>
      </c>
      <c r="AJ1708" t="str">
        <f t="shared" si="829"/>
        <v>""</v>
      </c>
      <c r="AK1708" t="str">
        <f t="shared" si="830"/>
        <v>"hasOne"</v>
      </c>
      <c r="AL1708" t="str">
        <f t="shared" si="831"/>
        <v>"LiveAnimals.PieceLiveAnimals","grossWeight","Embedded.Value","","hasOne"</v>
      </c>
      <c r="AN1708">
        <f>COUNTIF(View_conceptual!G:G,L1708)</f>
        <v>0</v>
      </c>
      <c r="AO1708">
        <f>COUNTIF(View_conceptual!H:H,L1708)+COUNTIF(View_conceptual!I:I,N1708)</f>
        <v>0</v>
      </c>
      <c r="AQ1708" t="str">
        <f t="shared" si="832"/>
        <v/>
      </c>
      <c r="AR1708" t="str">
        <f t="shared" si="833"/>
        <v/>
      </c>
      <c r="AT1708">
        <f>COUNTIF(View_full!G:G,L1708)</f>
        <v>1</v>
      </c>
      <c r="AU1708">
        <f>COUNTIF(View_full!H:H,L1708)+COUNTIF(View_full!I:I,N1708)</f>
        <v>0</v>
      </c>
      <c r="AV1708">
        <f>COUNTIFS(Property_Manual!$A$2:$A$1206,Raw!L1708,Property_Manual!$B$2:$B$1206,Raw!M1708,Property_Manual!$C$2:$C$1206,Raw!N1708,Property_Manual!$D$2:$D$1206,Raw!O1708,Property_Manual!$F$2:$F$1206,"x")</f>
        <v>0</v>
      </c>
      <c r="AW1708" t="str">
        <f t="shared" si="834"/>
        <v/>
      </c>
      <c r="AX1708" t="str">
        <f t="shared" si="835"/>
        <v/>
      </c>
      <c r="AY1708" t="str">
        <f t="shared" si="836"/>
        <v/>
      </c>
    </row>
    <row r="1709" spans="1:51" x14ac:dyDescent="0.2">
      <c r="A1709" s="5" t="s">
        <v>1255</v>
      </c>
      <c r="B1709" s="5" t="s">
        <v>1199</v>
      </c>
      <c r="C1709" s="5" t="s">
        <v>204</v>
      </c>
      <c r="D1709" s="5" t="s">
        <v>139</v>
      </c>
      <c r="E1709" t="s">
        <v>3</v>
      </c>
      <c r="F1709" s="5" t="s">
        <v>140</v>
      </c>
      <c r="G1709">
        <v>1</v>
      </c>
      <c r="I1709" t="s">
        <v>461</v>
      </c>
      <c r="J1709" s="5" t="s">
        <v>141</v>
      </c>
      <c r="K1709" s="5"/>
      <c r="L1709" t="str">
        <f t="shared" si="806"/>
        <v>PieceLiveAnimals</v>
      </c>
      <c r="M1709" t="str">
        <f t="shared" si="807"/>
        <v>loadType</v>
      </c>
      <c r="N1709" t="str">
        <f t="shared" si="808"/>
        <v>LoadType</v>
      </c>
      <c r="O1709" t="str">
        <f t="shared" si="809"/>
        <v/>
      </c>
      <c r="P1709" t="str">
        <f t="shared" si="810"/>
        <v/>
      </c>
      <c r="Q1709" t="str">
        <f t="shared" si="811"/>
        <v>Object</v>
      </c>
      <c r="R1709" t="str">
        <f t="shared" si="812"/>
        <v/>
      </c>
      <c r="S1709" t="str">
        <f t="shared" si="813"/>
        <v/>
      </c>
      <c r="T1709" t="str">
        <f t="shared" si="814"/>
        <v/>
      </c>
      <c r="U1709" t="str">
        <f t="shared" si="815"/>
        <v/>
      </c>
      <c r="V1709" t="str">
        <f t="shared" si="816"/>
        <v/>
      </c>
      <c r="W1709" t="str">
        <f>IF($A1709="Implicit","",COUNTIFS($C$8:C1709,C1709,$A$8:A1709,"Explicit"))</f>
        <v/>
      </c>
      <c r="X1709" t="str">
        <f t="shared" si="817"/>
        <v/>
      </c>
      <c r="Y1709" t="str">
        <f t="shared" si="818"/>
        <v/>
      </c>
      <c r="Z1709" t="str">
        <f t="shared" si="819"/>
        <v/>
      </c>
      <c r="AA1709" t="str">
        <f t="shared" si="820"/>
        <v/>
      </c>
      <c r="AB1709" t="str">
        <f t="shared" si="821"/>
        <v/>
      </c>
      <c r="AC1709" t="str">
        <f t="shared" si="822"/>
        <v/>
      </c>
      <c r="AD1709" t="str">
        <f t="shared" si="823"/>
        <v/>
      </c>
      <c r="AE1709" t="str">
        <f t="shared" si="824"/>
        <v/>
      </c>
      <c r="AF1709" t="str">
        <f t="shared" si="825"/>
        <v/>
      </c>
      <c r="AG1709" t="str">
        <f t="shared" si="826"/>
        <v>"LiveAnimals.PieceLiveAnimals"</v>
      </c>
      <c r="AH1709" t="str">
        <f t="shared" si="827"/>
        <v>"loadType"</v>
      </c>
      <c r="AI1709" t="str">
        <f t="shared" si="828"/>
        <v>"Enum.LoadType"</v>
      </c>
      <c r="AJ1709" t="str">
        <f t="shared" si="829"/>
        <v>""</v>
      </c>
      <c r="AK1709" t="str">
        <f t="shared" si="830"/>
        <v>"hasOne"</v>
      </c>
      <c r="AL1709" t="str">
        <f t="shared" si="831"/>
        <v>"LiveAnimals.PieceLiveAnimals","loadType","Enum.LoadType","","hasOne"</v>
      </c>
      <c r="AN1709">
        <f>COUNTIF(View_conceptual!G:G,L1709)</f>
        <v>0</v>
      </c>
      <c r="AO1709">
        <f>COUNTIF(View_conceptual!H:H,L1709)+COUNTIF(View_conceptual!I:I,N1709)</f>
        <v>0</v>
      </c>
      <c r="AQ1709" t="str">
        <f t="shared" si="832"/>
        <v/>
      </c>
      <c r="AR1709" t="str">
        <f t="shared" si="833"/>
        <v/>
      </c>
      <c r="AT1709">
        <f>COUNTIF(View_full!G:G,L1709)</f>
        <v>1</v>
      </c>
      <c r="AU1709">
        <f>COUNTIF(View_full!H:H,L1709)+COUNTIF(View_full!I:I,N1709)</f>
        <v>0</v>
      </c>
      <c r="AV1709">
        <f>COUNTIFS(Property_Manual!$A$2:$A$1206,Raw!L1709,Property_Manual!$B$2:$B$1206,Raw!M1709,Property_Manual!$C$2:$C$1206,Raw!N1709,Property_Manual!$D$2:$D$1206,Raw!O1709,Property_Manual!$F$2:$F$1206,"x")</f>
        <v>0</v>
      </c>
      <c r="AW1709" t="str">
        <f t="shared" si="834"/>
        <v/>
      </c>
      <c r="AX1709" t="str">
        <f t="shared" si="835"/>
        <v/>
      </c>
      <c r="AY1709" t="str">
        <f t="shared" si="836"/>
        <v/>
      </c>
    </row>
    <row r="1710" spans="1:51" x14ac:dyDescent="0.2">
      <c r="A1710" s="5" t="s">
        <v>1255</v>
      </c>
      <c r="B1710" s="5" t="s">
        <v>1199</v>
      </c>
      <c r="C1710" s="5" t="s">
        <v>204</v>
      </c>
      <c r="D1710" s="5" t="s">
        <v>142</v>
      </c>
      <c r="E1710" t="s">
        <v>20</v>
      </c>
      <c r="F1710" s="5" t="s">
        <v>143</v>
      </c>
      <c r="H1710" t="s">
        <v>790</v>
      </c>
      <c r="I1710" t="s">
        <v>461</v>
      </c>
      <c r="J1710" s="5" t="s">
        <v>144</v>
      </c>
      <c r="K1710" s="5"/>
      <c r="L1710" t="str">
        <f t="shared" si="806"/>
        <v>PieceLiveAnimals</v>
      </c>
      <c r="M1710" t="str">
        <f t="shared" si="807"/>
        <v>ofShipment</v>
      </c>
      <c r="N1710" t="str">
        <f t="shared" si="808"/>
        <v>Shipment</v>
      </c>
      <c r="O1710" t="str">
        <f t="shared" si="809"/>
        <v>pieces</v>
      </c>
      <c r="P1710" t="str">
        <f t="shared" si="810"/>
        <v/>
      </c>
      <c r="Q1710" t="str">
        <f t="shared" si="811"/>
        <v>Object</v>
      </c>
      <c r="R1710" t="str">
        <f t="shared" si="812"/>
        <v/>
      </c>
      <c r="S1710" t="str">
        <f t="shared" si="813"/>
        <v/>
      </c>
      <c r="T1710" t="str">
        <f t="shared" si="814"/>
        <v/>
      </c>
      <c r="U1710" t="str">
        <f t="shared" si="815"/>
        <v/>
      </c>
      <c r="V1710" t="str">
        <f t="shared" si="816"/>
        <v/>
      </c>
      <c r="W1710" t="str">
        <f>IF($A1710="Implicit","",COUNTIFS($C$8:C1710,C1710,$A$8:A1710,"Explicit"))</f>
        <v/>
      </c>
      <c r="X1710" t="str">
        <f t="shared" si="817"/>
        <v/>
      </c>
      <c r="Y1710" t="str">
        <f t="shared" si="818"/>
        <v/>
      </c>
      <c r="Z1710" t="str">
        <f t="shared" si="819"/>
        <v/>
      </c>
      <c r="AA1710" t="str">
        <f t="shared" si="820"/>
        <v/>
      </c>
      <c r="AB1710" t="str">
        <f t="shared" si="821"/>
        <v/>
      </c>
      <c r="AC1710" t="str">
        <f t="shared" si="822"/>
        <v/>
      </c>
      <c r="AD1710" t="str">
        <f t="shared" si="823"/>
        <v/>
      </c>
      <c r="AE1710" t="str">
        <f t="shared" si="824"/>
        <v/>
      </c>
      <c r="AF1710" t="str">
        <f t="shared" si="825"/>
        <v/>
      </c>
      <c r="AG1710" t="str">
        <f t="shared" si="826"/>
        <v>"LiveAnimals.PieceLiveAnimals"</v>
      </c>
      <c r="AH1710" t="str">
        <f t="shared" si="827"/>
        <v>"ofShipment"</v>
      </c>
      <c r="AI1710" t="str">
        <f t="shared" si="828"/>
        <v>"Core.Shipment"</v>
      </c>
      <c r="AJ1710" t="str">
        <f t="shared" si="829"/>
        <v>"pieces"</v>
      </c>
      <c r="AK1710" t="str">
        <f t="shared" si="830"/>
        <v>"hasMany"</v>
      </c>
      <c r="AL1710" t="str">
        <f t="shared" si="831"/>
        <v>"LiveAnimals.PieceLiveAnimals","ofShipment","Core.Shipment","pieces","hasMany"</v>
      </c>
      <c r="AN1710">
        <f>COUNTIF(View_conceptual!G:G,L1710)</f>
        <v>0</v>
      </c>
      <c r="AO1710">
        <f>COUNTIF(View_conceptual!H:H,L1710)+COUNTIF(View_conceptual!I:I,N1710)</f>
        <v>1</v>
      </c>
      <c r="AQ1710" t="str">
        <f t="shared" si="832"/>
        <v/>
      </c>
      <c r="AR1710" t="str">
        <f t="shared" si="833"/>
        <v/>
      </c>
      <c r="AT1710">
        <f>COUNTIF(View_full!G:G,L1710)</f>
        <v>1</v>
      </c>
      <c r="AU1710">
        <f>COUNTIF(View_full!H:H,L1710)+COUNTIF(View_full!I:I,N1710)</f>
        <v>1</v>
      </c>
      <c r="AV1710">
        <f>COUNTIFS(Property_Manual!$A$2:$A$1206,Raw!L1710,Property_Manual!$B$2:$B$1206,Raw!M1710,Property_Manual!$C$2:$C$1206,Raw!N1710,Property_Manual!$D$2:$D$1206,Raw!O1710,Property_Manual!$F$2:$F$1206,"x")</f>
        <v>0</v>
      </c>
      <c r="AW1710" t="str">
        <f t="shared" si="834"/>
        <v/>
      </c>
      <c r="AX1710" t="str">
        <f t="shared" si="835"/>
        <v/>
      </c>
      <c r="AY1710" t="str">
        <f t="shared" si="836"/>
        <v/>
      </c>
    </row>
    <row r="1711" spans="1:51" x14ac:dyDescent="0.2">
      <c r="A1711" s="5" t="s">
        <v>1255</v>
      </c>
      <c r="B1711" s="5" t="s">
        <v>1199</v>
      </c>
      <c r="C1711" s="5" t="s">
        <v>204</v>
      </c>
      <c r="D1711" s="5" t="s">
        <v>148</v>
      </c>
      <c r="E1711" t="s">
        <v>1197</v>
      </c>
      <c r="F1711" s="5" t="s">
        <v>2224</v>
      </c>
      <c r="G1711">
        <v>1</v>
      </c>
      <c r="I1711" t="s">
        <v>461</v>
      </c>
      <c r="J1711" s="5" t="s">
        <v>149</v>
      </c>
      <c r="K1711" s="5"/>
      <c r="L1711" t="str">
        <f t="shared" si="806"/>
        <v>PieceLiveAnimals</v>
      </c>
      <c r="M1711" t="str">
        <f t="shared" si="807"/>
        <v>packageMarkCoded</v>
      </c>
      <c r="N1711" t="str">
        <f t="shared" si="808"/>
        <v>PackageMarkCode</v>
      </c>
      <c r="O1711" t="str">
        <f t="shared" si="809"/>
        <v/>
      </c>
      <c r="P1711" t="str">
        <f t="shared" si="810"/>
        <v/>
      </c>
      <c r="Q1711" t="str">
        <f t="shared" si="811"/>
        <v>Object</v>
      </c>
      <c r="R1711" t="str">
        <f t="shared" si="812"/>
        <v/>
      </c>
      <c r="S1711" t="str">
        <f t="shared" si="813"/>
        <v/>
      </c>
      <c r="T1711" t="str">
        <f t="shared" si="814"/>
        <v/>
      </c>
      <c r="U1711" t="str">
        <f t="shared" si="815"/>
        <v/>
      </c>
      <c r="V1711" t="str">
        <f t="shared" si="816"/>
        <v/>
      </c>
      <c r="W1711" t="str">
        <f>IF($A1711="Implicit","",COUNTIFS($C$8:C1711,C1711,$A$8:A1711,"Explicit"))</f>
        <v/>
      </c>
      <c r="X1711" t="str">
        <f t="shared" si="817"/>
        <v/>
      </c>
      <c r="Y1711" t="str">
        <f t="shared" si="818"/>
        <v/>
      </c>
      <c r="Z1711" t="str">
        <f t="shared" si="819"/>
        <v/>
      </c>
      <c r="AA1711" t="str">
        <f t="shared" si="820"/>
        <v/>
      </c>
      <c r="AB1711" t="str">
        <f t="shared" si="821"/>
        <v/>
      </c>
      <c r="AC1711" t="str">
        <f t="shared" si="822"/>
        <v/>
      </c>
      <c r="AD1711" t="str">
        <f t="shared" si="823"/>
        <v/>
      </c>
      <c r="AE1711" t="str">
        <f t="shared" si="824"/>
        <v/>
      </c>
      <c r="AF1711" t="str">
        <f t="shared" si="825"/>
        <v/>
      </c>
      <c r="AG1711" t="str">
        <f t="shared" si="826"/>
        <v>"LiveAnimals.PieceLiveAnimals"</v>
      </c>
      <c r="AH1711" t="str">
        <f t="shared" si="827"/>
        <v>"packageMarkCoded"</v>
      </c>
      <c r="AI1711" t="str">
        <f t="shared" si="828"/>
        <v>"CodeList.PackageMarkCode"</v>
      </c>
      <c r="AJ1711" t="str">
        <f t="shared" si="829"/>
        <v>""</v>
      </c>
      <c r="AK1711" t="str">
        <f t="shared" si="830"/>
        <v>"hasOne"</v>
      </c>
      <c r="AL1711" t="str">
        <f t="shared" si="831"/>
        <v>"LiveAnimals.PieceLiveAnimals","packageMarkCoded","CodeList.PackageMarkCode","","hasOne"</v>
      </c>
      <c r="AN1711">
        <f>COUNTIF(View_conceptual!G:G,L1711)</f>
        <v>0</v>
      </c>
      <c r="AO1711">
        <f>COUNTIF(View_conceptual!H:H,L1711)+COUNTIF(View_conceptual!I:I,N1711)</f>
        <v>0</v>
      </c>
      <c r="AQ1711" t="str">
        <f t="shared" si="832"/>
        <v/>
      </c>
      <c r="AR1711" t="str">
        <f t="shared" si="833"/>
        <v/>
      </c>
      <c r="AT1711">
        <f>COUNTIF(View_full!G:G,L1711)</f>
        <v>1</v>
      </c>
      <c r="AU1711">
        <f>COUNTIF(View_full!H:H,L1711)+COUNTIF(View_full!I:I,N1711)</f>
        <v>0</v>
      </c>
      <c r="AV1711">
        <f>COUNTIFS(Property_Manual!$A$2:$A$1206,Raw!L1711,Property_Manual!$B$2:$B$1206,Raw!M1711,Property_Manual!$C$2:$C$1206,Raw!N1711,Property_Manual!$D$2:$D$1206,Raw!O1711,Property_Manual!$F$2:$F$1206,"x")</f>
        <v>0</v>
      </c>
      <c r="AW1711" t="str">
        <f t="shared" si="834"/>
        <v/>
      </c>
      <c r="AX1711" t="str">
        <f t="shared" si="835"/>
        <v/>
      </c>
      <c r="AY1711" t="str">
        <f t="shared" si="836"/>
        <v/>
      </c>
    </row>
    <row r="1712" spans="1:51" x14ac:dyDescent="0.2">
      <c r="A1712" s="5" t="s">
        <v>1255</v>
      </c>
      <c r="B1712" s="5" t="s">
        <v>1199</v>
      </c>
      <c r="C1712" s="5" t="s">
        <v>204</v>
      </c>
      <c r="D1712" s="5" t="s">
        <v>153</v>
      </c>
      <c r="E1712" t="s">
        <v>20</v>
      </c>
      <c r="F1712" s="5" t="s">
        <v>154</v>
      </c>
      <c r="H1712" t="s">
        <v>555</v>
      </c>
      <c r="I1712" t="s">
        <v>461</v>
      </c>
      <c r="J1712" s="5" t="s">
        <v>155</v>
      </c>
      <c r="K1712" s="5"/>
      <c r="L1712" t="str">
        <f t="shared" si="806"/>
        <v>PieceLiveAnimals</v>
      </c>
      <c r="M1712" t="str">
        <f t="shared" si="807"/>
        <v>securityDeclarations</v>
      </c>
      <c r="N1712" t="str">
        <f t="shared" si="808"/>
        <v>SecurityDeclaration</v>
      </c>
      <c r="O1712" t="str">
        <f t="shared" si="809"/>
        <v>issuedForPiece</v>
      </c>
      <c r="P1712" t="str">
        <f t="shared" si="810"/>
        <v/>
      </c>
      <c r="Q1712" t="str">
        <f t="shared" si="811"/>
        <v>Object</v>
      </c>
      <c r="R1712" t="str">
        <f t="shared" si="812"/>
        <v/>
      </c>
      <c r="S1712" t="str">
        <f t="shared" si="813"/>
        <v/>
      </c>
      <c r="T1712" t="str">
        <f t="shared" si="814"/>
        <v/>
      </c>
      <c r="U1712" t="str">
        <f t="shared" si="815"/>
        <v/>
      </c>
      <c r="V1712" t="str">
        <f t="shared" si="816"/>
        <v/>
      </c>
      <c r="W1712" t="str">
        <f>IF($A1712="Implicit","",COUNTIFS($C$8:C1712,C1712,$A$8:A1712,"Explicit"))</f>
        <v/>
      </c>
      <c r="X1712" t="str">
        <f t="shared" si="817"/>
        <v/>
      </c>
      <c r="Y1712" t="str">
        <f t="shared" si="818"/>
        <v/>
      </c>
      <c r="Z1712" t="str">
        <f t="shared" si="819"/>
        <v/>
      </c>
      <c r="AA1712" t="str">
        <f t="shared" si="820"/>
        <v/>
      </c>
      <c r="AB1712" t="str">
        <f t="shared" si="821"/>
        <v/>
      </c>
      <c r="AC1712" t="str">
        <f t="shared" si="822"/>
        <v/>
      </c>
      <c r="AD1712" t="str">
        <f t="shared" si="823"/>
        <v/>
      </c>
      <c r="AE1712" t="str">
        <f t="shared" si="824"/>
        <v/>
      </c>
      <c r="AF1712" t="str">
        <f t="shared" si="825"/>
        <v/>
      </c>
      <c r="AG1712" t="str">
        <f t="shared" si="826"/>
        <v>"LiveAnimals.PieceLiveAnimals"</v>
      </c>
      <c r="AH1712" t="str">
        <f t="shared" si="827"/>
        <v>"securityDeclarations"</v>
      </c>
      <c r="AI1712" t="str">
        <f t="shared" si="828"/>
        <v>"Core.SecurityDeclaration"</v>
      </c>
      <c r="AJ1712" t="str">
        <f t="shared" si="829"/>
        <v>"issuedForPiece"</v>
      </c>
      <c r="AK1712" t="str">
        <f t="shared" si="830"/>
        <v>"hasMany"</v>
      </c>
      <c r="AL1712" t="str">
        <f t="shared" si="831"/>
        <v>"LiveAnimals.PieceLiveAnimals","securityDeclarations","Core.SecurityDeclaration","issuedForPiece","hasMany"</v>
      </c>
      <c r="AN1712">
        <f>COUNTIF(View_conceptual!G:G,L1712)</f>
        <v>0</v>
      </c>
      <c r="AO1712">
        <f>COUNTIF(View_conceptual!H:H,L1712)+COUNTIF(View_conceptual!I:I,N1712)</f>
        <v>0</v>
      </c>
      <c r="AQ1712" t="str">
        <f t="shared" si="832"/>
        <v/>
      </c>
      <c r="AR1712" t="str">
        <f t="shared" si="833"/>
        <v/>
      </c>
      <c r="AT1712">
        <f>COUNTIF(View_full!G:G,L1712)</f>
        <v>1</v>
      </c>
      <c r="AU1712">
        <f>COUNTIF(View_full!H:H,L1712)+COUNTIF(View_full!I:I,N1712)</f>
        <v>1</v>
      </c>
      <c r="AV1712">
        <f>COUNTIFS(Property_Manual!$A$2:$A$1206,Raw!L1712,Property_Manual!$B$2:$B$1206,Raw!M1712,Property_Manual!$C$2:$C$1206,Raw!N1712,Property_Manual!$D$2:$D$1206,Raw!O1712,Property_Manual!$F$2:$F$1206,"x")</f>
        <v>0</v>
      </c>
      <c r="AW1712" t="str">
        <f t="shared" si="834"/>
        <v/>
      </c>
      <c r="AX1712" t="str">
        <f t="shared" si="835"/>
        <v/>
      </c>
      <c r="AY1712" t="str">
        <f t="shared" si="836"/>
        <v/>
      </c>
    </row>
    <row r="1713" spans="1:51" x14ac:dyDescent="0.2">
      <c r="A1713" s="5" t="s">
        <v>1255</v>
      </c>
      <c r="B1713" s="5" t="s">
        <v>1199</v>
      </c>
      <c r="C1713" s="5" t="s">
        <v>204</v>
      </c>
      <c r="D1713" s="5" t="s">
        <v>182</v>
      </c>
      <c r="E1713" t="s">
        <v>49</v>
      </c>
      <c r="F1713" s="5" t="s">
        <v>183</v>
      </c>
      <c r="G1713">
        <v>1</v>
      </c>
      <c r="I1713" t="s">
        <v>461</v>
      </c>
      <c r="J1713" s="5" t="s">
        <v>184</v>
      </c>
      <c r="K1713" s="5"/>
      <c r="L1713" t="str">
        <f t="shared" si="806"/>
        <v>PieceLiveAnimals</v>
      </c>
      <c r="M1713" t="str">
        <f t="shared" si="807"/>
        <v>temperatureInstructions</v>
      </c>
      <c r="N1713" t="str">
        <f t="shared" si="808"/>
        <v>TemperatureInstructions</v>
      </c>
      <c r="O1713" t="str">
        <f t="shared" si="809"/>
        <v/>
      </c>
      <c r="P1713" t="str">
        <f t="shared" si="810"/>
        <v/>
      </c>
      <c r="Q1713" t="str">
        <f t="shared" si="811"/>
        <v>Object</v>
      </c>
      <c r="R1713" t="str">
        <f t="shared" si="812"/>
        <v/>
      </c>
      <c r="S1713" t="str">
        <f t="shared" si="813"/>
        <v/>
      </c>
      <c r="T1713" t="str">
        <f t="shared" si="814"/>
        <v/>
      </c>
      <c r="U1713" t="str">
        <f t="shared" si="815"/>
        <v/>
      </c>
      <c r="V1713" t="str">
        <f t="shared" si="816"/>
        <v/>
      </c>
      <c r="W1713" t="str">
        <f>IF($A1713="Implicit","",COUNTIFS($C$8:C1713,C1713,$A$8:A1713,"Explicit"))</f>
        <v/>
      </c>
      <c r="X1713" t="str">
        <f t="shared" si="817"/>
        <v/>
      </c>
      <c r="Y1713" t="str">
        <f t="shared" si="818"/>
        <v/>
      </c>
      <c r="Z1713" t="str">
        <f t="shared" si="819"/>
        <v/>
      </c>
      <c r="AA1713" t="str">
        <f t="shared" si="820"/>
        <v/>
      </c>
      <c r="AB1713" t="str">
        <f t="shared" si="821"/>
        <v/>
      </c>
      <c r="AC1713" t="str">
        <f t="shared" si="822"/>
        <v/>
      </c>
      <c r="AD1713" t="str">
        <f t="shared" si="823"/>
        <v/>
      </c>
      <c r="AE1713" t="str">
        <f t="shared" si="824"/>
        <v/>
      </c>
      <c r="AF1713" t="str">
        <f t="shared" si="825"/>
        <v/>
      </c>
      <c r="AG1713" t="str">
        <f t="shared" si="826"/>
        <v>"LiveAnimals.PieceLiveAnimals"</v>
      </c>
      <c r="AH1713" t="str">
        <f t="shared" si="827"/>
        <v>"temperatureInstructions"</v>
      </c>
      <c r="AI1713" t="str">
        <f t="shared" si="828"/>
        <v>"Embedded.TemperatureInstructions"</v>
      </c>
      <c r="AJ1713" t="str">
        <f t="shared" si="829"/>
        <v>""</v>
      </c>
      <c r="AK1713" t="str">
        <f t="shared" si="830"/>
        <v>"hasOne"</v>
      </c>
      <c r="AL1713" t="str">
        <f t="shared" si="831"/>
        <v>"LiveAnimals.PieceLiveAnimals","temperatureInstructions","Embedded.TemperatureInstructions","","hasOne"</v>
      </c>
      <c r="AN1713">
        <f>COUNTIF(View_conceptual!G:G,L1713)</f>
        <v>0</v>
      </c>
      <c r="AO1713">
        <f>COUNTIF(View_conceptual!H:H,L1713)+COUNTIF(View_conceptual!I:I,N1713)</f>
        <v>0</v>
      </c>
      <c r="AQ1713" t="str">
        <f t="shared" si="832"/>
        <v/>
      </c>
      <c r="AR1713" t="str">
        <f t="shared" si="833"/>
        <v/>
      </c>
      <c r="AT1713">
        <f>COUNTIF(View_full!G:G,L1713)</f>
        <v>1</v>
      </c>
      <c r="AU1713">
        <f>COUNTIF(View_full!H:H,L1713)+COUNTIF(View_full!I:I,N1713)</f>
        <v>0</v>
      </c>
      <c r="AV1713">
        <f>COUNTIFS(Property_Manual!$A$2:$A$1206,Raw!L1713,Property_Manual!$B$2:$B$1206,Raw!M1713,Property_Manual!$C$2:$C$1206,Raw!N1713,Property_Manual!$D$2:$D$1206,Raw!O1713,Property_Manual!$F$2:$F$1206,"x")</f>
        <v>0</v>
      </c>
      <c r="AW1713" t="str">
        <f t="shared" si="834"/>
        <v/>
      </c>
      <c r="AX1713" t="str">
        <f t="shared" si="835"/>
        <v/>
      </c>
      <c r="AY1713" t="str">
        <f t="shared" si="836"/>
        <v/>
      </c>
    </row>
    <row r="1714" spans="1:51" x14ac:dyDescent="0.2">
      <c r="A1714" s="5" t="s">
        <v>1255</v>
      </c>
      <c r="B1714" s="5" t="s">
        <v>1199</v>
      </c>
      <c r="C1714" s="5" t="s">
        <v>204</v>
      </c>
      <c r="D1714" s="5" t="s">
        <v>466</v>
      </c>
      <c r="E1714" t="s">
        <v>1197</v>
      </c>
      <c r="F1714" s="5" t="s">
        <v>2225</v>
      </c>
      <c r="G1714">
        <v>1</v>
      </c>
      <c r="I1714" t="s">
        <v>461</v>
      </c>
      <c r="J1714" s="5" t="s">
        <v>467</v>
      </c>
      <c r="K1714" s="5"/>
      <c r="L1714" t="str">
        <f t="shared" si="806"/>
        <v>PieceLiveAnimals</v>
      </c>
      <c r="M1714" t="str">
        <f t="shared" si="807"/>
        <v>goodsTypeCode</v>
      </c>
      <c r="N1714" t="str">
        <f t="shared" si="808"/>
        <v>GoodsTypeCode</v>
      </c>
      <c r="O1714" t="str">
        <f t="shared" si="809"/>
        <v/>
      </c>
      <c r="P1714" t="str">
        <f t="shared" si="810"/>
        <v/>
      </c>
      <c r="Q1714" t="str">
        <f t="shared" si="811"/>
        <v>Object</v>
      </c>
      <c r="R1714" t="str">
        <f t="shared" si="812"/>
        <v/>
      </c>
      <c r="S1714" t="str">
        <f t="shared" si="813"/>
        <v/>
      </c>
      <c r="T1714" t="str">
        <f t="shared" si="814"/>
        <v/>
      </c>
      <c r="U1714" t="str">
        <f t="shared" si="815"/>
        <v/>
      </c>
      <c r="V1714" t="str">
        <f t="shared" si="816"/>
        <v/>
      </c>
      <c r="W1714" t="str">
        <f>IF($A1714="Implicit","",COUNTIFS($C$8:C1714,C1714,$A$8:A1714,"Explicit"))</f>
        <v/>
      </c>
      <c r="X1714" t="str">
        <f t="shared" si="817"/>
        <v/>
      </c>
      <c r="Y1714" t="str">
        <f t="shared" si="818"/>
        <v/>
      </c>
      <c r="Z1714" t="str">
        <f t="shared" si="819"/>
        <v/>
      </c>
      <c r="AA1714" t="str">
        <f t="shared" si="820"/>
        <v/>
      </c>
      <c r="AB1714" t="str">
        <f t="shared" si="821"/>
        <v/>
      </c>
      <c r="AC1714" t="str">
        <f t="shared" si="822"/>
        <v/>
      </c>
      <c r="AD1714" t="str">
        <f t="shared" si="823"/>
        <v/>
      </c>
      <c r="AE1714" t="str">
        <f t="shared" si="824"/>
        <v/>
      </c>
      <c r="AF1714" t="str">
        <f t="shared" si="825"/>
        <v/>
      </c>
      <c r="AG1714" t="str">
        <f t="shared" si="826"/>
        <v>"LiveAnimals.PieceLiveAnimals"</v>
      </c>
      <c r="AH1714" t="str">
        <f t="shared" si="827"/>
        <v>"goodsTypeCode"</v>
      </c>
      <c r="AI1714" t="str">
        <f t="shared" si="828"/>
        <v>"CodeList.GoodsTypeCode"</v>
      </c>
      <c r="AJ1714" t="str">
        <f t="shared" si="829"/>
        <v>""</v>
      </c>
      <c r="AK1714" t="str">
        <f t="shared" si="830"/>
        <v>"hasOne"</v>
      </c>
      <c r="AL1714" t="str">
        <f t="shared" si="831"/>
        <v>"LiveAnimals.PieceLiveAnimals","goodsTypeCode","CodeList.GoodsTypeCode","","hasOne"</v>
      </c>
      <c r="AN1714">
        <f>COUNTIF(View_conceptual!G:G,L1714)</f>
        <v>0</v>
      </c>
      <c r="AO1714">
        <f>COUNTIF(View_conceptual!H:H,L1714)+COUNTIF(View_conceptual!I:I,N1714)</f>
        <v>0</v>
      </c>
      <c r="AQ1714" t="str">
        <f t="shared" si="832"/>
        <v/>
      </c>
      <c r="AR1714" t="str">
        <f t="shared" si="833"/>
        <v/>
      </c>
      <c r="AT1714">
        <f>COUNTIF(View_full!G:G,L1714)</f>
        <v>1</v>
      </c>
      <c r="AU1714">
        <f>COUNTIF(View_full!H:H,L1714)+COUNTIF(View_full!I:I,N1714)</f>
        <v>0</v>
      </c>
      <c r="AV1714">
        <f>COUNTIFS(Property_Manual!$A$2:$A$1206,Raw!L1714,Property_Manual!$B$2:$B$1206,Raw!M1714,Property_Manual!$C$2:$C$1206,Raw!N1714,Property_Manual!$D$2:$D$1206,Raw!O1714,Property_Manual!$F$2:$F$1206,"x")</f>
        <v>0</v>
      </c>
      <c r="AW1714" t="str">
        <f t="shared" si="834"/>
        <v/>
      </c>
      <c r="AX1714" t="str">
        <f t="shared" si="835"/>
        <v/>
      </c>
      <c r="AY1714" t="str">
        <f t="shared" si="836"/>
        <v/>
      </c>
    </row>
    <row r="1715" spans="1:51" x14ac:dyDescent="0.2">
      <c r="A1715" s="5" t="s">
        <v>1255</v>
      </c>
      <c r="B1715" s="5" t="s">
        <v>1199</v>
      </c>
      <c r="C1715" s="5" t="s">
        <v>204</v>
      </c>
      <c r="D1715" s="5" t="s">
        <v>468</v>
      </c>
      <c r="E1715" t="s">
        <v>1197</v>
      </c>
      <c r="F1715" s="5" t="s">
        <v>2226</v>
      </c>
      <c r="G1715">
        <v>1</v>
      </c>
      <c r="I1715" t="s">
        <v>461</v>
      </c>
      <c r="J1715" s="5" t="s">
        <v>467</v>
      </c>
      <c r="K1715" s="5"/>
      <c r="L1715" t="str">
        <f t="shared" si="806"/>
        <v>PieceLiveAnimals</v>
      </c>
      <c r="M1715" t="str">
        <f t="shared" si="807"/>
        <v>goodsTypeExtensionCode</v>
      </c>
      <c r="N1715" t="str">
        <f t="shared" si="808"/>
        <v>GoodsTypeExtensionCode</v>
      </c>
      <c r="O1715" t="str">
        <f t="shared" si="809"/>
        <v/>
      </c>
      <c r="P1715" t="str">
        <f t="shared" si="810"/>
        <v/>
      </c>
      <c r="Q1715" t="str">
        <f t="shared" si="811"/>
        <v>Object</v>
      </c>
      <c r="R1715" t="str">
        <f t="shared" si="812"/>
        <v/>
      </c>
      <c r="S1715" t="str">
        <f t="shared" si="813"/>
        <v/>
      </c>
      <c r="T1715" t="str">
        <f t="shared" si="814"/>
        <v/>
      </c>
      <c r="U1715" t="str">
        <f t="shared" si="815"/>
        <v/>
      </c>
      <c r="V1715" t="str">
        <f t="shared" si="816"/>
        <v/>
      </c>
      <c r="W1715" t="str">
        <f>IF($A1715="Implicit","",COUNTIFS($C$8:C1715,C1715,$A$8:A1715,"Explicit"))</f>
        <v/>
      </c>
      <c r="X1715" t="str">
        <f t="shared" si="817"/>
        <v/>
      </c>
      <c r="Y1715" t="str">
        <f t="shared" si="818"/>
        <v/>
      </c>
      <c r="Z1715" t="str">
        <f t="shared" si="819"/>
        <v/>
      </c>
      <c r="AA1715" t="str">
        <f t="shared" si="820"/>
        <v/>
      </c>
      <c r="AB1715" t="str">
        <f t="shared" si="821"/>
        <v/>
      </c>
      <c r="AC1715" t="str">
        <f t="shared" si="822"/>
        <v/>
      </c>
      <c r="AD1715" t="str">
        <f t="shared" si="823"/>
        <v/>
      </c>
      <c r="AE1715" t="str">
        <f t="shared" si="824"/>
        <v/>
      </c>
      <c r="AF1715" t="str">
        <f t="shared" si="825"/>
        <v/>
      </c>
      <c r="AG1715" t="str">
        <f t="shared" si="826"/>
        <v>"LiveAnimals.PieceLiveAnimals"</v>
      </c>
      <c r="AH1715" t="str">
        <f t="shared" si="827"/>
        <v>"goodsTypeExtensionCode"</v>
      </c>
      <c r="AI1715" t="str">
        <f t="shared" si="828"/>
        <v>"CodeList.GoodsTypeExtensionCode"</v>
      </c>
      <c r="AJ1715" t="str">
        <f t="shared" si="829"/>
        <v>""</v>
      </c>
      <c r="AK1715" t="str">
        <f t="shared" si="830"/>
        <v>"hasOne"</v>
      </c>
      <c r="AL1715" t="str">
        <f t="shared" si="831"/>
        <v>"LiveAnimals.PieceLiveAnimals","goodsTypeExtensionCode","CodeList.GoodsTypeExtensionCode","","hasOne"</v>
      </c>
      <c r="AN1715">
        <f>COUNTIF(View_conceptual!G:G,L1715)</f>
        <v>0</v>
      </c>
      <c r="AO1715">
        <f>COUNTIF(View_conceptual!H:H,L1715)+COUNTIF(View_conceptual!I:I,N1715)</f>
        <v>0</v>
      </c>
      <c r="AQ1715" t="str">
        <f t="shared" si="832"/>
        <v/>
      </c>
      <c r="AR1715" t="str">
        <f t="shared" si="833"/>
        <v/>
      </c>
      <c r="AT1715">
        <f>COUNTIF(View_full!G:G,L1715)</f>
        <v>1</v>
      </c>
      <c r="AU1715">
        <f>COUNTIF(View_full!H:H,L1715)+COUNTIF(View_full!I:I,N1715)</f>
        <v>0</v>
      </c>
      <c r="AV1715">
        <f>COUNTIFS(Property_Manual!$A$2:$A$1206,Raw!L1715,Property_Manual!$B$2:$B$1206,Raw!M1715,Property_Manual!$C$2:$C$1206,Raw!N1715,Property_Manual!$D$2:$D$1206,Raw!O1715,Property_Manual!$F$2:$F$1206,"x")</f>
        <v>0</v>
      </c>
      <c r="AW1715" t="str">
        <f t="shared" si="834"/>
        <v/>
      </c>
      <c r="AX1715" t="str">
        <f t="shared" si="835"/>
        <v/>
      </c>
      <c r="AY1715" t="str">
        <f t="shared" si="836"/>
        <v/>
      </c>
    </row>
    <row r="1716" spans="1:51" x14ac:dyDescent="0.2">
      <c r="A1716" s="5" t="s">
        <v>1254</v>
      </c>
      <c r="B1716" s="5" t="s">
        <v>1199</v>
      </c>
      <c r="C1716" s="5" t="s">
        <v>204</v>
      </c>
      <c r="D1716" s="5" t="s">
        <v>40</v>
      </c>
      <c r="E1716" t="s">
        <v>1212</v>
      </c>
      <c r="F1716" s="5" t="s">
        <v>41</v>
      </c>
      <c r="I1716" t="s">
        <v>461</v>
      </c>
      <c r="J1716" s="5" t="s">
        <v>42</v>
      </c>
      <c r="K1716" s="5"/>
      <c r="L1716" t="str">
        <f t="shared" si="806"/>
        <v>PieceLiveAnimals</v>
      </c>
      <c r="M1716" t="str">
        <f t="shared" si="807"/>
        <v>events</v>
      </c>
      <c r="N1716" t="str">
        <f t="shared" si="808"/>
        <v>LogisticsEvent</v>
      </c>
      <c r="O1716" t="str">
        <f t="shared" si="809"/>
        <v/>
      </c>
      <c r="P1716" t="str">
        <f t="shared" si="810"/>
        <v/>
      </c>
      <c r="Q1716" t="str">
        <f t="shared" si="811"/>
        <v>Object</v>
      </c>
      <c r="R1716" t="str">
        <f t="shared" si="812"/>
        <v>"LiveAnimals"</v>
      </c>
      <c r="S1716" t="str">
        <f t="shared" si="813"/>
        <v>"PieceLiveAnimals"</v>
      </c>
      <c r="T1716" t="str">
        <f t="shared" si="814"/>
        <v>"events"</v>
      </c>
      <c r="U1716" t="str">
        <f t="shared" si="815"/>
        <v>"Event"</v>
      </c>
      <c r="V1716" t="str">
        <f t="shared" si="816"/>
        <v>"LogisticsEvent"</v>
      </c>
      <c r="W1716">
        <f>IF($A1716="Implicit","",COUNTIFS($C$8:C1716,C1716,$A$8:A1716,"Explicit"))</f>
        <v>26</v>
      </c>
      <c r="X1716" t="str">
        <f t="shared" si="817"/>
        <v>"LiveAnimals subclass of Piece"</v>
      </c>
      <c r="Y1716" t="str">
        <f t="shared" si="818"/>
        <v>"Events object"</v>
      </c>
      <c r="Z1716" t="str">
        <f t="shared" si="819"/>
        <v>"true"</v>
      </c>
      <c r="AA1716" t="str">
        <f t="shared" si="820"/>
        <v>"false"</v>
      </c>
      <c r="AB1716" t="str">
        <f t="shared" si="821"/>
        <v>""</v>
      </c>
      <c r="AC1716" t="str">
        <f t="shared" si="822"/>
        <v>"https://onerecord.iata.org/ns/cargo#PieceLiveAnimals"</v>
      </c>
      <c r="AD1716" t="str">
        <f t="shared" si="823"/>
        <v>"https://onerecord.iata.org/ns/cargo#events"</v>
      </c>
      <c r="AE1716" t="str">
        <f t="shared" si="824"/>
        <v>"https://onerecord.iata.org/ns/cargo#LogisticsEvent"</v>
      </c>
      <c r="AF1716" t="str">
        <f t="shared" si="825"/>
        <v>"LiveAnimals","PieceLiveAnimals","events","Event","LogisticsEvent",26,"LiveAnimals subclass of Piece","Events object","true","false","","https://onerecord.iata.org/ns/cargo#PieceLiveAnimals","https://onerecord.iata.org/ns/cargo#events","https://onerecord.iata.org/ns/cargo#LogisticsEvent"</v>
      </c>
      <c r="AG1716" t="str">
        <f t="shared" si="826"/>
        <v>"LiveAnimals.PieceLiveAnimals"</v>
      </c>
      <c r="AH1716" t="str">
        <f t="shared" si="827"/>
        <v>"events"</v>
      </c>
      <c r="AI1716" t="str">
        <f t="shared" si="828"/>
        <v>"Event.LogisticsEvent"</v>
      </c>
      <c r="AJ1716" t="str">
        <f t="shared" si="829"/>
        <v>""</v>
      </c>
      <c r="AK1716" t="str">
        <f t="shared" si="830"/>
        <v>"hasMany"</v>
      </c>
      <c r="AL1716" t="str">
        <f t="shared" si="831"/>
        <v>"LiveAnimals.PieceLiveAnimals","events","Event.LogisticsEvent","","hasMany"</v>
      </c>
      <c r="AN1716">
        <f>COUNTIF(View_conceptual!G:G,L1716)</f>
        <v>0</v>
      </c>
      <c r="AO1716">
        <f>COUNTIF(View_conceptual!H:H,L1716)+COUNTIF(View_conceptual!I:I,N1716)</f>
        <v>0</v>
      </c>
      <c r="AQ1716" t="str">
        <f t="shared" si="832"/>
        <v/>
      </c>
      <c r="AR1716" t="str">
        <f t="shared" si="833"/>
        <v/>
      </c>
      <c r="AT1716">
        <f>COUNTIF(View_full!G:G,L1716)</f>
        <v>1</v>
      </c>
      <c r="AU1716">
        <f>COUNTIF(View_full!H:H,L1716)+COUNTIF(View_full!I:I,N1716)</f>
        <v>0</v>
      </c>
      <c r="AV1716">
        <f>COUNTIFS(Property_Manual!$A$2:$A$1206,Raw!L1716,Property_Manual!$B$2:$B$1206,Raw!M1716,Property_Manual!$C$2:$C$1206,Raw!N1716,Property_Manual!$D$2:$D$1206,Raw!O1716,Property_Manual!$F$2:$F$1206,"x")</f>
        <v>0</v>
      </c>
      <c r="AW1716" t="str">
        <f t="shared" si="834"/>
        <v>"LiveAnimals","PieceLiveAnimals","events","Event","LogisticsEvent",26,"LiveAnimals subclass of Piece","Events object","true","false","","https://onerecord.iata.org/ns/cargo#PieceLiveAnimals","https://onerecord.iata.org/ns/cargo#events","https://onerecord.iata.org/ns/cargo#LogisticsEvent"</v>
      </c>
      <c r="AX1716" t="str">
        <f t="shared" si="835"/>
        <v/>
      </c>
      <c r="AY1716" t="str">
        <f t="shared" si="836"/>
        <v/>
      </c>
    </row>
    <row r="1717" spans="1:51" x14ac:dyDescent="0.2">
      <c r="A1717" s="5" t="s">
        <v>1254</v>
      </c>
      <c r="B1717" s="5" t="s">
        <v>1199</v>
      </c>
      <c r="C1717" s="5" t="s">
        <v>204</v>
      </c>
      <c r="D1717" s="5" t="s">
        <v>46</v>
      </c>
      <c r="F1717" s="5" t="s">
        <v>47</v>
      </c>
      <c r="G1717">
        <v>1</v>
      </c>
      <c r="I1717" t="s">
        <v>461</v>
      </c>
      <c r="J1717" s="5" t="s">
        <v>48</v>
      </c>
      <c r="K1717" s="5"/>
      <c r="L1717" t="str">
        <f t="shared" si="806"/>
        <v>PieceLiveAnimals</v>
      </c>
      <c r="M1717" t="str">
        <f t="shared" si="807"/>
        <v>skeletonIndicator</v>
      </c>
      <c r="N1717" t="str">
        <f t="shared" si="808"/>
        <v>boolean</v>
      </c>
      <c r="O1717" t="str">
        <f t="shared" si="809"/>
        <v/>
      </c>
      <c r="P1717" t="str">
        <f t="shared" si="810"/>
        <v/>
      </c>
      <c r="Q1717" t="str">
        <f t="shared" si="811"/>
        <v>Object</v>
      </c>
      <c r="R1717" t="str">
        <f t="shared" si="812"/>
        <v>"LiveAnimals"</v>
      </c>
      <c r="S1717" t="str">
        <f t="shared" si="813"/>
        <v>"PieceLiveAnimals"</v>
      </c>
      <c r="T1717" t="str">
        <f t="shared" si="814"/>
        <v>"skeletonIndicator"</v>
      </c>
      <c r="U1717" t="str">
        <f t="shared" si="815"/>
        <v>""</v>
      </c>
      <c r="V1717" t="str">
        <f t="shared" si="816"/>
        <v>"boolean"</v>
      </c>
      <c r="W1717">
        <f>IF($A1717="Implicit","",COUNTIFS($C$8:C1717,C1717,$A$8:A1717,"Explicit"))</f>
        <v>27</v>
      </c>
      <c r="X1717" t="str">
        <f t="shared" si="817"/>
        <v>"LiveAnimals subclass of Piece"</v>
      </c>
      <c r="Y1717" t="str">
        <f t="shared" si="818"/>
        <v>"Indicator whether a logistics object is a skeleton object"</v>
      </c>
      <c r="Z1717" t="str">
        <f t="shared" si="819"/>
        <v>"false"</v>
      </c>
      <c r="AA1717" t="str">
        <f t="shared" si="820"/>
        <v>"false"</v>
      </c>
      <c r="AB1717" t="str">
        <f t="shared" si="821"/>
        <v>""</v>
      </c>
      <c r="AC1717" t="str">
        <f t="shared" si="822"/>
        <v>"https://onerecord.iata.org/ns/cargo#PieceLiveAnimals"</v>
      </c>
      <c r="AD1717" t="str">
        <f t="shared" si="823"/>
        <v>"https://onerecord.iata.org/ns/cargo#skeletonIndicator"</v>
      </c>
      <c r="AE1717" t="str">
        <f t="shared" si="824"/>
        <v>"http://www.w3.org/2001/XMLSchema#boolean"</v>
      </c>
      <c r="AF1717" t="str">
        <f t="shared" si="825"/>
        <v>"LiveAnimals","PieceLiveAnimals","skeletonIndicator","","boolean",27,"LiveAnimals subclass of Piece","Indicator whether a logistics object is a skeleton object","false","false","","https://onerecord.iata.org/ns/cargo#PieceLiveAnimals","https://onerecord.iata.org/ns/cargo#skeletonIndicator","http://www.w3.org/2001/XMLSchema#boolean"</v>
      </c>
      <c r="AG1717" t="str">
        <f t="shared" si="826"/>
        <v>"LiveAnimals.PieceLiveAnimals"</v>
      </c>
      <c r="AH1717" t="str">
        <f t="shared" si="827"/>
        <v>"skeletonIndicator"</v>
      </c>
      <c r="AI1717" t="str">
        <f t="shared" si="828"/>
        <v>".boolean"</v>
      </c>
      <c r="AJ1717" t="str">
        <f t="shared" si="829"/>
        <v>""</v>
      </c>
      <c r="AK1717" t="str">
        <f t="shared" si="830"/>
        <v>"hasOne"</v>
      </c>
      <c r="AL1717" t="str">
        <f t="shared" si="831"/>
        <v>"LiveAnimals.PieceLiveAnimals","skeletonIndicator",".boolean","","hasOne"</v>
      </c>
      <c r="AN1717">
        <f>COUNTIF(View_conceptual!G:G,L1717)</f>
        <v>0</v>
      </c>
      <c r="AO1717">
        <f>COUNTIF(View_conceptual!H:H,L1717)+COUNTIF(View_conceptual!I:I,N1717)</f>
        <v>0</v>
      </c>
      <c r="AQ1717" t="str">
        <f t="shared" si="832"/>
        <v/>
      </c>
      <c r="AR1717" t="str">
        <f t="shared" si="833"/>
        <v/>
      </c>
      <c r="AT1717">
        <f>COUNTIF(View_full!G:G,L1717)</f>
        <v>1</v>
      </c>
      <c r="AU1717">
        <f>COUNTIF(View_full!H:H,L1717)+COUNTIF(View_full!I:I,N1717)</f>
        <v>0</v>
      </c>
      <c r="AV1717">
        <f>COUNTIFS(Property_Manual!$A$2:$A$1206,Raw!L1717,Property_Manual!$B$2:$B$1206,Raw!M1717,Property_Manual!$C$2:$C$1206,Raw!N1717,Property_Manual!$D$2:$D$1206,Raw!O1717,Property_Manual!$F$2:$F$1206,"x")</f>
        <v>0</v>
      </c>
      <c r="AW1717" t="str">
        <f t="shared" si="834"/>
        <v>"LiveAnimals","PieceLiveAnimals","skeletonIndicator","","boolean",27,"LiveAnimals subclass of Piece","Indicator whether a logistics object is a skeleton object","false","false","","https://onerecord.iata.org/ns/cargo#PieceLiveAnimals","https://onerecord.iata.org/ns/cargo#skeletonIndicator","http://www.w3.org/2001/XMLSchema#boolean"</v>
      </c>
      <c r="AX1717" t="str">
        <f t="shared" si="835"/>
        <v/>
      </c>
      <c r="AY1717" t="str">
        <f t="shared" si="836"/>
        <v/>
      </c>
    </row>
    <row r="1718" spans="1:51" x14ac:dyDescent="0.2">
      <c r="A1718" s="5" t="s">
        <v>1254</v>
      </c>
      <c r="B1718" s="5" t="s">
        <v>1199</v>
      </c>
      <c r="C1718" s="5" t="s">
        <v>204</v>
      </c>
      <c r="D1718" s="5" t="s">
        <v>114</v>
      </c>
      <c r="E1718" t="s">
        <v>1196</v>
      </c>
      <c r="F1718" s="5" t="s">
        <v>115</v>
      </c>
      <c r="I1718" t="s">
        <v>461</v>
      </c>
      <c r="J1718" s="5" t="s">
        <v>116</v>
      </c>
      <c r="K1718" s="5" t="s">
        <v>1834</v>
      </c>
      <c r="L1718" t="str">
        <f t="shared" si="806"/>
        <v>PieceLiveAnimals</v>
      </c>
      <c r="M1718" t="str">
        <f t="shared" si="807"/>
        <v>involvedInActions</v>
      </c>
      <c r="N1718" t="str">
        <f t="shared" si="808"/>
        <v>LogisticsAction</v>
      </c>
      <c r="O1718" t="str">
        <f t="shared" si="809"/>
        <v/>
      </c>
      <c r="P1718" t="str">
        <f t="shared" si="810"/>
        <v>Check|Composing|Loading|Storing</v>
      </c>
      <c r="Q1718" t="str">
        <f t="shared" si="811"/>
        <v>Object</v>
      </c>
      <c r="R1718" t="str">
        <f t="shared" si="812"/>
        <v>"LiveAnimals"</v>
      </c>
      <c r="S1718" t="str">
        <f t="shared" si="813"/>
        <v>"PieceLiveAnimals"</v>
      </c>
      <c r="T1718" t="str">
        <f t="shared" si="814"/>
        <v>"involvedInActions"</v>
      </c>
      <c r="U1718" t="str">
        <f t="shared" si="815"/>
        <v>"Abstract"</v>
      </c>
      <c r="V1718" t="str">
        <f t="shared" si="816"/>
        <v>"LogisticsAction"</v>
      </c>
      <c r="W1718">
        <f>IF($A1718="Implicit","",COUNTIFS($C$8:C1718,C1718,$A$8:A1718,"Explicit"))</f>
        <v>28</v>
      </c>
      <c r="X1718" t="str">
        <f t="shared" si="817"/>
        <v>"LiveAnimals subclass of Piece"</v>
      </c>
      <c r="Y1718" t="str">
        <f t="shared" si="818"/>
        <v>"References to the Actions the object is involved in"</v>
      </c>
      <c r="Z1718" t="str">
        <f t="shared" si="819"/>
        <v>"true"</v>
      </c>
      <c r="AA1718" t="str">
        <f t="shared" si="820"/>
        <v>"false"</v>
      </c>
      <c r="AB1718" t="str">
        <f t="shared" si="821"/>
        <v>"Check|Composing|Loading|Storing"</v>
      </c>
      <c r="AC1718" t="str">
        <f t="shared" si="822"/>
        <v>"https://onerecord.iata.org/ns/cargo#PieceLiveAnimals"</v>
      </c>
      <c r="AD1718" t="str">
        <f t="shared" si="823"/>
        <v>"https://onerecord.iata.org/ns/cargo#involvedInActions"</v>
      </c>
      <c r="AE1718" t="str">
        <f t="shared" si="824"/>
        <v>"https://onerecord.iata.org/ns/cargo#LogisticsAction"</v>
      </c>
      <c r="AF1718" t="str">
        <f t="shared" si="825"/>
        <v>"LiveAnimals","PieceLiveAnimals","involvedInActions","Abstract","LogisticsAction",28,"LiveAnimals subclass of Piece","References to the Actions the object is involved in","true","false","Check|Composing|Loading|Storing","https://onerecord.iata.org/ns/cargo#PieceLiveAnimals","https://onerecord.iata.org/ns/cargo#involvedInActions","https://onerecord.iata.org/ns/cargo#LogisticsAction"</v>
      </c>
      <c r="AG1718" t="str">
        <f t="shared" si="826"/>
        <v>"LiveAnimals.PieceLiveAnimals"</v>
      </c>
      <c r="AH1718" t="str">
        <f t="shared" si="827"/>
        <v>"involvedInActions"</v>
      </c>
      <c r="AI1718" t="str">
        <f t="shared" si="828"/>
        <v>"Abstract.LogisticsAction"</v>
      </c>
      <c r="AJ1718" t="str">
        <f t="shared" si="829"/>
        <v>""</v>
      </c>
      <c r="AK1718" t="str">
        <f t="shared" si="830"/>
        <v>"hasMany"</v>
      </c>
      <c r="AL1718" t="str">
        <f t="shared" si="831"/>
        <v>"LiveAnimals.PieceLiveAnimals","involvedInActions","Abstract.LogisticsAction","","hasMany"</v>
      </c>
      <c r="AN1718">
        <f>COUNTIF(View_conceptual!G:G,L1718)</f>
        <v>0</v>
      </c>
      <c r="AO1718">
        <f>COUNTIF(View_conceptual!H:H,L1718)+COUNTIF(View_conceptual!I:I,N1718)</f>
        <v>0</v>
      </c>
      <c r="AQ1718" t="str">
        <f t="shared" si="832"/>
        <v/>
      </c>
      <c r="AR1718" t="str">
        <f t="shared" si="833"/>
        <v/>
      </c>
      <c r="AT1718">
        <f>COUNTIF(View_full!G:G,L1718)</f>
        <v>1</v>
      </c>
      <c r="AU1718">
        <f>COUNTIF(View_full!H:H,L1718)+COUNTIF(View_full!I:I,N1718)</f>
        <v>0</v>
      </c>
      <c r="AV1718">
        <f>COUNTIFS(Property_Manual!$A$2:$A$1206,Raw!L1718,Property_Manual!$B$2:$B$1206,Raw!M1718,Property_Manual!$C$2:$C$1206,Raw!N1718,Property_Manual!$D$2:$D$1206,Raw!O1718,Property_Manual!$F$2:$F$1206,"x")</f>
        <v>0</v>
      </c>
      <c r="AW1718" t="str">
        <f t="shared" si="834"/>
        <v>"LiveAnimals","PieceLiveAnimals","involvedInActions","Abstract","LogisticsAction",28,"LiveAnimals subclass of Piece","References to the Actions the object is involved in","true","false","Check|Composing|Loading|Storing","https://onerecord.iata.org/ns/cargo#PieceLiveAnimals","https://onerecord.iata.org/ns/cargo#involvedInActions","https://onerecord.iata.org/ns/cargo#LogisticsAction"</v>
      </c>
      <c r="AX1718" t="str">
        <f t="shared" si="835"/>
        <v/>
      </c>
      <c r="AY1718" t="str">
        <f t="shared" si="836"/>
        <v/>
      </c>
    </row>
    <row r="1719" spans="1:51" x14ac:dyDescent="0.2">
      <c r="A1719" s="5" t="s">
        <v>1254</v>
      </c>
      <c r="B1719" s="5" t="s">
        <v>1199</v>
      </c>
      <c r="C1719" s="5" t="s">
        <v>204</v>
      </c>
      <c r="D1719" s="5" t="s">
        <v>91</v>
      </c>
      <c r="E1719" t="s">
        <v>49</v>
      </c>
      <c r="F1719" s="5" t="s">
        <v>92</v>
      </c>
      <c r="I1719" t="s">
        <v>461</v>
      </c>
      <c r="J1719" s="5" t="s">
        <v>93</v>
      </c>
      <c r="K1719" s="5"/>
      <c r="L1719" t="str">
        <f t="shared" si="806"/>
        <v>PieceLiveAnimals</v>
      </c>
      <c r="M1719" t="str">
        <f t="shared" si="807"/>
        <v>involvedParties</v>
      </c>
      <c r="N1719" t="str">
        <f t="shared" si="808"/>
        <v>Party</v>
      </c>
      <c r="O1719" t="str">
        <f t="shared" si="809"/>
        <v/>
      </c>
      <c r="P1719" t="str">
        <f t="shared" si="810"/>
        <v/>
      </c>
      <c r="Q1719" t="str">
        <f t="shared" si="811"/>
        <v>Object</v>
      </c>
      <c r="R1719" t="str">
        <f t="shared" si="812"/>
        <v>"LiveAnimals"</v>
      </c>
      <c r="S1719" t="str">
        <f t="shared" si="813"/>
        <v>"PieceLiveAnimals"</v>
      </c>
      <c r="T1719" t="str">
        <f t="shared" si="814"/>
        <v>"involvedParties"</v>
      </c>
      <c r="U1719" t="str">
        <f t="shared" si="815"/>
        <v>"Embedded"</v>
      </c>
      <c r="V1719" t="str">
        <f t="shared" si="816"/>
        <v>"Party"</v>
      </c>
      <c r="W1719">
        <f>IF($A1719="Implicit","",COUNTIFS($C$8:C1719,C1719,$A$8:A1719,"Explicit"))</f>
        <v>29</v>
      </c>
      <c r="X1719" t="str">
        <f t="shared" si="817"/>
        <v>"LiveAnimals subclass of Piece"</v>
      </c>
      <c r="Y1719" t="str">
        <f t="shared" si="818"/>
        <v>"Information about other Parties involved depending on the context of use"</v>
      </c>
      <c r="Z1719" t="str">
        <f t="shared" si="819"/>
        <v>"true"</v>
      </c>
      <c r="AA1719" t="str">
        <f t="shared" si="820"/>
        <v>"false"</v>
      </c>
      <c r="AB1719" t="str">
        <f t="shared" si="821"/>
        <v>""</v>
      </c>
      <c r="AC1719" t="str">
        <f t="shared" si="822"/>
        <v>"https://onerecord.iata.org/ns/cargo#PieceLiveAnimals"</v>
      </c>
      <c r="AD1719" t="str">
        <f t="shared" si="823"/>
        <v>"https://onerecord.iata.org/ns/cargo#involvedParties"</v>
      </c>
      <c r="AE1719" t="str">
        <f t="shared" si="824"/>
        <v>"https://onerecord.iata.org/ns/cargo#Party"</v>
      </c>
      <c r="AF1719" t="str">
        <f t="shared" si="825"/>
        <v>"LiveAnimals","PieceLiveAnimals","involvedParties","Embedded","Party",29,"LiveAnimals subclass of Piece","Information about other Parties involved depending on the context of use","true","false","","https://onerecord.iata.org/ns/cargo#PieceLiveAnimals","https://onerecord.iata.org/ns/cargo#involvedParties","https://onerecord.iata.org/ns/cargo#Party"</v>
      </c>
      <c r="AG1719" t="str">
        <f t="shared" si="826"/>
        <v>"LiveAnimals.PieceLiveAnimals"</v>
      </c>
      <c r="AH1719" t="str">
        <f t="shared" si="827"/>
        <v>"involvedParties"</v>
      </c>
      <c r="AI1719" t="str">
        <f t="shared" si="828"/>
        <v>"Embedded.Party"</v>
      </c>
      <c r="AJ1719" t="str">
        <f t="shared" si="829"/>
        <v>""</v>
      </c>
      <c r="AK1719" t="str">
        <f t="shared" si="830"/>
        <v>"hasMany"</v>
      </c>
      <c r="AL1719" t="str">
        <f t="shared" si="831"/>
        <v>"LiveAnimals.PieceLiveAnimals","involvedParties","Embedded.Party","","hasMany"</v>
      </c>
      <c r="AN1719">
        <f>COUNTIF(View_conceptual!G:G,L1719)</f>
        <v>0</v>
      </c>
      <c r="AO1719">
        <f>COUNTIF(View_conceptual!H:H,L1719)+COUNTIF(View_conceptual!I:I,N1719)</f>
        <v>0</v>
      </c>
      <c r="AQ1719" t="str">
        <f t="shared" si="832"/>
        <v/>
      </c>
      <c r="AR1719" t="str">
        <f t="shared" si="833"/>
        <v/>
      </c>
      <c r="AT1719">
        <f>COUNTIF(View_full!G:G,L1719)</f>
        <v>1</v>
      </c>
      <c r="AU1719">
        <f>COUNTIF(View_full!H:H,L1719)+COUNTIF(View_full!I:I,N1719)</f>
        <v>0</v>
      </c>
      <c r="AV1719">
        <f>COUNTIFS(Property_Manual!$A$2:$A$1206,Raw!L1719,Property_Manual!$B$2:$B$1206,Raw!M1719,Property_Manual!$C$2:$C$1206,Raw!N1719,Property_Manual!$D$2:$D$1206,Raw!O1719,Property_Manual!$F$2:$F$1206,"x")</f>
        <v>0</v>
      </c>
      <c r="AW1719" t="str">
        <f t="shared" si="834"/>
        <v>"LiveAnimals","PieceLiveAnimals","involvedParties","Embedded","Party",29,"LiveAnimals subclass of Piece","Information about other Parties involved depending on the context of use","true","false","","https://onerecord.iata.org/ns/cargo#PieceLiveAnimals","https://onerecord.iata.org/ns/cargo#involvedParties","https://onerecord.iata.org/ns/cargo#Party"</v>
      </c>
      <c r="AX1719" t="str">
        <f t="shared" si="835"/>
        <v/>
      </c>
      <c r="AY1719" t="str">
        <f t="shared" si="836"/>
        <v/>
      </c>
    </row>
    <row r="1720" spans="1:51" x14ac:dyDescent="0.2">
      <c r="A1720" s="5" t="s">
        <v>1254</v>
      </c>
      <c r="B1720" s="5" t="s">
        <v>1199</v>
      </c>
      <c r="C1720" s="5" t="s">
        <v>204</v>
      </c>
      <c r="D1720" s="5" t="s">
        <v>145</v>
      </c>
      <c r="E1720" t="s">
        <v>49</v>
      </c>
      <c r="F1720" s="5" t="s">
        <v>146</v>
      </c>
      <c r="I1720" t="s">
        <v>461</v>
      </c>
      <c r="J1720" s="5" t="s">
        <v>147</v>
      </c>
      <c r="K1720" s="5"/>
      <c r="L1720" t="str">
        <f t="shared" si="806"/>
        <v>PieceLiveAnimals</v>
      </c>
      <c r="M1720" t="str">
        <f t="shared" si="807"/>
        <v>otherIdentifiers</v>
      </c>
      <c r="N1720" t="str">
        <f t="shared" si="808"/>
        <v>OtherIdentifier</v>
      </c>
      <c r="O1720" t="str">
        <f t="shared" si="809"/>
        <v/>
      </c>
      <c r="P1720" t="str">
        <f t="shared" si="810"/>
        <v/>
      </c>
      <c r="Q1720" t="str">
        <f t="shared" si="811"/>
        <v>Object</v>
      </c>
      <c r="R1720" t="str">
        <f t="shared" si="812"/>
        <v>"LiveAnimals"</v>
      </c>
      <c r="S1720" t="str">
        <f t="shared" si="813"/>
        <v>"PieceLiveAnimals"</v>
      </c>
      <c r="T1720" t="str">
        <f t="shared" si="814"/>
        <v>"otherIdentifiers"</v>
      </c>
      <c r="U1720" t="str">
        <f t="shared" si="815"/>
        <v>"Embedded"</v>
      </c>
      <c r="V1720" t="str">
        <f t="shared" si="816"/>
        <v>"OtherIdentifier"</v>
      </c>
      <c r="W1720">
        <f>IF($A1720="Implicit","",COUNTIFS($C$8:C1720,C1720,$A$8:A1720,"Explicit"))</f>
        <v>30</v>
      </c>
      <c r="X1720" t="str">
        <f t="shared" si="817"/>
        <v>"LiveAnimals subclass of Piece"</v>
      </c>
      <c r="Y1720" t="str">
        <f t="shared" si="818"/>
        <v>"Details about any other identifier; depending on the context of use"</v>
      </c>
      <c r="Z1720" t="str">
        <f t="shared" si="819"/>
        <v>"true"</v>
      </c>
      <c r="AA1720" t="str">
        <f t="shared" si="820"/>
        <v>"false"</v>
      </c>
      <c r="AB1720" t="str">
        <f t="shared" si="821"/>
        <v>""</v>
      </c>
      <c r="AC1720" t="str">
        <f t="shared" si="822"/>
        <v>"https://onerecord.iata.org/ns/cargo#PieceLiveAnimals"</v>
      </c>
      <c r="AD1720" t="str">
        <f t="shared" si="823"/>
        <v>"https://onerecord.iata.org/ns/cargo#otherIdentifiers"</v>
      </c>
      <c r="AE1720" t="str">
        <f t="shared" si="824"/>
        <v>"https://onerecord.iata.org/ns/cargo#OtherIdentifier"</v>
      </c>
      <c r="AF1720" t="str">
        <f t="shared" si="825"/>
        <v>"LiveAnimals","PieceLiveAnimals","otherIdentifiers","Embedded","OtherIdentifier",30,"LiveAnimals subclass of Piece","Details about any other identifier; depending on the context of use","true","false","","https://onerecord.iata.org/ns/cargo#PieceLiveAnimals","https://onerecord.iata.org/ns/cargo#otherIdentifiers","https://onerecord.iata.org/ns/cargo#OtherIdentifier"</v>
      </c>
      <c r="AG1720" t="str">
        <f t="shared" si="826"/>
        <v>"LiveAnimals.PieceLiveAnimals"</v>
      </c>
      <c r="AH1720" t="str">
        <f t="shared" si="827"/>
        <v>"otherIdentifiers"</v>
      </c>
      <c r="AI1720" t="str">
        <f t="shared" si="828"/>
        <v>"Embedded.OtherIdentifier"</v>
      </c>
      <c r="AJ1720" t="str">
        <f t="shared" si="829"/>
        <v>""</v>
      </c>
      <c r="AK1720" t="str">
        <f t="shared" si="830"/>
        <v>"hasMany"</v>
      </c>
      <c r="AL1720" t="str">
        <f t="shared" si="831"/>
        <v>"LiveAnimals.PieceLiveAnimals","otherIdentifiers","Embedded.OtherIdentifier","","hasMany"</v>
      </c>
      <c r="AN1720">
        <f>COUNTIF(View_conceptual!G:G,L1720)</f>
        <v>0</v>
      </c>
      <c r="AO1720">
        <f>COUNTIF(View_conceptual!H:H,L1720)+COUNTIF(View_conceptual!I:I,N1720)</f>
        <v>0</v>
      </c>
      <c r="AQ1720" t="str">
        <f t="shared" si="832"/>
        <v/>
      </c>
      <c r="AR1720" t="str">
        <f t="shared" si="833"/>
        <v/>
      </c>
      <c r="AT1720">
        <f>COUNTIF(View_full!G:G,L1720)</f>
        <v>1</v>
      </c>
      <c r="AU1720">
        <f>COUNTIF(View_full!H:H,L1720)+COUNTIF(View_full!I:I,N1720)</f>
        <v>0</v>
      </c>
      <c r="AV1720">
        <f>COUNTIFS(Property_Manual!$A$2:$A$1206,Raw!L1720,Property_Manual!$B$2:$B$1206,Raw!M1720,Property_Manual!$C$2:$C$1206,Raw!N1720,Property_Manual!$D$2:$D$1206,Raw!O1720,Property_Manual!$F$2:$F$1206,"x")</f>
        <v>0</v>
      </c>
      <c r="AW1720" t="str">
        <f t="shared" si="834"/>
        <v>"LiveAnimals","PieceLiveAnimals","otherIdentifiers","Embedded","OtherIdentifier",30,"LiveAnimals subclass of Piece","Details about any other identifier; depending on the context of use","true","false","","https://onerecord.iata.org/ns/cargo#PieceLiveAnimals","https://onerecord.iata.org/ns/cargo#otherIdentifiers","https://onerecord.iata.org/ns/cargo#OtherIdentifier"</v>
      </c>
      <c r="AX1720" t="str">
        <f t="shared" si="835"/>
        <v/>
      </c>
      <c r="AY1720" t="str">
        <f t="shared" si="836"/>
        <v/>
      </c>
    </row>
    <row r="1721" spans="1:51" x14ac:dyDescent="0.2">
      <c r="A1721" s="5" t="s">
        <v>1254</v>
      </c>
      <c r="B1721" s="5" t="s">
        <v>1199</v>
      </c>
      <c r="C1721" s="5" t="s">
        <v>204</v>
      </c>
      <c r="D1721" s="5" t="s">
        <v>156</v>
      </c>
      <c r="E1721" t="s">
        <v>1197</v>
      </c>
      <c r="F1721" s="5" t="s">
        <v>2195</v>
      </c>
      <c r="I1721" t="s">
        <v>461</v>
      </c>
      <c r="J1721" s="5" t="s">
        <v>157</v>
      </c>
      <c r="K1721" s="5"/>
      <c r="L1721" t="str">
        <f t="shared" si="806"/>
        <v>PieceLiveAnimals</v>
      </c>
      <c r="M1721" t="str">
        <f t="shared" si="807"/>
        <v>specialHandlingCodes</v>
      </c>
      <c r="N1721" t="str">
        <f t="shared" si="808"/>
        <v>SpecialHandlingCode</v>
      </c>
      <c r="O1721" t="str">
        <f t="shared" si="809"/>
        <v/>
      </c>
      <c r="P1721" t="str">
        <f t="shared" si="810"/>
        <v/>
      </c>
      <c r="Q1721" t="str">
        <f t="shared" si="811"/>
        <v>Object</v>
      </c>
      <c r="R1721" t="str">
        <f t="shared" si="812"/>
        <v>"LiveAnimals"</v>
      </c>
      <c r="S1721" t="str">
        <f t="shared" si="813"/>
        <v>"PieceLiveAnimals"</v>
      </c>
      <c r="T1721" t="str">
        <f t="shared" si="814"/>
        <v>"specialHandlingCodes"</v>
      </c>
      <c r="U1721" t="str">
        <f t="shared" si="815"/>
        <v>"CodeList"</v>
      </c>
      <c r="V1721" t="str">
        <f t="shared" si="816"/>
        <v>"SpecialHandlingCode"</v>
      </c>
      <c r="W1721">
        <f>IF($A1721="Implicit","",COUNTIFS($C$8:C1721,C1721,$A$8:A1721,"Explicit"))</f>
        <v>31</v>
      </c>
      <c r="X1721" t="str">
        <f t="shared" si="817"/>
        <v>"LiveAnimals subclass of Piece"</v>
      </c>
      <c r="Y1721" t="str">
        <f t="shared" si="818"/>
        <v>"Three-letter special handling code (SPH)"</v>
      </c>
      <c r="Z1721" t="str">
        <f t="shared" si="819"/>
        <v>"true"</v>
      </c>
      <c r="AA1721" t="str">
        <f t="shared" si="820"/>
        <v>"true"</v>
      </c>
      <c r="AB1721" t="str">
        <f t="shared" si="821"/>
        <v>""</v>
      </c>
      <c r="AC1721" t="str">
        <f t="shared" si="822"/>
        <v>"https://onerecord.iata.org/ns/cargo#PieceLiveAnimals"</v>
      </c>
      <c r="AD1721" t="str">
        <f t="shared" si="823"/>
        <v>"https://onerecord.iata.org/ns/cargo#specialHandlingCodes"</v>
      </c>
      <c r="AE1721" t="str">
        <f t="shared" si="824"/>
        <v>"https://onerecord.iata.org/ns/code-lists/SpecialHandlingCode"</v>
      </c>
      <c r="AF1721" t="str">
        <f t="shared" si="825"/>
        <v>"LiveAnimals","PieceLiveAnimals","specialHandlingCodes","CodeList","SpecialHandlingCode",31,"LiveAnimals subclass of Piece","Three-letter special handling code (SPH)","true","true","","https://onerecord.iata.org/ns/cargo#PieceLiveAnimals","https://onerecord.iata.org/ns/cargo#specialHandlingCodes","https://onerecord.iata.org/ns/code-lists/SpecialHandlingCode"</v>
      </c>
      <c r="AG1721" t="str">
        <f t="shared" si="826"/>
        <v>"LiveAnimals.PieceLiveAnimals"</v>
      </c>
      <c r="AH1721" t="str">
        <f t="shared" si="827"/>
        <v>"specialHandlingCodes"</v>
      </c>
      <c r="AI1721" t="str">
        <f t="shared" si="828"/>
        <v>"CodeList.SpecialHandlingCode"</v>
      </c>
      <c r="AJ1721" t="str">
        <f t="shared" si="829"/>
        <v>""</v>
      </c>
      <c r="AK1721" t="str">
        <f t="shared" si="830"/>
        <v>"hasMany"</v>
      </c>
      <c r="AL1721" t="str">
        <f t="shared" si="831"/>
        <v>"LiveAnimals.PieceLiveAnimals","specialHandlingCodes","CodeList.SpecialHandlingCode","","hasMany"</v>
      </c>
      <c r="AN1721">
        <f>COUNTIF(View_conceptual!G:G,L1721)</f>
        <v>0</v>
      </c>
      <c r="AO1721">
        <f>COUNTIF(View_conceptual!H:H,L1721)+COUNTIF(View_conceptual!I:I,N1721)</f>
        <v>0</v>
      </c>
      <c r="AQ1721" t="str">
        <f t="shared" si="832"/>
        <v/>
      </c>
      <c r="AR1721" t="str">
        <f t="shared" si="833"/>
        <v/>
      </c>
      <c r="AT1721">
        <f>COUNTIF(View_full!G:G,L1721)</f>
        <v>1</v>
      </c>
      <c r="AU1721">
        <f>COUNTIF(View_full!H:H,L1721)+COUNTIF(View_full!I:I,N1721)</f>
        <v>0</v>
      </c>
      <c r="AV1721">
        <f>COUNTIFS(Property_Manual!$A$2:$A$1206,Raw!L1721,Property_Manual!$B$2:$B$1206,Raw!M1721,Property_Manual!$C$2:$C$1206,Raw!N1721,Property_Manual!$D$2:$D$1206,Raw!O1721,Property_Manual!$F$2:$F$1206,"x")</f>
        <v>0</v>
      </c>
      <c r="AW1721" t="str">
        <f t="shared" si="834"/>
        <v>"LiveAnimals","PieceLiveAnimals","specialHandlingCodes","CodeList","SpecialHandlingCode",31,"LiveAnimals subclass of Piece","Three-letter special handling code (SPH)","true","true","","https://onerecord.iata.org/ns/cargo#PieceLiveAnimals","https://onerecord.iata.org/ns/cargo#specialHandlingCodes","https://onerecord.iata.org/ns/code-lists/SpecialHandlingCode"</v>
      </c>
      <c r="AX1721" t="str">
        <f t="shared" si="835"/>
        <v/>
      </c>
      <c r="AY1721" t="str">
        <f t="shared" si="836"/>
        <v/>
      </c>
    </row>
    <row r="1722" spans="1:51" x14ac:dyDescent="0.2">
      <c r="A1722" s="5" t="s">
        <v>1254</v>
      </c>
      <c r="B1722" s="5" t="s">
        <v>1199</v>
      </c>
      <c r="C1722" s="5" t="s">
        <v>204</v>
      </c>
      <c r="D1722" s="5" t="s">
        <v>160</v>
      </c>
      <c r="F1722" s="5" t="s">
        <v>47</v>
      </c>
      <c r="G1722">
        <v>1</v>
      </c>
      <c r="I1722" t="s">
        <v>461</v>
      </c>
      <c r="J1722" s="5" t="s">
        <v>161</v>
      </c>
      <c r="K1722" s="5"/>
      <c r="L1722" t="str">
        <f t="shared" si="806"/>
        <v>PieceLiveAnimals</v>
      </c>
      <c r="M1722" t="str">
        <f t="shared" si="807"/>
        <v>coload</v>
      </c>
      <c r="N1722" t="str">
        <f t="shared" si="808"/>
        <v>boolean</v>
      </c>
      <c r="O1722" t="str">
        <f t="shared" si="809"/>
        <v/>
      </c>
      <c r="P1722" t="str">
        <f t="shared" si="810"/>
        <v/>
      </c>
      <c r="Q1722" t="str">
        <f t="shared" si="811"/>
        <v>Object</v>
      </c>
      <c r="R1722" t="str">
        <f t="shared" si="812"/>
        <v>"LiveAnimals"</v>
      </c>
      <c r="S1722" t="str">
        <f t="shared" si="813"/>
        <v>"PieceLiveAnimals"</v>
      </c>
      <c r="T1722" t="str">
        <f t="shared" si="814"/>
        <v>"coload"</v>
      </c>
      <c r="U1722" t="str">
        <f t="shared" si="815"/>
        <v>""</v>
      </c>
      <c r="V1722" t="str">
        <f t="shared" si="816"/>
        <v>"boolean"</v>
      </c>
      <c r="W1722">
        <f>IF($A1722="Implicit","",COUNTIFS($C$8:C1722,C1722,$A$8:A1722,"Explicit"))</f>
        <v>32</v>
      </c>
      <c r="X1722" t="str">
        <f t="shared" si="817"/>
        <v>"LiveAnimals subclass of Piece"</v>
      </c>
      <c r="Y1722" t="str">
        <f t="shared" si="818"/>
        <v>"Coload indicator for the pieces (boolean)"</v>
      </c>
      <c r="Z1722" t="str">
        <f t="shared" si="819"/>
        <v>"false"</v>
      </c>
      <c r="AA1722" t="str">
        <f t="shared" si="820"/>
        <v>"false"</v>
      </c>
      <c r="AB1722" t="str">
        <f t="shared" si="821"/>
        <v>""</v>
      </c>
      <c r="AC1722" t="str">
        <f t="shared" si="822"/>
        <v>"https://onerecord.iata.org/ns/cargo#PieceLiveAnimals"</v>
      </c>
      <c r="AD1722" t="str">
        <f t="shared" si="823"/>
        <v>"https://onerecord.iata.org/ns/cargo#coload"</v>
      </c>
      <c r="AE1722" t="str">
        <f t="shared" si="824"/>
        <v>"http://www.w3.org/2001/XMLSchema#boolean"</v>
      </c>
      <c r="AF1722" t="str">
        <f t="shared" si="825"/>
        <v>"LiveAnimals","PieceLiveAnimals","coload","","boolean",32,"LiveAnimals subclass of Piece","Coload indicator for the pieces (boolean)","false","false","","https://onerecord.iata.org/ns/cargo#PieceLiveAnimals","https://onerecord.iata.org/ns/cargo#coload","http://www.w3.org/2001/XMLSchema#boolean"</v>
      </c>
      <c r="AG1722" t="str">
        <f t="shared" si="826"/>
        <v>"LiveAnimals.PieceLiveAnimals"</v>
      </c>
      <c r="AH1722" t="str">
        <f t="shared" si="827"/>
        <v>"coload"</v>
      </c>
      <c r="AI1722" t="str">
        <f t="shared" si="828"/>
        <v>".boolean"</v>
      </c>
      <c r="AJ1722" t="str">
        <f t="shared" si="829"/>
        <v>""</v>
      </c>
      <c r="AK1722" t="str">
        <f t="shared" si="830"/>
        <v>"hasOne"</v>
      </c>
      <c r="AL1722" t="str">
        <f t="shared" si="831"/>
        <v>"LiveAnimals.PieceLiveAnimals","coload",".boolean","","hasOne"</v>
      </c>
      <c r="AN1722">
        <f>COUNTIF(View_conceptual!G:G,L1722)</f>
        <v>0</v>
      </c>
      <c r="AO1722">
        <f>COUNTIF(View_conceptual!H:H,L1722)+COUNTIF(View_conceptual!I:I,N1722)</f>
        <v>0</v>
      </c>
      <c r="AQ1722" t="str">
        <f t="shared" si="832"/>
        <v/>
      </c>
      <c r="AR1722" t="str">
        <f t="shared" si="833"/>
        <v/>
      </c>
      <c r="AT1722">
        <f>COUNTIF(View_full!G:G,L1722)</f>
        <v>1</v>
      </c>
      <c r="AU1722">
        <f>COUNTIF(View_full!H:H,L1722)+COUNTIF(View_full!I:I,N1722)</f>
        <v>0</v>
      </c>
      <c r="AV1722">
        <f>COUNTIFS(Property_Manual!$A$2:$A$1206,Raw!L1722,Property_Manual!$B$2:$B$1206,Raw!M1722,Property_Manual!$C$2:$C$1206,Raw!N1722,Property_Manual!$D$2:$D$1206,Raw!O1722,Property_Manual!$F$2:$F$1206,"x")</f>
        <v>0</v>
      </c>
      <c r="AW1722" t="str">
        <f t="shared" si="834"/>
        <v>"LiveAnimals","PieceLiveAnimals","coload","","boolean",32,"LiveAnimals subclass of Piece","Coload indicator for the pieces (boolean)","false","false","","https://onerecord.iata.org/ns/cargo#PieceLiveAnimals","https://onerecord.iata.org/ns/cargo#coload","http://www.w3.org/2001/XMLSchema#boolean"</v>
      </c>
      <c r="AX1722" t="str">
        <f t="shared" si="835"/>
        <v/>
      </c>
      <c r="AY1722" t="str">
        <f t="shared" si="836"/>
        <v/>
      </c>
    </row>
    <row r="1723" spans="1:51" x14ac:dyDescent="0.2">
      <c r="A1723" s="5" t="s">
        <v>1254</v>
      </c>
      <c r="B1723" s="5" t="s">
        <v>1199</v>
      </c>
      <c r="C1723" s="5" t="s">
        <v>204</v>
      </c>
      <c r="D1723" s="5" t="s">
        <v>162</v>
      </c>
      <c r="F1723" s="5" t="s">
        <v>6</v>
      </c>
      <c r="G1723">
        <v>1</v>
      </c>
      <c r="I1723" t="s">
        <v>461</v>
      </c>
      <c r="J1723" s="5" t="s">
        <v>163</v>
      </c>
      <c r="K1723" s="5"/>
      <c r="L1723" t="str">
        <f t="shared" si="806"/>
        <v>PieceLiveAnimals</v>
      </c>
      <c r="M1723" t="str">
        <f t="shared" si="807"/>
        <v>goodsDescription</v>
      </c>
      <c r="N1723" t="str">
        <f t="shared" si="808"/>
        <v>string</v>
      </c>
      <c r="O1723" t="str">
        <f t="shared" si="809"/>
        <v/>
      </c>
      <c r="P1723" t="str">
        <f t="shared" si="810"/>
        <v/>
      </c>
      <c r="Q1723" t="str">
        <f t="shared" si="811"/>
        <v>Object</v>
      </c>
      <c r="R1723" t="str">
        <f t="shared" si="812"/>
        <v>"LiveAnimals"</v>
      </c>
      <c r="S1723" t="str">
        <f t="shared" si="813"/>
        <v>"PieceLiveAnimals"</v>
      </c>
      <c r="T1723" t="str">
        <f t="shared" si="814"/>
        <v>"goodsDescription"</v>
      </c>
      <c r="U1723" t="str">
        <f t="shared" si="815"/>
        <v>""</v>
      </c>
      <c r="V1723" t="str">
        <f t="shared" si="816"/>
        <v>"string"</v>
      </c>
      <c r="W1723">
        <f>IF($A1723="Implicit","",COUNTIFS($C$8:C1723,C1723,$A$8:A1723,"Explicit"))</f>
        <v>33</v>
      </c>
      <c r="X1723" t="str">
        <f t="shared" si="817"/>
        <v>"LiveAnimals subclass of Piece"</v>
      </c>
      <c r="Y1723" t="str">
        <f t="shared" si="818"/>
        <v>"Description of goods; for the BookingShipment the commodity list defined by Modernizing Cargo Distribution MCD working group can be used as a referential."</v>
      </c>
      <c r="Z1723" t="str">
        <f t="shared" si="819"/>
        <v>"false"</v>
      </c>
      <c r="AA1723" t="str">
        <f t="shared" si="820"/>
        <v>"false"</v>
      </c>
      <c r="AB1723" t="str">
        <f t="shared" si="821"/>
        <v>""</v>
      </c>
      <c r="AC1723" t="str">
        <f t="shared" si="822"/>
        <v>"https://onerecord.iata.org/ns/cargo#PieceLiveAnimals"</v>
      </c>
      <c r="AD1723" t="str">
        <f t="shared" si="823"/>
        <v>"https://onerecord.iata.org/ns/cargo#goodsDescription"</v>
      </c>
      <c r="AE1723" t="str">
        <f t="shared" si="824"/>
        <v>"http://www.w3.org/2001/XMLSchema#string"</v>
      </c>
      <c r="AF1723" t="str">
        <f t="shared" si="825"/>
        <v>"LiveAnimals","PieceLiveAnimals","goodsDescription","","string",33,"LiveAnimals subclass of Piece","Description of goods; for the BookingShipment the commodity list defined by Modernizing Cargo Distribution MCD working group can be used as a referential.","false","false","","https://onerecord.iata.org/ns/cargo#PieceLiveAnimals","https://onerecord.iata.org/ns/cargo#goodsDescription","http://www.w3.org/2001/XMLSchema#string"</v>
      </c>
      <c r="AG1723" t="str">
        <f t="shared" si="826"/>
        <v>"LiveAnimals.PieceLiveAnimals"</v>
      </c>
      <c r="AH1723" t="str">
        <f t="shared" si="827"/>
        <v>"goodsDescription"</v>
      </c>
      <c r="AI1723" t="str">
        <f t="shared" si="828"/>
        <v>".string"</v>
      </c>
      <c r="AJ1723" t="str">
        <f t="shared" si="829"/>
        <v>""</v>
      </c>
      <c r="AK1723" t="str">
        <f t="shared" si="830"/>
        <v>"hasOne"</v>
      </c>
      <c r="AL1723" t="str">
        <f t="shared" si="831"/>
        <v>"LiveAnimals.PieceLiveAnimals","goodsDescription",".string","","hasOne"</v>
      </c>
      <c r="AN1723">
        <f>COUNTIF(View_conceptual!G:G,L1723)</f>
        <v>0</v>
      </c>
      <c r="AO1723">
        <f>COUNTIF(View_conceptual!H:H,L1723)+COUNTIF(View_conceptual!I:I,N1723)</f>
        <v>0</v>
      </c>
      <c r="AQ1723" t="str">
        <f t="shared" si="832"/>
        <v/>
      </c>
      <c r="AR1723" t="str">
        <f t="shared" si="833"/>
        <v/>
      </c>
      <c r="AT1723">
        <f>COUNTIF(View_full!G:G,L1723)</f>
        <v>1</v>
      </c>
      <c r="AU1723">
        <f>COUNTIF(View_full!H:H,L1723)+COUNTIF(View_full!I:I,N1723)</f>
        <v>0</v>
      </c>
      <c r="AV1723">
        <f>COUNTIFS(Property_Manual!$A$2:$A$1206,Raw!L1723,Property_Manual!$B$2:$B$1206,Raw!M1723,Property_Manual!$C$2:$C$1206,Raw!N1723,Property_Manual!$D$2:$D$1206,Raw!O1723,Property_Manual!$F$2:$F$1206,"x")</f>
        <v>0</v>
      </c>
      <c r="AW1723" t="str">
        <f t="shared" si="834"/>
        <v>"LiveAnimals","PieceLiveAnimals","goodsDescription","","string",33,"LiveAnimals subclass of Piece","Description of goods; for the BookingShipment the commodity list defined by Modernizing Cargo Distribution MCD working group can be used as a referential.","false","false","","https://onerecord.iata.org/ns/cargo#PieceLiveAnimals","https://onerecord.iata.org/ns/cargo#goodsDescription","http://www.w3.org/2001/XMLSchema#string"</v>
      </c>
      <c r="AX1723" t="str">
        <f t="shared" si="835"/>
        <v/>
      </c>
      <c r="AY1723" t="str">
        <f t="shared" si="836"/>
        <v/>
      </c>
    </row>
    <row r="1724" spans="1:51" x14ac:dyDescent="0.2">
      <c r="A1724" s="5" t="s">
        <v>1254</v>
      </c>
      <c r="B1724" s="5" t="s">
        <v>1199</v>
      </c>
      <c r="C1724" s="5" t="s">
        <v>204</v>
      </c>
      <c r="D1724" s="5" t="s">
        <v>164</v>
      </c>
      <c r="F1724" s="5" t="s">
        <v>47</v>
      </c>
      <c r="G1724">
        <v>1</v>
      </c>
      <c r="I1724" t="s">
        <v>461</v>
      </c>
      <c r="J1724" s="5" t="s">
        <v>165</v>
      </c>
      <c r="K1724" s="5"/>
      <c r="L1724" t="str">
        <f t="shared" si="806"/>
        <v>PieceLiveAnimals</v>
      </c>
      <c r="M1724" t="str">
        <f t="shared" si="807"/>
        <v>nvdForCarriage</v>
      </c>
      <c r="N1724" t="str">
        <f t="shared" si="808"/>
        <v>boolean</v>
      </c>
      <c r="O1724" t="str">
        <f t="shared" si="809"/>
        <v/>
      </c>
      <c r="P1724" t="str">
        <f t="shared" si="810"/>
        <v/>
      </c>
      <c r="Q1724" t="str">
        <f t="shared" si="811"/>
        <v>Object</v>
      </c>
      <c r="R1724" t="str">
        <f t="shared" si="812"/>
        <v>"LiveAnimals"</v>
      </c>
      <c r="S1724" t="str">
        <f t="shared" si="813"/>
        <v>"PieceLiveAnimals"</v>
      </c>
      <c r="T1724" t="str">
        <f t="shared" si="814"/>
        <v>"nvdForCarriage"</v>
      </c>
      <c r="U1724" t="str">
        <f t="shared" si="815"/>
        <v>""</v>
      </c>
      <c r="V1724" t="str">
        <f t="shared" si="816"/>
        <v>"boolean"</v>
      </c>
      <c r="W1724">
        <f>IF($A1724="Implicit","",COUNTIFS($C$8:C1724,C1724,$A$8:A1724,"Explicit"))</f>
        <v>34</v>
      </c>
      <c r="X1724" t="str">
        <f t="shared" si="817"/>
        <v>"LiveAnimals subclass of Piece"</v>
      </c>
      <c r="Y1724" t="str">
        <f t="shared" si="818"/>
        <v>"When no value is declared for Carriage; this field may be completed with the value TRUE otherwise FALSE"</v>
      </c>
      <c r="Z1724" t="str">
        <f t="shared" si="819"/>
        <v>"false"</v>
      </c>
      <c r="AA1724" t="str">
        <f t="shared" si="820"/>
        <v>"false"</v>
      </c>
      <c r="AB1724" t="str">
        <f t="shared" si="821"/>
        <v>""</v>
      </c>
      <c r="AC1724" t="str">
        <f t="shared" si="822"/>
        <v>"https://onerecord.iata.org/ns/cargo#PieceLiveAnimals"</v>
      </c>
      <c r="AD1724" t="str">
        <f t="shared" si="823"/>
        <v>"https://onerecord.iata.org/ns/cargo#nvdForCarriage"</v>
      </c>
      <c r="AE1724" t="str">
        <f t="shared" si="824"/>
        <v>"http://www.w3.org/2001/XMLSchema#boolean"</v>
      </c>
      <c r="AF1724" t="str">
        <f t="shared" si="825"/>
        <v>"LiveAnimals","PieceLiveAnimals","nvdForCarriage","","boolean",34,"LiveAnimals subclass of Piece","When no value is declared for Carriage; this field may be completed with the value TRUE otherwise FALSE","false","false","","https://onerecord.iata.org/ns/cargo#PieceLiveAnimals","https://onerecord.iata.org/ns/cargo#nvdForCarriage","http://www.w3.org/2001/XMLSchema#boolean"</v>
      </c>
      <c r="AG1724" t="str">
        <f t="shared" si="826"/>
        <v>"LiveAnimals.PieceLiveAnimals"</v>
      </c>
      <c r="AH1724" t="str">
        <f t="shared" si="827"/>
        <v>"nvdForCarriage"</v>
      </c>
      <c r="AI1724" t="str">
        <f t="shared" si="828"/>
        <v>".boolean"</v>
      </c>
      <c r="AJ1724" t="str">
        <f t="shared" si="829"/>
        <v>""</v>
      </c>
      <c r="AK1724" t="str">
        <f t="shared" si="830"/>
        <v>"hasOne"</v>
      </c>
      <c r="AL1724" t="str">
        <f t="shared" si="831"/>
        <v>"LiveAnimals.PieceLiveAnimals","nvdForCarriage",".boolean","","hasOne"</v>
      </c>
      <c r="AN1724">
        <f>COUNTIF(View_conceptual!G:G,L1724)</f>
        <v>0</v>
      </c>
      <c r="AO1724">
        <f>COUNTIF(View_conceptual!H:H,L1724)+COUNTIF(View_conceptual!I:I,N1724)</f>
        <v>0</v>
      </c>
      <c r="AQ1724" t="str">
        <f t="shared" si="832"/>
        <v/>
      </c>
      <c r="AR1724" t="str">
        <f t="shared" si="833"/>
        <v/>
      </c>
      <c r="AT1724">
        <f>COUNTIF(View_full!G:G,L1724)</f>
        <v>1</v>
      </c>
      <c r="AU1724">
        <f>COUNTIF(View_full!H:H,L1724)+COUNTIF(View_full!I:I,N1724)</f>
        <v>0</v>
      </c>
      <c r="AV1724">
        <f>COUNTIFS(Property_Manual!$A$2:$A$1206,Raw!L1724,Property_Manual!$B$2:$B$1206,Raw!M1724,Property_Manual!$C$2:$C$1206,Raw!N1724,Property_Manual!$D$2:$D$1206,Raw!O1724,Property_Manual!$F$2:$F$1206,"x")</f>
        <v>0</v>
      </c>
      <c r="AW1724" t="str">
        <f t="shared" si="834"/>
        <v>"LiveAnimals","PieceLiveAnimals","nvdForCarriage","","boolean",34,"LiveAnimals subclass of Piece","When no value is declared for Carriage; this field may be completed with the value TRUE otherwise FALSE","false","false","","https://onerecord.iata.org/ns/cargo#PieceLiveAnimals","https://onerecord.iata.org/ns/cargo#nvdForCarriage","http://www.w3.org/2001/XMLSchema#boolean"</v>
      </c>
      <c r="AX1724" t="str">
        <f t="shared" si="835"/>
        <v/>
      </c>
      <c r="AY1724" t="str">
        <f t="shared" si="836"/>
        <v/>
      </c>
    </row>
    <row r="1725" spans="1:51" x14ac:dyDescent="0.2">
      <c r="A1725" s="5" t="s">
        <v>1254</v>
      </c>
      <c r="B1725" s="5" t="s">
        <v>1199</v>
      </c>
      <c r="C1725" s="5" t="s">
        <v>204</v>
      </c>
      <c r="D1725" s="5" t="s">
        <v>166</v>
      </c>
      <c r="F1725" s="5" t="s">
        <v>47</v>
      </c>
      <c r="G1725">
        <v>1</v>
      </c>
      <c r="I1725" t="s">
        <v>461</v>
      </c>
      <c r="J1725" s="5" t="s">
        <v>167</v>
      </c>
      <c r="K1725" s="5"/>
      <c r="L1725" t="str">
        <f t="shared" si="806"/>
        <v>PieceLiveAnimals</v>
      </c>
      <c r="M1725" t="str">
        <f t="shared" si="807"/>
        <v>nvdForCustoms</v>
      </c>
      <c r="N1725" t="str">
        <f t="shared" si="808"/>
        <v>boolean</v>
      </c>
      <c r="O1725" t="str">
        <f t="shared" si="809"/>
        <v/>
      </c>
      <c r="P1725" t="str">
        <f t="shared" si="810"/>
        <v/>
      </c>
      <c r="Q1725" t="str">
        <f t="shared" si="811"/>
        <v>Object</v>
      </c>
      <c r="R1725" t="str">
        <f t="shared" si="812"/>
        <v>"LiveAnimals"</v>
      </c>
      <c r="S1725" t="str">
        <f t="shared" si="813"/>
        <v>"PieceLiveAnimals"</v>
      </c>
      <c r="T1725" t="str">
        <f t="shared" si="814"/>
        <v>"nvdForCustoms"</v>
      </c>
      <c r="U1725" t="str">
        <f t="shared" si="815"/>
        <v>""</v>
      </c>
      <c r="V1725" t="str">
        <f t="shared" si="816"/>
        <v>"boolean"</v>
      </c>
      <c r="W1725">
        <f>IF($A1725="Implicit","",COUNTIFS($C$8:C1725,C1725,$A$8:A1725,"Explicit"))</f>
        <v>35</v>
      </c>
      <c r="X1725" t="str">
        <f t="shared" si="817"/>
        <v>"LiveAnimals subclass of Piece"</v>
      </c>
      <c r="Y1725" t="str">
        <f t="shared" si="818"/>
        <v>"When no value is declared for Customs; this field may be completed with the value TRUE otherwise FALSE"</v>
      </c>
      <c r="Z1725" t="str">
        <f t="shared" si="819"/>
        <v>"false"</v>
      </c>
      <c r="AA1725" t="str">
        <f t="shared" si="820"/>
        <v>"false"</v>
      </c>
      <c r="AB1725" t="str">
        <f t="shared" si="821"/>
        <v>""</v>
      </c>
      <c r="AC1725" t="str">
        <f t="shared" si="822"/>
        <v>"https://onerecord.iata.org/ns/cargo#PieceLiveAnimals"</v>
      </c>
      <c r="AD1725" t="str">
        <f t="shared" si="823"/>
        <v>"https://onerecord.iata.org/ns/cargo#nvdForCustoms"</v>
      </c>
      <c r="AE1725" t="str">
        <f t="shared" si="824"/>
        <v>"http://www.w3.org/2001/XMLSchema#boolean"</v>
      </c>
      <c r="AF1725" t="str">
        <f t="shared" si="825"/>
        <v>"LiveAnimals","PieceLiveAnimals","nvdForCustoms","","boolean",35,"LiveAnimals subclass of Piece","When no value is declared for Customs; this field may be completed with the value TRUE otherwise FALSE","false","false","","https://onerecord.iata.org/ns/cargo#PieceLiveAnimals","https://onerecord.iata.org/ns/cargo#nvdForCustoms","http://www.w3.org/2001/XMLSchema#boolean"</v>
      </c>
      <c r="AG1725" t="str">
        <f t="shared" si="826"/>
        <v>"LiveAnimals.PieceLiveAnimals"</v>
      </c>
      <c r="AH1725" t="str">
        <f t="shared" si="827"/>
        <v>"nvdForCustoms"</v>
      </c>
      <c r="AI1725" t="str">
        <f t="shared" si="828"/>
        <v>".boolean"</v>
      </c>
      <c r="AJ1725" t="str">
        <f t="shared" si="829"/>
        <v>""</v>
      </c>
      <c r="AK1725" t="str">
        <f t="shared" si="830"/>
        <v>"hasOne"</v>
      </c>
      <c r="AL1725" t="str">
        <f t="shared" si="831"/>
        <v>"LiveAnimals.PieceLiveAnimals","nvdForCustoms",".boolean","","hasOne"</v>
      </c>
      <c r="AN1725">
        <f>COUNTIF(View_conceptual!G:G,L1725)</f>
        <v>0</v>
      </c>
      <c r="AO1725">
        <f>COUNTIF(View_conceptual!H:H,L1725)+COUNTIF(View_conceptual!I:I,N1725)</f>
        <v>0</v>
      </c>
      <c r="AQ1725" t="str">
        <f t="shared" si="832"/>
        <v/>
      </c>
      <c r="AR1725" t="str">
        <f t="shared" si="833"/>
        <v/>
      </c>
      <c r="AT1725">
        <f>COUNTIF(View_full!G:G,L1725)</f>
        <v>1</v>
      </c>
      <c r="AU1725">
        <f>COUNTIF(View_full!H:H,L1725)+COUNTIF(View_full!I:I,N1725)</f>
        <v>0</v>
      </c>
      <c r="AV1725">
        <f>COUNTIFS(Property_Manual!$A$2:$A$1206,Raw!L1725,Property_Manual!$B$2:$B$1206,Raw!M1725,Property_Manual!$C$2:$C$1206,Raw!N1725,Property_Manual!$D$2:$D$1206,Raw!O1725,Property_Manual!$F$2:$F$1206,"x")</f>
        <v>0</v>
      </c>
      <c r="AW1725" t="str">
        <f t="shared" si="834"/>
        <v>"LiveAnimals","PieceLiveAnimals","nvdForCustoms","","boolean",35,"LiveAnimals subclass of Piece","When no value is declared for Customs; this field may be completed with the value TRUE otherwise FALSE","false","false","","https://onerecord.iata.org/ns/cargo#PieceLiveAnimals","https://onerecord.iata.org/ns/cargo#nvdForCustoms","http://www.w3.org/2001/XMLSchema#boolean"</v>
      </c>
      <c r="AX1725" t="str">
        <f t="shared" si="835"/>
        <v/>
      </c>
      <c r="AY1725" t="str">
        <f t="shared" si="836"/>
        <v/>
      </c>
    </row>
    <row r="1726" spans="1:51" x14ac:dyDescent="0.2">
      <c r="A1726" s="5" t="s">
        <v>1254</v>
      </c>
      <c r="B1726" s="5" t="s">
        <v>1199</v>
      </c>
      <c r="C1726" s="5" t="s">
        <v>204</v>
      </c>
      <c r="D1726" s="5" t="s">
        <v>168</v>
      </c>
      <c r="F1726" s="5" t="s">
        <v>6</v>
      </c>
      <c r="G1726">
        <v>1</v>
      </c>
      <c r="I1726" t="s">
        <v>461</v>
      </c>
      <c r="J1726" s="5" t="s">
        <v>169</v>
      </c>
      <c r="K1726" s="5"/>
      <c r="L1726" t="str">
        <f t="shared" si="806"/>
        <v>PieceLiveAnimals</v>
      </c>
      <c r="M1726" t="str">
        <f t="shared" si="807"/>
        <v>packagedeIdentifier</v>
      </c>
      <c r="N1726" t="str">
        <f t="shared" si="808"/>
        <v>string</v>
      </c>
      <c r="O1726" t="str">
        <f t="shared" si="809"/>
        <v/>
      </c>
      <c r="P1726" t="str">
        <f t="shared" si="810"/>
        <v/>
      </c>
      <c r="Q1726" t="str">
        <f t="shared" si="811"/>
        <v>Object</v>
      </c>
      <c r="R1726" t="str">
        <f t="shared" si="812"/>
        <v>"LiveAnimals"</v>
      </c>
      <c r="S1726" t="str">
        <f t="shared" si="813"/>
        <v>"PieceLiveAnimals"</v>
      </c>
      <c r="T1726" t="str">
        <f t="shared" si="814"/>
        <v>"packagedeIdentifier"</v>
      </c>
      <c r="U1726" t="str">
        <f t="shared" si="815"/>
        <v>""</v>
      </c>
      <c r="V1726" t="str">
        <f t="shared" si="816"/>
        <v>"string"</v>
      </c>
      <c r="W1726">
        <f>IF($A1726="Implicit","",COUNTIFS($C$8:C1726,C1726,$A$8:A1726,"Explicit"))</f>
        <v>36</v>
      </c>
      <c r="X1726" t="str">
        <f t="shared" si="817"/>
        <v>"LiveAnimals subclass of Piece"</v>
      </c>
      <c r="Y1726" t="str">
        <f t="shared" si="818"/>
        <v>"SSCC-18 code for the value of the package mark; company or bar code; free text; pallet code; etc."</v>
      </c>
      <c r="Z1726" t="str">
        <f t="shared" si="819"/>
        <v>"false"</v>
      </c>
      <c r="AA1726" t="str">
        <f t="shared" si="820"/>
        <v>"false"</v>
      </c>
      <c r="AB1726" t="str">
        <f t="shared" si="821"/>
        <v>""</v>
      </c>
      <c r="AC1726" t="str">
        <f t="shared" si="822"/>
        <v>"https://onerecord.iata.org/ns/cargo#PieceLiveAnimals"</v>
      </c>
      <c r="AD1726" t="str">
        <f t="shared" si="823"/>
        <v>"https://onerecord.iata.org/ns/cargo#packagedeIdentifier"</v>
      </c>
      <c r="AE1726" t="str">
        <f t="shared" si="824"/>
        <v>"http://www.w3.org/2001/XMLSchema#string"</v>
      </c>
      <c r="AF1726" t="str">
        <f t="shared" si="825"/>
        <v>"LiveAnimals","PieceLiveAnimals","packagedeIdentifier","","string",36,"LiveAnimals subclass of Piece","SSCC-18 code for the value of the package mark; company or bar code; free text; pallet code; etc.","false","false","","https://onerecord.iata.org/ns/cargo#PieceLiveAnimals","https://onerecord.iata.org/ns/cargo#packagedeIdentifier","http://www.w3.org/2001/XMLSchema#string"</v>
      </c>
      <c r="AG1726" t="str">
        <f t="shared" si="826"/>
        <v>"LiveAnimals.PieceLiveAnimals"</v>
      </c>
      <c r="AH1726" t="str">
        <f t="shared" si="827"/>
        <v>"packagedeIdentifier"</v>
      </c>
      <c r="AI1726" t="str">
        <f t="shared" si="828"/>
        <v>".string"</v>
      </c>
      <c r="AJ1726" t="str">
        <f t="shared" si="829"/>
        <v>""</v>
      </c>
      <c r="AK1726" t="str">
        <f t="shared" si="830"/>
        <v>"hasOne"</v>
      </c>
      <c r="AL1726" t="str">
        <f t="shared" si="831"/>
        <v>"LiveAnimals.PieceLiveAnimals","packagedeIdentifier",".string","","hasOne"</v>
      </c>
      <c r="AN1726">
        <f>COUNTIF(View_conceptual!G:G,L1726)</f>
        <v>0</v>
      </c>
      <c r="AO1726">
        <f>COUNTIF(View_conceptual!H:H,L1726)+COUNTIF(View_conceptual!I:I,N1726)</f>
        <v>0</v>
      </c>
      <c r="AQ1726" t="str">
        <f t="shared" si="832"/>
        <v/>
      </c>
      <c r="AR1726" t="str">
        <f t="shared" si="833"/>
        <v/>
      </c>
      <c r="AT1726">
        <f>COUNTIF(View_full!G:G,L1726)</f>
        <v>1</v>
      </c>
      <c r="AU1726">
        <f>COUNTIF(View_full!H:H,L1726)+COUNTIF(View_full!I:I,N1726)</f>
        <v>0</v>
      </c>
      <c r="AV1726">
        <f>COUNTIFS(Property_Manual!$A$2:$A$1206,Raw!L1726,Property_Manual!$B$2:$B$1206,Raw!M1726,Property_Manual!$C$2:$C$1206,Raw!N1726,Property_Manual!$D$2:$D$1206,Raw!O1726,Property_Manual!$F$2:$F$1206,"x")</f>
        <v>0</v>
      </c>
      <c r="AW1726" t="str">
        <f t="shared" si="834"/>
        <v>"LiveAnimals","PieceLiveAnimals","packagedeIdentifier","","string",36,"LiveAnimals subclass of Piece","SSCC-18 code for the value of the package mark; company or bar code; free text; pallet code; etc.","false","false","","https://onerecord.iata.org/ns/cargo#PieceLiveAnimals","https://onerecord.iata.org/ns/cargo#packagedeIdentifier","http://www.w3.org/2001/XMLSchema#string"</v>
      </c>
      <c r="AX1726" t="str">
        <f t="shared" si="835"/>
        <v/>
      </c>
      <c r="AY1726" t="str">
        <f t="shared" si="836"/>
        <v/>
      </c>
    </row>
    <row r="1727" spans="1:51" x14ac:dyDescent="0.2">
      <c r="A1727" s="5" t="s">
        <v>1254</v>
      </c>
      <c r="B1727" s="5" t="s">
        <v>1199</v>
      </c>
      <c r="C1727" s="5" t="s">
        <v>204</v>
      </c>
      <c r="D1727" s="5" t="s">
        <v>172</v>
      </c>
      <c r="F1727" s="5" t="s">
        <v>12</v>
      </c>
      <c r="G1727">
        <v>1</v>
      </c>
      <c r="I1727" t="s">
        <v>461</v>
      </c>
      <c r="J1727" s="5" t="s">
        <v>173</v>
      </c>
      <c r="K1727" s="5"/>
      <c r="L1727" t="str">
        <f t="shared" si="806"/>
        <v>PieceLiveAnimals</v>
      </c>
      <c r="M1727" t="str">
        <f t="shared" si="807"/>
        <v>slac</v>
      </c>
      <c r="N1727" t="str">
        <f t="shared" si="808"/>
        <v>integer</v>
      </c>
      <c r="O1727" t="str">
        <f t="shared" si="809"/>
        <v/>
      </c>
      <c r="P1727" t="str">
        <f t="shared" si="810"/>
        <v/>
      </c>
      <c r="Q1727" t="str">
        <f t="shared" si="811"/>
        <v>Object</v>
      </c>
      <c r="R1727" t="str">
        <f t="shared" si="812"/>
        <v>"LiveAnimals"</v>
      </c>
      <c r="S1727" t="str">
        <f t="shared" si="813"/>
        <v>"PieceLiveAnimals"</v>
      </c>
      <c r="T1727" t="str">
        <f t="shared" si="814"/>
        <v>"slac"</v>
      </c>
      <c r="U1727" t="str">
        <f t="shared" si="815"/>
        <v>""</v>
      </c>
      <c r="V1727" t="str">
        <f t="shared" si="816"/>
        <v>"integer"</v>
      </c>
      <c r="W1727">
        <f>IF($A1727="Implicit","",COUNTIFS($C$8:C1727,C1727,$A$8:A1727,"Explicit"))</f>
        <v>37</v>
      </c>
      <c r="X1727" t="str">
        <f t="shared" si="817"/>
        <v>"LiveAnimals subclass of Piece"</v>
      </c>
      <c r="Y1727" t="str">
        <f t="shared" si="818"/>
        <v>"Shipper's Load And Count  ( total contained piece count as provided by shipper)"</v>
      </c>
      <c r="Z1727" t="str">
        <f t="shared" si="819"/>
        <v>"false"</v>
      </c>
      <c r="AA1727" t="str">
        <f t="shared" si="820"/>
        <v>"false"</v>
      </c>
      <c r="AB1727" t="str">
        <f t="shared" si="821"/>
        <v>""</v>
      </c>
      <c r="AC1727" t="str">
        <f t="shared" si="822"/>
        <v>"https://onerecord.iata.org/ns/cargo#PieceLiveAnimals"</v>
      </c>
      <c r="AD1727" t="str">
        <f t="shared" si="823"/>
        <v>"https://onerecord.iata.org/ns/cargo#slac"</v>
      </c>
      <c r="AE1727" t="str">
        <f t="shared" si="824"/>
        <v>"http://www.w3.org/2001/XMLSchema#integer"</v>
      </c>
      <c r="AF1727" t="str">
        <f t="shared" si="825"/>
        <v>"LiveAnimals","PieceLiveAnimals","slac","","integer",37,"LiveAnimals subclass of Piece","Shipper's Load And Count  ( total contained piece count as provided by shipper)","false","false","","https://onerecord.iata.org/ns/cargo#PieceLiveAnimals","https://onerecord.iata.org/ns/cargo#slac","http://www.w3.org/2001/XMLSchema#integer"</v>
      </c>
      <c r="AG1727" t="str">
        <f t="shared" si="826"/>
        <v>"LiveAnimals.PieceLiveAnimals"</v>
      </c>
      <c r="AH1727" t="str">
        <f t="shared" si="827"/>
        <v>"slac"</v>
      </c>
      <c r="AI1727" t="str">
        <f t="shared" si="828"/>
        <v>".integer"</v>
      </c>
      <c r="AJ1727" t="str">
        <f t="shared" si="829"/>
        <v>""</v>
      </c>
      <c r="AK1727" t="str">
        <f t="shared" si="830"/>
        <v>"hasOne"</v>
      </c>
      <c r="AL1727" t="str">
        <f t="shared" si="831"/>
        <v>"LiveAnimals.PieceLiveAnimals","slac",".integer","","hasOne"</v>
      </c>
      <c r="AN1727">
        <f>COUNTIF(View_conceptual!G:G,L1727)</f>
        <v>0</v>
      </c>
      <c r="AO1727">
        <f>COUNTIF(View_conceptual!H:H,L1727)+COUNTIF(View_conceptual!I:I,N1727)</f>
        <v>0</v>
      </c>
      <c r="AQ1727" t="str">
        <f t="shared" si="832"/>
        <v/>
      </c>
      <c r="AR1727" t="str">
        <f t="shared" si="833"/>
        <v/>
      </c>
      <c r="AT1727">
        <f>COUNTIF(View_full!G:G,L1727)</f>
        <v>1</v>
      </c>
      <c r="AU1727">
        <f>COUNTIF(View_full!H:H,L1727)+COUNTIF(View_full!I:I,N1727)</f>
        <v>0</v>
      </c>
      <c r="AV1727">
        <f>COUNTIFS(Property_Manual!$A$2:$A$1206,Raw!L1727,Property_Manual!$B$2:$B$1206,Raw!M1727,Property_Manual!$C$2:$C$1206,Raw!N1727,Property_Manual!$D$2:$D$1206,Raw!O1727,Property_Manual!$F$2:$F$1206,"x")</f>
        <v>0</v>
      </c>
      <c r="AW1727" t="str">
        <f t="shared" si="834"/>
        <v>"LiveAnimals","PieceLiveAnimals","slac","","integer",37,"LiveAnimals subclass of Piece","Shipper's Load And Count  ( total contained piece count as provided by shipper)","false","false","","https://onerecord.iata.org/ns/cargo#PieceLiveAnimals","https://onerecord.iata.org/ns/cargo#slac","http://www.w3.org/2001/XMLSchema#integer"</v>
      </c>
      <c r="AX1727" t="str">
        <f t="shared" si="835"/>
        <v/>
      </c>
      <c r="AY1727" t="str">
        <f t="shared" si="836"/>
        <v/>
      </c>
    </row>
    <row r="1728" spans="1:51" x14ac:dyDescent="0.2">
      <c r="A1728" s="5" t="s">
        <v>1254</v>
      </c>
      <c r="B1728" s="5" t="s">
        <v>1199</v>
      </c>
      <c r="C1728" s="5" t="s">
        <v>204</v>
      </c>
      <c r="D1728" s="5" t="s">
        <v>174</v>
      </c>
      <c r="F1728" s="5" t="s">
        <v>47</v>
      </c>
      <c r="G1728">
        <v>1</v>
      </c>
      <c r="I1728" t="s">
        <v>461</v>
      </c>
      <c r="J1728" s="5" t="s">
        <v>175</v>
      </c>
      <c r="K1728" s="5"/>
      <c r="L1728" t="str">
        <f t="shared" si="806"/>
        <v>PieceLiveAnimals</v>
      </c>
      <c r="M1728" t="str">
        <f t="shared" si="807"/>
        <v>stackable</v>
      </c>
      <c r="N1728" t="str">
        <f t="shared" si="808"/>
        <v>boolean</v>
      </c>
      <c r="O1728" t="str">
        <f t="shared" si="809"/>
        <v/>
      </c>
      <c r="P1728" t="str">
        <f t="shared" si="810"/>
        <v/>
      </c>
      <c r="Q1728" t="str">
        <f t="shared" si="811"/>
        <v>Object</v>
      </c>
      <c r="R1728" t="str">
        <f t="shared" si="812"/>
        <v>"LiveAnimals"</v>
      </c>
      <c r="S1728" t="str">
        <f t="shared" si="813"/>
        <v>"PieceLiveAnimals"</v>
      </c>
      <c r="T1728" t="str">
        <f t="shared" si="814"/>
        <v>"stackable"</v>
      </c>
      <c r="U1728" t="str">
        <f t="shared" si="815"/>
        <v>""</v>
      </c>
      <c r="V1728" t="str">
        <f t="shared" si="816"/>
        <v>"boolean"</v>
      </c>
      <c r="W1728">
        <f>IF($A1728="Implicit","",COUNTIFS($C$8:C1728,C1728,$A$8:A1728,"Explicit"))</f>
        <v>38</v>
      </c>
      <c r="X1728" t="str">
        <f t="shared" si="817"/>
        <v>"LiveAnimals subclass of Piece"</v>
      </c>
      <c r="Y1728" t="str">
        <f t="shared" si="818"/>
        <v>"Stackable indicator for the pieces (boolean)"</v>
      </c>
      <c r="Z1728" t="str">
        <f t="shared" si="819"/>
        <v>"false"</v>
      </c>
      <c r="AA1728" t="str">
        <f t="shared" si="820"/>
        <v>"false"</v>
      </c>
      <c r="AB1728" t="str">
        <f t="shared" si="821"/>
        <v>""</v>
      </c>
      <c r="AC1728" t="str">
        <f t="shared" si="822"/>
        <v>"https://onerecord.iata.org/ns/cargo#PieceLiveAnimals"</v>
      </c>
      <c r="AD1728" t="str">
        <f t="shared" si="823"/>
        <v>"https://onerecord.iata.org/ns/cargo#stackable"</v>
      </c>
      <c r="AE1728" t="str">
        <f t="shared" si="824"/>
        <v>"http://www.w3.org/2001/XMLSchema#boolean"</v>
      </c>
      <c r="AF1728" t="str">
        <f t="shared" si="825"/>
        <v>"LiveAnimals","PieceLiveAnimals","stackable","","boolean",38,"LiveAnimals subclass of Piece","Stackable indicator for the pieces (boolean)","false","false","","https://onerecord.iata.org/ns/cargo#PieceLiveAnimals","https://onerecord.iata.org/ns/cargo#stackable","http://www.w3.org/2001/XMLSchema#boolean"</v>
      </c>
      <c r="AG1728" t="str">
        <f t="shared" si="826"/>
        <v>"LiveAnimals.PieceLiveAnimals"</v>
      </c>
      <c r="AH1728" t="str">
        <f t="shared" si="827"/>
        <v>"stackable"</v>
      </c>
      <c r="AI1728" t="str">
        <f t="shared" si="828"/>
        <v>".boolean"</v>
      </c>
      <c r="AJ1728" t="str">
        <f t="shared" si="829"/>
        <v>""</v>
      </c>
      <c r="AK1728" t="str">
        <f t="shared" si="830"/>
        <v>"hasOne"</v>
      </c>
      <c r="AL1728" t="str">
        <f t="shared" si="831"/>
        <v>"LiveAnimals.PieceLiveAnimals","stackable",".boolean","","hasOne"</v>
      </c>
      <c r="AN1728">
        <f>COUNTIF(View_conceptual!G:G,L1728)</f>
        <v>0</v>
      </c>
      <c r="AO1728">
        <f>COUNTIF(View_conceptual!H:H,L1728)+COUNTIF(View_conceptual!I:I,N1728)</f>
        <v>0</v>
      </c>
      <c r="AQ1728" t="str">
        <f t="shared" si="832"/>
        <v/>
      </c>
      <c r="AR1728" t="str">
        <f t="shared" si="833"/>
        <v/>
      </c>
      <c r="AT1728">
        <f>COUNTIF(View_full!G:G,L1728)</f>
        <v>1</v>
      </c>
      <c r="AU1728">
        <f>COUNTIF(View_full!H:H,L1728)+COUNTIF(View_full!I:I,N1728)</f>
        <v>0</v>
      </c>
      <c r="AV1728">
        <f>COUNTIFS(Property_Manual!$A$2:$A$1206,Raw!L1728,Property_Manual!$B$2:$B$1206,Raw!M1728,Property_Manual!$C$2:$C$1206,Raw!N1728,Property_Manual!$D$2:$D$1206,Raw!O1728,Property_Manual!$F$2:$F$1206,"x")</f>
        <v>0</v>
      </c>
      <c r="AW1728" t="str">
        <f t="shared" si="834"/>
        <v>"LiveAnimals","PieceLiveAnimals","stackable","","boolean",38,"LiveAnimals subclass of Piece","Stackable indicator for the pieces (boolean)","false","false","","https://onerecord.iata.org/ns/cargo#PieceLiveAnimals","https://onerecord.iata.org/ns/cargo#stackable","http://www.w3.org/2001/XMLSchema#boolean"</v>
      </c>
      <c r="AX1728" t="str">
        <f t="shared" si="835"/>
        <v/>
      </c>
      <c r="AY1728" t="str">
        <f t="shared" si="836"/>
        <v/>
      </c>
    </row>
    <row r="1729" spans="1:51" x14ac:dyDescent="0.2">
      <c r="A1729" s="5" t="s">
        <v>1254</v>
      </c>
      <c r="B1729" s="5" t="s">
        <v>1199</v>
      </c>
      <c r="C1729" s="5" t="s">
        <v>204</v>
      </c>
      <c r="D1729" s="5" t="s">
        <v>178</v>
      </c>
      <c r="F1729" s="5" t="s">
        <v>47</v>
      </c>
      <c r="G1729">
        <v>1</v>
      </c>
      <c r="I1729" t="s">
        <v>461</v>
      </c>
      <c r="J1729" s="5" t="s">
        <v>179</v>
      </c>
      <c r="K1729" s="5"/>
      <c r="L1729" t="str">
        <f t="shared" si="806"/>
        <v>PieceLiveAnimals</v>
      </c>
      <c r="M1729" t="str">
        <f t="shared" si="807"/>
        <v>turnable</v>
      </c>
      <c r="N1729" t="str">
        <f t="shared" si="808"/>
        <v>boolean</v>
      </c>
      <c r="O1729" t="str">
        <f t="shared" si="809"/>
        <v/>
      </c>
      <c r="P1729" t="str">
        <f t="shared" si="810"/>
        <v/>
      </c>
      <c r="Q1729" t="str">
        <f t="shared" si="811"/>
        <v>Object</v>
      </c>
      <c r="R1729" t="str">
        <f t="shared" si="812"/>
        <v>"LiveAnimals"</v>
      </c>
      <c r="S1729" t="str">
        <f t="shared" si="813"/>
        <v>"PieceLiveAnimals"</v>
      </c>
      <c r="T1729" t="str">
        <f t="shared" si="814"/>
        <v>"turnable"</v>
      </c>
      <c r="U1729" t="str">
        <f t="shared" si="815"/>
        <v>""</v>
      </c>
      <c r="V1729" t="str">
        <f t="shared" si="816"/>
        <v>"boolean"</v>
      </c>
      <c r="W1729">
        <f>IF($A1729="Implicit","",COUNTIFS($C$8:C1729,C1729,$A$8:A1729,"Explicit"))</f>
        <v>39</v>
      </c>
      <c r="X1729" t="str">
        <f t="shared" si="817"/>
        <v>"LiveAnimals subclass of Piece"</v>
      </c>
      <c r="Y1729" t="str">
        <f t="shared" si="818"/>
        <v>"Turnable indicator for the pieces (boolean)"</v>
      </c>
      <c r="Z1729" t="str">
        <f t="shared" si="819"/>
        <v>"false"</v>
      </c>
      <c r="AA1729" t="str">
        <f t="shared" si="820"/>
        <v>"false"</v>
      </c>
      <c r="AB1729" t="str">
        <f t="shared" si="821"/>
        <v>""</v>
      </c>
      <c r="AC1729" t="str">
        <f t="shared" si="822"/>
        <v>"https://onerecord.iata.org/ns/cargo#PieceLiveAnimals"</v>
      </c>
      <c r="AD1729" t="str">
        <f t="shared" si="823"/>
        <v>"https://onerecord.iata.org/ns/cargo#turnable"</v>
      </c>
      <c r="AE1729" t="str">
        <f t="shared" si="824"/>
        <v>"http://www.w3.org/2001/XMLSchema#boolean"</v>
      </c>
      <c r="AF1729" t="str">
        <f t="shared" si="825"/>
        <v>"LiveAnimals","PieceLiveAnimals","turnable","","boolean",39,"LiveAnimals subclass of Piece","Turnable indicator for the pieces (boolean)","false","false","","https://onerecord.iata.org/ns/cargo#PieceLiveAnimals","https://onerecord.iata.org/ns/cargo#turnable","http://www.w3.org/2001/XMLSchema#boolean"</v>
      </c>
      <c r="AG1729" t="str">
        <f t="shared" si="826"/>
        <v>"LiveAnimals.PieceLiveAnimals"</v>
      </c>
      <c r="AH1729" t="str">
        <f t="shared" si="827"/>
        <v>"turnable"</v>
      </c>
      <c r="AI1729" t="str">
        <f t="shared" si="828"/>
        <v>".boolean"</v>
      </c>
      <c r="AJ1729" t="str">
        <f t="shared" si="829"/>
        <v>""</v>
      </c>
      <c r="AK1729" t="str">
        <f t="shared" si="830"/>
        <v>"hasOne"</v>
      </c>
      <c r="AL1729" t="str">
        <f t="shared" si="831"/>
        <v>"LiveAnimals.PieceLiveAnimals","turnable",".boolean","","hasOne"</v>
      </c>
      <c r="AN1729">
        <f>COUNTIF(View_conceptual!G:G,L1729)</f>
        <v>0</v>
      </c>
      <c r="AO1729">
        <f>COUNTIF(View_conceptual!H:H,L1729)+COUNTIF(View_conceptual!I:I,N1729)</f>
        <v>0</v>
      </c>
      <c r="AQ1729" t="str">
        <f t="shared" si="832"/>
        <v/>
      </c>
      <c r="AR1729" t="str">
        <f t="shared" si="833"/>
        <v/>
      </c>
      <c r="AT1729">
        <f>COUNTIF(View_full!G:G,L1729)</f>
        <v>1</v>
      </c>
      <c r="AU1729">
        <f>COUNTIF(View_full!H:H,L1729)+COUNTIF(View_full!I:I,N1729)</f>
        <v>0</v>
      </c>
      <c r="AV1729">
        <f>COUNTIFS(Property_Manual!$A$2:$A$1206,Raw!L1729,Property_Manual!$B$2:$B$1206,Raw!M1729,Property_Manual!$C$2:$C$1206,Raw!N1729,Property_Manual!$D$2:$D$1206,Raw!O1729,Property_Manual!$F$2:$F$1206,"x")</f>
        <v>0</v>
      </c>
      <c r="AW1729" t="str">
        <f t="shared" si="834"/>
        <v>"LiveAnimals","PieceLiveAnimals","turnable","","boolean",39,"LiveAnimals subclass of Piece","Turnable indicator for the pieces (boolean)","false","false","","https://onerecord.iata.org/ns/cargo#PieceLiveAnimals","https://onerecord.iata.org/ns/cargo#turnable","http://www.w3.org/2001/XMLSchema#boolean"</v>
      </c>
      <c r="AX1729" t="str">
        <f t="shared" si="835"/>
        <v/>
      </c>
      <c r="AY1729" t="str">
        <f t="shared" si="836"/>
        <v/>
      </c>
    </row>
    <row r="1730" spans="1:51" x14ac:dyDescent="0.2">
      <c r="A1730" s="5" t="s">
        <v>1254</v>
      </c>
      <c r="B1730" s="5" t="s">
        <v>1199</v>
      </c>
      <c r="C1730" s="5" t="s">
        <v>204</v>
      </c>
      <c r="D1730" s="5" t="s">
        <v>180</v>
      </c>
      <c r="F1730" s="5" t="s">
        <v>6</v>
      </c>
      <c r="G1730">
        <v>1</v>
      </c>
      <c r="I1730" t="s">
        <v>461</v>
      </c>
      <c r="J1730" s="5" t="s">
        <v>181</v>
      </c>
      <c r="K1730" s="5"/>
      <c r="L1730" t="str">
        <f t="shared" si="806"/>
        <v>PieceLiveAnimals</v>
      </c>
      <c r="M1730" t="str">
        <f t="shared" si="807"/>
        <v>upid</v>
      </c>
      <c r="N1730" t="str">
        <f t="shared" si="808"/>
        <v>string</v>
      </c>
      <c r="O1730" t="str">
        <f t="shared" si="809"/>
        <v/>
      </c>
      <c r="P1730" t="str">
        <f t="shared" si="810"/>
        <v/>
      </c>
      <c r="Q1730" t="str">
        <f t="shared" si="811"/>
        <v>Object</v>
      </c>
      <c r="R1730" t="str">
        <f t="shared" si="812"/>
        <v>"LiveAnimals"</v>
      </c>
      <c r="S1730" t="str">
        <f t="shared" si="813"/>
        <v>"PieceLiveAnimals"</v>
      </c>
      <c r="T1730" t="str">
        <f t="shared" si="814"/>
        <v>"upid"</v>
      </c>
      <c r="U1730" t="str">
        <f t="shared" si="815"/>
        <v>""</v>
      </c>
      <c r="V1730" t="str">
        <f t="shared" si="816"/>
        <v>"string"</v>
      </c>
      <c r="W1730">
        <f>IF($A1730="Implicit","",COUNTIFS($C$8:C1730,C1730,$A$8:A1730,"Explicit"))</f>
        <v>40</v>
      </c>
      <c r="X1730" t="str">
        <f t="shared" si="817"/>
        <v>"LiveAnimals subclass of Piece"</v>
      </c>
      <c r="Y1730" t="str">
        <f t="shared" si="818"/>
        <v>"Unique Piece Identifier (UPID) of the piece. Refer IATA Recommended Practice 1689"</v>
      </c>
      <c r="Z1730" t="str">
        <f t="shared" si="819"/>
        <v>"false"</v>
      </c>
      <c r="AA1730" t="str">
        <f t="shared" si="820"/>
        <v>"false"</v>
      </c>
      <c r="AB1730" t="str">
        <f t="shared" si="821"/>
        <v>""</v>
      </c>
      <c r="AC1730" t="str">
        <f t="shared" si="822"/>
        <v>"https://onerecord.iata.org/ns/cargo#PieceLiveAnimals"</v>
      </c>
      <c r="AD1730" t="str">
        <f t="shared" si="823"/>
        <v>"https://onerecord.iata.org/ns/cargo#upid"</v>
      </c>
      <c r="AE1730" t="str">
        <f t="shared" si="824"/>
        <v>"http://www.w3.org/2001/XMLSchema#string"</v>
      </c>
      <c r="AF1730" t="str">
        <f t="shared" si="825"/>
        <v>"LiveAnimals","PieceLiveAnimals","upid","","string",40,"LiveAnimals subclass of Piece","Unique Piece Identifier (UPID) of the piece. Refer IATA Recommended Practice 1689","false","false","","https://onerecord.iata.org/ns/cargo#PieceLiveAnimals","https://onerecord.iata.org/ns/cargo#upid","http://www.w3.org/2001/XMLSchema#string"</v>
      </c>
      <c r="AG1730" t="str">
        <f t="shared" si="826"/>
        <v>"LiveAnimals.PieceLiveAnimals"</v>
      </c>
      <c r="AH1730" t="str">
        <f t="shared" si="827"/>
        <v>"upid"</v>
      </c>
      <c r="AI1730" t="str">
        <f t="shared" si="828"/>
        <v>".string"</v>
      </c>
      <c r="AJ1730" t="str">
        <f t="shared" si="829"/>
        <v>""</v>
      </c>
      <c r="AK1730" t="str">
        <f t="shared" si="830"/>
        <v>"hasOne"</v>
      </c>
      <c r="AL1730" t="str">
        <f t="shared" si="831"/>
        <v>"LiveAnimals.PieceLiveAnimals","upid",".string","","hasOne"</v>
      </c>
      <c r="AN1730">
        <f>COUNTIF(View_conceptual!G:G,L1730)</f>
        <v>0</v>
      </c>
      <c r="AO1730">
        <f>COUNTIF(View_conceptual!H:H,L1730)+COUNTIF(View_conceptual!I:I,N1730)</f>
        <v>0</v>
      </c>
      <c r="AQ1730" t="str">
        <f t="shared" si="832"/>
        <v/>
      </c>
      <c r="AR1730" t="str">
        <f t="shared" si="833"/>
        <v/>
      </c>
      <c r="AT1730">
        <f>COUNTIF(View_full!G:G,L1730)</f>
        <v>1</v>
      </c>
      <c r="AU1730">
        <f>COUNTIF(View_full!H:H,L1730)+COUNTIF(View_full!I:I,N1730)</f>
        <v>0</v>
      </c>
      <c r="AV1730">
        <f>COUNTIFS(Property_Manual!$A$2:$A$1206,Raw!L1730,Property_Manual!$B$2:$B$1206,Raw!M1730,Property_Manual!$C$2:$C$1206,Raw!N1730,Property_Manual!$D$2:$D$1206,Raw!O1730,Property_Manual!$F$2:$F$1206,"x")</f>
        <v>0</v>
      </c>
      <c r="AW1730" t="str">
        <f t="shared" si="834"/>
        <v>"LiveAnimals","PieceLiveAnimals","upid","","string",40,"LiveAnimals subclass of Piece","Unique Piece Identifier (UPID) of the piece. Refer IATA Recommended Practice 1689","false","false","","https://onerecord.iata.org/ns/cargo#PieceLiveAnimals","https://onerecord.iata.org/ns/cargo#upid","http://www.w3.org/2001/XMLSchema#string"</v>
      </c>
      <c r="AX1730" t="str">
        <f t="shared" si="835"/>
        <v/>
      </c>
      <c r="AY1730" t="str">
        <f t="shared" si="836"/>
        <v/>
      </c>
    </row>
    <row r="1731" spans="1:51" x14ac:dyDescent="0.2">
      <c r="A1731" s="5" t="s">
        <v>1254</v>
      </c>
      <c r="B1731" s="5" t="s">
        <v>1199</v>
      </c>
      <c r="C1731" s="5" t="s">
        <v>204</v>
      </c>
      <c r="D1731" s="5" t="s">
        <v>475</v>
      </c>
      <c r="F1731" s="5" t="s">
        <v>253</v>
      </c>
      <c r="G1731">
        <v>1</v>
      </c>
      <c r="I1731" t="s">
        <v>461</v>
      </c>
      <c r="J1731" s="5" t="s">
        <v>476</v>
      </c>
      <c r="K1731" s="5"/>
      <c r="L1731" t="str">
        <f t="shared" si="806"/>
        <v>PieceLiveAnimals</v>
      </c>
      <c r="M1731" t="str">
        <f t="shared" si="807"/>
        <v>acquisitionDateTime</v>
      </c>
      <c r="N1731" t="str">
        <f t="shared" si="808"/>
        <v>dateTime</v>
      </c>
      <c r="O1731" t="str">
        <f t="shared" si="809"/>
        <v/>
      </c>
      <c r="P1731" t="str">
        <f t="shared" si="810"/>
        <v/>
      </c>
      <c r="Q1731" t="str">
        <f t="shared" si="811"/>
        <v>Object</v>
      </c>
      <c r="R1731" t="str">
        <f t="shared" si="812"/>
        <v>"LiveAnimals"</v>
      </c>
      <c r="S1731" t="str">
        <f t="shared" si="813"/>
        <v>"PieceLiveAnimals"</v>
      </c>
      <c r="T1731" t="str">
        <f t="shared" si="814"/>
        <v>"acquisitionDateTime"</v>
      </c>
      <c r="U1731" t="str">
        <f t="shared" si="815"/>
        <v>""</v>
      </c>
      <c r="V1731" t="str">
        <f t="shared" si="816"/>
        <v>"dateTime"</v>
      </c>
      <c r="W1731">
        <f>IF($A1731="Implicit","",COUNTIFS($C$8:C1731,C1731,$A$8:A1731,"Explicit"))</f>
        <v>41</v>
      </c>
      <c r="X1731" t="str">
        <f t="shared" si="817"/>
        <v>"LiveAnimals subclass of Piece"</v>
      </c>
      <c r="Y1731" t="str">
        <f t="shared" si="818"/>
        <v>"Defined in Resolution Conf. 13.6 and is required for pre-Convention specimens (box 12b)"</v>
      </c>
      <c r="Z1731" t="str">
        <f t="shared" si="819"/>
        <v>"false"</v>
      </c>
      <c r="AA1731" t="str">
        <f t="shared" si="820"/>
        <v>"false"</v>
      </c>
      <c r="AB1731" t="str">
        <f t="shared" si="821"/>
        <v>""</v>
      </c>
      <c r="AC1731" t="str">
        <f t="shared" si="822"/>
        <v>"https://onerecord.iata.org/ns/cargo#PieceLiveAnimals"</v>
      </c>
      <c r="AD1731" t="str">
        <f t="shared" si="823"/>
        <v>"https://onerecord.iata.org/ns/cargo#acquisitionDateTime"</v>
      </c>
      <c r="AE1731" t="str">
        <f t="shared" si="824"/>
        <v>"http://www.w3.org/2001/XMLSchema#dateTime"</v>
      </c>
      <c r="AF1731" t="str">
        <f t="shared" si="825"/>
        <v>"LiveAnimals","PieceLiveAnimals","acquisitionDateTime","","dateTime",41,"LiveAnimals subclass of Piece","Defined in Resolution Conf. 13.6 and is required for pre-Convention specimens (box 12b)","false","false","","https://onerecord.iata.org/ns/cargo#PieceLiveAnimals","https://onerecord.iata.org/ns/cargo#acquisitionDateTime","http://www.w3.org/2001/XMLSchema#dateTime"</v>
      </c>
      <c r="AG1731" t="str">
        <f t="shared" si="826"/>
        <v>"LiveAnimals.PieceLiveAnimals"</v>
      </c>
      <c r="AH1731" t="str">
        <f t="shared" si="827"/>
        <v>"acquisitionDateTime"</v>
      </c>
      <c r="AI1731" t="str">
        <f t="shared" si="828"/>
        <v>".dateTime"</v>
      </c>
      <c r="AJ1731" t="str">
        <f t="shared" si="829"/>
        <v>""</v>
      </c>
      <c r="AK1731" t="str">
        <f t="shared" si="830"/>
        <v>"hasOne"</v>
      </c>
      <c r="AL1731" t="str">
        <f t="shared" si="831"/>
        <v>"LiveAnimals.PieceLiveAnimals","acquisitionDateTime",".dateTime","","hasOne"</v>
      </c>
      <c r="AN1731">
        <f>COUNTIF(View_conceptual!G:G,L1731)</f>
        <v>0</v>
      </c>
      <c r="AO1731">
        <f>COUNTIF(View_conceptual!H:H,L1731)+COUNTIF(View_conceptual!I:I,N1731)</f>
        <v>0</v>
      </c>
      <c r="AQ1731" t="str">
        <f t="shared" si="832"/>
        <v/>
      </c>
      <c r="AR1731" t="str">
        <f t="shared" si="833"/>
        <v/>
      </c>
      <c r="AT1731">
        <f>COUNTIF(View_full!G:G,L1731)</f>
        <v>1</v>
      </c>
      <c r="AU1731">
        <f>COUNTIF(View_full!H:H,L1731)+COUNTIF(View_full!I:I,N1731)</f>
        <v>0</v>
      </c>
      <c r="AV1731">
        <f>COUNTIFS(Property_Manual!$A$2:$A$1206,Raw!L1731,Property_Manual!$B$2:$B$1206,Raw!M1731,Property_Manual!$C$2:$C$1206,Raw!N1731,Property_Manual!$D$2:$D$1206,Raw!O1731,Property_Manual!$F$2:$F$1206,"x")</f>
        <v>0</v>
      </c>
      <c r="AW1731" t="str">
        <f t="shared" si="834"/>
        <v>"LiveAnimals","PieceLiveAnimals","acquisitionDateTime","","dateTime",41,"LiveAnimals subclass of Piece","Defined in Resolution Conf. 13.6 and is required for pre-Convention specimens (box 12b)","false","false","","https://onerecord.iata.org/ns/cargo#PieceLiveAnimals","https://onerecord.iata.org/ns/cargo#acquisitionDateTime","http://www.w3.org/2001/XMLSchema#dateTime"</v>
      </c>
      <c r="AX1731" t="str">
        <f t="shared" si="835"/>
        <v/>
      </c>
      <c r="AY1731" t="str">
        <f t="shared" si="836"/>
        <v/>
      </c>
    </row>
    <row r="1732" spans="1:51" x14ac:dyDescent="0.2">
      <c r="A1732" s="5" t="s">
        <v>1254</v>
      </c>
      <c r="B1732" s="5" t="s">
        <v>1199</v>
      </c>
      <c r="C1732" s="5" t="s">
        <v>204</v>
      </c>
      <c r="D1732" s="5" t="s">
        <v>477</v>
      </c>
      <c r="F1732" s="5" t="s">
        <v>12</v>
      </c>
      <c r="G1732">
        <v>1</v>
      </c>
      <c r="I1732" t="s">
        <v>461</v>
      </c>
      <c r="J1732" s="5" t="s">
        <v>2205</v>
      </c>
      <c r="K1732" s="5"/>
      <c r="L1732" t="str">
        <f t="shared" si="806"/>
        <v>PieceLiveAnimals</v>
      </c>
      <c r="M1732" t="str">
        <f t="shared" si="807"/>
        <v>annualQuotaQuantity</v>
      </c>
      <c r="N1732" t="str">
        <f t="shared" si="808"/>
        <v>integer</v>
      </c>
      <c r="O1732" t="str">
        <f t="shared" si="809"/>
        <v/>
      </c>
      <c r="P1732" t="str">
        <f t="shared" si="810"/>
        <v/>
      </c>
      <c r="Q1732" t="str">
        <f t="shared" si="811"/>
        <v>Object</v>
      </c>
      <c r="R1732" t="str">
        <f t="shared" si="812"/>
        <v>"LiveAnimals"</v>
      </c>
      <c r="S1732" t="str">
        <f t="shared" si="813"/>
        <v>"PieceLiveAnimals"</v>
      </c>
      <c r="T1732" t="str">
        <f t="shared" si="814"/>
        <v>"annualQuotaQuantity"</v>
      </c>
      <c r="U1732" t="str">
        <f t="shared" si="815"/>
        <v>""</v>
      </c>
      <c r="V1732" t="str">
        <f t="shared" si="816"/>
        <v>"integer"</v>
      </c>
      <c r="W1732">
        <f>IF($A1732="Implicit","",COUNTIFS($C$8:C1732,C1732,$A$8:A1732,"Explicit"))</f>
        <v>42</v>
      </c>
      <c r="X1732" t="str">
        <f t="shared" si="817"/>
        <v>"LiveAnimals subclass of Piece"</v>
      </c>
      <c r="Y1732" t="str">
        <f t="shared" si="818"/>
        <v>"total number of specimens exported in the current calendar year and the current annual quota for the species concerned (box 11a)"</v>
      </c>
      <c r="Z1732" t="str">
        <f t="shared" si="819"/>
        <v>"false"</v>
      </c>
      <c r="AA1732" t="str">
        <f t="shared" si="820"/>
        <v>"false"</v>
      </c>
      <c r="AB1732" t="str">
        <f t="shared" si="821"/>
        <v>""</v>
      </c>
      <c r="AC1732" t="str">
        <f t="shared" si="822"/>
        <v>"https://onerecord.iata.org/ns/cargo#PieceLiveAnimals"</v>
      </c>
      <c r="AD1732" t="str">
        <f t="shared" si="823"/>
        <v>"https://onerecord.iata.org/ns/cargo#annualQuotaQuantity"</v>
      </c>
      <c r="AE1732" t="str">
        <f t="shared" si="824"/>
        <v>"http://www.w3.org/2001/XMLSchema#integer"</v>
      </c>
      <c r="AF1732" t="str">
        <f t="shared" si="825"/>
        <v>"LiveAnimals","PieceLiveAnimals","annualQuotaQuantity","","integer",42,"LiveAnimals subclass of Piece","total number of specimens exported in the current calendar year and the current annual quota for the species concerned (box 11a)","false","false","","https://onerecord.iata.org/ns/cargo#PieceLiveAnimals","https://onerecord.iata.org/ns/cargo#annualQuotaQuantity","http://www.w3.org/2001/XMLSchema#integer"</v>
      </c>
      <c r="AG1732" t="str">
        <f t="shared" si="826"/>
        <v>"LiveAnimals.PieceLiveAnimals"</v>
      </c>
      <c r="AH1732" t="str">
        <f t="shared" si="827"/>
        <v>"annualQuotaQuantity"</v>
      </c>
      <c r="AI1732" t="str">
        <f t="shared" si="828"/>
        <v>".integer"</v>
      </c>
      <c r="AJ1732" t="str">
        <f t="shared" si="829"/>
        <v>""</v>
      </c>
      <c r="AK1732" t="str">
        <f t="shared" si="830"/>
        <v>"hasOne"</v>
      </c>
      <c r="AL1732" t="str">
        <f t="shared" si="831"/>
        <v>"LiveAnimals.PieceLiveAnimals","annualQuotaQuantity",".integer","","hasOne"</v>
      </c>
      <c r="AN1732">
        <f>COUNTIF(View_conceptual!G:G,L1732)</f>
        <v>0</v>
      </c>
      <c r="AO1732">
        <f>COUNTIF(View_conceptual!H:H,L1732)+COUNTIF(View_conceptual!I:I,N1732)</f>
        <v>0</v>
      </c>
      <c r="AQ1732" t="str">
        <f t="shared" si="832"/>
        <v/>
      </c>
      <c r="AR1732" t="str">
        <f t="shared" si="833"/>
        <v/>
      </c>
      <c r="AT1732">
        <f>COUNTIF(View_full!G:G,L1732)</f>
        <v>1</v>
      </c>
      <c r="AU1732">
        <f>COUNTIF(View_full!H:H,L1732)+COUNTIF(View_full!I:I,N1732)</f>
        <v>0</v>
      </c>
      <c r="AV1732">
        <f>COUNTIFS(Property_Manual!$A$2:$A$1206,Raw!L1732,Property_Manual!$B$2:$B$1206,Raw!M1732,Property_Manual!$C$2:$C$1206,Raw!N1732,Property_Manual!$D$2:$D$1206,Raw!O1732,Property_Manual!$F$2:$F$1206,"x")</f>
        <v>0</v>
      </c>
      <c r="AW1732" t="str">
        <f t="shared" si="834"/>
        <v>"LiveAnimals","PieceLiveAnimals","annualQuotaQuantity","","integer",42,"LiveAnimals subclass of Piece","total number of specimens exported in the current calendar year and the current annual quota for the species concerned (box 11a)","false","false","","https://onerecord.iata.org/ns/cargo#PieceLiveAnimals","https://onerecord.iata.org/ns/cargo#annualQuotaQuantity","http://www.w3.org/2001/XMLSchema#integer"</v>
      </c>
      <c r="AX1732" t="str">
        <f t="shared" si="835"/>
        <v/>
      </c>
      <c r="AY1732" t="str">
        <f t="shared" si="836"/>
        <v/>
      </c>
    </row>
    <row r="1733" spans="1:51" x14ac:dyDescent="0.2">
      <c r="A1733" s="5" t="s">
        <v>1254</v>
      </c>
      <c r="B1733" s="5" t="s">
        <v>1199</v>
      </c>
      <c r="C1733" s="5" t="s">
        <v>204</v>
      </c>
      <c r="D1733" s="5" t="s">
        <v>479</v>
      </c>
      <c r="F1733" s="5" t="s">
        <v>253</v>
      </c>
      <c r="G1733">
        <v>1</v>
      </c>
      <c r="I1733" t="s">
        <v>461</v>
      </c>
      <c r="J1733" s="5" t="s">
        <v>480</v>
      </c>
      <c r="K1733" s="5"/>
      <c r="L1733" t="str">
        <f t="shared" si="806"/>
        <v>PieceLiveAnimals</v>
      </c>
      <c r="M1733" t="str">
        <f t="shared" si="807"/>
        <v>originReferencePermitDateTime</v>
      </c>
      <c r="N1733" t="str">
        <f t="shared" si="808"/>
        <v>dateTime</v>
      </c>
      <c r="O1733" t="str">
        <f t="shared" si="809"/>
        <v/>
      </c>
      <c r="P1733" t="str">
        <f t="shared" si="810"/>
        <v/>
      </c>
      <c r="Q1733" t="str">
        <f t="shared" si="811"/>
        <v>Object</v>
      </c>
      <c r="R1733" t="str">
        <f t="shared" si="812"/>
        <v>"LiveAnimals"</v>
      </c>
      <c r="S1733" t="str">
        <f t="shared" si="813"/>
        <v>"PieceLiveAnimals"</v>
      </c>
      <c r="T1733" t="str">
        <f t="shared" si="814"/>
        <v>"originReferencePermitDateTime"</v>
      </c>
      <c r="U1733" t="str">
        <f t="shared" si="815"/>
        <v>""</v>
      </c>
      <c r="V1733" t="str">
        <f t="shared" si="816"/>
        <v>"dateTime"</v>
      </c>
      <c r="W1733">
        <f>IF($A1733="Implicit","",COUNTIFS($C$8:C1733,C1733,$A$8:A1733,"Explicit"))</f>
        <v>43</v>
      </c>
      <c r="X1733" t="str">
        <f t="shared" si="817"/>
        <v>"LiveAnimals subclass of Piece"</v>
      </c>
      <c r="Y1733" t="str">
        <f t="shared" si="818"/>
        <v>"Issuing date for Origin reference permit or re-export reference Certificate (box 12)"</v>
      </c>
      <c r="Z1733" t="str">
        <f t="shared" si="819"/>
        <v>"false"</v>
      </c>
      <c r="AA1733" t="str">
        <f t="shared" si="820"/>
        <v>"false"</v>
      </c>
      <c r="AB1733" t="str">
        <f t="shared" si="821"/>
        <v>""</v>
      </c>
      <c r="AC1733" t="str">
        <f t="shared" si="822"/>
        <v>"https://onerecord.iata.org/ns/cargo#PieceLiveAnimals"</v>
      </c>
      <c r="AD1733" t="str">
        <f t="shared" si="823"/>
        <v>"https://onerecord.iata.org/ns/cargo#originReferencePermitDateTime"</v>
      </c>
      <c r="AE1733" t="str">
        <f t="shared" si="824"/>
        <v>"http://www.w3.org/2001/XMLSchema#dateTime"</v>
      </c>
      <c r="AF1733" t="str">
        <f t="shared" si="825"/>
        <v>"LiveAnimals","PieceLiveAnimals","originReferencePermitDateTime","","dateTime",43,"LiveAnimals subclass of Piece","Issuing date for Origin reference permit or re-export reference Certificate (box 12)","false","false","","https://onerecord.iata.org/ns/cargo#PieceLiveAnimals","https://onerecord.iata.org/ns/cargo#originReferencePermitDateTime","http://www.w3.org/2001/XMLSchema#dateTime"</v>
      </c>
      <c r="AG1733" t="str">
        <f t="shared" si="826"/>
        <v>"LiveAnimals.PieceLiveAnimals"</v>
      </c>
      <c r="AH1733" t="str">
        <f t="shared" si="827"/>
        <v>"originReferencePermitDateTime"</v>
      </c>
      <c r="AI1733" t="str">
        <f t="shared" si="828"/>
        <v>".dateTime"</v>
      </c>
      <c r="AJ1733" t="str">
        <f t="shared" si="829"/>
        <v>""</v>
      </c>
      <c r="AK1733" t="str">
        <f t="shared" si="830"/>
        <v>"hasOne"</v>
      </c>
      <c r="AL1733" t="str">
        <f t="shared" si="831"/>
        <v>"LiveAnimals.PieceLiveAnimals","originReferencePermitDateTime",".dateTime","","hasOne"</v>
      </c>
      <c r="AN1733">
        <f>COUNTIF(View_conceptual!G:G,L1733)</f>
        <v>0</v>
      </c>
      <c r="AO1733">
        <f>COUNTIF(View_conceptual!H:H,L1733)+COUNTIF(View_conceptual!I:I,N1733)</f>
        <v>0</v>
      </c>
      <c r="AQ1733" t="str">
        <f t="shared" si="832"/>
        <v/>
      </c>
      <c r="AR1733" t="str">
        <f t="shared" si="833"/>
        <v/>
      </c>
      <c r="AT1733">
        <f>COUNTIF(View_full!G:G,L1733)</f>
        <v>1</v>
      </c>
      <c r="AU1733">
        <f>COUNTIF(View_full!H:H,L1733)+COUNTIF(View_full!I:I,N1733)</f>
        <v>0</v>
      </c>
      <c r="AV1733">
        <f>COUNTIFS(Property_Manual!$A$2:$A$1206,Raw!L1733,Property_Manual!$B$2:$B$1206,Raw!M1733,Property_Manual!$C$2:$C$1206,Raw!N1733,Property_Manual!$D$2:$D$1206,Raw!O1733,Property_Manual!$F$2:$F$1206,"x")</f>
        <v>0</v>
      </c>
      <c r="AW1733" t="str">
        <f t="shared" si="834"/>
        <v>"LiveAnimals","PieceLiveAnimals","originReferencePermitDateTime","","dateTime",43,"LiveAnimals subclass of Piece","Issuing date for Origin reference permit or re-export reference Certificate (box 12)","false","false","","https://onerecord.iata.org/ns/cargo#PieceLiveAnimals","https://onerecord.iata.org/ns/cargo#originReferencePermitDateTime","http://www.w3.org/2001/XMLSchema#dateTime"</v>
      </c>
      <c r="AX1733" t="str">
        <f t="shared" si="835"/>
        <v/>
      </c>
      <c r="AY1733" t="str">
        <f t="shared" si="836"/>
        <v/>
      </c>
    </row>
    <row r="1734" spans="1:51" x14ac:dyDescent="0.2">
      <c r="A1734" s="5" t="s">
        <v>1254</v>
      </c>
      <c r="B1734" s="5" t="s">
        <v>1199</v>
      </c>
      <c r="C1734" s="5" t="s">
        <v>204</v>
      </c>
      <c r="D1734" s="5" t="s">
        <v>481</v>
      </c>
      <c r="F1734" s="5" t="s">
        <v>6</v>
      </c>
      <c r="G1734">
        <v>1</v>
      </c>
      <c r="I1734" t="s">
        <v>461</v>
      </c>
      <c r="J1734" s="5" t="s">
        <v>482</v>
      </c>
      <c r="K1734" s="5"/>
      <c r="L1734" t="str">
        <f t="shared" si="806"/>
        <v>PieceLiveAnimals</v>
      </c>
      <c r="M1734" t="str">
        <f t="shared" si="807"/>
        <v>originReferencePermitId</v>
      </c>
      <c r="N1734" t="str">
        <f t="shared" si="808"/>
        <v>string</v>
      </c>
      <c r="O1734" t="str">
        <f t="shared" si="809"/>
        <v/>
      </c>
      <c r="P1734" t="str">
        <f t="shared" si="810"/>
        <v/>
      </c>
      <c r="Q1734" t="str">
        <f t="shared" si="811"/>
        <v>Object</v>
      </c>
      <c r="R1734" t="str">
        <f t="shared" si="812"/>
        <v>"LiveAnimals"</v>
      </c>
      <c r="S1734" t="str">
        <f t="shared" si="813"/>
        <v>"PieceLiveAnimals"</v>
      </c>
      <c r="T1734" t="str">
        <f t="shared" si="814"/>
        <v>"originReferencePermitId"</v>
      </c>
      <c r="U1734" t="str">
        <f t="shared" si="815"/>
        <v>""</v>
      </c>
      <c r="V1734" t="str">
        <f t="shared" si="816"/>
        <v>"string"</v>
      </c>
      <c r="W1734">
        <f>IF($A1734="Implicit","",COUNTIFS($C$8:C1734,C1734,$A$8:A1734,"Explicit"))</f>
        <v>44</v>
      </c>
      <c r="X1734" t="str">
        <f t="shared" si="817"/>
        <v>"LiveAnimals subclass of Piece"</v>
      </c>
      <c r="Y1734" t="str">
        <f t="shared" si="818"/>
        <v>"identifier of Origin reference permit or re-export reference Certificate (box 12/12a)"</v>
      </c>
      <c r="Z1734" t="str">
        <f t="shared" si="819"/>
        <v>"false"</v>
      </c>
      <c r="AA1734" t="str">
        <f t="shared" si="820"/>
        <v>"false"</v>
      </c>
      <c r="AB1734" t="str">
        <f t="shared" si="821"/>
        <v>""</v>
      </c>
      <c r="AC1734" t="str">
        <f t="shared" si="822"/>
        <v>"https://onerecord.iata.org/ns/cargo#PieceLiveAnimals"</v>
      </c>
      <c r="AD1734" t="str">
        <f t="shared" si="823"/>
        <v>"https://onerecord.iata.org/ns/cargo#originReferencePermitId"</v>
      </c>
      <c r="AE1734" t="str">
        <f t="shared" si="824"/>
        <v>"http://www.w3.org/2001/XMLSchema#string"</v>
      </c>
      <c r="AF1734" t="str">
        <f t="shared" si="825"/>
        <v>"LiveAnimals","PieceLiveAnimals","originReferencePermitId","","string",44,"LiveAnimals subclass of Piece","identifier of Origin reference permit or re-export reference Certificate (box 12/12a)","false","false","","https://onerecord.iata.org/ns/cargo#PieceLiveAnimals","https://onerecord.iata.org/ns/cargo#originReferencePermitId","http://www.w3.org/2001/XMLSchema#string"</v>
      </c>
      <c r="AG1734" t="str">
        <f t="shared" si="826"/>
        <v>"LiveAnimals.PieceLiveAnimals"</v>
      </c>
      <c r="AH1734" t="str">
        <f t="shared" si="827"/>
        <v>"originReferencePermitId"</v>
      </c>
      <c r="AI1734" t="str">
        <f t="shared" si="828"/>
        <v>".string"</v>
      </c>
      <c r="AJ1734" t="str">
        <f t="shared" si="829"/>
        <v>""</v>
      </c>
      <c r="AK1734" t="str">
        <f t="shared" si="830"/>
        <v>"hasOne"</v>
      </c>
      <c r="AL1734" t="str">
        <f t="shared" si="831"/>
        <v>"LiveAnimals.PieceLiveAnimals","originReferencePermitId",".string","","hasOne"</v>
      </c>
      <c r="AN1734">
        <f>COUNTIF(View_conceptual!G:G,L1734)</f>
        <v>0</v>
      </c>
      <c r="AO1734">
        <f>COUNTIF(View_conceptual!H:H,L1734)+COUNTIF(View_conceptual!I:I,N1734)</f>
        <v>0</v>
      </c>
      <c r="AQ1734" t="str">
        <f t="shared" si="832"/>
        <v/>
      </c>
      <c r="AR1734" t="str">
        <f t="shared" si="833"/>
        <v/>
      </c>
      <c r="AT1734">
        <f>COUNTIF(View_full!G:G,L1734)</f>
        <v>1</v>
      </c>
      <c r="AU1734">
        <f>COUNTIF(View_full!H:H,L1734)+COUNTIF(View_full!I:I,N1734)</f>
        <v>0</v>
      </c>
      <c r="AV1734">
        <f>COUNTIFS(Property_Manual!$A$2:$A$1206,Raw!L1734,Property_Manual!$B$2:$B$1206,Raw!M1734,Property_Manual!$C$2:$C$1206,Raw!N1734,Property_Manual!$D$2:$D$1206,Raw!O1734,Property_Manual!$F$2:$F$1206,"x")</f>
        <v>0</v>
      </c>
      <c r="AW1734" t="str">
        <f t="shared" si="834"/>
        <v>"LiveAnimals","PieceLiveAnimals","originReferencePermitId","","string",44,"LiveAnimals subclass of Piece","identifier of Origin reference permit or re-export reference Certificate (box 12/12a)","false","false","","https://onerecord.iata.org/ns/cargo#PieceLiveAnimals","https://onerecord.iata.org/ns/cargo#originReferencePermitId","http://www.w3.org/2001/XMLSchema#string"</v>
      </c>
      <c r="AX1734" t="str">
        <f t="shared" si="835"/>
        <v/>
      </c>
      <c r="AY1734" t="str">
        <f t="shared" si="836"/>
        <v/>
      </c>
    </row>
    <row r="1735" spans="1:51" x14ac:dyDescent="0.2">
      <c r="A1735" s="5" t="s">
        <v>1254</v>
      </c>
      <c r="B1735" s="5" t="s">
        <v>1199</v>
      </c>
      <c r="C1735" s="5" t="s">
        <v>204</v>
      </c>
      <c r="D1735" s="5" t="s">
        <v>483</v>
      </c>
      <c r="F1735" s="5" t="s">
        <v>12</v>
      </c>
      <c r="G1735">
        <v>1</v>
      </c>
      <c r="I1735" t="s">
        <v>461</v>
      </c>
      <c r="J1735" s="5" t="s">
        <v>484</v>
      </c>
      <c r="K1735" s="5"/>
      <c r="L1735" t="str">
        <f t="shared" si="806"/>
        <v>PieceLiveAnimals</v>
      </c>
      <c r="M1735" t="str">
        <f t="shared" si="807"/>
        <v>quantityAnimals</v>
      </c>
      <c r="N1735" t="str">
        <f t="shared" si="808"/>
        <v>integer</v>
      </c>
      <c r="O1735" t="str">
        <f t="shared" si="809"/>
        <v/>
      </c>
      <c r="P1735" t="str">
        <f t="shared" si="810"/>
        <v/>
      </c>
      <c r="Q1735" t="str">
        <f t="shared" si="811"/>
        <v>Object</v>
      </c>
      <c r="R1735" t="str">
        <f t="shared" si="812"/>
        <v>"LiveAnimals"</v>
      </c>
      <c r="S1735" t="str">
        <f t="shared" si="813"/>
        <v>"PieceLiveAnimals"</v>
      </c>
      <c r="T1735" t="str">
        <f t="shared" si="814"/>
        <v>"quantityAnimals"</v>
      </c>
      <c r="U1735" t="str">
        <f t="shared" si="815"/>
        <v>""</v>
      </c>
      <c r="V1735" t="str">
        <f t="shared" si="816"/>
        <v>"integer"</v>
      </c>
      <c r="W1735">
        <f>IF($A1735="Implicit","",COUNTIFS($C$8:C1735,C1735,$A$8:A1735,"Explicit"))</f>
        <v>45</v>
      </c>
      <c r="X1735" t="str">
        <f t="shared" si="817"/>
        <v>"LiveAnimals subclass of Piece"</v>
      </c>
      <c r="Y1735" t="str">
        <f t="shared" si="818"/>
        <v>"Quantity including units (box 11)"</v>
      </c>
      <c r="Z1735" t="str">
        <f t="shared" si="819"/>
        <v>"false"</v>
      </c>
      <c r="AA1735" t="str">
        <f t="shared" si="820"/>
        <v>"false"</v>
      </c>
      <c r="AB1735" t="str">
        <f t="shared" si="821"/>
        <v>""</v>
      </c>
      <c r="AC1735" t="str">
        <f t="shared" si="822"/>
        <v>"https://onerecord.iata.org/ns/cargo#PieceLiveAnimals"</v>
      </c>
      <c r="AD1735" t="str">
        <f t="shared" si="823"/>
        <v>"https://onerecord.iata.org/ns/cargo#quantityAnimals"</v>
      </c>
      <c r="AE1735" t="str">
        <f t="shared" si="824"/>
        <v>"http://www.w3.org/2001/XMLSchema#integer"</v>
      </c>
      <c r="AF1735" t="str">
        <f t="shared" si="825"/>
        <v>"LiveAnimals","PieceLiveAnimals","quantityAnimals","","integer",45,"LiveAnimals subclass of Piece","Quantity including units (box 11)","false","false","","https://onerecord.iata.org/ns/cargo#PieceLiveAnimals","https://onerecord.iata.org/ns/cargo#quantityAnimals","http://www.w3.org/2001/XMLSchema#integer"</v>
      </c>
      <c r="AG1735" t="str">
        <f t="shared" si="826"/>
        <v>"LiveAnimals.PieceLiveAnimals"</v>
      </c>
      <c r="AH1735" t="str">
        <f t="shared" si="827"/>
        <v>"quantityAnimals"</v>
      </c>
      <c r="AI1735" t="str">
        <f t="shared" si="828"/>
        <v>".integer"</v>
      </c>
      <c r="AJ1735" t="str">
        <f t="shared" si="829"/>
        <v>""</v>
      </c>
      <c r="AK1735" t="str">
        <f t="shared" si="830"/>
        <v>"hasOne"</v>
      </c>
      <c r="AL1735" t="str">
        <f t="shared" si="831"/>
        <v>"LiveAnimals.PieceLiveAnimals","quantityAnimals",".integer","","hasOne"</v>
      </c>
      <c r="AN1735">
        <f>COUNTIF(View_conceptual!G:G,L1735)</f>
        <v>0</v>
      </c>
      <c r="AO1735">
        <f>COUNTIF(View_conceptual!H:H,L1735)+COUNTIF(View_conceptual!I:I,N1735)</f>
        <v>0</v>
      </c>
      <c r="AQ1735" t="str">
        <f t="shared" si="832"/>
        <v/>
      </c>
      <c r="AR1735" t="str">
        <f t="shared" si="833"/>
        <v/>
      </c>
      <c r="AT1735">
        <f>COUNTIF(View_full!G:G,L1735)</f>
        <v>1</v>
      </c>
      <c r="AU1735">
        <f>COUNTIF(View_full!H:H,L1735)+COUNTIF(View_full!I:I,N1735)</f>
        <v>0</v>
      </c>
      <c r="AV1735">
        <f>COUNTIFS(Property_Manual!$A$2:$A$1206,Raw!L1735,Property_Manual!$B$2:$B$1206,Raw!M1735,Property_Manual!$C$2:$C$1206,Raw!N1735,Property_Manual!$D$2:$D$1206,Raw!O1735,Property_Manual!$F$2:$F$1206,"x")</f>
        <v>0</v>
      </c>
      <c r="AW1735" t="str">
        <f t="shared" si="834"/>
        <v>"LiveAnimals","PieceLiveAnimals","quantityAnimals","","integer",45,"LiveAnimals subclass of Piece","Quantity including units (box 11)","false","false","","https://onerecord.iata.org/ns/cargo#PieceLiveAnimals","https://onerecord.iata.org/ns/cargo#quantityAnimals","http://www.w3.org/2001/XMLSchema#integer"</v>
      </c>
      <c r="AX1735" t="str">
        <f t="shared" si="835"/>
        <v/>
      </c>
      <c r="AY1735" t="str">
        <f t="shared" si="836"/>
        <v/>
      </c>
    </row>
    <row r="1736" spans="1:51" x14ac:dyDescent="0.2">
      <c r="A1736" s="5" t="s">
        <v>1254</v>
      </c>
      <c r="B1736" s="5" t="s">
        <v>1199</v>
      </c>
      <c r="C1736" s="5" t="s">
        <v>204</v>
      </c>
      <c r="D1736" s="5" t="s">
        <v>489</v>
      </c>
      <c r="F1736" s="5" t="s">
        <v>6</v>
      </c>
      <c r="G1736">
        <v>1</v>
      </c>
      <c r="I1736" t="s">
        <v>461</v>
      </c>
      <c r="J1736" s="5" t="s">
        <v>490</v>
      </c>
      <c r="K1736" s="5"/>
      <c r="L1736" t="str">
        <f t="shared" si="806"/>
        <v>PieceLiveAnimals</v>
      </c>
      <c r="M1736" t="str">
        <f t="shared" si="807"/>
        <v>specimenDescription</v>
      </c>
      <c r="N1736" t="str">
        <f t="shared" si="808"/>
        <v>string</v>
      </c>
      <c r="O1736" t="str">
        <f t="shared" si="809"/>
        <v/>
      </c>
      <c r="P1736" t="str">
        <f t="shared" si="810"/>
        <v/>
      </c>
      <c r="Q1736" t="str">
        <f t="shared" si="811"/>
        <v>Object</v>
      </c>
      <c r="R1736" t="str">
        <f t="shared" si="812"/>
        <v>"LiveAnimals"</v>
      </c>
      <c r="S1736" t="str">
        <f t="shared" si="813"/>
        <v>"PieceLiveAnimals"</v>
      </c>
      <c r="T1736" t="str">
        <f t="shared" si="814"/>
        <v>"specimenDescription"</v>
      </c>
      <c r="U1736" t="str">
        <f t="shared" si="815"/>
        <v>""</v>
      </c>
      <c r="V1736" t="str">
        <f t="shared" si="816"/>
        <v>"string"</v>
      </c>
      <c r="W1736">
        <f>IF($A1736="Implicit","",COUNTIFS($C$8:C1736,C1736,$A$8:A1736,"Explicit"))</f>
        <v>46</v>
      </c>
      <c r="X1736" t="str">
        <f t="shared" si="817"/>
        <v>"LiveAnimals subclass of Piece"</v>
      </c>
      <c r="Y1736" t="str">
        <f t="shared" si="818"/>
        <v>"Description of specimens; including age and sex if LA (box 9)"</v>
      </c>
      <c r="Z1736" t="str">
        <f t="shared" si="819"/>
        <v>"false"</v>
      </c>
      <c r="AA1736" t="str">
        <f t="shared" si="820"/>
        <v>"false"</v>
      </c>
      <c r="AB1736" t="str">
        <f t="shared" si="821"/>
        <v>""</v>
      </c>
      <c r="AC1736" t="str">
        <f t="shared" si="822"/>
        <v>"https://onerecord.iata.org/ns/cargo#PieceLiveAnimals"</v>
      </c>
      <c r="AD1736" t="str">
        <f t="shared" si="823"/>
        <v>"https://onerecord.iata.org/ns/cargo#specimenDescription"</v>
      </c>
      <c r="AE1736" t="str">
        <f t="shared" si="824"/>
        <v>"http://www.w3.org/2001/XMLSchema#string"</v>
      </c>
      <c r="AF1736" t="str">
        <f t="shared" si="825"/>
        <v>"LiveAnimals","PieceLiveAnimals","specimenDescription","","string",46,"LiveAnimals subclass of Piece","Description of specimens; including age and sex if LA (box 9)","false","false","","https://onerecord.iata.org/ns/cargo#PieceLiveAnimals","https://onerecord.iata.org/ns/cargo#specimenDescription","http://www.w3.org/2001/XMLSchema#string"</v>
      </c>
      <c r="AG1736" t="str">
        <f t="shared" si="826"/>
        <v>"LiveAnimals.PieceLiveAnimals"</v>
      </c>
      <c r="AH1736" t="str">
        <f t="shared" si="827"/>
        <v>"specimenDescription"</v>
      </c>
      <c r="AI1736" t="str">
        <f t="shared" si="828"/>
        <v>".string"</v>
      </c>
      <c r="AJ1736" t="str">
        <f t="shared" si="829"/>
        <v>""</v>
      </c>
      <c r="AK1736" t="str">
        <f t="shared" si="830"/>
        <v>"hasOne"</v>
      </c>
      <c r="AL1736" t="str">
        <f t="shared" si="831"/>
        <v>"LiveAnimals.PieceLiveAnimals","specimenDescription",".string","","hasOne"</v>
      </c>
      <c r="AN1736">
        <f>COUNTIF(View_conceptual!G:G,L1736)</f>
        <v>0</v>
      </c>
      <c r="AO1736">
        <f>COUNTIF(View_conceptual!H:H,L1736)+COUNTIF(View_conceptual!I:I,N1736)</f>
        <v>0</v>
      </c>
      <c r="AQ1736" t="str">
        <f t="shared" si="832"/>
        <v/>
      </c>
      <c r="AR1736" t="str">
        <f t="shared" si="833"/>
        <v/>
      </c>
      <c r="AT1736">
        <f>COUNTIF(View_full!G:G,L1736)</f>
        <v>1</v>
      </c>
      <c r="AU1736">
        <f>COUNTIF(View_full!H:H,L1736)+COUNTIF(View_full!I:I,N1736)</f>
        <v>0</v>
      </c>
      <c r="AV1736">
        <f>COUNTIFS(Property_Manual!$A$2:$A$1206,Raw!L1736,Property_Manual!$B$2:$B$1206,Raw!M1736,Property_Manual!$C$2:$C$1206,Raw!N1736,Property_Manual!$D$2:$D$1206,Raw!O1736,Property_Manual!$F$2:$F$1206,"x")</f>
        <v>0</v>
      </c>
      <c r="AW1736" t="str">
        <f t="shared" si="834"/>
        <v>"LiveAnimals","PieceLiveAnimals","specimenDescription","","string",46,"LiveAnimals subclass of Piece","Description of specimens; including age and sex if LA (box 9)","false","false","","https://onerecord.iata.org/ns/cargo#PieceLiveAnimals","https://onerecord.iata.org/ns/cargo#specimenDescription","http://www.w3.org/2001/XMLSchema#string"</v>
      </c>
      <c r="AX1736" t="str">
        <f t="shared" si="835"/>
        <v/>
      </c>
      <c r="AY1736" t="str">
        <f t="shared" si="836"/>
        <v/>
      </c>
    </row>
    <row r="1737" spans="1:51" x14ac:dyDescent="0.2">
      <c r="A1737" s="5" t="s">
        <v>1255</v>
      </c>
      <c r="B1737" s="5" t="s">
        <v>1199</v>
      </c>
      <c r="C1737" s="5" t="s">
        <v>204</v>
      </c>
      <c r="D1737" s="5" t="s">
        <v>40</v>
      </c>
      <c r="E1737" t="s">
        <v>1212</v>
      </c>
      <c r="F1737" s="5" t="s">
        <v>41</v>
      </c>
      <c r="I1737" t="s">
        <v>461</v>
      </c>
      <c r="J1737" s="5" t="s">
        <v>42</v>
      </c>
      <c r="K1737" s="5"/>
      <c r="L1737" t="str">
        <f t="shared" ref="L1737:L1800" si="837">SUBSTITUTE(SUBSTITUTE(SUBSTITUTE(C1737,$B$2,$A$2),$B$3,$A$3),$B$4,$A$4)</f>
        <v>PieceLiveAnimals</v>
      </c>
      <c r="M1737" t="str">
        <f t="shared" ref="M1737:M1800" si="838">SUBSTITUTE(SUBSTITUTE(SUBSTITUTE(D1737,$B$2,$A$2),$B$3,$A$3),$A$4,$B$4)</f>
        <v>events</v>
      </c>
      <c r="N1737" t="str">
        <f t="shared" ref="N1737:N1800" si="839">SUBSTITUTE(SUBSTITUTE(SUBSTITUTE(F1737,$B$2,$A$2),$B$3,$A$3),$B$4,$A$4)</f>
        <v>LogisticsEvent</v>
      </c>
      <c r="O1737" t="str">
        <f t="shared" ref="O1737:O1800" si="840">SUBSTITUTE(SUBSTITUTE(SUBSTITUTE(H1737,$B$2,$A$2),$B$3,$A$3),$B$4,$A$4)</f>
        <v/>
      </c>
      <c r="P1737" t="str">
        <f t="shared" ref="P1737:P1800" si="841">SUBSTITUTE(SUBSTITUTE(SUBSTITUTE(K1737,$B$2,$A$2),$B$3,$A$3),$B$4,$A$4)</f>
        <v/>
      </c>
      <c r="Q1737" t="str">
        <f t="shared" ref="Q1737:Q1800" si="842">IF(LEFT(N1737,3)="xsd","Data","Object")</f>
        <v>Object</v>
      </c>
      <c r="R1737" t="str">
        <f t="shared" ref="R1737:R1800" si="843">IF($A1737="Implicit","",$F$1&amp;B1737&amp;$F$1)</f>
        <v/>
      </c>
      <c r="S1737" t="str">
        <f t="shared" ref="S1737:S1800" si="844">IF($A1737="Implicit","",$F$1&amp;L1737&amp;$F$1)</f>
        <v/>
      </c>
      <c r="T1737" t="str">
        <f t="shared" ref="T1737:T1800" si="845">IF($A1737="Implicit","",$F$1&amp;M1737&amp;$F$1)</f>
        <v/>
      </c>
      <c r="U1737" t="str">
        <f t="shared" ref="U1737:U1800" si="846">IF($A1737="Implicit","",$F$1&amp;E1737&amp;$F$1)</f>
        <v/>
      </c>
      <c r="V1737" t="str">
        <f t="shared" ref="V1737:V1800" si="847">IF($A1737="Implicit","",$F$1&amp;N1737&amp;$F$1)</f>
        <v/>
      </c>
      <c r="W1737" t="str">
        <f>IF($A1737="Implicit","",COUNTIFS($C$8:C1737,C1737,$A$8:A1737,"Explicit"))</f>
        <v/>
      </c>
      <c r="X1737" t="str">
        <f t="shared" ref="X1737:X1800" si="848">IF($A1737="Implicit","",$F$1&amp;SUBSTITUTE(IF(I1737=0,"",I1737),",",";")&amp;$F$1)</f>
        <v/>
      </c>
      <c r="Y1737" t="str">
        <f t="shared" ref="Y1737:Y1800" si="849">IF($A1737="Implicit","",$F$1&amp;SUBSTITUTE(IF(J1737=0,"",J1737),",",";")&amp;$F$1)</f>
        <v/>
      </c>
      <c r="Z1737" t="str">
        <f t="shared" ref="Z1737:Z1800" si="850">IF($A1737="Implicit","",$F$1&amp;IF(G1737=1,"false","true")&amp;$F$1)</f>
        <v/>
      </c>
      <c r="AA1737" t="str">
        <f t="shared" ref="AA1737:AA1800" si="851">IF($A1737="Implicit","",$F$1&amp;IF(OR(E1737="Enum",E1737="CodeList"),"true","false")&amp;$F$1)</f>
        <v/>
      </c>
      <c r="AB1737" t="str">
        <f t="shared" ref="AB1737:AB1800" si="852">IF($A1737="Implicit","",$F$1&amp;P1737&amp;$F$1)</f>
        <v/>
      </c>
      <c r="AC1737" t="str">
        <f t="shared" ref="AC1737:AC1800" si="853">IF($A1737="Implicit","",$F$1&amp;C1737&amp;$F$1)</f>
        <v/>
      </c>
      <c r="AD1737" t="str">
        <f t="shared" ref="AD1737:AD1800" si="854">IF($A1737="Implicit","",$F$1&amp;D1737&amp;$F$1)</f>
        <v/>
      </c>
      <c r="AE1737" t="str">
        <f t="shared" ref="AE1737:AE1800" si="855">IF($A1737="Implicit","",$F$1&amp;F1737&amp;$F$1)</f>
        <v/>
      </c>
      <c r="AF1737" t="str">
        <f t="shared" ref="AF1737:AF1800" si="856">IF(A1737="Implicit","",R1737&amp;","&amp;S1737&amp;","&amp;T1737&amp;","&amp;U1737&amp;","&amp;V1737&amp;","&amp;W1737&amp;","&amp;X1737&amp;","&amp;Y1737&amp;","&amp;Z1737&amp;","&amp;AA1737&amp;","&amp;AB1737&amp;","&amp;AC1737&amp;","&amp;AD1737&amp;","&amp;AE1737)</f>
        <v/>
      </c>
      <c r="AG1737" t="str">
        <f t="shared" ref="AG1737:AG1800" si="857">IF(Q1737="Data","",$F$1&amp;B1737&amp;"."&amp;L1737&amp;$F$1)</f>
        <v>"LiveAnimals.PieceLiveAnimals"</v>
      </c>
      <c r="AH1737" t="str">
        <f t="shared" ref="AH1737:AH1800" si="858">IF(Q1737="Data","",$F$1&amp;M1737&amp;$F$1)</f>
        <v>"events"</v>
      </c>
      <c r="AI1737" t="str">
        <f t="shared" ref="AI1737:AI1800" si="859">IF(Q1737="Data","",$F$1&amp;E1737&amp;"."&amp;N1737&amp;$F$1)</f>
        <v>"Event.LogisticsEvent"</v>
      </c>
      <c r="AJ1737" t="str">
        <f t="shared" ref="AJ1737:AJ1800" si="860">IF(Q1737="Data","",$F$1&amp;O1737&amp;$F$1)</f>
        <v>""</v>
      </c>
      <c r="AK1737" t="str">
        <f t="shared" ref="AK1737:AK1800" si="861">IF(Q1737="Data","",$F$1&amp;IF(G1737=1,"hasOne","hasMany")&amp;$F$1)</f>
        <v>"hasMany"</v>
      </c>
      <c r="AL1737" t="str">
        <f t="shared" ref="AL1737:AL1800" si="862">IF(Q1737="Data","",AG1737&amp;","&amp;AH1737&amp;","&amp;AI1737&amp;","&amp;AJ1737&amp;","&amp;AK1737)</f>
        <v>"LiveAnimals.PieceLiveAnimals","events","Event.LogisticsEvent","","hasMany"</v>
      </c>
      <c r="AN1737">
        <f>COUNTIF(View_conceptual!G:G,L1737)</f>
        <v>0</v>
      </c>
      <c r="AO1737">
        <f>COUNTIF(View_conceptual!H:H,L1737)+COUNTIF(View_conceptual!I:I,N1737)</f>
        <v>0</v>
      </c>
      <c r="AQ1737" t="str">
        <f t="shared" ref="AQ1737:AQ1800" si="863">IF(AN1737=1,AF1737,"")</f>
        <v/>
      </c>
      <c r="AR1737" t="str">
        <f t="shared" ref="AR1737:AR1800" si="864">IF(AO1737=2,AL1737,"")</f>
        <v/>
      </c>
      <c r="AT1737">
        <f>COUNTIF(View_full!G:G,L1737)</f>
        <v>1</v>
      </c>
      <c r="AU1737">
        <f>COUNTIF(View_full!H:H,L1737)+COUNTIF(View_full!I:I,N1737)</f>
        <v>0</v>
      </c>
      <c r="AV1737">
        <f>COUNTIFS(Property_Manual!$A$2:$A$1206,Raw!L1737,Property_Manual!$B$2:$B$1206,Raw!M1737,Property_Manual!$C$2:$C$1206,Raw!N1737,Property_Manual!$D$2:$D$1206,Raw!O1737,Property_Manual!$F$2:$F$1206,"x")</f>
        <v>0</v>
      </c>
      <c r="AW1737" t="str">
        <f t="shared" ref="AW1737:AW1800" si="865">IF(AT1737=1,AF1737,"")</f>
        <v/>
      </c>
      <c r="AX1737" t="str">
        <f t="shared" ref="AX1737:AX1800" si="866">IF(AU1737=2,AL1737,"")</f>
        <v/>
      </c>
      <c r="AY1737" t="str">
        <f t="shared" ref="AY1737:AY1800" si="867">IF(AV1737=1,AL1737,"")</f>
        <v/>
      </c>
    </row>
    <row r="1738" spans="1:51" x14ac:dyDescent="0.2">
      <c r="A1738" s="5" t="s">
        <v>1255</v>
      </c>
      <c r="B1738" s="5" t="s">
        <v>1199</v>
      </c>
      <c r="C1738" s="5" t="s">
        <v>204</v>
      </c>
      <c r="D1738" s="5" t="s">
        <v>114</v>
      </c>
      <c r="E1738" t="s">
        <v>1209</v>
      </c>
      <c r="F1738" s="5" t="s">
        <v>23</v>
      </c>
      <c r="I1738" t="s">
        <v>461</v>
      </c>
      <c r="J1738" s="5" t="s">
        <v>116</v>
      </c>
      <c r="K1738" s="5"/>
      <c r="L1738" t="str">
        <f t="shared" si="837"/>
        <v>PieceLiveAnimals</v>
      </c>
      <c r="M1738" t="str">
        <f t="shared" si="838"/>
        <v>involvedInActions</v>
      </c>
      <c r="N1738" t="str">
        <f t="shared" si="839"/>
        <v>Check</v>
      </c>
      <c r="O1738" t="str">
        <f t="shared" si="840"/>
        <v/>
      </c>
      <c r="P1738" t="str">
        <f t="shared" si="841"/>
        <v/>
      </c>
      <c r="Q1738" t="str">
        <f t="shared" si="842"/>
        <v>Object</v>
      </c>
      <c r="R1738" t="str">
        <f t="shared" si="843"/>
        <v/>
      </c>
      <c r="S1738" t="str">
        <f t="shared" si="844"/>
        <v/>
      </c>
      <c r="T1738" t="str">
        <f t="shared" si="845"/>
        <v/>
      </c>
      <c r="U1738" t="str">
        <f t="shared" si="846"/>
        <v/>
      </c>
      <c r="V1738" t="str">
        <f t="shared" si="847"/>
        <v/>
      </c>
      <c r="W1738" t="str">
        <f>IF($A1738="Implicit","",COUNTIFS($C$8:C1738,C1738,$A$8:A1738,"Explicit"))</f>
        <v/>
      </c>
      <c r="X1738" t="str">
        <f t="shared" si="848"/>
        <v/>
      </c>
      <c r="Y1738" t="str">
        <f t="shared" si="849"/>
        <v/>
      </c>
      <c r="Z1738" t="str">
        <f t="shared" si="850"/>
        <v/>
      </c>
      <c r="AA1738" t="str">
        <f t="shared" si="851"/>
        <v/>
      </c>
      <c r="AB1738" t="str">
        <f t="shared" si="852"/>
        <v/>
      </c>
      <c r="AC1738" t="str">
        <f t="shared" si="853"/>
        <v/>
      </c>
      <c r="AD1738" t="str">
        <f t="shared" si="854"/>
        <v/>
      </c>
      <c r="AE1738" t="str">
        <f t="shared" si="855"/>
        <v/>
      </c>
      <c r="AF1738" t="str">
        <f t="shared" si="856"/>
        <v/>
      </c>
      <c r="AG1738" t="str">
        <f t="shared" si="857"/>
        <v>"LiveAnimals.PieceLiveAnimals"</v>
      </c>
      <c r="AH1738" t="str">
        <f t="shared" si="858"/>
        <v>"involvedInActions"</v>
      </c>
      <c r="AI1738" t="str">
        <f t="shared" si="859"/>
        <v>"Action.Check"</v>
      </c>
      <c r="AJ1738" t="str">
        <f t="shared" si="860"/>
        <v>""</v>
      </c>
      <c r="AK1738" t="str">
        <f t="shared" si="861"/>
        <v>"hasMany"</v>
      </c>
      <c r="AL1738" t="str">
        <f t="shared" si="862"/>
        <v>"LiveAnimals.PieceLiveAnimals","involvedInActions","Action.Check","","hasMany"</v>
      </c>
      <c r="AN1738">
        <f>COUNTIF(View_conceptual!G:G,L1738)</f>
        <v>0</v>
      </c>
      <c r="AO1738">
        <f>COUNTIF(View_conceptual!H:H,L1738)+COUNTIF(View_conceptual!I:I,N1738)</f>
        <v>0</v>
      </c>
      <c r="AQ1738" t="str">
        <f t="shared" si="863"/>
        <v/>
      </c>
      <c r="AR1738" t="str">
        <f t="shared" si="864"/>
        <v/>
      </c>
      <c r="AT1738">
        <f>COUNTIF(View_full!G:G,L1738)</f>
        <v>1</v>
      </c>
      <c r="AU1738">
        <f>COUNTIF(View_full!H:H,L1738)+COUNTIF(View_full!I:I,N1738)</f>
        <v>0</v>
      </c>
      <c r="AV1738">
        <f>COUNTIFS(Property_Manual!$A$2:$A$1206,Raw!L1738,Property_Manual!$B$2:$B$1206,Raw!M1738,Property_Manual!$C$2:$C$1206,Raw!N1738,Property_Manual!$D$2:$D$1206,Raw!O1738,Property_Manual!$F$2:$F$1206,"x")</f>
        <v>0</v>
      </c>
      <c r="AW1738" t="str">
        <f t="shared" si="865"/>
        <v/>
      </c>
      <c r="AX1738" t="str">
        <f t="shared" si="866"/>
        <v/>
      </c>
      <c r="AY1738" t="str">
        <f t="shared" si="867"/>
        <v/>
      </c>
    </row>
    <row r="1739" spans="1:51" x14ac:dyDescent="0.2">
      <c r="A1739" s="5" t="s">
        <v>1255</v>
      </c>
      <c r="B1739" s="5" t="s">
        <v>1199</v>
      </c>
      <c r="C1739" s="5" t="s">
        <v>204</v>
      </c>
      <c r="D1739" s="5" t="s">
        <v>114</v>
      </c>
      <c r="E1739" t="s">
        <v>1196</v>
      </c>
      <c r="F1739" s="5" t="s">
        <v>115</v>
      </c>
      <c r="I1739" t="s">
        <v>461</v>
      </c>
      <c r="J1739" s="5" t="s">
        <v>116</v>
      </c>
      <c r="K1739" s="5" t="s">
        <v>1834</v>
      </c>
      <c r="L1739" t="str">
        <f t="shared" si="837"/>
        <v>PieceLiveAnimals</v>
      </c>
      <c r="M1739" t="str">
        <f t="shared" si="838"/>
        <v>involvedInActions</v>
      </c>
      <c r="N1739" t="str">
        <f t="shared" si="839"/>
        <v>LogisticsAction</v>
      </c>
      <c r="O1739" t="str">
        <f t="shared" si="840"/>
        <v/>
      </c>
      <c r="P1739" t="str">
        <f t="shared" si="841"/>
        <v>Check|Composing|Loading|Storing</v>
      </c>
      <c r="Q1739" t="str">
        <f t="shared" si="842"/>
        <v>Object</v>
      </c>
      <c r="R1739" t="str">
        <f t="shared" si="843"/>
        <v/>
      </c>
      <c r="S1739" t="str">
        <f t="shared" si="844"/>
        <v/>
      </c>
      <c r="T1739" t="str">
        <f t="shared" si="845"/>
        <v/>
      </c>
      <c r="U1739" t="str">
        <f t="shared" si="846"/>
        <v/>
      </c>
      <c r="V1739" t="str">
        <f t="shared" si="847"/>
        <v/>
      </c>
      <c r="W1739" t="str">
        <f>IF($A1739="Implicit","",COUNTIFS($C$8:C1739,C1739,$A$8:A1739,"Explicit"))</f>
        <v/>
      </c>
      <c r="X1739" t="str">
        <f t="shared" si="848"/>
        <v/>
      </c>
      <c r="Y1739" t="str">
        <f t="shared" si="849"/>
        <v/>
      </c>
      <c r="Z1739" t="str">
        <f t="shared" si="850"/>
        <v/>
      </c>
      <c r="AA1739" t="str">
        <f t="shared" si="851"/>
        <v/>
      </c>
      <c r="AB1739" t="str">
        <f t="shared" si="852"/>
        <v/>
      </c>
      <c r="AC1739" t="str">
        <f t="shared" si="853"/>
        <v/>
      </c>
      <c r="AD1739" t="str">
        <f t="shared" si="854"/>
        <v/>
      </c>
      <c r="AE1739" t="str">
        <f t="shared" si="855"/>
        <v/>
      </c>
      <c r="AF1739" t="str">
        <f t="shared" si="856"/>
        <v/>
      </c>
      <c r="AG1739" t="str">
        <f t="shared" si="857"/>
        <v>"LiveAnimals.PieceLiveAnimals"</v>
      </c>
      <c r="AH1739" t="str">
        <f t="shared" si="858"/>
        <v>"involvedInActions"</v>
      </c>
      <c r="AI1739" t="str">
        <f t="shared" si="859"/>
        <v>"Abstract.LogisticsAction"</v>
      </c>
      <c r="AJ1739" t="str">
        <f t="shared" si="860"/>
        <v>""</v>
      </c>
      <c r="AK1739" t="str">
        <f t="shared" si="861"/>
        <v>"hasMany"</v>
      </c>
      <c r="AL1739" t="str">
        <f t="shared" si="862"/>
        <v>"LiveAnimals.PieceLiveAnimals","involvedInActions","Abstract.LogisticsAction","","hasMany"</v>
      </c>
      <c r="AN1739">
        <f>COUNTIF(View_conceptual!G:G,L1739)</f>
        <v>0</v>
      </c>
      <c r="AO1739">
        <f>COUNTIF(View_conceptual!H:H,L1739)+COUNTIF(View_conceptual!I:I,N1739)</f>
        <v>0</v>
      </c>
      <c r="AQ1739" t="str">
        <f t="shared" si="863"/>
        <v/>
      </c>
      <c r="AR1739" t="str">
        <f t="shared" si="864"/>
        <v/>
      </c>
      <c r="AT1739">
        <f>COUNTIF(View_full!G:G,L1739)</f>
        <v>1</v>
      </c>
      <c r="AU1739">
        <f>COUNTIF(View_full!H:H,L1739)+COUNTIF(View_full!I:I,N1739)</f>
        <v>0</v>
      </c>
      <c r="AV1739">
        <f>COUNTIFS(Property_Manual!$A$2:$A$1206,Raw!L1739,Property_Manual!$B$2:$B$1206,Raw!M1739,Property_Manual!$C$2:$C$1206,Raw!N1739,Property_Manual!$D$2:$D$1206,Raw!O1739,Property_Manual!$F$2:$F$1206,"x")</f>
        <v>0</v>
      </c>
      <c r="AW1739" t="str">
        <f t="shared" si="865"/>
        <v/>
      </c>
      <c r="AX1739" t="str">
        <f t="shared" si="866"/>
        <v/>
      </c>
      <c r="AY1739" t="str">
        <f t="shared" si="867"/>
        <v/>
      </c>
    </row>
    <row r="1740" spans="1:51" x14ac:dyDescent="0.2">
      <c r="A1740" s="5" t="s">
        <v>1255</v>
      </c>
      <c r="B1740" s="5" t="s">
        <v>1199</v>
      </c>
      <c r="C1740" s="5" t="s">
        <v>204</v>
      </c>
      <c r="D1740" s="5" t="s">
        <v>91</v>
      </c>
      <c r="E1740" t="s">
        <v>49</v>
      </c>
      <c r="F1740" s="5" t="s">
        <v>92</v>
      </c>
      <c r="I1740" t="s">
        <v>461</v>
      </c>
      <c r="J1740" s="5" t="s">
        <v>93</v>
      </c>
      <c r="K1740" s="5"/>
      <c r="L1740" t="str">
        <f t="shared" si="837"/>
        <v>PieceLiveAnimals</v>
      </c>
      <c r="M1740" t="str">
        <f t="shared" si="838"/>
        <v>involvedParties</v>
      </c>
      <c r="N1740" t="str">
        <f t="shared" si="839"/>
        <v>Party</v>
      </c>
      <c r="O1740" t="str">
        <f t="shared" si="840"/>
        <v/>
      </c>
      <c r="P1740" t="str">
        <f t="shared" si="841"/>
        <v/>
      </c>
      <c r="Q1740" t="str">
        <f t="shared" si="842"/>
        <v>Object</v>
      </c>
      <c r="R1740" t="str">
        <f t="shared" si="843"/>
        <v/>
      </c>
      <c r="S1740" t="str">
        <f t="shared" si="844"/>
        <v/>
      </c>
      <c r="T1740" t="str">
        <f t="shared" si="845"/>
        <v/>
      </c>
      <c r="U1740" t="str">
        <f t="shared" si="846"/>
        <v/>
      </c>
      <c r="V1740" t="str">
        <f t="shared" si="847"/>
        <v/>
      </c>
      <c r="W1740" t="str">
        <f>IF($A1740="Implicit","",COUNTIFS($C$8:C1740,C1740,$A$8:A1740,"Explicit"))</f>
        <v/>
      </c>
      <c r="X1740" t="str">
        <f t="shared" si="848"/>
        <v/>
      </c>
      <c r="Y1740" t="str">
        <f t="shared" si="849"/>
        <v/>
      </c>
      <c r="Z1740" t="str">
        <f t="shared" si="850"/>
        <v/>
      </c>
      <c r="AA1740" t="str">
        <f t="shared" si="851"/>
        <v/>
      </c>
      <c r="AB1740" t="str">
        <f t="shared" si="852"/>
        <v/>
      </c>
      <c r="AC1740" t="str">
        <f t="shared" si="853"/>
        <v/>
      </c>
      <c r="AD1740" t="str">
        <f t="shared" si="854"/>
        <v/>
      </c>
      <c r="AE1740" t="str">
        <f t="shared" si="855"/>
        <v/>
      </c>
      <c r="AF1740" t="str">
        <f t="shared" si="856"/>
        <v/>
      </c>
      <c r="AG1740" t="str">
        <f t="shared" si="857"/>
        <v>"LiveAnimals.PieceLiveAnimals"</v>
      </c>
      <c r="AH1740" t="str">
        <f t="shared" si="858"/>
        <v>"involvedParties"</v>
      </c>
      <c r="AI1740" t="str">
        <f t="shared" si="859"/>
        <v>"Embedded.Party"</v>
      </c>
      <c r="AJ1740" t="str">
        <f t="shared" si="860"/>
        <v>""</v>
      </c>
      <c r="AK1740" t="str">
        <f t="shared" si="861"/>
        <v>"hasMany"</v>
      </c>
      <c r="AL1740" t="str">
        <f t="shared" si="862"/>
        <v>"LiveAnimals.PieceLiveAnimals","involvedParties","Embedded.Party","","hasMany"</v>
      </c>
      <c r="AN1740">
        <f>COUNTIF(View_conceptual!G:G,L1740)</f>
        <v>0</v>
      </c>
      <c r="AO1740">
        <f>COUNTIF(View_conceptual!H:H,L1740)+COUNTIF(View_conceptual!I:I,N1740)</f>
        <v>0</v>
      </c>
      <c r="AQ1740" t="str">
        <f t="shared" si="863"/>
        <v/>
      </c>
      <c r="AR1740" t="str">
        <f t="shared" si="864"/>
        <v/>
      </c>
      <c r="AT1740">
        <f>COUNTIF(View_full!G:G,L1740)</f>
        <v>1</v>
      </c>
      <c r="AU1740">
        <f>COUNTIF(View_full!H:H,L1740)+COUNTIF(View_full!I:I,N1740)</f>
        <v>0</v>
      </c>
      <c r="AV1740">
        <f>COUNTIFS(Property_Manual!$A$2:$A$1206,Raw!L1740,Property_Manual!$B$2:$B$1206,Raw!M1740,Property_Manual!$C$2:$C$1206,Raw!N1740,Property_Manual!$D$2:$D$1206,Raw!O1740,Property_Manual!$F$2:$F$1206,"x")</f>
        <v>0</v>
      </c>
      <c r="AW1740" t="str">
        <f t="shared" si="865"/>
        <v/>
      </c>
      <c r="AX1740" t="str">
        <f t="shared" si="866"/>
        <v/>
      </c>
      <c r="AY1740" t="str">
        <f t="shared" si="867"/>
        <v/>
      </c>
    </row>
    <row r="1741" spans="1:51" x14ac:dyDescent="0.2">
      <c r="A1741" s="5" t="s">
        <v>1255</v>
      </c>
      <c r="B1741" s="5" t="s">
        <v>1199</v>
      </c>
      <c r="C1741" s="5" t="s">
        <v>204</v>
      </c>
      <c r="D1741" s="5" t="s">
        <v>145</v>
      </c>
      <c r="E1741" t="s">
        <v>49</v>
      </c>
      <c r="F1741" s="5" t="s">
        <v>146</v>
      </c>
      <c r="I1741" t="s">
        <v>461</v>
      </c>
      <c r="J1741" s="5" t="s">
        <v>147</v>
      </c>
      <c r="K1741" s="5"/>
      <c r="L1741" t="str">
        <f t="shared" si="837"/>
        <v>PieceLiveAnimals</v>
      </c>
      <c r="M1741" t="str">
        <f t="shared" si="838"/>
        <v>otherIdentifiers</v>
      </c>
      <c r="N1741" t="str">
        <f t="shared" si="839"/>
        <v>OtherIdentifier</v>
      </c>
      <c r="O1741" t="str">
        <f t="shared" si="840"/>
        <v/>
      </c>
      <c r="P1741" t="str">
        <f t="shared" si="841"/>
        <v/>
      </c>
      <c r="Q1741" t="str">
        <f t="shared" si="842"/>
        <v>Object</v>
      </c>
      <c r="R1741" t="str">
        <f t="shared" si="843"/>
        <v/>
      </c>
      <c r="S1741" t="str">
        <f t="shared" si="844"/>
        <v/>
      </c>
      <c r="T1741" t="str">
        <f t="shared" si="845"/>
        <v/>
      </c>
      <c r="U1741" t="str">
        <f t="shared" si="846"/>
        <v/>
      </c>
      <c r="V1741" t="str">
        <f t="shared" si="847"/>
        <v/>
      </c>
      <c r="W1741" t="str">
        <f>IF($A1741="Implicit","",COUNTIFS($C$8:C1741,C1741,$A$8:A1741,"Explicit"))</f>
        <v/>
      </c>
      <c r="X1741" t="str">
        <f t="shared" si="848"/>
        <v/>
      </c>
      <c r="Y1741" t="str">
        <f t="shared" si="849"/>
        <v/>
      </c>
      <c r="Z1741" t="str">
        <f t="shared" si="850"/>
        <v/>
      </c>
      <c r="AA1741" t="str">
        <f t="shared" si="851"/>
        <v/>
      </c>
      <c r="AB1741" t="str">
        <f t="shared" si="852"/>
        <v/>
      </c>
      <c r="AC1741" t="str">
        <f t="shared" si="853"/>
        <v/>
      </c>
      <c r="AD1741" t="str">
        <f t="shared" si="854"/>
        <v/>
      </c>
      <c r="AE1741" t="str">
        <f t="shared" si="855"/>
        <v/>
      </c>
      <c r="AF1741" t="str">
        <f t="shared" si="856"/>
        <v/>
      </c>
      <c r="AG1741" t="str">
        <f t="shared" si="857"/>
        <v>"LiveAnimals.PieceLiveAnimals"</v>
      </c>
      <c r="AH1741" t="str">
        <f t="shared" si="858"/>
        <v>"otherIdentifiers"</v>
      </c>
      <c r="AI1741" t="str">
        <f t="shared" si="859"/>
        <v>"Embedded.OtherIdentifier"</v>
      </c>
      <c r="AJ1741" t="str">
        <f t="shared" si="860"/>
        <v>""</v>
      </c>
      <c r="AK1741" t="str">
        <f t="shared" si="861"/>
        <v>"hasMany"</v>
      </c>
      <c r="AL1741" t="str">
        <f t="shared" si="862"/>
        <v>"LiveAnimals.PieceLiveAnimals","otherIdentifiers","Embedded.OtherIdentifier","","hasMany"</v>
      </c>
      <c r="AN1741">
        <f>COUNTIF(View_conceptual!G:G,L1741)</f>
        <v>0</v>
      </c>
      <c r="AO1741">
        <f>COUNTIF(View_conceptual!H:H,L1741)+COUNTIF(View_conceptual!I:I,N1741)</f>
        <v>0</v>
      </c>
      <c r="AQ1741" t="str">
        <f t="shared" si="863"/>
        <v/>
      </c>
      <c r="AR1741" t="str">
        <f t="shared" si="864"/>
        <v/>
      </c>
      <c r="AT1741">
        <f>COUNTIF(View_full!G:G,L1741)</f>
        <v>1</v>
      </c>
      <c r="AU1741">
        <f>COUNTIF(View_full!H:H,L1741)+COUNTIF(View_full!I:I,N1741)</f>
        <v>0</v>
      </c>
      <c r="AV1741">
        <f>COUNTIFS(Property_Manual!$A$2:$A$1206,Raw!L1741,Property_Manual!$B$2:$B$1206,Raw!M1741,Property_Manual!$C$2:$C$1206,Raw!N1741,Property_Manual!$D$2:$D$1206,Raw!O1741,Property_Manual!$F$2:$F$1206,"x")</f>
        <v>0</v>
      </c>
      <c r="AW1741" t="str">
        <f t="shared" si="865"/>
        <v/>
      </c>
      <c r="AX1741" t="str">
        <f t="shared" si="866"/>
        <v/>
      </c>
      <c r="AY1741" t="str">
        <f t="shared" si="867"/>
        <v/>
      </c>
    </row>
    <row r="1742" spans="1:51" x14ac:dyDescent="0.2">
      <c r="A1742" s="5" t="s">
        <v>1255</v>
      </c>
      <c r="B1742" s="5" t="s">
        <v>1199</v>
      </c>
      <c r="C1742" s="5" t="s">
        <v>204</v>
      </c>
      <c r="D1742" s="5" t="s">
        <v>156</v>
      </c>
      <c r="E1742" t="s">
        <v>1197</v>
      </c>
      <c r="F1742" s="5" t="s">
        <v>2195</v>
      </c>
      <c r="I1742" t="s">
        <v>461</v>
      </c>
      <c r="J1742" s="5" t="s">
        <v>157</v>
      </c>
      <c r="K1742" s="5"/>
      <c r="L1742" t="str">
        <f t="shared" si="837"/>
        <v>PieceLiveAnimals</v>
      </c>
      <c r="M1742" t="str">
        <f t="shared" si="838"/>
        <v>specialHandlingCodes</v>
      </c>
      <c r="N1742" t="str">
        <f t="shared" si="839"/>
        <v>SpecialHandlingCode</v>
      </c>
      <c r="O1742" t="str">
        <f t="shared" si="840"/>
        <v/>
      </c>
      <c r="P1742" t="str">
        <f t="shared" si="841"/>
        <v/>
      </c>
      <c r="Q1742" t="str">
        <f t="shared" si="842"/>
        <v>Object</v>
      </c>
      <c r="R1742" t="str">
        <f t="shared" si="843"/>
        <v/>
      </c>
      <c r="S1742" t="str">
        <f t="shared" si="844"/>
        <v/>
      </c>
      <c r="T1742" t="str">
        <f t="shared" si="845"/>
        <v/>
      </c>
      <c r="U1742" t="str">
        <f t="shared" si="846"/>
        <v/>
      </c>
      <c r="V1742" t="str">
        <f t="shared" si="847"/>
        <v/>
      </c>
      <c r="W1742" t="str">
        <f>IF($A1742="Implicit","",COUNTIFS($C$8:C1742,C1742,$A$8:A1742,"Explicit"))</f>
        <v/>
      </c>
      <c r="X1742" t="str">
        <f t="shared" si="848"/>
        <v/>
      </c>
      <c r="Y1742" t="str">
        <f t="shared" si="849"/>
        <v/>
      </c>
      <c r="Z1742" t="str">
        <f t="shared" si="850"/>
        <v/>
      </c>
      <c r="AA1742" t="str">
        <f t="shared" si="851"/>
        <v/>
      </c>
      <c r="AB1742" t="str">
        <f t="shared" si="852"/>
        <v/>
      </c>
      <c r="AC1742" t="str">
        <f t="shared" si="853"/>
        <v/>
      </c>
      <c r="AD1742" t="str">
        <f t="shared" si="854"/>
        <v/>
      </c>
      <c r="AE1742" t="str">
        <f t="shared" si="855"/>
        <v/>
      </c>
      <c r="AF1742" t="str">
        <f t="shared" si="856"/>
        <v/>
      </c>
      <c r="AG1742" t="str">
        <f t="shared" si="857"/>
        <v>"LiveAnimals.PieceLiveAnimals"</v>
      </c>
      <c r="AH1742" t="str">
        <f t="shared" si="858"/>
        <v>"specialHandlingCodes"</v>
      </c>
      <c r="AI1742" t="str">
        <f t="shared" si="859"/>
        <v>"CodeList.SpecialHandlingCode"</v>
      </c>
      <c r="AJ1742" t="str">
        <f t="shared" si="860"/>
        <v>""</v>
      </c>
      <c r="AK1742" t="str">
        <f t="shared" si="861"/>
        <v>"hasMany"</v>
      </c>
      <c r="AL1742" t="str">
        <f t="shared" si="862"/>
        <v>"LiveAnimals.PieceLiveAnimals","specialHandlingCodes","CodeList.SpecialHandlingCode","","hasMany"</v>
      </c>
      <c r="AN1742">
        <f>COUNTIF(View_conceptual!G:G,L1742)</f>
        <v>0</v>
      </c>
      <c r="AO1742">
        <f>COUNTIF(View_conceptual!H:H,L1742)+COUNTIF(View_conceptual!I:I,N1742)</f>
        <v>0</v>
      </c>
      <c r="AQ1742" t="str">
        <f t="shared" si="863"/>
        <v/>
      </c>
      <c r="AR1742" t="str">
        <f t="shared" si="864"/>
        <v/>
      </c>
      <c r="AT1742">
        <f>COUNTIF(View_full!G:G,L1742)</f>
        <v>1</v>
      </c>
      <c r="AU1742">
        <f>COUNTIF(View_full!H:H,L1742)+COUNTIF(View_full!I:I,N1742)</f>
        <v>0</v>
      </c>
      <c r="AV1742">
        <f>COUNTIFS(Property_Manual!$A$2:$A$1206,Raw!L1742,Property_Manual!$B$2:$B$1206,Raw!M1742,Property_Manual!$C$2:$C$1206,Raw!N1742,Property_Manual!$D$2:$D$1206,Raw!O1742,Property_Manual!$F$2:$F$1206,"x")</f>
        <v>0</v>
      </c>
      <c r="AW1742" t="str">
        <f t="shared" si="865"/>
        <v/>
      </c>
      <c r="AX1742" t="str">
        <f t="shared" si="866"/>
        <v/>
      </c>
      <c r="AY1742" t="str">
        <f t="shared" si="867"/>
        <v/>
      </c>
    </row>
    <row r="1743" spans="1:51" x14ac:dyDescent="0.2">
      <c r="A1743" s="5" t="s">
        <v>1254</v>
      </c>
      <c r="B1743" s="5" t="s">
        <v>1199</v>
      </c>
      <c r="C1743" s="5" t="s">
        <v>204</v>
      </c>
      <c r="D1743" s="5" t="s">
        <v>170</v>
      </c>
      <c r="F1743" s="5" t="s">
        <v>6</v>
      </c>
      <c r="I1743" t="s">
        <v>461</v>
      </c>
      <c r="J1743" s="5" t="s">
        <v>171</v>
      </c>
      <c r="K1743" s="5"/>
      <c r="L1743" t="str">
        <f t="shared" si="837"/>
        <v>PieceLiveAnimals</v>
      </c>
      <c r="M1743" t="str">
        <f t="shared" si="838"/>
        <v>shippingMarks</v>
      </c>
      <c r="N1743" t="str">
        <f t="shared" si="839"/>
        <v>string</v>
      </c>
      <c r="O1743" t="str">
        <f t="shared" si="840"/>
        <v/>
      </c>
      <c r="P1743" t="str">
        <f t="shared" si="841"/>
        <v/>
      </c>
      <c r="Q1743" t="str">
        <f t="shared" si="842"/>
        <v>Object</v>
      </c>
      <c r="R1743" t="str">
        <f t="shared" si="843"/>
        <v>"LiveAnimals"</v>
      </c>
      <c r="S1743" t="str">
        <f t="shared" si="844"/>
        <v>"PieceLiveAnimals"</v>
      </c>
      <c r="T1743" t="str">
        <f t="shared" si="845"/>
        <v>"shippingMarks"</v>
      </c>
      <c r="U1743" t="str">
        <f t="shared" si="846"/>
        <v>""</v>
      </c>
      <c r="V1743" t="str">
        <f t="shared" si="847"/>
        <v>"string"</v>
      </c>
      <c r="W1743">
        <f>IF($A1743="Implicit","",COUNTIFS($C$8:C1743,C1743,$A$8:A1743,"Explicit"))</f>
        <v>47</v>
      </c>
      <c r="X1743" t="str">
        <f t="shared" si="848"/>
        <v>"LiveAnimals subclass of Piece"</v>
      </c>
      <c r="Y1743" t="str">
        <f t="shared" si="849"/>
        <v>"Shipping marks"</v>
      </c>
      <c r="Z1743" t="str">
        <f t="shared" si="850"/>
        <v>"true"</v>
      </c>
      <c r="AA1743" t="str">
        <f t="shared" si="851"/>
        <v>"false"</v>
      </c>
      <c r="AB1743" t="str">
        <f t="shared" si="852"/>
        <v>""</v>
      </c>
      <c r="AC1743" t="str">
        <f t="shared" si="853"/>
        <v>"https://onerecord.iata.org/ns/cargo#PieceLiveAnimals"</v>
      </c>
      <c r="AD1743" t="str">
        <f t="shared" si="854"/>
        <v>"https://onerecord.iata.org/ns/cargo#shippingMarks"</v>
      </c>
      <c r="AE1743" t="str">
        <f t="shared" si="855"/>
        <v>"http://www.w3.org/2001/XMLSchema#string"</v>
      </c>
      <c r="AF1743" t="str">
        <f t="shared" si="856"/>
        <v>"LiveAnimals","PieceLiveAnimals","shippingMarks","","string",47,"LiveAnimals subclass of Piece","Shipping marks","true","false","","https://onerecord.iata.org/ns/cargo#PieceLiveAnimals","https://onerecord.iata.org/ns/cargo#shippingMarks","http://www.w3.org/2001/XMLSchema#string"</v>
      </c>
      <c r="AG1743" t="str">
        <f t="shared" si="857"/>
        <v>"LiveAnimals.PieceLiveAnimals"</v>
      </c>
      <c r="AH1743" t="str">
        <f t="shared" si="858"/>
        <v>"shippingMarks"</v>
      </c>
      <c r="AI1743" t="str">
        <f t="shared" si="859"/>
        <v>".string"</v>
      </c>
      <c r="AJ1743" t="str">
        <f t="shared" si="860"/>
        <v>""</v>
      </c>
      <c r="AK1743" t="str">
        <f t="shared" si="861"/>
        <v>"hasMany"</v>
      </c>
      <c r="AL1743" t="str">
        <f t="shared" si="862"/>
        <v>"LiveAnimals.PieceLiveAnimals","shippingMarks",".string","","hasMany"</v>
      </c>
      <c r="AN1743">
        <f>COUNTIF(View_conceptual!G:G,L1743)</f>
        <v>0</v>
      </c>
      <c r="AO1743">
        <f>COUNTIF(View_conceptual!H:H,L1743)+COUNTIF(View_conceptual!I:I,N1743)</f>
        <v>0</v>
      </c>
      <c r="AQ1743" t="str">
        <f t="shared" si="863"/>
        <v/>
      </c>
      <c r="AR1743" t="str">
        <f t="shared" si="864"/>
        <v/>
      </c>
      <c r="AT1743">
        <f>COUNTIF(View_full!G:G,L1743)</f>
        <v>1</v>
      </c>
      <c r="AU1743">
        <f>COUNTIF(View_full!H:H,L1743)+COUNTIF(View_full!I:I,N1743)</f>
        <v>0</v>
      </c>
      <c r="AV1743">
        <f>COUNTIFS(Property_Manual!$A$2:$A$1206,Raw!L1743,Property_Manual!$B$2:$B$1206,Raw!M1743,Property_Manual!$C$2:$C$1206,Raw!N1743,Property_Manual!$D$2:$D$1206,Raw!O1743,Property_Manual!$F$2:$F$1206,"x")</f>
        <v>0</v>
      </c>
      <c r="AW1743" t="str">
        <f t="shared" si="865"/>
        <v>"LiveAnimals","PieceLiveAnimals","shippingMarks","","string",47,"LiveAnimals subclass of Piece","Shipping marks","true","false","","https://onerecord.iata.org/ns/cargo#PieceLiveAnimals","https://onerecord.iata.org/ns/cargo#shippingMarks","http://www.w3.org/2001/XMLSchema#string"</v>
      </c>
      <c r="AX1743" t="str">
        <f t="shared" si="866"/>
        <v/>
      </c>
      <c r="AY1743" t="str">
        <f t="shared" si="867"/>
        <v/>
      </c>
    </row>
    <row r="1744" spans="1:51" x14ac:dyDescent="0.2">
      <c r="A1744" s="5" t="s">
        <v>1254</v>
      </c>
      <c r="B1744" s="5" t="s">
        <v>1199</v>
      </c>
      <c r="C1744" s="5" t="s">
        <v>204</v>
      </c>
      <c r="D1744" s="5" t="s">
        <v>176</v>
      </c>
      <c r="F1744" s="5" t="s">
        <v>6</v>
      </c>
      <c r="I1744" t="s">
        <v>461</v>
      </c>
      <c r="J1744" s="5" t="s">
        <v>177</v>
      </c>
      <c r="K1744" s="5"/>
      <c r="L1744" t="str">
        <f t="shared" si="837"/>
        <v>PieceLiveAnimals</v>
      </c>
      <c r="M1744" t="str">
        <f t="shared" si="838"/>
        <v>textualHandlingInstructions</v>
      </c>
      <c r="N1744" t="str">
        <f t="shared" si="839"/>
        <v>string</v>
      </c>
      <c r="O1744" t="str">
        <f t="shared" si="840"/>
        <v/>
      </c>
      <c r="P1744" t="str">
        <f t="shared" si="841"/>
        <v/>
      </c>
      <c r="Q1744" t="str">
        <f t="shared" si="842"/>
        <v>Object</v>
      </c>
      <c r="R1744" t="str">
        <f t="shared" si="843"/>
        <v>"LiveAnimals"</v>
      </c>
      <c r="S1744" t="str">
        <f t="shared" si="844"/>
        <v>"PieceLiveAnimals"</v>
      </c>
      <c r="T1744" t="str">
        <f t="shared" si="845"/>
        <v>"textualHandlingInstructions"</v>
      </c>
      <c r="U1744" t="str">
        <f t="shared" si="846"/>
        <v>""</v>
      </c>
      <c r="V1744" t="str">
        <f t="shared" si="847"/>
        <v>"string"</v>
      </c>
      <c r="W1744">
        <f>IF($A1744="Implicit","",COUNTIFS($C$8:C1744,C1744,$A$8:A1744,"Explicit"))</f>
        <v>48</v>
      </c>
      <c r="X1744" t="str">
        <f t="shared" si="848"/>
        <v>"LiveAnimals subclass of Piece"</v>
      </c>
      <c r="Y1744" t="str">
        <f t="shared" si="849"/>
        <v>"Strings to provide free text handling instructions such as SSR and OSI"</v>
      </c>
      <c r="Z1744" t="str">
        <f t="shared" si="850"/>
        <v>"true"</v>
      </c>
      <c r="AA1744" t="str">
        <f t="shared" si="851"/>
        <v>"false"</v>
      </c>
      <c r="AB1744" t="str">
        <f t="shared" si="852"/>
        <v>""</v>
      </c>
      <c r="AC1744" t="str">
        <f t="shared" si="853"/>
        <v>"https://onerecord.iata.org/ns/cargo#PieceLiveAnimals"</v>
      </c>
      <c r="AD1744" t="str">
        <f t="shared" si="854"/>
        <v>"https://onerecord.iata.org/ns/cargo#textualHandlingInstructions"</v>
      </c>
      <c r="AE1744" t="str">
        <f t="shared" si="855"/>
        <v>"http://www.w3.org/2001/XMLSchema#string"</v>
      </c>
      <c r="AF1744" t="str">
        <f t="shared" si="856"/>
        <v>"LiveAnimals","PieceLiveAnimals","textualHandlingInstructions","","string",48,"LiveAnimals subclass of Piece","Strings to provide free text handling instructions such as SSR and OSI","true","false","","https://onerecord.iata.org/ns/cargo#PieceLiveAnimals","https://onerecord.iata.org/ns/cargo#textualHandlingInstructions","http://www.w3.org/2001/XMLSchema#string"</v>
      </c>
      <c r="AG1744" t="str">
        <f t="shared" si="857"/>
        <v>"LiveAnimals.PieceLiveAnimals"</v>
      </c>
      <c r="AH1744" t="str">
        <f t="shared" si="858"/>
        <v>"textualHandlingInstructions"</v>
      </c>
      <c r="AI1744" t="str">
        <f t="shared" si="859"/>
        <v>".string"</v>
      </c>
      <c r="AJ1744" t="str">
        <f t="shared" si="860"/>
        <v>""</v>
      </c>
      <c r="AK1744" t="str">
        <f t="shared" si="861"/>
        <v>"hasMany"</v>
      </c>
      <c r="AL1744" t="str">
        <f t="shared" si="862"/>
        <v>"LiveAnimals.PieceLiveAnimals","textualHandlingInstructions",".string","","hasMany"</v>
      </c>
      <c r="AN1744">
        <f>COUNTIF(View_conceptual!G:G,L1744)</f>
        <v>0</v>
      </c>
      <c r="AO1744">
        <f>COUNTIF(View_conceptual!H:H,L1744)+COUNTIF(View_conceptual!I:I,N1744)</f>
        <v>0</v>
      </c>
      <c r="AQ1744" t="str">
        <f t="shared" si="863"/>
        <v/>
      </c>
      <c r="AR1744" t="str">
        <f t="shared" si="864"/>
        <v/>
      </c>
      <c r="AT1744">
        <f>COUNTIF(View_full!G:G,L1744)</f>
        <v>1</v>
      </c>
      <c r="AU1744">
        <f>COUNTIF(View_full!H:H,L1744)+COUNTIF(View_full!I:I,N1744)</f>
        <v>0</v>
      </c>
      <c r="AV1744">
        <f>COUNTIFS(Property_Manual!$A$2:$A$1206,Raw!L1744,Property_Manual!$B$2:$B$1206,Raw!M1744,Property_Manual!$C$2:$C$1206,Raw!N1744,Property_Manual!$D$2:$D$1206,Raw!O1744,Property_Manual!$F$2:$F$1206,"x")</f>
        <v>0</v>
      </c>
      <c r="AW1744" t="str">
        <f t="shared" si="865"/>
        <v>"LiveAnimals","PieceLiveAnimals","textualHandlingInstructions","","string",48,"LiveAnimals subclass of Piece","Strings to provide free text handling instructions such as SSR and OSI","true","false","","https://onerecord.iata.org/ns/cargo#PieceLiveAnimals","https://onerecord.iata.org/ns/cargo#textualHandlingInstructions","http://www.w3.org/2001/XMLSchema#string"</v>
      </c>
      <c r="AX1744" t="str">
        <f t="shared" si="866"/>
        <v/>
      </c>
      <c r="AY1744" t="str">
        <f t="shared" si="867"/>
        <v/>
      </c>
    </row>
    <row r="1745" spans="1:51" x14ac:dyDescent="0.2">
      <c r="A1745" s="5" t="s">
        <v>1254</v>
      </c>
      <c r="B1745" s="5" t="s">
        <v>1199</v>
      </c>
      <c r="C1745" s="5" t="s">
        <v>204</v>
      </c>
      <c r="D1745" s="5" t="s">
        <v>478</v>
      </c>
      <c r="F1745" s="5" t="s">
        <v>6</v>
      </c>
      <c r="I1745" t="s">
        <v>461</v>
      </c>
      <c r="J1745" s="5" t="s">
        <v>2227</v>
      </c>
      <c r="K1745" s="5"/>
      <c r="L1745" t="str">
        <f t="shared" si="837"/>
        <v>PieceLiveAnimals</v>
      </c>
      <c r="M1745" t="str">
        <f t="shared" si="838"/>
        <v>categoryCode</v>
      </c>
      <c r="N1745" t="str">
        <f t="shared" si="839"/>
        <v>string</v>
      </c>
      <c r="O1745" t="str">
        <f t="shared" si="840"/>
        <v/>
      </c>
      <c r="P1745" t="str">
        <f t="shared" si="841"/>
        <v/>
      </c>
      <c r="Q1745" t="str">
        <f t="shared" si="842"/>
        <v>Object</v>
      </c>
      <c r="R1745" t="str">
        <f t="shared" si="843"/>
        <v>"LiveAnimals"</v>
      </c>
      <c r="S1745" t="str">
        <f t="shared" si="844"/>
        <v>"PieceLiveAnimals"</v>
      </c>
      <c r="T1745" t="str">
        <f t="shared" si="845"/>
        <v>"categoryCode"</v>
      </c>
      <c r="U1745" t="str">
        <f t="shared" si="846"/>
        <v>""</v>
      </c>
      <c r="V1745" t="str">
        <f t="shared" si="847"/>
        <v>"string"</v>
      </c>
      <c r="W1745">
        <f>IF($A1745="Implicit","",COUNTIFS($C$8:C1745,C1745,$A$8:A1745,"Explicit"))</f>
        <v>49</v>
      </c>
      <c r="X1745" t="str">
        <f t="shared" si="848"/>
        <v>"LiveAnimals subclass of Piece"</v>
      </c>
      <c r="Y1745" t="str">
        <f t="shared" si="849"/>
        <v>"Operations code ID. Refers to the number of the registered captive-breeding or artificial propagation operation (box 12b)"</v>
      </c>
      <c r="Z1745" t="str">
        <f t="shared" si="850"/>
        <v>"true"</v>
      </c>
      <c r="AA1745" t="str">
        <f t="shared" si="851"/>
        <v>"false"</v>
      </c>
      <c r="AB1745" t="str">
        <f t="shared" si="852"/>
        <v>""</v>
      </c>
      <c r="AC1745" t="str">
        <f t="shared" si="853"/>
        <v>"https://onerecord.iata.org/ns/cargo#PieceLiveAnimals"</v>
      </c>
      <c r="AD1745" t="str">
        <f t="shared" si="854"/>
        <v>"https://onerecord.iata.org/ns/cargo#categoryCode"</v>
      </c>
      <c r="AE1745" t="str">
        <f t="shared" si="855"/>
        <v>"http://www.w3.org/2001/XMLSchema#string"</v>
      </c>
      <c r="AF1745" t="str">
        <f t="shared" si="856"/>
        <v>"LiveAnimals","PieceLiveAnimals","categoryCode","","string",49,"LiveAnimals subclass of Piece","Operations code ID. Refers to the number of the registered captive-breeding or artificial propagation operation (box 12b)","true","false","","https://onerecord.iata.org/ns/cargo#PieceLiveAnimals","https://onerecord.iata.org/ns/cargo#categoryCode","http://www.w3.org/2001/XMLSchema#string"</v>
      </c>
      <c r="AG1745" t="str">
        <f t="shared" si="857"/>
        <v>"LiveAnimals.PieceLiveAnimals"</v>
      </c>
      <c r="AH1745" t="str">
        <f t="shared" si="858"/>
        <v>"categoryCode"</v>
      </c>
      <c r="AI1745" t="str">
        <f t="shared" si="859"/>
        <v>".string"</v>
      </c>
      <c r="AJ1745" t="str">
        <f t="shared" si="860"/>
        <v>""</v>
      </c>
      <c r="AK1745" t="str">
        <f t="shared" si="861"/>
        <v>"hasMany"</v>
      </c>
      <c r="AL1745" t="str">
        <f t="shared" si="862"/>
        <v>"LiveAnimals.PieceLiveAnimals","categoryCode",".string","","hasMany"</v>
      </c>
      <c r="AN1745">
        <f>COUNTIF(View_conceptual!G:G,L1745)</f>
        <v>0</v>
      </c>
      <c r="AO1745">
        <f>COUNTIF(View_conceptual!H:H,L1745)+COUNTIF(View_conceptual!I:I,N1745)</f>
        <v>0</v>
      </c>
      <c r="AQ1745" t="str">
        <f t="shared" si="863"/>
        <v/>
      </c>
      <c r="AR1745" t="str">
        <f t="shared" si="864"/>
        <v/>
      </c>
      <c r="AT1745">
        <f>COUNTIF(View_full!G:G,L1745)</f>
        <v>1</v>
      </c>
      <c r="AU1745">
        <f>COUNTIF(View_full!H:H,L1745)+COUNTIF(View_full!I:I,N1745)</f>
        <v>0</v>
      </c>
      <c r="AV1745">
        <f>COUNTIFS(Property_Manual!$A$2:$A$1206,Raw!L1745,Property_Manual!$B$2:$B$1206,Raw!M1745,Property_Manual!$C$2:$C$1206,Raw!N1745,Property_Manual!$D$2:$D$1206,Raw!O1745,Property_Manual!$F$2:$F$1206,"x")</f>
        <v>0</v>
      </c>
      <c r="AW1745" t="str">
        <f t="shared" si="865"/>
        <v>"LiveAnimals","PieceLiveAnimals","categoryCode","","string",49,"LiveAnimals subclass of Piece","Operations code ID. Refers to the number of the registered captive-breeding or artificial propagation operation (box 12b)","true","false","","https://onerecord.iata.org/ns/cargo#PieceLiveAnimals","https://onerecord.iata.org/ns/cargo#categoryCode","http://www.w3.org/2001/XMLSchema#string"</v>
      </c>
      <c r="AX1745" t="str">
        <f t="shared" si="866"/>
        <v/>
      </c>
      <c r="AY1745" t="str">
        <f t="shared" si="867"/>
        <v/>
      </c>
    </row>
    <row r="1746" spans="1:51" x14ac:dyDescent="0.2">
      <c r="A1746" s="5" t="s">
        <v>1254</v>
      </c>
      <c r="B1746" s="5" t="s">
        <v>1199</v>
      </c>
      <c r="C1746" s="5" t="s">
        <v>204</v>
      </c>
      <c r="D1746" s="5" t="s">
        <v>485</v>
      </c>
      <c r="F1746" s="5" t="s">
        <v>6</v>
      </c>
      <c r="I1746" t="s">
        <v>461</v>
      </c>
      <c r="J1746" s="5" t="s">
        <v>486</v>
      </c>
      <c r="K1746" s="5"/>
      <c r="L1746" t="str">
        <f t="shared" si="837"/>
        <v>PieceLiveAnimals</v>
      </c>
      <c r="M1746" t="str">
        <f t="shared" si="838"/>
        <v>speciesCommonName</v>
      </c>
      <c r="N1746" t="str">
        <f t="shared" si="839"/>
        <v>string</v>
      </c>
      <c r="O1746" t="str">
        <f t="shared" si="840"/>
        <v/>
      </c>
      <c r="P1746" t="str">
        <f t="shared" si="841"/>
        <v/>
      </c>
      <c r="Q1746" t="str">
        <f t="shared" si="842"/>
        <v>Object</v>
      </c>
      <c r="R1746" t="str">
        <f t="shared" si="843"/>
        <v>"LiveAnimals"</v>
      </c>
      <c r="S1746" t="str">
        <f t="shared" si="844"/>
        <v>"PieceLiveAnimals"</v>
      </c>
      <c r="T1746" t="str">
        <f t="shared" si="845"/>
        <v>"speciesCommonName"</v>
      </c>
      <c r="U1746" t="str">
        <f t="shared" si="846"/>
        <v>""</v>
      </c>
      <c r="V1746" t="str">
        <f t="shared" si="847"/>
        <v>"string"</v>
      </c>
      <c r="W1746">
        <f>IF($A1746="Implicit","",COUNTIFS($C$8:C1746,C1746,$A$8:A1746,"Explicit"))</f>
        <v>50</v>
      </c>
      <c r="X1746" t="str">
        <f t="shared" si="848"/>
        <v>"LiveAnimals subclass of Piece"</v>
      </c>
      <c r="Y1746" t="str">
        <f t="shared" si="849"/>
        <v>"Species common name (box 8)"</v>
      </c>
      <c r="Z1746" t="str">
        <f t="shared" si="850"/>
        <v>"true"</v>
      </c>
      <c r="AA1746" t="str">
        <f t="shared" si="851"/>
        <v>"false"</v>
      </c>
      <c r="AB1746" t="str">
        <f t="shared" si="852"/>
        <v>""</v>
      </c>
      <c r="AC1746" t="str">
        <f t="shared" si="853"/>
        <v>"https://onerecord.iata.org/ns/cargo#PieceLiveAnimals"</v>
      </c>
      <c r="AD1746" t="str">
        <f t="shared" si="854"/>
        <v>"https://onerecord.iata.org/ns/cargo#speciesCommonName"</v>
      </c>
      <c r="AE1746" t="str">
        <f t="shared" si="855"/>
        <v>"http://www.w3.org/2001/XMLSchema#string"</v>
      </c>
      <c r="AF1746" t="str">
        <f t="shared" si="856"/>
        <v>"LiveAnimals","PieceLiveAnimals","speciesCommonName","","string",50,"LiveAnimals subclass of Piece","Species common name (box 8)","true","false","","https://onerecord.iata.org/ns/cargo#PieceLiveAnimals","https://onerecord.iata.org/ns/cargo#speciesCommonName","http://www.w3.org/2001/XMLSchema#string"</v>
      </c>
      <c r="AG1746" t="str">
        <f t="shared" si="857"/>
        <v>"LiveAnimals.PieceLiveAnimals"</v>
      </c>
      <c r="AH1746" t="str">
        <f t="shared" si="858"/>
        <v>"speciesCommonName"</v>
      </c>
      <c r="AI1746" t="str">
        <f t="shared" si="859"/>
        <v>".string"</v>
      </c>
      <c r="AJ1746" t="str">
        <f t="shared" si="860"/>
        <v>""</v>
      </c>
      <c r="AK1746" t="str">
        <f t="shared" si="861"/>
        <v>"hasMany"</v>
      </c>
      <c r="AL1746" t="str">
        <f t="shared" si="862"/>
        <v>"LiveAnimals.PieceLiveAnimals","speciesCommonName",".string","","hasMany"</v>
      </c>
      <c r="AN1746">
        <f>COUNTIF(View_conceptual!G:G,L1746)</f>
        <v>0</v>
      </c>
      <c r="AO1746">
        <f>COUNTIF(View_conceptual!H:H,L1746)+COUNTIF(View_conceptual!I:I,N1746)</f>
        <v>0</v>
      </c>
      <c r="AQ1746" t="str">
        <f t="shared" si="863"/>
        <v/>
      </c>
      <c r="AR1746" t="str">
        <f t="shared" si="864"/>
        <v/>
      </c>
      <c r="AT1746">
        <f>COUNTIF(View_full!G:G,L1746)</f>
        <v>1</v>
      </c>
      <c r="AU1746">
        <f>COUNTIF(View_full!H:H,L1746)+COUNTIF(View_full!I:I,N1746)</f>
        <v>0</v>
      </c>
      <c r="AV1746">
        <f>COUNTIFS(Property_Manual!$A$2:$A$1206,Raw!L1746,Property_Manual!$B$2:$B$1206,Raw!M1746,Property_Manual!$C$2:$C$1206,Raw!N1746,Property_Manual!$D$2:$D$1206,Raw!O1746,Property_Manual!$F$2:$F$1206,"x")</f>
        <v>0</v>
      </c>
      <c r="AW1746" t="str">
        <f t="shared" si="865"/>
        <v>"LiveAnimals","PieceLiveAnimals","speciesCommonName","","string",50,"LiveAnimals subclass of Piece","Species common name (box 8)","true","false","","https://onerecord.iata.org/ns/cargo#PieceLiveAnimals","https://onerecord.iata.org/ns/cargo#speciesCommonName","http://www.w3.org/2001/XMLSchema#string"</v>
      </c>
      <c r="AX1746" t="str">
        <f t="shared" si="866"/>
        <v/>
      </c>
      <c r="AY1746" t="str">
        <f t="shared" si="867"/>
        <v/>
      </c>
    </row>
    <row r="1747" spans="1:51" x14ac:dyDescent="0.2">
      <c r="A1747" s="5" t="s">
        <v>1254</v>
      </c>
      <c r="B1747" s="5" t="s">
        <v>1199</v>
      </c>
      <c r="C1747" s="5" t="s">
        <v>204</v>
      </c>
      <c r="D1747" s="5" t="s">
        <v>487</v>
      </c>
      <c r="F1747" s="5" t="s">
        <v>6</v>
      </c>
      <c r="I1747" t="s">
        <v>461</v>
      </c>
      <c r="J1747" s="5" t="s">
        <v>488</v>
      </c>
      <c r="K1747" s="5"/>
      <c r="L1747" t="str">
        <f t="shared" si="837"/>
        <v>PieceLiveAnimals</v>
      </c>
      <c r="M1747" t="str">
        <f t="shared" si="838"/>
        <v>speciesScientificName</v>
      </c>
      <c r="N1747" t="str">
        <f t="shared" si="839"/>
        <v>string</v>
      </c>
      <c r="O1747" t="str">
        <f t="shared" si="840"/>
        <v/>
      </c>
      <c r="P1747" t="str">
        <f t="shared" si="841"/>
        <v/>
      </c>
      <c r="Q1747" t="str">
        <f t="shared" si="842"/>
        <v>Object</v>
      </c>
      <c r="R1747" t="str">
        <f t="shared" si="843"/>
        <v>"LiveAnimals"</v>
      </c>
      <c r="S1747" t="str">
        <f t="shared" si="844"/>
        <v>"PieceLiveAnimals"</v>
      </c>
      <c r="T1747" t="str">
        <f t="shared" si="845"/>
        <v>"speciesScientificName"</v>
      </c>
      <c r="U1747" t="str">
        <f t="shared" si="846"/>
        <v>""</v>
      </c>
      <c r="V1747" t="str">
        <f t="shared" si="847"/>
        <v>"string"</v>
      </c>
      <c r="W1747">
        <f>IF($A1747="Implicit","",COUNTIFS($C$8:C1747,C1747,$A$8:A1747,"Explicit"))</f>
        <v>51</v>
      </c>
      <c r="X1747" t="str">
        <f t="shared" si="848"/>
        <v>"LiveAnimals subclass of Piece"</v>
      </c>
      <c r="Y1747" t="str">
        <f t="shared" si="849"/>
        <v>"Species scientific name (box 7)"</v>
      </c>
      <c r="Z1747" t="str">
        <f t="shared" si="850"/>
        <v>"true"</v>
      </c>
      <c r="AA1747" t="str">
        <f t="shared" si="851"/>
        <v>"false"</v>
      </c>
      <c r="AB1747" t="str">
        <f t="shared" si="852"/>
        <v>""</v>
      </c>
      <c r="AC1747" t="str">
        <f t="shared" si="853"/>
        <v>"https://onerecord.iata.org/ns/cargo#PieceLiveAnimals"</v>
      </c>
      <c r="AD1747" t="str">
        <f t="shared" si="854"/>
        <v>"https://onerecord.iata.org/ns/cargo#speciesScientificName"</v>
      </c>
      <c r="AE1747" t="str">
        <f t="shared" si="855"/>
        <v>"http://www.w3.org/2001/XMLSchema#string"</v>
      </c>
      <c r="AF1747" t="str">
        <f t="shared" si="856"/>
        <v>"LiveAnimals","PieceLiveAnimals","speciesScientificName","","string",51,"LiveAnimals subclass of Piece","Species scientific name (box 7)","true","false","","https://onerecord.iata.org/ns/cargo#PieceLiveAnimals","https://onerecord.iata.org/ns/cargo#speciesScientificName","http://www.w3.org/2001/XMLSchema#string"</v>
      </c>
      <c r="AG1747" t="str">
        <f t="shared" si="857"/>
        <v>"LiveAnimals.PieceLiveAnimals"</v>
      </c>
      <c r="AH1747" t="str">
        <f t="shared" si="858"/>
        <v>"speciesScientificName"</v>
      </c>
      <c r="AI1747" t="str">
        <f t="shared" si="859"/>
        <v>".string"</v>
      </c>
      <c r="AJ1747" t="str">
        <f t="shared" si="860"/>
        <v>""</v>
      </c>
      <c r="AK1747" t="str">
        <f t="shared" si="861"/>
        <v>"hasMany"</v>
      </c>
      <c r="AL1747" t="str">
        <f t="shared" si="862"/>
        <v>"LiveAnimals.PieceLiveAnimals","speciesScientificName",".string","","hasMany"</v>
      </c>
      <c r="AN1747">
        <f>COUNTIF(View_conceptual!G:G,L1747)</f>
        <v>0</v>
      </c>
      <c r="AO1747">
        <f>COUNTIF(View_conceptual!H:H,L1747)+COUNTIF(View_conceptual!I:I,N1747)</f>
        <v>0</v>
      </c>
      <c r="AQ1747" t="str">
        <f t="shared" si="863"/>
        <v/>
      </c>
      <c r="AR1747" t="str">
        <f t="shared" si="864"/>
        <v/>
      </c>
      <c r="AT1747">
        <f>COUNTIF(View_full!G:G,L1747)</f>
        <v>1</v>
      </c>
      <c r="AU1747">
        <f>COUNTIF(View_full!H:H,L1747)+COUNTIF(View_full!I:I,N1747)</f>
        <v>0</v>
      </c>
      <c r="AV1747">
        <f>COUNTIFS(Property_Manual!$A$2:$A$1206,Raw!L1747,Property_Manual!$B$2:$B$1206,Raw!M1747,Property_Manual!$C$2:$C$1206,Raw!N1747,Property_Manual!$D$2:$D$1206,Raw!O1747,Property_Manual!$F$2:$F$1206,"x")</f>
        <v>0</v>
      </c>
      <c r="AW1747" t="str">
        <f t="shared" si="865"/>
        <v>"LiveAnimals","PieceLiveAnimals","speciesScientificName","","string",51,"LiveAnimals subclass of Piece","Species scientific name (box 7)","true","false","","https://onerecord.iata.org/ns/cargo#PieceLiveAnimals","https://onerecord.iata.org/ns/cargo#speciesScientificName","http://www.w3.org/2001/XMLSchema#string"</v>
      </c>
      <c r="AX1747" t="str">
        <f t="shared" si="866"/>
        <v/>
      </c>
      <c r="AY1747" t="str">
        <f t="shared" si="867"/>
        <v/>
      </c>
    </row>
    <row r="1748" spans="1:51" x14ac:dyDescent="0.2">
      <c r="A1748" s="5" t="s">
        <v>1254</v>
      </c>
      <c r="B1748" s="5" t="s">
        <v>1201</v>
      </c>
      <c r="C1748" s="5" t="s">
        <v>306</v>
      </c>
      <c r="D1748" s="5" t="s">
        <v>346</v>
      </c>
      <c r="E1748" t="s">
        <v>1201</v>
      </c>
      <c r="F1748" s="5" t="s">
        <v>292</v>
      </c>
      <c r="G1748">
        <v>1</v>
      </c>
      <c r="H1748" t="s">
        <v>305</v>
      </c>
      <c r="I1748" t="s">
        <v>734</v>
      </c>
      <c r="J1748" s="5" t="s">
        <v>2190</v>
      </c>
      <c r="K1748" s="5"/>
      <c r="L1748" t="str">
        <f t="shared" si="837"/>
        <v>Price</v>
      </c>
      <c r="M1748" t="str">
        <f t="shared" si="838"/>
        <v>forBookingOption</v>
      </c>
      <c r="N1748" t="str">
        <f t="shared" si="839"/>
        <v>BookingOption</v>
      </c>
      <c r="O1748" t="str">
        <f t="shared" si="840"/>
        <v>price</v>
      </c>
      <c r="P1748" t="str">
        <f t="shared" si="841"/>
        <v/>
      </c>
      <c r="Q1748" t="str">
        <f t="shared" si="842"/>
        <v>Object</v>
      </c>
      <c r="R1748" t="str">
        <f t="shared" si="843"/>
        <v>"Distribution"</v>
      </c>
      <c r="S1748" t="str">
        <f t="shared" si="844"/>
        <v>"Price"</v>
      </c>
      <c r="T1748" t="str">
        <f t="shared" si="845"/>
        <v>"forBookingOption"</v>
      </c>
      <c r="U1748" t="str">
        <f t="shared" si="846"/>
        <v>"Distribution"</v>
      </c>
      <c r="V1748" t="str">
        <f t="shared" si="847"/>
        <v>"BookingOption"</v>
      </c>
      <c r="W1748">
        <f>IF($A1748="Implicit","",COUNTIFS($C$8:C1748,C1748,$A$8:A1748,"Explicit"))</f>
        <v>1</v>
      </c>
      <c r="X1748" t="str">
        <f t="shared" si="848"/>
        <v>"Price associated to the offer/booking"</v>
      </c>
      <c r="Y1748" t="str">
        <f t="shared" si="849"/>
        <v>"Reference to the BookingOption the LogisticsObject is detailing"</v>
      </c>
      <c r="Z1748" t="str">
        <f t="shared" si="850"/>
        <v>"false"</v>
      </c>
      <c r="AA1748" t="str">
        <f t="shared" si="851"/>
        <v>"false"</v>
      </c>
      <c r="AB1748" t="str">
        <f t="shared" si="852"/>
        <v>""</v>
      </c>
      <c r="AC1748" t="str">
        <f t="shared" si="853"/>
        <v>"https://onerecord.iata.org/ns/cargo#Price"</v>
      </c>
      <c r="AD1748" t="str">
        <f t="shared" si="854"/>
        <v>"https://onerecord.iata.org/ns/cargo#forBookingOption"</v>
      </c>
      <c r="AE1748" t="str">
        <f t="shared" si="855"/>
        <v>"https://onerecord.iata.org/ns/cargo#BookingOption"</v>
      </c>
      <c r="AF1748" t="str">
        <f t="shared" si="856"/>
        <v>"Distribution","Price","forBookingOption","Distribution","BookingOption",1,"Price associated to the offer/booking","Reference to the BookingOption the LogisticsObject is detailing","false","false","","https://onerecord.iata.org/ns/cargo#Price","https://onerecord.iata.org/ns/cargo#forBookingOption","https://onerecord.iata.org/ns/cargo#BookingOption"</v>
      </c>
      <c r="AG1748" t="str">
        <f t="shared" si="857"/>
        <v>"Distribution.Price"</v>
      </c>
      <c r="AH1748" t="str">
        <f t="shared" si="858"/>
        <v>"forBookingOption"</v>
      </c>
      <c r="AI1748" t="str">
        <f t="shared" si="859"/>
        <v>"Distribution.BookingOption"</v>
      </c>
      <c r="AJ1748" t="str">
        <f t="shared" si="860"/>
        <v>"price"</v>
      </c>
      <c r="AK1748" t="str">
        <f t="shared" si="861"/>
        <v>"hasOne"</v>
      </c>
      <c r="AL1748" t="str">
        <f t="shared" si="862"/>
        <v>"Distribution.Price","forBookingOption","Distribution.BookingOption","price","hasOne"</v>
      </c>
      <c r="AN1748">
        <f>COUNTIF(View_conceptual!G:G,L1748)</f>
        <v>0</v>
      </c>
      <c r="AO1748">
        <f>COUNTIF(View_conceptual!H:H,L1748)+COUNTIF(View_conceptual!I:I,N1748)</f>
        <v>0</v>
      </c>
      <c r="AQ1748" t="str">
        <f t="shared" si="863"/>
        <v/>
      </c>
      <c r="AR1748" t="str">
        <f t="shared" si="864"/>
        <v/>
      </c>
      <c r="AT1748">
        <f>COUNTIF(View_full!G:G,L1748)</f>
        <v>1</v>
      </c>
      <c r="AU1748">
        <f>COUNTIF(View_full!H:H,L1748)+COUNTIF(View_full!I:I,N1748)</f>
        <v>2</v>
      </c>
      <c r="AV1748">
        <f>COUNTIFS(Property_Manual!$A$2:$A$1206,Raw!L1748,Property_Manual!$B$2:$B$1206,Raw!M1748,Property_Manual!$C$2:$C$1206,Raw!N1748,Property_Manual!$D$2:$D$1206,Raw!O1748,Property_Manual!$F$2:$F$1206,"x")</f>
        <v>1</v>
      </c>
      <c r="AW1748" t="str">
        <f t="shared" si="865"/>
        <v>"Distribution","Price","forBookingOption","Distribution","BookingOption",1,"Price associated to the offer/booking","Reference to the BookingOption the LogisticsObject is detailing","false","false","","https://onerecord.iata.org/ns/cargo#Price","https://onerecord.iata.org/ns/cargo#forBookingOption","https://onerecord.iata.org/ns/cargo#BookingOption"</v>
      </c>
      <c r="AX1748" t="str">
        <f t="shared" si="866"/>
        <v>"Distribution.Price","forBookingOption","Distribution.BookingOption","price","hasOne"</v>
      </c>
      <c r="AY1748" t="str">
        <f t="shared" si="867"/>
        <v>"Distribution.Price","forBookingOption","Distribution.BookingOption","price","hasOne"</v>
      </c>
    </row>
    <row r="1749" spans="1:51" x14ac:dyDescent="0.2">
      <c r="A1749" s="5" t="s">
        <v>1255</v>
      </c>
      <c r="B1749" s="5" t="s">
        <v>1201</v>
      </c>
      <c r="C1749" s="5" t="s">
        <v>306</v>
      </c>
      <c r="D1749" s="5" t="s">
        <v>346</v>
      </c>
      <c r="E1749" t="s">
        <v>1201</v>
      </c>
      <c r="F1749" s="5" t="s">
        <v>292</v>
      </c>
      <c r="G1749">
        <v>1</v>
      </c>
      <c r="H1749" t="s">
        <v>305</v>
      </c>
      <c r="I1749" t="s">
        <v>734</v>
      </c>
      <c r="J1749" s="5" t="s">
        <v>2190</v>
      </c>
      <c r="K1749" s="5"/>
      <c r="L1749" t="str">
        <f t="shared" si="837"/>
        <v>Price</v>
      </c>
      <c r="M1749" t="str">
        <f t="shared" si="838"/>
        <v>forBookingOption</v>
      </c>
      <c r="N1749" t="str">
        <f t="shared" si="839"/>
        <v>BookingOption</v>
      </c>
      <c r="O1749" t="str">
        <f t="shared" si="840"/>
        <v>price</v>
      </c>
      <c r="P1749" t="str">
        <f t="shared" si="841"/>
        <v/>
      </c>
      <c r="Q1749" t="str">
        <f t="shared" si="842"/>
        <v>Object</v>
      </c>
      <c r="R1749" t="str">
        <f t="shared" si="843"/>
        <v/>
      </c>
      <c r="S1749" t="str">
        <f t="shared" si="844"/>
        <v/>
      </c>
      <c r="T1749" t="str">
        <f t="shared" si="845"/>
        <v/>
      </c>
      <c r="U1749" t="str">
        <f t="shared" si="846"/>
        <v/>
      </c>
      <c r="V1749" t="str">
        <f t="shared" si="847"/>
        <v/>
      </c>
      <c r="W1749" t="str">
        <f>IF($A1749="Implicit","",COUNTIFS($C$8:C1749,C1749,$A$8:A1749,"Explicit"))</f>
        <v/>
      </c>
      <c r="X1749" t="str">
        <f t="shared" si="848"/>
        <v/>
      </c>
      <c r="Y1749" t="str">
        <f t="shared" si="849"/>
        <v/>
      </c>
      <c r="Z1749" t="str">
        <f t="shared" si="850"/>
        <v/>
      </c>
      <c r="AA1749" t="str">
        <f t="shared" si="851"/>
        <v/>
      </c>
      <c r="AB1749" t="str">
        <f t="shared" si="852"/>
        <v/>
      </c>
      <c r="AC1749" t="str">
        <f t="shared" si="853"/>
        <v/>
      </c>
      <c r="AD1749" t="str">
        <f t="shared" si="854"/>
        <v/>
      </c>
      <c r="AE1749" t="str">
        <f t="shared" si="855"/>
        <v/>
      </c>
      <c r="AF1749" t="str">
        <f t="shared" si="856"/>
        <v/>
      </c>
      <c r="AG1749" t="str">
        <f t="shared" si="857"/>
        <v>"Distribution.Price"</v>
      </c>
      <c r="AH1749" t="str">
        <f t="shared" si="858"/>
        <v>"forBookingOption"</v>
      </c>
      <c r="AI1749" t="str">
        <f t="shared" si="859"/>
        <v>"Distribution.BookingOption"</v>
      </c>
      <c r="AJ1749" t="str">
        <f t="shared" si="860"/>
        <v>"price"</v>
      </c>
      <c r="AK1749" t="str">
        <f t="shared" si="861"/>
        <v>"hasOne"</v>
      </c>
      <c r="AL1749" t="str">
        <f t="shared" si="862"/>
        <v>"Distribution.Price","forBookingOption","Distribution.BookingOption","price","hasOne"</v>
      </c>
      <c r="AN1749">
        <f>COUNTIF(View_conceptual!G:G,L1749)</f>
        <v>0</v>
      </c>
      <c r="AO1749">
        <f>COUNTIF(View_conceptual!H:H,L1749)+COUNTIF(View_conceptual!I:I,N1749)</f>
        <v>0</v>
      </c>
      <c r="AQ1749" t="str">
        <f t="shared" si="863"/>
        <v/>
      </c>
      <c r="AR1749" t="str">
        <f t="shared" si="864"/>
        <v/>
      </c>
      <c r="AT1749">
        <f>COUNTIF(View_full!G:G,L1749)</f>
        <v>1</v>
      </c>
      <c r="AU1749">
        <f>COUNTIF(View_full!H:H,L1749)+COUNTIF(View_full!I:I,N1749)</f>
        <v>2</v>
      </c>
      <c r="AV1749">
        <f>COUNTIFS(Property_Manual!$A$2:$A$1206,Raw!L1749,Property_Manual!$B$2:$B$1206,Raw!M1749,Property_Manual!$C$2:$C$1206,Raw!N1749,Property_Manual!$D$2:$D$1206,Raw!O1749,Property_Manual!$F$2:$F$1206,"x")</f>
        <v>1</v>
      </c>
      <c r="AW1749" t="str">
        <f t="shared" si="865"/>
        <v/>
      </c>
      <c r="AX1749" t="str">
        <f t="shared" si="866"/>
        <v>"Distribution.Price","forBookingOption","Distribution.BookingOption","price","hasOne"</v>
      </c>
      <c r="AY1749" t="str">
        <f t="shared" si="867"/>
        <v>"Distribution.Price","forBookingOption","Distribution.BookingOption","price","hasOne"</v>
      </c>
    </row>
    <row r="1750" spans="1:51" x14ac:dyDescent="0.2">
      <c r="A1750" s="5" t="s">
        <v>1254</v>
      </c>
      <c r="B1750" s="5" t="s">
        <v>1201</v>
      </c>
      <c r="C1750" s="5" t="s">
        <v>306</v>
      </c>
      <c r="D1750" s="5" t="s">
        <v>38</v>
      </c>
      <c r="E1750" t="s">
        <v>1209</v>
      </c>
      <c r="F1750" s="5" t="s">
        <v>23</v>
      </c>
      <c r="H1750" t="s">
        <v>415</v>
      </c>
      <c r="I1750" t="s">
        <v>734</v>
      </c>
      <c r="J1750" s="5" t="s">
        <v>39</v>
      </c>
      <c r="K1750" s="5"/>
      <c r="L1750" t="str">
        <f t="shared" si="837"/>
        <v>Price</v>
      </c>
      <c r="M1750" t="str">
        <f t="shared" si="838"/>
        <v>checks</v>
      </c>
      <c r="N1750" t="str">
        <f t="shared" si="839"/>
        <v>Check</v>
      </c>
      <c r="O1750" t="str">
        <f t="shared" si="840"/>
        <v>checkedObject</v>
      </c>
      <c r="P1750" t="str">
        <f t="shared" si="841"/>
        <v/>
      </c>
      <c r="Q1750" t="str">
        <f t="shared" si="842"/>
        <v>Object</v>
      </c>
      <c r="R1750" t="str">
        <f t="shared" si="843"/>
        <v>"Distribution"</v>
      </c>
      <c r="S1750" t="str">
        <f t="shared" si="844"/>
        <v>"Price"</v>
      </c>
      <c r="T1750" t="str">
        <f t="shared" si="845"/>
        <v>"checks"</v>
      </c>
      <c r="U1750" t="str">
        <f t="shared" si="846"/>
        <v>"Action"</v>
      </c>
      <c r="V1750" t="str">
        <f t="shared" si="847"/>
        <v>"Check"</v>
      </c>
      <c r="W1750">
        <f>IF($A1750="Implicit","",COUNTIFS($C$8:C1750,C1750,$A$8:A1750,"Explicit"))</f>
        <v>2</v>
      </c>
      <c r="X1750" t="str">
        <f t="shared" si="848"/>
        <v>"Price associated to the offer/booking"</v>
      </c>
      <c r="Y1750" t="str">
        <f t="shared" si="849"/>
        <v>"References to the CheckActions performed on the object"</v>
      </c>
      <c r="Z1750" t="str">
        <f t="shared" si="850"/>
        <v>"true"</v>
      </c>
      <c r="AA1750" t="str">
        <f t="shared" si="851"/>
        <v>"false"</v>
      </c>
      <c r="AB1750" t="str">
        <f t="shared" si="852"/>
        <v>""</v>
      </c>
      <c r="AC1750" t="str">
        <f t="shared" si="853"/>
        <v>"https://onerecord.iata.org/ns/cargo#Price"</v>
      </c>
      <c r="AD1750" t="str">
        <f t="shared" si="854"/>
        <v>"https://onerecord.iata.org/ns/cargo#checks"</v>
      </c>
      <c r="AE1750" t="str">
        <f t="shared" si="855"/>
        <v>"https://onerecord.iata.org/ns/cargo#Check"</v>
      </c>
      <c r="AF1750" t="str">
        <f t="shared" si="856"/>
        <v>"Distribution","Price","checks","Action","Check",2,"Price associated to the offer/booking","References to the CheckActions performed on the object","true","false","","https://onerecord.iata.org/ns/cargo#Price","https://onerecord.iata.org/ns/cargo#checks","https://onerecord.iata.org/ns/cargo#Check"</v>
      </c>
      <c r="AG1750" t="str">
        <f t="shared" si="857"/>
        <v>"Distribution.Price"</v>
      </c>
      <c r="AH1750" t="str">
        <f t="shared" si="858"/>
        <v>"checks"</v>
      </c>
      <c r="AI1750" t="str">
        <f t="shared" si="859"/>
        <v>"Action.Check"</v>
      </c>
      <c r="AJ1750" t="str">
        <f t="shared" si="860"/>
        <v>"checkedObject"</v>
      </c>
      <c r="AK1750" t="str">
        <f t="shared" si="861"/>
        <v>"hasMany"</v>
      </c>
      <c r="AL1750" t="str">
        <f t="shared" si="862"/>
        <v>"Distribution.Price","checks","Action.Check","checkedObject","hasMany"</v>
      </c>
      <c r="AN1750">
        <f>COUNTIF(View_conceptual!G:G,L1750)</f>
        <v>0</v>
      </c>
      <c r="AO1750">
        <f>COUNTIF(View_conceptual!H:H,L1750)+COUNTIF(View_conceptual!I:I,N1750)</f>
        <v>0</v>
      </c>
      <c r="AQ1750" t="str">
        <f t="shared" si="863"/>
        <v/>
      </c>
      <c r="AR1750" t="str">
        <f t="shared" si="864"/>
        <v/>
      </c>
      <c r="AT1750">
        <f>COUNTIF(View_full!G:G,L1750)</f>
        <v>1</v>
      </c>
      <c r="AU1750">
        <f>COUNTIF(View_full!H:H,L1750)+COUNTIF(View_full!I:I,N1750)</f>
        <v>1</v>
      </c>
      <c r="AV1750">
        <f>COUNTIFS(Property_Manual!$A$2:$A$1206,Raw!L1750,Property_Manual!$B$2:$B$1206,Raw!M1750,Property_Manual!$C$2:$C$1206,Raw!N1750,Property_Manual!$D$2:$D$1206,Raw!O1750,Property_Manual!$F$2:$F$1206,"x")</f>
        <v>0</v>
      </c>
      <c r="AW1750" t="str">
        <f t="shared" si="865"/>
        <v>"Distribution","Price","checks","Action","Check",2,"Price associated to the offer/booking","References to the CheckActions performed on the object","true","false","","https://onerecord.iata.org/ns/cargo#Price","https://onerecord.iata.org/ns/cargo#checks","https://onerecord.iata.org/ns/cargo#Check"</v>
      </c>
      <c r="AX1750" t="str">
        <f t="shared" si="866"/>
        <v/>
      </c>
      <c r="AY1750" t="str">
        <f t="shared" si="867"/>
        <v/>
      </c>
    </row>
    <row r="1751" spans="1:51" x14ac:dyDescent="0.2">
      <c r="A1751" s="5" t="s">
        <v>1254</v>
      </c>
      <c r="B1751" s="5" t="s">
        <v>1201</v>
      </c>
      <c r="C1751" s="5" t="s">
        <v>306</v>
      </c>
      <c r="D1751" s="5" t="s">
        <v>43</v>
      </c>
      <c r="E1751" t="s">
        <v>1198</v>
      </c>
      <c r="F1751" s="5" t="s">
        <v>44</v>
      </c>
      <c r="H1751" t="s">
        <v>654</v>
      </c>
      <c r="I1751" t="s">
        <v>734</v>
      </c>
      <c r="J1751" s="5" t="s">
        <v>45</v>
      </c>
      <c r="K1751" s="5"/>
      <c r="L1751" t="str">
        <f t="shared" si="837"/>
        <v>Price</v>
      </c>
      <c r="M1751" t="str">
        <f t="shared" si="838"/>
        <v>externalReferences</v>
      </c>
      <c r="N1751" t="str">
        <f t="shared" si="839"/>
        <v>ExternalReference</v>
      </c>
      <c r="O1751" t="str">
        <f t="shared" si="840"/>
        <v>referenceForObjects</v>
      </c>
      <c r="P1751" t="str">
        <f t="shared" si="841"/>
        <v/>
      </c>
      <c r="Q1751" t="str">
        <f t="shared" si="842"/>
        <v>Object</v>
      </c>
      <c r="R1751" t="str">
        <f t="shared" si="843"/>
        <v>"Distribution"</v>
      </c>
      <c r="S1751" t="str">
        <f t="shared" si="844"/>
        <v>"Price"</v>
      </c>
      <c r="T1751" t="str">
        <f t="shared" si="845"/>
        <v>"externalReferences"</v>
      </c>
      <c r="U1751" t="str">
        <f t="shared" si="846"/>
        <v>"Common"</v>
      </c>
      <c r="V1751" t="str">
        <f t="shared" si="847"/>
        <v>"ExternalReference"</v>
      </c>
      <c r="W1751">
        <f>IF($A1751="Implicit","",COUNTIFS($C$8:C1751,C1751,$A$8:A1751,"Explicit"))</f>
        <v>3</v>
      </c>
      <c r="X1751" t="str">
        <f t="shared" si="848"/>
        <v>"Price associated to the offer/booking"</v>
      </c>
      <c r="Y1751" t="str">
        <f t="shared" si="849"/>
        <v>"References to all associated ExternalReferences"</v>
      </c>
      <c r="Z1751" t="str">
        <f t="shared" si="850"/>
        <v>"true"</v>
      </c>
      <c r="AA1751" t="str">
        <f t="shared" si="851"/>
        <v>"false"</v>
      </c>
      <c r="AB1751" t="str">
        <f t="shared" si="852"/>
        <v>""</v>
      </c>
      <c r="AC1751" t="str">
        <f t="shared" si="853"/>
        <v>"https://onerecord.iata.org/ns/cargo#Price"</v>
      </c>
      <c r="AD1751" t="str">
        <f t="shared" si="854"/>
        <v>"https://onerecord.iata.org/ns/cargo#externalReferences"</v>
      </c>
      <c r="AE1751" t="str">
        <f t="shared" si="855"/>
        <v>"https://onerecord.iata.org/ns/cargo#ExternalReference"</v>
      </c>
      <c r="AF1751" t="str">
        <f t="shared" si="856"/>
        <v>"Distribution","Price","externalReferences","Common","ExternalReference",3,"Price associated to the offer/booking","References to all associated ExternalReferences","true","false","","https://onerecord.iata.org/ns/cargo#Price","https://onerecord.iata.org/ns/cargo#externalReferences","https://onerecord.iata.org/ns/cargo#ExternalReference"</v>
      </c>
      <c r="AG1751" t="str">
        <f t="shared" si="857"/>
        <v>"Distribution.Price"</v>
      </c>
      <c r="AH1751" t="str">
        <f t="shared" si="858"/>
        <v>"externalReferences"</v>
      </c>
      <c r="AI1751" t="str">
        <f t="shared" si="859"/>
        <v>"Common.ExternalReference"</v>
      </c>
      <c r="AJ1751" t="str">
        <f t="shared" si="860"/>
        <v>"referenceForObjects"</v>
      </c>
      <c r="AK1751" t="str">
        <f t="shared" si="861"/>
        <v>"hasMany"</v>
      </c>
      <c r="AL1751" t="str">
        <f t="shared" si="862"/>
        <v>"Distribution.Price","externalReferences","Common.ExternalReference","referenceForObjects","hasMany"</v>
      </c>
      <c r="AN1751">
        <f>COUNTIF(View_conceptual!G:G,L1751)</f>
        <v>0</v>
      </c>
      <c r="AO1751">
        <f>COUNTIF(View_conceptual!H:H,L1751)+COUNTIF(View_conceptual!I:I,N1751)</f>
        <v>0</v>
      </c>
      <c r="AQ1751" t="str">
        <f t="shared" si="863"/>
        <v/>
      </c>
      <c r="AR1751" t="str">
        <f t="shared" si="864"/>
        <v/>
      </c>
      <c r="AT1751">
        <f>COUNTIF(View_full!G:G,L1751)</f>
        <v>1</v>
      </c>
      <c r="AU1751">
        <f>COUNTIF(View_full!H:H,L1751)+COUNTIF(View_full!I:I,N1751)</f>
        <v>1</v>
      </c>
      <c r="AV1751">
        <f>COUNTIFS(Property_Manual!$A$2:$A$1206,Raw!L1751,Property_Manual!$B$2:$B$1206,Raw!M1751,Property_Manual!$C$2:$C$1206,Raw!N1751,Property_Manual!$D$2:$D$1206,Raw!O1751,Property_Manual!$F$2:$F$1206,"x")</f>
        <v>0</v>
      </c>
      <c r="AW1751" t="str">
        <f t="shared" si="865"/>
        <v>"Distribution","Price","externalReferences","Common","ExternalReference",3,"Price associated to the offer/booking","References to all associated ExternalReferences","true","false","","https://onerecord.iata.org/ns/cargo#Price","https://onerecord.iata.org/ns/cargo#externalReferences","https://onerecord.iata.org/ns/cargo#ExternalReference"</v>
      </c>
      <c r="AX1751" t="str">
        <f t="shared" si="866"/>
        <v/>
      </c>
      <c r="AY1751" t="str">
        <f t="shared" si="867"/>
        <v/>
      </c>
    </row>
    <row r="1752" spans="1:51" x14ac:dyDescent="0.2">
      <c r="A1752" s="5" t="s">
        <v>1254</v>
      </c>
      <c r="B1752" s="5" t="s">
        <v>1201</v>
      </c>
      <c r="C1752" s="5" t="s">
        <v>306</v>
      </c>
      <c r="D1752" s="5" t="s">
        <v>735</v>
      </c>
      <c r="E1752" t="s">
        <v>1197</v>
      </c>
      <c r="F1752" s="5" t="s">
        <v>2228</v>
      </c>
      <c r="G1752">
        <v>1</v>
      </c>
      <c r="I1752" t="s">
        <v>734</v>
      </c>
      <c r="J1752" s="5" t="s">
        <v>736</v>
      </c>
      <c r="K1752" s="5"/>
      <c r="L1752" t="str">
        <f t="shared" si="837"/>
        <v>Price</v>
      </c>
      <c r="M1752" t="str">
        <f t="shared" si="838"/>
        <v>chargeCode</v>
      </c>
      <c r="N1752" t="str">
        <f t="shared" si="839"/>
        <v>ChargeCode</v>
      </c>
      <c r="O1752" t="str">
        <f t="shared" si="840"/>
        <v/>
      </c>
      <c r="P1752" t="str">
        <f t="shared" si="841"/>
        <v/>
      </c>
      <c r="Q1752" t="str">
        <f t="shared" si="842"/>
        <v>Object</v>
      </c>
      <c r="R1752" t="str">
        <f t="shared" si="843"/>
        <v>"Distribution"</v>
      </c>
      <c r="S1752" t="str">
        <f t="shared" si="844"/>
        <v>"Price"</v>
      </c>
      <c r="T1752" t="str">
        <f t="shared" si="845"/>
        <v>"chargeCode"</v>
      </c>
      <c r="U1752" t="str">
        <f t="shared" si="846"/>
        <v>"CodeList"</v>
      </c>
      <c r="V1752" t="str">
        <f t="shared" si="847"/>
        <v>"ChargeCode"</v>
      </c>
      <c r="W1752">
        <f>IF($A1752="Implicit","",COUNTIFS($C$8:C1752,C1752,$A$8:A1752,"Explicit"))</f>
        <v>4</v>
      </c>
      <c r="X1752" t="str">
        <f t="shared" si="848"/>
        <v>"Price associated to the offer/booking"</v>
      </c>
      <c r="Y1752" t="str">
        <f t="shared" si="849"/>
        <v>"Charge code; refer to CargoXML Code List 1.1"</v>
      </c>
      <c r="Z1752" t="str">
        <f t="shared" si="850"/>
        <v>"false"</v>
      </c>
      <c r="AA1752" t="str">
        <f t="shared" si="851"/>
        <v>"true"</v>
      </c>
      <c r="AB1752" t="str">
        <f t="shared" si="852"/>
        <v>""</v>
      </c>
      <c r="AC1752" t="str">
        <f t="shared" si="853"/>
        <v>"https://onerecord.iata.org/ns/cargo#Price"</v>
      </c>
      <c r="AD1752" t="str">
        <f t="shared" si="854"/>
        <v>"https://onerecord.iata.org/ns/cargo#chargeCode"</v>
      </c>
      <c r="AE1752" t="str">
        <f t="shared" si="855"/>
        <v>"https://onerecord.iata.org/ns/code-lists/ChargeCode"</v>
      </c>
      <c r="AF1752" t="str">
        <f t="shared" si="856"/>
        <v>"Distribution","Price","chargeCode","CodeList","ChargeCode",4,"Price associated to the offer/booking","Charge code; refer to CargoXML Code List 1.1","false","true","","https://onerecord.iata.org/ns/cargo#Price","https://onerecord.iata.org/ns/cargo#chargeCode","https://onerecord.iata.org/ns/code-lists/ChargeCode"</v>
      </c>
      <c r="AG1752" t="str">
        <f t="shared" si="857"/>
        <v>"Distribution.Price"</v>
      </c>
      <c r="AH1752" t="str">
        <f t="shared" si="858"/>
        <v>"chargeCode"</v>
      </c>
      <c r="AI1752" t="str">
        <f t="shared" si="859"/>
        <v>"CodeList.ChargeCode"</v>
      </c>
      <c r="AJ1752" t="str">
        <f t="shared" si="860"/>
        <v>""</v>
      </c>
      <c r="AK1752" t="str">
        <f t="shared" si="861"/>
        <v>"hasOne"</v>
      </c>
      <c r="AL1752" t="str">
        <f t="shared" si="862"/>
        <v>"Distribution.Price","chargeCode","CodeList.ChargeCode","","hasOne"</v>
      </c>
      <c r="AN1752">
        <f>COUNTIF(View_conceptual!G:G,L1752)</f>
        <v>0</v>
      </c>
      <c r="AO1752">
        <f>COUNTIF(View_conceptual!H:H,L1752)+COUNTIF(View_conceptual!I:I,N1752)</f>
        <v>0</v>
      </c>
      <c r="AQ1752" t="str">
        <f t="shared" si="863"/>
        <v/>
      </c>
      <c r="AR1752" t="str">
        <f t="shared" si="864"/>
        <v/>
      </c>
      <c r="AT1752">
        <f>COUNTIF(View_full!G:G,L1752)</f>
        <v>1</v>
      </c>
      <c r="AU1752">
        <f>COUNTIF(View_full!H:H,L1752)+COUNTIF(View_full!I:I,N1752)</f>
        <v>1</v>
      </c>
      <c r="AV1752">
        <f>COUNTIFS(Property_Manual!$A$2:$A$1206,Raw!L1752,Property_Manual!$B$2:$B$1206,Raw!M1752,Property_Manual!$C$2:$C$1206,Raw!N1752,Property_Manual!$D$2:$D$1206,Raw!O1752,Property_Manual!$F$2:$F$1206,"x")</f>
        <v>0</v>
      </c>
      <c r="AW1752" t="str">
        <f t="shared" si="865"/>
        <v>"Distribution","Price","chargeCode","CodeList","ChargeCode",4,"Price associated to the offer/booking","Charge code; refer to CargoXML Code List 1.1","false","true","","https://onerecord.iata.org/ns/cargo#Price","https://onerecord.iata.org/ns/cargo#chargeCode","https://onerecord.iata.org/ns/code-lists/ChargeCode"</v>
      </c>
      <c r="AX1752" t="str">
        <f t="shared" si="866"/>
        <v/>
      </c>
      <c r="AY1752" t="str">
        <f t="shared" si="867"/>
        <v/>
      </c>
    </row>
    <row r="1753" spans="1:51" x14ac:dyDescent="0.2">
      <c r="A1753" s="5" t="s">
        <v>1254</v>
      </c>
      <c r="B1753" s="5" t="s">
        <v>1201</v>
      </c>
      <c r="C1753" s="5" t="s">
        <v>306</v>
      </c>
      <c r="D1753" s="5" t="s">
        <v>737</v>
      </c>
      <c r="E1753" t="s">
        <v>1201</v>
      </c>
      <c r="F1753" s="5" t="s">
        <v>738</v>
      </c>
      <c r="H1753" t="s">
        <v>983</v>
      </c>
      <c r="I1753" t="s">
        <v>734</v>
      </c>
      <c r="J1753" s="5" t="s">
        <v>739</v>
      </c>
      <c r="K1753" s="5"/>
      <c r="L1753" t="str">
        <f t="shared" si="837"/>
        <v>Price</v>
      </c>
      <c r="M1753" t="str">
        <f t="shared" si="838"/>
        <v>ratings</v>
      </c>
      <c r="N1753" t="str">
        <f t="shared" si="839"/>
        <v>Ratings</v>
      </c>
      <c r="O1753" t="str">
        <f t="shared" si="840"/>
        <v>forPrices</v>
      </c>
      <c r="P1753" t="str">
        <f t="shared" si="841"/>
        <v/>
      </c>
      <c r="Q1753" t="str">
        <f t="shared" si="842"/>
        <v>Object</v>
      </c>
      <c r="R1753" t="str">
        <f t="shared" si="843"/>
        <v>"Distribution"</v>
      </c>
      <c r="S1753" t="str">
        <f t="shared" si="844"/>
        <v>"Price"</v>
      </c>
      <c r="T1753" t="str">
        <f t="shared" si="845"/>
        <v>"ratings"</v>
      </c>
      <c r="U1753" t="str">
        <f t="shared" si="846"/>
        <v>"Distribution"</v>
      </c>
      <c r="V1753" t="str">
        <f t="shared" si="847"/>
        <v>"Ratings"</v>
      </c>
      <c r="W1753">
        <f>IF($A1753="Implicit","",COUNTIFS($C$8:C1753,C1753,$A$8:A1753,"Explicit"))</f>
        <v>5</v>
      </c>
      <c r="X1753" t="str">
        <f t="shared" si="848"/>
        <v>"Price associated to the offer/booking"</v>
      </c>
      <c r="Y1753" t="str">
        <f t="shared" si="849"/>
        <v>"Rating used for pricing"</v>
      </c>
      <c r="Z1753" t="str">
        <f t="shared" si="850"/>
        <v>"true"</v>
      </c>
      <c r="AA1753" t="str">
        <f t="shared" si="851"/>
        <v>"false"</v>
      </c>
      <c r="AB1753" t="str">
        <f t="shared" si="852"/>
        <v>""</v>
      </c>
      <c r="AC1753" t="str">
        <f t="shared" si="853"/>
        <v>"https://onerecord.iata.org/ns/cargo#Price"</v>
      </c>
      <c r="AD1753" t="str">
        <f t="shared" si="854"/>
        <v>"https://onerecord.iata.org/ns/cargo#ratings"</v>
      </c>
      <c r="AE1753" t="str">
        <f t="shared" si="855"/>
        <v>"https://onerecord.iata.org/ns/cargo#Ratings"</v>
      </c>
      <c r="AF1753" t="str">
        <f t="shared" si="856"/>
        <v>"Distribution","Price","ratings","Distribution","Ratings",5,"Price associated to the offer/booking","Rating used for pricing","true","false","","https://onerecord.iata.org/ns/cargo#Price","https://onerecord.iata.org/ns/cargo#ratings","https://onerecord.iata.org/ns/cargo#Ratings"</v>
      </c>
      <c r="AG1753" t="str">
        <f t="shared" si="857"/>
        <v>"Distribution.Price"</v>
      </c>
      <c r="AH1753" t="str">
        <f t="shared" si="858"/>
        <v>"ratings"</v>
      </c>
      <c r="AI1753" t="str">
        <f t="shared" si="859"/>
        <v>"Distribution.Ratings"</v>
      </c>
      <c r="AJ1753" t="str">
        <f t="shared" si="860"/>
        <v>"forPrices"</v>
      </c>
      <c r="AK1753" t="str">
        <f t="shared" si="861"/>
        <v>"hasMany"</v>
      </c>
      <c r="AL1753" t="str">
        <f t="shared" si="862"/>
        <v>"Distribution.Price","ratings","Distribution.Ratings","forPrices","hasMany"</v>
      </c>
      <c r="AN1753">
        <f>COUNTIF(View_conceptual!G:G,L1753)</f>
        <v>0</v>
      </c>
      <c r="AO1753">
        <f>COUNTIF(View_conceptual!H:H,L1753)+COUNTIF(View_conceptual!I:I,N1753)</f>
        <v>0</v>
      </c>
      <c r="AQ1753" t="str">
        <f t="shared" si="863"/>
        <v/>
      </c>
      <c r="AR1753" t="str">
        <f t="shared" si="864"/>
        <v/>
      </c>
      <c r="AT1753">
        <f>COUNTIF(View_full!G:G,L1753)</f>
        <v>1</v>
      </c>
      <c r="AU1753">
        <f>COUNTIF(View_full!H:H,L1753)+COUNTIF(View_full!I:I,N1753)</f>
        <v>2</v>
      </c>
      <c r="AV1753">
        <f>COUNTIFS(Property_Manual!$A$2:$A$1206,Raw!L1753,Property_Manual!$B$2:$B$1206,Raw!M1753,Property_Manual!$C$2:$C$1206,Raw!N1753,Property_Manual!$D$2:$D$1206,Raw!O1753,Property_Manual!$F$2:$F$1206,"x")</f>
        <v>1</v>
      </c>
      <c r="AW1753" t="str">
        <f t="shared" si="865"/>
        <v>"Distribution","Price","ratings","Distribution","Ratings",5,"Price associated to the offer/booking","Rating used for pricing","true","false","","https://onerecord.iata.org/ns/cargo#Price","https://onerecord.iata.org/ns/cargo#ratings","https://onerecord.iata.org/ns/cargo#Ratings"</v>
      </c>
      <c r="AX1753" t="str">
        <f t="shared" si="866"/>
        <v>"Distribution.Price","ratings","Distribution.Ratings","forPrices","hasMany"</v>
      </c>
      <c r="AY1753" t="str">
        <f t="shared" si="867"/>
        <v>"Distribution.Price","ratings","Distribution.Ratings","forPrices","hasMany"</v>
      </c>
    </row>
    <row r="1754" spans="1:51" x14ac:dyDescent="0.2">
      <c r="A1754" s="5" t="s">
        <v>1255</v>
      </c>
      <c r="B1754" s="5" t="s">
        <v>1201</v>
      </c>
      <c r="C1754" s="5" t="s">
        <v>306</v>
      </c>
      <c r="D1754" s="5" t="s">
        <v>38</v>
      </c>
      <c r="E1754" t="s">
        <v>1209</v>
      </c>
      <c r="F1754" s="5" t="s">
        <v>23</v>
      </c>
      <c r="H1754" t="s">
        <v>415</v>
      </c>
      <c r="I1754" t="s">
        <v>734</v>
      </c>
      <c r="J1754" s="5" t="s">
        <v>39</v>
      </c>
      <c r="K1754" s="5"/>
      <c r="L1754" t="str">
        <f t="shared" si="837"/>
        <v>Price</v>
      </c>
      <c r="M1754" t="str">
        <f t="shared" si="838"/>
        <v>checks</v>
      </c>
      <c r="N1754" t="str">
        <f t="shared" si="839"/>
        <v>Check</v>
      </c>
      <c r="O1754" t="str">
        <f t="shared" si="840"/>
        <v>checkedObject</v>
      </c>
      <c r="P1754" t="str">
        <f t="shared" si="841"/>
        <v/>
      </c>
      <c r="Q1754" t="str">
        <f t="shared" si="842"/>
        <v>Object</v>
      </c>
      <c r="R1754" t="str">
        <f t="shared" si="843"/>
        <v/>
      </c>
      <c r="S1754" t="str">
        <f t="shared" si="844"/>
        <v/>
      </c>
      <c r="T1754" t="str">
        <f t="shared" si="845"/>
        <v/>
      </c>
      <c r="U1754" t="str">
        <f t="shared" si="846"/>
        <v/>
      </c>
      <c r="V1754" t="str">
        <f t="shared" si="847"/>
        <v/>
      </c>
      <c r="W1754" t="str">
        <f>IF($A1754="Implicit","",COUNTIFS($C$8:C1754,C1754,$A$8:A1754,"Explicit"))</f>
        <v/>
      </c>
      <c r="X1754" t="str">
        <f t="shared" si="848"/>
        <v/>
      </c>
      <c r="Y1754" t="str">
        <f t="shared" si="849"/>
        <v/>
      </c>
      <c r="Z1754" t="str">
        <f t="shared" si="850"/>
        <v/>
      </c>
      <c r="AA1754" t="str">
        <f t="shared" si="851"/>
        <v/>
      </c>
      <c r="AB1754" t="str">
        <f t="shared" si="852"/>
        <v/>
      </c>
      <c r="AC1754" t="str">
        <f t="shared" si="853"/>
        <v/>
      </c>
      <c r="AD1754" t="str">
        <f t="shared" si="854"/>
        <v/>
      </c>
      <c r="AE1754" t="str">
        <f t="shared" si="855"/>
        <v/>
      </c>
      <c r="AF1754" t="str">
        <f t="shared" si="856"/>
        <v/>
      </c>
      <c r="AG1754" t="str">
        <f t="shared" si="857"/>
        <v>"Distribution.Price"</v>
      </c>
      <c r="AH1754" t="str">
        <f t="shared" si="858"/>
        <v>"checks"</v>
      </c>
      <c r="AI1754" t="str">
        <f t="shared" si="859"/>
        <v>"Action.Check"</v>
      </c>
      <c r="AJ1754" t="str">
        <f t="shared" si="860"/>
        <v>"checkedObject"</v>
      </c>
      <c r="AK1754" t="str">
        <f t="shared" si="861"/>
        <v>"hasMany"</v>
      </c>
      <c r="AL1754" t="str">
        <f t="shared" si="862"/>
        <v>"Distribution.Price","checks","Action.Check","checkedObject","hasMany"</v>
      </c>
      <c r="AN1754">
        <f>COUNTIF(View_conceptual!G:G,L1754)</f>
        <v>0</v>
      </c>
      <c r="AO1754">
        <f>COUNTIF(View_conceptual!H:H,L1754)+COUNTIF(View_conceptual!I:I,N1754)</f>
        <v>0</v>
      </c>
      <c r="AQ1754" t="str">
        <f t="shared" si="863"/>
        <v/>
      </c>
      <c r="AR1754" t="str">
        <f t="shared" si="864"/>
        <v/>
      </c>
      <c r="AT1754">
        <f>COUNTIF(View_full!G:G,L1754)</f>
        <v>1</v>
      </c>
      <c r="AU1754">
        <f>COUNTIF(View_full!H:H,L1754)+COUNTIF(View_full!I:I,N1754)</f>
        <v>1</v>
      </c>
      <c r="AV1754">
        <f>COUNTIFS(Property_Manual!$A$2:$A$1206,Raw!L1754,Property_Manual!$B$2:$B$1206,Raw!M1754,Property_Manual!$C$2:$C$1206,Raw!N1754,Property_Manual!$D$2:$D$1206,Raw!O1754,Property_Manual!$F$2:$F$1206,"x")</f>
        <v>0</v>
      </c>
      <c r="AW1754" t="str">
        <f t="shared" si="865"/>
        <v/>
      </c>
      <c r="AX1754" t="str">
        <f t="shared" si="866"/>
        <v/>
      </c>
      <c r="AY1754" t="str">
        <f t="shared" si="867"/>
        <v/>
      </c>
    </row>
    <row r="1755" spans="1:51" x14ac:dyDescent="0.2">
      <c r="A1755" s="5" t="s">
        <v>1255</v>
      </c>
      <c r="B1755" s="5" t="s">
        <v>1201</v>
      </c>
      <c r="C1755" s="5" t="s">
        <v>306</v>
      </c>
      <c r="D1755" s="5" t="s">
        <v>43</v>
      </c>
      <c r="E1755" t="s">
        <v>1198</v>
      </c>
      <c r="F1755" s="5" t="s">
        <v>44</v>
      </c>
      <c r="H1755" t="s">
        <v>654</v>
      </c>
      <c r="I1755" t="s">
        <v>734</v>
      </c>
      <c r="J1755" s="5" t="s">
        <v>45</v>
      </c>
      <c r="K1755" s="5"/>
      <c r="L1755" t="str">
        <f t="shared" si="837"/>
        <v>Price</v>
      </c>
      <c r="M1755" t="str">
        <f t="shared" si="838"/>
        <v>externalReferences</v>
      </c>
      <c r="N1755" t="str">
        <f t="shared" si="839"/>
        <v>ExternalReference</v>
      </c>
      <c r="O1755" t="str">
        <f t="shared" si="840"/>
        <v>referenceForObjects</v>
      </c>
      <c r="P1755" t="str">
        <f t="shared" si="841"/>
        <v/>
      </c>
      <c r="Q1755" t="str">
        <f t="shared" si="842"/>
        <v>Object</v>
      </c>
      <c r="R1755" t="str">
        <f t="shared" si="843"/>
        <v/>
      </c>
      <c r="S1755" t="str">
        <f t="shared" si="844"/>
        <v/>
      </c>
      <c r="T1755" t="str">
        <f t="shared" si="845"/>
        <v/>
      </c>
      <c r="U1755" t="str">
        <f t="shared" si="846"/>
        <v/>
      </c>
      <c r="V1755" t="str">
        <f t="shared" si="847"/>
        <v/>
      </c>
      <c r="W1755" t="str">
        <f>IF($A1755="Implicit","",COUNTIFS($C$8:C1755,C1755,$A$8:A1755,"Explicit"))</f>
        <v/>
      </c>
      <c r="X1755" t="str">
        <f t="shared" si="848"/>
        <v/>
      </c>
      <c r="Y1755" t="str">
        <f t="shared" si="849"/>
        <v/>
      </c>
      <c r="Z1755" t="str">
        <f t="shared" si="850"/>
        <v/>
      </c>
      <c r="AA1755" t="str">
        <f t="shared" si="851"/>
        <v/>
      </c>
      <c r="AB1755" t="str">
        <f t="shared" si="852"/>
        <v/>
      </c>
      <c r="AC1755" t="str">
        <f t="shared" si="853"/>
        <v/>
      </c>
      <c r="AD1755" t="str">
        <f t="shared" si="854"/>
        <v/>
      </c>
      <c r="AE1755" t="str">
        <f t="shared" si="855"/>
        <v/>
      </c>
      <c r="AF1755" t="str">
        <f t="shared" si="856"/>
        <v/>
      </c>
      <c r="AG1755" t="str">
        <f t="shared" si="857"/>
        <v>"Distribution.Price"</v>
      </c>
      <c r="AH1755" t="str">
        <f t="shared" si="858"/>
        <v>"externalReferences"</v>
      </c>
      <c r="AI1755" t="str">
        <f t="shared" si="859"/>
        <v>"Common.ExternalReference"</v>
      </c>
      <c r="AJ1755" t="str">
        <f t="shared" si="860"/>
        <v>"referenceForObjects"</v>
      </c>
      <c r="AK1755" t="str">
        <f t="shared" si="861"/>
        <v>"hasMany"</v>
      </c>
      <c r="AL1755" t="str">
        <f t="shared" si="862"/>
        <v>"Distribution.Price","externalReferences","Common.ExternalReference","referenceForObjects","hasMany"</v>
      </c>
      <c r="AN1755">
        <f>COUNTIF(View_conceptual!G:G,L1755)</f>
        <v>0</v>
      </c>
      <c r="AO1755">
        <f>COUNTIF(View_conceptual!H:H,L1755)+COUNTIF(View_conceptual!I:I,N1755)</f>
        <v>0</v>
      </c>
      <c r="AQ1755" t="str">
        <f t="shared" si="863"/>
        <v/>
      </c>
      <c r="AR1755" t="str">
        <f t="shared" si="864"/>
        <v/>
      </c>
      <c r="AT1755">
        <f>COUNTIF(View_full!G:G,L1755)</f>
        <v>1</v>
      </c>
      <c r="AU1755">
        <f>COUNTIF(View_full!H:H,L1755)+COUNTIF(View_full!I:I,N1755)</f>
        <v>1</v>
      </c>
      <c r="AV1755">
        <f>COUNTIFS(Property_Manual!$A$2:$A$1206,Raw!L1755,Property_Manual!$B$2:$B$1206,Raw!M1755,Property_Manual!$C$2:$C$1206,Raw!N1755,Property_Manual!$D$2:$D$1206,Raw!O1755,Property_Manual!$F$2:$F$1206,"x")</f>
        <v>0</v>
      </c>
      <c r="AW1755" t="str">
        <f t="shared" si="865"/>
        <v/>
      </c>
      <c r="AX1755" t="str">
        <f t="shared" si="866"/>
        <v/>
      </c>
      <c r="AY1755" t="str">
        <f t="shared" si="867"/>
        <v/>
      </c>
    </row>
    <row r="1756" spans="1:51" x14ac:dyDescent="0.2">
      <c r="A1756" s="5" t="s">
        <v>1255</v>
      </c>
      <c r="B1756" s="5" t="s">
        <v>1201</v>
      </c>
      <c r="C1756" s="5" t="s">
        <v>306</v>
      </c>
      <c r="D1756" s="5" t="s">
        <v>735</v>
      </c>
      <c r="E1756" t="s">
        <v>1197</v>
      </c>
      <c r="F1756" s="5" t="s">
        <v>2228</v>
      </c>
      <c r="G1756">
        <v>1</v>
      </c>
      <c r="I1756" t="s">
        <v>734</v>
      </c>
      <c r="J1756" s="5" t="s">
        <v>736</v>
      </c>
      <c r="K1756" s="5"/>
      <c r="L1756" t="str">
        <f t="shared" si="837"/>
        <v>Price</v>
      </c>
      <c r="M1756" t="str">
        <f t="shared" si="838"/>
        <v>chargeCode</v>
      </c>
      <c r="N1756" t="str">
        <f t="shared" si="839"/>
        <v>ChargeCode</v>
      </c>
      <c r="O1756" t="str">
        <f t="shared" si="840"/>
        <v/>
      </c>
      <c r="P1756" t="str">
        <f t="shared" si="841"/>
        <v/>
      </c>
      <c r="Q1756" t="str">
        <f t="shared" si="842"/>
        <v>Object</v>
      </c>
      <c r="R1756" t="str">
        <f t="shared" si="843"/>
        <v/>
      </c>
      <c r="S1756" t="str">
        <f t="shared" si="844"/>
        <v/>
      </c>
      <c r="T1756" t="str">
        <f t="shared" si="845"/>
        <v/>
      </c>
      <c r="U1756" t="str">
        <f t="shared" si="846"/>
        <v/>
      </c>
      <c r="V1756" t="str">
        <f t="shared" si="847"/>
        <v/>
      </c>
      <c r="W1756" t="str">
        <f>IF($A1756="Implicit","",COUNTIFS($C$8:C1756,C1756,$A$8:A1756,"Explicit"))</f>
        <v/>
      </c>
      <c r="X1756" t="str">
        <f t="shared" si="848"/>
        <v/>
      </c>
      <c r="Y1756" t="str">
        <f t="shared" si="849"/>
        <v/>
      </c>
      <c r="Z1756" t="str">
        <f t="shared" si="850"/>
        <v/>
      </c>
      <c r="AA1756" t="str">
        <f t="shared" si="851"/>
        <v/>
      </c>
      <c r="AB1756" t="str">
        <f t="shared" si="852"/>
        <v/>
      </c>
      <c r="AC1756" t="str">
        <f t="shared" si="853"/>
        <v/>
      </c>
      <c r="AD1756" t="str">
        <f t="shared" si="854"/>
        <v/>
      </c>
      <c r="AE1756" t="str">
        <f t="shared" si="855"/>
        <v/>
      </c>
      <c r="AF1756" t="str">
        <f t="shared" si="856"/>
        <v/>
      </c>
      <c r="AG1756" t="str">
        <f t="shared" si="857"/>
        <v>"Distribution.Price"</v>
      </c>
      <c r="AH1756" t="str">
        <f t="shared" si="858"/>
        <v>"chargeCode"</v>
      </c>
      <c r="AI1756" t="str">
        <f t="shared" si="859"/>
        <v>"CodeList.ChargeCode"</v>
      </c>
      <c r="AJ1756" t="str">
        <f t="shared" si="860"/>
        <v>""</v>
      </c>
      <c r="AK1756" t="str">
        <f t="shared" si="861"/>
        <v>"hasOne"</v>
      </c>
      <c r="AL1756" t="str">
        <f t="shared" si="862"/>
        <v>"Distribution.Price","chargeCode","CodeList.ChargeCode","","hasOne"</v>
      </c>
      <c r="AN1756">
        <f>COUNTIF(View_conceptual!G:G,L1756)</f>
        <v>0</v>
      </c>
      <c r="AO1756">
        <f>COUNTIF(View_conceptual!H:H,L1756)+COUNTIF(View_conceptual!I:I,N1756)</f>
        <v>0</v>
      </c>
      <c r="AQ1756" t="str">
        <f t="shared" si="863"/>
        <v/>
      </c>
      <c r="AR1756" t="str">
        <f t="shared" si="864"/>
        <v/>
      </c>
      <c r="AT1756">
        <f>COUNTIF(View_full!G:G,L1756)</f>
        <v>1</v>
      </c>
      <c r="AU1756">
        <f>COUNTIF(View_full!H:H,L1756)+COUNTIF(View_full!I:I,N1756)</f>
        <v>1</v>
      </c>
      <c r="AV1756">
        <f>COUNTIFS(Property_Manual!$A$2:$A$1206,Raw!L1756,Property_Manual!$B$2:$B$1206,Raw!M1756,Property_Manual!$C$2:$C$1206,Raw!N1756,Property_Manual!$D$2:$D$1206,Raw!O1756,Property_Manual!$F$2:$F$1206,"x")</f>
        <v>0</v>
      </c>
      <c r="AW1756" t="str">
        <f t="shared" si="865"/>
        <v/>
      </c>
      <c r="AX1756" t="str">
        <f t="shared" si="866"/>
        <v/>
      </c>
      <c r="AY1756" t="str">
        <f t="shared" si="867"/>
        <v/>
      </c>
    </row>
    <row r="1757" spans="1:51" x14ac:dyDescent="0.2">
      <c r="A1757" s="5" t="s">
        <v>1255</v>
      </c>
      <c r="B1757" s="5" t="s">
        <v>1201</v>
      </c>
      <c r="C1757" s="5" t="s">
        <v>306</v>
      </c>
      <c r="D1757" s="5" t="s">
        <v>737</v>
      </c>
      <c r="E1757" t="s">
        <v>1201</v>
      </c>
      <c r="F1757" s="5" t="s">
        <v>738</v>
      </c>
      <c r="H1757" t="s">
        <v>983</v>
      </c>
      <c r="I1757" t="s">
        <v>734</v>
      </c>
      <c r="J1757" s="5" t="s">
        <v>739</v>
      </c>
      <c r="K1757" s="5"/>
      <c r="L1757" t="str">
        <f t="shared" si="837"/>
        <v>Price</v>
      </c>
      <c r="M1757" t="str">
        <f t="shared" si="838"/>
        <v>ratings</v>
      </c>
      <c r="N1757" t="str">
        <f t="shared" si="839"/>
        <v>Ratings</v>
      </c>
      <c r="O1757" t="str">
        <f t="shared" si="840"/>
        <v>forPrices</v>
      </c>
      <c r="P1757" t="str">
        <f t="shared" si="841"/>
        <v/>
      </c>
      <c r="Q1757" t="str">
        <f t="shared" si="842"/>
        <v>Object</v>
      </c>
      <c r="R1757" t="str">
        <f t="shared" si="843"/>
        <v/>
      </c>
      <c r="S1757" t="str">
        <f t="shared" si="844"/>
        <v/>
      </c>
      <c r="T1757" t="str">
        <f t="shared" si="845"/>
        <v/>
      </c>
      <c r="U1757" t="str">
        <f t="shared" si="846"/>
        <v/>
      </c>
      <c r="V1757" t="str">
        <f t="shared" si="847"/>
        <v/>
      </c>
      <c r="W1757" t="str">
        <f>IF($A1757="Implicit","",COUNTIFS($C$8:C1757,C1757,$A$8:A1757,"Explicit"))</f>
        <v/>
      </c>
      <c r="X1757" t="str">
        <f t="shared" si="848"/>
        <v/>
      </c>
      <c r="Y1757" t="str">
        <f t="shared" si="849"/>
        <v/>
      </c>
      <c r="Z1757" t="str">
        <f t="shared" si="850"/>
        <v/>
      </c>
      <c r="AA1757" t="str">
        <f t="shared" si="851"/>
        <v/>
      </c>
      <c r="AB1757" t="str">
        <f t="shared" si="852"/>
        <v/>
      </c>
      <c r="AC1757" t="str">
        <f t="shared" si="853"/>
        <v/>
      </c>
      <c r="AD1757" t="str">
        <f t="shared" si="854"/>
        <v/>
      </c>
      <c r="AE1757" t="str">
        <f t="shared" si="855"/>
        <v/>
      </c>
      <c r="AF1757" t="str">
        <f t="shared" si="856"/>
        <v/>
      </c>
      <c r="AG1757" t="str">
        <f t="shared" si="857"/>
        <v>"Distribution.Price"</v>
      </c>
      <c r="AH1757" t="str">
        <f t="shared" si="858"/>
        <v>"ratings"</v>
      </c>
      <c r="AI1757" t="str">
        <f t="shared" si="859"/>
        <v>"Distribution.Ratings"</v>
      </c>
      <c r="AJ1757" t="str">
        <f t="shared" si="860"/>
        <v>"forPrices"</v>
      </c>
      <c r="AK1757" t="str">
        <f t="shared" si="861"/>
        <v>"hasMany"</v>
      </c>
      <c r="AL1757" t="str">
        <f t="shared" si="862"/>
        <v>"Distribution.Price","ratings","Distribution.Ratings","forPrices","hasMany"</v>
      </c>
      <c r="AN1757">
        <f>COUNTIF(View_conceptual!G:G,L1757)</f>
        <v>0</v>
      </c>
      <c r="AO1757">
        <f>COUNTIF(View_conceptual!H:H,L1757)+COUNTIF(View_conceptual!I:I,N1757)</f>
        <v>0</v>
      </c>
      <c r="AQ1757" t="str">
        <f t="shared" si="863"/>
        <v/>
      </c>
      <c r="AR1757" t="str">
        <f t="shared" si="864"/>
        <v/>
      </c>
      <c r="AT1757">
        <f>COUNTIF(View_full!G:G,L1757)</f>
        <v>1</v>
      </c>
      <c r="AU1757">
        <f>COUNTIF(View_full!H:H,L1757)+COUNTIF(View_full!I:I,N1757)</f>
        <v>2</v>
      </c>
      <c r="AV1757">
        <f>COUNTIFS(Property_Manual!$A$2:$A$1206,Raw!L1757,Property_Manual!$B$2:$B$1206,Raw!M1757,Property_Manual!$C$2:$C$1206,Raw!N1757,Property_Manual!$D$2:$D$1206,Raw!O1757,Property_Manual!$F$2:$F$1206,"x")</f>
        <v>1</v>
      </c>
      <c r="AW1757" t="str">
        <f t="shared" si="865"/>
        <v/>
      </c>
      <c r="AX1757" t="str">
        <f t="shared" si="866"/>
        <v>"Distribution.Price","ratings","Distribution.Ratings","forPrices","hasMany"</v>
      </c>
      <c r="AY1757" t="str">
        <f t="shared" si="867"/>
        <v>"Distribution.Price","ratings","Distribution.Ratings","forPrices","hasMany"</v>
      </c>
    </row>
    <row r="1758" spans="1:51" x14ac:dyDescent="0.2">
      <c r="A1758" s="5" t="s">
        <v>1254</v>
      </c>
      <c r="B1758" s="5" t="s">
        <v>1201</v>
      </c>
      <c r="C1758" s="5" t="s">
        <v>306</v>
      </c>
      <c r="D1758" s="5" t="s">
        <v>40</v>
      </c>
      <c r="E1758" t="s">
        <v>1212</v>
      </c>
      <c r="F1758" s="5" t="s">
        <v>41</v>
      </c>
      <c r="I1758" t="s">
        <v>734</v>
      </c>
      <c r="J1758" s="5" t="s">
        <v>42</v>
      </c>
      <c r="K1758" s="5"/>
      <c r="L1758" t="str">
        <f t="shared" si="837"/>
        <v>Price</v>
      </c>
      <c r="M1758" t="str">
        <f t="shared" si="838"/>
        <v>events</v>
      </c>
      <c r="N1758" t="str">
        <f t="shared" si="839"/>
        <v>LogisticsEvent</v>
      </c>
      <c r="O1758" t="str">
        <f t="shared" si="840"/>
        <v/>
      </c>
      <c r="P1758" t="str">
        <f t="shared" si="841"/>
        <v/>
      </c>
      <c r="Q1758" t="str">
        <f t="shared" si="842"/>
        <v>Object</v>
      </c>
      <c r="R1758" t="str">
        <f t="shared" si="843"/>
        <v>"Distribution"</v>
      </c>
      <c r="S1758" t="str">
        <f t="shared" si="844"/>
        <v>"Price"</v>
      </c>
      <c r="T1758" t="str">
        <f t="shared" si="845"/>
        <v>"events"</v>
      </c>
      <c r="U1758" t="str">
        <f t="shared" si="846"/>
        <v>"Event"</v>
      </c>
      <c r="V1758" t="str">
        <f t="shared" si="847"/>
        <v>"LogisticsEvent"</v>
      </c>
      <c r="W1758">
        <f>IF($A1758="Implicit","",COUNTIFS($C$8:C1758,C1758,$A$8:A1758,"Explicit"))</f>
        <v>6</v>
      </c>
      <c r="X1758" t="str">
        <f t="shared" si="848"/>
        <v>"Price associated to the offer/booking"</v>
      </c>
      <c r="Y1758" t="str">
        <f t="shared" si="849"/>
        <v>"Events object"</v>
      </c>
      <c r="Z1758" t="str">
        <f t="shared" si="850"/>
        <v>"true"</v>
      </c>
      <c r="AA1758" t="str">
        <f t="shared" si="851"/>
        <v>"false"</v>
      </c>
      <c r="AB1758" t="str">
        <f t="shared" si="852"/>
        <v>""</v>
      </c>
      <c r="AC1758" t="str">
        <f t="shared" si="853"/>
        <v>"https://onerecord.iata.org/ns/cargo#Price"</v>
      </c>
      <c r="AD1758" t="str">
        <f t="shared" si="854"/>
        <v>"https://onerecord.iata.org/ns/cargo#events"</v>
      </c>
      <c r="AE1758" t="str">
        <f t="shared" si="855"/>
        <v>"https://onerecord.iata.org/ns/cargo#LogisticsEvent"</v>
      </c>
      <c r="AF1758" t="str">
        <f t="shared" si="856"/>
        <v>"Distribution","Price","events","Event","LogisticsEvent",6,"Price associated to the offer/booking","Events object","true","false","","https://onerecord.iata.org/ns/cargo#Price","https://onerecord.iata.org/ns/cargo#events","https://onerecord.iata.org/ns/cargo#LogisticsEvent"</v>
      </c>
      <c r="AG1758" t="str">
        <f t="shared" si="857"/>
        <v>"Distribution.Price"</v>
      </c>
      <c r="AH1758" t="str">
        <f t="shared" si="858"/>
        <v>"events"</v>
      </c>
      <c r="AI1758" t="str">
        <f t="shared" si="859"/>
        <v>"Event.LogisticsEvent"</v>
      </c>
      <c r="AJ1758" t="str">
        <f t="shared" si="860"/>
        <v>""</v>
      </c>
      <c r="AK1758" t="str">
        <f t="shared" si="861"/>
        <v>"hasMany"</v>
      </c>
      <c r="AL1758" t="str">
        <f t="shared" si="862"/>
        <v>"Distribution.Price","events","Event.LogisticsEvent","","hasMany"</v>
      </c>
      <c r="AN1758">
        <f>COUNTIF(View_conceptual!G:G,L1758)</f>
        <v>0</v>
      </c>
      <c r="AO1758">
        <f>COUNTIF(View_conceptual!H:H,L1758)+COUNTIF(View_conceptual!I:I,N1758)</f>
        <v>0</v>
      </c>
      <c r="AQ1758" t="str">
        <f t="shared" si="863"/>
        <v/>
      </c>
      <c r="AR1758" t="str">
        <f t="shared" si="864"/>
        <v/>
      </c>
      <c r="AT1758">
        <f>COUNTIF(View_full!G:G,L1758)</f>
        <v>1</v>
      </c>
      <c r="AU1758">
        <f>COUNTIF(View_full!H:H,L1758)+COUNTIF(View_full!I:I,N1758)</f>
        <v>1</v>
      </c>
      <c r="AV1758">
        <f>COUNTIFS(Property_Manual!$A$2:$A$1206,Raw!L1758,Property_Manual!$B$2:$B$1206,Raw!M1758,Property_Manual!$C$2:$C$1206,Raw!N1758,Property_Manual!$D$2:$D$1206,Raw!O1758,Property_Manual!$F$2:$F$1206,"x")</f>
        <v>0</v>
      </c>
      <c r="AW1758" t="str">
        <f t="shared" si="865"/>
        <v>"Distribution","Price","events","Event","LogisticsEvent",6,"Price associated to the offer/booking","Events object","true","false","","https://onerecord.iata.org/ns/cargo#Price","https://onerecord.iata.org/ns/cargo#events","https://onerecord.iata.org/ns/cargo#LogisticsEvent"</v>
      </c>
      <c r="AX1758" t="str">
        <f t="shared" si="866"/>
        <v/>
      </c>
      <c r="AY1758" t="str">
        <f t="shared" si="867"/>
        <v/>
      </c>
    </row>
    <row r="1759" spans="1:51" x14ac:dyDescent="0.2">
      <c r="A1759" s="5" t="s">
        <v>1254</v>
      </c>
      <c r="B1759" s="5" t="s">
        <v>1201</v>
      </c>
      <c r="C1759" s="5" t="s">
        <v>306</v>
      </c>
      <c r="D1759" s="5" t="s">
        <v>46</v>
      </c>
      <c r="F1759" s="5" t="s">
        <v>47</v>
      </c>
      <c r="G1759">
        <v>1</v>
      </c>
      <c r="I1759" t="s">
        <v>734</v>
      </c>
      <c r="J1759" s="5" t="s">
        <v>48</v>
      </c>
      <c r="K1759" s="5"/>
      <c r="L1759" t="str">
        <f t="shared" si="837"/>
        <v>Price</v>
      </c>
      <c r="M1759" t="str">
        <f t="shared" si="838"/>
        <v>skeletonIndicator</v>
      </c>
      <c r="N1759" t="str">
        <f t="shared" si="839"/>
        <v>boolean</v>
      </c>
      <c r="O1759" t="str">
        <f t="shared" si="840"/>
        <v/>
      </c>
      <c r="P1759" t="str">
        <f t="shared" si="841"/>
        <v/>
      </c>
      <c r="Q1759" t="str">
        <f t="shared" si="842"/>
        <v>Object</v>
      </c>
      <c r="R1759" t="str">
        <f t="shared" si="843"/>
        <v>"Distribution"</v>
      </c>
      <c r="S1759" t="str">
        <f t="shared" si="844"/>
        <v>"Price"</v>
      </c>
      <c r="T1759" t="str">
        <f t="shared" si="845"/>
        <v>"skeletonIndicator"</v>
      </c>
      <c r="U1759" t="str">
        <f t="shared" si="846"/>
        <v>""</v>
      </c>
      <c r="V1759" t="str">
        <f t="shared" si="847"/>
        <v>"boolean"</v>
      </c>
      <c r="W1759">
        <f>IF($A1759="Implicit","",COUNTIFS($C$8:C1759,C1759,$A$8:A1759,"Explicit"))</f>
        <v>7</v>
      </c>
      <c r="X1759" t="str">
        <f t="shared" si="848"/>
        <v>"Price associated to the offer/booking"</v>
      </c>
      <c r="Y1759" t="str">
        <f t="shared" si="849"/>
        <v>"Indicator whether a logistics object is a skeleton object"</v>
      </c>
      <c r="Z1759" t="str">
        <f t="shared" si="850"/>
        <v>"false"</v>
      </c>
      <c r="AA1759" t="str">
        <f t="shared" si="851"/>
        <v>"false"</v>
      </c>
      <c r="AB1759" t="str">
        <f t="shared" si="852"/>
        <v>""</v>
      </c>
      <c r="AC1759" t="str">
        <f t="shared" si="853"/>
        <v>"https://onerecord.iata.org/ns/cargo#Price"</v>
      </c>
      <c r="AD1759" t="str">
        <f t="shared" si="854"/>
        <v>"https://onerecord.iata.org/ns/cargo#skeletonIndicator"</v>
      </c>
      <c r="AE1759" t="str">
        <f t="shared" si="855"/>
        <v>"http://www.w3.org/2001/XMLSchema#boolean"</v>
      </c>
      <c r="AF1759" t="str">
        <f t="shared" si="856"/>
        <v>"Distribution","Price","skeletonIndicator","","boolean",7,"Price associated to the offer/booking","Indicator whether a logistics object is a skeleton object","false","false","","https://onerecord.iata.org/ns/cargo#Price","https://onerecord.iata.org/ns/cargo#skeletonIndicator","http://www.w3.org/2001/XMLSchema#boolean"</v>
      </c>
      <c r="AG1759" t="str">
        <f t="shared" si="857"/>
        <v>"Distribution.Price"</v>
      </c>
      <c r="AH1759" t="str">
        <f t="shared" si="858"/>
        <v>"skeletonIndicator"</v>
      </c>
      <c r="AI1759" t="str">
        <f t="shared" si="859"/>
        <v>".boolean"</v>
      </c>
      <c r="AJ1759" t="str">
        <f t="shared" si="860"/>
        <v>""</v>
      </c>
      <c r="AK1759" t="str">
        <f t="shared" si="861"/>
        <v>"hasOne"</v>
      </c>
      <c r="AL1759" t="str">
        <f t="shared" si="862"/>
        <v>"Distribution.Price","skeletonIndicator",".boolean","","hasOne"</v>
      </c>
      <c r="AN1759">
        <f>COUNTIF(View_conceptual!G:G,L1759)</f>
        <v>0</v>
      </c>
      <c r="AO1759">
        <f>COUNTIF(View_conceptual!H:H,L1759)+COUNTIF(View_conceptual!I:I,N1759)</f>
        <v>0</v>
      </c>
      <c r="AQ1759" t="str">
        <f t="shared" si="863"/>
        <v/>
      </c>
      <c r="AR1759" t="str">
        <f t="shared" si="864"/>
        <v/>
      </c>
      <c r="AT1759">
        <f>COUNTIF(View_full!G:G,L1759)</f>
        <v>1</v>
      </c>
      <c r="AU1759">
        <f>COUNTIF(View_full!H:H,L1759)+COUNTIF(View_full!I:I,N1759)</f>
        <v>1</v>
      </c>
      <c r="AV1759">
        <f>COUNTIFS(Property_Manual!$A$2:$A$1206,Raw!L1759,Property_Manual!$B$2:$B$1206,Raw!M1759,Property_Manual!$C$2:$C$1206,Raw!N1759,Property_Manual!$D$2:$D$1206,Raw!O1759,Property_Manual!$F$2:$F$1206,"x")</f>
        <v>0</v>
      </c>
      <c r="AW1759" t="str">
        <f t="shared" si="865"/>
        <v>"Distribution","Price","skeletonIndicator","","boolean",7,"Price associated to the offer/booking","Indicator whether a logistics object is a skeleton object","false","false","","https://onerecord.iata.org/ns/cargo#Price","https://onerecord.iata.org/ns/cargo#skeletonIndicator","http://www.w3.org/2001/XMLSchema#boolean"</v>
      </c>
      <c r="AX1759" t="str">
        <f t="shared" si="866"/>
        <v/>
      </c>
      <c r="AY1759" t="str">
        <f t="shared" si="867"/>
        <v/>
      </c>
    </row>
    <row r="1760" spans="1:51" x14ac:dyDescent="0.2">
      <c r="A1760" s="5" t="s">
        <v>1254</v>
      </c>
      <c r="B1760" s="5" t="s">
        <v>1201</v>
      </c>
      <c r="C1760" s="5" t="s">
        <v>306</v>
      </c>
      <c r="D1760" s="5" t="s">
        <v>740</v>
      </c>
      <c r="F1760" s="5" t="s">
        <v>107</v>
      </c>
      <c r="G1760">
        <v>1</v>
      </c>
      <c r="I1760" t="s">
        <v>734</v>
      </c>
      <c r="J1760" s="5" t="s">
        <v>741</v>
      </c>
      <c r="K1760" s="5"/>
      <c r="L1760" t="str">
        <f t="shared" si="837"/>
        <v>Price</v>
      </c>
      <c r="M1760" t="str">
        <f t="shared" si="838"/>
        <v>grandTotal</v>
      </c>
      <c r="N1760" t="str">
        <f t="shared" si="839"/>
        <v>double</v>
      </c>
      <c r="O1760" t="str">
        <f t="shared" si="840"/>
        <v/>
      </c>
      <c r="P1760" t="str">
        <f t="shared" si="841"/>
        <v/>
      </c>
      <c r="Q1760" t="str">
        <f t="shared" si="842"/>
        <v>Object</v>
      </c>
      <c r="R1760" t="str">
        <f t="shared" si="843"/>
        <v>"Distribution"</v>
      </c>
      <c r="S1760" t="str">
        <f t="shared" si="844"/>
        <v>"Price"</v>
      </c>
      <c r="T1760" t="str">
        <f t="shared" si="845"/>
        <v>"grandTotal"</v>
      </c>
      <c r="U1760" t="str">
        <f t="shared" si="846"/>
        <v>""</v>
      </c>
      <c r="V1760" t="str">
        <f t="shared" si="847"/>
        <v>"double"</v>
      </c>
      <c r="W1760">
        <f>IF($A1760="Implicit","",COUNTIFS($C$8:C1760,C1760,$A$8:A1760,"Explicit"))</f>
        <v>8</v>
      </c>
      <c r="X1760" t="str">
        <f t="shared" si="848"/>
        <v>"Price associated to the offer/booking"</v>
      </c>
      <c r="Y1760" t="str">
        <f t="shared" si="849"/>
        <v>"Total price"</v>
      </c>
      <c r="Z1760" t="str">
        <f t="shared" si="850"/>
        <v>"false"</v>
      </c>
      <c r="AA1760" t="str">
        <f t="shared" si="851"/>
        <v>"false"</v>
      </c>
      <c r="AB1760" t="str">
        <f t="shared" si="852"/>
        <v>""</v>
      </c>
      <c r="AC1760" t="str">
        <f t="shared" si="853"/>
        <v>"https://onerecord.iata.org/ns/cargo#Price"</v>
      </c>
      <c r="AD1760" t="str">
        <f t="shared" si="854"/>
        <v>"https://onerecord.iata.org/ns/cargo#grandTotal"</v>
      </c>
      <c r="AE1760" t="str">
        <f t="shared" si="855"/>
        <v>"http://www.w3.org/2001/XMLSchema#double"</v>
      </c>
      <c r="AF1760" t="str">
        <f t="shared" si="856"/>
        <v>"Distribution","Price","grandTotal","","double",8,"Price associated to the offer/booking","Total price","false","false","","https://onerecord.iata.org/ns/cargo#Price","https://onerecord.iata.org/ns/cargo#grandTotal","http://www.w3.org/2001/XMLSchema#double"</v>
      </c>
      <c r="AG1760" t="str">
        <f t="shared" si="857"/>
        <v>"Distribution.Price"</v>
      </c>
      <c r="AH1760" t="str">
        <f t="shared" si="858"/>
        <v>"grandTotal"</v>
      </c>
      <c r="AI1760" t="str">
        <f t="shared" si="859"/>
        <v>".double"</v>
      </c>
      <c r="AJ1760" t="str">
        <f t="shared" si="860"/>
        <v>""</v>
      </c>
      <c r="AK1760" t="str">
        <f t="shared" si="861"/>
        <v>"hasOne"</v>
      </c>
      <c r="AL1760" t="str">
        <f t="shared" si="862"/>
        <v>"Distribution.Price","grandTotal",".double","","hasOne"</v>
      </c>
      <c r="AN1760">
        <f>COUNTIF(View_conceptual!G:G,L1760)</f>
        <v>0</v>
      </c>
      <c r="AO1760">
        <f>COUNTIF(View_conceptual!H:H,L1760)+COUNTIF(View_conceptual!I:I,N1760)</f>
        <v>0</v>
      </c>
      <c r="AQ1760" t="str">
        <f t="shared" si="863"/>
        <v/>
      </c>
      <c r="AR1760" t="str">
        <f t="shared" si="864"/>
        <v/>
      </c>
      <c r="AT1760">
        <f>COUNTIF(View_full!G:G,L1760)</f>
        <v>1</v>
      </c>
      <c r="AU1760">
        <f>COUNTIF(View_full!H:H,L1760)+COUNTIF(View_full!I:I,N1760)</f>
        <v>1</v>
      </c>
      <c r="AV1760">
        <f>COUNTIFS(Property_Manual!$A$2:$A$1206,Raw!L1760,Property_Manual!$B$2:$B$1206,Raw!M1760,Property_Manual!$C$2:$C$1206,Raw!N1760,Property_Manual!$D$2:$D$1206,Raw!O1760,Property_Manual!$F$2:$F$1206,"x")</f>
        <v>0</v>
      </c>
      <c r="AW1760" t="str">
        <f t="shared" si="865"/>
        <v>"Distribution","Price","grandTotal","","double",8,"Price associated to the offer/booking","Total price","false","false","","https://onerecord.iata.org/ns/cargo#Price","https://onerecord.iata.org/ns/cargo#grandTotal","http://www.w3.org/2001/XMLSchema#double"</v>
      </c>
      <c r="AX1760" t="str">
        <f t="shared" si="866"/>
        <v/>
      </c>
      <c r="AY1760" t="str">
        <f t="shared" si="867"/>
        <v/>
      </c>
    </row>
    <row r="1761" spans="1:51" x14ac:dyDescent="0.2">
      <c r="A1761" s="5" t="s">
        <v>1255</v>
      </c>
      <c r="B1761" s="5" t="s">
        <v>1201</v>
      </c>
      <c r="C1761" s="5" t="s">
        <v>306</v>
      </c>
      <c r="D1761" s="5" t="s">
        <v>40</v>
      </c>
      <c r="E1761" t="s">
        <v>1212</v>
      </c>
      <c r="F1761" s="5" t="s">
        <v>41</v>
      </c>
      <c r="I1761" t="s">
        <v>734</v>
      </c>
      <c r="J1761" s="5" t="s">
        <v>42</v>
      </c>
      <c r="K1761" s="5"/>
      <c r="L1761" t="str">
        <f t="shared" si="837"/>
        <v>Price</v>
      </c>
      <c r="M1761" t="str">
        <f t="shared" si="838"/>
        <v>events</v>
      </c>
      <c r="N1761" t="str">
        <f t="shared" si="839"/>
        <v>LogisticsEvent</v>
      </c>
      <c r="O1761" t="str">
        <f t="shared" si="840"/>
        <v/>
      </c>
      <c r="P1761" t="str">
        <f t="shared" si="841"/>
        <v/>
      </c>
      <c r="Q1761" t="str">
        <f t="shared" si="842"/>
        <v>Object</v>
      </c>
      <c r="R1761" t="str">
        <f t="shared" si="843"/>
        <v/>
      </c>
      <c r="S1761" t="str">
        <f t="shared" si="844"/>
        <v/>
      </c>
      <c r="T1761" t="str">
        <f t="shared" si="845"/>
        <v/>
      </c>
      <c r="U1761" t="str">
        <f t="shared" si="846"/>
        <v/>
      </c>
      <c r="V1761" t="str">
        <f t="shared" si="847"/>
        <v/>
      </c>
      <c r="W1761" t="str">
        <f>IF($A1761="Implicit","",COUNTIFS($C$8:C1761,C1761,$A$8:A1761,"Explicit"))</f>
        <v/>
      </c>
      <c r="X1761" t="str">
        <f t="shared" si="848"/>
        <v/>
      </c>
      <c r="Y1761" t="str">
        <f t="shared" si="849"/>
        <v/>
      </c>
      <c r="Z1761" t="str">
        <f t="shared" si="850"/>
        <v/>
      </c>
      <c r="AA1761" t="str">
        <f t="shared" si="851"/>
        <v/>
      </c>
      <c r="AB1761" t="str">
        <f t="shared" si="852"/>
        <v/>
      </c>
      <c r="AC1761" t="str">
        <f t="shared" si="853"/>
        <v/>
      </c>
      <c r="AD1761" t="str">
        <f t="shared" si="854"/>
        <v/>
      </c>
      <c r="AE1761" t="str">
        <f t="shared" si="855"/>
        <v/>
      </c>
      <c r="AF1761" t="str">
        <f t="shared" si="856"/>
        <v/>
      </c>
      <c r="AG1761" t="str">
        <f t="shared" si="857"/>
        <v>"Distribution.Price"</v>
      </c>
      <c r="AH1761" t="str">
        <f t="shared" si="858"/>
        <v>"events"</v>
      </c>
      <c r="AI1761" t="str">
        <f t="shared" si="859"/>
        <v>"Event.LogisticsEvent"</v>
      </c>
      <c r="AJ1761" t="str">
        <f t="shared" si="860"/>
        <v>""</v>
      </c>
      <c r="AK1761" t="str">
        <f t="shared" si="861"/>
        <v>"hasMany"</v>
      </c>
      <c r="AL1761" t="str">
        <f t="shared" si="862"/>
        <v>"Distribution.Price","events","Event.LogisticsEvent","","hasMany"</v>
      </c>
      <c r="AN1761">
        <f>COUNTIF(View_conceptual!G:G,L1761)</f>
        <v>0</v>
      </c>
      <c r="AO1761">
        <f>COUNTIF(View_conceptual!H:H,L1761)+COUNTIF(View_conceptual!I:I,N1761)</f>
        <v>0</v>
      </c>
      <c r="AQ1761" t="str">
        <f t="shared" si="863"/>
        <v/>
      </c>
      <c r="AR1761" t="str">
        <f t="shared" si="864"/>
        <v/>
      </c>
      <c r="AT1761">
        <f>COUNTIF(View_full!G:G,L1761)</f>
        <v>1</v>
      </c>
      <c r="AU1761">
        <f>COUNTIF(View_full!H:H,L1761)+COUNTIF(View_full!I:I,N1761)</f>
        <v>1</v>
      </c>
      <c r="AV1761">
        <f>COUNTIFS(Property_Manual!$A$2:$A$1206,Raw!L1761,Property_Manual!$B$2:$B$1206,Raw!M1761,Property_Manual!$C$2:$C$1206,Raw!N1761,Property_Manual!$D$2:$D$1206,Raw!O1761,Property_Manual!$F$2:$F$1206,"x")</f>
        <v>0</v>
      </c>
      <c r="AW1761" t="str">
        <f t="shared" si="865"/>
        <v/>
      </c>
      <c r="AX1761" t="str">
        <f t="shared" si="866"/>
        <v/>
      </c>
      <c r="AY1761" t="str">
        <f t="shared" si="867"/>
        <v/>
      </c>
    </row>
    <row r="1762" spans="1:51" x14ac:dyDescent="0.2">
      <c r="A1762" s="5" t="s">
        <v>1254</v>
      </c>
      <c r="B1762" s="5" t="s">
        <v>20</v>
      </c>
      <c r="C1762" s="5" t="s">
        <v>125</v>
      </c>
      <c r="D1762" s="5" t="s">
        <v>38</v>
      </c>
      <c r="E1762" t="s">
        <v>1209</v>
      </c>
      <c r="F1762" s="5" t="s">
        <v>23</v>
      </c>
      <c r="H1762" t="s">
        <v>415</v>
      </c>
      <c r="I1762" t="s">
        <v>535</v>
      </c>
      <c r="J1762" s="5" t="s">
        <v>39</v>
      </c>
      <c r="K1762" s="5"/>
      <c r="L1762" t="str">
        <f t="shared" si="837"/>
        <v>Product</v>
      </c>
      <c r="M1762" t="str">
        <f t="shared" si="838"/>
        <v>checks</v>
      </c>
      <c r="N1762" t="str">
        <f t="shared" si="839"/>
        <v>Check</v>
      </c>
      <c r="O1762" t="str">
        <f t="shared" si="840"/>
        <v>checkedObject</v>
      </c>
      <c r="P1762" t="str">
        <f t="shared" si="841"/>
        <v/>
      </c>
      <c r="Q1762" t="str">
        <f t="shared" si="842"/>
        <v>Object</v>
      </c>
      <c r="R1762" t="str">
        <f t="shared" si="843"/>
        <v>"Core"</v>
      </c>
      <c r="S1762" t="str">
        <f t="shared" si="844"/>
        <v>"Product"</v>
      </c>
      <c r="T1762" t="str">
        <f t="shared" si="845"/>
        <v>"checks"</v>
      </c>
      <c r="U1762" t="str">
        <f t="shared" si="846"/>
        <v>"Action"</v>
      </c>
      <c r="V1762" t="str">
        <f t="shared" si="847"/>
        <v>"Check"</v>
      </c>
      <c r="W1762">
        <f>IF($A1762="Implicit","",COUNTIFS($C$8:C1762,C1762,$A$8:A1762,"Explicit"))</f>
        <v>1</v>
      </c>
      <c r="X1762" t="str">
        <f t="shared" si="848"/>
        <v>"Product details"</v>
      </c>
      <c r="Y1762" t="str">
        <f t="shared" si="849"/>
        <v>"References to the CheckActions performed on the object"</v>
      </c>
      <c r="Z1762" t="str">
        <f t="shared" si="850"/>
        <v>"true"</v>
      </c>
      <c r="AA1762" t="str">
        <f t="shared" si="851"/>
        <v>"false"</v>
      </c>
      <c r="AB1762" t="str">
        <f t="shared" si="852"/>
        <v>""</v>
      </c>
      <c r="AC1762" t="str">
        <f t="shared" si="853"/>
        <v>"https://onerecord.iata.org/ns/cargo#Product"</v>
      </c>
      <c r="AD1762" t="str">
        <f t="shared" si="854"/>
        <v>"https://onerecord.iata.org/ns/cargo#checks"</v>
      </c>
      <c r="AE1762" t="str">
        <f t="shared" si="855"/>
        <v>"https://onerecord.iata.org/ns/cargo#Check"</v>
      </c>
      <c r="AF1762" t="str">
        <f t="shared" si="856"/>
        <v>"Core","Product","checks","Action","Check",1,"Product details","References to the CheckActions performed on the object","true","false","","https://onerecord.iata.org/ns/cargo#Product","https://onerecord.iata.org/ns/cargo#checks","https://onerecord.iata.org/ns/cargo#Check"</v>
      </c>
      <c r="AG1762" t="str">
        <f t="shared" si="857"/>
        <v>"Core.Product"</v>
      </c>
      <c r="AH1762" t="str">
        <f t="shared" si="858"/>
        <v>"checks"</v>
      </c>
      <c r="AI1762" t="str">
        <f t="shared" si="859"/>
        <v>"Action.Check"</v>
      </c>
      <c r="AJ1762" t="str">
        <f t="shared" si="860"/>
        <v>"checkedObject"</v>
      </c>
      <c r="AK1762" t="str">
        <f t="shared" si="861"/>
        <v>"hasMany"</v>
      </c>
      <c r="AL1762" t="str">
        <f t="shared" si="862"/>
        <v>"Core.Product","checks","Action.Check","checkedObject","hasMany"</v>
      </c>
      <c r="AN1762">
        <f>COUNTIF(View_conceptual!G:G,L1762)</f>
        <v>1</v>
      </c>
      <c r="AO1762">
        <f>COUNTIF(View_conceptual!H:H,L1762)+COUNTIF(View_conceptual!I:I,N1762)</f>
        <v>1</v>
      </c>
      <c r="AQ1762" t="str">
        <f t="shared" si="863"/>
        <v>"Core","Product","checks","Action","Check",1,"Product details","References to the CheckActions performed on the object","true","false","","https://onerecord.iata.org/ns/cargo#Product","https://onerecord.iata.org/ns/cargo#checks","https://onerecord.iata.org/ns/cargo#Check"</v>
      </c>
      <c r="AR1762" t="str">
        <f t="shared" si="864"/>
        <v/>
      </c>
      <c r="AT1762">
        <f>COUNTIF(View_full!G:G,L1762)</f>
        <v>1</v>
      </c>
      <c r="AU1762">
        <f>COUNTIF(View_full!H:H,L1762)+COUNTIF(View_full!I:I,N1762)</f>
        <v>1</v>
      </c>
      <c r="AV1762">
        <f>COUNTIFS(Property_Manual!$A$2:$A$1206,Raw!L1762,Property_Manual!$B$2:$B$1206,Raw!M1762,Property_Manual!$C$2:$C$1206,Raw!N1762,Property_Manual!$D$2:$D$1206,Raw!O1762,Property_Manual!$F$2:$F$1206,"x")</f>
        <v>0</v>
      </c>
      <c r="AW1762" t="str">
        <f t="shared" si="865"/>
        <v>"Core","Product","checks","Action","Check",1,"Product details","References to the CheckActions performed on the object","true","false","","https://onerecord.iata.org/ns/cargo#Product","https://onerecord.iata.org/ns/cargo#checks","https://onerecord.iata.org/ns/cargo#Check"</v>
      </c>
      <c r="AX1762" t="str">
        <f t="shared" si="866"/>
        <v/>
      </c>
      <c r="AY1762" t="str">
        <f t="shared" si="867"/>
        <v/>
      </c>
    </row>
    <row r="1763" spans="1:51" x14ac:dyDescent="0.2">
      <c r="A1763" s="5" t="s">
        <v>1254</v>
      </c>
      <c r="B1763" s="5" t="s">
        <v>20</v>
      </c>
      <c r="C1763" s="5" t="s">
        <v>125</v>
      </c>
      <c r="D1763" s="5" t="s">
        <v>43</v>
      </c>
      <c r="E1763" t="s">
        <v>1198</v>
      </c>
      <c r="F1763" s="5" t="s">
        <v>44</v>
      </c>
      <c r="H1763" t="s">
        <v>654</v>
      </c>
      <c r="I1763" t="s">
        <v>535</v>
      </c>
      <c r="J1763" s="5" t="s">
        <v>45</v>
      </c>
      <c r="K1763" s="5"/>
      <c r="L1763" t="str">
        <f t="shared" si="837"/>
        <v>Product</v>
      </c>
      <c r="M1763" t="str">
        <f t="shared" si="838"/>
        <v>externalReferences</v>
      </c>
      <c r="N1763" t="str">
        <f t="shared" si="839"/>
        <v>ExternalReference</v>
      </c>
      <c r="O1763" t="str">
        <f t="shared" si="840"/>
        <v>referenceForObjects</v>
      </c>
      <c r="P1763" t="str">
        <f t="shared" si="841"/>
        <v/>
      </c>
      <c r="Q1763" t="str">
        <f t="shared" si="842"/>
        <v>Object</v>
      </c>
      <c r="R1763" t="str">
        <f t="shared" si="843"/>
        <v>"Core"</v>
      </c>
      <c r="S1763" t="str">
        <f t="shared" si="844"/>
        <v>"Product"</v>
      </c>
      <c r="T1763" t="str">
        <f t="shared" si="845"/>
        <v>"externalReferences"</v>
      </c>
      <c r="U1763" t="str">
        <f t="shared" si="846"/>
        <v>"Common"</v>
      </c>
      <c r="V1763" t="str">
        <f t="shared" si="847"/>
        <v>"ExternalReference"</v>
      </c>
      <c r="W1763">
        <f>IF($A1763="Implicit","",COUNTIFS($C$8:C1763,C1763,$A$8:A1763,"Explicit"))</f>
        <v>2</v>
      </c>
      <c r="X1763" t="str">
        <f t="shared" si="848"/>
        <v>"Product details"</v>
      </c>
      <c r="Y1763" t="str">
        <f t="shared" si="849"/>
        <v>"References to all associated ExternalReferences"</v>
      </c>
      <c r="Z1763" t="str">
        <f t="shared" si="850"/>
        <v>"true"</v>
      </c>
      <c r="AA1763" t="str">
        <f t="shared" si="851"/>
        <v>"false"</v>
      </c>
      <c r="AB1763" t="str">
        <f t="shared" si="852"/>
        <v>""</v>
      </c>
      <c r="AC1763" t="str">
        <f t="shared" si="853"/>
        <v>"https://onerecord.iata.org/ns/cargo#Product"</v>
      </c>
      <c r="AD1763" t="str">
        <f t="shared" si="854"/>
        <v>"https://onerecord.iata.org/ns/cargo#externalReferences"</v>
      </c>
      <c r="AE1763" t="str">
        <f t="shared" si="855"/>
        <v>"https://onerecord.iata.org/ns/cargo#ExternalReference"</v>
      </c>
      <c r="AF1763" t="str">
        <f t="shared" si="856"/>
        <v>"Core","Product","externalReferences","Common","ExternalReference",2,"Product details","References to all associated ExternalReferences","true","false","","https://onerecord.iata.org/ns/cargo#Product","https://onerecord.iata.org/ns/cargo#externalReferences","https://onerecord.iata.org/ns/cargo#ExternalReference"</v>
      </c>
      <c r="AG1763" t="str">
        <f t="shared" si="857"/>
        <v>"Core.Product"</v>
      </c>
      <c r="AH1763" t="str">
        <f t="shared" si="858"/>
        <v>"externalReferences"</v>
      </c>
      <c r="AI1763" t="str">
        <f t="shared" si="859"/>
        <v>"Common.ExternalReference"</v>
      </c>
      <c r="AJ1763" t="str">
        <f t="shared" si="860"/>
        <v>"referenceForObjects"</v>
      </c>
      <c r="AK1763" t="str">
        <f t="shared" si="861"/>
        <v>"hasMany"</v>
      </c>
      <c r="AL1763" t="str">
        <f t="shared" si="862"/>
        <v>"Core.Product","externalReferences","Common.ExternalReference","referenceForObjects","hasMany"</v>
      </c>
      <c r="AN1763">
        <f>COUNTIF(View_conceptual!G:G,L1763)</f>
        <v>1</v>
      </c>
      <c r="AO1763">
        <f>COUNTIF(View_conceptual!H:H,L1763)+COUNTIF(View_conceptual!I:I,N1763)</f>
        <v>1</v>
      </c>
      <c r="AQ1763" t="str">
        <f t="shared" si="863"/>
        <v>"Core","Product","externalReferences","Common","ExternalReference",2,"Product details","References to all associated ExternalReferences","true","false","","https://onerecord.iata.org/ns/cargo#Product","https://onerecord.iata.org/ns/cargo#externalReferences","https://onerecord.iata.org/ns/cargo#ExternalReference"</v>
      </c>
      <c r="AR1763" t="str">
        <f t="shared" si="864"/>
        <v/>
      </c>
      <c r="AT1763">
        <f>COUNTIF(View_full!G:G,L1763)</f>
        <v>1</v>
      </c>
      <c r="AU1763">
        <f>COUNTIF(View_full!H:H,L1763)+COUNTIF(View_full!I:I,N1763)</f>
        <v>1</v>
      </c>
      <c r="AV1763">
        <f>COUNTIFS(Property_Manual!$A$2:$A$1206,Raw!L1763,Property_Manual!$B$2:$B$1206,Raw!M1763,Property_Manual!$C$2:$C$1206,Raw!N1763,Property_Manual!$D$2:$D$1206,Raw!O1763,Property_Manual!$F$2:$F$1206,"x")</f>
        <v>0</v>
      </c>
      <c r="AW1763" t="str">
        <f t="shared" si="865"/>
        <v>"Core","Product","externalReferences","Common","ExternalReference",2,"Product details","References to all associated ExternalReferences","true","false","","https://onerecord.iata.org/ns/cargo#Product","https://onerecord.iata.org/ns/cargo#externalReferences","https://onerecord.iata.org/ns/cargo#ExternalReference"</v>
      </c>
      <c r="AX1763" t="str">
        <f t="shared" si="866"/>
        <v/>
      </c>
      <c r="AY1763" t="str">
        <f t="shared" si="867"/>
        <v/>
      </c>
    </row>
    <row r="1764" spans="1:51" x14ac:dyDescent="0.2">
      <c r="A1764" s="5" t="s">
        <v>1254</v>
      </c>
      <c r="B1764" s="5" t="s">
        <v>20</v>
      </c>
      <c r="C1764" s="5" t="s">
        <v>125</v>
      </c>
      <c r="D1764" s="5" t="s">
        <v>538</v>
      </c>
      <c r="E1764" t="s">
        <v>49</v>
      </c>
      <c r="F1764" s="5" t="s">
        <v>58</v>
      </c>
      <c r="G1764">
        <v>1</v>
      </c>
      <c r="I1764" t="s">
        <v>535</v>
      </c>
      <c r="J1764" s="5" t="s">
        <v>539</v>
      </c>
      <c r="K1764" s="5"/>
      <c r="L1764" t="str">
        <f t="shared" si="837"/>
        <v>Product</v>
      </c>
      <c r="M1764" t="str">
        <f t="shared" si="838"/>
        <v>hsCode</v>
      </c>
      <c r="N1764" t="str">
        <f t="shared" si="839"/>
        <v>CodeListElement</v>
      </c>
      <c r="O1764" t="str">
        <f t="shared" si="840"/>
        <v/>
      </c>
      <c r="P1764" t="str">
        <f t="shared" si="841"/>
        <v/>
      </c>
      <c r="Q1764" t="str">
        <f t="shared" si="842"/>
        <v>Object</v>
      </c>
      <c r="R1764" t="str">
        <f t="shared" si="843"/>
        <v>"Core"</v>
      </c>
      <c r="S1764" t="str">
        <f t="shared" si="844"/>
        <v>"Product"</v>
      </c>
      <c r="T1764" t="str">
        <f t="shared" si="845"/>
        <v>"hsCode"</v>
      </c>
      <c r="U1764" t="str">
        <f t="shared" si="846"/>
        <v>"Embedded"</v>
      </c>
      <c r="V1764" t="str">
        <f t="shared" si="847"/>
        <v>"CodeListElement"</v>
      </c>
      <c r="W1764">
        <f>IF($A1764="Implicit","",COUNTIFS($C$8:C1764,C1764,$A$8:A1764,"Explicit"))</f>
        <v>3</v>
      </c>
      <c r="X1764" t="str">
        <f t="shared" si="848"/>
        <v>"Product details"</v>
      </c>
      <c r="Y1764" t="str">
        <f t="shared" si="849"/>
        <v>"Harmonized Commodity code; refer to hsType used. 6 minimum digits are expected."</v>
      </c>
      <c r="Z1764" t="str">
        <f t="shared" si="850"/>
        <v>"false"</v>
      </c>
      <c r="AA1764" t="str">
        <f t="shared" si="851"/>
        <v>"false"</v>
      </c>
      <c r="AB1764" t="str">
        <f t="shared" si="852"/>
        <v>""</v>
      </c>
      <c r="AC1764" t="str">
        <f t="shared" si="853"/>
        <v>"https://onerecord.iata.org/ns/cargo#Product"</v>
      </c>
      <c r="AD1764" t="str">
        <f t="shared" si="854"/>
        <v>"https://onerecord.iata.org/ns/cargo#hsCode"</v>
      </c>
      <c r="AE1764" t="str">
        <f t="shared" si="855"/>
        <v>"https://onerecord.iata.org/ns/cargo#CodeListElement"</v>
      </c>
      <c r="AF1764" t="str">
        <f t="shared" si="856"/>
        <v>"Core","Product","hsCode","Embedded","CodeListElement",3,"Product details","Harmonized Commodity code; refer to hsType used. 6 minimum digits are expected.","false","false","","https://onerecord.iata.org/ns/cargo#Product","https://onerecord.iata.org/ns/cargo#hsCode","https://onerecord.iata.org/ns/cargo#CodeListElement"</v>
      </c>
      <c r="AG1764" t="str">
        <f t="shared" si="857"/>
        <v>"Core.Product"</v>
      </c>
      <c r="AH1764" t="str">
        <f t="shared" si="858"/>
        <v>"hsCode"</v>
      </c>
      <c r="AI1764" t="str">
        <f t="shared" si="859"/>
        <v>"Embedded.CodeListElement"</v>
      </c>
      <c r="AJ1764" t="str">
        <f t="shared" si="860"/>
        <v>""</v>
      </c>
      <c r="AK1764" t="str">
        <f t="shared" si="861"/>
        <v>"hasOne"</v>
      </c>
      <c r="AL1764" t="str">
        <f t="shared" si="862"/>
        <v>"Core.Product","hsCode","Embedded.CodeListElement","","hasOne"</v>
      </c>
      <c r="AN1764">
        <f>COUNTIF(View_conceptual!G:G,L1764)</f>
        <v>1</v>
      </c>
      <c r="AO1764">
        <f>COUNTIF(View_conceptual!H:H,L1764)+COUNTIF(View_conceptual!I:I,N1764)</f>
        <v>1</v>
      </c>
      <c r="AQ1764" t="str">
        <f t="shared" si="863"/>
        <v>"Core","Product","hsCode","Embedded","CodeListElement",3,"Product details","Harmonized Commodity code; refer to hsType used. 6 minimum digits are expected.","false","false","","https://onerecord.iata.org/ns/cargo#Product","https://onerecord.iata.org/ns/cargo#hsCode","https://onerecord.iata.org/ns/cargo#CodeListElement"</v>
      </c>
      <c r="AR1764" t="str">
        <f t="shared" si="864"/>
        <v/>
      </c>
      <c r="AT1764">
        <f>COUNTIF(View_full!G:G,L1764)</f>
        <v>1</v>
      </c>
      <c r="AU1764">
        <f>COUNTIF(View_full!H:H,L1764)+COUNTIF(View_full!I:I,N1764)</f>
        <v>1</v>
      </c>
      <c r="AV1764">
        <f>COUNTIFS(Property_Manual!$A$2:$A$1206,Raw!L1764,Property_Manual!$B$2:$B$1206,Raw!M1764,Property_Manual!$C$2:$C$1206,Raw!N1764,Property_Manual!$D$2:$D$1206,Raw!O1764,Property_Manual!$F$2:$F$1206,"x")</f>
        <v>0</v>
      </c>
      <c r="AW1764" t="str">
        <f t="shared" si="865"/>
        <v>"Core","Product","hsCode","Embedded","CodeListElement",3,"Product details","Harmonized Commodity code; refer to hsType used. 6 minimum digits are expected.","false","false","","https://onerecord.iata.org/ns/cargo#Product","https://onerecord.iata.org/ns/cargo#hsCode","https://onerecord.iata.org/ns/cargo#CodeListElement"</v>
      </c>
      <c r="AX1764" t="str">
        <f t="shared" si="866"/>
        <v/>
      </c>
      <c r="AY1764" t="str">
        <f t="shared" si="867"/>
        <v/>
      </c>
    </row>
    <row r="1765" spans="1:51" x14ac:dyDescent="0.2">
      <c r="A1765" s="5" t="s">
        <v>1254</v>
      </c>
      <c r="B1765" s="5" t="s">
        <v>20</v>
      </c>
      <c r="C1765" s="5" t="s">
        <v>125</v>
      </c>
      <c r="D1765" s="5" t="s">
        <v>229</v>
      </c>
      <c r="E1765" t="s">
        <v>1836</v>
      </c>
      <c r="F1765" s="5" t="s">
        <v>100</v>
      </c>
      <c r="G1765">
        <v>1</v>
      </c>
      <c r="I1765" t="s">
        <v>535</v>
      </c>
      <c r="J1765" s="5" t="s">
        <v>231</v>
      </c>
      <c r="K1765" s="5" t="s">
        <v>1830</v>
      </c>
      <c r="L1765" t="str">
        <f t="shared" si="837"/>
        <v>Product</v>
      </c>
      <c r="M1765" t="str">
        <f t="shared" si="838"/>
        <v>manufacturer</v>
      </c>
      <c r="N1765" t="str">
        <f t="shared" si="839"/>
        <v>Organization</v>
      </c>
      <c r="O1765" t="str">
        <f t="shared" si="840"/>
        <v/>
      </c>
      <c r="P1765" t="str">
        <f t="shared" si="841"/>
        <v>Carrier|Company|PublicAuthority</v>
      </c>
      <c r="Q1765" t="str">
        <f t="shared" si="842"/>
        <v>Object</v>
      </c>
      <c r="R1765" t="str">
        <f t="shared" si="843"/>
        <v>"Core"</v>
      </c>
      <c r="S1765" t="str">
        <f t="shared" si="844"/>
        <v>"Product"</v>
      </c>
      <c r="T1765" t="str">
        <f t="shared" si="845"/>
        <v>"manufacturer"</v>
      </c>
      <c r="U1765" t="str">
        <f t="shared" si="846"/>
        <v>"Agent"</v>
      </c>
      <c r="V1765" t="str">
        <f t="shared" si="847"/>
        <v>"Organization"</v>
      </c>
      <c r="W1765">
        <f>IF($A1765="Implicit","",COUNTIFS($C$8:C1765,C1765,$A$8:A1765,"Explicit"))</f>
        <v>4</v>
      </c>
      <c r="X1765" t="str">
        <f t="shared" si="848"/>
        <v>"Product details"</v>
      </c>
      <c r="Y1765" t="str">
        <f t="shared" si="849"/>
        <v>"Manufacturing company details and contacts"</v>
      </c>
      <c r="Z1765" t="str">
        <f t="shared" si="850"/>
        <v>"false"</v>
      </c>
      <c r="AA1765" t="str">
        <f t="shared" si="851"/>
        <v>"false"</v>
      </c>
      <c r="AB1765" t="str">
        <f t="shared" si="852"/>
        <v>"Carrier|Company|PublicAuthority"</v>
      </c>
      <c r="AC1765" t="str">
        <f t="shared" si="853"/>
        <v>"https://onerecord.iata.org/ns/cargo#Product"</v>
      </c>
      <c r="AD1765" t="str">
        <f t="shared" si="854"/>
        <v>"https://onerecord.iata.org/ns/cargo#manufacturer"</v>
      </c>
      <c r="AE1765" t="str">
        <f t="shared" si="855"/>
        <v>"https://onerecord.iata.org/ns/cargo#Organization"</v>
      </c>
      <c r="AF1765" t="str">
        <f t="shared" si="856"/>
        <v>"Core","Product","manufacturer","Agent","Organization",4,"Product details","Manufacturing company details and contacts","false","false","Carrier|Company|PublicAuthority","https://onerecord.iata.org/ns/cargo#Product","https://onerecord.iata.org/ns/cargo#manufacturer","https://onerecord.iata.org/ns/cargo#Organization"</v>
      </c>
      <c r="AG1765" t="str">
        <f t="shared" si="857"/>
        <v>"Core.Product"</v>
      </c>
      <c r="AH1765" t="str">
        <f t="shared" si="858"/>
        <v>"manufacturer"</v>
      </c>
      <c r="AI1765" t="str">
        <f t="shared" si="859"/>
        <v>"Agent.Organization"</v>
      </c>
      <c r="AJ1765" t="str">
        <f t="shared" si="860"/>
        <v>""</v>
      </c>
      <c r="AK1765" t="str">
        <f t="shared" si="861"/>
        <v>"hasOne"</v>
      </c>
      <c r="AL1765" t="str">
        <f t="shared" si="862"/>
        <v>"Core.Product","manufacturer","Agent.Organization","","hasOne"</v>
      </c>
      <c r="AN1765">
        <f>COUNTIF(View_conceptual!G:G,L1765)</f>
        <v>1</v>
      </c>
      <c r="AO1765">
        <f>COUNTIF(View_conceptual!H:H,L1765)+COUNTIF(View_conceptual!I:I,N1765)</f>
        <v>1</v>
      </c>
      <c r="AQ1765" t="str">
        <f t="shared" si="863"/>
        <v>"Core","Product","manufacturer","Agent","Organization",4,"Product details","Manufacturing company details and contacts","false","false","Carrier|Company|PublicAuthority","https://onerecord.iata.org/ns/cargo#Product","https://onerecord.iata.org/ns/cargo#manufacturer","https://onerecord.iata.org/ns/cargo#Organization"</v>
      </c>
      <c r="AR1765" t="str">
        <f t="shared" si="864"/>
        <v/>
      </c>
      <c r="AT1765">
        <f>COUNTIF(View_full!G:G,L1765)</f>
        <v>1</v>
      </c>
      <c r="AU1765">
        <f>COUNTIF(View_full!H:H,L1765)+COUNTIF(View_full!I:I,N1765)</f>
        <v>1</v>
      </c>
      <c r="AV1765">
        <f>COUNTIFS(Property_Manual!$A$2:$A$1206,Raw!L1765,Property_Manual!$B$2:$B$1206,Raw!M1765,Property_Manual!$C$2:$C$1206,Raw!N1765,Property_Manual!$D$2:$D$1206,Raw!O1765,Property_Manual!$F$2:$F$1206,"x")</f>
        <v>0</v>
      </c>
      <c r="AW1765" t="str">
        <f t="shared" si="865"/>
        <v>"Core","Product","manufacturer","Agent","Organization",4,"Product details","Manufacturing company details and contacts","false","false","Carrier|Company|PublicAuthority","https://onerecord.iata.org/ns/cargo#Product","https://onerecord.iata.org/ns/cargo#manufacturer","https://onerecord.iata.org/ns/cargo#Organization"</v>
      </c>
      <c r="AX1765" t="str">
        <f t="shared" si="866"/>
        <v/>
      </c>
      <c r="AY1765" t="str">
        <f t="shared" si="867"/>
        <v/>
      </c>
    </row>
    <row r="1766" spans="1:51" x14ac:dyDescent="0.2">
      <c r="A1766" s="5" t="s">
        <v>1255</v>
      </c>
      <c r="B1766" s="5" t="s">
        <v>20</v>
      </c>
      <c r="C1766" s="5" t="s">
        <v>125</v>
      </c>
      <c r="D1766" s="5" t="s">
        <v>38</v>
      </c>
      <c r="E1766" t="s">
        <v>1209</v>
      </c>
      <c r="F1766" s="5" t="s">
        <v>23</v>
      </c>
      <c r="H1766" t="s">
        <v>415</v>
      </c>
      <c r="I1766" t="s">
        <v>535</v>
      </c>
      <c r="J1766" s="5" t="s">
        <v>39</v>
      </c>
      <c r="K1766" s="5"/>
      <c r="L1766" t="str">
        <f t="shared" si="837"/>
        <v>Product</v>
      </c>
      <c r="M1766" t="str">
        <f t="shared" si="838"/>
        <v>checks</v>
      </c>
      <c r="N1766" t="str">
        <f t="shared" si="839"/>
        <v>Check</v>
      </c>
      <c r="O1766" t="str">
        <f t="shared" si="840"/>
        <v>checkedObject</v>
      </c>
      <c r="P1766" t="str">
        <f t="shared" si="841"/>
        <v/>
      </c>
      <c r="Q1766" t="str">
        <f t="shared" si="842"/>
        <v>Object</v>
      </c>
      <c r="R1766" t="str">
        <f t="shared" si="843"/>
        <v/>
      </c>
      <c r="S1766" t="str">
        <f t="shared" si="844"/>
        <v/>
      </c>
      <c r="T1766" t="str">
        <f t="shared" si="845"/>
        <v/>
      </c>
      <c r="U1766" t="str">
        <f t="shared" si="846"/>
        <v/>
      </c>
      <c r="V1766" t="str">
        <f t="shared" si="847"/>
        <v/>
      </c>
      <c r="W1766" t="str">
        <f>IF($A1766="Implicit","",COUNTIFS($C$8:C1766,C1766,$A$8:A1766,"Explicit"))</f>
        <v/>
      </c>
      <c r="X1766" t="str">
        <f t="shared" si="848"/>
        <v/>
      </c>
      <c r="Y1766" t="str">
        <f t="shared" si="849"/>
        <v/>
      </c>
      <c r="Z1766" t="str">
        <f t="shared" si="850"/>
        <v/>
      </c>
      <c r="AA1766" t="str">
        <f t="shared" si="851"/>
        <v/>
      </c>
      <c r="AB1766" t="str">
        <f t="shared" si="852"/>
        <v/>
      </c>
      <c r="AC1766" t="str">
        <f t="shared" si="853"/>
        <v/>
      </c>
      <c r="AD1766" t="str">
        <f t="shared" si="854"/>
        <v/>
      </c>
      <c r="AE1766" t="str">
        <f t="shared" si="855"/>
        <v/>
      </c>
      <c r="AF1766" t="str">
        <f t="shared" si="856"/>
        <v/>
      </c>
      <c r="AG1766" t="str">
        <f t="shared" si="857"/>
        <v>"Core.Product"</v>
      </c>
      <c r="AH1766" t="str">
        <f t="shared" si="858"/>
        <v>"checks"</v>
      </c>
      <c r="AI1766" t="str">
        <f t="shared" si="859"/>
        <v>"Action.Check"</v>
      </c>
      <c r="AJ1766" t="str">
        <f t="shared" si="860"/>
        <v>"checkedObject"</v>
      </c>
      <c r="AK1766" t="str">
        <f t="shared" si="861"/>
        <v>"hasMany"</v>
      </c>
      <c r="AL1766" t="str">
        <f t="shared" si="862"/>
        <v>"Core.Product","checks","Action.Check","checkedObject","hasMany"</v>
      </c>
      <c r="AN1766">
        <f>COUNTIF(View_conceptual!G:G,L1766)</f>
        <v>1</v>
      </c>
      <c r="AO1766">
        <f>COUNTIF(View_conceptual!H:H,L1766)+COUNTIF(View_conceptual!I:I,N1766)</f>
        <v>1</v>
      </c>
      <c r="AQ1766" t="str">
        <f t="shared" si="863"/>
        <v/>
      </c>
      <c r="AR1766" t="str">
        <f t="shared" si="864"/>
        <v/>
      </c>
      <c r="AT1766">
        <f>COUNTIF(View_full!G:G,L1766)</f>
        <v>1</v>
      </c>
      <c r="AU1766">
        <f>COUNTIF(View_full!H:H,L1766)+COUNTIF(View_full!I:I,N1766)</f>
        <v>1</v>
      </c>
      <c r="AV1766">
        <f>COUNTIFS(Property_Manual!$A$2:$A$1206,Raw!L1766,Property_Manual!$B$2:$B$1206,Raw!M1766,Property_Manual!$C$2:$C$1206,Raw!N1766,Property_Manual!$D$2:$D$1206,Raw!O1766,Property_Manual!$F$2:$F$1206,"x")</f>
        <v>0</v>
      </c>
      <c r="AW1766" t="str">
        <f t="shared" si="865"/>
        <v/>
      </c>
      <c r="AX1766" t="str">
        <f t="shared" si="866"/>
        <v/>
      </c>
      <c r="AY1766" t="str">
        <f t="shared" si="867"/>
        <v/>
      </c>
    </row>
    <row r="1767" spans="1:51" x14ac:dyDescent="0.2">
      <c r="A1767" s="5" t="s">
        <v>1255</v>
      </c>
      <c r="B1767" s="5" t="s">
        <v>20</v>
      </c>
      <c r="C1767" s="5" t="s">
        <v>125</v>
      </c>
      <c r="D1767" s="5" t="s">
        <v>43</v>
      </c>
      <c r="E1767" t="s">
        <v>1198</v>
      </c>
      <c r="F1767" s="5" t="s">
        <v>44</v>
      </c>
      <c r="H1767" t="s">
        <v>654</v>
      </c>
      <c r="I1767" t="s">
        <v>535</v>
      </c>
      <c r="J1767" s="5" t="s">
        <v>45</v>
      </c>
      <c r="K1767" s="5"/>
      <c r="L1767" t="str">
        <f t="shared" si="837"/>
        <v>Product</v>
      </c>
      <c r="M1767" t="str">
        <f t="shared" si="838"/>
        <v>externalReferences</v>
      </c>
      <c r="N1767" t="str">
        <f t="shared" si="839"/>
        <v>ExternalReference</v>
      </c>
      <c r="O1767" t="str">
        <f t="shared" si="840"/>
        <v>referenceForObjects</v>
      </c>
      <c r="P1767" t="str">
        <f t="shared" si="841"/>
        <v/>
      </c>
      <c r="Q1767" t="str">
        <f t="shared" si="842"/>
        <v>Object</v>
      </c>
      <c r="R1767" t="str">
        <f t="shared" si="843"/>
        <v/>
      </c>
      <c r="S1767" t="str">
        <f t="shared" si="844"/>
        <v/>
      </c>
      <c r="T1767" t="str">
        <f t="shared" si="845"/>
        <v/>
      </c>
      <c r="U1767" t="str">
        <f t="shared" si="846"/>
        <v/>
      </c>
      <c r="V1767" t="str">
        <f t="shared" si="847"/>
        <v/>
      </c>
      <c r="W1767" t="str">
        <f>IF($A1767="Implicit","",COUNTIFS($C$8:C1767,C1767,$A$8:A1767,"Explicit"))</f>
        <v/>
      </c>
      <c r="X1767" t="str">
        <f t="shared" si="848"/>
        <v/>
      </c>
      <c r="Y1767" t="str">
        <f t="shared" si="849"/>
        <v/>
      </c>
      <c r="Z1767" t="str">
        <f t="shared" si="850"/>
        <v/>
      </c>
      <c r="AA1767" t="str">
        <f t="shared" si="851"/>
        <v/>
      </c>
      <c r="AB1767" t="str">
        <f t="shared" si="852"/>
        <v/>
      </c>
      <c r="AC1767" t="str">
        <f t="shared" si="853"/>
        <v/>
      </c>
      <c r="AD1767" t="str">
        <f t="shared" si="854"/>
        <v/>
      </c>
      <c r="AE1767" t="str">
        <f t="shared" si="855"/>
        <v/>
      </c>
      <c r="AF1767" t="str">
        <f t="shared" si="856"/>
        <v/>
      </c>
      <c r="AG1767" t="str">
        <f t="shared" si="857"/>
        <v>"Core.Product"</v>
      </c>
      <c r="AH1767" t="str">
        <f t="shared" si="858"/>
        <v>"externalReferences"</v>
      </c>
      <c r="AI1767" t="str">
        <f t="shared" si="859"/>
        <v>"Common.ExternalReference"</v>
      </c>
      <c r="AJ1767" t="str">
        <f t="shared" si="860"/>
        <v>"referenceForObjects"</v>
      </c>
      <c r="AK1767" t="str">
        <f t="shared" si="861"/>
        <v>"hasMany"</v>
      </c>
      <c r="AL1767" t="str">
        <f t="shared" si="862"/>
        <v>"Core.Product","externalReferences","Common.ExternalReference","referenceForObjects","hasMany"</v>
      </c>
      <c r="AN1767">
        <f>COUNTIF(View_conceptual!G:G,L1767)</f>
        <v>1</v>
      </c>
      <c r="AO1767">
        <f>COUNTIF(View_conceptual!H:H,L1767)+COUNTIF(View_conceptual!I:I,N1767)</f>
        <v>1</v>
      </c>
      <c r="AQ1767" t="str">
        <f t="shared" si="863"/>
        <v/>
      </c>
      <c r="AR1767" t="str">
        <f t="shared" si="864"/>
        <v/>
      </c>
      <c r="AT1767">
        <f>COUNTIF(View_full!G:G,L1767)</f>
        <v>1</v>
      </c>
      <c r="AU1767">
        <f>COUNTIF(View_full!H:H,L1767)+COUNTIF(View_full!I:I,N1767)</f>
        <v>1</v>
      </c>
      <c r="AV1767">
        <f>COUNTIFS(Property_Manual!$A$2:$A$1206,Raw!L1767,Property_Manual!$B$2:$B$1206,Raw!M1767,Property_Manual!$C$2:$C$1206,Raw!N1767,Property_Manual!$D$2:$D$1206,Raw!O1767,Property_Manual!$F$2:$F$1206,"x")</f>
        <v>0</v>
      </c>
      <c r="AW1767" t="str">
        <f t="shared" si="865"/>
        <v/>
      </c>
      <c r="AX1767" t="str">
        <f t="shared" si="866"/>
        <v/>
      </c>
      <c r="AY1767" t="str">
        <f t="shared" si="867"/>
        <v/>
      </c>
    </row>
    <row r="1768" spans="1:51" x14ac:dyDescent="0.2">
      <c r="A1768" s="5" t="s">
        <v>1255</v>
      </c>
      <c r="B1768" s="5" t="s">
        <v>20</v>
      </c>
      <c r="C1768" s="5" t="s">
        <v>125</v>
      </c>
      <c r="D1768" s="5" t="s">
        <v>536</v>
      </c>
      <c r="E1768" t="s">
        <v>20</v>
      </c>
      <c r="F1768" s="5" t="s">
        <v>109</v>
      </c>
      <c r="H1768" t="s">
        <v>124</v>
      </c>
      <c r="I1768" t="s">
        <v>535</v>
      </c>
      <c r="J1768" s="5" t="s">
        <v>537</v>
      </c>
      <c r="K1768" s="5" t="s">
        <v>1833</v>
      </c>
      <c r="L1768" t="str">
        <f t="shared" si="837"/>
        <v>Product</v>
      </c>
      <c r="M1768" t="str">
        <f t="shared" si="838"/>
        <v>describedObjects</v>
      </c>
      <c r="N1768" t="str">
        <f t="shared" si="839"/>
        <v>Piece</v>
      </c>
      <c r="O1768" t="str">
        <f t="shared" si="840"/>
        <v>contentProducts</v>
      </c>
      <c r="P1768" t="str">
        <f t="shared" si="841"/>
        <v>PieceLiveAnimals|PieceDg</v>
      </c>
      <c r="Q1768" t="str">
        <f t="shared" si="842"/>
        <v>Object</v>
      </c>
      <c r="R1768" t="str">
        <f t="shared" si="843"/>
        <v/>
      </c>
      <c r="S1768" t="str">
        <f t="shared" si="844"/>
        <v/>
      </c>
      <c r="T1768" t="str">
        <f t="shared" si="845"/>
        <v/>
      </c>
      <c r="U1768" t="str">
        <f t="shared" si="846"/>
        <v/>
      </c>
      <c r="V1768" t="str">
        <f t="shared" si="847"/>
        <v/>
      </c>
      <c r="W1768" t="str">
        <f>IF($A1768="Implicit","",COUNTIFS($C$8:C1768,C1768,$A$8:A1768,"Explicit"))</f>
        <v/>
      </c>
      <c r="X1768" t="str">
        <f t="shared" si="848"/>
        <v/>
      </c>
      <c r="Y1768" t="str">
        <f t="shared" si="849"/>
        <v/>
      </c>
      <c r="Z1768" t="str">
        <f t="shared" si="850"/>
        <v/>
      </c>
      <c r="AA1768" t="str">
        <f t="shared" si="851"/>
        <v/>
      </c>
      <c r="AB1768" t="str">
        <f t="shared" si="852"/>
        <v/>
      </c>
      <c r="AC1768" t="str">
        <f t="shared" si="853"/>
        <v/>
      </c>
      <c r="AD1768" t="str">
        <f t="shared" si="854"/>
        <v/>
      </c>
      <c r="AE1768" t="str">
        <f t="shared" si="855"/>
        <v/>
      </c>
      <c r="AF1768" t="str">
        <f t="shared" si="856"/>
        <v/>
      </c>
      <c r="AG1768" t="str">
        <f t="shared" si="857"/>
        <v>"Core.Product"</v>
      </c>
      <c r="AH1768" t="str">
        <f t="shared" si="858"/>
        <v>"describedObjects"</v>
      </c>
      <c r="AI1768" t="str">
        <f t="shared" si="859"/>
        <v>"Core.Piece"</v>
      </c>
      <c r="AJ1768" t="str">
        <f t="shared" si="860"/>
        <v>"contentProducts"</v>
      </c>
      <c r="AK1768" t="str">
        <f t="shared" si="861"/>
        <v>"hasMany"</v>
      </c>
      <c r="AL1768" t="str">
        <f t="shared" si="862"/>
        <v>"Core.Product","describedObjects","Core.Piece","contentProducts","hasMany"</v>
      </c>
      <c r="AN1768">
        <f>COUNTIF(View_conceptual!G:G,L1768)</f>
        <v>1</v>
      </c>
      <c r="AO1768">
        <f>COUNTIF(View_conceptual!H:H,L1768)+COUNTIF(View_conceptual!I:I,N1768)</f>
        <v>2</v>
      </c>
      <c r="AQ1768" t="str">
        <f t="shared" si="863"/>
        <v/>
      </c>
      <c r="AR1768" t="str">
        <f t="shared" si="864"/>
        <v>"Core.Product","describedObjects","Core.Piece","contentProducts","hasMany"</v>
      </c>
      <c r="AT1768">
        <f>COUNTIF(View_full!G:G,L1768)</f>
        <v>1</v>
      </c>
      <c r="AU1768">
        <f>COUNTIF(View_full!H:H,L1768)+COUNTIF(View_full!I:I,N1768)</f>
        <v>2</v>
      </c>
      <c r="AV1768">
        <f>COUNTIFS(Property_Manual!$A$2:$A$1206,Raw!L1768,Property_Manual!$B$2:$B$1206,Raw!M1768,Property_Manual!$C$2:$C$1206,Raw!N1768,Property_Manual!$D$2:$D$1206,Raw!O1768,Property_Manual!$F$2:$F$1206,"x")</f>
        <v>1</v>
      </c>
      <c r="AW1768" t="str">
        <f t="shared" si="865"/>
        <v/>
      </c>
      <c r="AX1768" t="str">
        <f t="shared" si="866"/>
        <v>"Core.Product","describedObjects","Core.Piece","contentProducts","hasMany"</v>
      </c>
      <c r="AY1768" t="str">
        <f t="shared" si="867"/>
        <v>"Core.Product","describedObjects","Core.Piece","contentProducts","hasMany"</v>
      </c>
    </row>
    <row r="1769" spans="1:51" x14ac:dyDescent="0.2">
      <c r="A1769" s="5" t="s">
        <v>1255</v>
      </c>
      <c r="B1769" s="5" t="s">
        <v>20</v>
      </c>
      <c r="C1769" s="5" t="s">
        <v>125</v>
      </c>
      <c r="D1769" s="5" t="s">
        <v>536</v>
      </c>
      <c r="E1769" t="s">
        <v>1199</v>
      </c>
      <c r="F1769" s="5" t="s">
        <v>204</v>
      </c>
      <c r="H1769" t="s">
        <v>124</v>
      </c>
      <c r="I1769" t="s">
        <v>535</v>
      </c>
      <c r="J1769" s="5" t="s">
        <v>537</v>
      </c>
      <c r="K1769" s="5"/>
      <c r="L1769" t="str">
        <f t="shared" si="837"/>
        <v>Product</v>
      </c>
      <c r="M1769" t="str">
        <f t="shared" si="838"/>
        <v>describedObjects</v>
      </c>
      <c r="N1769" t="str">
        <f t="shared" si="839"/>
        <v>PieceLiveAnimals</v>
      </c>
      <c r="O1769" t="str">
        <f t="shared" si="840"/>
        <v>contentProducts</v>
      </c>
      <c r="P1769" t="str">
        <f t="shared" si="841"/>
        <v/>
      </c>
      <c r="Q1769" t="str">
        <f t="shared" si="842"/>
        <v>Object</v>
      </c>
      <c r="R1769" t="str">
        <f t="shared" si="843"/>
        <v/>
      </c>
      <c r="S1769" t="str">
        <f t="shared" si="844"/>
        <v/>
      </c>
      <c r="T1769" t="str">
        <f t="shared" si="845"/>
        <v/>
      </c>
      <c r="U1769" t="str">
        <f t="shared" si="846"/>
        <v/>
      </c>
      <c r="V1769" t="str">
        <f t="shared" si="847"/>
        <v/>
      </c>
      <c r="W1769" t="str">
        <f>IF($A1769="Implicit","",COUNTIFS($C$8:C1769,C1769,$A$8:A1769,"Explicit"))</f>
        <v/>
      </c>
      <c r="X1769" t="str">
        <f t="shared" si="848"/>
        <v/>
      </c>
      <c r="Y1769" t="str">
        <f t="shared" si="849"/>
        <v/>
      </c>
      <c r="Z1769" t="str">
        <f t="shared" si="850"/>
        <v/>
      </c>
      <c r="AA1769" t="str">
        <f t="shared" si="851"/>
        <v/>
      </c>
      <c r="AB1769" t="str">
        <f t="shared" si="852"/>
        <v/>
      </c>
      <c r="AC1769" t="str">
        <f t="shared" si="853"/>
        <v/>
      </c>
      <c r="AD1769" t="str">
        <f t="shared" si="854"/>
        <v/>
      </c>
      <c r="AE1769" t="str">
        <f t="shared" si="855"/>
        <v/>
      </c>
      <c r="AF1769" t="str">
        <f t="shared" si="856"/>
        <v/>
      </c>
      <c r="AG1769" t="str">
        <f t="shared" si="857"/>
        <v>"Core.Product"</v>
      </c>
      <c r="AH1769" t="str">
        <f t="shared" si="858"/>
        <v>"describedObjects"</v>
      </c>
      <c r="AI1769" t="str">
        <f t="shared" si="859"/>
        <v>"LiveAnimals.PieceLiveAnimals"</v>
      </c>
      <c r="AJ1769" t="str">
        <f t="shared" si="860"/>
        <v>"contentProducts"</v>
      </c>
      <c r="AK1769" t="str">
        <f t="shared" si="861"/>
        <v>"hasMany"</v>
      </c>
      <c r="AL1769" t="str">
        <f t="shared" si="862"/>
        <v>"Core.Product","describedObjects","LiveAnimals.PieceLiveAnimals","contentProducts","hasMany"</v>
      </c>
      <c r="AN1769">
        <f>COUNTIF(View_conceptual!G:G,L1769)</f>
        <v>1</v>
      </c>
      <c r="AO1769">
        <f>COUNTIF(View_conceptual!H:H,L1769)+COUNTIF(View_conceptual!I:I,N1769)</f>
        <v>1</v>
      </c>
      <c r="AQ1769" t="str">
        <f t="shared" si="863"/>
        <v/>
      </c>
      <c r="AR1769" t="str">
        <f t="shared" si="864"/>
        <v/>
      </c>
      <c r="AT1769">
        <f>COUNTIF(View_full!G:G,L1769)</f>
        <v>1</v>
      </c>
      <c r="AU1769">
        <f>COUNTIF(View_full!H:H,L1769)+COUNTIF(View_full!I:I,N1769)</f>
        <v>1</v>
      </c>
      <c r="AV1769">
        <f>COUNTIFS(Property_Manual!$A$2:$A$1206,Raw!L1769,Property_Manual!$B$2:$B$1206,Raw!M1769,Property_Manual!$C$2:$C$1206,Raw!N1769,Property_Manual!$D$2:$D$1206,Raw!O1769,Property_Manual!$F$2:$F$1206,"x")</f>
        <v>0</v>
      </c>
      <c r="AW1769" t="str">
        <f t="shared" si="865"/>
        <v/>
      </c>
      <c r="AX1769" t="str">
        <f t="shared" si="866"/>
        <v/>
      </c>
      <c r="AY1769" t="str">
        <f t="shared" si="867"/>
        <v/>
      </c>
    </row>
    <row r="1770" spans="1:51" x14ac:dyDescent="0.2">
      <c r="A1770" s="5" t="s">
        <v>1255</v>
      </c>
      <c r="B1770" s="5" t="s">
        <v>20</v>
      </c>
      <c r="C1770" s="5" t="s">
        <v>125</v>
      </c>
      <c r="D1770" s="5" t="s">
        <v>536</v>
      </c>
      <c r="E1770" t="s">
        <v>20</v>
      </c>
      <c r="F1770" s="5" t="s">
        <v>118</v>
      </c>
      <c r="H1770" t="s">
        <v>501</v>
      </c>
      <c r="I1770" t="s">
        <v>535</v>
      </c>
      <c r="J1770" s="5" t="s">
        <v>537</v>
      </c>
      <c r="K1770" s="5" t="s">
        <v>1108</v>
      </c>
      <c r="L1770" t="str">
        <f t="shared" si="837"/>
        <v>Product</v>
      </c>
      <c r="M1770" t="str">
        <f t="shared" si="838"/>
        <v>describedObjects</v>
      </c>
      <c r="N1770" t="str">
        <f t="shared" si="839"/>
        <v>Item</v>
      </c>
      <c r="O1770" t="str">
        <f t="shared" si="840"/>
        <v>ofProduct</v>
      </c>
      <c r="P1770" t="str">
        <f t="shared" si="841"/>
        <v>ItemDg</v>
      </c>
      <c r="Q1770" t="str">
        <f t="shared" si="842"/>
        <v>Object</v>
      </c>
      <c r="R1770" t="str">
        <f t="shared" si="843"/>
        <v/>
      </c>
      <c r="S1770" t="str">
        <f t="shared" si="844"/>
        <v/>
      </c>
      <c r="T1770" t="str">
        <f t="shared" si="845"/>
        <v/>
      </c>
      <c r="U1770" t="str">
        <f t="shared" si="846"/>
        <v/>
      </c>
      <c r="V1770" t="str">
        <f t="shared" si="847"/>
        <v/>
      </c>
      <c r="W1770" t="str">
        <f>IF($A1770="Implicit","",COUNTIFS($C$8:C1770,C1770,$A$8:A1770,"Explicit"))</f>
        <v/>
      </c>
      <c r="X1770" t="str">
        <f t="shared" si="848"/>
        <v/>
      </c>
      <c r="Y1770" t="str">
        <f t="shared" si="849"/>
        <v/>
      </c>
      <c r="Z1770" t="str">
        <f t="shared" si="850"/>
        <v/>
      </c>
      <c r="AA1770" t="str">
        <f t="shared" si="851"/>
        <v/>
      </c>
      <c r="AB1770" t="str">
        <f t="shared" si="852"/>
        <v/>
      </c>
      <c r="AC1770" t="str">
        <f t="shared" si="853"/>
        <v/>
      </c>
      <c r="AD1770" t="str">
        <f t="shared" si="854"/>
        <v/>
      </c>
      <c r="AE1770" t="str">
        <f t="shared" si="855"/>
        <v/>
      </c>
      <c r="AF1770" t="str">
        <f t="shared" si="856"/>
        <v/>
      </c>
      <c r="AG1770" t="str">
        <f t="shared" si="857"/>
        <v>"Core.Product"</v>
      </c>
      <c r="AH1770" t="str">
        <f t="shared" si="858"/>
        <v>"describedObjects"</v>
      </c>
      <c r="AI1770" t="str">
        <f t="shared" si="859"/>
        <v>"Core.Item"</v>
      </c>
      <c r="AJ1770" t="str">
        <f t="shared" si="860"/>
        <v>"ofProduct"</v>
      </c>
      <c r="AK1770" t="str">
        <f t="shared" si="861"/>
        <v>"hasMany"</v>
      </c>
      <c r="AL1770" t="str">
        <f t="shared" si="862"/>
        <v>"Core.Product","describedObjects","Core.Item","ofProduct","hasMany"</v>
      </c>
      <c r="AN1770">
        <f>COUNTIF(View_conceptual!G:G,L1770)</f>
        <v>1</v>
      </c>
      <c r="AO1770">
        <f>COUNTIF(View_conceptual!H:H,L1770)+COUNTIF(View_conceptual!I:I,N1770)</f>
        <v>2</v>
      </c>
      <c r="AQ1770" t="str">
        <f t="shared" si="863"/>
        <v/>
      </c>
      <c r="AR1770" t="str">
        <f t="shared" si="864"/>
        <v>"Core.Product","describedObjects","Core.Item","ofProduct","hasMany"</v>
      </c>
      <c r="AT1770">
        <f>COUNTIF(View_full!G:G,L1770)</f>
        <v>1</v>
      </c>
      <c r="AU1770">
        <f>COUNTIF(View_full!H:H,L1770)+COUNTIF(View_full!I:I,N1770)</f>
        <v>2</v>
      </c>
      <c r="AV1770">
        <f>COUNTIFS(Property_Manual!$A$2:$A$1206,Raw!L1770,Property_Manual!$B$2:$B$1206,Raw!M1770,Property_Manual!$C$2:$C$1206,Raw!N1770,Property_Manual!$D$2:$D$1206,Raw!O1770,Property_Manual!$F$2:$F$1206,"x")</f>
        <v>1</v>
      </c>
      <c r="AW1770" t="str">
        <f t="shared" si="865"/>
        <v/>
      </c>
      <c r="AX1770" t="str">
        <f t="shared" si="866"/>
        <v>"Core.Product","describedObjects","Core.Item","ofProduct","hasMany"</v>
      </c>
      <c r="AY1770" t="str">
        <f t="shared" si="867"/>
        <v>"Core.Product","describedObjects","Core.Item","ofProduct","hasMany"</v>
      </c>
    </row>
    <row r="1771" spans="1:51" x14ac:dyDescent="0.2">
      <c r="A1771" s="5" t="s">
        <v>1255</v>
      </c>
      <c r="B1771" s="5" t="s">
        <v>20</v>
      </c>
      <c r="C1771" s="5" t="s">
        <v>125</v>
      </c>
      <c r="D1771" s="5" t="s">
        <v>536</v>
      </c>
      <c r="E1771" t="s">
        <v>1207</v>
      </c>
      <c r="F1771" s="5" t="s">
        <v>626</v>
      </c>
      <c r="H1771" t="s">
        <v>124</v>
      </c>
      <c r="I1771" t="s">
        <v>535</v>
      </c>
      <c r="J1771" s="5" t="s">
        <v>537</v>
      </c>
      <c r="K1771" s="5"/>
      <c r="L1771" t="str">
        <f t="shared" si="837"/>
        <v>Product</v>
      </c>
      <c r="M1771" t="str">
        <f t="shared" si="838"/>
        <v>describedObjects</v>
      </c>
      <c r="N1771" t="str">
        <f t="shared" si="839"/>
        <v>PieceDg</v>
      </c>
      <c r="O1771" t="str">
        <f t="shared" si="840"/>
        <v>contentProducts</v>
      </c>
      <c r="P1771" t="str">
        <f t="shared" si="841"/>
        <v/>
      </c>
      <c r="Q1771" t="str">
        <f t="shared" si="842"/>
        <v>Object</v>
      </c>
      <c r="R1771" t="str">
        <f t="shared" si="843"/>
        <v/>
      </c>
      <c r="S1771" t="str">
        <f t="shared" si="844"/>
        <v/>
      </c>
      <c r="T1771" t="str">
        <f t="shared" si="845"/>
        <v/>
      </c>
      <c r="U1771" t="str">
        <f t="shared" si="846"/>
        <v/>
      </c>
      <c r="V1771" t="str">
        <f t="shared" si="847"/>
        <v/>
      </c>
      <c r="W1771" t="str">
        <f>IF($A1771="Implicit","",COUNTIFS($C$8:C1771,C1771,$A$8:A1771,"Explicit"))</f>
        <v/>
      </c>
      <c r="X1771" t="str">
        <f t="shared" si="848"/>
        <v/>
      </c>
      <c r="Y1771" t="str">
        <f t="shared" si="849"/>
        <v/>
      </c>
      <c r="Z1771" t="str">
        <f t="shared" si="850"/>
        <v/>
      </c>
      <c r="AA1771" t="str">
        <f t="shared" si="851"/>
        <v/>
      </c>
      <c r="AB1771" t="str">
        <f t="shared" si="852"/>
        <v/>
      </c>
      <c r="AC1771" t="str">
        <f t="shared" si="853"/>
        <v/>
      </c>
      <c r="AD1771" t="str">
        <f t="shared" si="854"/>
        <v/>
      </c>
      <c r="AE1771" t="str">
        <f t="shared" si="855"/>
        <v/>
      </c>
      <c r="AF1771" t="str">
        <f t="shared" si="856"/>
        <v/>
      </c>
      <c r="AG1771" t="str">
        <f t="shared" si="857"/>
        <v>"Core.Product"</v>
      </c>
      <c r="AH1771" t="str">
        <f t="shared" si="858"/>
        <v>"describedObjects"</v>
      </c>
      <c r="AI1771" t="str">
        <f t="shared" si="859"/>
        <v>"DG.PieceDg"</v>
      </c>
      <c r="AJ1771" t="str">
        <f t="shared" si="860"/>
        <v>"contentProducts"</v>
      </c>
      <c r="AK1771" t="str">
        <f t="shared" si="861"/>
        <v>"hasMany"</v>
      </c>
      <c r="AL1771" t="str">
        <f t="shared" si="862"/>
        <v>"Core.Product","describedObjects","DG.PieceDg","contentProducts","hasMany"</v>
      </c>
      <c r="AN1771">
        <f>COUNTIF(View_conceptual!G:G,L1771)</f>
        <v>1</v>
      </c>
      <c r="AO1771">
        <f>COUNTIF(View_conceptual!H:H,L1771)+COUNTIF(View_conceptual!I:I,N1771)</f>
        <v>1</v>
      </c>
      <c r="AQ1771" t="str">
        <f t="shared" si="863"/>
        <v/>
      </c>
      <c r="AR1771" t="str">
        <f t="shared" si="864"/>
        <v/>
      </c>
      <c r="AT1771">
        <f>COUNTIF(View_full!G:G,L1771)</f>
        <v>1</v>
      </c>
      <c r="AU1771">
        <f>COUNTIF(View_full!H:H,L1771)+COUNTIF(View_full!I:I,N1771)</f>
        <v>1</v>
      </c>
      <c r="AV1771">
        <f>COUNTIFS(Property_Manual!$A$2:$A$1206,Raw!L1771,Property_Manual!$B$2:$B$1206,Raw!M1771,Property_Manual!$C$2:$C$1206,Raw!N1771,Property_Manual!$D$2:$D$1206,Raw!O1771,Property_Manual!$F$2:$F$1206,"x")</f>
        <v>0</v>
      </c>
      <c r="AW1771" t="str">
        <f t="shared" si="865"/>
        <v/>
      </c>
      <c r="AX1771" t="str">
        <f t="shared" si="866"/>
        <v/>
      </c>
      <c r="AY1771" t="str">
        <f t="shared" si="867"/>
        <v/>
      </c>
    </row>
    <row r="1772" spans="1:51" x14ac:dyDescent="0.2">
      <c r="A1772" s="5" t="s">
        <v>1255</v>
      </c>
      <c r="B1772" s="5" t="s">
        <v>20</v>
      </c>
      <c r="C1772" s="5" t="s">
        <v>125</v>
      </c>
      <c r="D1772" s="5" t="s">
        <v>536</v>
      </c>
      <c r="E1772" t="s">
        <v>1207</v>
      </c>
      <c r="F1772" s="5" t="s">
        <v>1108</v>
      </c>
      <c r="H1772" t="s">
        <v>501</v>
      </c>
      <c r="I1772" t="s">
        <v>535</v>
      </c>
      <c r="J1772" s="5" t="s">
        <v>537</v>
      </c>
      <c r="K1772" s="5"/>
      <c r="L1772" t="str">
        <f t="shared" si="837"/>
        <v>Product</v>
      </c>
      <c r="M1772" t="str">
        <f t="shared" si="838"/>
        <v>describedObjects</v>
      </c>
      <c r="N1772" t="str">
        <f t="shared" si="839"/>
        <v>ItemDg</v>
      </c>
      <c r="O1772" t="str">
        <f t="shared" si="840"/>
        <v>ofProduct</v>
      </c>
      <c r="P1772" t="str">
        <f t="shared" si="841"/>
        <v/>
      </c>
      <c r="Q1772" t="str">
        <f t="shared" si="842"/>
        <v>Object</v>
      </c>
      <c r="R1772" t="str">
        <f t="shared" si="843"/>
        <v/>
      </c>
      <c r="S1772" t="str">
        <f t="shared" si="844"/>
        <v/>
      </c>
      <c r="T1772" t="str">
        <f t="shared" si="845"/>
        <v/>
      </c>
      <c r="U1772" t="str">
        <f t="shared" si="846"/>
        <v/>
      </c>
      <c r="V1772" t="str">
        <f t="shared" si="847"/>
        <v/>
      </c>
      <c r="W1772" t="str">
        <f>IF($A1772="Implicit","",COUNTIFS($C$8:C1772,C1772,$A$8:A1772,"Explicit"))</f>
        <v/>
      </c>
      <c r="X1772" t="str">
        <f t="shared" si="848"/>
        <v/>
      </c>
      <c r="Y1772" t="str">
        <f t="shared" si="849"/>
        <v/>
      </c>
      <c r="Z1772" t="str">
        <f t="shared" si="850"/>
        <v/>
      </c>
      <c r="AA1772" t="str">
        <f t="shared" si="851"/>
        <v/>
      </c>
      <c r="AB1772" t="str">
        <f t="shared" si="852"/>
        <v/>
      </c>
      <c r="AC1772" t="str">
        <f t="shared" si="853"/>
        <v/>
      </c>
      <c r="AD1772" t="str">
        <f t="shared" si="854"/>
        <v/>
      </c>
      <c r="AE1772" t="str">
        <f t="shared" si="855"/>
        <v/>
      </c>
      <c r="AF1772" t="str">
        <f t="shared" si="856"/>
        <v/>
      </c>
      <c r="AG1772" t="str">
        <f t="shared" si="857"/>
        <v>"Core.Product"</v>
      </c>
      <c r="AH1772" t="str">
        <f t="shared" si="858"/>
        <v>"describedObjects"</v>
      </c>
      <c r="AI1772" t="str">
        <f t="shared" si="859"/>
        <v>"DG.ItemDg"</v>
      </c>
      <c r="AJ1772" t="str">
        <f t="shared" si="860"/>
        <v>"ofProduct"</v>
      </c>
      <c r="AK1772" t="str">
        <f t="shared" si="861"/>
        <v>"hasMany"</v>
      </c>
      <c r="AL1772" t="str">
        <f t="shared" si="862"/>
        <v>"Core.Product","describedObjects","DG.ItemDg","ofProduct","hasMany"</v>
      </c>
      <c r="AN1772">
        <f>COUNTIF(View_conceptual!G:G,L1772)</f>
        <v>1</v>
      </c>
      <c r="AO1772">
        <f>COUNTIF(View_conceptual!H:H,L1772)+COUNTIF(View_conceptual!I:I,N1772)</f>
        <v>1</v>
      </c>
      <c r="AQ1772" t="str">
        <f t="shared" si="863"/>
        <v/>
      </c>
      <c r="AR1772" t="str">
        <f t="shared" si="864"/>
        <v/>
      </c>
      <c r="AT1772">
        <f>COUNTIF(View_full!G:G,L1772)</f>
        <v>1</v>
      </c>
      <c r="AU1772">
        <f>COUNTIF(View_full!H:H,L1772)+COUNTIF(View_full!I:I,N1772)</f>
        <v>1</v>
      </c>
      <c r="AV1772">
        <f>COUNTIFS(Property_Manual!$A$2:$A$1206,Raw!L1772,Property_Manual!$B$2:$B$1206,Raw!M1772,Property_Manual!$C$2:$C$1206,Raw!N1772,Property_Manual!$D$2:$D$1206,Raw!O1772,Property_Manual!$F$2:$F$1206,"x")</f>
        <v>0</v>
      </c>
      <c r="AW1772" t="str">
        <f t="shared" si="865"/>
        <v/>
      </c>
      <c r="AX1772" t="str">
        <f t="shared" si="866"/>
        <v/>
      </c>
      <c r="AY1772" t="str">
        <f t="shared" si="867"/>
        <v/>
      </c>
    </row>
    <row r="1773" spans="1:51" x14ac:dyDescent="0.2">
      <c r="A1773" s="5" t="s">
        <v>1255</v>
      </c>
      <c r="B1773" s="5" t="s">
        <v>20</v>
      </c>
      <c r="C1773" s="5" t="s">
        <v>125</v>
      </c>
      <c r="D1773" s="5" t="s">
        <v>229</v>
      </c>
      <c r="E1773" t="s">
        <v>1836</v>
      </c>
      <c r="F1773" s="5" t="s">
        <v>100</v>
      </c>
      <c r="G1773">
        <v>1</v>
      </c>
      <c r="I1773" t="s">
        <v>535</v>
      </c>
      <c r="J1773" s="5" t="s">
        <v>231</v>
      </c>
      <c r="K1773" s="5" t="s">
        <v>1830</v>
      </c>
      <c r="L1773" t="str">
        <f t="shared" si="837"/>
        <v>Product</v>
      </c>
      <c r="M1773" t="str">
        <f t="shared" si="838"/>
        <v>manufacturer</v>
      </c>
      <c r="N1773" t="str">
        <f t="shared" si="839"/>
        <v>Organization</v>
      </c>
      <c r="O1773" t="str">
        <f t="shared" si="840"/>
        <v/>
      </c>
      <c r="P1773" t="str">
        <f t="shared" si="841"/>
        <v>Carrier|Company|PublicAuthority</v>
      </c>
      <c r="Q1773" t="str">
        <f t="shared" si="842"/>
        <v>Object</v>
      </c>
      <c r="R1773" t="str">
        <f t="shared" si="843"/>
        <v/>
      </c>
      <c r="S1773" t="str">
        <f t="shared" si="844"/>
        <v/>
      </c>
      <c r="T1773" t="str">
        <f t="shared" si="845"/>
        <v/>
      </c>
      <c r="U1773" t="str">
        <f t="shared" si="846"/>
        <v/>
      </c>
      <c r="V1773" t="str">
        <f t="shared" si="847"/>
        <v/>
      </c>
      <c r="W1773" t="str">
        <f>IF($A1773="Implicit","",COUNTIFS($C$8:C1773,C1773,$A$8:A1773,"Explicit"))</f>
        <v/>
      </c>
      <c r="X1773" t="str">
        <f t="shared" si="848"/>
        <v/>
      </c>
      <c r="Y1773" t="str">
        <f t="shared" si="849"/>
        <v/>
      </c>
      <c r="Z1773" t="str">
        <f t="shared" si="850"/>
        <v/>
      </c>
      <c r="AA1773" t="str">
        <f t="shared" si="851"/>
        <v/>
      </c>
      <c r="AB1773" t="str">
        <f t="shared" si="852"/>
        <v/>
      </c>
      <c r="AC1773" t="str">
        <f t="shared" si="853"/>
        <v/>
      </c>
      <c r="AD1773" t="str">
        <f t="shared" si="854"/>
        <v/>
      </c>
      <c r="AE1773" t="str">
        <f t="shared" si="855"/>
        <v/>
      </c>
      <c r="AF1773" t="str">
        <f t="shared" si="856"/>
        <v/>
      </c>
      <c r="AG1773" t="str">
        <f t="shared" si="857"/>
        <v>"Core.Product"</v>
      </c>
      <c r="AH1773" t="str">
        <f t="shared" si="858"/>
        <v>"manufacturer"</v>
      </c>
      <c r="AI1773" t="str">
        <f t="shared" si="859"/>
        <v>"Agent.Organization"</v>
      </c>
      <c r="AJ1773" t="str">
        <f t="shared" si="860"/>
        <v>""</v>
      </c>
      <c r="AK1773" t="str">
        <f t="shared" si="861"/>
        <v>"hasOne"</v>
      </c>
      <c r="AL1773" t="str">
        <f t="shared" si="862"/>
        <v>"Core.Product","manufacturer","Agent.Organization","","hasOne"</v>
      </c>
      <c r="AN1773">
        <f>COUNTIF(View_conceptual!G:G,L1773)</f>
        <v>1</v>
      </c>
      <c r="AO1773">
        <f>COUNTIF(View_conceptual!H:H,L1773)+COUNTIF(View_conceptual!I:I,N1773)</f>
        <v>1</v>
      </c>
      <c r="AQ1773" t="str">
        <f t="shared" si="863"/>
        <v/>
      </c>
      <c r="AR1773" t="str">
        <f t="shared" si="864"/>
        <v/>
      </c>
      <c r="AT1773">
        <f>COUNTIF(View_full!G:G,L1773)</f>
        <v>1</v>
      </c>
      <c r="AU1773">
        <f>COUNTIF(View_full!H:H,L1773)+COUNTIF(View_full!I:I,N1773)</f>
        <v>1</v>
      </c>
      <c r="AV1773">
        <f>COUNTIFS(Property_Manual!$A$2:$A$1206,Raw!L1773,Property_Manual!$B$2:$B$1206,Raw!M1773,Property_Manual!$C$2:$C$1206,Raw!N1773,Property_Manual!$D$2:$D$1206,Raw!O1773,Property_Manual!$F$2:$F$1206,"x")</f>
        <v>0</v>
      </c>
      <c r="AW1773" t="str">
        <f t="shared" si="865"/>
        <v/>
      </c>
      <c r="AX1773" t="str">
        <f t="shared" si="866"/>
        <v/>
      </c>
      <c r="AY1773" t="str">
        <f t="shared" si="867"/>
        <v/>
      </c>
    </row>
    <row r="1774" spans="1:51" x14ac:dyDescent="0.2">
      <c r="A1774" s="5" t="s">
        <v>1255</v>
      </c>
      <c r="B1774" s="5" t="s">
        <v>20</v>
      </c>
      <c r="C1774" s="5" t="s">
        <v>125</v>
      </c>
      <c r="D1774" s="5" t="s">
        <v>229</v>
      </c>
      <c r="E1774" t="s">
        <v>1836</v>
      </c>
      <c r="F1774" s="5" t="s">
        <v>297</v>
      </c>
      <c r="G1774">
        <v>1</v>
      </c>
      <c r="I1774" t="s">
        <v>535</v>
      </c>
      <c r="J1774" s="5" t="s">
        <v>231</v>
      </c>
      <c r="K1774" s="5"/>
      <c r="L1774" t="str">
        <f t="shared" si="837"/>
        <v>Product</v>
      </c>
      <c r="M1774" t="str">
        <f t="shared" si="838"/>
        <v>manufacturer</v>
      </c>
      <c r="N1774" t="str">
        <f t="shared" si="839"/>
        <v>Carrier</v>
      </c>
      <c r="O1774" t="str">
        <f t="shared" si="840"/>
        <v/>
      </c>
      <c r="P1774" t="str">
        <f t="shared" si="841"/>
        <v/>
      </c>
      <c r="Q1774" t="str">
        <f t="shared" si="842"/>
        <v>Object</v>
      </c>
      <c r="R1774" t="str">
        <f t="shared" si="843"/>
        <v/>
      </c>
      <c r="S1774" t="str">
        <f t="shared" si="844"/>
        <v/>
      </c>
      <c r="T1774" t="str">
        <f t="shared" si="845"/>
        <v/>
      </c>
      <c r="U1774" t="str">
        <f t="shared" si="846"/>
        <v/>
      </c>
      <c r="V1774" t="str">
        <f t="shared" si="847"/>
        <v/>
      </c>
      <c r="W1774" t="str">
        <f>IF($A1774="Implicit","",COUNTIFS($C$8:C1774,C1774,$A$8:A1774,"Explicit"))</f>
        <v/>
      </c>
      <c r="X1774" t="str">
        <f t="shared" si="848"/>
        <v/>
      </c>
      <c r="Y1774" t="str">
        <f t="shared" si="849"/>
        <v/>
      </c>
      <c r="Z1774" t="str">
        <f t="shared" si="850"/>
        <v/>
      </c>
      <c r="AA1774" t="str">
        <f t="shared" si="851"/>
        <v/>
      </c>
      <c r="AB1774" t="str">
        <f t="shared" si="852"/>
        <v/>
      </c>
      <c r="AC1774" t="str">
        <f t="shared" si="853"/>
        <v/>
      </c>
      <c r="AD1774" t="str">
        <f t="shared" si="854"/>
        <v/>
      </c>
      <c r="AE1774" t="str">
        <f t="shared" si="855"/>
        <v/>
      </c>
      <c r="AF1774" t="str">
        <f t="shared" si="856"/>
        <v/>
      </c>
      <c r="AG1774" t="str">
        <f t="shared" si="857"/>
        <v>"Core.Product"</v>
      </c>
      <c r="AH1774" t="str">
        <f t="shared" si="858"/>
        <v>"manufacturer"</v>
      </c>
      <c r="AI1774" t="str">
        <f t="shared" si="859"/>
        <v>"Agent.Carrier"</v>
      </c>
      <c r="AJ1774" t="str">
        <f t="shared" si="860"/>
        <v>""</v>
      </c>
      <c r="AK1774" t="str">
        <f t="shared" si="861"/>
        <v>"hasOne"</v>
      </c>
      <c r="AL1774" t="str">
        <f t="shared" si="862"/>
        <v>"Core.Product","manufacturer","Agent.Carrier","","hasOne"</v>
      </c>
      <c r="AN1774">
        <f>COUNTIF(View_conceptual!G:G,L1774)</f>
        <v>1</v>
      </c>
      <c r="AO1774">
        <f>COUNTIF(View_conceptual!H:H,L1774)+COUNTIF(View_conceptual!I:I,N1774)</f>
        <v>1</v>
      </c>
      <c r="AQ1774" t="str">
        <f t="shared" si="863"/>
        <v/>
      </c>
      <c r="AR1774" t="str">
        <f t="shared" si="864"/>
        <v/>
      </c>
      <c r="AT1774">
        <f>COUNTIF(View_full!G:G,L1774)</f>
        <v>1</v>
      </c>
      <c r="AU1774">
        <f>COUNTIF(View_full!H:H,L1774)+COUNTIF(View_full!I:I,N1774)</f>
        <v>1</v>
      </c>
      <c r="AV1774">
        <f>COUNTIFS(Property_Manual!$A$2:$A$1206,Raw!L1774,Property_Manual!$B$2:$B$1206,Raw!M1774,Property_Manual!$C$2:$C$1206,Raw!N1774,Property_Manual!$D$2:$D$1206,Raw!O1774,Property_Manual!$F$2:$F$1206,"x")</f>
        <v>0</v>
      </c>
      <c r="AW1774" t="str">
        <f t="shared" si="865"/>
        <v/>
      </c>
      <c r="AX1774" t="str">
        <f t="shared" si="866"/>
        <v/>
      </c>
      <c r="AY1774" t="str">
        <f t="shared" si="867"/>
        <v/>
      </c>
    </row>
    <row r="1775" spans="1:51" x14ac:dyDescent="0.2">
      <c r="A1775" s="5" t="s">
        <v>1255</v>
      </c>
      <c r="B1775" s="5" t="s">
        <v>20</v>
      </c>
      <c r="C1775" s="5" t="s">
        <v>125</v>
      </c>
      <c r="D1775" s="5" t="s">
        <v>229</v>
      </c>
      <c r="E1775" t="s">
        <v>1836</v>
      </c>
      <c r="F1775" s="5" t="s">
        <v>230</v>
      </c>
      <c r="G1775">
        <v>1</v>
      </c>
      <c r="I1775" t="s">
        <v>535</v>
      </c>
      <c r="J1775" s="5" t="s">
        <v>231</v>
      </c>
      <c r="K1775" s="5" t="s">
        <v>297</v>
      </c>
      <c r="L1775" t="str">
        <f t="shared" si="837"/>
        <v>Product</v>
      </c>
      <c r="M1775" t="str">
        <f t="shared" si="838"/>
        <v>manufacturer</v>
      </c>
      <c r="N1775" t="str">
        <f t="shared" si="839"/>
        <v>Company</v>
      </c>
      <c r="O1775" t="str">
        <f t="shared" si="840"/>
        <v/>
      </c>
      <c r="P1775" t="str">
        <f t="shared" si="841"/>
        <v>Carrier</v>
      </c>
      <c r="Q1775" t="str">
        <f t="shared" si="842"/>
        <v>Object</v>
      </c>
      <c r="R1775" t="str">
        <f t="shared" si="843"/>
        <v/>
      </c>
      <c r="S1775" t="str">
        <f t="shared" si="844"/>
        <v/>
      </c>
      <c r="T1775" t="str">
        <f t="shared" si="845"/>
        <v/>
      </c>
      <c r="U1775" t="str">
        <f t="shared" si="846"/>
        <v/>
      </c>
      <c r="V1775" t="str">
        <f t="shared" si="847"/>
        <v/>
      </c>
      <c r="W1775" t="str">
        <f>IF($A1775="Implicit","",COUNTIFS($C$8:C1775,C1775,$A$8:A1775,"Explicit"))</f>
        <v/>
      </c>
      <c r="X1775" t="str">
        <f t="shared" si="848"/>
        <v/>
      </c>
      <c r="Y1775" t="str">
        <f t="shared" si="849"/>
        <v/>
      </c>
      <c r="Z1775" t="str">
        <f t="shared" si="850"/>
        <v/>
      </c>
      <c r="AA1775" t="str">
        <f t="shared" si="851"/>
        <v/>
      </c>
      <c r="AB1775" t="str">
        <f t="shared" si="852"/>
        <v/>
      </c>
      <c r="AC1775" t="str">
        <f t="shared" si="853"/>
        <v/>
      </c>
      <c r="AD1775" t="str">
        <f t="shared" si="854"/>
        <v/>
      </c>
      <c r="AE1775" t="str">
        <f t="shared" si="855"/>
        <v/>
      </c>
      <c r="AF1775" t="str">
        <f t="shared" si="856"/>
        <v/>
      </c>
      <c r="AG1775" t="str">
        <f t="shared" si="857"/>
        <v>"Core.Product"</v>
      </c>
      <c r="AH1775" t="str">
        <f t="shared" si="858"/>
        <v>"manufacturer"</v>
      </c>
      <c r="AI1775" t="str">
        <f t="shared" si="859"/>
        <v>"Agent.Company"</v>
      </c>
      <c r="AJ1775" t="str">
        <f t="shared" si="860"/>
        <v>""</v>
      </c>
      <c r="AK1775" t="str">
        <f t="shared" si="861"/>
        <v>"hasOne"</v>
      </c>
      <c r="AL1775" t="str">
        <f t="shared" si="862"/>
        <v>"Core.Product","manufacturer","Agent.Company","","hasOne"</v>
      </c>
      <c r="AN1775">
        <f>COUNTIF(View_conceptual!G:G,L1775)</f>
        <v>1</v>
      </c>
      <c r="AO1775">
        <f>COUNTIF(View_conceptual!H:H,L1775)+COUNTIF(View_conceptual!I:I,N1775)</f>
        <v>1</v>
      </c>
      <c r="AQ1775" t="str">
        <f t="shared" si="863"/>
        <v/>
      </c>
      <c r="AR1775" t="str">
        <f t="shared" si="864"/>
        <v/>
      </c>
      <c r="AT1775">
        <f>COUNTIF(View_full!G:G,L1775)</f>
        <v>1</v>
      </c>
      <c r="AU1775">
        <f>COUNTIF(View_full!H:H,L1775)+COUNTIF(View_full!I:I,N1775)</f>
        <v>1</v>
      </c>
      <c r="AV1775">
        <f>COUNTIFS(Property_Manual!$A$2:$A$1206,Raw!L1775,Property_Manual!$B$2:$B$1206,Raw!M1775,Property_Manual!$C$2:$C$1206,Raw!N1775,Property_Manual!$D$2:$D$1206,Raw!O1775,Property_Manual!$F$2:$F$1206,"x")</f>
        <v>0</v>
      </c>
      <c r="AW1775" t="str">
        <f t="shared" si="865"/>
        <v/>
      </c>
      <c r="AX1775" t="str">
        <f t="shared" si="866"/>
        <v/>
      </c>
      <c r="AY1775" t="str">
        <f t="shared" si="867"/>
        <v/>
      </c>
    </row>
    <row r="1776" spans="1:51" x14ac:dyDescent="0.2">
      <c r="A1776" s="5" t="s">
        <v>1255</v>
      </c>
      <c r="B1776" s="5" t="s">
        <v>20</v>
      </c>
      <c r="C1776" s="5" t="s">
        <v>125</v>
      </c>
      <c r="D1776" s="5" t="s">
        <v>229</v>
      </c>
      <c r="E1776" t="s">
        <v>1836</v>
      </c>
      <c r="F1776" s="5" t="s">
        <v>1132</v>
      </c>
      <c r="G1776">
        <v>1</v>
      </c>
      <c r="I1776" t="s">
        <v>535</v>
      </c>
      <c r="J1776" s="5" t="s">
        <v>231</v>
      </c>
      <c r="K1776" s="5"/>
      <c r="L1776" t="str">
        <f t="shared" si="837"/>
        <v>Product</v>
      </c>
      <c r="M1776" t="str">
        <f t="shared" si="838"/>
        <v>manufacturer</v>
      </c>
      <c r="N1776" t="str">
        <f t="shared" si="839"/>
        <v>PublicAuthority</v>
      </c>
      <c r="O1776" t="str">
        <f t="shared" si="840"/>
        <v/>
      </c>
      <c r="P1776" t="str">
        <f t="shared" si="841"/>
        <v/>
      </c>
      <c r="Q1776" t="str">
        <f t="shared" si="842"/>
        <v>Object</v>
      </c>
      <c r="R1776" t="str">
        <f t="shared" si="843"/>
        <v/>
      </c>
      <c r="S1776" t="str">
        <f t="shared" si="844"/>
        <v/>
      </c>
      <c r="T1776" t="str">
        <f t="shared" si="845"/>
        <v/>
      </c>
      <c r="U1776" t="str">
        <f t="shared" si="846"/>
        <v/>
      </c>
      <c r="V1776" t="str">
        <f t="shared" si="847"/>
        <v/>
      </c>
      <c r="W1776" t="str">
        <f>IF($A1776="Implicit","",COUNTIFS($C$8:C1776,C1776,$A$8:A1776,"Explicit"))</f>
        <v/>
      </c>
      <c r="X1776" t="str">
        <f t="shared" si="848"/>
        <v/>
      </c>
      <c r="Y1776" t="str">
        <f t="shared" si="849"/>
        <v/>
      </c>
      <c r="Z1776" t="str">
        <f t="shared" si="850"/>
        <v/>
      </c>
      <c r="AA1776" t="str">
        <f t="shared" si="851"/>
        <v/>
      </c>
      <c r="AB1776" t="str">
        <f t="shared" si="852"/>
        <v/>
      </c>
      <c r="AC1776" t="str">
        <f t="shared" si="853"/>
        <v/>
      </c>
      <c r="AD1776" t="str">
        <f t="shared" si="854"/>
        <v/>
      </c>
      <c r="AE1776" t="str">
        <f t="shared" si="855"/>
        <v/>
      </c>
      <c r="AF1776" t="str">
        <f t="shared" si="856"/>
        <v/>
      </c>
      <c r="AG1776" t="str">
        <f t="shared" si="857"/>
        <v>"Core.Product"</v>
      </c>
      <c r="AH1776" t="str">
        <f t="shared" si="858"/>
        <v>"manufacturer"</v>
      </c>
      <c r="AI1776" t="str">
        <f t="shared" si="859"/>
        <v>"Agent.PublicAuthority"</v>
      </c>
      <c r="AJ1776" t="str">
        <f t="shared" si="860"/>
        <v>""</v>
      </c>
      <c r="AK1776" t="str">
        <f t="shared" si="861"/>
        <v>"hasOne"</v>
      </c>
      <c r="AL1776" t="str">
        <f t="shared" si="862"/>
        <v>"Core.Product","manufacturer","Agent.PublicAuthority","","hasOne"</v>
      </c>
      <c r="AN1776">
        <f>COUNTIF(View_conceptual!G:G,L1776)</f>
        <v>1</v>
      </c>
      <c r="AO1776">
        <f>COUNTIF(View_conceptual!H:H,L1776)+COUNTIF(View_conceptual!I:I,N1776)</f>
        <v>1</v>
      </c>
      <c r="AQ1776" t="str">
        <f t="shared" si="863"/>
        <v/>
      </c>
      <c r="AR1776" t="str">
        <f t="shared" si="864"/>
        <v/>
      </c>
      <c r="AT1776">
        <f>COUNTIF(View_full!G:G,L1776)</f>
        <v>1</v>
      </c>
      <c r="AU1776">
        <f>COUNTIF(View_full!H:H,L1776)+COUNTIF(View_full!I:I,N1776)</f>
        <v>1</v>
      </c>
      <c r="AV1776">
        <f>COUNTIFS(Property_Manual!$A$2:$A$1206,Raw!L1776,Property_Manual!$B$2:$B$1206,Raw!M1776,Property_Manual!$C$2:$C$1206,Raw!N1776,Property_Manual!$D$2:$D$1206,Raw!O1776,Property_Manual!$F$2:$F$1206,"x")</f>
        <v>0</v>
      </c>
      <c r="AW1776" t="str">
        <f t="shared" si="865"/>
        <v/>
      </c>
      <c r="AX1776" t="str">
        <f t="shared" si="866"/>
        <v/>
      </c>
      <c r="AY1776" t="str">
        <f t="shared" si="867"/>
        <v/>
      </c>
    </row>
    <row r="1777" spans="1:51" x14ac:dyDescent="0.2">
      <c r="A1777" s="5" t="s">
        <v>1254</v>
      </c>
      <c r="B1777" s="5" t="s">
        <v>20</v>
      </c>
      <c r="C1777" s="5" t="s">
        <v>125</v>
      </c>
      <c r="D1777" s="5" t="s">
        <v>40</v>
      </c>
      <c r="E1777" t="s">
        <v>1212</v>
      </c>
      <c r="F1777" s="5" t="s">
        <v>41</v>
      </c>
      <c r="I1777" t="s">
        <v>535</v>
      </c>
      <c r="J1777" s="5" t="s">
        <v>42</v>
      </c>
      <c r="K1777" s="5"/>
      <c r="L1777" t="str">
        <f t="shared" si="837"/>
        <v>Product</v>
      </c>
      <c r="M1777" t="str">
        <f t="shared" si="838"/>
        <v>events</v>
      </c>
      <c r="N1777" t="str">
        <f t="shared" si="839"/>
        <v>LogisticsEvent</v>
      </c>
      <c r="O1777" t="str">
        <f t="shared" si="840"/>
        <v/>
      </c>
      <c r="P1777" t="str">
        <f t="shared" si="841"/>
        <v/>
      </c>
      <c r="Q1777" t="str">
        <f t="shared" si="842"/>
        <v>Object</v>
      </c>
      <c r="R1777" t="str">
        <f t="shared" si="843"/>
        <v>"Core"</v>
      </c>
      <c r="S1777" t="str">
        <f t="shared" si="844"/>
        <v>"Product"</v>
      </c>
      <c r="T1777" t="str">
        <f t="shared" si="845"/>
        <v>"events"</v>
      </c>
      <c r="U1777" t="str">
        <f t="shared" si="846"/>
        <v>"Event"</v>
      </c>
      <c r="V1777" t="str">
        <f t="shared" si="847"/>
        <v>"LogisticsEvent"</v>
      </c>
      <c r="W1777">
        <f>IF($A1777="Implicit","",COUNTIFS($C$8:C1777,C1777,$A$8:A1777,"Explicit"))</f>
        <v>5</v>
      </c>
      <c r="X1777" t="str">
        <f t="shared" si="848"/>
        <v>"Product details"</v>
      </c>
      <c r="Y1777" t="str">
        <f t="shared" si="849"/>
        <v>"Events object"</v>
      </c>
      <c r="Z1777" t="str">
        <f t="shared" si="850"/>
        <v>"true"</v>
      </c>
      <c r="AA1777" t="str">
        <f t="shared" si="851"/>
        <v>"false"</v>
      </c>
      <c r="AB1777" t="str">
        <f t="shared" si="852"/>
        <v>""</v>
      </c>
      <c r="AC1777" t="str">
        <f t="shared" si="853"/>
        <v>"https://onerecord.iata.org/ns/cargo#Product"</v>
      </c>
      <c r="AD1777" t="str">
        <f t="shared" si="854"/>
        <v>"https://onerecord.iata.org/ns/cargo#events"</v>
      </c>
      <c r="AE1777" t="str">
        <f t="shared" si="855"/>
        <v>"https://onerecord.iata.org/ns/cargo#LogisticsEvent"</v>
      </c>
      <c r="AF1777" t="str">
        <f t="shared" si="856"/>
        <v>"Core","Product","events","Event","LogisticsEvent",5,"Product details","Events object","true","false","","https://onerecord.iata.org/ns/cargo#Product","https://onerecord.iata.org/ns/cargo#events","https://onerecord.iata.org/ns/cargo#LogisticsEvent"</v>
      </c>
      <c r="AG1777" t="str">
        <f t="shared" si="857"/>
        <v>"Core.Product"</v>
      </c>
      <c r="AH1777" t="str">
        <f t="shared" si="858"/>
        <v>"events"</v>
      </c>
      <c r="AI1777" t="str">
        <f t="shared" si="859"/>
        <v>"Event.LogisticsEvent"</v>
      </c>
      <c r="AJ1777" t="str">
        <f t="shared" si="860"/>
        <v>""</v>
      </c>
      <c r="AK1777" t="str">
        <f t="shared" si="861"/>
        <v>"hasMany"</v>
      </c>
      <c r="AL1777" t="str">
        <f t="shared" si="862"/>
        <v>"Core.Product","events","Event.LogisticsEvent","","hasMany"</v>
      </c>
      <c r="AN1777">
        <f>COUNTIF(View_conceptual!G:G,L1777)</f>
        <v>1</v>
      </c>
      <c r="AO1777">
        <f>COUNTIF(View_conceptual!H:H,L1777)+COUNTIF(View_conceptual!I:I,N1777)</f>
        <v>1</v>
      </c>
      <c r="AQ1777" t="str">
        <f t="shared" si="863"/>
        <v>"Core","Product","events","Event","LogisticsEvent",5,"Product details","Events object","true","false","","https://onerecord.iata.org/ns/cargo#Product","https://onerecord.iata.org/ns/cargo#events","https://onerecord.iata.org/ns/cargo#LogisticsEvent"</v>
      </c>
      <c r="AR1777" t="str">
        <f t="shared" si="864"/>
        <v/>
      </c>
      <c r="AT1777">
        <f>COUNTIF(View_full!G:G,L1777)</f>
        <v>1</v>
      </c>
      <c r="AU1777">
        <f>COUNTIF(View_full!H:H,L1777)+COUNTIF(View_full!I:I,N1777)</f>
        <v>1</v>
      </c>
      <c r="AV1777">
        <f>COUNTIFS(Property_Manual!$A$2:$A$1206,Raw!L1777,Property_Manual!$B$2:$B$1206,Raw!M1777,Property_Manual!$C$2:$C$1206,Raw!N1777,Property_Manual!$D$2:$D$1206,Raw!O1777,Property_Manual!$F$2:$F$1206,"x")</f>
        <v>0</v>
      </c>
      <c r="AW1777" t="str">
        <f t="shared" si="865"/>
        <v>"Core","Product","events","Event","LogisticsEvent",5,"Product details","Events object","true","false","","https://onerecord.iata.org/ns/cargo#Product","https://onerecord.iata.org/ns/cargo#events","https://onerecord.iata.org/ns/cargo#LogisticsEvent"</v>
      </c>
      <c r="AX1777" t="str">
        <f t="shared" si="866"/>
        <v/>
      </c>
      <c r="AY1777" t="str">
        <f t="shared" si="867"/>
        <v/>
      </c>
    </row>
    <row r="1778" spans="1:51" x14ac:dyDescent="0.2">
      <c r="A1778" s="5" t="s">
        <v>1254</v>
      </c>
      <c r="B1778" s="5" t="s">
        <v>20</v>
      </c>
      <c r="C1778" s="5" t="s">
        <v>125</v>
      </c>
      <c r="D1778" s="5" t="s">
        <v>46</v>
      </c>
      <c r="F1778" s="5" t="s">
        <v>47</v>
      </c>
      <c r="G1778">
        <v>1</v>
      </c>
      <c r="I1778" t="s">
        <v>535</v>
      </c>
      <c r="J1778" s="5" t="s">
        <v>48</v>
      </c>
      <c r="K1778" s="5"/>
      <c r="L1778" t="str">
        <f t="shared" si="837"/>
        <v>Product</v>
      </c>
      <c r="M1778" t="str">
        <f t="shared" si="838"/>
        <v>skeletonIndicator</v>
      </c>
      <c r="N1778" t="str">
        <f t="shared" si="839"/>
        <v>boolean</v>
      </c>
      <c r="O1778" t="str">
        <f t="shared" si="840"/>
        <v/>
      </c>
      <c r="P1778" t="str">
        <f t="shared" si="841"/>
        <v/>
      </c>
      <c r="Q1778" t="str">
        <f t="shared" si="842"/>
        <v>Object</v>
      </c>
      <c r="R1778" t="str">
        <f t="shared" si="843"/>
        <v>"Core"</v>
      </c>
      <c r="S1778" t="str">
        <f t="shared" si="844"/>
        <v>"Product"</v>
      </c>
      <c r="T1778" t="str">
        <f t="shared" si="845"/>
        <v>"skeletonIndicator"</v>
      </c>
      <c r="U1778" t="str">
        <f t="shared" si="846"/>
        <v>""</v>
      </c>
      <c r="V1778" t="str">
        <f t="shared" si="847"/>
        <v>"boolean"</v>
      </c>
      <c r="W1778">
        <f>IF($A1778="Implicit","",COUNTIFS($C$8:C1778,C1778,$A$8:A1778,"Explicit"))</f>
        <v>6</v>
      </c>
      <c r="X1778" t="str">
        <f t="shared" si="848"/>
        <v>"Product details"</v>
      </c>
      <c r="Y1778" t="str">
        <f t="shared" si="849"/>
        <v>"Indicator whether a logistics object is a skeleton object"</v>
      </c>
      <c r="Z1778" t="str">
        <f t="shared" si="850"/>
        <v>"false"</v>
      </c>
      <c r="AA1778" t="str">
        <f t="shared" si="851"/>
        <v>"false"</v>
      </c>
      <c r="AB1778" t="str">
        <f t="shared" si="852"/>
        <v>""</v>
      </c>
      <c r="AC1778" t="str">
        <f t="shared" si="853"/>
        <v>"https://onerecord.iata.org/ns/cargo#Product"</v>
      </c>
      <c r="AD1778" t="str">
        <f t="shared" si="854"/>
        <v>"https://onerecord.iata.org/ns/cargo#skeletonIndicator"</v>
      </c>
      <c r="AE1778" t="str">
        <f t="shared" si="855"/>
        <v>"http://www.w3.org/2001/XMLSchema#boolean"</v>
      </c>
      <c r="AF1778" t="str">
        <f t="shared" si="856"/>
        <v>"Core","Product","skeletonIndicator","","boolean",6,"Product details","Indicator whether a logistics object is a skeleton object","false","false","","https://onerecord.iata.org/ns/cargo#Product","https://onerecord.iata.org/ns/cargo#skeletonIndicator","http://www.w3.org/2001/XMLSchema#boolean"</v>
      </c>
      <c r="AG1778" t="str">
        <f t="shared" si="857"/>
        <v>"Core.Product"</v>
      </c>
      <c r="AH1778" t="str">
        <f t="shared" si="858"/>
        <v>"skeletonIndicator"</v>
      </c>
      <c r="AI1778" t="str">
        <f t="shared" si="859"/>
        <v>".boolean"</v>
      </c>
      <c r="AJ1778" t="str">
        <f t="shared" si="860"/>
        <v>""</v>
      </c>
      <c r="AK1778" t="str">
        <f t="shared" si="861"/>
        <v>"hasOne"</v>
      </c>
      <c r="AL1778" t="str">
        <f t="shared" si="862"/>
        <v>"Core.Product","skeletonIndicator",".boolean","","hasOne"</v>
      </c>
      <c r="AN1778">
        <f>COUNTIF(View_conceptual!G:G,L1778)</f>
        <v>1</v>
      </c>
      <c r="AO1778">
        <f>COUNTIF(View_conceptual!H:H,L1778)+COUNTIF(View_conceptual!I:I,N1778)</f>
        <v>1</v>
      </c>
      <c r="AQ1778" t="str">
        <f t="shared" si="863"/>
        <v>"Core","Product","skeletonIndicator","","boolean",6,"Product details","Indicator whether a logistics object is a skeleton object","false","false","","https://onerecord.iata.org/ns/cargo#Product","https://onerecord.iata.org/ns/cargo#skeletonIndicator","http://www.w3.org/2001/XMLSchema#boolean"</v>
      </c>
      <c r="AR1778" t="str">
        <f t="shared" si="864"/>
        <v/>
      </c>
      <c r="AT1778">
        <f>COUNTIF(View_full!G:G,L1778)</f>
        <v>1</v>
      </c>
      <c r="AU1778">
        <f>COUNTIF(View_full!H:H,L1778)+COUNTIF(View_full!I:I,N1778)</f>
        <v>1</v>
      </c>
      <c r="AV1778">
        <f>COUNTIFS(Property_Manual!$A$2:$A$1206,Raw!L1778,Property_Manual!$B$2:$B$1206,Raw!M1778,Property_Manual!$C$2:$C$1206,Raw!N1778,Property_Manual!$D$2:$D$1206,Raw!O1778,Property_Manual!$F$2:$F$1206,"x")</f>
        <v>0</v>
      </c>
      <c r="AW1778" t="str">
        <f t="shared" si="865"/>
        <v>"Core","Product","skeletonIndicator","","boolean",6,"Product details","Indicator whether a logistics object is a skeleton object","false","false","","https://onerecord.iata.org/ns/cargo#Product","https://onerecord.iata.org/ns/cargo#skeletonIndicator","http://www.w3.org/2001/XMLSchema#boolean"</v>
      </c>
      <c r="AX1778" t="str">
        <f t="shared" si="866"/>
        <v/>
      </c>
      <c r="AY1778" t="str">
        <f t="shared" si="867"/>
        <v/>
      </c>
    </row>
    <row r="1779" spans="1:51" x14ac:dyDescent="0.2">
      <c r="A1779" s="5" t="s">
        <v>1254</v>
      </c>
      <c r="B1779" s="5" t="s">
        <v>20</v>
      </c>
      <c r="C1779" s="5" t="s">
        <v>125</v>
      </c>
      <c r="D1779" s="5" t="s">
        <v>536</v>
      </c>
      <c r="E1779" t="s">
        <v>1196</v>
      </c>
      <c r="F1779" s="5" t="s">
        <v>223</v>
      </c>
      <c r="I1779" t="s">
        <v>535</v>
      </c>
      <c r="J1779" s="5" t="s">
        <v>537</v>
      </c>
      <c r="K1779" s="5" t="s">
        <v>3150</v>
      </c>
      <c r="L1779" t="str">
        <f t="shared" si="837"/>
        <v>Product</v>
      </c>
      <c r="M1779" t="str">
        <f t="shared" si="838"/>
        <v>describedObjects</v>
      </c>
      <c r="N1779" t="str">
        <f t="shared" si="839"/>
        <v>PhysicalLogisticsObject</v>
      </c>
      <c r="O1779" t="str">
        <f t="shared" si="840"/>
        <v/>
      </c>
      <c r="P1779" t="str">
        <f t="shared" si="841"/>
        <v>Piece|Location|IotDevice|LoadingMaterial|Sensor|PieceLiveAnimals|Item|LoadingUnit|TransportMeans|ULD|PieceDg|ItemDg</v>
      </c>
      <c r="Q1779" t="str">
        <f t="shared" si="842"/>
        <v>Object</v>
      </c>
      <c r="R1779" t="str">
        <f t="shared" si="843"/>
        <v>"Core"</v>
      </c>
      <c r="S1779" t="str">
        <f t="shared" si="844"/>
        <v>"Product"</v>
      </c>
      <c r="T1779" t="str">
        <f t="shared" si="845"/>
        <v>"describedObjects"</v>
      </c>
      <c r="U1779" t="str">
        <f t="shared" si="846"/>
        <v>"Abstract"</v>
      </c>
      <c r="V1779" t="str">
        <f t="shared" si="847"/>
        <v>"PhysicalLogisticsObject"</v>
      </c>
      <c r="W1779">
        <f>IF($A1779="Implicit","",COUNTIFS($C$8:C1779,C1779,$A$8:A1779,"Explicit"))</f>
        <v>7</v>
      </c>
      <c r="X1779" t="str">
        <f t="shared" si="848"/>
        <v>"Product details"</v>
      </c>
      <c r="Y1779" t="str">
        <f t="shared" si="849"/>
        <v>"Reference to the Items or Pieces in which the product can be found."</v>
      </c>
      <c r="Z1779" t="str">
        <f t="shared" si="850"/>
        <v>"true"</v>
      </c>
      <c r="AA1779" t="str">
        <f t="shared" si="851"/>
        <v>"false"</v>
      </c>
      <c r="AB1779" t="str">
        <f t="shared" si="852"/>
        <v>"Piece|Location|IotDevice|LoadingMaterial|Sensor|PieceLiveAnimals|Item|LoadingUnit|TransportMeans|ULD|PieceDg|ItemDg"</v>
      </c>
      <c r="AC1779" t="str">
        <f t="shared" si="853"/>
        <v>"https://onerecord.iata.org/ns/cargo#Product"</v>
      </c>
      <c r="AD1779" t="str">
        <f t="shared" si="854"/>
        <v>"https://onerecord.iata.org/ns/cargo#describedObjects"</v>
      </c>
      <c r="AE1779" t="str">
        <f t="shared" si="855"/>
        <v>"https://onerecord.iata.org/ns/cargo#PhysicalLogisticsObject"</v>
      </c>
      <c r="AF1779" t="str">
        <f t="shared" si="856"/>
        <v>"Core","Product","describedObjects","Abstract","PhysicalLogisticsObject",7,"Product details","Reference to the Items or Pieces in which the product can be found.","true","false","Piece|Location|IotDevice|LoadingMaterial|Sensor|PieceLiveAnimals|Item|LoadingUnit|TransportMeans|ULD|PieceDg|ItemDg","https://onerecord.iata.org/ns/cargo#Product","https://onerecord.iata.org/ns/cargo#describedObjects","https://onerecord.iata.org/ns/cargo#PhysicalLogisticsObject"</v>
      </c>
      <c r="AG1779" t="str">
        <f t="shared" si="857"/>
        <v>"Core.Product"</v>
      </c>
      <c r="AH1779" t="str">
        <f t="shared" si="858"/>
        <v>"describedObjects"</v>
      </c>
      <c r="AI1779" t="str">
        <f t="shared" si="859"/>
        <v>"Abstract.PhysicalLogisticsObject"</v>
      </c>
      <c r="AJ1779" t="str">
        <f t="shared" si="860"/>
        <v>""</v>
      </c>
      <c r="AK1779" t="str">
        <f t="shared" si="861"/>
        <v>"hasMany"</v>
      </c>
      <c r="AL1779" t="str">
        <f t="shared" si="862"/>
        <v>"Core.Product","describedObjects","Abstract.PhysicalLogisticsObject","","hasMany"</v>
      </c>
      <c r="AN1779">
        <f>COUNTIF(View_conceptual!G:G,L1779)</f>
        <v>1</v>
      </c>
      <c r="AO1779">
        <f>COUNTIF(View_conceptual!H:H,L1779)+COUNTIF(View_conceptual!I:I,N1779)</f>
        <v>1</v>
      </c>
      <c r="AQ1779" t="str">
        <f t="shared" si="863"/>
        <v>"Core","Product","describedObjects","Abstract","PhysicalLogisticsObject",7,"Product details","Reference to the Items or Pieces in which the product can be found.","true","false","Piece|Location|IotDevice|LoadingMaterial|Sensor|PieceLiveAnimals|Item|LoadingUnit|TransportMeans|ULD|PieceDg|ItemDg","https://onerecord.iata.org/ns/cargo#Product","https://onerecord.iata.org/ns/cargo#describedObjects","https://onerecord.iata.org/ns/cargo#PhysicalLogisticsObject"</v>
      </c>
      <c r="AR1779" t="str">
        <f t="shared" si="864"/>
        <v/>
      </c>
      <c r="AT1779">
        <f>COUNTIF(View_full!G:G,L1779)</f>
        <v>1</v>
      </c>
      <c r="AU1779">
        <f>COUNTIF(View_full!H:H,L1779)+COUNTIF(View_full!I:I,N1779)</f>
        <v>1</v>
      </c>
      <c r="AV1779">
        <f>COUNTIFS(Property_Manual!$A$2:$A$1206,Raw!L1779,Property_Manual!$B$2:$B$1206,Raw!M1779,Property_Manual!$C$2:$C$1206,Raw!N1779,Property_Manual!$D$2:$D$1206,Raw!O1779,Property_Manual!$F$2:$F$1206,"x")</f>
        <v>0</v>
      </c>
      <c r="AW1779" t="str">
        <f t="shared" si="865"/>
        <v>"Core","Product","describedObjects","Abstract","PhysicalLogisticsObject",7,"Product details","Reference to the Items or Pieces in which the product can be found.","true","false","Piece|Location|IotDevice|LoadingMaterial|Sensor|PieceLiveAnimals|Item|LoadingUnit|TransportMeans|ULD|PieceDg|ItemDg","https://onerecord.iata.org/ns/cargo#Product","https://onerecord.iata.org/ns/cargo#describedObjects","https://onerecord.iata.org/ns/cargo#PhysicalLogisticsObject"</v>
      </c>
      <c r="AX1779" t="str">
        <f t="shared" si="866"/>
        <v/>
      </c>
      <c r="AY1779" t="str">
        <f t="shared" si="867"/>
        <v/>
      </c>
    </row>
    <row r="1780" spans="1:51" x14ac:dyDescent="0.2">
      <c r="A1780" s="5" t="s">
        <v>1254</v>
      </c>
      <c r="B1780" s="5" t="s">
        <v>20</v>
      </c>
      <c r="C1780" s="5" t="s">
        <v>125</v>
      </c>
      <c r="D1780" s="5" t="s">
        <v>540</v>
      </c>
      <c r="E1780" t="s">
        <v>49</v>
      </c>
      <c r="F1780" s="5" t="s">
        <v>541</v>
      </c>
      <c r="I1780" t="s">
        <v>535</v>
      </c>
      <c r="J1780" s="5" t="s">
        <v>2229</v>
      </c>
      <c r="K1780" s="5"/>
      <c r="L1780" t="str">
        <f t="shared" si="837"/>
        <v>Product</v>
      </c>
      <c r="M1780" t="str">
        <f t="shared" si="838"/>
        <v>otherCharacteristics</v>
      </c>
      <c r="N1780" t="str">
        <f t="shared" si="839"/>
        <v>Characteristic</v>
      </c>
      <c r="O1780" t="str">
        <f t="shared" si="840"/>
        <v/>
      </c>
      <c r="P1780" t="str">
        <f t="shared" si="841"/>
        <v/>
      </c>
      <c r="Q1780" t="str">
        <f t="shared" si="842"/>
        <v>Object</v>
      </c>
      <c r="R1780" t="str">
        <f t="shared" si="843"/>
        <v>"Core"</v>
      </c>
      <c r="S1780" t="str">
        <f t="shared" si="844"/>
        <v>"Product"</v>
      </c>
      <c r="T1780" t="str">
        <f t="shared" si="845"/>
        <v>"otherCharacteristics"</v>
      </c>
      <c r="U1780" t="str">
        <f t="shared" si="846"/>
        <v>"Embedded"</v>
      </c>
      <c r="V1780" t="str">
        <f t="shared" si="847"/>
        <v>"Characteristic"</v>
      </c>
      <c r="W1780">
        <f>IF($A1780="Implicit","",COUNTIFS($C$8:C1780,C1780,$A$8:A1780,"Explicit"))</f>
        <v>8</v>
      </c>
      <c r="X1780" t="str">
        <f t="shared" si="848"/>
        <v>"Product details"</v>
      </c>
      <c r="Y1780" t="str">
        <f t="shared" si="849"/>
        <v>"Characteristics of the product"</v>
      </c>
      <c r="Z1780" t="str">
        <f t="shared" si="850"/>
        <v>"true"</v>
      </c>
      <c r="AA1780" t="str">
        <f t="shared" si="851"/>
        <v>"false"</v>
      </c>
      <c r="AB1780" t="str">
        <f t="shared" si="852"/>
        <v>""</v>
      </c>
      <c r="AC1780" t="str">
        <f t="shared" si="853"/>
        <v>"https://onerecord.iata.org/ns/cargo#Product"</v>
      </c>
      <c r="AD1780" t="str">
        <f t="shared" si="854"/>
        <v>"https://onerecord.iata.org/ns/cargo#otherCharacteristics"</v>
      </c>
      <c r="AE1780" t="str">
        <f t="shared" si="855"/>
        <v>"https://onerecord.iata.org/ns/cargo#Characteristic"</v>
      </c>
      <c r="AF1780" t="str">
        <f t="shared" si="856"/>
        <v>"Core","Product","otherCharacteristics","Embedded","Characteristic",8,"Product details","Characteristics of the product","true","false","","https://onerecord.iata.org/ns/cargo#Product","https://onerecord.iata.org/ns/cargo#otherCharacteristics","https://onerecord.iata.org/ns/cargo#Characteristic"</v>
      </c>
      <c r="AG1780" t="str">
        <f t="shared" si="857"/>
        <v>"Core.Product"</v>
      </c>
      <c r="AH1780" t="str">
        <f t="shared" si="858"/>
        <v>"otherCharacteristics"</v>
      </c>
      <c r="AI1780" t="str">
        <f t="shared" si="859"/>
        <v>"Embedded.Characteristic"</v>
      </c>
      <c r="AJ1780" t="str">
        <f t="shared" si="860"/>
        <v>""</v>
      </c>
      <c r="AK1780" t="str">
        <f t="shared" si="861"/>
        <v>"hasMany"</v>
      </c>
      <c r="AL1780" t="str">
        <f t="shared" si="862"/>
        <v>"Core.Product","otherCharacteristics","Embedded.Characteristic","","hasMany"</v>
      </c>
      <c r="AN1780">
        <f>COUNTIF(View_conceptual!G:G,L1780)</f>
        <v>1</v>
      </c>
      <c r="AO1780">
        <f>COUNTIF(View_conceptual!H:H,L1780)+COUNTIF(View_conceptual!I:I,N1780)</f>
        <v>2</v>
      </c>
      <c r="AQ1780" t="str">
        <f t="shared" si="863"/>
        <v>"Core","Product","otherCharacteristics","Embedded","Characteristic",8,"Product details","Characteristics of the product","true","false","","https://onerecord.iata.org/ns/cargo#Product","https://onerecord.iata.org/ns/cargo#otherCharacteristics","https://onerecord.iata.org/ns/cargo#Characteristic"</v>
      </c>
      <c r="AR1780" t="str">
        <f t="shared" si="864"/>
        <v>"Core.Product","otherCharacteristics","Embedded.Characteristic","","hasMany"</v>
      </c>
      <c r="AT1780">
        <f>COUNTIF(View_full!G:G,L1780)</f>
        <v>1</v>
      </c>
      <c r="AU1780">
        <f>COUNTIF(View_full!H:H,L1780)+COUNTIF(View_full!I:I,N1780)</f>
        <v>2</v>
      </c>
      <c r="AV1780">
        <f>COUNTIFS(Property_Manual!$A$2:$A$1206,Raw!L1780,Property_Manual!$B$2:$B$1206,Raw!M1780,Property_Manual!$C$2:$C$1206,Raw!N1780,Property_Manual!$D$2:$D$1206,Raw!O1780,Property_Manual!$F$2:$F$1206,"x")</f>
        <v>1</v>
      </c>
      <c r="AW1780" t="str">
        <f t="shared" si="865"/>
        <v>"Core","Product","otherCharacteristics","Embedded","Characteristic",8,"Product details","Characteristics of the product","true","false","","https://onerecord.iata.org/ns/cargo#Product","https://onerecord.iata.org/ns/cargo#otherCharacteristics","https://onerecord.iata.org/ns/cargo#Characteristic"</v>
      </c>
      <c r="AX1780" t="str">
        <f t="shared" si="866"/>
        <v>"Core.Product","otherCharacteristics","Embedded.Characteristic","","hasMany"</v>
      </c>
      <c r="AY1780" t="str">
        <f t="shared" si="867"/>
        <v>"Core.Product","otherCharacteristics","Embedded.Characteristic","","hasMany"</v>
      </c>
    </row>
    <row r="1781" spans="1:51" x14ac:dyDescent="0.2">
      <c r="A1781" s="5" t="s">
        <v>1254</v>
      </c>
      <c r="B1781" s="5" t="s">
        <v>20</v>
      </c>
      <c r="C1781" s="5" t="s">
        <v>125</v>
      </c>
      <c r="D1781" s="5" t="s">
        <v>145</v>
      </c>
      <c r="E1781" t="s">
        <v>49</v>
      </c>
      <c r="F1781" s="5" t="s">
        <v>146</v>
      </c>
      <c r="I1781" t="s">
        <v>535</v>
      </c>
      <c r="J1781" s="5" t="s">
        <v>147</v>
      </c>
      <c r="K1781" s="5"/>
      <c r="L1781" t="str">
        <f t="shared" si="837"/>
        <v>Product</v>
      </c>
      <c r="M1781" t="str">
        <f t="shared" si="838"/>
        <v>otherIdentifiers</v>
      </c>
      <c r="N1781" t="str">
        <f t="shared" si="839"/>
        <v>OtherIdentifier</v>
      </c>
      <c r="O1781" t="str">
        <f t="shared" si="840"/>
        <v/>
      </c>
      <c r="P1781" t="str">
        <f t="shared" si="841"/>
        <v/>
      </c>
      <c r="Q1781" t="str">
        <f t="shared" si="842"/>
        <v>Object</v>
      </c>
      <c r="R1781" t="str">
        <f t="shared" si="843"/>
        <v>"Core"</v>
      </c>
      <c r="S1781" t="str">
        <f t="shared" si="844"/>
        <v>"Product"</v>
      </c>
      <c r="T1781" t="str">
        <f t="shared" si="845"/>
        <v>"otherIdentifiers"</v>
      </c>
      <c r="U1781" t="str">
        <f t="shared" si="846"/>
        <v>"Embedded"</v>
      </c>
      <c r="V1781" t="str">
        <f t="shared" si="847"/>
        <v>"OtherIdentifier"</v>
      </c>
      <c r="W1781">
        <f>IF($A1781="Implicit","",COUNTIFS($C$8:C1781,C1781,$A$8:A1781,"Explicit"))</f>
        <v>9</v>
      </c>
      <c r="X1781" t="str">
        <f t="shared" si="848"/>
        <v>"Product details"</v>
      </c>
      <c r="Y1781" t="str">
        <f t="shared" si="849"/>
        <v>"Details about any other identifier; depending on the context of use"</v>
      </c>
      <c r="Z1781" t="str">
        <f t="shared" si="850"/>
        <v>"true"</v>
      </c>
      <c r="AA1781" t="str">
        <f t="shared" si="851"/>
        <v>"false"</v>
      </c>
      <c r="AB1781" t="str">
        <f t="shared" si="852"/>
        <v>""</v>
      </c>
      <c r="AC1781" t="str">
        <f t="shared" si="853"/>
        <v>"https://onerecord.iata.org/ns/cargo#Product"</v>
      </c>
      <c r="AD1781" t="str">
        <f t="shared" si="854"/>
        <v>"https://onerecord.iata.org/ns/cargo#otherIdentifiers"</v>
      </c>
      <c r="AE1781" t="str">
        <f t="shared" si="855"/>
        <v>"https://onerecord.iata.org/ns/cargo#OtherIdentifier"</v>
      </c>
      <c r="AF1781" t="str">
        <f t="shared" si="856"/>
        <v>"Core","Product","otherIdentifiers","Embedded","OtherIdentifier",9,"Product details","Details about any other identifier; depending on the context of use","true","false","","https://onerecord.iata.org/ns/cargo#Product","https://onerecord.iata.org/ns/cargo#otherIdentifiers","https://onerecord.iata.org/ns/cargo#OtherIdentifier"</v>
      </c>
      <c r="AG1781" t="str">
        <f t="shared" si="857"/>
        <v>"Core.Product"</v>
      </c>
      <c r="AH1781" t="str">
        <f t="shared" si="858"/>
        <v>"otherIdentifiers"</v>
      </c>
      <c r="AI1781" t="str">
        <f t="shared" si="859"/>
        <v>"Embedded.OtherIdentifier"</v>
      </c>
      <c r="AJ1781" t="str">
        <f t="shared" si="860"/>
        <v>""</v>
      </c>
      <c r="AK1781" t="str">
        <f t="shared" si="861"/>
        <v>"hasMany"</v>
      </c>
      <c r="AL1781" t="str">
        <f t="shared" si="862"/>
        <v>"Core.Product","otherIdentifiers","Embedded.OtherIdentifier","","hasMany"</v>
      </c>
      <c r="AN1781">
        <f>COUNTIF(View_conceptual!G:G,L1781)</f>
        <v>1</v>
      </c>
      <c r="AO1781">
        <f>COUNTIF(View_conceptual!H:H,L1781)+COUNTIF(View_conceptual!I:I,N1781)</f>
        <v>1</v>
      </c>
      <c r="AQ1781" t="str">
        <f t="shared" si="863"/>
        <v>"Core","Product","otherIdentifiers","Embedded","OtherIdentifier",9,"Product details","Details about any other identifier; depending on the context of use","true","false","","https://onerecord.iata.org/ns/cargo#Product","https://onerecord.iata.org/ns/cargo#otherIdentifiers","https://onerecord.iata.org/ns/cargo#OtherIdentifier"</v>
      </c>
      <c r="AR1781" t="str">
        <f t="shared" si="864"/>
        <v/>
      </c>
      <c r="AT1781">
        <f>COUNTIF(View_full!G:G,L1781)</f>
        <v>1</v>
      </c>
      <c r="AU1781">
        <f>COUNTIF(View_full!H:H,L1781)+COUNTIF(View_full!I:I,N1781)</f>
        <v>1</v>
      </c>
      <c r="AV1781">
        <f>COUNTIFS(Property_Manual!$A$2:$A$1206,Raw!L1781,Property_Manual!$B$2:$B$1206,Raw!M1781,Property_Manual!$C$2:$C$1206,Raw!N1781,Property_Manual!$D$2:$D$1206,Raw!O1781,Property_Manual!$F$2:$F$1206,"x")</f>
        <v>0</v>
      </c>
      <c r="AW1781" t="str">
        <f t="shared" si="865"/>
        <v>"Core","Product","otherIdentifiers","Embedded","OtherIdentifier",9,"Product details","Details about any other identifier; depending on the context of use","true","false","","https://onerecord.iata.org/ns/cargo#Product","https://onerecord.iata.org/ns/cargo#otherIdentifiers","https://onerecord.iata.org/ns/cargo#OtherIdentifier"</v>
      </c>
      <c r="AX1781" t="str">
        <f t="shared" si="866"/>
        <v/>
      </c>
      <c r="AY1781" t="str">
        <f t="shared" si="867"/>
        <v/>
      </c>
    </row>
    <row r="1782" spans="1:51" x14ac:dyDescent="0.2">
      <c r="A1782" s="5" t="s">
        <v>1254</v>
      </c>
      <c r="B1782" s="5" t="s">
        <v>20</v>
      </c>
      <c r="C1782" s="5" t="s">
        <v>125</v>
      </c>
      <c r="D1782" s="5" t="s">
        <v>542</v>
      </c>
      <c r="F1782" s="5" t="s">
        <v>6</v>
      </c>
      <c r="G1782">
        <v>1</v>
      </c>
      <c r="I1782" t="s">
        <v>535</v>
      </c>
      <c r="J1782" s="5" t="s">
        <v>543</v>
      </c>
      <c r="K1782" s="5"/>
      <c r="L1782" t="str">
        <f t="shared" si="837"/>
        <v>Product</v>
      </c>
      <c r="M1782" t="str">
        <f t="shared" si="838"/>
        <v>commodityItemNumber</v>
      </c>
      <c r="N1782" t="str">
        <f t="shared" si="839"/>
        <v>string</v>
      </c>
      <c r="O1782" t="str">
        <f t="shared" si="840"/>
        <v/>
      </c>
      <c r="P1782" t="str">
        <f t="shared" si="841"/>
        <v/>
      </c>
      <c r="Q1782" t="str">
        <f t="shared" si="842"/>
        <v>Object</v>
      </c>
      <c r="R1782" t="str">
        <f t="shared" si="843"/>
        <v>"Core"</v>
      </c>
      <c r="S1782" t="str">
        <f t="shared" si="844"/>
        <v>"Product"</v>
      </c>
      <c r="T1782" t="str">
        <f t="shared" si="845"/>
        <v>"commodityItemNumber"</v>
      </c>
      <c r="U1782" t="str">
        <f t="shared" si="846"/>
        <v>""</v>
      </c>
      <c r="V1782" t="str">
        <f t="shared" si="847"/>
        <v>"string"</v>
      </c>
      <c r="W1782">
        <f>IF($A1782="Implicit","",COUNTIFS($C$8:C1782,C1782,$A$8:A1782,"Explicit"))</f>
        <v>10</v>
      </c>
      <c r="X1782" t="str">
        <f t="shared" si="848"/>
        <v>"Product details"</v>
      </c>
      <c r="Y1782" t="str">
        <f t="shared" si="849"/>
        <v>"Indicates the specific commodity on which the rate class code is applied"</v>
      </c>
      <c r="Z1782" t="str">
        <f t="shared" si="850"/>
        <v>"false"</v>
      </c>
      <c r="AA1782" t="str">
        <f t="shared" si="851"/>
        <v>"false"</v>
      </c>
      <c r="AB1782" t="str">
        <f t="shared" si="852"/>
        <v>""</v>
      </c>
      <c r="AC1782" t="str">
        <f t="shared" si="853"/>
        <v>"https://onerecord.iata.org/ns/cargo#Product"</v>
      </c>
      <c r="AD1782" t="str">
        <f t="shared" si="854"/>
        <v>"https://onerecord.iata.org/ns/cargo#commodityItemNumber"</v>
      </c>
      <c r="AE1782" t="str">
        <f t="shared" si="855"/>
        <v>"http://www.w3.org/2001/XMLSchema#string"</v>
      </c>
      <c r="AF1782" t="str">
        <f t="shared" si="856"/>
        <v>"Core","Product","commodityItemNumber","","string",10,"Product details","Indicates the specific commodity on which the rate class code is applied","false","false","","https://onerecord.iata.org/ns/cargo#Product","https://onerecord.iata.org/ns/cargo#commodityItemNumber","http://www.w3.org/2001/XMLSchema#string"</v>
      </c>
      <c r="AG1782" t="str">
        <f t="shared" si="857"/>
        <v>"Core.Product"</v>
      </c>
      <c r="AH1782" t="str">
        <f t="shared" si="858"/>
        <v>"commodityItemNumber"</v>
      </c>
      <c r="AI1782" t="str">
        <f t="shared" si="859"/>
        <v>".string"</v>
      </c>
      <c r="AJ1782" t="str">
        <f t="shared" si="860"/>
        <v>""</v>
      </c>
      <c r="AK1782" t="str">
        <f t="shared" si="861"/>
        <v>"hasOne"</v>
      </c>
      <c r="AL1782" t="str">
        <f t="shared" si="862"/>
        <v>"Core.Product","commodityItemNumber",".string","","hasOne"</v>
      </c>
      <c r="AN1782">
        <f>COUNTIF(View_conceptual!G:G,L1782)</f>
        <v>1</v>
      </c>
      <c r="AO1782">
        <f>COUNTIF(View_conceptual!H:H,L1782)+COUNTIF(View_conceptual!I:I,N1782)</f>
        <v>1</v>
      </c>
      <c r="AQ1782" t="str">
        <f t="shared" si="863"/>
        <v>"Core","Product","commodityItemNumber","","string",10,"Product details","Indicates the specific commodity on which the rate class code is applied","false","false","","https://onerecord.iata.org/ns/cargo#Product","https://onerecord.iata.org/ns/cargo#commodityItemNumber","http://www.w3.org/2001/XMLSchema#string"</v>
      </c>
      <c r="AR1782" t="str">
        <f t="shared" si="864"/>
        <v/>
      </c>
      <c r="AT1782">
        <f>COUNTIF(View_full!G:G,L1782)</f>
        <v>1</v>
      </c>
      <c r="AU1782">
        <f>COUNTIF(View_full!H:H,L1782)+COUNTIF(View_full!I:I,N1782)</f>
        <v>1</v>
      </c>
      <c r="AV1782">
        <f>COUNTIFS(Property_Manual!$A$2:$A$1206,Raw!L1782,Property_Manual!$B$2:$B$1206,Raw!M1782,Property_Manual!$C$2:$C$1206,Raw!N1782,Property_Manual!$D$2:$D$1206,Raw!O1782,Property_Manual!$F$2:$F$1206,"x")</f>
        <v>0</v>
      </c>
      <c r="AW1782" t="str">
        <f t="shared" si="865"/>
        <v>"Core","Product","commodityItemNumber","","string",10,"Product details","Indicates the specific commodity on which the rate class code is applied","false","false","","https://onerecord.iata.org/ns/cargo#Product","https://onerecord.iata.org/ns/cargo#commodityItemNumber","http://www.w3.org/2001/XMLSchema#string"</v>
      </c>
      <c r="AX1782" t="str">
        <f t="shared" si="866"/>
        <v/>
      </c>
      <c r="AY1782" t="str">
        <f t="shared" si="867"/>
        <v/>
      </c>
    </row>
    <row r="1783" spans="1:51" x14ac:dyDescent="0.2">
      <c r="A1783" s="5" t="s">
        <v>1254</v>
      </c>
      <c r="B1783" s="5" t="s">
        <v>20</v>
      </c>
      <c r="C1783" s="5" t="s">
        <v>125</v>
      </c>
      <c r="D1783" s="5" t="s">
        <v>232</v>
      </c>
      <c r="F1783" s="5" t="s">
        <v>6</v>
      </c>
      <c r="G1783">
        <v>1</v>
      </c>
      <c r="I1783" t="s">
        <v>535</v>
      </c>
      <c r="J1783" s="5" t="s">
        <v>233</v>
      </c>
      <c r="K1783" s="5"/>
      <c r="L1783" t="str">
        <f t="shared" si="837"/>
        <v>Product</v>
      </c>
      <c r="M1783" t="str">
        <f t="shared" si="838"/>
        <v>description</v>
      </c>
      <c r="N1783" t="str">
        <f t="shared" si="839"/>
        <v>string</v>
      </c>
      <c r="O1783" t="str">
        <f t="shared" si="840"/>
        <v/>
      </c>
      <c r="P1783" t="str">
        <f t="shared" si="841"/>
        <v/>
      </c>
      <c r="Q1783" t="str">
        <f t="shared" si="842"/>
        <v>Object</v>
      </c>
      <c r="R1783" t="str">
        <f t="shared" si="843"/>
        <v>"Core"</v>
      </c>
      <c r="S1783" t="str">
        <f t="shared" si="844"/>
        <v>"Product"</v>
      </c>
      <c r="T1783" t="str">
        <f t="shared" si="845"/>
        <v>"description"</v>
      </c>
      <c r="U1783" t="str">
        <f t="shared" si="846"/>
        <v>""</v>
      </c>
      <c r="V1783" t="str">
        <f t="shared" si="847"/>
        <v>"string"</v>
      </c>
      <c r="W1783">
        <f>IF($A1783="Implicit","",COUNTIFS($C$8:C1783,C1783,$A$8:A1783,"Explicit"))</f>
        <v>11</v>
      </c>
      <c r="X1783" t="str">
        <f t="shared" si="848"/>
        <v>"Product details"</v>
      </c>
      <c r="Y1783" t="str">
        <f t="shared" si="849"/>
        <v>"Natural language description if required"</v>
      </c>
      <c r="Z1783" t="str">
        <f t="shared" si="850"/>
        <v>"false"</v>
      </c>
      <c r="AA1783" t="str">
        <f t="shared" si="851"/>
        <v>"false"</v>
      </c>
      <c r="AB1783" t="str">
        <f t="shared" si="852"/>
        <v>""</v>
      </c>
      <c r="AC1783" t="str">
        <f t="shared" si="853"/>
        <v>"https://onerecord.iata.org/ns/cargo#Product"</v>
      </c>
      <c r="AD1783" t="str">
        <f t="shared" si="854"/>
        <v>"https://onerecord.iata.org/ns/cargo#description"</v>
      </c>
      <c r="AE1783" t="str">
        <f t="shared" si="855"/>
        <v>"http://www.w3.org/2001/XMLSchema#string"</v>
      </c>
      <c r="AF1783" t="str">
        <f t="shared" si="856"/>
        <v>"Core","Product","description","","string",11,"Product details","Natural language description if required","false","false","","https://onerecord.iata.org/ns/cargo#Product","https://onerecord.iata.org/ns/cargo#description","http://www.w3.org/2001/XMLSchema#string"</v>
      </c>
      <c r="AG1783" t="str">
        <f t="shared" si="857"/>
        <v>"Core.Product"</v>
      </c>
      <c r="AH1783" t="str">
        <f t="shared" si="858"/>
        <v>"description"</v>
      </c>
      <c r="AI1783" t="str">
        <f t="shared" si="859"/>
        <v>".string"</v>
      </c>
      <c r="AJ1783" t="str">
        <f t="shared" si="860"/>
        <v>""</v>
      </c>
      <c r="AK1783" t="str">
        <f t="shared" si="861"/>
        <v>"hasOne"</v>
      </c>
      <c r="AL1783" t="str">
        <f t="shared" si="862"/>
        <v>"Core.Product","description",".string","","hasOne"</v>
      </c>
      <c r="AN1783">
        <f>COUNTIF(View_conceptual!G:G,L1783)</f>
        <v>1</v>
      </c>
      <c r="AO1783">
        <f>COUNTIF(View_conceptual!H:H,L1783)+COUNTIF(View_conceptual!I:I,N1783)</f>
        <v>1</v>
      </c>
      <c r="AQ1783" t="str">
        <f t="shared" si="863"/>
        <v>"Core","Product","description","","string",11,"Product details","Natural language description if required","false","false","","https://onerecord.iata.org/ns/cargo#Product","https://onerecord.iata.org/ns/cargo#description","http://www.w3.org/2001/XMLSchema#string"</v>
      </c>
      <c r="AR1783" t="str">
        <f t="shared" si="864"/>
        <v/>
      </c>
      <c r="AT1783">
        <f>COUNTIF(View_full!G:G,L1783)</f>
        <v>1</v>
      </c>
      <c r="AU1783">
        <f>COUNTIF(View_full!H:H,L1783)+COUNTIF(View_full!I:I,N1783)</f>
        <v>1</v>
      </c>
      <c r="AV1783">
        <f>COUNTIFS(Property_Manual!$A$2:$A$1206,Raw!L1783,Property_Manual!$B$2:$B$1206,Raw!M1783,Property_Manual!$C$2:$C$1206,Raw!N1783,Property_Manual!$D$2:$D$1206,Raw!O1783,Property_Manual!$F$2:$F$1206,"x")</f>
        <v>0</v>
      </c>
      <c r="AW1783" t="str">
        <f t="shared" si="865"/>
        <v>"Core","Product","description","","string",11,"Product details","Natural language description if required","false","false","","https://onerecord.iata.org/ns/cargo#Product","https://onerecord.iata.org/ns/cargo#description","http://www.w3.org/2001/XMLSchema#string"</v>
      </c>
      <c r="AX1783" t="str">
        <f t="shared" si="866"/>
        <v/>
      </c>
      <c r="AY1783" t="str">
        <f t="shared" si="867"/>
        <v/>
      </c>
    </row>
    <row r="1784" spans="1:51" x14ac:dyDescent="0.2">
      <c r="A1784" s="5" t="s">
        <v>1254</v>
      </c>
      <c r="B1784" s="5" t="s">
        <v>20</v>
      </c>
      <c r="C1784" s="5" t="s">
        <v>125</v>
      </c>
      <c r="D1784" s="5" t="s">
        <v>544</v>
      </c>
      <c r="F1784" s="5" t="s">
        <v>6</v>
      </c>
      <c r="G1784">
        <v>1</v>
      </c>
      <c r="I1784" t="s">
        <v>535</v>
      </c>
      <c r="J1784" s="5" t="s">
        <v>545</v>
      </c>
      <c r="K1784" s="5"/>
      <c r="L1784" t="str">
        <f t="shared" si="837"/>
        <v>Product</v>
      </c>
      <c r="M1784" t="str">
        <f t="shared" si="838"/>
        <v>hsCommodityDescription</v>
      </c>
      <c r="N1784" t="str">
        <f t="shared" si="839"/>
        <v>string</v>
      </c>
      <c r="O1784" t="str">
        <f t="shared" si="840"/>
        <v/>
      </c>
      <c r="P1784" t="str">
        <f t="shared" si="841"/>
        <v/>
      </c>
      <c r="Q1784" t="str">
        <f t="shared" si="842"/>
        <v>Object</v>
      </c>
      <c r="R1784" t="str">
        <f t="shared" si="843"/>
        <v>"Core"</v>
      </c>
      <c r="S1784" t="str">
        <f t="shared" si="844"/>
        <v>"Product"</v>
      </c>
      <c r="T1784" t="str">
        <f t="shared" si="845"/>
        <v>"hsCommodityDescription"</v>
      </c>
      <c r="U1784" t="str">
        <f t="shared" si="846"/>
        <v>""</v>
      </c>
      <c r="V1784" t="str">
        <f t="shared" si="847"/>
        <v>"string"</v>
      </c>
      <c r="W1784">
        <f>IF($A1784="Implicit","",COUNTIFS($C$8:C1784,C1784,$A$8:A1784,"Explicit"))</f>
        <v>12</v>
      </c>
      <c r="X1784" t="str">
        <f t="shared" si="848"/>
        <v>"Product details"</v>
      </c>
      <c r="Y1784" t="str">
        <f t="shared" si="849"/>
        <v>"Commodity description"</v>
      </c>
      <c r="Z1784" t="str">
        <f t="shared" si="850"/>
        <v>"false"</v>
      </c>
      <c r="AA1784" t="str">
        <f t="shared" si="851"/>
        <v>"false"</v>
      </c>
      <c r="AB1784" t="str">
        <f t="shared" si="852"/>
        <v>""</v>
      </c>
      <c r="AC1784" t="str">
        <f t="shared" si="853"/>
        <v>"https://onerecord.iata.org/ns/cargo#Product"</v>
      </c>
      <c r="AD1784" t="str">
        <f t="shared" si="854"/>
        <v>"https://onerecord.iata.org/ns/cargo#hsCommodityDescription"</v>
      </c>
      <c r="AE1784" t="str">
        <f t="shared" si="855"/>
        <v>"http://www.w3.org/2001/XMLSchema#string"</v>
      </c>
      <c r="AF1784" t="str">
        <f t="shared" si="856"/>
        <v>"Core","Product","hsCommodityDescription","","string",12,"Product details","Commodity description","false","false","","https://onerecord.iata.org/ns/cargo#Product","https://onerecord.iata.org/ns/cargo#hsCommodityDescription","http://www.w3.org/2001/XMLSchema#string"</v>
      </c>
      <c r="AG1784" t="str">
        <f t="shared" si="857"/>
        <v>"Core.Product"</v>
      </c>
      <c r="AH1784" t="str">
        <f t="shared" si="858"/>
        <v>"hsCommodityDescription"</v>
      </c>
      <c r="AI1784" t="str">
        <f t="shared" si="859"/>
        <v>".string"</v>
      </c>
      <c r="AJ1784" t="str">
        <f t="shared" si="860"/>
        <v>""</v>
      </c>
      <c r="AK1784" t="str">
        <f t="shared" si="861"/>
        <v>"hasOne"</v>
      </c>
      <c r="AL1784" t="str">
        <f t="shared" si="862"/>
        <v>"Core.Product","hsCommodityDescription",".string","","hasOne"</v>
      </c>
      <c r="AN1784">
        <f>COUNTIF(View_conceptual!G:G,L1784)</f>
        <v>1</v>
      </c>
      <c r="AO1784">
        <f>COUNTIF(View_conceptual!H:H,L1784)+COUNTIF(View_conceptual!I:I,N1784)</f>
        <v>1</v>
      </c>
      <c r="AQ1784" t="str">
        <f t="shared" si="863"/>
        <v>"Core","Product","hsCommodityDescription","","string",12,"Product details","Commodity description","false","false","","https://onerecord.iata.org/ns/cargo#Product","https://onerecord.iata.org/ns/cargo#hsCommodityDescription","http://www.w3.org/2001/XMLSchema#string"</v>
      </c>
      <c r="AR1784" t="str">
        <f t="shared" si="864"/>
        <v/>
      </c>
      <c r="AT1784">
        <f>COUNTIF(View_full!G:G,L1784)</f>
        <v>1</v>
      </c>
      <c r="AU1784">
        <f>COUNTIF(View_full!H:H,L1784)+COUNTIF(View_full!I:I,N1784)</f>
        <v>1</v>
      </c>
      <c r="AV1784">
        <f>COUNTIFS(Property_Manual!$A$2:$A$1206,Raw!L1784,Property_Manual!$B$2:$B$1206,Raw!M1784,Property_Manual!$C$2:$C$1206,Raw!N1784,Property_Manual!$D$2:$D$1206,Raw!O1784,Property_Manual!$F$2:$F$1206,"x")</f>
        <v>0</v>
      </c>
      <c r="AW1784" t="str">
        <f t="shared" si="865"/>
        <v>"Core","Product","hsCommodityDescription","","string",12,"Product details","Commodity description","false","false","","https://onerecord.iata.org/ns/cargo#Product","https://onerecord.iata.org/ns/cargo#hsCommodityDescription","http://www.w3.org/2001/XMLSchema#string"</v>
      </c>
      <c r="AX1784" t="str">
        <f t="shared" si="866"/>
        <v/>
      </c>
      <c r="AY1784" t="str">
        <f t="shared" si="867"/>
        <v/>
      </c>
    </row>
    <row r="1785" spans="1:51" x14ac:dyDescent="0.2">
      <c r="A1785" s="5" t="s">
        <v>1254</v>
      </c>
      <c r="B1785" s="5" t="s">
        <v>20</v>
      </c>
      <c r="C1785" s="5" t="s">
        <v>125</v>
      </c>
      <c r="D1785" s="5" t="s">
        <v>546</v>
      </c>
      <c r="F1785" s="5" t="s">
        <v>6</v>
      </c>
      <c r="G1785">
        <v>1</v>
      </c>
      <c r="I1785" t="s">
        <v>535</v>
      </c>
      <c r="J1785" s="5" t="s">
        <v>547</v>
      </c>
      <c r="K1785" s="5"/>
      <c r="L1785" t="str">
        <f t="shared" si="837"/>
        <v>Product</v>
      </c>
      <c r="M1785" t="str">
        <f t="shared" si="838"/>
        <v>hsCommodityName</v>
      </c>
      <c r="N1785" t="str">
        <f t="shared" si="839"/>
        <v>string</v>
      </c>
      <c r="O1785" t="str">
        <f t="shared" si="840"/>
        <v/>
      </c>
      <c r="P1785" t="str">
        <f t="shared" si="841"/>
        <v/>
      </c>
      <c r="Q1785" t="str">
        <f t="shared" si="842"/>
        <v>Object</v>
      </c>
      <c r="R1785" t="str">
        <f t="shared" si="843"/>
        <v>"Core"</v>
      </c>
      <c r="S1785" t="str">
        <f t="shared" si="844"/>
        <v>"Product"</v>
      </c>
      <c r="T1785" t="str">
        <f t="shared" si="845"/>
        <v>"hsCommodityName"</v>
      </c>
      <c r="U1785" t="str">
        <f t="shared" si="846"/>
        <v>""</v>
      </c>
      <c r="V1785" t="str">
        <f t="shared" si="847"/>
        <v>"string"</v>
      </c>
      <c r="W1785">
        <f>IF($A1785="Implicit","",COUNTIFS($C$8:C1785,C1785,$A$8:A1785,"Explicit"))</f>
        <v>13</v>
      </c>
      <c r="X1785" t="str">
        <f t="shared" si="848"/>
        <v>"Product details"</v>
      </c>
      <c r="Y1785" t="str">
        <f t="shared" si="849"/>
        <v>"If no Code provided; name of commodity"</v>
      </c>
      <c r="Z1785" t="str">
        <f t="shared" si="850"/>
        <v>"false"</v>
      </c>
      <c r="AA1785" t="str">
        <f t="shared" si="851"/>
        <v>"false"</v>
      </c>
      <c r="AB1785" t="str">
        <f t="shared" si="852"/>
        <v>""</v>
      </c>
      <c r="AC1785" t="str">
        <f t="shared" si="853"/>
        <v>"https://onerecord.iata.org/ns/cargo#Product"</v>
      </c>
      <c r="AD1785" t="str">
        <f t="shared" si="854"/>
        <v>"https://onerecord.iata.org/ns/cargo#hsCommodityName"</v>
      </c>
      <c r="AE1785" t="str">
        <f t="shared" si="855"/>
        <v>"http://www.w3.org/2001/XMLSchema#string"</v>
      </c>
      <c r="AF1785" t="str">
        <f t="shared" si="856"/>
        <v>"Core","Product","hsCommodityName","","string",13,"Product details","If no Code provided; name of commodity","false","false","","https://onerecord.iata.org/ns/cargo#Product","https://onerecord.iata.org/ns/cargo#hsCommodityName","http://www.w3.org/2001/XMLSchema#string"</v>
      </c>
      <c r="AG1785" t="str">
        <f t="shared" si="857"/>
        <v>"Core.Product"</v>
      </c>
      <c r="AH1785" t="str">
        <f t="shared" si="858"/>
        <v>"hsCommodityName"</v>
      </c>
      <c r="AI1785" t="str">
        <f t="shared" si="859"/>
        <v>".string"</v>
      </c>
      <c r="AJ1785" t="str">
        <f t="shared" si="860"/>
        <v>""</v>
      </c>
      <c r="AK1785" t="str">
        <f t="shared" si="861"/>
        <v>"hasOne"</v>
      </c>
      <c r="AL1785" t="str">
        <f t="shared" si="862"/>
        <v>"Core.Product","hsCommodityName",".string","","hasOne"</v>
      </c>
      <c r="AN1785">
        <f>COUNTIF(View_conceptual!G:G,L1785)</f>
        <v>1</v>
      </c>
      <c r="AO1785">
        <f>COUNTIF(View_conceptual!H:H,L1785)+COUNTIF(View_conceptual!I:I,N1785)</f>
        <v>1</v>
      </c>
      <c r="AQ1785" t="str">
        <f t="shared" si="863"/>
        <v>"Core","Product","hsCommodityName","","string",13,"Product details","If no Code provided; name of commodity","false","false","","https://onerecord.iata.org/ns/cargo#Product","https://onerecord.iata.org/ns/cargo#hsCommodityName","http://www.w3.org/2001/XMLSchema#string"</v>
      </c>
      <c r="AR1785" t="str">
        <f t="shared" si="864"/>
        <v/>
      </c>
      <c r="AT1785">
        <f>COUNTIF(View_full!G:G,L1785)</f>
        <v>1</v>
      </c>
      <c r="AU1785">
        <f>COUNTIF(View_full!H:H,L1785)+COUNTIF(View_full!I:I,N1785)</f>
        <v>1</v>
      </c>
      <c r="AV1785">
        <f>COUNTIFS(Property_Manual!$A$2:$A$1206,Raw!L1785,Property_Manual!$B$2:$B$1206,Raw!M1785,Property_Manual!$C$2:$C$1206,Raw!N1785,Property_Manual!$D$2:$D$1206,Raw!O1785,Property_Manual!$F$2:$F$1206,"x")</f>
        <v>0</v>
      </c>
      <c r="AW1785" t="str">
        <f t="shared" si="865"/>
        <v>"Core","Product","hsCommodityName","","string",13,"Product details","If no Code provided; name of commodity","false","false","","https://onerecord.iata.org/ns/cargo#Product","https://onerecord.iata.org/ns/cargo#hsCommodityName","http://www.w3.org/2001/XMLSchema#string"</v>
      </c>
      <c r="AX1785" t="str">
        <f t="shared" si="866"/>
        <v/>
      </c>
      <c r="AY1785" t="str">
        <f t="shared" si="867"/>
        <v/>
      </c>
    </row>
    <row r="1786" spans="1:51" x14ac:dyDescent="0.2">
      <c r="A1786" s="5" t="s">
        <v>1254</v>
      </c>
      <c r="B1786" s="5" t="s">
        <v>20</v>
      </c>
      <c r="C1786" s="5" t="s">
        <v>125</v>
      </c>
      <c r="D1786" s="5" t="s">
        <v>548</v>
      </c>
      <c r="F1786" s="5" t="s">
        <v>6</v>
      </c>
      <c r="G1786">
        <v>1</v>
      </c>
      <c r="I1786" t="s">
        <v>535</v>
      </c>
      <c r="J1786" s="5" t="s">
        <v>549</v>
      </c>
      <c r="K1786" s="5"/>
      <c r="L1786" t="str">
        <f t="shared" si="837"/>
        <v>Product</v>
      </c>
      <c r="M1786" t="str">
        <f t="shared" si="838"/>
        <v>hsType</v>
      </c>
      <c r="N1786" t="str">
        <f t="shared" si="839"/>
        <v>string</v>
      </c>
      <c r="O1786" t="str">
        <f t="shared" si="840"/>
        <v/>
      </c>
      <c r="P1786" t="str">
        <f t="shared" si="841"/>
        <v/>
      </c>
      <c r="Q1786" t="str">
        <f t="shared" si="842"/>
        <v>Object</v>
      </c>
      <c r="R1786" t="str">
        <f t="shared" si="843"/>
        <v>"Core"</v>
      </c>
      <c r="S1786" t="str">
        <f t="shared" si="844"/>
        <v>"Product"</v>
      </c>
      <c r="T1786" t="str">
        <f t="shared" si="845"/>
        <v>"hsType"</v>
      </c>
      <c r="U1786" t="str">
        <f t="shared" si="846"/>
        <v>""</v>
      </c>
      <c r="V1786" t="str">
        <f t="shared" si="847"/>
        <v>"string"</v>
      </c>
      <c r="W1786">
        <f>IF($A1786="Implicit","",COUNTIFS($C$8:C1786,C1786,$A$8:A1786,"Explicit"))</f>
        <v>14</v>
      </c>
      <c r="X1786" t="str">
        <f t="shared" si="848"/>
        <v>"Product details"</v>
      </c>
      <c r="Y1786" t="str">
        <f t="shared" si="849"/>
        <v>"Reference identifying the type of standard code to be used for the Commodity Classification (Brussels Tariff Nomenclature; EU Harmonized System Code; UN Standard International Trade Classification). Mandatory if the commodity code is more than 6 digits"</v>
      </c>
      <c r="Z1786" t="str">
        <f t="shared" si="850"/>
        <v>"false"</v>
      </c>
      <c r="AA1786" t="str">
        <f t="shared" si="851"/>
        <v>"false"</v>
      </c>
      <c r="AB1786" t="str">
        <f t="shared" si="852"/>
        <v>""</v>
      </c>
      <c r="AC1786" t="str">
        <f t="shared" si="853"/>
        <v>"https://onerecord.iata.org/ns/cargo#Product"</v>
      </c>
      <c r="AD1786" t="str">
        <f t="shared" si="854"/>
        <v>"https://onerecord.iata.org/ns/cargo#hsType"</v>
      </c>
      <c r="AE1786" t="str">
        <f t="shared" si="855"/>
        <v>"http://www.w3.org/2001/XMLSchema#string"</v>
      </c>
      <c r="AF1786" t="str">
        <f t="shared" si="856"/>
        <v>"Core","Product","hsType","","string",14,"Product details","Reference identifying the type of standard code to be used for the Commodity Classification (Brussels Tariff Nomenclature; EU Harmonized System Code; UN Standard International Trade Classification). Mandatory if the commodity code is more than 6 digits","false","false","","https://onerecord.iata.org/ns/cargo#Product","https://onerecord.iata.org/ns/cargo#hsType","http://www.w3.org/2001/XMLSchema#string"</v>
      </c>
      <c r="AG1786" t="str">
        <f t="shared" si="857"/>
        <v>"Core.Product"</v>
      </c>
      <c r="AH1786" t="str">
        <f t="shared" si="858"/>
        <v>"hsType"</v>
      </c>
      <c r="AI1786" t="str">
        <f t="shared" si="859"/>
        <v>".string"</v>
      </c>
      <c r="AJ1786" t="str">
        <f t="shared" si="860"/>
        <v>""</v>
      </c>
      <c r="AK1786" t="str">
        <f t="shared" si="861"/>
        <v>"hasOne"</v>
      </c>
      <c r="AL1786" t="str">
        <f t="shared" si="862"/>
        <v>"Core.Product","hsType",".string","","hasOne"</v>
      </c>
      <c r="AN1786">
        <f>COUNTIF(View_conceptual!G:G,L1786)</f>
        <v>1</v>
      </c>
      <c r="AO1786">
        <f>COUNTIF(View_conceptual!H:H,L1786)+COUNTIF(View_conceptual!I:I,N1786)</f>
        <v>1</v>
      </c>
      <c r="AQ1786" t="str">
        <f t="shared" si="863"/>
        <v>"Core","Product","hsType","","string",14,"Product details","Reference identifying the type of standard code to be used for the Commodity Classification (Brussels Tariff Nomenclature; EU Harmonized System Code; UN Standard International Trade Classification). Mandatory if the commodity code is more than 6 digits","false","false","","https://onerecord.iata.org/ns/cargo#Product","https://onerecord.iata.org/ns/cargo#hsType","http://www.w3.org/2001/XMLSchema#string"</v>
      </c>
      <c r="AR1786" t="str">
        <f t="shared" si="864"/>
        <v/>
      </c>
      <c r="AT1786">
        <f>COUNTIF(View_full!G:G,L1786)</f>
        <v>1</v>
      </c>
      <c r="AU1786">
        <f>COUNTIF(View_full!H:H,L1786)+COUNTIF(View_full!I:I,N1786)</f>
        <v>1</v>
      </c>
      <c r="AV1786">
        <f>COUNTIFS(Property_Manual!$A$2:$A$1206,Raw!L1786,Property_Manual!$B$2:$B$1206,Raw!M1786,Property_Manual!$C$2:$C$1206,Raw!N1786,Property_Manual!$D$2:$D$1206,Raw!O1786,Property_Manual!$F$2:$F$1206,"x")</f>
        <v>0</v>
      </c>
      <c r="AW1786" t="str">
        <f t="shared" si="865"/>
        <v>"Core","Product","hsType","","string",14,"Product details","Reference identifying the type of standard code to be used for the Commodity Classification (Brussels Tariff Nomenclature; EU Harmonized System Code; UN Standard International Trade Classification). Mandatory if the commodity code is more than 6 digits","false","false","","https://onerecord.iata.org/ns/cargo#Product","https://onerecord.iata.org/ns/cargo#hsType","http://www.w3.org/2001/XMLSchema#string"</v>
      </c>
      <c r="AX1786" t="str">
        <f t="shared" si="866"/>
        <v/>
      </c>
      <c r="AY1786" t="str">
        <f t="shared" si="867"/>
        <v/>
      </c>
    </row>
    <row r="1787" spans="1:51" x14ac:dyDescent="0.2">
      <c r="A1787" s="5" t="s">
        <v>1254</v>
      </c>
      <c r="B1787" s="5" t="s">
        <v>20</v>
      </c>
      <c r="C1787" s="5" t="s">
        <v>125</v>
      </c>
      <c r="D1787" s="5" t="s">
        <v>550</v>
      </c>
      <c r="F1787" s="5" t="s">
        <v>6</v>
      </c>
      <c r="G1787">
        <v>1</v>
      </c>
      <c r="I1787" t="s">
        <v>535</v>
      </c>
      <c r="J1787" s="5" t="s">
        <v>551</v>
      </c>
      <c r="K1787" s="5"/>
      <c r="L1787" t="str">
        <f t="shared" si="837"/>
        <v>Product</v>
      </c>
      <c r="M1787" t="str">
        <f t="shared" si="838"/>
        <v>uniqueIdentifier</v>
      </c>
      <c r="N1787" t="str">
        <f t="shared" si="839"/>
        <v>string</v>
      </c>
      <c r="O1787" t="str">
        <f t="shared" si="840"/>
        <v/>
      </c>
      <c r="P1787" t="str">
        <f t="shared" si="841"/>
        <v/>
      </c>
      <c r="Q1787" t="str">
        <f t="shared" si="842"/>
        <v>Object</v>
      </c>
      <c r="R1787" t="str">
        <f t="shared" si="843"/>
        <v>"Core"</v>
      </c>
      <c r="S1787" t="str">
        <f t="shared" si="844"/>
        <v>"Product"</v>
      </c>
      <c r="T1787" t="str">
        <f t="shared" si="845"/>
        <v>"uniqueIdentifier"</v>
      </c>
      <c r="U1787" t="str">
        <f t="shared" si="846"/>
        <v>""</v>
      </c>
      <c r="V1787" t="str">
        <f t="shared" si="847"/>
        <v>"string"</v>
      </c>
      <c r="W1787">
        <f>IF($A1787="Implicit","",COUNTIFS($C$8:C1787,C1787,$A$8:A1787,"Explicit"))</f>
        <v>15</v>
      </c>
      <c r="X1787" t="str">
        <f t="shared" si="848"/>
        <v>"Product details"</v>
      </c>
      <c r="Y1787" t="str">
        <f t="shared" si="849"/>
        <v>"Manufacturer's unique product identifier"</v>
      </c>
      <c r="Z1787" t="str">
        <f t="shared" si="850"/>
        <v>"false"</v>
      </c>
      <c r="AA1787" t="str">
        <f t="shared" si="851"/>
        <v>"false"</v>
      </c>
      <c r="AB1787" t="str">
        <f t="shared" si="852"/>
        <v>""</v>
      </c>
      <c r="AC1787" t="str">
        <f t="shared" si="853"/>
        <v>"https://onerecord.iata.org/ns/cargo#Product"</v>
      </c>
      <c r="AD1787" t="str">
        <f t="shared" si="854"/>
        <v>"https://onerecord.iata.org/ns/cargo#uniqueIdentifier"</v>
      </c>
      <c r="AE1787" t="str">
        <f t="shared" si="855"/>
        <v>"http://www.w3.org/2001/XMLSchema#string"</v>
      </c>
      <c r="AF1787" t="str">
        <f t="shared" si="856"/>
        <v>"Core","Product","uniqueIdentifier","","string",15,"Product details","Manufacturer's unique product identifier","false","false","","https://onerecord.iata.org/ns/cargo#Product","https://onerecord.iata.org/ns/cargo#uniqueIdentifier","http://www.w3.org/2001/XMLSchema#string"</v>
      </c>
      <c r="AG1787" t="str">
        <f t="shared" si="857"/>
        <v>"Core.Product"</v>
      </c>
      <c r="AH1787" t="str">
        <f t="shared" si="858"/>
        <v>"uniqueIdentifier"</v>
      </c>
      <c r="AI1787" t="str">
        <f t="shared" si="859"/>
        <v>".string"</v>
      </c>
      <c r="AJ1787" t="str">
        <f t="shared" si="860"/>
        <v>""</v>
      </c>
      <c r="AK1787" t="str">
        <f t="shared" si="861"/>
        <v>"hasOne"</v>
      </c>
      <c r="AL1787" t="str">
        <f t="shared" si="862"/>
        <v>"Core.Product","uniqueIdentifier",".string","","hasOne"</v>
      </c>
      <c r="AN1787">
        <f>COUNTIF(View_conceptual!G:G,L1787)</f>
        <v>1</v>
      </c>
      <c r="AO1787">
        <f>COUNTIF(View_conceptual!H:H,L1787)+COUNTIF(View_conceptual!I:I,N1787)</f>
        <v>1</v>
      </c>
      <c r="AQ1787" t="str">
        <f t="shared" si="863"/>
        <v>"Core","Product","uniqueIdentifier","","string",15,"Product details","Manufacturer's unique product identifier","false","false","","https://onerecord.iata.org/ns/cargo#Product","https://onerecord.iata.org/ns/cargo#uniqueIdentifier","http://www.w3.org/2001/XMLSchema#string"</v>
      </c>
      <c r="AR1787" t="str">
        <f t="shared" si="864"/>
        <v/>
      </c>
      <c r="AT1787">
        <f>COUNTIF(View_full!G:G,L1787)</f>
        <v>1</v>
      </c>
      <c r="AU1787">
        <f>COUNTIF(View_full!H:H,L1787)+COUNTIF(View_full!I:I,N1787)</f>
        <v>1</v>
      </c>
      <c r="AV1787">
        <f>COUNTIFS(Property_Manual!$A$2:$A$1206,Raw!L1787,Property_Manual!$B$2:$B$1206,Raw!M1787,Property_Manual!$C$2:$C$1206,Raw!N1787,Property_Manual!$D$2:$D$1206,Raw!O1787,Property_Manual!$F$2:$F$1206,"x")</f>
        <v>0</v>
      </c>
      <c r="AW1787" t="str">
        <f t="shared" si="865"/>
        <v>"Core","Product","uniqueIdentifier","","string",15,"Product details","Manufacturer's unique product identifier","false","false","","https://onerecord.iata.org/ns/cargo#Product","https://onerecord.iata.org/ns/cargo#uniqueIdentifier","http://www.w3.org/2001/XMLSchema#string"</v>
      </c>
      <c r="AX1787" t="str">
        <f t="shared" si="866"/>
        <v/>
      </c>
      <c r="AY1787" t="str">
        <f t="shared" si="867"/>
        <v/>
      </c>
    </row>
    <row r="1788" spans="1:51" x14ac:dyDescent="0.2">
      <c r="A1788" s="5" t="s">
        <v>1255</v>
      </c>
      <c r="B1788" s="5" t="s">
        <v>20</v>
      </c>
      <c r="C1788" s="5" t="s">
        <v>125</v>
      </c>
      <c r="D1788" s="5" t="s">
        <v>40</v>
      </c>
      <c r="E1788" t="s">
        <v>1212</v>
      </c>
      <c r="F1788" s="5" t="s">
        <v>41</v>
      </c>
      <c r="I1788" t="s">
        <v>535</v>
      </c>
      <c r="J1788" s="5" t="s">
        <v>42</v>
      </c>
      <c r="K1788" s="5"/>
      <c r="L1788" t="str">
        <f t="shared" si="837"/>
        <v>Product</v>
      </c>
      <c r="M1788" t="str">
        <f t="shared" si="838"/>
        <v>events</v>
      </c>
      <c r="N1788" t="str">
        <f t="shared" si="839"/>
        <v>LogisticsEvent</v>
      </c>
      <c r="O1788" t="str">
        <f t="shared" si="840"/>
        <v/>
      </c>
      <c r="P1788" t="str">
        <f t="shared" si="841"/>
        <v/>
      </c>
      <c r="Q1788" t="str">
        <f t="shared" si="842"/>
        <v>Object</v>
      </c>
      <c r="R1788" t="str">
        <f t="shared" si="843"/>
        <v/>
      </c>
      <c r="S1788" t="str">
        <f t="shared" si="844"/>
        <v/>
      </c>
      <c r="T1788" t="str">
        <f t="shared" si="845"/>
        <v/>
      </c>
      <c r="U1788" t="str">
        <f t="shared" si="846"/>
        <v/>
      </c>
      <c r="V1788" t="str">
        <f t="shared" si="847"/>
        <v/>
      </c>
      <c r="W1788" t="str">
        <f>IF($A1788="Implicit","",COUNTIFS($C$8:C1788,C1788,$A$8:A1788,"Explicit"))</f>
        <v/>
      </c>
      <c r="X1788" t="str">
        <f t="shared" si="848"/>
        <v/>
      </c>
      <c r="Y1788" t="str">
        <f t="shared" si="849"/>
        <v/>
      </c>
      <c r="Z1788" t="str">
        <f t="shared" si="850"/>
        <v/>
      </c>
      <c r="AA1788" t="str">
        <f t="shared" si="851"/>
        <v/>
      </c>
      <c r="AB1788" t="str">
        <f t="shared" si="852"/>
        <v/>
      </c>
      <c r="AC1788" t="str">
        <f t="shared" si="853"/>
        <v/>
      </c>
      <c r="AD1788" t="str">
        <f t="shared" si="854"/>
        <v/>
      </c>
      <c r="AE1788" t="str">
        <f t="shared" si="855"/>
        <v/>
      </c>
      <c r="AF1788" t="str">
        <f t="shared" si="856"/>
        <v/>
      </c>
      <c r="AG1788" t="str">
        <f t="shared" si="857"/>
        <v>"Core.Product"</v>
      </c>
      <c r="AH1788" t="str">
        <f t="shared" si="858"/>
        <v>"events"</v>
      </c>
      <c r="AI1788" t="str">
        <f t="shared" si="859"/>
        <v>"Event.LogisticsEvent"</v>
      </c>
      <c r="AJ1788" t="str">
        <f t="shared" si="860"/>
        <v>""</v>
      </c>
      <c r="AK1788" t="str">
        <f t="shared" si="861"/>
        <v>"hasMany"</v>
      </c>
      <c r="AL1788" t="str">
        <f t="shared" si="862"/>
        <v>"Core.Product","events","Event.LogisticsEvent","","hasMany"</v>
      </c>
      <c r="AN1788">
        <f>COUNTIF(View_conceptual!G:G,L1788)</f>
        <v>1</v>
      </c>
      <c r="AO1788">
        <f>COUNTIF(View_conceptual!H:H,L1788)+COUNTIF(View_conceptual!I:I,N1788)</f>
        <v>1</v>
      </c>
      <c r="AQ1788" t="str">
        <f t="shared" si="863"/>
        <v/>
      </c>
      <c r="AR1788" t="str">
        <f t="shared" si="864"/>
        <v/>
      </c>
      <c r="AT1788">
        <f>COUNTIF(View_full!G:G,L1788)</f>
        <v>1</v>
      </c>
      <c r="AU1788">
        <f>COUNTIF(View_full!H:H,L1788)+COUNTIF(View_full!I:I,N1788)</f>
        <v>1</v>
      </c>
      <c r="AV1788">
        <f>COUNTIFS(Property_Manual!$A$2:$A$1206,Raw!L1788,Property_Manual!$B$2:$B$1206,Raw!M1788,Property_Manual!$C$2:$C$1206,Raw!N1788,Property_Manual!$D$2:$D$1206,Raw!O1788,Property_Manual!$F$2:$F$1206,"x")</f>
        <v>0</v>
      </c>
      <c r="AW1788" t="str">
        <f t="shared" si="865"/>
        <v/>
      </c>
      <c r="AX1788" t="str">
        <f t="shared" si="866"/>
        <v/>
      </c>
      <c r="AY1788" t="str">
        <f t="shared" si="867"/>
        <v/>
      </c>
    </row>
    <row r="1789" spans="1:51" x14ac:dyDescent="0.2">
      <c r="A1789" s="5" t="s">
        <v>1255</v>
      </c>
      <c r="B1789" s="5" t="s">
        <v>20</v>
      </c>
      <c r="C1789" s="5" t="s">
        <v>125</v>
      </c>
      <c r="D1789" s="5" t="s">
        <v>536</v>
      </c>
      <c r="E1789" t="s">
        <v>1198</v>
      </c>
      <c r="F1789" s="5" t="s">
        <v>89</v>
      </c>
      <c r="I1789" t="s">
        <v>535</v>
      </c>
      <c r="J1789" s="5" t="s">
        <v>537</v>
      </c>
      <c r="K1789" s="5"/>
      <c r="L1789" t="str">
        <f t="shared" si="837"/>
        <v>Product</v>
      </c>
      <c r="M1789" t="str">
        <f t="shared" si="838"/>
        <v>describedObjects</v>
      </c>
      <c r="N1789" t="str">
        <f t="shared" si="839"/>
        <v>Location</v>
      </c>
      <c r="O1789" t="str">
        <f t="shared" si="840"/>
        <v/>
      </c>
      <c r="P1789" t="str">
        <f t="shared" si="841"/>
        <v/>
      </c>
      <c r="Q1789" t="str">
        <f t="shared" si="842"/>
        <v>Object</v>
      </c>
      <c r="R1789" t="str">
        <f t="shared" si="843"/>
        <v/>
      </c>
      <c r="S1789" t="str">
        <f t="shared" si="844"/>
        <v/>
      </c>
      <c r="T1789" t="str">
        <f t="shared" si="845"/>
        <v/>
      </c>
      <c r="U1789" t="str">
        <f t="shared" si="846"/>
        <v/>
      </c>
      <c r="V1789" t="str">
        <f t="shared" si="847"/>
        <v/>
      </c>
      <c r="W1789" t="str">
        <f>IF($A1789="Implicit","",COUNTIFS($C$8:C1789,C1789,$A$8:A1789,"Explicit"))</f>
        <v/>
      </c>
      <c r="X1789" t="str">
        <f t="shared" si="848"/>
        <v/>
      </c>
      <c r="Y1789" t="str">
        <f t="shared" si="849"/>
        <v/>
      </c>
      <c r="Z1789" t="str">
        <f t="shared" si="850"/>
        <v/>
      </c>
      <c r="AA1789" t="str">
        <f t="shared" si="851"/>
        <v/>
      </c>
      <c r="AB1789" t="str">
        <f t="shared" si="852"/>
        <v/>
      </c>
      <c r="AC1789" t="str">
        <f t="shared" si="853"/>
        <v/>
      </c>
      <c r="AD1789" t="str">
        <f t="shared" si="854"/>
        <v/>
      </c>
      <c r="AE1789" t="str">
        <f t="shared" si="855"/>
        <v/>
      </c>
      <c r="AF1789" t="str">
        <f t="shared" si="856"/>
        <v/>
      </c>
      <c r="AG1789" t="str">
        <f t="shared" si="857"/>
        <v>"Core.Product"</v>
      </c>
      <c r="AH1789" t="str">
        <f t="shared" si="858"/>
        <v>"describedObjects"</v>
      </c>
      <c r="AI1789" t="str">
        <f t="shared" si="859"/>
        <v>"Common.Location"</v>
      </c>
      <c r="AJ1789" t="str">
        <f t="shared" si="860"/>
        <v>""</v>
      </c>
      <c r="AK1789" t="str">
        <f t="shared" si="861"/>
        <v>"hasMany"</v>
      </c>
      <c r="AL1789" t="str">
        <f t="shared" si="862"/>
        <v>"Core.Product","describedObjects","Common.Location","","hasMany"</v>
      </c>
      <c r="AN1789">
        <f>COUNTIF(View_conceptual!G:G,L1789)</f>
        <v>1</v>
      </c>
      <c r="AO1789">
        <f>COUNTIF(View_conceptual!H:H,L1789)+COUNTIF(View_conceptual!I:I,N1789)</f>
        <v>1</v>
      </c>
      <c r="AQ1789" t="str">
        <f t="shared" si="863"/>
        <v/>
      </c>
      <c r="AR1789" t="str">
        <f t="shared" si="864"/>
        <v/>
      </c>
      <c r="AT1789">
        <f>COUNTIF(View_full!G:G,L1789)</f>
        <v>1</v>
      </c>
      <c r="AU1789">
        <f>COUNTIF(View_full!H:H,L1789)+COUNTIF(View_full!I:I,N1789)</f>
        <v>1</v>
      </c>
      <c r="AV1789">
        <f>COUNTIFS(Property_Manual!$A$2:$A$1206,Raw!L1789,Property_Manual!$B$2:$B$1206,Raw!M1789,Property_Manual!$C$2:$C$1206,Raw!N1789,Property_Manual!$D$2:$D$1206,Raw!O1789,Property_Manual!$F$2:$F$1206,"x")</f>
        <v>0</v>
      </c>
      <c r="AW1789" t="str">
        <f t="shared" si="865"/>
        <v/>
      </c>
      <c r="AX1789" t="str">
        <f t="shared" si="866"/>
        <v/>
      </c>
      <c r="AY1789" t="str">
        <f t="shared" si="867"/>
        <v/>
      </c>
    </row>
    <row r="1790" spans="1:51" x14ac:dyDescent="0.2">
      <c r="A1790" s="5" t="s">
        <v>1255</v>
      </c>
      <c r="B1790" s="5" t="s">
        <v>20</v>
      </c>
      <c r="C1790" s="5" t="s">
        <v>125</v>
      </c>
      <c r="D1790" s="5" t="s">
        <v>536</v>
      </c>
      <c r="E1790" t="s">
        <v>1198</v>
      </c>
      <c r="F1790" s="5" t="s">
        <v>112</v>
      </c>
      <c r="I1790" t="s">
        <v>535</v>
      </c>
      <c r="J1790" s="5" t="s">
        <v>537</v>
      </c>
      <c r="K1790" s="5"/>
      <c r="L1790" t="str">
        <f t="shared" si="837"/>
        <v>Product</v>
      </c>
      <c r="M1790" t="str">
        <f t="shared" si="838"/>
        <v>describedObjects</v>
      </c>
      <c r="N1790" t="str">
        <f t="shared" si="839"/>
        <v>IotDevice</v>
      </c>
      <c r="O1790" t="str">
        <f t="shared" si="840"/>
        <v/>
      </c>
      <c r="P1790" t="str">
        <f t="shared" si="841"/>
        <v/>
      </c>
      <c r="Q1790" t="str">
        <f t="shared" si="842"/>
        <v>Object</v>
      </c>
      <c r="R1790" t="str">
        <f t="shared" si="843"/>
        <v/>
      </c>
      <c r="S1790" t="str">
        <f t="shared" si="844"/>
        <v/>
      </c>
      <c r="T1790" t="str">
        <f t="shared" si="845"/>
        <v/>
      </c>
      <c r="U1790" t="str">
        <f t="shared" si="846"/>
        <v/>
      </c>
      <c r="V1790" t="str">
        <f t="shared" si="847"/>
        <v/>
      </c>
      <c r="W1790" t="str">
        <f>IF($A1790="Implicit","",COUNTIFS($C$8:C1790,C1790,$A$8:A1790,"Explicit"))</f>
        <v/>
      </c>
      <c r="X1790" t="str">
        <f t="shared" si="848"/>
        <v/>
      </c>
      <c r="Y1790" t="str">
        <f t="shared" si="849"/>
        <v/>
      </c>
      <c r="Z1790" t="str">
        <f t="shared" si="850"/>
        <v/>
      </c>
      <c r="AA1790" t="str">
        <f t="shared" si="851"/>
        <v/>
      </c>
      <c r="AB1790" t="str">
        <f t="shared" si="852"/>
        <v/>
      </c>
      <c r="AC1790" t="str">
        <f t="shared" si="853"/>
        <v/>
      </c>
      <c r="AD1790" t="str">
        <f t="shared" si="854"/>
        <v/>
      </c>
      <c r="AE1790" t="str">
        <f t="shared" si="855"/>
        <v/>
      </c>
      <c r="AF1790" t="str">
        <f t="shared" si="856"/>
        <v/>
      </c>
      <c r="AG1790" t="str">
        <f t="shared" si="857"/>
        <v>"Core.Product"</v>
      </c>
      <c r="AH1790" t="str">
        <f t="shared" si="858"/>
        <v>"describedObjects"</v>
      </c>
      <c r="AI1790" t="str">
        <f t="shared" si="859"/>
        <v>"Common.IotDevice"</v>
      </c>
      <c r="AJ1790" t="str">
        <f t="shared" si="860"/>
        <v>""</v>
      </c>
      <c r="AK1790" t="str">
        <f t="shared" si="861"/>
        <v>"hasMany"</v>
      </c>
      <c r="AL1790" t="str">
        <f t="shared" si="862"/>
        <v>"Core.Product","describedObjects","Common.IotDevice","","hasMany"</v>
      </c>
      <c r="AN1790">
        <f>COUNTIF(View_conceptual!G:G,L1790)</f>
        <v>1</v>
      </c>
      <c r="AO1790">
        <f>COUNTIF(View_conceptual!H:H,L1790)+COUNTIF(View_conceptual!I:I,N1790)</f>
        <v>1</v>
      </c>
      <c r="AQ1790" t="str">
        <f t="shared" si="863"/>
        <v/>
      </c>
      <c r="AR1790" t="str">
        <f t="shared" si="864"/>
        <v/>
      </c>
      <c r="AT1790">
        <f>COUNTIF(View_full!G:G,L1790)</f>
        <v>1</v>
      </c>
      <c r="AU1790">
        <f>COUNTIF(View_full!H:H,L1790)+COUNTIF(View_full!I:I,N1790)</f>
        <v>1</v>
      </c>
      <c r="AV1790">
        <f>COUNTIFS(Property_Manual!$A$2:$A$1206,Raw!L1790,Property_Manual!$B$2:$B$1206,Raw!M1790,Property_Manual!$C$2:$C$1206,Raw!N1790,Property_Manual!$D$2:$D$1206,Raw!O1790,Property_Manual!$F$2:$F$1206,"x")</f>
        <v>0</v>
      </c>
      <c r="AW1790" t="str">
        <f t="shared" si="865"/>
        <v/>
      </c>
      <c r="AX1790" t="str">
        <f t="shared" si="866"/>
        <v/>
      </c>
      <c r="AY1790" t="str">
        <f t="shared" si="867"/>
        <v/>
      </c>
    </row>
    <row r="1791" spans="1:51" x14ac:dyDescent="0.2">
      <c r="A1791" s="5" t="s">
        <v>1255</v>
      </c>
      <c r="B1791" s="5" t="s">
        <v>20</v>
      </c>
      <c r="C1791" s="5" t="s">
        <v>125</v>
      </c>
      <c r="D1791" s="5" t="s">
        <v>536</v>
      </c>
      <c r="E1791" t="s">
        <v>1196</v>
      </c>
      <c r="F1791" s="5" t="s">
        <v>223</v>
      </c>
      <c r="I1791" t="s">
        <v>535</v>
      </c>
      <c r="J1791" s="5" t="s">
        <v>537</v>
      </c>
      <c r="K1791" s="5" t="s">
        <v>3150</v>
      </c>
      <c r="L1791" t="str">
        <f t="shared" si="837"/>
        <v>Product</v>
      </c>
      <c r="M1791" t="str">
        <f t="shared" si="838"/>
        <v>describedObjects</v>
      </c>
      <c r="N1791" t="str">
        <f t="shared" si="839"/>
        <v>PhysicalLogisticsObject</v>
      </c>
      <c r="O1791" t="str">
        <f t="shared" si="840"/>
        <v/>
      </c>
      <c r="P1791" t="str">
        <f t="shared" si="841"/>
        <v>Piece|Location|IotDevice|LoadingMaterial|Sensor|PieceLiveAnimals|Item|LoadingUnit|TransportMeans|ULD|PieceDg|ItemDg</v>
      </c>
      <c r="Q1791" t="str">
        <f t="shared" si="842"/>
        <v>Object</v>
      </c>
      <c r="R1791" t="str">
        <f t="shared" si="843"/>
        <v/>
      </c>
      <c r="S1791" t="str">
        <f t="shared" si="844"/>
        <v/>
      </c>
      <c r="T1791" t="str">
        <f t="shared" si="845"/>
        <v/>
      </c>
      <c r="U1791" t="str">
        <f t="shared" si="846"/>
        <v/>
      </c>
      <c r="V1791" t="str">
        <f t="shared" si="847"/>
        <v/>
      </c>
      <c r="W1791" t="str">
        <f>IF($A1791="Implicit","",COUNTIFS($C$8:C1791,C1791,$A$8:A1791,"Explicit"))</f>
        <v/>
      </c>
      <c r="X1791" t="str">
        <f t="shared" si="848"/>
        <v/>
      </c>
      <c r="Y1791" t="str">
        <f t="shared" si="849"/>
        <v/>
      </c>
      <c r="Z1791" t="str">
        <f t="shared" si="850"/>
        <v/>
      </c>
      <c r="AA1791" t="str">
        <f t="shared" si="851"/>
        <v/>
      </c>
      <c r="AB1791" t="str">
        <f t="shared" si="852"/>
        <v/>
      </c>
      <c r="AC1791" t="str">
        <f t="shared" si="853"/>
        <v/>
      </c>
      <c r="AD1791" t="str">
        <f t="shared" si="854"/>
        <v/>
      </c>
      <c r="AE1791" t="str">
        <f t="shared" si="855"/>
        <v/>
      </c>
      <c r="AF1791" t="str">
        <f t="shared" si="856"/>
        <v/>
      </c>
      <c r="AG1791" t="str">
        <f t="shared" si="857"/>
        <v>"Core.Product"</v>
      </c>
      <c r="AH1791" t="str">
        <f t="shared" si="858"/>
        <v>"describedObjects"</v>
      </c>
      <c r="AI1791" t="str">
        <f t="shared" si="859"/>
        <v>"Abstract.PhysicalLogisticsObject"</v>
      </c>
      <c r="AJ1791" t="str">
        <f t="shared" si="860"/>
        <v>""</v>
      </c>
      <c r="AK1791" t="str">
        <f t="shared" si="861"/>
        <v>"hasMany"</v>
      </c>
      <c r="AL1791" t="str">
        <f t="shared" si="862"/>
        <v>"Core.Product","describedObjects","Abstract.PhysicalLogisticsObject","","hasMany"</v>
      </c>
      <c r="AN1791">
        <f>COUNTIF(View_conceptual!G:G,L1791)</f>
        <v>1</v>
      </c>
      <c r="AO1791">
        <f>COUNTIF(View_conceptual!H:H,L1791)+COUNTIF(View_conceptual!I:I,N1791)</f>
        <v>1</v>
      </c>
      <c r="AQ1791" t="str">
        <f t="shared" si="863"/>
        <v/>
      </c>
      <c r="AR1791" t="str">
        <f t="shared" si="864"/>
        <v/>
      </c>
      <c r="AT1791">
        <f>COUNTIF(View_full!G:G,L1791)</f>
        <v>1</v>
      </c>
      <c r="AU1791">
        <f>COUNTIF(View_full!H:H,L1791)+COUNTIF(View_full!I:I,N1791)</f>
        <v>1</v>
      </c>
      <c r="AV1791">
        <f>COUNTIFS(Property_Manual!$A$2:$A$1206,Raw!L1791,Property_Manual!$B$2:$B$1206,Raw!M1791,Property_Manual!$C$2:$C$1206,Raw!N1791,Property_Manual!$D$2:$D$1206,Raw!O1791,Property_Manual!$F$2:$F$1206,"x")</f>
        <v>0</v>
      </c>
      <c r="AW1791" t="str">
        <f t="shared" si="865"/>
        <v/>
      </c>
      <c r="AX1791" t="str">
        <f t="shared" si="866"/>
        <v/>
      </c>
      <c r="AY1791" t="str">
        <f t="shared" si="867"/>
        <v/>
      </c>
    </row>
    <row r="1792" spans="1:51" x14ac:dyDescent="0.2">
      <c r="A1792" s="5" t="s">
        <v>1255</v>
      </c>
      <c r="B1792" s="5" t="s">
        <v>20</v>
      </c>
      <c r="C1792" s="5" t="s">
        <v>125</v>
      </c>
      <c r="D1792" s="5" t="s">
        <v>536</v>
      </c>
      <c r="E1792" t="s">
        <v>1198</v>
      </c>
      <c r="F1792" s="5" t="s">
        <v>433</v>
      </c>
      <c r="I1792" t="s">
        <v>535</v>
      </c>
      <c r="J1792" s="5" t="s">
        <v>537</v>
      </c>
      <c r="K1792" s="5"/>
      <c r="L1792" t="str">
        <f t="shared" si="837"/>
        <v>Product</v>
      </c>
      <c r="M1792" t="str">
        <f t="shared" si="838"/>
        <v>describedObjects</v>
      </c>
      <c r="N1792" t="str">
        <f t="shared" si="839"/>
        <v>LoadingMaterial</v>
      </c>
      <c r="O1792" t="str">
        <f t="shared" si="840"/>
        <v/>
      </c>
      <c r="P1792" t="str">
        <f t="shared" si="841"/>
        <v/>
      </c>
      <c r="Q1792" t="str">
        <f t="shared" si="842"/>
        <v>Object</v>
      </c>
      <c r="R1792" t="str">
        <f t="shared" si="843"/>
        <v/>
      </c>
      <c r="S1792" t="str">
        <f t="shared" si="844"/>
        <v/>
      </c>
      <c r="T1792" t="str">
        <f t="shared" si="845"/>
        <v/>
      </c>
      <c r="U1792" t="str">
        <f t="shared" si="846"/>
        <v/>
      </c>
      <c r="V1792" t="str">
        <f t="shared" si="847"/>
        <v/>
      </c>
      <c r="W1792" t="str">
        <f>IF($A1792="Implicit","",COUNTIFS($C$8:C1792,C1792,$A$8:A1792,"Explicit"))</f>
        <v/>
      </c>
      <c r="X1792" t="str">
        <f t="shared" si="848"/>
        <v/>
      </c>
      <c r="Y1792" t="str">
        <f t="shared" si="849"/>
        <v/>
      </c>
      <c r="Z1792" t="str">
        <f t="shared" si="850"/>
        <v/>
      </c>
      <c r="AA1792" t="str">
        <f t="shared" si="851"/>
        <v/>
      </c>
      <c r="AB1792" t="str">
        <f t="shared" si="852"/>
        <v/>
      </c>
      <c r="AC1792" t="str">
        <f t="shared" si="853"/>
        <v/>
      </c>
      <c r="AD1792" t="str">
        <f t="shared" si="854"/>
        <v/>
      </c>
      <c r="AE1792" t="str">
        <f t="shared" si="855"/>
        <v/>
      </c>
      <c r="AF1792" t="str">
        <f t="shared" si="856"/>
        <v/>
      </c>
      <c r="AG1792" t="str">
        <f t="shared" si="857"/>
        <v>"Core.Product"</v>
      </c>
      <c r="AH1792" t="str">
        <f t="shared" si="858"/>
        <v>"describedObjects"</v>
      </c>
      <c r="AI1792" t="str">
        <f t="shared" si="859"/>
        <v>"Common.LoadingMaterial"</v>
      </c>
      <c r="AJ1792" t="str">
        <f t="shared" si="860"/>
        <v>""</v>
      </c>
      <c r="AK1792" t="str">
        <f t="shared" si="861"/>
        <v>"hasMany"</v>
      </c>
      <c r="AL1792" t="str">
        <f t="shared" si="862"/>
        <v>"Core.Product","describedObjects","Common.LoadingMaterial","","hasMany"</v>
      </c>
      <c r="AN1792">
        <f>COUNTIF(View_conceptual!G:G,L1792)</f>
        <v>1</v>
      </c>
      <c r="AO1792">
        <f>COUNTIF(View_conceptual!H:H,L1792)+COUNTIF(View_conceptual!I:I,N1792)</f>
        <v>1</v>
      </c>
      <c r="AQ1792" t="str">
        <f t="shared" si="863"/>
        <v/>
      </c>
      <c r="AR1792" t="str">
        <f t="shared" si="864"/>
        <v/>
      </c>
      <c r="AT1792">
        <f>COUNTIF(View_full!G:G,L1792)</f>
        <v>1</v>
      </c>
      <c r="AU1792">
        <f>COUNTIF(View_full!H:H,L1792)+COUNTIF(View_full!I:I,N1792)</f>
        <v>1</v>
      </c>
      <c r="AV1792">
        <f>COUNTIFS(Property_Manual!$A$2:$A$1206,Raw!L1792,Property_Manual!$B$2:$B$1206,Raw!M1792,Property_Manual!$C$2:$C$1206,Raw!N1792,Property_Manual!$D$2:$D$1206,Raw!O1792,Property_Manual!$F$2:$F$1206,"x")</f>
        <v>0</v>
      </c>
      <c r="AW1792" t="str">
        <f t="shared" si="865"/>
        <v/>
      </c>
      <c r="AX1792" t="str">
        <f t="shared" si="866"/>
        <v/>
      </c>
      <c r="AY1792" t="str">
        <f t="shared" si="867"/>
        <v/>
      </c>
    </row>
    <row r="1793" spans="1:51" x14ac:dyDescent="0.2">
      <c r="A1793" s="5" t="s">
        <v>1255</v>
      </c>
      <c r="B1793" s="5" t="s">
        <v>20</v>
      </c>
      <c r="C1793" s="5" t="s">
        <v>125</v>
      </c>
      <c r="D1793" s="5" t="s">
        <v>536</v>
      </c>
      <c r="E1793" t="s">
        <v>1198</v>
      </c>
      <c r="F1793" s="5" t="s">
        <v>227</v>
      </c>
      <c r="I1793" t="s">
        <v>535</v>
      </c>
      <c r="J1793" s="5" t="s">
        <v>537</v>
      </c>
      <c r="K1793" s="5"/>
      <c r="L1793" t="str">
        <f t="shared" si="837"/>
        <v>Product</v>
      </c>
      <c r="M1793" t="str">
        <f t="shared" si="838"/>
        <v>describedObjects</v>
      </c>
      <c r="N1793" t="str">
        <f t="shared" si="839"/>
        <v>Sensor</v>
      </c>
      <c r="O1793" t="str">
        <f t="shared" si="840"/>
        <v/>
      </c>
      <c r="P1793" t="str">
        <f t="shared" si="841"/>
        <v/>
      </c>
      <c r="Q1793" t="str">
        <f t="shared" si="842"/>
        <v>Object</v>
      </c>
      <c r="R1793" t="str">
        <f t="shared" si="843"/>
        <v/>
      </c>
      <c r="S1793" t="str">
        <f t="shared" si="844"/>
        <v/>
      </c>
      <c r="T1793" t="str">
        <f t="shared" si="845"/>
        <v/>
      </c>
      <c r="U1793" t="str">
        <f t="shared" si="846"/>
        <v/>
      </c>
      <c r="V1793" t="str">
        <f t="shared" si="847"/>
        <v/>
      </c>
      <c r="W1793" t="str">
        <f>IF($A1793="Implicit","",COUNTIFS($C$8:C1793,C1793,$A$8:A1793,"Explicit"))</f>
        <v/>
      </c>
      <c r="X1793" t="str">
        <f t="shared" si="848"/>
        <v/>
      </c>
      <c r="Y1793" t="str">
        <f t="shared" si="849"/>
        <v/>
      </c>
      <c r="Z1793" t="str">
        <f t="shared" si="850"/>
        <v/>
      </c>
      <c r="AA1793" t="str">
        <f t="shared" si="851"/>
        <v/>
      </c>
      <c r="AB1793" t="str">
        <f t="shared" si="852"/>
        <v/>
      </c>
      <c r="AC1793" t="str">
        <f t="shared" si="853"/>
        <v/>
      </c>
      <c r="AD1793" t="str">
        <f t="shared" si="854"/>
        <v/>
      </c>
      <c r="AE1793" t="str">
        <f t="shared" si="855"/>
        <v/>
      </c>
      <c r="AF1793" t="str">
        <f t="shared" si="856"/>
        <v/>
      </c>
      <c r="AG1793" t="str">
        <f t="shared" si="857"/>
        <v>"Core.Product"</v>
      </c>
      <c r="AH1793" t="str">
        <f t="shared" si="858"/>
        <v>"describedObjects"</v>
      </c>
      <c r="AI1793" t="str">
        <f t="shared" si="859"/>
        <v>"Common.Sensor"</v>
      </c>
      <c r="AJ1793" t="str">
        <f t="shared" si="860"/>
        <v>""</v>
      </c>
      <c r="AK1793" t="str">
        <f t="shared" si="861"/>
        <v>"hasMany"</v>
      </c>
      <c r="AL1793" t="str">
        <f t="shared" si="862"/>
        <v>"Core.Product","describedObjects","Common.Sensor","","hasMany"</v>
      </c>
      <c r="AN1793">
        <f>COUNTIF(View_conceptual!G:G,L1793)</f>
        <v>1</v>
      </c>
      <c r="AO1793">
        <f>COUNTIF(View_conceptual!H:H,L1793)+COUNTIF(View_conceptual!I:I,N1793)</f>
        <v>1</v>
      </c>
      <c r="AQ1793" t="str">
        <f t="shared" si="863"/>
        <v/>
      </c>
      <c r="AR1793" t="str">
        <f t="shared" si="864"/>
        <v/>
      </c>
      <c r="AT1793">
        <f>COUNTIF(View_full!G:G,L1793)</f>
        <v>1</v>
      </c>
      <c r="AU1793">
        <f>COUNTIF(View_full!H:H,L1793)+COUNTIF(View_full!I:I,N1793)</f>
        <v>2</v>
      </c>
      <c r="AV1793">
        <f>COUNTIFS(Property_Manual!$A$2:$A$1206,Raw!L1793,Property_Manual!$B$2:$B$1206,Raw!M1793,Property_Manual!$C$2:$C$1206,Raw!N1793,Property_Manual!$D$2:$D$1206,Raw!O1793,Property_Manual!$F$2:$F$1206,"x")</f>
        <v>0</v>
      </c>
      <c r="AW1793" t="str">
        <f t="shared" si="865"/>
        <v/>
      </c>
      <c r="AX1793" t="str">
        <f t="shared" si="866"/>
        <v>"Core.Product","describedObjects","Common.Sensor","","hasMany"</v>
      </c>
      <c r="AY1793" t="str">
        <f t="shared" si="867"/>
        <v/>
      </c>
    </row>
    <row r="1794" spans="1:51" x14ac:dyDescent="0.2">
      <c r="A1794" s="5" t="s">
        <v>1255</v>
      </c>
      <c r="B1794" s="5" t="s">
        <v>20</v>
      </c>
      <c r="C1794" s="5" t="s">
        <v>125</v>
      </c>
      <c r="D1794" s="5" t="s">
        <v>536</v>
      </c>
      <c r="E1794" t="s">
        <v>1198</v>
      </c>
      <c r="F1794" s="5" t="s">
        <v>449</v>
      </c>
      <c r="I1794" t="s">
        <v>535</v>
      </c>
      <c r="J1794" s="5" t="s">
        <v>537</v>
      </c>
      <c r="K1794" s="5" t="s">
        <v>1139</v>
      </c>
      <c r="L1794" t="str">
        <f t="shared" si="837"/>
        <v>Product</v>
      </c>
      <c r="M1794" t="str">
        <f t="shared" si="838"/>
        <v>describedObjects</v>
      </c>
      <c r="N1794" t="str">
        <f t="shared" si="839"/>
        <v>LoadingUnit</v>
      </c>
      <c r="O1794" t="str">
        <f t="shared" si="840"/>
        <v/>
      </c>
      <c r="P1794" t="str">
        <f t="shared" si="841"/>
        <v>ULD</v>
      </c>
      <c r="Q1794" t="str">
        <f t="shared" si="842"/>
        <v>Object</v>
      </c>
      <c r="R1794" t="str">
        <f t="shared" si="843"/>
        <v/>
      </c>
      <c r="S1794" t="str">
        <f t="shared" si="844"/>
        <v/>
      </c>
      <c r="T1794" t="str">
        <f t="shared" si="845"/>
        <v/>
      </c>
      <c r="U1794" t="str">
        <f t="shared" si="846"/>
        <v/>
      </c>
      <c r="V1794" t="str">
        <f t="shared" si="847"/>
        <v/>
      </c>
      <c r="W1794" t="str">
        <f>IF($A1794="Implicit","",COUNTIFS($C$8:C1794,C1794,$A$8:A1794,"Explicit"))</f>
        <v/>
      </c>
      <c r="X1794" t="str">
        <f t="shared" si="848"/>
        <v/>
      </c>
      <c r="Y1794" t="str">
        <f t="shared" si="849"/>
        <v/>
      </c>
      <c r="Z1794" t="str">
        <f t="shared" si="850"/>
        <v/>
      </c>
      <c r="AA1794" t="str">
        <f t="shared" si="851"/>
        <v/>
      </c>
      <c r="AB1794" t="str">
        <f t="shared" si="852"/>
        <v/>
      </c>
      <c r="AC1794" t="str">
        <f t="shared" si="853"/>
        <v/>
      </c>
      <c r="AD1794" t="str">
        <f t="shared" si="854"/>
        <v/>
      </c>
      <c r="AE1794" t="str">
        <f t="shared" si="855"/>
        <v/>
      </c>
      <c r="AF1794" t="str">
        <f t="shared" si="856"/>
        <v/>
      </c>
      <c r="AG1794" t="str">
        <f t="shared" si="857"/>
        <v>"Core.Product"</v>
      </c>
      <c r="AH1794" t="str">
        <f t="shared" si="858"/>
        <v>"describedObjects"</v>
      </c>
      <c r="AI1794" t="str">
        <f t="shared" si="859"/>
        <v>"Common.LoadingUnit"</v>
      </c>
      <c r="AJ1794" t="str">
        <f t="shared" si="860"/>
        <v>""</v>
      </c>
      <c r="AK1794" t="str">
        <f t="shared" si="861"/>
        <v>"hasMany"</v>
      </c>
      <c r="AL1794" t="str">
        <f t="shared" si="862"/>
        <v>"Core.Product","describedObjects","Common.LoadingUnit","","hasMany"</v>
      </c>
      <c r="AN1794">
        <f>COUNTIF(View_conceptual!G:G,L1794)</f>
        <v>1</v>
      </c>
      <c r="AO1794">
        <f>COUNTIF(View_conceptual!H:H,L1794)+COUNTIF(View_conceptual!I:I,N1794)</f>
        <v>1</v>
      </c>
      <c r="AQ1794" t="str">
        <f t="shared" si="863"/>
        <v/>
      </c>
      <c r="AR1794" t="str">
        <f t="shared" si="864"/>
        <v/>
      </c>
      <c r="AT1794">
        <f>COUNTIF(View_full!G:G,L1794)</f>
        <v>1</v>
      </c>
      <c r="AU1794">
        <f>COUNTIF(View_full!H:H,L1794)+COUNTIF(View_full!I:I,N1794)</f>
        <v>1</v>
      </c>
      <c r="AV1794">
        <f>COUNTIFS(Property_Manual!$A$2:$A$1206,Raw!L1794,Property_Manual!$B$2:$B$1206,Raw!M1794,Property_Manual!$C$2:$C$1206,Raw!N1794,Property_Manual!$D$2:$D$1206,Raw!O1794,Property_Manual!$F$2:$F$1206,"x")</f>
        <v>0</v>
      </c>
      <c r="AW1794" t="str">
        <f t="shared" si="865"/>
        <v/>
      </c>
      <c r="AX1794" t="str">
        <f t="shared" si="866"/>
        <v/>
      </c>
      <c r="AY1794" t="str">
        <f t="shared" si="867"/>
        <v/>
      </c>
    </row>
    <row r="1795" spans="1:51" x14ac:dyDescent="0.2">
      <c r="A1795" s="5" t="s">
        <v>1255</v>
      </c>
      <c r="B1795" s="5" t="s">
        <v>20</v>
      </c>
      <c r="C1795" s="5" t="s">
        <v>125</v>
      </c>
      <c r="D1795" s="5" t="s">
        <v>536</v>
      </c>
      <c r="E1795" t="s">
        <v>20</v>
      </c>
      <c r="F1795" s="5" t="s">
        <v>841</v>
      </c>
      <c r="I1795" t="s">
        <v>535</v>
      </c>
      <c r="J1795" s="5" t="s">
        <v>537</v>
      </c>
      <c r="K1795" s="5"/>
      <c r="L1795" t="str">
        <f t="shared" si="837"/>
        <v>Product</v>
      </c>
      <c r="M1795" t="str">
        <f t="shared" si="838"/>
        <v>describedObjects</v>
      </c>
      <c r="N1795" t="str">
        <f t="shared" si="839"/>
        <v>TransportMeans</v>
      </c>
      <c r="O1795" t="str">
        <f t="shared" si="840"/>
        <v/>
      </c>
      <c r="P1795" t="str">
        <f t="shared" si="841"/>
        <v/>
      </c>
      <c r="Q1795" t="str">
        <f t="shared" si="842"/>
        <v>Object</v>
      </c>
      <c r="R1795" t="str">
        <f t="shared" si="843"/>
        <v/>
      </c>
      <c r="S1795" t="str">
        <f t="shared" si="844"/>
        <v/>
      </c>
      <c r="T1795" t="str">
        <f t="shared" si="845"/>
        <v/>
      </c>
      <c r="U1795" t="str">
        <f t="shared" si="846"/>
        <v/>
      </c>
      <c r="V1795" t="str">
        <f t="shared" si="847"/>
        <v/>
      </c>
      <c r="W1795" t="str">
        <f>IF($A1795="Implicit","",COUNTIFS($C$8:C1795,C1795,$A$8:A1795,"Explicit"))</f>
        <v/>
      </c>
      <c r="X1795" t="str">
        <f t="shared" si="848"/>
        <v/>
      </c>
      <c r="Y1795" t="str">
        <f t="shared" si="849"/>
        <v/>
      </c>
      <c r="Z1795" t="str">
        <f t="shared" si="850"/>
        <v/>
      </c>
      <c r="AA1795" t="str">
        <f t="shared" si="851"/>
        <v/>
      </c>
      <c r="AB1795" t="str">
        <f t="shared" si="852"/>
        <v/>
      </c>
      <c r="AC1795" t="str">
        <f t="shared" si="853"/>
        <v/>
      </c>
      <c r="AD1795" t="str">
        <f t="shared" si="854"/>
        <v/>
      </c>
      <c r="AE1795" t="str">
        <f t="shared" si="855"/>
        <v/>
      </c>
      <c r="AF1795" t="str">
        <f t="shared" si="856"/>
        <v/>
      </c>
      <c r="AG1795" t="str">
        <f t="shared" si="857"/>
        <v>"Core.Product"</v>
      </c>
      <c r="AH1795" t="str">
        <f t="shared" si="858"/>
        <v>"describedObjects"</v>
      </c>
      <c r="AI1795" t="str">
        <f t="shared" si="859"/>
        <v>"Core.TransportMeans"</v>
      </c>
      <c r="AJ1795" t="str">
        <f t="shared" si="860"/>
        <v>""</v>
      </c>
      <c r="AK1795" t="str">
        <f t="shared" si="861"/>
        <v>"hasMany"</v>
      </c>
      <c r="AL1795" t="str">
        <f t="shared" si="862"/>
        <v>"Core.Product","describedObjects","Core.TransportMeans","","hasMany"</v>
      </c>
      <c r="AN1795">
        <f>COUNTIF(View_conceptual!G:G,L1795)</f>
        <v>1</v>
      </c>
      <c r="AO1795">
        <f>COUNTIF(View_conceptual!H:H,L1795)+COUNTIF(View_conceptual!I:I,N1795)</f>
        <v>2</v>
      </c>
      <c r="AQ1795" t="str">
        <f t="shared" si="863"/>
        <v/>
      </c>
      <c r="AR1795" t="str">
        <f t="shared" si="864"/>
        <v>"Core.Product","describedObjects","Core.TransportMeans","","hasMany"</v>
      </c>
      <c r="AT1795">
        <f>COUNTIF(View_full!G:G,L1795)</f>
        <v>1</v>
      </c>
      <c r="AU1795">
        <f>COUNTIF(View_full!H:H,L1795)+COUNTIF(View_full!I:I,N1795)</f>
        <v>2</v>
      </c>
      <c r="AV1795">
        <f>COUNTIFS(Property_Manual!$A$2:$A$1206,Raw!L1795,Property_Manual!$B$2:$B$1206,Raw!M1795,Property_Manual!$C$2:$C$1206,Raw!N1795,Property_Manual!$D$2:$D$1206,Raw!O1795,Property_Manual!$F$2:$F$1206,"x")</f>
        <v>0</v>
      </c>
      <c r="AW1795" t="str">
        <f t="shared" si="865"/>
        <v/>
      </c>
      <c r="AX1795" t="str">
        <f t="shared" si="866"/>
        <v>"Core.Product","describedObjects","Core.TransportMeans","","hasMany"</v>
      </c>
      <c r="AY1795" t="str">
        <f t="shared" si="867"/>
        <v/>
      </c>
    </row>
    <row r="1796" spans="1:51" x14ac:dyDescent="0.2">
      <c r="A1796" s="5" t="s">
        <v>1255</v>
      </c>
      <c r="B1796" s="5" t="s">
        <v>20</v>
      </c>
      <c r="C1796" s="5" t="s">
        <v>125</v>
      </c>
      <c r="D1796" s="5" t="s">
        <v>536</v>
      </c>
      <c r="E1796" t="s">
        <v>20</v>
      </c>
      <c r="F1796" s="5" t="s">
        <v>1139</v>
      </c>
      <c r="I1796" t="s">
        <v>535</v>
      </c>
      <c r="J1796" s="5" t="s">
        <v>537</v>
      </c>
      <c r="K1796" s="5"/>
      <c r="L1796" t="str">
        <f t="shared" si="837"/>
        <v>Product</v>
      </c>
      <c r="M1796" t="str">
        <f t="shared" si="838"/>
        <v>describedObjects</v>
      </c>
      <c r="N1796" t="str">
        <f t="shared" si="839"/>
        <v>ULD</v>
      </c>
      <c r="O1796" t="str">
        <f t="shared" si="840"/>
        <v/>
      </c>
      <c r="P1796" t="str">
        <f t="shared" si="841"/>
        <v/>
      </c>
      <c r="Q1796" t="str">
        <f t="shared" si="842"/>
        <v>Object</v>
      </c>
      <c r="R1796" t="str">
        <f t="shared" si="843"/>
        <v/>
      </c>
      <c r="S1796" t="str">
        <f t="shared" si="844"/>
        <v/>
      </c>
      <c r="T1796" t="str">
        <f t="shared" si="845"/>
        <v/>
      </c>
      <c r="U1796" t="str">
        <f t="shared" si="846"/>
        <v/>
      </c>
      <c r="V1796" t="str">
        <f t="shared" si="847"/>
        <v/>
      </c>
      <c r="W1796" t="str">
        <f>IF($A1796="Implicit","",COUNTIFS($C$8:C1796,C1796,$A$8:A1796,"Explicit"))</f>
        <v/>
      </c>
      <c r="X1796" t="str">
        <f t="shared" si="848"/>
        <v/>
      </c>
      <c r="Y1796" t="str">
        <f t="shared" si="849"/>
        <v/>
      </c>
      <c r="Z1796" t="str">
        <f t="shared" si="850"/>
        <v/>
      </c>
      <c r="AA1796" t="str">
        <f t="shared" si="851"/>
        <v/>
      </c>
      <c r="AB1796" t="str">
        <f t="shared" si="852"/>
        <v/>
      </c>
      <c r="AC1796" t="str">
        <f t="shared" si="853"/>
        <v/>
      </c>
      <c r="AD1796" t="str">
        <f t="shared" si="854"/>
        <v/>
      </c>
      <c r="AE1796" t="str">
        <f t="shared" si="855"/>
        <v/>
      </c>
      <c r="AF1796" t="str">
        <f t="shared" si="856"/>
        <v/>
      </c>
      <c r="AG1796" t="str">
        <f t="shared" si="857"/>
        <v>"Core.Product"</v>
      </c>
      <c r="AH1796" t="str">
        <f t="shared" si="858"/>
        <v>"describedObjects"</v>
      </c>
      <c r="AI1796" t="str">
        <f t="shared" si="859"/>
        <v>"Core.ULD"</v>
      </c>
      <c r="AJ1796" t="str">
        <f t="shared" si="860"/>
        <v>""</v>
      </c>
      <c r="AK1796" t="str">
        <f t="shared" si="861"/>
        <v>"hasMany"</v>
      </c>
      <c r="AL1796" t="str">
        <f t="shared" si="862"/>
        <v>"Core.Product","describedObjects","Core.ULD","","hasMany"</v>
      </c>
      <c r="AN1796">
        <f>COUNTIF(View_conceptual!G:G,L1796)</f>
        <v>1</v>
      </c>
      <c r="AO1796">
        <f>COUNTIF(View_conceptual!H:H,L1796)+COUNTIF(View_conceptual!I:I,N1796)</f>
        <v>2</v>
      </c>
      <c r="AQ1796" t="str">
        <f t="shared" si="863"/>
        <v/>
      </c>
      <c r="AR1796" t="str">
        <f t="shared" si="864"/>
        <v>"Core.Product","describedObjects","Core.ULD","","hasMany"</v>
      </c>
      <c r="AT1796">
        <f>COUNTIF(View_full!G:G,L1796)</f>
        <v>1</v>
      </c>
      <c r="AU1796">
        <f>COUNTIF(View_full!H:H,L1796)+COUNTIF(View_full!I:I,N1796)</f>
        <v>2</v>
      </c>
      <c r="AV1796">
        <f>COUNTIFS(Property_Manual!$A$2:$A$1206,Raw!L1796,Property_Manual!$B$2:$B$1206,Raw!M1796,Property_Manual!$C$2:$C$1206,Raw!N1796,Property_Manual!$D$2:$D$1206,Raw!O1796,Property_Manual!$F$2:$F$1206,"x")</f>
        <v>0</v>
      </c>
      <c r="AW1796" t="str">
        <f t="shared" si="865"/>
        <v/>
      </c>
      <c r="AX1796" t="str">
        <f t="shared" si="866"/>
        <v>"Core.Product","describedObjects","Core.ULD","","hasMany"</v>
      </c>
      <c r="AY1796" t="str">
        <f t="shared" si="867"/>
        <v/>
      </c>
    </row>
    <row r="1797" spans="1:51" x14ac:dyDescent="0.2">
      <c r="A1797" s="5" t="s">
        <v>1255</v>
      </c>
      <c r="B1797" s="5" t="s">
        <v>20</v>
      </c>
      <c r="C1797" s="5" t="s">
        <v>125</v>
      </c>
      <c r="D1797" s="5" t="s">
        <v>540</v>
      </c>
      <c r="E1797" t="s">
        <v>49</v>
      </c>
      <c r="F1797" s="5" t="s">
        <v>541</v>
      </c>
      <c r="I1797" t="s">
        <v>535</v>
      </c>
      <c r="J1797" s="5" t="s">
        <v>2229</v>
      </c>
      <c r="K1797" s="5"/>
      <c r="L1797" t="str">
        <f t="shared" si="837"/>
        <v>Product</v>
      </c>
      <c r="M1797" t="str">
        <f t="shared" si="838"/>
        <v>otherCharacteristics</v>
      </c>
      <c r="N1797" t="str">
        <f t="shared" si="839"/>
        <v>Characteristic</v>
      </c>
      <c r="O1797" t="str">
        <f t="shared" si="840"/>
        <v/>
      </c>
      <c r="P1797" t="str">
        <f t="shared" si="841"/>
        <v/>
      </c>
      <c r="Q1797" t="str">
        <f t="shared" si="842"/>
        <v>Object</v>
      </c>
      <c r="R1797" t="str">
        <f t="shared" si="843"/>
        <v/>
      </c>
      <c r="S1797" t="str">
        <f t="shared" si="844"/>
        <v/>
      </c>
      <c r="T1797" t="str">
        <f t="shared" si="845"/>
        <v/>
      </c>
      <c r="U1797" t="str">
        <f t="shared" si="846"/>
        <v/>
      </c>
      <c r="V1797" t="str">
        <f t="shared" si="847"/>
        <v/>
      </c>
      <c r="W1797" t="str">
        <f>IF($A1797="Implicit","",COUNTIFS($C$8:C1797,C1797,$A$8:A1797,"Explicit"))</f>
        <v/>
      </c>
      <c r="X1797" t="str">
        <f t="shared" si="848"/>
        <v/>
      </c>
      <c r="Y1797" t="str">
        <f t="shared" si="849"/>
        <v/>
      </c>
      <c r="Z1797" t="str">
        <f t="shared" si="850"/>
        <v/>
      </c>
      <c r="AA1797" t="str">
        <f t="shared" si="851"/>
        <v/>
      </c>
      <c r="AB1797" t="str">
        <f t="shared" si="852"/>
        <v/>
      </c>
      <c r="AC1797" t="str">
        <f t="shared" si="853"/>
        <v/>
      </c>
      <c r="AD1797" t="str">
        <f t="shared" si="854"/>
        <v/>
      </c>
      <c r="AE1797" t="str">
        <f t="shared" si="855"/>
        <v/>
      </c>
      <c r="AF1797" t="str">
        <f t="shared" si="856"/>
        <v/>
      </c>
      <c r="AG1797" t="str">
        <f t="shared" si="857"/>
        <v>"Core.Product"</v>
      </c>
      <c r="AH1797" t="str">
        <f t="shared" si="858"/>
        <v>"otherCharacteristics"</v>
      </c>
      <c r="AI1797" t="str">
        <f t="shared" si="859"/>
        <v>"Embedded.Characteristic"</v>
      </c>
      <c r="AJ1797" t="str">
        <f t="shared" si="860"/>
        <v>""</v>
      </c>
      <c r="AK1797" t="str">
        <f t="shared" si="861"/>
        <v>"hasMany"</v>
      </c>
      <c r="AL1797" t="str">
        <f t="shared" si="862"/>
        <v>"Core.Product","otherCharacteristics","Embedded.Characteristic","","hasMany"</v>
      </c>
      <c r="AN1797">
        <f>COUNTIF(View_conceptual!G:G,L1797)</f>
        <v>1</v>
      </c>
      <c r="AO1797">
        <f>COUNTIF(View_conceptual!H:H,L1797)+COUNTIF(View_conceptual!I:I,N1797)</f>
        <v>2</v>
      </c>
      <c r="AQ1797" t="str">
        <f t="shared" si="863"/>
        <v/>
      </c>
      <c r="AR1797" t="str">
        <f t="shared" si="864"/>
        <v>"Core.Product","otherCharacteristics","Embedded.Characteristic","","hasMany"</v>
      </c>
      <c r="AT1797">
        <f>COUNTIF(View_full!G:G,L1797)</f>
        <v>1</v>
      </c>
      <c r="AU1797">
        <f>COUNTIF(View_full!H:H,L1797)+COUNTIF(View_full!I:I,N1797)</f>
        <v>2</v>
      </c>
      <c r="AV1797">
        <f>COUNTIFS(Property_Manual!$A$2:$A$1206,Raw!L1797,Property_Manual!$B$2:$B$1206,Raw!M1797,Property_Manual!$C$2:$C$1206,Raw!N1797,Property_Manual!$D$2:$D$1206,Raw!O1797,Property_Manual!$F$2:$F$1206,"x")</f>
        <v>1</v>
      </c>
      <c r="AW1797" t="str">
        <f t="shared" si="865"/>
        <v/>
      </c>
      <c r="AX1797" t="str">
        <f t="shared" si="866"/>
        <v>"Core.Product","otherCharacteristics","Embedded.Characteristic","","hasMany"</v>
      </c>
      <c r="AY1797" t="str">
        <f t="shared" si="867"/>
        <v>"Core.Product","otherCharacteristics","Embedded.Characteristic","","hasMany"</v>
      </c>
    </row>
    <row r="1798" spans="1:51" x14ac:dyDescent="0.2">
      <c r="A1798" s="5" t="s">
        <v>1255</v>
      </c>
      <c r="B1798" s="5" t="s">
        <v>20</v>
      </c>
      <c r="C1798" s="5" t="s">
        <v>125</v>
      </c>
      <c r="D1798" s="5" t="s">
        <v>145</v>
      </c>
      <c r="E1798" t="s">
        <v>49</v>
      </c>
      <c r="F1798" s="5" t="s">
        <v>146</v>
      </c>
      <c r="I1798" t="s">
        <v>535</v>
      </c>
      <c r="J1798" s="5" t="s">
        <v>147</v>
      </c>
      <c r="K1798" s="5"/>
      <c r="L1798" t="str">
        <f t="shared" si="837"/>
        <v>Product</v>
      </c>
      <c r="M1798" t="str">
        <f t="shared" si="838"/>
        <v>otherIdentifiers</v>
      </c>
      <c r="N1798" t="str">
        <f t="shared" si="839"/>
        <v>OtherIdentifier</v>
      </c>
      <c r="O1798" t="str">
        <f t="shared" si="840"/>
        <v/>
      </c>
      <c r="P1798" t="str">
        <f t="shared" si="841"/>
        <v/>
      </c>
      <c r="Q1798" t="str">
        <f t="shared" si="842"/>
        <v>Object</v>
      </c>
      <c r="R1798" t="str">
        <f t="shared" si="843"/>
        <v/>
      </c>
      <c r="S1798" t="str">
        <f t="shared" si="844"/>
        <v/>
      </c>
      <c r="T1798" t="str">
        <f t="shared" si="845"/>
        <v/>
      </c>
      <c r="U1798" t="str">
        <f t="shared" si="846"/>
        <v/>
      </c>
      <c r="V1798" t="str">
        <f t="shared" si="847"/>
        <v/>
      </c>
      <c r="W1798" t="str">
        <f>IF($A1798="Implicit","",COUNTIFS($C$8:C1798,C1798,$A$8:A1798,"Explicit"))</f>
        <v/>
      </c>
      <c r="X1798" t="str">
        <f t="shared" si="848"/>
        <v/>
      </c>
      <c r="Y1798" t="str">
        <f t="shared" si="849"/>
        <v/>
      </c>
      <c r="Z1798" t="str">
        <f t="shared" si="850"/>
        <v/>
      </c>
      <c r="AA1798" t="str">
        <f t="shared" si="851"/>
        <v/>
      </c>
      <c r="AB1798" t="str">
        <f t="shared" si="852"/>
        <v/>
      </c>
      <c r="AC1798" t="str">
        <f t="shared" si="853"/>
        <v/>
      </c>
      <c r="AD1798" t="str">
        <f t="shared" si="854"/>
        <v/>
      </c>
      <c r="AE1798" t="str">
        <f t="shared" si="855"/>
        <v/>
      </c>
      <c r="AF1798" t="str">
        <f t="shared" si="856"/>
        <v/>
      </c>
      <c r="AG1798" t="str">
        <f t="shared" si="857"/>
        <v>"Core.Product"</v>
      </c>
      <c r="AH1798" t="str">
        <f t="shared" si="858"/>
        <v>"otherIdentifiers"</v>
      </c>
      <c r="AI1798" t="str">
        <f t="shared" si="859"/>
        <v>"Embedded.OtherIdentifier"</v>
      </c>
      <c r="AJ1798" t="str">
        <f t="shared" si="860"/>
        <v>""</v>
      </c>
      <c r="AK1798" t="str">
        <f t="shared" si="861"/>
        <v>"hasMany"</v>
      </c>
      <c r="AL1798" t="str">
        <f t="shared" si="862"/>
        <v>"Core.Product","otherIdentifiers","Embedded.OtherIdentifier","","hasMany"</v>
      </c>
      <c r="AN1798">
        <f>COUNTIF(View_conceptual!G:G,L1798)</f>
        <v>1</v>
      </c>
      <c r="AO1798">
        <f>COUNTIF(View_conceptual!H:H,L1798)+COUNTIF(View_conceptual!I:I,N1798)</f>
        <v>1</v>
      </c>
      <c r="AQ1798" t="str">
        <f t="shared" si="863"/>
        <v/>
      </c>
      <c r="AR1798" t="str">
        <f t="shared" si="864"/>
        <v/>
      </c>
      <c r="AT1798">
        <f>COUNTIF(View_full!G:G,L1798)</f>
        <v>1</v>
      </c>
      <c r="AU1798">
        <f>COUNTIF(View_full!H:H,L1798)+COUNTIF(View_full!I:I,N1798)</f>
        <v>1</v>
      </c>
      <c r="AV1798">
        <f>COUNTIFS(Property_Manual!$A$2:$A$1206,Raw!L1798,Property_Manual!$B$2:$B$1206,Raw!M1798,Property_Manual!$C$2:$C$1206,Raw!N1798,Property_Manual!$D$2:$D$1206,Raw!O1798,Property_Manual!$F$2:$F$1206,"x")</f>
        <v>0</v>
      </c>
      <c r="AW1798" t="str">
        <f t="shared" si="865"/>
        <v/>
      </c>
      <c r="AX1798" t="str">
        <f t="shared" si="866"/>
        <v/>
      </c>
      <c r="AY1798" t="str">
        <f t="shared" si="867"/>
        <v/>
      </c>
    </row>
    <row r="1799" spans="1:51" x14ac:dyDescent="0.2">
      <c r="A1799" s="5" t="s">
        <v>1254</v>
      </c>
      <c r="B1799" s="5" t="s">
        <v>1207</v>
      </c>
      <c r="C1799" s="5" t="s">
        <v>526</v>
      </c>
      <c r="D1799" s="5" t="s">
        <v>743</v>
      </c>
      <c r="E1799" t="s">
        <v>1207</v>
      </c>
      <c r="F1799" s="5" t="s">
        <v>521</v>
      </c>
      <c r="G1799">
        <v>1</v>
      </c>
      <c r="H1799" t="s">
        <v>525</v>
      </c>
      <c r="I1799" t="s">
        <v>742</v>
      </c>
      <c r="J1799" s="5" t="s">
        <v>744</v>
      </c>
      <c r="K1799" s="5"/>
      <c r="L1799" t="str">
        <f t="shared" si="837"/>
        <v>ProductDg</v>
      </c>
      <c r="M1799" t="str">
        <f t="shared" si="838"/>
        <v>dgRadioactiveMaterial</v>
      </c>
      <c r="N1799" t="str">
        <f t="shared" si="839"/>
        <v>DgProductRadioactive</v>
      </c>
      <c r="O1799" t="str">
        <f t="shared" si="840"/>
        <v>forProductDg</v>
      </c>
      <c r="P1799" t="str">
        <f t="shared" si="841"/>
        <v/>
      </c>
      <c r="Q1799" t="str">
        <f t="shared" si="842"/>
        <v>Object</v>
      </c>
      <c r="R1799" t="str">
        <f t="shared" si="843"/>
        <v>"DG"</v>
      </c>
      <c r="S1799" t="str">
        <f t="shared" si="844"/>
        <v>"ProductDg"</v>
      </c>
      <c r="T1799" t="str">
        <f t="shared" si="845"/>
        <v>"dgRadioactiveMaterial"</v>
      </c>
      <c r="U1799" t="str">
        <f t="shared" si="846"/>
        <v>"DG"</v>
      </c>
      <c r="V1799" t="str">
        <f t="shared" si="847"/>
        <v>"DgProductRadioactive"</v>
      </c>
      <c r="W1799">
        <f>IF($A1799="Implicit","",COUNTIFS($C$8:C1799,C1799,$A$8:A1799,"Explicit"))</f>
        <v>1</v>
      </c>
      <c r="X1799" t="str">
        <f t="shared" si="848"/>
        <v>"Dangerous Goods subtype of Product"</v>
      </c>
      <c r="Y1799" t="str">
        <f t="shared" si="849"/>
        <v>"Dg Radioactive Material"</v>
      </c>
      <c r="Z1799" t="str">
        <f t="shared" si="850"/>
        <v>"false"</v>
      </c>
      <c r="AA1799" t="str">
        <f t="shared" si="851"/>
        <v>"false"</v>
      </c>
      <c r="AB1799" t="str">
        <f t="shared" si="852"/>
        <v>""</v>
      </c>
      <c r="AC1799" t="str">
        <f t="shared" si="853"/>
        <v>"https://onerecord.iata.org/ns/cargo#ProductDg"</v>
      </c>
      <c r="AD1799" t="str">
        <f t="shared" si="854"/>
        <v>"https://onerecord.iata.org/ns/cargo#dgRadioactiveMaterial"</v>
      </c>
      <c r="AE1799" t="str">
        <f t="shared" si="855"/>
        <v>"https://onerecord.iata.org/ns/cargo#DgProductRadioactive"</v>
      </c>
      <c r="AF1799" t="str">
        <f t="shared" si="856"/>
        <v>"DG","ProductDg","dgRadioactiveMaterial","DG","DgProductRadioactive",1,"Dangerous Goods subtype of Product","Dg Radioactive Material","false","false","","https://onerecord.iata.org/ns/cargo#ProductDg","https://onerecord.iata.org/ns/cargo#dgRadioactiveMaterial","https://onerecord.iata.org/ns/cargo#DgProductRadioactive"</v>
      </c>
      <c r="AG1799" t="str">
        <f t="shared" si="857"/>
        <v>"DG.ProductDg"</v>
      </c>
      <c r="AH1799" t="str">
        <f t="shared" si="858"/>
        <v>"dgRadioactiveMaterial"</v>
      </c>
      <c r="AI1799" t="str">
        <f t="shared" si="859"/>
        <v>"DG.DgProductRadioactive"</v>
      </c>
      <c r="AJ1799" t="str">
        <f t="shared" si="860"/>
        <v>"forProductDg"</v>
      </c>
      <c r="AK1799" t="str">
        <f t="shared" si="861"/>
        <v>"hasOne"</v>
      </c>
      <c r="AL1799" t="str">
        <f t="shared" si="862"/>
        <v>"DG.ProductDg","dgRadioactiveMaterial","DG.DgProductRadioactive","forProductDg","hasOne"</v>
      </c>
      <c r="AN1799">
        <f>COUNTIF(View_conceptual!G:G,L1799)</f>
        <v>0</v>
      </c>
      <c r="AO1799">
        <f>COUNTIF(View_conceptual!H:H,L1799)+COUNTIF(View_conceptual!I:I,N1799)</f>
        <v>0</v>
      </c>
      <c r="AQ1799" t="str">
        <f t="shared" si="863"/>
        <v/>
      </c>
      <c r="AR1799" t="str">
        <f t="shared" si="864"/>
        <v/>
      </c>
      <c r="AT1799">
        <f>COUNTIF(View_full!G:G,L1799)</f>
        <v>1</v>
      </c>
      <c r="AU1799">
        <f>COUNTIF(View_full!H:H,L1799)+COUNTIF(View_full!I:I,N1799)</f>
        <v>0</v>
      </c>
      <c r="AV1799">
        <f>COUNTIFS(Property_Manual!$A$2:$A$1206,Raw!L1799,Property_Manual!$B$2:$B$1206,Raw!M1799,Property_Manual!$C$2:$C$1206,Raw!N1799,Property_Manual!$D$2:$D$1206,Raw!O1799,Property_Manual!$F$2:$F$1206,"x")</f>
        <v>1</v>
      </c>
      <c r="AW1799" t="str">
        <f t="shared" si="865"/>
        <v>"DG","ProductDg","dgRadioactiveMaterial","DG","DgProductRadioactive",1,"Dangerous Goods subtype of Product","Dg Radioactive Material","false","false","","https://onerecord.iata.org/ns/cargo#ProductDg","https://onerecord.iata.org/ns/cargo#dgRadioactiveMaterial","https://onerecord.iata.org/ns/cargo#DgProductRadioactive"</v>
      </c>
      <c r="AX1799" t="str">
        <f t="shared" si="866"/>
        <v/>
      </c>
      <c r="AY1799" t="str">
        <f t="shared" si="867"/>
        <v>"DG.ProductDg","dgRadioactiveMaterial","DG.DgProductRadioactive","forProductDg","hasOne"</v>
      </c>
    </row>
    <row r="1800" spans="1:51" x14ac:dyDescent="0.2">
      <c r="A1800" s="5" t="s">
        <v>1255</v>
      </c>
      <c r="B1800" s="5" t="s">
        <v>1207</v>
      </c>
      <c r="C1800" s="5" t="s">
        <v>526</v>
      </c>
      <c r="D1800" s="5" t="s">
        <v>743</v>
      </c>
      <c r="E1800" t="s">
        <v>1207</v>
      </c>
      <c r="F1800" s="5" t="s">
        <v>521</v>
      </c>
      <c r="G1800">
        <v>1</v>
      </c>
      <c r="H1800" t="s">
        <v>525</v>
      </c>
      <c r="I1800" t="s">
        <v>742</v>
      </c>
      <c r="J1800" s="5" t="s">
        <v>744</v>
      </c>
      <c r="K1800" s="5"/>
      <c r="L1800" t="str">
        <f t="shared" si="837"/>
        <v>ProductDg</v>
      </c>
      <c r="M1800" t="str">
        <f t="shared" si="838"/>
        <v>dgRadioactiveMaterial</v>
      </c>
      <c r="N1800" t="str">
        <f t="shared" si="839"/>
        <v>DgProductRadioactive</v>
      </c>
      <c r="O1800" t="str">
        <f t="shared" si="840"/>
        <v>forProductDg</v>
      </c>
      <c r="P1800" t="str">
        <f t="shared" si="841"/>
        <v/>
      </c>
      <c r="Q1800" t="str">
        <f t="shared" si="842"/>
        <v>Object</v>
      </c>
      <c r="R1800" t="str">
        <f t="shared" si="843"/>
        <v/>
      </c>
      <c r="S1800" t="str">
        <f t="shared" si="844"/>
        <v/>
      </c>
      <c r="T1800" t="str">
        <f t="shared" si="845"/>
        <v/>
      </c>
      <c r="U1800" t="str">
        <f t="shared" si="846"/>
        <v/>
      </c>
      <c r="V1800" t="str">
        <f t="shared" si="847"/>
        <v/>
      </c>
      <c r="W1800" t="str">
        <f>IF($A1800="Implicit","",COUNTIFS($C$8:C1800,C1800,$A$8:A1800,"Explicit"))</f>
        <v/>
      </c>
      <c r="X1800" t="str">
        <f t="shared" si="848"/>
        <v/>
      </c>
      <c r="Y1800" t="str">
        <f t="shared" si="849"/>
        <v/>
      </c>
      <c r="Z1800" t="str">
        <f t="shared" si="850"/>
        <v/>
      </c>
      <c r="AA1800" t="str">
        <f t="shared" si="851"/>
        <v/>
      </c>
      <c r="AB1800" t="str">
        <f t="shared" si="852"/>
        <v/>
      </c>
      <c r="AC1800" t="str">
        <f t="shared" si="853"/>
        <v/>
      </c>
      <c r="AD1800" t="str">
        <f t="shared" si="854"/>
        <v/>
      </c>
      <c r="AE1800" t="str">
        <f t="shared" si="855"/>
        <v/>
      </c>
      <c r="AF1800" t="str">
        <f t="shared" si="856"/>
        <v/>
      </c>
      <c r="AG1800" t="str">
        <f t="shared" si="857"/>
        <v>"DG.ProductDg"</v>
      </c>
      <c r="AH1800" t="str">
        <f t="shared" si="858"/>
        <v>"dgRadioactiveMaterial"</v>
      </c>
      <c r="AI1800" t="str">
        <f t="shared" si="859"/>
        <v>"DG.DgProductRadioactive"</v>
      </c>
      <c r="AJ1800" t="str">
        <f t="shared" si="860"/>
        <v>"forProductDg"</v>
      </c>
      <c r="AK1800" t="str">
        <f t="shared" si="861"/>
        <v>"hasOne"</v>
      </c>
      <c r="AL1800" t="str">
        <f t="shared" si="862"/>
        <v>"DG.ProductDg","dgRadioactiveMaterial","DG.DgProductRadioactive","forProductDg","hasOne"</v>
      </c>
      <c r="AN1800">
        <f>COUNTIF(View_conceptual!G:G,L1800)</f>
        <v>0</v>
      </c>
      <c r="AO1800">
        <f>COUNTIF(View_conceptual!H:H,L1800)+COUNTIF(View_conceptual!I:I,N1800)</f>
        <v>0</v>
      </c>
      <c r="AQ1800" t="str">
        <f t="shared" si="863"/>
        <v/>
      </c>
      <c r="AR1800" t="str">
        <f t="shared" si="864"/>
        <v/>
      </c>
      <c r="AT1800">
        <f>COUNTIF(View_full!G:G,L1800)</f>
        <v>1</v>
      </c>
      <c r="AU1800">
        <f>COUNTIF(View_full!H:H,L1800)+COUNTIF(View_full!I:I,N1800)</f>
        <v>0</v>
      </c>
      <c r="AV1800">
        <f>COUNTIFS(Property_Manual!$A$2:$A$1206,Raw!L1800,Property_Manual!$B$2:$B$1206,Raw!M1800,Property_Manual!$C$2:$C$1206,Raw!N1800,Property_Manual!$D$2:$D$1206,Raw!O1800,Property_Manual!$F$2:$F$1206,"x")</f>
        <v>1</v>
      </c>
      <c r="AW1800" t="str">
        <f t="shared" si="865"/>
        <v/>
      </c>
      <c r="AX1800" t="str">
        <f t="shared" si="866"/>
        <v/>
      </c>
      <c r="AY1800" t="str">
        <f t="shared" si="867"/>
        <v>"DG.ProductDg","dgRadioactiveMaterial","DG.DgProductRadioactive","forProductDg","hasOne"</v>
      </c>
    </row>
    <row r="1801" spans="1:51" x14ac:dyDescent="0.2">
      <c r="A1801" s="5" t="s">
        <v>1254</v>
      </c>
      <c r="B1801" s="5" t="s">
        <v>1207</v>
      </c>
      <c r="C1801" s="5" t="s">
        <v>526</v>
      </c>
      <c r="D1801" s="5" t="s">
        <v>38</v>
      </c>
      <c r="E1801" t="s">
        <v>1209</v>
      </c>
      <c r="F1801" s="5" t="s">
        <v>23</v>
      </c>
      <c r="H1801" t="s">
        <v>415</v>
      </c>
      <c r="I1801" t="s">
        <v>742</v>
      </c>
      <c r="J1801" s="5" t="s">
        <v>39</v>
      </c>
      <c r="K1801" s="5"/>
      <c r="L1801" t="str">
        <f t="shared" ref="L1801:L1864" si="868">SUBSTITUTE(SUBSTITUTE(SUBSTITUTE(C1801,$B$2,$A$2),$B$3,$A$3),$B$4,$A$4)</f>
        <v>ProductDg</v>
      </c>
      <c r="M1801" t="str">
        <f t="shared" ref="M1801:M1864" si="869">SUBSTITUTE(SUBSTITUTE(SUBSTITUTE(D1801,$B$2,$A$2),$B$3,$A$3),$A$4,$B$4)</f>
        <v>checks</v>
      </c>
      <c r="N1801" t="str">
        <f t="shared" ref="N1801:N1864" si="870">SUBSTITUTE(SUBSTITUTE(SUBSTITUTE(F1801,$B$2,$A$2),$B$3,$A$3),$B$4,$A$4)</f>
        <v>Check</v>
      </c>
      <c r="O1801" t="str">
        <f t="shared" ref="O1801:O1864" si="871">SUBSTITUTE(SUBSTITUTE(SUBSTITUTE(H1801,$B$2,$A$2),$B$3,$A$3),$B$4,$A$4)</f>
        <v>checkedObject</v>
      </c>
      <c r="P1801" t="str">
        <f t="shared" ref="P1801:P1864" si="872">SUBSTITUTE(SUBSTITUTE(SUBSTITUTE(K1801,$B$2,$A$2),$B$3,$A$3),$B$4,$A$4)</f>
        <v/>
      </c>
      <c r="Q1801" t="str">
        <f t="shared" ref="Q1801:Q1864" si="873">IF(LEFT(N1801,3)="xsd","Data","Object")</f>
        <v>Object</v>
      </c>
      <c r="R1801" t="str">
        <f t="shared" ref="R1801:R1864" si="874">IF($A1801="Implicit","",$F$1&amp;B1801&amp;$F$1)</f>
        <v>"DG"</v>
      </c>
      <c r="S1801" t="str">
        <f t="shared" ref="S1801:S1864" si="875">IF($A1801="Implicit","",$F$1&amp;L1801&amp;$F$1)</f>
        <v>"ProductDg"</v>
      </c>
      <c r="T1801" t="str">
        <f t="shared" ref="T1801:T1864" si="876">IF($A1801="Implicit","",$F$1&amp;M1801&amp;$F$1)</f>
        <v>"checks"</v>
      </c>
      <c r="U1801" t="str">
        <f t="shared" ref="U1801:U1864" si="877">IF($A1801="Implicit","",$F$1&amp;E1801&amp;$F$1)</f>
        <v>"Action"</v>
      </c>
      <c r="V1801" t="str">
        <f t="shared" ref="V1801:V1864" si="878">IF($A1801="Implicit","",$F$1&amp;N1801&amp;$F$1)</f>
        <v>"Check"</v>
      </c>
      <c r="W1801">
        <f>IF($A1801="Implicit","",COUNTIFS($C$8:C1801,C1801,$A$8:A1801,"Explicit"))</f>
        <v>2</v>
      </c>
      <c r="X1801" t="str">
        <f t="shared" ref="X1801:X1864" si="879">IF($A1801="Implicit","",$F$1&amp;SUBSTITUTE(IF(I1801=0,"",I1801),",",";")&amp;$F$1)</f>
        <v>"Dangerous Goods subtype of Product"</v>
      </c>
      <c r="Y1801" t="str">
        <f t="shared" ref="Y1801:Y1864" si="880">IF($A1801="Implicit","",$F$1&amp;SUBSTITUTE(IF(J1801=0,"",J1801),",",";")&amp;$F$1)</f>
        <v>"References to the CheckActions performed on the object"</v>
      </c>
      <c r="Z1801" t="str">
        <f t="shared" ref="Z1801:Z1864" si="881">IF($A1801="Implicit","",$F$1&amp;IF(G1801=1,"false","true")&amp;$F$1)</f>
        <v>"true"</v>
      </c>
      <c r="AA1801" t="str">
        <f t="shared" ref="AA1801:AA1864" si="882">IF($A1801="Implicit","",$F$1&amp;IF(OR(E1801="Enum",E1801="CodeList"),"true","false")&amp;$F$1)</f>
        <v>"false"</v>
      </c>
      <c r="AB1801" t="str">
        <f t="shared" ref="AB1801:AB1864" si="883">IF($A1801="Implicit","",$F$1&amp;P1801&amp;$F$1)</f>
        <v>""</v>
      </c>
      <c r="AC1801" t="str">
        <f t="shared" ref="AC1801:AC1864" si="884">IF($A1801="Implicit","",$F$1&amp;C1801&amp;$F$1)</f>
        <v>"https://onerecord.iata.org/ns/cargo#ProductDg"</v>
      </c>
      <c r="AD1801" t="str">
        <f t="shared" ref="AD1801:AD1864" si="885">IF($A1801="Implicit","",$F$1&amp;D1801&amp;$F$1)</f>
        <v>"https://onerecord.iata.org/ns/cargo#checks"</v>
      </c>
      <c r="AE1801" t="str">
        <f t="shared" ref="AE1801:AE1864" si="886">IF($A1801="Implicit","",$F$1&amp;F1801&amp;$F$1)</f>
        <v>"https://onerecord.iata.org/ns/cargo#Check"</v>
      </c>
      <c r="AF1801" t="str">
        <f t="shared" ref="AF1801:AF1864" si="887">IF(A1801="Implicit","",R1801&amp;","&amp;S1801&amp;","&amp;T1801&amp;","&amp;U1801&amp;","&amp;V1801&amp;","&amp;W1801&amp;","&amp;X1801&amp;","&amp;Y1801&amp;","&amp;Z1801&amp;","&amp;AA1801&amp;","&amp;AB1801&amp;","&amp;AC1801&amp;","&amp;AD1801&amp;","&amp;AE1801)</f>
        <v>"DG","ProductDg","checks","Action","Check",2,"Dangerous Goods subtype of Product","References to the CheckActions performed on the object","true","false","","https://onerecord.iata.org/ns/cargo#ProductDg","https://onerecord.iata.org/ns/cargo#checks","https://onerecord.iata.org/ns/cargo#Check"</v>
      </c>
      <c r="AG1801" t="str">
        <f t="shared" ref="AG1801:AG1864" si="888">IF(Q1801="Data","",$F$1&amp;B1801&amp;"."&amp;L1801&amp;$F$1)</f>
        <v>"DG.ProductDg"</v>
      </c>
      <c r="AH1801" t="str">
        <f t="shared" ref="AH1801:AH1864" si="889">IF(Q1801="Data","",$F$1&amp;M1801&amp;$F$1)</f>
        <v>"checks"</v>
      </c>
      <c r="AI1801" t="str">
        <f t="shared" ref="AI1801:AI1864" si="890">IF(Q1801="Data","",$F$1&amp;E1801&amp;"."&amp;N1801&amp;$F$1)</f>
        <v>"Action.Check"</v>
      </c>
      <c r="AJ1801" t="str">
        <f t="shared" ref="AJ1801:AJ1864" si="891">IF(Q1801="Data","",$F$1&amp;O1801&amp;$F$1)</f>
        <v>"checkedObject"</v>
      </c>
      <c r="AK1801" t="str">
        <f t="shared" ref="AK1801:AK1864" si="892">IF(Q1801="Data","",$F$1&amp;IF(G1801=1,"hasOne","hasMany")&amp;$F$1)</f>
        <v>"hasMany"</v>
      </c>
      <c r="AL1801" t="str">
        <f t="shared" ref="AL1801:AL1864" si="893">IF(Q1801="Data","",AG1801&amp;","&amp;AH1801&amp;","&amp;AI1801&amp;","&amp;AJ1801&amp;","&amp;AK1801)</f>
        <v>"DG.ProductDg","checks","Action.Check","checkedObject","hasMany"</v>
      </c>
      <c r="AN1801">
        <f>COUNTIF(View_conceptual!G:G,L1801)</f>
        <v>0</v>
      </c>
      <c r="AO1801">
        <f>COUNTIF(View_conceptual!H:H,L1801)+COUNTIF(View_conceptual!I:I,N1801)</f>
        <v>0</v>
      </c>
      <c r="AQ1801" t="str">
        <f t="shared" ref="AQ1801:AQ1864" si="894">IF(AN1801=1,AF1801,"")</f>
        <v/>
      </c>
      <c r="AR1801" t="str">
        <f t="shared" ref="AR1801:AR1864" si="895">IF(AO1801=2,AL1801,"")</f>
        <v/>
      </c>
      <c r="AT1801">
        <f>COUNTIF(View_full!G:G,L1801)</f>
        <v>1</v>
      </c>
      <c r="AU1801">
        <f>COUNTIF(View_full!H:H,L1801)+COUNTIF(View_full!I:I,N1801)</f>
        <v>0</v>
      </c>
      <c r="AV1801">
        <f>COUNTIFS(Property_Manual!$A$2:$A$1206,Raw!L1801,Property_Manual!$B$2:$B$1206,Raw!M1801,Property_Manual!$C$2:$C$1206,Raw!N1801,Property_Manual!$D$2:$D$1206,Raw!O1801,Property_Manual!$F$2:$F$1206,"x")</f>
        <v>0</v>
      </c>
      <c r="AW1801" t="str">
        <f t="shared" ref="AW1801:AW1864" si="896">IF(AT1801=1,AF1801,"")</f>
        <v>"DG","ProductDg","checks","Action","Check",2,"Dangerous Goods subtype of Product","References to the CheckActions performed on the object","true","false","","https://onerecord.iata.org/ns/cargo#ProductDg","https://onerecord.iata.org/ns/cargo#checks","https://onerecord.iata.org/ns/cargo#Check"</v>
      </c>
      <c r="AX1801" t="str">
        <f t="shared" ref="AX1801:AX1864" si="897">IF(AU1801=2,AL1801,"")</f>
        <v/>
      </c>
      <c r="AY1801" t="str">
        <f t="shared" ref="AY1801:AY1864" si="898">IF(AV1801=1,AL1801,"")</f>
        <v/>
      </c>
    </row>
    <row r="1802" spans="1:51" x14ac:dyDescent="0.2">
      <c r="A1802" s="5" t="s">
        <v>1254</v>
      </c>
      <c r="B1802" s="5" t="s">
        <v>1207</v>
      </c>
      <c r="C1802" s="5" t="s">
        <v>526</v>
      </c>
      <c r="D1802" s="5" t="s">
        <v>43</v>
      </c>
      <c r="E1802" t="s">
        <v>1198</v>
      </c>
      <c r="F1802" s="5" t="s">
        <v>44</v>
      </c>
      <c r="H1802" t="s">
        <v>654</v>
      </c>
      <c r="I1802" t="s">
        <v>742</v>
      </c>
      <c r="J1802" s="5" t="s">
        <v>45</v>
      </c>
      <c r="K1802" s="5"/>
      <c r="L1802" t="str">
        <f t="shared" si="868"/>
        <v>ProductDg</v>
      </c>
      <c r="M1802" t="str">
        <f t="shared" si="869"/>
        <v>externalReferences</v>
      </c>
      <c r="N1802" t="str">
        <f t="shared" si="870"/>
        <v>ExternalReference</v>
      </c>
      <c r="O1802" t="str">
        <f t="shared" si="871"/>
        <v>referenceForObjects</v>
      </c>
      <c r="P1802" t="str">
        <f t="shared" si="872"/>
        <v/>
      </c>
      <c r="Q1802" t="str">
        <f t="shared" si="873"/>
        <v>Object</v>
      </c>
      <c r="R1802" t="str">
        <f t="shared" si="874"/>
        <v>"DG"</v>
      </c>
      <c r="S1802" t="str">
        <f t="shared" si="875"/>
        <v>"ProductDg"</v>
      </c>
      <c r="T1802" t="str">
        <f t="shared" si="876"/>
        <v>"externalReferences"</v>
      </c>
      <c r="U1802" t="str">
        <f t="shared" si="877"/>
        <v>"Common"</v>
      </c>
      <c r="V1802" t="str">
        <f t="shared" si="878"/>
        <v>"ExternalReference"</v>
      </c>
      <c r="W1802">
        <f>IF($A1802="Implicit","",COUNTIFS($C$8:C1802,C1802,$A$8:A1802,"Explicit"))</f>
        <v>3</v>
      </c>
      <c r="X1802" t="str">
        <f t="shared" si="879"/>
        <v>"Dangerous Goods subtype of Product"</v>
      </c>
      <c r="Y1802" t="str">
        <f t="shared" si="880"/>
        <v>"References to all associated ExternalReferences"</v>
      </c>
      <c r="Z1802" t="str">
        <f t="shared" si="881"/>
        <v>"true"</v>
      </c>
      <c r="AA1802" t="str">
        <f t="shared" si="882"/>
        <v>"false"</v>
      </c>
      <c r="AB1802" t="str">
        <f t="shared" si="883"/>
        <v>""</v>
      </c>
      <c r="AC1802" t="str">
        <f t="shared" si="884"/>
        <v>"https://onerecord.iata.org/ns/cargo#ProductDg"</v>
      </c>
      <c r="AD1802" t="str">
        <f t="shared" si="885"/>
        <v>"https://onerecord.iata.org/ns/cargo#externalReferences"</v>
      </c>
      <c r="AE1802" t="str">
        <f t="shared" si="886"/>
        <v>"https://onerecord.iata.org/ns/cargo#ExternalReference"</v>
      </c>
      <c r="AF1802" t="str">
        <f t="shared" si="887"/>
        <v>"DG","ProductDg","externalReferences","Common","ExternalReference",3,"Dangerous Goods subtype of Product","References to all associated ExternalReferences","true","false","","https://onerecord.iata.org/ns/cargo#ProductDg","https://onerecord.iata.org/ns/cargo#externalReferences","https://onerecord.iata.org/ns/cargo#ExternalReference"</v>
      </c>
      <c r="AG1802" t="str">
        <f t="shared" si="888"/>
        <v>"DG.ProductDg"</v>
      </c>
      <c r="AH1802" t="str">
        <f t="shared" si="889"/>
        <v>"externalReferences"</v>
      </c>
      <c r="AI1802" t="str">
        <f t="shared" si="890"/>
        <v>"Common.ExternalReference"</v>
      </c>
      <c r="AJ1802" t="str">
        <f t="shared" si="891"/>
        <v>"referenceForObjects"</v>
      </c>
      <c r="AK1802" t="str">
        <f t="shared" si="892"/>
        <v>"hasMany"</v>
      </c>
      <c r="AL1802" t="str">
        <f t="shared" si="893"/>
        <v>"DG.ProductDg","externalReferences","Common.ExternalReference","referenceForObjects","hasMany"</v>
      </c>
      <c r="AN1802">
        <f>COUNTIF(View_conceptual!G:G,L1802)</f>
        <v>0</v>
      </c>
      <c r="AO1802">
        <f>COUNTIF(View_conceptual!H:H,L1802)+COUNTIF(View_conceptual!I:I,N1802)</f>
        <v>0</v>
      </c>
      <c r="AQ1802" t="str">
        <f t="shared" si="894"/>
        <v/>
      </c>
      <c r="AR1802" t="str">
        <f t="shared" si="895"/>
        <v/>
      </c>
      <c r="AT1802">
        <f>COUNTIF(View_full!G:G,L1802)</f>
        <v>1</v>
      </c>
      <c r="AU1802">
        <f>COUNTIF(View_full!H:H,L1802)+COUNTIF(View_full!I:I,N1802)</f>
        <v>0</v>
      </c>
      <c r="AV1802">
        <f>COUNTIFS(Property_Manual!$A$2:$A$1206,Raw!L1802,Property_Manual!$B$2:$B$1206,Raw!M1802,Property_Manual!$C$2:$C$1206,Raw!N1802,Property_Manual!$D$2:$D$1206,Raw!O1802,Property_Manual!$F$2:$F$1206,"x")</f>
        <v>0</v>
      </c>
      <c r="AW1802" t="str">
        <f t="shared" si="896"/>
        <v>"DG","ProductDg","externalReferences","Common","ExternalReference",3,"Dangerous Goods subtype of Product","References to all associated ExternalReferences","true","false","","https://onerecord.iata.org/ns/cargo#ProductDg","https://onerecord.iata.org/ns/cargo#externalReferences","https://onerecord.iata.org/ns/cargo#ExternalReference"</v>
      </c>
      <c r="AX1802" t="str">
        <f t="shared" si="897"/>
        <v/>
      </c>
      <c r="AY1802" t="str">
        <f t="shared" si="898"/>
        <v/>
      </c>
    </row>
    <row r="1803" spans="1:51" x14ac:dyDescent="0.2">
      <c r="A1803" s="5" t="s">
        <v>1254</v>
      </c>
      <c r="B1803" s="5" t="s">
        <v>1207</v>
      </c>
      <c r="C1803" s="5" t="s">
        <v>526</v>
      </c>
      <c r="D1803" s="5" t="s">
        <v>538</v>
      </c>
      <c r="E1803" t="s">
        <v>49</v>
      </c>
      <c r="F1803" s="5" t="s">
        <v>58</v>
      </c>
      <c r="G1803">
        <v>1</v>
      </c>
      <c r="I1803" t="s">
        <v>742</v>
      </c>
      <c r="J1803" s="5" t="s">
        <v>539</v>
      </c>
      <c r="K1803" s="5"/>
      <c r="L1803" t="str">
        <f t="shared" si="868"/>
        <v>ProductDg</v>
      </c>
      <c r="M1803" t="str">
        <f t="shared" si="869"/>
        <v>hsCode</v>
      </c>
      <c r="N1803" t="str">
        <f t="shared" si="870"/>
        <v>CodeListElement</v>
      </c>
      <c r="O1803" t="str">
        <f t="shared" si="871"/>
        <v/>
      </c>
      <c r="P1803" t="str">
        <f t="shared" si="872"/>
        <v/>
      </c>
      <c r="Q1803" t="str">
        <f t="shared" si="873"/>
        <v>Object</v>
      </c>
      <c r="R1803" t="str">
        <f t="shared" si="874"/>
        <v>"DG"</v>
      </c>
      <c r="S1803" t="str">
        <f t="shared" si="875"/>
        <v>"ProductDg"</v>
      </c>
      <c r="T1803" t="str">
        <f t="shared" si="876"/>
        <v>"hsCode"</v>
      </c>
      <c r="U1803" t="str">
        <f t="shared" si="877"/>
        <v>"Embedded"</v>
      </c>
      <c r="V1803" t="str">
        <f t="shared" si="878"/>
        <v>"CodeListElement"</v>
      </c>
      <c r="W1803">
        <f>IF($A1803="Implicit","",COUNTIFS($C$8:C1803,C1803,$A$8:A1803,"Explicit"))</f>
        <v>4</v>
      </c>
      <c r="X1803" t="str">
        <f t="shared" si="879"/>
        <v>"Dangerous Goods subtype of Product"</v>
      </c>
      <c r="Y1803" t="str">
        <f t="shared" si="880"/>
        <v>"Harmonized Commodity code; refer to hsType used. 6 minimum digits are expected."</v>
      </c>
      <c r="Z1803" t="str">
        <f t="shared" si="881"/>
        <v>"false"</v>
      </c>
      <c r="AA1803" t="str">
        <f t="shared" si="882"/>
        <v>"false"</v>
      </c>
      <c r="AB1803" t="str">
        <f t="shared" si="883"/>
        <v>""</v>
      </c>
      <c r="AC1803" t="str">
        <f t="shared" si="884"/>
        <v>"https://onerecord.iata.org/ns/cargo#ProductDg"</v>
      </c>
      <c r="AD1803" t="str">
        <f t="shared" si="885"/>
        <v>"https://onerecord.iata.org/ns/cargo#hsCode"</v>
      </c>
      <c r="AE1803" t="str">
        <f t="shared" si="886"/>
        <v>"https://onerecord.iata.org/ns/cargo#CodeListElement"</v>
      </c>
      <c r="AF1803" t="str">
        <f t="shared" si="887"/>
        <v>"DG","ProductDg","hsCode","Embedded","CodeListElement",4,"Dangerous Goods subtype of Product","Harmonized Commodity code; refer to hsType used. 6 minimum digits are expected.","false","false","","https://onerecord.iata.org/ns/cargo#ProductDg","https://onerecord.iata.org/ns/cargo#hsCode","https://onerecord.iata.org/ns/cargo#CodeListElement"</v>
      </c>
      <c r="AG1803" t="str">
        <f t="shared" si="888"/>
        <v>"DG.ProductDg"</v>
      </c>
      <c r="AH1803" t="str">
        <f t="shared" si="889"/>
        <v>"hsCode"</v>
      </c>
      <c r="AI1803" t="str">
        <f t="shared" si="890"/>
        <v>"Embedded.CodeListElement"</v>
      </c>
      <c r="AJ1803" t="str">
        <f t="shared" si="891"/>
        <v>""</v>
      </c>
      <c r="AK1803" t="str">
        <f t="shared" si="892"/>
        <v>"hasOne"</v>
      </c>
      <c r="AL1803" t="str">
        <f t="shared" si="893"/>
        <v>"DG.ProductDg","hsCode","Embedded.CodeListElement","","hasOne"</v>
      </c>
      <c r="AN1803">
        <f>COUNTIF(View_conceptual!G:G,L1803)</f>
        <v>0</v>
      </c>
      <c r="AO1803">
        <f>COUNTIF(View_conceptual!H:H,L1803)+COUNTIF(View_conceptual!I:I,N1803)</f>
        <v>0</v>
      </c>
      <c r="AQ1803" t="str">
        <f t="shared" si="894"/>
        <v/>
      </c>
      <c r="AR1803" t="str">
        <f t="shared" si="895"/>
        <v/>
      </c>
      <c r="AT1803">
        <f>COUNTIF(View_full!G:G,L1803)</f>
        <v>1</v>
      </c>
      <c r="AU1803">
        <f>COUNTIF(View_full!H:H,L1803)+COUNTIF(View_full!I:I,N1803)</f>
        <v>0</v>
      </c>
      <c r="AV1803">
        <f>COUNTIFS(Property_Manual!$A$2:$A$1206,Raw!L1803,Property_Manual!$B$2:$B$1206,Raw!M1803,Property_Manual!$C$2:$C$1206,Raw!N1803,Property_Manual!$D$2:$D$1206,Raw!O1803,Property_Manual!$F$2:$F$1206,"x")</f>
        <v>0</v>
      </c>
      <c r="AW1803" t="str">
        <f t="shared" si="896"/>
        <v>"DG","ProductDg","hsCode","Embedded","CodeListElement",4,"Dangerous Goods subtype of Product","Harmonized Commodity code; refer to hsType used. 6 minimum digits are expected.","false","false","","https://onerecord.iata.org/ns/cargo#ProductDg","https://onerecord.iata.org/ns/cargo#hsCode","https://onerecord.iata.org/ns/cargo#CodeListElement"</v>
      </c>
      <c r="AX1803" t="str">
        <f t="shared" si="897"/>
        <v/>
      </c>
      <c r="AY1803" t="str">
        <f t="shared" si="898"/>
        <v/>
      </c>
    </row>
    <row r="1804" spans="1:51" x14ac:dyDescent="0.2">
      <c r="A1804" s="5" t="s">
        <v>1254</v>
      </c>
      <c r="B1804" s="5" t="s">
        <v>1207</v>
      </c>
      <c r="C1804" s="5" t="s">
        <v>526</v>
      </c>
      <c r="D1804" s="5" t="s">
        <v>229</v>
      </c>
      <c r="E1804" t="s">
        <v>1836</v>
      </c>
      <c r="F1804" s="5" t="s">
        <v>100</v>
      </c>
      <c r="G1804">
        <v>1</v>
      </c>
      <c r="I1804" t="s">
        <v>742</v>
      </c>
      <c r="J1804" s="5" t="s">
        <v>231</v>
      </c>
      <c r="K1804" s="5" t="s">
        <v>1830</v>
      </c>
      <c r="L1804" t="str">
        <f t="shared" si="868"/>
        <v>ProductDg</v>
      </c>
      <c r="M1804" t="str">
        <f t="shared" si="869"/>
        <v>manufacturer</v>
      </c>
      <c r="N1804" t="str">
        <f t="shared" si="870"/>
        <v>Organization</v>
      </c>
      <c r="O1804" t="str">
        <f t="shared" si="871"/>
        <v/>
      </c>
      <c r="P1804" t="str">
        <f t="shared" si="872"/>
        <v>Carrier|Company|PublicAuthority</v>
      </c>
      <c r="Q1804" t="str">
        <f t="shared" si="873"/>
        <v>Object</v>
      </c>
      <c r="R1804" t="str">
        <f t="shared" si="874"/>
        <v>"DG"</v>
      </c>
      <c r="S1804" t="str">
        <f t="shared" si="875"/>
        <v>"ProductDg"</v>
      </c>
      <c r="T1804" t="str">
        <f t="shared" si="876"/>
        <v>"manufacturer"</v>
      </c>
      <c r="U1804" t="str">
        <f t="shared" si="877"/>
        <v>"Agent"</v>
      </c>
      <c r="V1804" t="str">
        <f t="shared" si="878"/>
        <v>"Organization"</v>
      </c>
      <c r="W1804">
        <f>IF($A1804="Implicit","",COUNTIFS($C$8:C1804,C1804,$A$8:A1804,"Explicit"))</f>
        <v>5</v>
      </c>
      <c r="X1804" t="str">
        <f t="shared" si="879"/>
        <v>"Dangerous Goods subtype of Product"</v>
      </c>
      <c r="Y1804" t="str">
        <f t="shared" si="880"/>
        <v>"Manufacturing company details and contacts"</v>
      </c>
      <c r="Z1804" t="str">
        <f t="shared" si="881"/>
        <v>"false"</v>
      </c>
      <c r="AA1804" t="str">
        <f t="shared" si="882"/>
        <v>"false"</v>
      </c>
      <c r="AB1804" t="str">
        <f t="shared" si="883"/>
        <v>"Carrier|Company|PublicAuthority"</v>
      </c>
      <c r="AC1804" t="str">
        <f t="shared" si="884"/>
        <v>"https://onerecord.iata.org/ns/cargo#ProductDg"</v>
      </c>
      <c r="AD1804" t="str">
        <f t="shared" si="885"/>
        <v>"https://onerecord.iata.org/ns/cargo#manufacturer"</v>
      </c>
      <c r="AE1804" t="str">
        <f t="shared" si="886"/>
        <v>"https://onerecord.iata.org/ns/cargo#Organization"</v>
      </c>
      <c r="AF1804" t="str">
        <f t="shared" si="887"/>
        <v>"DG","ProductDg","manufacturer","Agent","Organization",5,"Dangerous Goods subtype of Product","Manufacturing company details and contacts","false","false","Carrier|Company|PublicAuthority","https://onerecord.iata.org/ns/cargo#ProductDg","https://onerecord.iata.org/ns/cargo#manufacturer","https://onerecord.iata.org/ns/cargo#Organization"</v>
      </c>
      <c r="AG1804" t="str">
        <f t="shared" si="888"/>
        <v>"DG.ProductDg"</v>
      </c>
      <c r="AH1804" t="str">
        <f t="shared" si="889"/>
        <v>"manufacturer"</v>
      </c>
      <c r="AI1804" t="str">
        <f t="shared" si="890"/>
        <v>"Agent.Organization"</v>
      </c>
      <c r="AJ1804" t="str">
        <f t="shared" si="891"/>
        <v>""</v>
      </c>
      <c r="AK1804" t="str">
        <f t="shared" si="892"/>
        <v>"hasOne"</v>
      </c>
      <c r="AL1804" t="str">
        <f t="shared" si="893"/>
        <v>"DG.ProductDg","manufacturer","Agent.Organization","","hasOne"</v>
      </c>
      <c r="AN1804">
        <f>COUNTIF(View_conceptual!G:G,L1804)</f>
        <v>0</v>
      </c>
      <c r="AO1804">
        <f>COUNTIF(View_conceptual!H:H,L1804)+COUNTIF(View_conceptual!I:I,N1804)</f>
        <v>0</v>
      </c>
      <c r="AQ1804" t="str">
        <f t="shared" si="894"/>
        <v/>
      </c>
      <c r="AR1804" t="str">
        <f t="shared" si="895"/>
        <v/>
      </c>
      <c r="AT1804">
        <f>COUNTIF(View_full!G:G,L1804)</f>
        <v>1</v>
      </c>
      <c r="AU1804">
        <f>COUNTIF(View_full!H:H,L1804)+COUNTIF(View_full!I:I,N1804)</f>
        <v>0</v>
      </c>
      <c r="AV1804">
        <f>COUNTIFS(Property_Manual!$A$2:$A$1206,Raw!L1804,Property_Manual!$B$2:$B$1206,Raw!M1804,Property_Manual!$C$2:$C$1206,Raw!N1804,Property_Manual!$D$2:$D$1206,Raw!O1804,Property_Manual!$F$2:$F$1206,"x")</f>
        <v>0</v>
      </c>
      <c r="AW1804" t="str">
        <f t="shared" si="896"/>
        <v>"DG","ProductDg","manufacturer","Agent","Organization",5,"Dangerous Goods subtype of Product","Manufacturing company details and contacts","false","false","Carrier|Company|PublicAuthority","https://onerecord.iata.org/ns/cargo#ProductDg","https://onerecord.iata.org/ns/cargo#manufacturer","https://onerecord.iata.org/ns/cargo#Organization"</v>
      </c>
      <c r="AX1804" t="str">
        <f t="shared" si="897"/>
        <v/>
      </c>
      <c r="AY1804" t="str">
        <f t="shared" si="898"/>
        <v/>
      </c>
    </row>
    <row r="1805" spans="1:51" x14ac:dyDescent="0.2">
      <c r="A1805" s="5" t="s">
        <v>1254</v>
      </c>
      <c r="B1805" s="5" t="s">
        <v>1207</v>
      </c>
      <c r="C1805" s="5" t="s">
        <v>526</v>
      </c>
      <c r="D1805" s="5" t="s">
        <v>745</v>
      </c>
      <c r="E1805" t="s">
        <v>1197</v>
      </c>
      <c r="F1805" s="5" t="s">
        <v>2230</v>
      </c>
      <c r="G1805">
        <v>1</v>
      </c>
      <c r="I1805" t="s">
        <v>742</v>
      </c>
      <c r="J1805" s="5" t="s">
        <v>746</v>
      </c>
      <c r="K1805" s="5"/>
      <c r="L1805" t="str">
        <f t="shared" si="868"/>
        <v>ProductDg</v>
      </c>
      <c r="M1805" t="str">
        <f t="shared" si="869"/>
        <v>explosiveCompatibilityGroupCode</v>
      </c>
      <c r="N1805" t="str">
        <f t="shared" si="870"/>
        <v>ExplosiveCompatibilityGroupCode</v>
      </c>
      <c r="O1805" t="str">
        <f t="shared" si="871"/>
        <v/>
      </c>
      <c r="P1805" t="str">
        <f t="shared" si="872"/>
        <v/>
      </c>
      <c r="Q1805" t="str">
        <f t="shared" si="873"/>
        <v>Object</v>
      </c>
      <c r="R1805" t="str">
        <f t="shared" si="874"/>
        <v>"DG"</v>
      </c>
      <c r="S1805" t="str">
        <f t="shared" si="875"/>
        <v>"ProductDg"</v>
      </c>
      <c r="T1805" t="str">
        <f t="shared" si="876"/>
        <v>"explosiveCompatibilityGroupCode"</v>
      </c>
      <c r="U1805" t="str">
        <f t="shared" si="877"/>
        <v>"CodeList"</v>
      </c>
      <c r="V1805" t="str">
        <f t="shared" si="878"/>
        <v>"ExplosiveCompatibilityGroupCode"</v>
      </c>
      <c r="W1805">
        <f>IF($A1805="Implicit","",COUNTIFS($C$8:C1805,C1805,$A$8:A1805,"Explicit"))</f>
        <v>6</v>
      </c>
      <c r="X1805" t="str">
        <f t="shared" si="879"/>
        <v>"Dangerous Goods subtype of Product"</v>
      </c>
      <c r="Y1805" t="str">
        <f t="shared" si="880"/>
        <v>"Specifies the reference to the group which identifies the kind of substances and articles that are deemed to be compatible. Mandatory field in case of transport of explosive articles or substances"</v>
      </c>
      <c r="Z1805" t="str">
        <f t="shared" si="881"/>
        <v>"false"</v>
      </c>
      <c r="AA1805" t="str">
        <f t="shared" si="882"/>
        <v>"true"</v>
      </c>
      <c r="AB1805" t="str">
        <f t="shared" si="883"/>
        <v>""</v>
      </c>
      <c r="AC1805" t="str">
        <f t="shared" si="884"/>
        <v>"https://onerecord.iata.org/ns/cargo#ProductDg"</v>
      </c>
      <c r="AD1805" t="str">
        <f t="shared" si="885"/>
        <v>"https://onerecord.iata.org/ns/cargo#explosiveCompatibilityGroupCode"</v>
      </c>
      <c r="AE1805" t="str">
        <f t="shared" si="886"/>
        <v>"https://onerecord.iata.org/ns/code-lists/ExplosiveCompatibilityGroupCode"</v>
      </c>
      <c r="AF1805" t="str">
        <f t="shared" si="887"/>
        <v>"DG","ProductDg","explosiveCompatibilityGroupCode","CodeList","ExplosiveCompatibilityGroupCode",6,"Dangerous Goods subtype of Product","Specifies the reference to the group which identifies the kind of substances and articles that are deemed to be compatible. Mandatory field in case of transport of explosive articles or substances","false","true","","https://onerecord.iata.org/ns/cargo#ProductDg","https://onerecord.iata.org/ns/cargo#explosiveCompatibilityGroupCode","https://onerecord.iata.org/ns/code-lists/ExplosiveCompatibilityGroupCode"</v>
      </c>
      <c r="AG1805" t="str">
        <f t="shared" si="888"/>
        <v>"DG.ProductDg"</v>
      </c>
      <c r="AH1805" t="str">
        <f t="shared" si="889"/>
        <v>"explosiveCompatibilityGroupCode"</v>
      </c>
      <c r="AI1805" t="str">
        <f t="shared" si="890"/>
        <v>"CodeList.ExplosiveCompatibilityGroupCode"</v>
      </c>
      <c r="AJ1805" t="str">
        <f t="shared" si="891"/>
        <v>""</v>
      </c>
      <c r="AK1805" t="str">
        <f t="shared" si="892"/>
        <v>"hasOne"</v>
      </c>
      <c r="AL1805" t="str">
        <f t="shared" si="893"/>
        <v>"DG.ProductDg","explosiveCompatibilityGroupCode","CodeList.ExplosiveCompatibilityGroupCode","","hasOne"</v>
      </c>
      <c r="AN1805">
        <f>COUNTIF(View_conceptual!G:G,L1805)</f>
        <v>0</v>
      </c>
      <c r="AO1805">
        <f>COUNTIF(View_conceptual!H:H,L1805)+COUNTIF(View_conceptual!I:I,N1805)</f>
        <v>0</v>
      </c>
      <c r="AQ1805" t="str">
        <f t="shared" si="894"/>
        <v/>
      </c>
      <c r="AR1805" t="str">
        <f t="shared" si="895"/>
        <v/>
      </c>
      <c r="AT1805">
        <f>COUNTIF(View_full!G:G,L1805)</f>
        <v>1</v>
      </c>
      <c r="AU1805">
        <f>COUNTIF(View_full!H:H,L1805)+COUNTIF(View_full!I:I,N1805)</f>
        <v>0</v>
      </c>
      <c r="AV1805">
        <f>COUNTIFS(Property_Manual!$A$2:$A$1206,Raw!L1805,Property_Manual!$B$2:$B$1206,Raw!M1805,Property_Manual!$C$2:$C$1206,Raw!N1805,Property_Manual!$D$2:$D$1206,Raw!O1805,Property_Manual!$F$2:$F$1206,"x")</f>
        <v>0</v>
      </c>
      <c r="AW1805" t="str">
        <f t="shared" si="896"/>
        <v>"DG","ProductDg","explosiveCompatibilityGroupCode","CodeList","ExplosiveCompatibilityGroupCode",6,"Dangerous Goods subtype of Product","Specifies the reference to the group which identifies the kind of substances and articles that are deemed to be compatible. Mandatory field in case of transport of explosive articles or substances","false","true","","https://onerecord.iata.org/ns/cargo#ProductDg","https://onerecord.iata.org/ns/cargo#explosiveCompatibilityGroupCode","https://onerecord.iata.org/ns/code-lists/ExplosiveCompatibilityGroupCode"</v>
      </c>
      <c r="AX1805" t="str">
        <f t="shared" si="897"/>
        <v/>
      </c>
      <c r="AY1805" t="str">
        <f t="shared" si="898"/>
        <v/>
      </c>
    </row>
    <row r="1806" spans="1:51" x14ac:dyDescent="0.2">
      <c r="A1806" s="5" t="s">
        <v>1254</v>
      </c>
      <c r="B1806" s="5" t="s">
        <v>1207</v>
      </c>
      <c r="C1806" s="5" t="s">
        <v>526</v>
      </c>
      <c r="D1806" s="5" t="s">
        <v>747</v>
      </c>
      <c r="E1806" t="s">
        <v>1197</v>
      </c>
      <c r="F1806" s="5" t="s">
        <v>2231</v>
      </c>
      <c r="G1806">
        <v>1</v>
      </c>
      <c r="I1806" t="s">
        <v>742</v>
      </c>
      <c r="J1806" s="5" t="s">
        <v>748</v>
      </c>
      <c r="K1806" s="5"/>
      <c r="L1806" t="str">
        <f t="shared" si="868"/>
        <v>ProductDg</v>
      </c>
      <c r="M1806" t="str">
        <f t="shared" si="869"/>
        <v>packagingDangerLevelCode</v>
      </c>
      <c r="N1806" t="str">
        <f t="shared" si="870"/>
        <v>PackagingDangerLevelCode</v>
      </c>
      <c r="O1806" t="str">
        <f t="shared" si="871"/>
        <v/>
      </c>
      <c r="P1806" t="str">
        <f t="shared" si="872"/>
        <v/>
      </c>
      <c r="Q1806" t="str">
        <f t="shared" si="873"/>
        <v>Object</v>
      </c>
      <c r="R1806" t="str">
        <f t="shared" si="874"/>
        <v>"DG"</v>
      </c>
      <c r="S1806" t="str">
        <f t="shared" si="875"/>
        <v>"ProductDg"</v>
      </c>
      <c r="T1806" t="str">
        <f t="shared" si="876"/>
        <v>"packagingDangerLevelCode"</v>
      </c>
      <c r="U1806" t="str">
        <f t="shared" si="877"/>
        <v>"CodeList"</v>
      </c>
      <c r="V1806" t="str">
        <f t="shared" si="878"/>
        <v>"PackagingDangerLevelCode"</v>
      </c>
      <c r="W1806">
        <f>IF($A1806="Implicit","",COUNTIFS($C$8:C1806,C1806,$A$8:A1806,"Explicit"))</f>
        <v>7</v>
      </c>
      <c r="X1806" t="str">
        <f t="shared" si="879"/>
        <v>"Dangerous Goods subtype of Product"</v>
      </c>
      <c r="Y1806" t="str">
        <f t="shared" si="880"/>
        <v>"Packing group; If used must reference I; II or III"</v>
      </c>
      <c r="Z1806" t="str">
        <f t="shared" si="881"/>
        <v>"false"</v>
      </c>
      <c r="AA1806" t="str">
        <f t="shared" si="882"/>
        <v>"true"</v>
      </c>
      <c r="AB1806" t="str">
        <f t="shared" si="883"/>
        <v>""</v>
      </c>
      <c r="AC1806" t="str">
        <f t="shared" si="884"/>
        <v>"https://onerecord.iata.org/ns/cargo#ProductDg"</v>
      </c>
      <c r="AD1806" t="str">
        <f t="shared" si="885"/>
        <v>"https://onerecord.iata.org/ns/cargo#packagingDangerLevelCode"</v>
      </c>
      <c r="AE1806" t="str">
        <f t="shared" si="886"/>
        <v>"https://onerecord.iata.org/ns/code-lists/PackagingDangerLevelCode"</v>
      </c>
      <c r="AF1806" t="str">
        <f t="shared" si="887"/>
        <v>"DG","ProductDg","packagingDangerLevelCode","CodeList","PackagingDangerLevelCode",7,"Dangerous Goods subtype of Product","Packing group; If used must reference I; II or III","false","true","","https://onerecord.iata.org/ns/cargo#ProductDg","https://onerecord.iata.org/ns/cargo#packagingDangerLevelCode","https://onerecord.iata.org/ns/code-lists/PackagingDangerLevelCode"</v>
      </c>
      <c r="AG1806" t="str">
        <f t="shared" si="888"/>
        <v>"DG.ProductDg"</v>
      </c>
      <c r="AH1806" t="str">
        <f t="shared" si="889"/>
        <v>"packagingDangerLevelCode"</v>
      </c>
      <c r="AI1806" t="str">
        <f t="shared" si="890"/>
        <v>"CodeList.PackagingDangerLevelCode"</v>
      </c>
      <c r="AJ1806" t="str">
        <f t="shared" si="891"/>
        <v>""</v>
      </c>
      <c r="AK1806" t="str">
        <f t="shared" si="892"/>
        <v>"hasOne"</v>
      </c>
      <c r="AL1806" t="str">
        <f t="shared" si="893"/>
        <v>"DG.ProductDg","packagingDangerLevelCode","CodeList.PackagingDangerLevelCode","","hasOne"</v>
      </c>
      <c r="AN1806">
        <f>COUNTIF(View_conceptual!G:G,L1806)</f>
        <v>0</v>
      </c>
      <c r="AO1806">
        <f>COUNTIF(View_conceptual!H:H,L1806)+COUNTIF(View_conceptual!I:I,N1806)</f>
        <v>0</v>
      </c>
      <c r="AQ1806" t="str">
        <f t="shared" si="894"/>
        <v/>
      </c>
      <c r="AR1806" t="str">
        <f t="shared" si="895"/>
        <v/>
      </c>
      <c r="AT1806">
        <f>COUNTIF(View_full!G:G,L1806)</f>
        <v>1</v>
      </c>
      <c r="AU1806">
        <f>COUNTIF(View_full!H:H,L1806)+COUNTIF(View_full!I:I,N1806)</f>
        <v>0</v>
      </c>
      <c r="AV1806">
        <f>COUNTIFS(Property_Manual!$A$2:$A$1206,Raw!L1806,Property_Manual!$B$2:$B$1206,Raw!M1806,Property_Manual!$C$2:$C$1206,Raw!N1806,Property_Manual!$D$2:$D$1206,Raw!O1806,Property_Manual!$F$2:$F$1206,"x")</f>
        <v>0</v>
      </c>
      <c r="AW1806" t="str">
        <f t="shared" si="896"/>
        <v>"DG","ProductDg","packagingDangerLevelCode","CodeList","PackagingDangerLevelCode",7,"Dangerous Goods subtype of Product","Packing group; If used must reference I; II or III","false","true","","https://onerecord.iata.org/ns/cargo#ProductDg","https://onerecord.iata.org/ns/cargo#packagingDangerLevelCode","https://onerecord.iata.org/ns/code-lists/PackagingDangerLevelCode"</v>
      </c>
      <c r="AX1806" t="str">
        <f t="shared" si="897"/>
        <v/>
      </c>
      <c r="AY1806" t="str">
        <f t="shared" si="898"/>
        <v/>
      </c>
    </row>
    <row r="1807" spans="1:51" x14ac:dyDescent="0.2">
      <c r="A1807" s="5" t="s">
        <v>1255</v>
      </c>
      <c r="B1807" s="5" t="s">
        <v>1207</v>
      </c>
      <c r="C1807" s="5" t="s">
        <v>526</v>
      </c>
      <c r="D1807" s="5" t="s">
        <v>38</v>
      </c>
      <c r="E1807" t="s">
        <v>1209</v>
      </c>
      <c r="F1807" s="5" t="s">
        <v>23</v>
      </c>
      <c r="H1807" t="s">
        <v>415</v>
      </c>
      <c r="I1807" t="s">
        <v>742</v>
      </c>
      <c r="J1807" s="5" t="s">
        <v>39</v>
      </c>
      <c r="K1807" s="5"/>
      <c r="L1807" t="str">
        <f t="shared" si="868"/>
        <v>ProductDg</v>
      </c>
      <c r="M1807" t="str">
        <f t="shared" si="869"/>
        <v>checks</v>
      </c>
      <c r="N1807" t="str">
        <f t="shared" si="870"/>
        <v>Check</v>
      </c>
      <c r="O1807" t="str">
        <f t="shared" si="871"/>
        <v>checkedObject</v>
      </c>
      <c r="P1807" t="str">
        <f t="shared" si="872"/>
        <v/>
      </c>
      <c r="Q1807" t="str">
        <f t="shared" si="873"/>
        <v>Object</v>
      </c>
      <c r="R1807" t="str">
        <f t="shared" si="874"/>
        <v/>
      </c>
      <c r="S1807" t="str">
        <f t="shared" si="875"/>
        <v/>
      </c>
      <c r="T1807" t="str">
        <f t="shared" si="876"/>
        <v/>
      </c>
      <c r="U1807" t="str">
        <f t="shared" si="877"/>
        <v/>
      </c>
      <c r="V1807" t="str">
        <f t="shared" si="878"/>
        <v/>
      </c>
      <c r="W1807" t="str">
        <f>IF($A1807="Implicit","",COUNTIFS($C$8:C1807,C1807,$A$8:A1807,"Explicit"))</f>
        <v/>
      </c>
      <c r="X1807" t="str">
        <f t="shared" si="879"/>
        <v/>
      </c>
      <c r="Y1807" t="str">
        <f t="shared" si="880"/>
        <v/>
      </c>
      <c r="Z1807" t="str">
        <f t="shared" si="881"/>
        <v/>
      </c>
      <c r="AA1807" t="str">
        <f t="shared" si="882"/>
        <v/>
      </c>
      <c r="AB1807" t="str">
        <f t="shared" si="883"/>
        <v/>
      </c>
      <c r="AC1807" t="str">
        <f t="shared" si="884"/>
        <v/>
      </c>
      <c r="AD1807" t="str">
        <f t="shared" si="885"/>
        <v/>
      </c>
      <c r="AE1807" t="str">
        <f t="shared" si="886"/>
        <v/>
      </c>
      <c r="AF1807" t="str">
        <f t="shared" si="887"/>
        <v/>
      </c>
      <c r="AG1807" t="str">
        <f t="shared" si="888"/>
        <v>"DG.ProductDg"</v>
      </c>
      <c r="AH1807" t="str">
        <f t="shared" si="889"/>
        <v>"checks"</v>
      </c>
      <c r="AI1807" t="str">
        <f t="shared" si="890"/>
        <v>"Action.Check"</v>
      </c>
      <c r="AJ1807" t="str">
        <f t="shared" si="891"/>
        <v>"checkedObject"</v>
      </c>
      <c r="AK1807" t="str">
        <f t="shared" si="892"/>
        <v>"hasMany"</v>
      </c>
      <c r="AL1807" t="str">
        <f t="shared" si="893"/>
        <v>"DG.ProductDg","checks","Action.Check","checkedObject","hasMany"</v>
      </c>
      <c r="AN1807">
        <f>COUNTIF(View_conceptual!G:G,L1807)</f>
        <v>0</v>
      </c>
      <c r="AO1807">
        <f>COUNTIF(View_conceptual!H:H,L1807)+COUNTIF(View_conceptual!I:I,N1807)</f>
        <v>0</v>
      </c>
      <c r="AQ1807" t="str">
        <f t="shared" si="894"/>
        <v/>
      </c>
      <c r="AR1807" t="str">
        <f t="shared" si="895"/>
        <v/>
      </c>
      <c r="AT1807">
        <f>COUNTIF(View_full!G:G,L1807)</f>
        <v>1</v>
      </c>
      <c r="AU1807">
        <f>COUNTIF(View_full!H:H,L1807)+COUNTIF(View_full!I:I,N1807)</f>
        <v>0</v>
      </c>
      <c r="AV1807">
        <f>COUNTIFS(Property_Manual!$A$2:$A$1206,Raw!L1807,Property_Manual!$B$2:$B$1206,Raw!M1807,Property_Manual!$C$2:$C$1206,Raw!N1807,Property_Manual!$D$2:$D$1206,Raw!O1807,Property_Manual!$F$2:$F$1206,"x")</f>
        <v>0</v>
      </c>
      <c r="AW1807" t="str">
        <f t="shared" si="896"/>
        <v/>
      </c>
      <c r="AX1807" t="str">
        <f t="shared" si="897"/>
        <v/>
      </c>
      <c r="AY1807" t="str">
        <f t="shared" si="898"/>
        <v/>
      </c>
    </row>
    <row r="1808" spans="1:51" x14ac:dyDescent="0.2">
      <c r="A1808" s="5" t="s">
        <v>1255</v>
      </c>
      <c r="B1808" s="5" t="s">
        <v>1207</v>
      </c>
      <c r="C1808" s="5" t="s">
        <v>526</v>
      </c>
      <c r="D1808" s="5" t="s">
        <v>43</v>
      </c>
      <c r="E1808" t="s">
        <v>1198</v>
      </c>
      <c r="F1808" s="5" t="s">
        <v>44</v>
      </c>
      <c r="H1808" t="s">
        <v>654</v>
      </c>
      <c r="I1808" t="s">
        <v>742</v>
      </c>
      <c r="J1808" s="5" t="s">
        <v>45</v>
      </c>
      <c r="K1808" s="5"/>
      <c r="L1808" t="str">
        <f t="shared" si="868"/>
        <v>ProductDg</v>
      </c>
      <c r="M1808" t="str">
        <f t="shared" si="869"/>
        <v>externalReferences</v>
      </c>
      <c r="N1808" t="str">
        <f t="shared" si="870"/>
        <v>ExternalReference</v>
      </c>
      <c r="O1808" t="str">
        <f t="shared" si="871"/>
        <v>referenceForObjects</v>
      </c>
      <c r="P1808" t="str">
        <f t="shared" si="872"/>
        <v/>
      </c>
      <c r="Q1808" t="str">
        <f t="shared" si="873"/>
        <v>Object</v>
      </c>
      <c r="R1808" t="str">
        <f t="shared" si="874"/>
        <v/>
      </c>
      <c r="S1808" t="str">
        <f t="shared" si="875"/>
        <v/>
      </c>
      <c r="T1808" t="str">
        <f t="shared" si="876"/>
        <v/>
      </c>
      <c r="U1808" t="str">
        <f t="shared" si="877"/>
        <v/>
      </c>
      <c r="V1808" t="str">
        <f t="shared" si="878"/>
        <v/>
      </c>
      <c r="W1808" t="str">
        <f>IF($A1808="Implicit","",COUNTIFS($C$8:C1808,C1808,$A$8:A1808,"Explicit"))</f>
        <v/>
      </c>
      <c r="X1808" t="str">
        <f t="shared" si="879"/>
        <v/>
      </c>
      <c r="Y1808" t="str">
        <f t="shared" si="880"/>
        <v/>
      </c>
      <c r="Z1808" t="str">
        <f t="shared" si="881"/>
        <v/>
      </c>
      <c r="AA1808" t="str">
        <f t="shared" si="882"/>
        <v/>
      </c>
      <c r="AB1808" t="str">
        <f t="shared" si="883"/>
        <v/>
      </c>
      <c r="AC1808" t="str">
        <f t="shared" si="884"/>
        <v/>
      </c>
      <c r="AD1808" t="str">
        <f t="shared" si="885"/>
        <v/>
      </c>
      <c r="AE1808" t="str">
        <f t="shared" si="886"/>
        <v/>
      </c>
      <c r="AF1808" t="str">
        <f t="shared" si="887"/>
        <v/>
      </c>
      <c r="AG1808" t="str">
        <f t="shared" si="888"/>
        <v>"DG.ProductDg"</v>
      </c>
      <c r="AH1808" t="str">
        <f t="shared" si="889"/>
        <v>"externalReferences"</v>
      </c>
      <c r="AI1808" t="str">
        <f t="shared" si="890"/>
        <v>"Common.ExternalReference"</v>
      </c>
      <c r="AJ1808" t="str">
        <f t="shared" si="891"/>
        <v>"referenceForObjects"</v>
      </c>
      <c r="AK1808" t="str">
        <f t="shared" si="892"/>
        <v>"hasMany"</v>
      </c>
      <c r="AL1808" t="str">
        <f t="shared" si="893"/>
        <v>"DG.ProductDg","externalReferences","Common.ExternalReference","referenceForObjects","hasMany"</v>
      </c>
      <c r="AN1808">
        <f>COUNTIF(View_conceptual!G:G,L1808)</f>
        <v>0</v>
      </c>
      <c r="AO1808">
        <f>COUNTIF(View_conceptual!H:H,L1808)+COUNTIF(View_conceptual!I:I,N1808)</f>
        <v>0</v>
      </c>
      <c r="AQ1808" t="str">
        <f t="shared" si="894"/>
        <v/>
      </c>
      <c r="AR1808" t="str">
        <f t="shared" si="895"/>
        <v/>
      </c>
      <c r="AT1808">
        <f>COUNTIF(View_full!G:G,L1808)</f>
        <v>1</v>
      </c>
      <c r="AU1808">
        <f>COUNTIF(View_full!H:H,L1808)+COUNTIF(View_full!I:I,N1808)</f>
        <v>0</v>
      </c>
      <c r="AV1808">
        <f>COUNTIFS(Property_Manual!$A$2:$A$1206,Raw!L1808,Property_Manual!$B$2:$B$1206,Raw!M1808,Property_Manual!$C$2:$C$1206,Raw!N1808,Property_Manual!$D$2:$D$1206,Raw!O1808,Property_Manual!$F$2:$F$1206,"x")</f>
        <v>0</v>
      </c>
      <c r="AW1808" t="str">
        <f t="shared" si="896"/>
        <v/>
      </c>
      <c r="AX1808" t="str">
        <f t="shared" si="897"/>
        <v/>
      </c>
      <c r="AY1808" t="str">
        <f t="shared" si="898"/>
        <v/>
      </c>
    </row>
    <row r="1809" spans="1:51" x14ac:dyDescent="0.2">
      <c r="A1809" s="5" t="s">
        <v>1255</v>
      </c>
      <c r="B1809" s="5" t="s">
        <v>1207</v>
      </c>
      <c r="C1809" s="5" t="s">
        <v>526</v>
      </c>
      <c r="D1809" s="5" t="s">
        <v>536</v>
      </c>
      <c r="E1809" t="s">
        <v>20</v>
      </c>
      <c r="F1809" s="5" t="s">
        <v>109</v>
      </c>
      <c r="H1809" t="s">
        <v>124</v>
      </c>
      <c r="I1809" t="s">
        <v>742</v>
      </c>
      <c r="J1809" s="5" t="s">
        <v>537</v>
      </c>
      <c r="K1809" s="5" t="s">
        <v>1833</v>
      </c>
      <c r="L1809" t="str">
        <f t="shared" si="868"/>
        <v>ProductDg</v>
      </c>
      <c r="M1809" t="str">
        <f t="shared" si="869"/>
        <v>describedObjects</v>
      </c>
      <c r="N1809" t="str">
        <f t="shared" si="870"/>
        <v>Piece</v>
      </c>
      <c r="O1809" t="str">
        <f t="shared" si="871"/>
        <v>contentProducts</v>
      </c>
      <c r="P1809" t="str">
        <f t="shared" si="872"/>
        <v>PieceLiveAnimals|PieceDg</v>
      </c>
      <c r="Q1809" t="str">
        <f t="shared" si="873"/>
        <v>Object</v>
      </c>
      <c r="R1809" t="str">
        <f t="shared" si="874"/>
        <v/>
      </c>
      <c r="S1809" t="str">
        <f t="shared" si="875"/>
        <v/>
      </c>
      <c r="T1809" t="str">
        <f t="shared" si="876"/>
        <v/>
      </c>
      <c r="U1809" t="str">
        <f t="shared" si="877"/>
        <v/>
      </c>
      <c r="V1809" t="str">
        <f t="shared" si="878"/>
        <v/>
      </c>
      <c r="W1809" t="str">
        <f>IF($A1809="Implicit","",COUNTIFS($C$8:C1809,C1809,$A$8:A1809,"Explicit"))</f>
        <v/>
      </c>
      <c r="X1809" t="str">
        <f t="shared" si="879"/>
        <v/>
      </c>
      <c r="Y1809" t="str">
        <f t="shared" si="880"/>
        <v/>
      </c>
      <c r="Z1809" t="str">
        <f t="shared" si="881"/>
        <v/>
      </c>
      <c r="AA1809" t="str">
        <f t="shared" si="882"/>
        <v/>
      </c>
      <c r="AB1809" t="str">
        <f t="shared" si="883"/>
        <v/>
      </c>
      <c r="AC1809" t="str">
        <f t="shared" si="884"/>
        <v/>
      </c>
      <c r="AD1809" t="str">
        <f t="shared" si="885"/>
        <v/>
      </c>
      <c r="AE1809" t="str">
        <f t="shared" si="886"/>
        <v/>
      </c>
      <c r="AF1809" t="str">
        <f t="shared" si="887"/>
        <v/>
      </c>
      <c r="AG1809" t="str">
        <f t="shared" si="888"/>
        <v>"DG.ProductDg"</v>
      </c>
      <c r="AH1809" t="str">
        <f t="shared" si="889"/>
        <v>"describedObjects"</v>
      </c>
      <c r="AI1809" t="str">
        <f t="shared" si="890"/>
        <v>"Core.Piece"</v>
      </c>
      <c r="AJ1809" t="str">
        <f t="shared" si="891"/>
        <v>"contentProducts"</v>
      </c>
      <c r="AK1809" t="str">
        <f t="shared" si="892"/>
        <v>"hasMany"</v>
      </c>
      <c r="AL1809" t="str">
        <f t="shared" si="893"/>
        <v>"DG.ProductDg","describedObjects","Core.Piece","contentProducts","hasMany"</v>
      </c>
      <c r="AN1809">
        <f>COUNTIF(View_conceptual!G:G,L1809)</f>
        <v>0</v>
      </c>
      <c r="AO1809">
        <f>COUNTIF(View_conceptual!H:H,L1809)+COUNTIF(View_conceptual!I:I,N1809)</f>
        <v>1</v>
      </c>
      <c r="AQ1809" t="str">
        <f t="shared" si="894"/>
        <v/>
      </c>
      <c r="AR1809" t="str">
        <f t="shared" si="895"/>
        <v/>
      </c>
      <c r="AT1809">
        <f>COUNTIF(View_full!G:G,L1809)</f>
        <v>1</v>
      </c>
      <c r="AU1809">
        <f>COUNTIF(View_full!H:H,L1809)+COUNTIF(View_full!I:I,N1809)</f>
        <v>1</v>
      </c>
      <c r="AV1809">
        <f>COUNTIFS(Property_Manual!$A$2:$A$1206,Raw!L1809,Property_Manual!$B$2:$B$1206,Raw!M1809,Property_Manual!$C$2:$C$1206,Raw!N1809,Property_Manual!$D$2:$D$1206,Raw!O1809,Property_Manual!$F$2:$F$1206,"x")</f>
        <v>0</v>
      </c>
      <c r="AW1809" t="str">
        <f t="shared" si="896"/>
        <v/>
      </c>
      <c r="AX1809" t="str">
        <f t="shared" si="897"/>
        <v/>
      </c>
      <c r="AY1809" t="str">
        <f t="shared" si="898"/>
        <v/>
      </c>
    </row>
    <row r="1810" spans="1:51" x14ac:dyDescent="0.2">
      <c r="A1810" s="5" t="s">
        <v>1255</v>
      </c>
      <c r="B1810" s="5" t="s">
        <v>1207</v>
      </c>
      <c r="C1810" s="5" t="s">
        <v>526</v>
      </c>
      <c r="D1810" s="5" t="s">
        <v>536</v>
      </c>
      <c r="E1810" t="s">
        <v>1199</v>
      </c>
      <c r="F1810" s="5" t="s">
        <v>204</v>
      </c>
      <c r="H1810" t="s">
        <v>124</v>
      </c>
      <c r="I1810" t="s">
        <v>742</v>
      </c>
      <c r="J1810" s="5" t="s">
        <v>537</v>
      </c>
      <c r="K1810" s="5"/>
      <c r="L1810" t="str">
        <f t="shared" si="868"/>
        <v>ProductDg</v>
      </c>
      <c r="M1810" t="str">
        <f t="shared" si="869"/>
        <v>describedObjects</v>
      </c>
      <c r="N1810" t="str">
        <f t="shared" si="870"/>
        <v>PieceLiveAnimals</v>
      </c>
      <c r="O1810" t="str">
        <f t="shared" si="871"/>
        <v>contentProducts</v>
      </c>
      <c r="P1810" t="str">
        <f t="shared" si="872"/>
        <v/>
      </c>
      <c r="Q1810" t="str">
        <f t="shared" si="873"/>
        <v>Object</v>
      </c>
      <c r="R1810" t="str">
        <f t="shared" si="874"/>
        <v/>
      </c>
      <c r="S1810" t="str">
        <f t="shared" si="875"/>
        <v/>
      </c>
      <c r="T1810" t="str">
        <f t="shared" si="876"/>
        <v/>
      </c>
      <c r="U1810" t="str">
        <f t="shared" si="877"/>
        <v/>
      </c>
      <c r="V1810" t="str">
        <f t="shared" si="878"/>
        <v/>
      </c>
      <c r="W1810" t="str">
        <f>IF($A1810="Implicit","",COUNTIFS($C$8:C1810,C1810,$A$8:A1810,"Explicit"))</f>
        <v/>
      </c>
      <c r="X1810" t="str">
        <f t="shared" si="879"/>
        <v/>
      </c>
      <c r="Y1810" t="str">
        <f t="shared" si="880"/>
        <v/>
      </c>
      <c r="Z1810" t="str">
        <f t="shared" si="881"/>
        <v/>
      </c>
      <c r="AA1810" t="str">
        <f t="shared" si="882"/>
        <v/>
      </c>
      <c r="AB1810" t="str">
        <f t="shared" si="883"/>
        <v/>
      </c>
      <c r="AC1810" t="str">
        <f t="shared" si="884"/>
        <v/>
      </c>
      <c r="AD1810" t="str">
        <f t="shared" si="885"/>
        <v/>
      </c>
      <c r="AE1810" t="str">
        <f t="shared" si="886"/>
        <v/>
      </c>
      <c r="AF1810" t="str">
        <f t="shared" si="887"/>
        <v/>
      </c>
      <c r="AG1810" t="str">
        <f t="shared" si="888"/>
        <v>"DG.ProductDg"</v>
      </c>
      <c r="AH1810" t="str">
        <f t="shared" si="889"/>
        <v>"describedObjects"</v>
      </c>
      <c r="AI1810" t="str">
        <f t="shared" si="890"/>
        <v>"LiveAnimals.PieceLiveAnimals"</v>
      </c>
      <c r="AJ1810" t="str">
        <f t="shared" si="891"/>
        <v>"contentProducts"</v>
      </c>
      <c r="AK1810" t="str">
        <f t="shared" si="892"/>
        <v>"hasMany"</v>
      </c>
      <c r="AL1810" t="str">
        <f t="shared" si="893"/>
        <v>"DG.ProductDg","describedObjects","LiveAnimals.PieceLiveAnimals","contentProducts","hasMany"</v>
      </c>
      <c r="AN1810">
        <f>COUNTIF(View_conceptual!G:G,L1810)</f>
        <v>0</v>
      </c>
      <c r="AO1810">
        <f>COUNTIF(View_conceptual!H:H,L1810)+COUNTIF(View_conceptual!I:I,N1810)</f>
        <v>0</v>
      </c>
      <c r="AQ1810" t="str">
        <f t="shared" si="894"/>
        <v/>
      </c>
      <c r="AR1810" t="str">
        <f t="shared" si="895"/>
        <v/>
      </c>
      <c r="AT1810">
        <f>COUNTIF(View_full!G:G,L1810)</f>
        <v>1</v>
      </c>
      <c r="AU1810">
        <f>COUNTIF(View_full!H:H,L1810)+COUNTIF(View_full!I:I,N1810)</f>
        <v>0</v>
      </c>
      <c r="AV1810">
        <f>COUNTIFS(Property_Manual!$A$2:$A$1206,Raw!L1810,Property_Manual!$B$2:$B$1206,Raw!M1810,Property_Manual!$C$2:$C$1206,Raw!N1810,Property_Manual!$D$2:$D$1206,Raw!O1810,Property_Manual!$F$2:$F$1206,"x")</f>
        <v>0</v>
      </c>
      <c r="AW1810" t="str">
        <f t="shared" si="896"/>
        <v/>
      </c>
      <c r="AX1810" t="str">
        <f t="shared" si="897"/>
        <v/>
      </c>
      <c r="AY1810" t="str">
        <f t="shared" si="898"/>
        <v/>
      </c>
    </row>
    <row r="1811" spans="1:51" x14ac:dyDescent="0.2">
      <c r="A1811" s="5" t="s">
        <v>1255</v>
      </c>
      <c r="B1811" s="5" t="s">
        <v>1207</v>
      </c>
      <c r="C1811" s="5" t="s">
        <v>526</v>
      </c>
      <c r="D1811" s="5" t="s">
        <v>536</v>
      </c>
      <c r="E1811" t="s">
        <v>20</v>
      </c>
      <c r="F1811" s="5" t="s">
        <v>118</v>
      </c>
      <c r="H1811" t="s">
        <v>501</v>
      </c>
      <c r="I1811" t="s">
        <v>742</v>
      </c>
      <c r="J1811" s="5" t="s">
        <v>537</v>
      </c>
      <c r="K1811" s="5" t="s">
        <v>1108</v>
      </c>
      <c r="L1811" t="str">
        <f t="shared" si="868"/>
        <v>ProductDg</v>
      </c>
      <c r="M1811" t="str">
        <f t="shared" si="869"/>
        <v>describedObjects</v>
      </c>
      <c r="N1811" t="str">
        <f t="shared" si="870"/>
        <v>Item</v>
      </c>
      <c r="O1811" t="str">
        <f t="shared" si="871"/>
        <v>ofProduct</v>
      </c>
      <c r="P1811" t="str">
        <f t="shared" si="872"/>
        <v>ItemDg</v>
      </c>
      <c r="Q1811" t="str">
        <f t="shared" si="873"/>
        <v>Object</v>
      </c>
      <c r="R1811" t="str">
        <f t="shared" si="874"/>
        <v/>
      </c>
      <c r="S1811" t="str">
        <f t="shared" si="875"/>
        <v/>
      </c>
      <c r="T1811" t="str">
        <f t="shared" si="876"/>
        <v/>
      </c>
      <c r="U1811" t="str">
        <f t="shared" si="877"/>
        <v/>
      </c>
      <c r="V1811" t="str">
        <f t="shared" si="878"/>
        <v/>
      </c>
      <c r="W1811" t="str">
        <f>IF($A1811="Implicit","",COUNTIFS($C$8:C1811,C1811,$A$8:A1811,"Explicit"))</f>
        <v/>
      </c>
      <c r="X1811" t="str">
        <f t="shared" si="879"/>
        <v/>
      </c>
      <c r="Y1811" t="str">
        <f t="shared" si="880"/>
        <v/>
      </c>
      <c r="Z1811" t="str">
        <f t="shared" si="881"/>
        <v/>
      </c>
      <c r="AA1811" t="str">
        <f t="shared" si="882"/>
        <v/>
      </c>
      <c r="AB1811" t="str">
        <f t="shared" si="883"/>
        <v/>
      </c>
      <c r="AC1811" t="str">
        <f t="shared" si="884"/>
        <v/>
      </c>
      <c r="AD1811" t="str">
        <f t="shared" si="885"/>
        <v/>
      </c>
      <c r="AE1811" t="str">
        <f t="shared" si="886"/>
        <v/>
      </c>
      <c r="AF1811" t="str">
        <f t="shared" si="887"/>
        <v/>
      </c>
      <c r="AG1811" t="str">
        <f t="shared" si="888"/>
        <v>"DG.ProductDg"</v>
      </c>
      <c r="AH1811" t="str">
        <f t="shared" si="889"/>
        <v>"describedObjects"</v>
      </c>
      <c r="AI1811" t="str">
        <f t="shared" si="890"/>
        <v>"Core.Item"</v>
      </c>
      <c r="AJ1811" t="str">
        <f t="shared" si="891"/>
        <v>"ofProduct"</v>
      </c>
      <c r="AK1811" t="str">
        <f t="shared" si="892"/>
        <v>"hasMany"</v>
      </c>
      <c r="AL1811" t="str">
        <f t="shared" si="893"/>
        <v>"DG.ProductDg","describedObjects","Core.Item","ofProduct","hasMany"</v>
      </c>
      <c r="AN1811">
        <f>COUNTIF(View_conceptual!G:G,L1811)</f>
        <v>0</v>
      </c>
      <c r="AO1811">
        <f>COUNTIF(View_conceptual!H:H,L1811)+COUNTIF(View_conceptual!I:I,N1811)</f>
        <v>1</v>
      </c>
      <c r="AQ1811" t="str">
        <f t="shared" si="894"/>
        <v/>
      </c>
      <c r="AR1811" t="str">
        <f t="shared" si="895"/>
        <v/>
      </c>
      <c r="AT1811">
        <f>COUNTIF(View_full!G:G,L1811)</f>
        <v>1</v>
      </c>
      <c r="AU1811">
        <f>COUNTIF(View_full!H:H,L1811)+COUNTIF(View_full!I:I,N1811)</f>
        <v>1</v>
      </c>
      <c r="AV1811">
        <f>COUNTIFS(Property_Manual!$A$2:$A$1206,Raw!L1811,Property_Manual!$B$2:$B$1206,Raw!M1811,Property_Manual!$C$2:$C$1206,Raw!N1811,Property_Manual!$D$2:$D$1206,Raw!O1811,Property_Manual!$F$2:$F$1206,"x")</f>
        <v>0</v>
      </c>
      <c r="AW1811" t="str">
        <f t="shared" si="896"/>
        <v/>
      </c>
      <c r="AX1811" t="str">
        <f t="shared" si="897"/>
        <v/>
      </c>
      <c r="AY1811" t="str">
        <f t="shared" si="898"/>
        <v/>
      </c>
    </row>
    <row r="1812" spans="1:51" x14ac:dyDescent="0.2">
      <c r="A1812" s="5" t="s">
        <v>1255</v>
      </c>
      <c r="B1812" s="5" t="s">
        <v>1207</v>
      </c>
      <c r="C1812" s="5" t="s">
        <v>526</v>
      </c>
      <c r="D1812" s="5" t="s">
        <v>536</v>
      </c>
      <c r="E1812" t="s">
        <v>1207</v>
      </c>
      <c r="F1812" s="5" t="s">
        <v>626</v>
      </c>
      <c r="H1812" t="s">
        <v>124</v>
      </c>
      <c r="I1812" t="s">
        <v>742</v>
      </c>
      <c r="J1812" s="5" t="s">
        <v>537</v>
      </c>
      <c r="K1812" s="5"/>
      <c r="L1812" t="str">
        <f t="shared" si="868"/>
        <v>ProductDg</v>
      </c>
      <c r="M1812" t="str">
        <f t="shared" si="869"/>
        <v>describedObjects</v>
      </c>
      <c r="N1812" t="str">
        <f t="shared" si="870"/>
        <v>PieceDg</v>
      </c>
      <c r="O1812" t="str">
        <f t="shared" si="871"/>
        <v>contentProducts</v>
      </c>
      <c r="P1812" t="str">
        <f t="shared" si="872"/>
        <v/>
      </c>
      <c r="Q1812" t="str">
        <f t="shared" si="873"/>
        <v>Object</v>
      </c>
      <c r="R1812" t="str">
        <f t="shared" si="874"/>
        <v/>
      </c>
      <c r="S1812" t="str">
        <f t="shared" si="875"/>
        <v/>
      </c>
      <c r="T1812" t="str">
        <f t="shared" si="876"/>
        <v/>
      </c>
      <c r="U1812" t="str">
        <f t="shared" si="877"/>
        <v/>
      </c>
      <c r="V1812" t="str">
        <f t="shared" si="878"/>
        <v/>
      </c>
      <c r="W1812" t="str">
        <f>IF($A1812="Implicit","",COUNTIFS($C$8:C1812,C1812,$A$8:A1812,"Explicit"))</f>
        <v/>
      </c>
      <c r="X1812" t="str">
        <f t="shared" si="879"/>
        <v/>
      </c>
      <c r="Y1812" t="str">
        <f t="shared" si="880"/>
        <v/>
      </c>
      <c r="Z1812" t="str">
        <f t="shared" si="881"/>
        <v/>
      </c>
      <c r="AA1812" t="str">
        <f t="shared" si="882"/>
        <v/>
      </c>
      <c r="AB1812" t="str">
        <f t="shared" si="883"/>
        <v/>
      </c>
      <c r="AC1812" t="str">
        <f t="shared" si="884"/>
        <v/>
      </c>
      <c r="AD1812" t="str">
        <f t="shared" si="885"/>
        <v/>
      </c>
      <c r="AE1812" t="str">
        <f t="shared" si="886"/>
        <v/>
      </c>
      <c r="AF1812" t="str">
        <f t="shared" si="887"/>
        <v/>
      </c>
      <c r="AG1812" t="str">
        <f t="shared" si="888"/>
        <v>"DG.ProductDg"</v>
      </c>
      <c r="AH1812" t="str">
        <f t="shared" si="889"/>
        <v>"describedObjects"</v>
      </c>
      <c r="AI1812" t="str">
        <f t="shared" si="890"/>
        <v>"DG.PieceDg"</v>
      </c>
      <c r="AJ1812" t="str">
        <f t="shared" si="891"/>
        <v>"contentProducts"</v>
      </c>
      <c r="AK1812" t="str">
        <f t="shared" si="892"/>
        <v>"hasMany"</v>
      </c>
      <c r="AL1812" t="str">
        <f t="shared" si="893"/>
        <v>"DG.ProductDg","describedObjects","DG.PieceDg","contentProducts","hasMany"</v>
      </c>
      <c r="AN1812">
        <f>COUNTIF(View_conceptual!G:G,L1812)</f>
        <v>0</v>
      </c>
      <c r="AO1812">
        <f>COUNTIF(View_conceptual!H:H,L1812)+COUNTIF(View_conceptual!I:I,N1812)</f>
        <v>0</v>
      </c>
      <c r="AQ1812" t="str">
        <f t="shared" si="894"/>
        <v/>
      </c>
      <c r="AR1812" t="str">
        <f t="shared" si="895"/>
        <v/>
      </c>
      <c r="AT1812">
        <f>COUNTIF(View_full!G:G,L1812)</f>
        <v>1</v>
      </c>
      <c r="AU1812">
        <f>COUNTIF(View_full!H:H,L1812)+COUNTIF(View_full!I:I,N1812)</f>
        <v>0</v>
      </c>
      <c r="AV1812">
        <f>COUNTIFS(Property_Manual!$A$2:$A$1206,Raw!L1812,Property_Manual!$B$2:$B$1206,Raw!M1812,Property_Manual!$C$2:$C$1206,Raw!N1812,Property_Manual!$D$2:$D$1206,Raw!O1812,Property_Manual!$F$2:$F$1206,"x")</f>
        <v>1</v>
      </c>
      <c r="AW1812" t="str">
        <f t="shared" si="896"/>
        <v/>
      </c>
      <c r="AX1812" t="str">
        <f t="shared" si="897"/>
        <v/>
      </c>
      <c r="AY1812" t="str">
        <f t="shared" si="898"/>
        <v>"DG.ProductDg","describedObjects","DG.PieceDg","contentProducts","hasMany"</v>
      </c>
    </row>
    <row r="1813" spans="1:51" x14ac:dyDescent="0.2">
      <c r="A1813" s="5" t="s">
        <v>1255</v>
      </c>
      <c r="B1813" s="5" t="s">
        <v>1207</v>
      </c>
      <c r="C1813" s="5" t="s">
        <v>526</v>
      </c>
      <c r="D1813" s="5" t="s">
        <v>536</v>
      </c>
      <c r="E1813" t="s">
        <v>1207</v>
      </c>
      <c r="F1813" s="5" t="s">
        <v>1108</v>
      </c>
      <c r="H1813" t="s">
        <v>501</v>
      </c>
      <c r="I1813" t="s">
        <v>742</v>
      </c>
      <c r="J1813" s="5" t="s">
        <v>537</v>
      </c>
      <c r="K1813" s="5"/>
      <c r="L1813" t="str">
        <f t="shared" si="868"/>
        <v>ProductDg</v>
      </c>
      <c r="M1813" t="str">
        <f t="shared" si="869"/>
        <v>describedObjects</v>
      </c>
      <c r="N1813" t="str">
        <f t="shared" si="870"/>
        <v>ItemDg</v>
      </c>
      <c r="O1813" t="str">
        <f t="shared" si="871"/>
        <v>ofProduct</v>
      </c>
      <c r="P1813" t="str">
        <f t="shared" si="872"/>
        <v/>
      </c>
      <c r="Q1813" t="str">
        <f t="shared" si="873"/>
        <v>Object</v>
      </c>
      <c r="R1813" t="str">
        <f t="shared" si="874"/>
        <v/>
      </c>
      <c r="S1813" t="str">
        <f t="shared" si="875"/>
        <v/>
      </c>
      <c r="T1813" t="str">
        <f t="shared" si="876"/>
        <v/>
      </c>
      <c r="U1813" t="str">
        <f t="shared" si="877"/>
        <v/>
      </c>
      <c r="V1813" t="str">
        <f t="shared" si="878"/>
        <v/>
      </c>
      <c r="W1813" t="str">
        <f>IF($A1813="Implicit","",COUNTIFS($C$8:C1813,C1813,$A$8:A1813,"Explicit"))</f>
        <v/>
      </c>
      <c r="X1813" t="str">
        <f t="shared" si="879"/>
        <v/>
      </c>
      <c r="Y1813" t="str">
        <f t="shared" si="880"/>
        <v/>
      </c>
      <c r="Z1813" t="str">
        <f t="shared" si="881"/>
        <v/>
      </c>
      <c r="AA1813" t="str">
        <f t="shared" si="882"/>
        <v/>
      </c>
      <c r="AB1813" t="str">
        <f t="shared" si="883"/>
        <v/>
      </c>
      <c r="AC1813" t="str">
        <f t="shared" si="884"/>
        <v/>
      </c>
      <c r="AD1813" t="str">
        <f t="shared" si="885"/>
        <v/>
      </c>
      <c r="AE1813" t="str">
        <f t="shared" si="886"/>
        <v/>
      </c>
      <c r="AF1813" t="str">
        <f t="shared" si="887"/>
        <v/>
      </c>
      <c r="AG1813" t="str">
        <f t="shared" si="888"/>
        <v>"DG.ProductDg"</v>
      </c>
      <c r="AH1813" t="str">
        <f t="shared" si="889"/>
        <v>"describedObjects"</v>
      </c>
      <c r="AI1813" t="str">
        <f t="shared" si="890"/>
        <v>"DG.ItemDg"</v>
      </c>
      <c r="AJ1813" t="str">
        <f t="shared" si="891"/>
        <v>"ofProduct"</v>
      </c>
      <c r="AK1813" t="str">
        <f t="shared" si="892"/>
        <v>"hasMany"</v>
      </c>
      <c r="AL1813" t="str">
        <f t="shared" si="893"/>
        <v>"DG.ProductDg","describedObjects","DG.ItemDg","ofProduct","hasMany"</v>
      </c>
      <c r="AN1813">
        <f>COUNTIF(View_conceptual!G:G,L1813)</f>
        <v>0</v>
      </c>
      <c r="AO1813">
        <f>COUNTIF(View_conceptual!H:H,L1813)+COUNTIF(View_conceptual!I:I,N1813)</f>
        <v>0</v>
      </c>
      <c r="AQ1813" t="str">
        <f t="shared" si="894"/>
        <v/>
      </c>
      <c r="AR1813" t="str">
        <f t="shared" si="895"/>
        <v/>
      </c>
      <c r="AT1813">
        <f>COUNTIF(View_full!G:G,L1813)</f>
        <v>1</v>
      </c>
      <c r="AU1813">
        <f>COUNTIF(View_full!H:H,L1813)+COUNTIF(View_full!I:I,N1813)</f>
        <v>0</v>
      </c>
      <c r="AV1813">
        <f>COUNTIFS(Property_Manual!$A$2:$A$1206,Raw!L1813,Property_Manual!$B$2:$B$1206,Raw!M1813,Property_Manual!$C$2:$C$1206,Raw!N1813,Property_Manual!$D$2:$D$1206,Raw!O1813,Property_Manual!$F$2:$F$1206,"x")</f>
        <v>1</v>
      </c>
      <c r="AW1813" t="str">
        <f t="shared" si="896"/>
        <v/>
      </c>
      <c r="AX1813" t="str">
        <f t="shared" si="897"/>
        <v/>
      </c>
      <c r="AY1813" t="str">
        <f t="shared" si="898"/>
        <v>"DG.ProductDg","describedObjects","DG.ItemDg","ofProduct","hasMany"</v>
      </c>
    </row>
    <row r="1814" spans="1:51" x14ac:dyDescent="0.2">
      <c r="A1814" s="5" t="s">
        <v>1255</v>
      </c>
      <c r="B1814" s="5" t="s">
        <v>1207</v>
      </c>
      <c r="C1814" s="5" t="s">
        <v>526</v>
      </c>
      <c r="D1814" s="5" t="s">
        <v>229</v>
      </c>
      <c r="E1814" t="s">
        <v>1836</v>
      </c>
      <c r="F1814" s="5" t="s">
        <v>100</v>
      </c>
      <c r="G1814">
        <v>1</v>
      </c>
      <c r="I1814" t="s">
        <v>742</v>
      </c>
      <c r="J1814" s="5" t="s">
        <v>231</v>
      </c>
      <c r="K1814" s="5" t="s">
        <v>1830</v>
      </c>
      <c r="L1814" t="str">
        <f t="shared" si="868"/>
        <v>ProductDg</v>
      </c>
      <c r="M1814" t="str">
        <f t="shared" si="869"/>
        <v>manufacturer</v>
      </c>
      <c r="N1814" t="str">
        <f t="shared" si="870"/>
        <v>Organization</v>
      </c>
      <c r="O1814" t="str">
        <f t="shared" si="871"/>
        <v/>
      </c>
      <c r="P1814" t="str">
        <f t="shared" si="872"/>
        <v>Carrier|Company|PublicAuthority</v>
      </c>
      <c r="Q1814" t="str">
        <f t="shared" si="873"/>
        <v>Object</v>
      </c>
      <c r="R1814" t="str">
        <f t="shared" si="874"/>
        <v/>
      </c>
      <c r="S1814" t="str">
        <f t="shared" si="875"/>
        <v/>
      </c>
      <c r="T1814" t="str">
        <f t="shared" si="876"/>
        <v/>
      </c>
      <c r="U1814" t="str">
        <f t="shared" si="877"/>
        <v/>
      </c>
      <c r="V1814" t="str">
        <f t="shared" si="878"/>
        <v/>
      </c>
      <c r="W1814" t="str">
        <f>IF($A1814="Implicit","",COUNTIFS($C$8:C1814,C1814,$A$8:A1814,"Explicit"))</f>
        <v/>
      </c>
      <c r="X1814" t="str">
        <f t="shared" si="879"/>
        <v/>
      </c>
      <c r="Y1814" t="str">
        <f t="shared" si="880"/>
        <v/>
      </c>
      <c r="Z1814" t="str">
        <f t="shared" si="881"/>
        <v/>
      </c>
      <c r="AA1814" t="str">
        <f t="shared" si="882"/>
        <v/>
      </c>
      <c r="AB1814" t="str">
        <f t="shared" si="883"/>
        <v/>
      </c>
      <c r="AC1814" t="str">
        <f t="shared" si="884"/>
        <v/>
      </c>
      <c r="AD1814" t="str">
        <f t="shared" si="885"/>
        <v/>
      </c>
      <c r="AE1814" t="str">
        <f t="shared" si="886"/>
        <v/>
      </c>
      <c r="AF1814" t="str">
        <f t="shared" si="887"/>
        <v/>
      </c>
      <c r="AG1814" t="str">
        <f t="shared" si="888"/>
        <v>"DG.ProductDg"</v>
      </c>
      <c r="AH1814" t="str">
        <f t="shared" si="889"/>
        <v>"manufacturer"</v>
      </c>
      <c r="AI1814" t="str">
        <f t="shared" si="890"/>
        <v>"Agent.Organization"</v>
      </c>
      <c r="AJ1814" t="str">
        <f t="shared" si="891"/>
        <v>""</v>
      </c>
      <c r="AK1814" t="str">
        <f t="shared" si="892"/>
        <v>"hasOne"</v>
      </c>
      <c r="AL1814" t="str">
        <f t="shared" si="893"/>
        <v>"DG.ProductDg","manufacturer","Agent.Organization","","hasOne"</v>
      </c>
      <c r="AN1814">
        <f>COUNTIF(View_conceptual!G:G,L1814)</f>
        <v>0</v>
      </c>
      <c r="AO1814">
        <f>COUNTIF(View_conceptual!H:H,L1814)+COUNTIF(View_conceptual!I:I,N1814)</f>
        <v>0</v>
      </c>
      <c r="AQ1814" t="str">
        <f t="shared" si="894"/>
        <v/>
      </c>
      <c r="AR1814" t="str">
        <f t="shared" si="895"/>
        <v/>
      </c>
      <c r="AT1814">
        <f>COUNTIF(View_full!G:G,L1814)</f>
        <v>1</v>
      </c>
      <c r="AU1814">
        <f>COUNTIF(View_full!H:H,L1814)+COUNTIF(View_full!I:I,N1814)</f>
        <v>0</v>
      </c>
      <c r="AV1814">
        <f>COUNTIFS(Property_Manual!$A$2:$A$1206,Raw!L1814,Property_Manual!$B$2:$B$1206,Raw!M1814,Property_Manual!$C$2:$C$1206,Raw!N1814,Property_Manual!$D$2:$D$1206,Raw!O1814,Property_Manual!$F$2:$F$1206,"x")</f>
        <v>0</v>
      </c>
      <c r="AW1814" t="str">
        <f t="shared" si="896"/>
        <v/>
      </c>
      <c r="AX1814" t="str">
        <f t="shared" si="897"/>
        <v/>
      </c>
      <c r="AY1814" t="str">
        <f t="shared" si="898"/>
        <v/>
      </c>
    </row>
    <row r="1815" spans="1:51" x14ac:dyDescent="0.2">
      <c r="A1815" s="5" t="s">
        <v>1255</v>
      </c>
      <c r="B1815" s="5" t="s">
        <v>1207</v>
      </c>
      <c r="C1815" s="5" t="s">
        <v>526</v>
      </c>
      <c r="D1815" s="5" t="s">
        <v>229</v>
      </c>
      <c r="E1815" t="s">
        <v>1836</v>
      </c>
      <c r="F1815" s="5" t="s">
        <v>297</v>
      </c>
      <c r="G1815">
        <v>1</v>
      </c>
      <c r="I1815" t="s">
        <v>742</v>
      </c>
      <c r="J1815" s="5" t="s">
        <v>231</v>
      </c>
      <c r="K1815" s="5"/>
      <c r="L1815" t="str">
        <f t="shared" si="868"/>
        <v>ProductDg</v>
      </c>
      <c r="M1815" t="str">
        <f t="shared" si="869"/>
        <v>manufacturer</v>
      </c>
      <c r="N1815" t="str">
        <f t="shared" si="870"/>
        <v>Carrier</v>
      </c>
      <c r="O1815" t="str">
        <f t="shared" si="871"/>
        <v/>
      </c>
      <c r="P1815" t="str">
        <f t="shared" si="872"/>
        <v/>
      </c>
      <c r="Q1815" t="str">
        <f t="shared" si="873"/>
        <v>Object</v>
      </c>
      <c r="R1815" t="str">
        <f t="shared" si="874"/>
        <v/>
      </c>
      <c r="S1815" t="str">
        <f t="shared" si="875"/>
        <v/>
      </c>
      <c r="T1815" t="str">
        <f t="shared" si="876"/>
        <v/>
      </c>
      <c r="U1815" t="str">
        <f t="shared" si="877"/>
        <v/>
      </c>
      <c r="V1815" t="str">
        <f t="shared" si="878"/>
        <v/>
      </c>
      <c r="W1815" t="str">
        <f>IF($A1815="Implicit","",COUNTIFS($C$8:C1815,C1815,$A$8:A1815,"Explicit"))</f>
        <v/>
      </c>
      <c r="X1815" t="str">
        <f t="shared" si="879"/>
        <v/>
      </c>
      <c r="Y1815" t="str">
        <f t="shared" si="880"/>
        <v/>
      </c>
      <c r="Z1815" t="str">
        <f t="shared" si="881"/>
        <v/>
      </c>
      <c r="AA1815" t="str">
        <f t="shared" si="882"/>
        <v/>
      </c>
      <c r="AB1815" t="str">
        <f t="shared" si="883"/>
        <v/>
      </c>
      <c r="AC1815" t="str">
        <f t="shared" si="884"/>
        <v/>
      </c>
      <c r="AD1815" t="str">
        <f t="shared" si="885"/>
        <v/>
      </c>
      <c r="AE1815" t="str">
        <f t="shared" si="886"/>
        <v/>
      </c>
      <c r="AF1815" t="str">
        <f t="shared" si="887"/>
        <v/>
      </c>
      <c r="AG1815" t="str">
        <f t="shared" si="888"/>
        <v>"DG.ProductDg"</v>
      </c>
      <c r="AH1815" t="str">
        <f t="shared" si="889"/>
        <v>"manufacturer"</v>
      </c>
      <c r="AI1815" t="str">
        <f t="shared" si="890"/>
        <v>"Agent.Carrier"</v>
      </c>
      <c r="AJ1815" t="str">
        <f t="shared" si="891"/>
        <v>""</v>
      </c>
      <c r="AK1815" t="str">
        <f t="shared" si="892"/>
        <v>"hasOne"</v>
      </c>
      <c r="AL1815" t="str">
        <f t="shared" si="893"/>
        <v>"DG.ProductDg","manufacturer","Agent.Carrier","","hasOne"</v>
      </c>
      <c r="AN1815">
        <f>COUNTIF(View_conceptual!G:G,L1815)</f>
        <v>0</v>
      </c>
      <c r="AO1815">
        <f>COUNTIF(View_conceptual!H:H,L1815)+COUNTIF(View_conceptual!I:I,N1815)</f>
        <v>0</v>
      </c>
      <c r="AQ1815" t="str">
        <f t="shared" si="894"/>
        <v/>
      </c>
      <c r="AR1815" t="str">
        <f t="shared" si="895"/>
        <v/>
      </c>
      <c r="AT1815">
        <f>COUNTIF(View_full!G:G,L1815)</f>
        <v>1</v>
      </c>
      <c r="AU1815">
        <f>COUNTIF(View_full!H:H,L1815)+COUNTIF(View_full!I:I,N1815)</f>
        <v>0</v>
      </c>
      <c r="AV1815">
        <f>COUNTIFS(Property_Manual!$A$2:$A$1206,Raw!L1815,Property_Manual!$B$2:$B$1206,Raw!M1815,Property_Manual!$C$2:$C$1206,Raw!N1815,Property_Manual!$D$2:$D$1206,Raw!O1815,Property_Manual!$F$2:$F$1206,"x")</f>
        <v>0</v>
      </c>
      <c r="AW1815" t="str">
        <f t="shared" si="896"/>
        <v/>
      </c>
      <c r="AX1815" t="str">
        <f t="shared" si="897"/>
        <v/>
      </c>
      <c r="AY1815" t="str">
        <f t="shared" si="898"/>
        <v/>
      </c>
    </row>
    <row r="1816" spans="1:51" x14ac:dyDescent="0.2">
      <c r="A1816" s="5" t="s">
        <v>1255</v>
      </c>
      <c r="B1816" s="5" t="s">
        <v>1207</v>
      </c>
      <c r="C1816" s="5" t="s">
        <v>526</v>
      </c>
      <c r="D1816" s="5" t="s">
        <v>229</v>
      </c>
      <c r="E1816" t="s">
        <v>1836</v>
      </c>
      <c r="F1816" s="5" t="s">
        <v>230</v>
      </c>
      <c r="G1816">
        <v>1</v>
      </c>
      <c r="I1816" t="s">
        <v>742</v>
      </c>
      <c r="J1816" s="5" t="s">
        <v>231</v>
      </c>
      <c r="K1816" s="5" t="s">
        <v>297</v>
      </c>
      <c r="L1816" t="str">
        <f t="shared" si="868"/>
        <v>ProductDg</v>
      </c>
      <c r="M1816" t="str">
        <f t="shared" si="869"/>
        <v>manufacturer</v>
      </c>
      <c r="N1816" t="str">
        <f t="shared" si="870"/>
        <v>Company</v>
      </c>
      <c r="O1816" t="str">
        <f t="shared" si="871"/>
        <v/>
      </c>
      <c r="P1816" t="str">
        <f t="shared" si="872"/>
        <v>Carrier</v>
      </c>
      <c r="Q1816" t="str">
        <f t="shared" si="873"/>
        <v>Object</v>
      </c>
      <c r="R1816" t="str">
        <f t="shared" si="874"/>
        <v/>
      </c>
      <c r="S1816" t="str">
        <f t="shared" si="875"/>
        <v/>
      </c>
      <c r="T1816" t="str">
        <f t="shared" si="876"/>
        <v/>
      </c>
      <c r="U1816" t="str">
        <f t="shared" si="877"/>
        <v/>
      </c>
      <c r="V1816" t="str">
        <f t="shared" si="878"/>
        <v/>
      </c>
      <c r="W1816" t="str">
        <f>IF($A1816="Implicit","",COUNTIFS($C$8:C1816,C1816,$A$8:A1816,"Explicit"))</f>
        <v/>
      </c>
      <c r="X1816" t="str">
        <f t="shared" si="879"/>
        <v/>
      </c>
      <c r="Y1816" t="str">
        <f t="shared" si="880"/>
        <v/>
      </c>
      <c r="Z1816" t="str">
        <f t="shared" si="881"/>
        <v/>
      </c>
      <c r="AA1816" t="str">
        <f t="shared" si="882"/>
        <v/>
      </c>
      <c r="AB1816" t="str">
        <f t="shared" si="883"/>
        <v/>
      </c>
      <c r="AC1816" t="str">
        <f t="shared" si="884"/>
        <v/>
      </c>
      <c r="AD1816" t="str">
        <f t="shared" si="885"/>
        <v/>
      </c>
      <c r="AE1816" t="str">
        <f t="shared" si="886"/>
        <v/>
      </c>
      <c r="AF1816" t="str">
        <f t="shared" si="887"/>
        <v/>
      </c>
      <c r="AG1816" t="str">
        <f t="shared" si="888"/>
        <v>"DG.ProductDg"</v>
      </c>
      <c r="AH1816" t="str">
        <f t="shared" si="889"/>
        <v>"manufacturer"</v>
      </c>
      <c r="AI1816" t="str">
        <f t="shared" si="890"/>
        <v>"Agent.Company"</v>
      </c>
      <c r="AJ1816" t="str">
        <f t="shared" si="891"/>
        <v>""</v>
      </c>
      <c r="AK1816" t="str">
        <f t="shared" si="892"/>
        <v>"hasOne"</v>
      </c>
      <c r="AL1816" t="str">
        <f t="shared" si="893"/>
        <v>"DG.ProductDg","manufacturer","Agent.Company","","hasOne"</v>
      </c>
      <c r="AN1816">
        <f>COUNTIF(View_conceptual!G:G,L1816)</f>
        <v>0</v>
      </c>
      <c r="AO1816">
        <f>COUNTIF(View_conceptual!H:H,L1816)+COUNTIF(View_conceptual!I:I,N1816)</f>
        <v>0</v>
      </c>
      <c r="AQ1816" t="str">
        <f t="shared" si="894"/>
        <v/>
      </c>
      <c r="AR1816" t="str">
        <f t="shared" si="895"/>
        <v/>
      </c>
      <c r="AT1816">
        <f>COUNTIF(View_full!G:G,L1816)</f>
        <v>1</v>
      </c>
      <c r="AU1816">
        <f>COUNTIF(View_full!H:H,L1816)+COUNTIF(View_full!I:I,N1816)</f>
        <v>0</v>
      </c>
      <c r="AV1816">
        <f>COUNTIFS(Property_Manual!$A$2:$A$1206,Raw!L1816,Property_Manual!$B$2:$B$1206,Raw!M1816,Property_Manual!$C$2:$C$1206,Raw!N1816,Property_Manual!$D$2:$D$1206,Raw!O1816,Property_Manual!$F$2:$F$1206,"x")</f>
        <v>0</v>
      </c>
      <c r="AW1816" t="str">
        <f t="shared" si="896"/>
        <v/>
      </c>
      <c r="AX1816" t="str">
        <f t="shared" si="897"/>
        <v/>
      </c>
      <c r="AY1816" t="str">
        <f t="shared" si="898"/>
        <v/>
      </c>
    </row>
    <row r="1817" spans="1:51" x14ac:dyDescent="0.2">
      <c r="A1817" s="5" t="s">
        <v>1255</v>
      </c>
      <c r="B1817" s="5" t="s">
        <v>1207</v>
      </c>
      <c r="C1817" s="5" t="s">
        <v>526</v>
      </c>
      <c r="D1817" s="5" t="s">
        <v>229</v>
      </c>
      <c r="E1817" t="s">
        <v>1836</v>
      </c>
      <c r="F1817" s="5" t="s">
        <v>1132</v>
      </c>
      <c r="G1817">
        <v>1</v>
      </c>
      <c r="I1817" t="s">
        <v>742</v>
      </c>
      <c r="J1817" s="5" t="s">
        <v>231</v>
      </c>
      <c r="K1817" s="5"/>
      <c r="L1817" t="str">
        <f t="shared" si="868"/>
        <v>ProductDg</v>
      </c>
      <c r="M1817" t="str">
        <f t="shared" si="869"/>
        <v>manufacturer</v>
      </c>
      <c r="N1817" t="str">
        <f t="shared" si="870"/>
        <v>PublicAuthority</v>
      </c>
      <c r="O1817" t="str">
        <f t="shared" si="871"/>
        <v/>
      </c>
      <c r="P1817" t="str">
        <f t="shared" si="872"/>
        <v/>
      </c>
      <c r="Q1817" t="str">
        <f t="shared" si="873"/>
        <v>Object</v>
      </c>
      <c r="R1817" t="str">
        <f t="shared" si="874"/>
        <v/>
      </c>
      <c r="S1817" t="str">
        <f t="shared" si="875"/>
        <v/>
      </c>
      <c r="T1817" t="str">
        <f t="shared" si="876"/>
        <v/>
      </c>
      <c r="U1817" t="str">
        <f t="shared" si="877"/>
        <v/>
      </c>
      <c r="V1817" t="str">
        <f t="shared" si="878"/>
        <v/>
      </c>
      <c r="W1817" t="str">
        <f>IF($A1817="Implicit","",COUNTIFS($C$8:C1817,C1817,$A$8:A1817,"Explicit"))</f>
        <v/>
      </c>
      <c r="X1817" t="str">
        <f t="shared" si="879"/>
        <v/>
      </c>
      <c r="Y1817" t="str">
        <f t="shared" si="880"/>
        <v/>
      </c>
      <c r="Z1817" t="str">
        <f t="shared" si="881"/>
        <v/>
      </c>
      <c r="AA1817" t="str">
        <f t="shared" si="882"/>
        <v/>
      </c>
      <c r="AB1817" t="str">
        <f t="shared" si="883"/>
        <v/>
      </c>
      <c r="AC1817" t="str">
        <f t="shared" si="884"/>
        <v/>
      </c>
      <c r="AD1817" t="str">
        <f t="shared" si="885"/>
        <v/>
      </c>
      <c r="AE1817" t="str">
        <f t="shared" si="886"/>
        <v/>
      </c>
      <c r="AF1817" t="str">
        <f t="shared" si="887"/>
        <v/>
      </c>
      <c r="AG1817" t="str">
        <f t="shared" si="888"/>
        <v>"DG.ProductDg"</v>
      </c>
      <c r="AH1817" t="str">
        <f t="shared" si="889"/>
        <v>"manufacturer"</v>
      </c>
      <c r="AI1817" t="str">
        <f t="shared" si="890"/>
        <v>"Agent.PublicAuthority"</v>
      </c>
      <c r="AJ1817" t="str">
        <f t="shared" si="891"/>
        <v>""</v>
      </c>
      <c r="AK1817" t="str">
        <f t="shared" si="892"/>
        <v>"hasOne"</v>
      </c>
      <c r="AL1817" t="str">
        <f t="shared" si="893"/>
        <v>"DG.ProductDg","manufacturer","Agent.PublicAuthority","","hasOne"</v>
      </c>
      <c r="AN1817">
        <f>COUNTIF(View_conceptual!G:G,L1817)</f>
        <v>0</v>
      </c>
      <c r="AO1817">
        <f>COUNTIF(View_conceptual!H:H,L1817)+COUNTIF(View_conceptual!I:I,N1817)</f>
        <v>0</v>
      </c>
      <c r="AQ1817" t="str">
        <f t="shared" si="894"/>
        <v/>
      </c>
      <c r="AR1817" t="str">
        <f t="shared" si="895"/>
        <v/>
      </c>
      <c r="AT1817">
        <f>COUNTIF(View_full!G:G,L1817)</f>
        <v>1</v>
      </c>
      <c r="AU1817">
        <f>COUNTIF(View_full!H:H,L1817)+COUNTIF(View_full!I:I,N1817)</f>
        <v>0</v>
      </c>
      <c r="AV1817">
        <f>COUNTIFS(Property_Manual!$A$2:$A$1206,Raw!L1817,Property_Manual!$B$2:$B$1206,Raw!M1817,Property_Manual!$C$2:$C$1206,Raw!N1817,Property_Manual!$D$2:$D$1206,Raw!O1817,Property_Manual!$F$2:$F$1206,"x")</f>
        <v>0</v>
      </c>
      <c r="AW1817" t="str">
        <f t="shared" si="896"/>
        <v/>
      </c>
      <c r="AX1817" t="str">
        <f t="shared" si="897"/>
        <v/>
      </c>
      <c r="AY1817" t="str">
        <f t="shared" si="898"/>
        <v/>
      </c>
    </row>
    <row r="1818" spans="1:51" x14ac:dyDescent="0.2">
      <c r="A1818" s="5" t="s">
        <v>1255</v>
      </c>
      <c r="B1818" s="5" t="s">
        <v>1207</v>
      </c>
      <c r="C1818" s="5" t="s">
        <v>526</v>
      </c>
      <c r="D1818" s="5" t="s">
        <v>745</v>
      </c>
      <c r="E1818" t="s">
        <v>1197</v>
      </c>
      <c r="F1818" s="5" t="s">
        <v>2230</v>
      </c>
      <c r="G1818">
        <v>1</v>
      </c>
      <c r="I1818" t="s">
        <v>742</v>
      </c>
      <c r="J1818" s="5" t="s">
        <v>746</v>
      </c>
      <c r="K1818" s="5"/>
      <c r="L1818" t="str">
        <f t="shared" si="868"/>
        <v>ProductDg</v>
      </c>
      <c r="M1818" t="str">
        <f t="shared" si="869"/>
        <v>explosiveCompatibilityGroupCode</v>
      </c>
      <c r="N1818" t="str">
        <f t="shared" si="870"/>
        <v>ExplosiveCompatibilityGroupCode</v>
      </c>
      <c r="O1818" t="str">
        <f t="shared" si="871"/>
        <v/>
      </c>
      <c r="P1818" t="str">
        <f t="shared" si="872"/>
        <v/>
      </c>
      <c r="Q1818" t="str">
        <f t="shared" si="873"/>
        <v>Object</v>
      </c>
      <c r="R1818" t="str">
        <f t="shared" si="874"/>
        <v/>
      </c>
      <c r="S1818" t="str">
        <f t="shared" si="875"/>
        <v/>
      </c>
      <c r="T1818" t="str">
        <f t="shared" si="876"/>
        <v/>
      </c>
      <c r="U1818" t="str">
        <f t="shared" si="877"/>
        <v/>
      </c>
      <c r="V1818" t="str">
        <f t="shared" si="878"/>
        <v/>
      </c>
      <c r="W1818" t="str">
        <f>IF($A1818="Implicit","",COUNTIFS($C$8:C1818,C1818,$A$8:A1818,"Explicit"))</f>
        <v/>
      </c>
      <c r="X1818" t="str">
        <f t="shared" si="879"/>
        <v/>
      </c>
      <c r="Y1818" t="str">
        <f t="shared" si="880"/>
        <v/>
      </c>
      <c r="Z1818" t="str">
        <f t="shared" si="881"/>
        <v/>
      </c>
      <c r="AA1818" t="str">
        <f t="shared" si="882"/>
        <v/>
      </c>
      <c r="AB1818" t="str">
        <f t="shared" si="883"/>
        <v/>
      </c>
      <c r="AC1818" t="str">
        <f t="shared" si="884"/>
        <v/>
      </c>
      <c r="AD1818" t="str">
        <f t="shared" si="885"/>
        <v/>
      </c>
      <c r="AE1818" t="str">
        <f t="shared" si="886"/>
        <v/>
      </c>
      <c r="AF1818" t="str">
        <f t="shared" si="887"/>
        <v/>
      </c>
      <c r="AG1818" t="str">
        <f t="shared" si="888"/>
        <v>"DG.ProductDg"</v>
      </c>
      <c r="AH1818" t="str">
        <f t="shared" si="889"/>
        <v>"explosiveCompatibilityGroupCode"</v>
      </c>
      <c r="AI1818" t="str">
        <f t="shared" si="890"/>
        <v>"CodeList.ExplosiveCompatibilityGroupCode"</v>
      </c>
      <c r="AJ1818" t="str">
        <f t="shared" si="891"/>
        <v>""</v>
      </c>
      <c r="AK1818" t="str">
        <f t="shared" si="892"/>
        <v>"hasOne"</v>
      </c>
      <c r="AL1818" t="str">
        <f t="shared" si="893"/>
        <v>"DG.ProductDg","explosiveCompatibilityGroupCode","CodeList.ExplosiveCompatibilityGroupCode","","hasOne"</v>
      </c>
      <c r="AN1818">
        <f>COUNTIF(View_conceptual!G:G,L1818)</f>
        <v>0</v>
      </c>
      <c r="AO1818">
        <f>COUNTIF(View_conceptual!H:H,L1818)+COUNTIF(View_conceptual!I:I,N1818)</f>
        <v>0</v>
      </c>
      <c r="AQ1818" t="str">
        <f t="shared" si="894"/>
        <v/>
      </c>
      <c r="AR1818" t="str">
        <f t="shared" si="895"/>
        <v/>
      </c>
      <c r="AT1818">
        <f>COUNTIF(View_full!G:G,L1818)</f>
        <v>1</v>
      </c>
      <c r="AU1818">
        <f>COUNTIF(View_full!H:H,L1818)+COUNTIF(View_full!I:I,N1818)</f>
        <v>0</v>
      </c>
      <c r="AV1818">
        <f>COUNTIFS(Property_Manual!$A$2:$A$1206,Raw!L1818,Property_Manual!$B$2:$B$1206,Raw!M1818,Property_Manual!$C$2:$C$1206,Raw!N1818,Property_Manual!$D$2:$D$1206,Raw!O1818,Property_Manual!$F$2:$F$1206,"x")</f>
        <v>0</v>
      </c>
      <c r="AW1818" t="str">
        <f t="shared" si="896"/>
        <v/>
      </c>
      <c r="AX1818" t="str">
        <f t="shared" si="897"/>
        <v/>
      </c>
      <c r="AY1818" t="str">
        <f t="shared" si="898"/>
        <v/>
      </c>
    </row>
    <row r="1819" spans="1:51" x14ac:dyDescent="0.2">
      <c r="A1819" s="5" t="s">
        <v>1255</v>
      </c>
      <c r="B1819" s="5" t="s">
        <v>1207</v>
      </c>
      <c r="C1819" s="5" t="s">
        <v>526</v>
      </c>
      <c r="D1819" s="5" t="s">
        <v>747</v>
      </c>
      <c r="E1819" t="s">
        <v>1197</v>
      </c>
      <c r="F1819" s="5" t="s">
        <v>2231</v>
      </c>
      <c r="G1819">
        <v>1</v>
      </c>
      <c r="I1819" t="s">
        <v>742</v>
      </c>
      <c r="J1819" s="5" t="s">
        <v>748</v>
      </c>
      <c r="K1819" s="5"/>
      <c r="L1819" t="str">
        <f t="shared" si="868"/>
        <v>ProductDg</v>
      </c>
      <c r="M1819" t="str">
        <f t="shared" si="869"/>
        <v>packagingDangerLevelCode</v>
      </c>
      <c r="N1819" t="str">
        <f t="shared" si="870"/>
        <v>PackagingDangerLevelCode</v>
      </c>
      <c r="O1819" t="str">
        <f t="shared" si="871"/>
        <v/>
      </c>
      <c r="P1819" t="str">
        <f t="shared" si="872"/>
        <v/>
      </c>
      <c r="Q1819" t="str">
        <f t="shared" si="873"/>
        <v>Object</v>
      </c>
      <c r="R1819" t="str">
        <f t="shared" si="874"/>
        <v/>
      </c>
      <c r="S1819" t="str">
        <f t="shared" si="875"/>
        <v/>
      </c>
      <c r="T1819" t="str">
        <f t="shared" si="876"/>
        <v/>
      </c>
      <c r="U1819" t="str">
        <f t="shared" si="877"/>
        <v/>
      </c>
      <c r="V1819" t="str">
        <f t="shared" si="878"/>
        <v/>
      </c>
      <c r="W1819" t="str">
        <f>IF($A1819="Implicit","",COUNTIFS($C$8:C1819,C1819,$A$8:A1819,"Explicit"))</f>
        <v/>
      </c>
      <c r="X1819" t="str">
        <f t="shared" si="879"/>
        <v/>
      </c>
      <c r="Y1819" t="str">
        <f t="shared" si="880"/>
        <v/>
      </c>
      <c r="Z1819" t="str">
        <f t="shared" si="881"/>
        <v/>
      </c>
      <c r="AA1819" t="str">
        <f t="shared" si="882"/>
        <v/>
      </c>
      <c r="AB1819" t="str">
        <f t="shared" si="883"/>
        <v/>
      </c>
      <c r="AC1819" t="str">
        <f t="shared" si="884"/>
        <v/>
      </c>
      <c r="AD1819" t="str">
        <f t="shared" si="885"/>
        <v/>
      </c>
      <c r="AE1819" t="str">
        <f t="shared" si="886"/>
        <v/>
      </c>
      <c r="AF1819" t="str">
        <f t="shared" si="887"/>
        <v/>
      </c>
      <c r="AG1819" t="str">
        <f t="shared" si="888"/>
        <v>"DG.ProductDg"</v>
      </c>
      <c r="AH1819" t="str">
        <f t="shared" si="889"/>
        <v>"packagingDangerLevelCode"</v>
      </c>
      <c r="AI1819" t="str">
        <f t="shared" si="890"/>
        <v>"CodeList.PackagingDangerLevelCode"</v>
      </c>
      <c r="AJ1819" t="str">
        <f t="shared" si="891"/>
        <v>""</v>
      </c>
      <c r="AK1819" t="str">
        <f t="shared" si="892"/>
        <v>"hasOne"</v>
      </c>
      <c r="AL1819" t="str">
        <f t="shared" si="893"/>
        <v>"DG.ProductDg","packagingDangerLevelCode","CodeList.PackagingDangerLevelCode","","hasOne"</v>
      </c>
      <c r="AN1819">
        <f>COUNTIF(View_conceptual!G:G,L1819)</f>
        <v>0</v>
      </c>
      <c r="AO1819">
        <f>COUNTIF(View_conceptual!H:H,L1819)+COUNTIF(View_conceptual!I:I,N1819)</f>
        <v>0</v>
      </c>
      <c r="AQ1819" t="str">
        <f t="shared" si="894"/>
        <v/>
      </c>
      <c r="AR1819" t="str">
        <f t="shared" si="895"/>
        <v/>
      </c>
      <c r="AT1819">
        <f>COUNTIF(View_full!G:G,L1819)</f>
        <v>1</v>
      </c>
      <c r="AU1819">
        <f>COUNTIF(View_full!H:H,L1819)+COUNTIF(View_full!I:I,N1819)</f>
        <v>0</v>
      </c>
      <c r="AV1819">
        <f>COUNTIFS(Property_Manual!$A$2:$A$1206,Raw!L1819,Property_Manual!$B$2:$B$1206,Raw!M1819,Property_Manual!$C$2:$C$1206,Raw!N1819,Property_Manual!$D$2:$D$1206,Raw!O1819,Property_Manual!$F$2:$F$1206,"x")</f>
        <v>0</v>
      </c>
      <c r="AW1819" t="str">
        <f t="shared" si="896"/>
        <v/>
      </c>
      <c r="AX1819" t="str">
        <f t="shared" si="897"/>
        <v/>
      </c>
      <c r="AY1819" t="str">
        <f t="shared" si="898"/>
        <v/>
      </c>
    </row>
    <row r="1820" spans="1:51" x14ac:dyDescent="0.2">
      <c r="A1820" s="5" t="s">
        <v>1254</v>
      </c>
      <c r="B1820" s="5" t="s">
        <v>1207</v>
      </c>
      <c r="C1820" s="5" t="s">
        <v>526</v>
      </c>
      <c r="D1820" s="5" t="s">
        <v>40</v>
      </c>
      <c r="E1820" t="s">
        <v>1212</v>
      </c>
      <c r="F1820" s="5" t="s">
        <v>41</v>
      </c>
      <c r="I1820" t="s">
        <v>742</v>
      </c>
      <c r="J1820" s="5" t="s">
        <v>42</v>
      </c>
      <c r="K1820" s="5"/>
      <c r="L1820" t="str">
        <f t="shared" si="868"/>
        <v>ProductDg</v>
      </c>
      <c r="M1820" t="str">
        <f t="shared" si="869"/>
        <v>events</v>
      </c>
      <c r="N1820" t="str">
        <f t="shared" si="870"/>
        <v>LogisticsEvent</v>
      </c>
      <c r="O1820" t="str">
        <f t="shared" si="871"/>
        <v/>
      </c>
      <c r="P1820" t="str">
        <f t="shared" si="872"/>
        <v/>
      </c>
      <c r="Q1820" t="str">
        <f t="shared" si="873"/>
        <v>Object</v>
      </c>
      <c r="R1820" t="str">
        <f t="shared" si="874"/>
        <v>"DG"</v>
      </c>
      <c r="S1820" t="str">
        <f t="shared" si="875"/>
        <v>"ProductDg"</v>
      </c>
      <c r="T1820" t="str">
        <f t="shared" si="876"/>
        <v>"events"</v>
      </c>
      <c r="U1820" t="str">
        <f t="shared" si="877"/>
        <v>"Event"</v>
      </c>
      <c r="V1820" t="str">
        <f t="shared" si="878"/>
        <v>"LogisticsEvent"</v>
      </c>
      <c r="W1820">
        <f>IF($A1820="Implicit","",COUNTIFS($C$8:C1820,C1820,$A$8:A1820,"Explicit"))</f>
        <v>8</v>
      </c>
      <c r="X1820" t="str">
        <f t="shared" si="879"/>
        <v>"Dangerous Goods subtype of Product"</v>
      </c>
      <c r="Y1820" t="str">
        <f t="shared" si="880"/>
        <v>"Events object"</v>
      </c>
      <c r="Z1820" t="str">
        <f t="shared" si="881"/>
        <v>"true"</v>
      </c>
      <c r="AA1820" t="str">
        <f t="shared" si="882"/>
        <v>"false"</v>
      </c>
      <c r="AB1820" t="str">
        <f t="shared" si="883"/>
        <v>""</v>
      </c>
      <c r="AC1820" t="str">
        <f t="shared" si="884"/>
        <v>"https://onerecord.iata.org/ns/cargo#ProductDg"</v>
      </c>
      <c r="AD1820" t="str">
        <f t="shared" si="885"/>
        <v>"https://onerecord.iata.org/ns/cargo#events"</v>
      </c>
      <c r="AE1820" t="str">
        <f t="shared" si="886"/>
        <v>"https://onerecord.iata.org/ns/cargo#LogisticsEvent"</v>
      </c>
      <c r="AF1820" t="str">
        <f t="shared" si="887"/>
        <v>"DG","ProductDg","events","Event","LogisticsEvent",8,"Dangerous Goods subtype of Product","Events object","true","false","","https://onerecord.iata.org/ns/cargo#ProductDg","https://onerecord.iata.org/ns/cargo#events","https://onerecord.iata.org/ns/cargo#LogisticsEvent"</v>
      </c>
      <c r="AG1820" t="str">
        <f t="shared" si="888"/>
        <v>"DG.ProductDg"</v>
      </c>
      <c r="AH1820" t="str">
        <f t="shared" si="889"/>
        <v>"events"</v>
      </c>
      <c r="AI1820" t="str">
        <f t="shared" si="890"/>
        <v>"Event.LogisticsEvent"</v>
      </c>
      <c r="AJ1820" t="str">
        <f t="shared" si="891"/>
        <v>""</v>
      </c>
      <c r="AK1820" t="str">
        <f t="shared" si="892"/>
        <v>"hasMany"</v>
      </c>
      <c r="AL1820" t="str">
        <f t="shared" si="893"/>
        <v>"DG.ProductDg","events","Event.LogisticsEvent","","hasMany"</v>
      </c>
      <c r="AN1820">
        <f>COUNTIF(View_conceptual!G:G,L1820)</f>
        <v>0</v>
      </c>
      <c r="AO1820">
        <f>COUNTIF(View_conceptual!H:H,L1820)+COUNTIF(View_conceptual!I:I,N1820)</f>
        <v>0</v>
      </c>
      <c r="AQ1820" t="str">
        <f t="shared" si="894"/>
        <v/>
      </c>
      <c r="AR1820" t="str">
        <f t="shared" si="895"/>
        <v/>
      </c>
      <c r="AT1820">
        <f>COUNTIF(View_full!G:G,L1820)</f>
        <v>1</v>
      </c>
      <c r="AU1820">
        <f>COUNTIF(View_full!H:H,L1820)+COUNTIF(View_full!I:I,N1820)</f>
        <v>0</v>
      </c>
      <c r="AV1820">
        <f>COUNTIFS(Property_Manual!$A$2:$A$1206,Raw!L1820,Property_Manual!$B$2:$B$1206,Raw!M1820,Property_Manual!$C$2:$C$1206,Raw!N1820,Property_Manual!$D$2:$D$1206,Raw!O1820,Property_Manual!$F$2:$F$1206,"x")</f>
        <v>0</v>
      </c>
      <c r="AW1820" t="str">
        <f t="shared" si="896"/>
        <v>"DG","ProductDg","events","Event","LogisticsEvent",8,"Dangerous Goods subtype of Product","Events object","true","false","","https://onerecord.iata.org/ns/cargo#ProductDg","https://onerecord.iata.org/ns/cargo#events","https://onerecord.iata.org/ns/cargo#LogisticsEvent"</v>
      </c>
      <c r="AX1820" t="str">
        <f t="shared" si="897"/>
        <v/>
      </c>
      <c r="AY1820" t="str">
        <f t="shared" si="898"/>
        <v/>
      </c>
    </row>
    <row r="1821" spans="1:51" x14ac:dyDescent="0.2">
      <c r="A1821" s="5" t="s">
        <v>1254</v>
      </c>
      <c r="B1821" s="5" t="s">
        <v>1207</v>
      </c>
      <c r="C1821" s="5" t="s">
        <v>526</v>
      </c>
      <c r="D1821" s="5" t="s">
        <v>46</v>
      </c>
      <c r="F1821" s="5" t="s">
        <v>47</v>
      </c>
      <c r="G1821">
        <v>1</v>
      </c>
      <c r="I1821" t="s">
        <v>742</v>
      </c>
      <c r="J1821" s="5" t="s">
        <v>48</v>
      </c>
      <c r="K1821" s="5"/>
      <c r="L1821" t="str">
        <f t="shared" si="868"/>
        <v>ProductDg</v>
      </c>
      <c r="M1821" t="str">
        <f t="shared" si="869"/>
        <v>skeletonIndicator</v>
      </c>
      <c r="N1821" t="str">
        <f t="shared" si="870"/>
        <v>boolean</v>
      </c>
      <c r="O1821" t="str">
        <f t="shared" si="871"/>
        <v/>
      </c>
      <c r="P1821" t="str">
        <f t="shared" si="872"/>
        <v/>
      </c>
      <c r="Q1821" t="str">
        <f t="shared" si="873"/>
        <v>Object</v>
      </c>
      <c r="R1821" t="str">
        <f t="shared" si="874"/>
        <v>"DG"</v>
      </c>
      <c r="S1821" t="str">
        <f t="shared" si="875"/>
        <v>"ProductDg"</v>
      </c>
      <c r="T1821" t="str">
        <f t="shared" si="876"/>
        <v>"skeletonIndicator"</v>
      </c>
      <c r="U1821" t="str">
        <f t="shared" si="877"/>
        <v>""</v>
      </c>
      <c r="V1821" t="str">
        <f t="shared" si="878"/>
        <v>"boolean"</v>
      </c>
      <c r="W1821">
        <f>IF($A1821="Implicit","",COUNTIFS($C$8:C1821,C1821,$A$8:A1821,"Explicit"))</f>
        <v>9</v>
      </c>
      <c r="X1821" t="str">
        <f t="shared" si="879"/>
        <v>"Dangerous Goods subtype of Product"</v>
      </c>
      <c r="Y1821" t="str">
        <f t="shared" si="880"/>
        <v>"Indicator whether a logistics object is a skeleton object"</v>
      </c>
      <c r="Z1821" t="str">
        <f t="shared" si="881"/>
        <v>"false"</v>
      </c>
      <c r="AA1821" t="str">
        <f t="shared" si="882"/>
        <v>"false"</v>
      </c>
      <c r="AB1821" t="str">
        <f t="shared" si="883"/>
        <v>""</v>
      </c>
      <c r="AC1821" t="str">
        <f t="shared" si="884"/>
        <v>"https://onerecord.iata.org/ns/cargo#ProductDg"</v>
      </c>
      <c r="AD1821" t="str">
        <f t="shared" si="885"/>
        <v>"https://onerecord.iata.org/ns/cargo#skeletonIndicator"</v>
      </c>
      <c r="AE1821" t="str">
        <f t="shared" si="886"/>
        <v>"http://www.w3.org/2001/XMLSchema#boolean"</v>
      </c>
      <c r="AF1821" t="str">
        <f t="shared" si="887"/>
        <v>"DG","ProductDg","skeletonIndicator","","boolean",9,"Dangerous Goods subtype of Product","Indicator whether a logistics object is a skeleton object","false","false","","https://onerecord.iata.org/ns/cargo#ProductDg","https://onerecord.iata.org/ns/cargo#skeletonIndicator","http://www.w3.org/2001/XMLSchema#boolean"</v>
      </c>
      <c r="AG1821" t="str">
        <f t="shared" si="888"/>
        <v>"DG.ProductDg"</v>
      </c>
      <c r="AH1821" t="str">
        <f t="shared" si="889"/>
        <v>"skeletonIndicator"</v>
      </c>
      <c r="AI1821" t="str">
        <f t="shared" si="890"/>
        <v>".boolean"</v>
      </c>
      <c r="AJ1821" t="str">
        <f t="shared" si="891"/>
        <v>""</v>
      </c>
      <c r="AK1821" t="str">
        <f t="shared" si="892"/>
        <v>"hasOne"</v>
      </c>
      <c r="AL1821" t="str">
        <f t="shared" si="893"/>
        <v>"DG.ProductDg","skeletonIndicator",".boolean","","hasOne"</v>
      </c>
      <c r="AN1821">
        <f>COUNTIF(View_conceptual!G:G,L1821)</f>
        <v>0</v>
      </c>
      <c r="AO1821">
        <f>COUNTIF(View_conceptual!H:H,L1821)+COUNTIF(View_conceptual!I:I,N1821)</f>
        <v>0</v>
      </c>
      <c r="AQ1821" t="str">
        <f t="shared" si="894"/>
        <v/>
      </c>
      <c r="AR1821" t="str">
        <f t="shared" si="895"/>
        <v/>
      </c>
      <c r="AT1821">
        <f>COUNTIF(View_full!G:G,L1821)</f>
        <v>1</v>
      </c>
      <c r="AU1821">
        <f>COUNTIF(View_full!H:H,L1821)+COUNTIF(View_full!I:I,N1821)</f>
        <v>0</v>
      </c>
      <c r="AV1821">
        <f>COUNTIFS(Property_Manual!$A$2:$A$1206,Raw!L1821,Property_Manual!$B$2:$B$1206,Raw!M1821,Property_Manual!$C$2:$C$1206,Raw!N1821,Property_Manual!$D$2:$D$1206,Raw!O1821,Property_Manual!$F$2:$F$1206,"x")</f>
        <v>0</v>
      </c>
      <c r="AW1821" t="str">
        <f t="shared" si="896"/>
        <v>"DG","ProductDg","skeletonIndicator","","boolean",9,"Dangerous Goods subtype of Product","Indicator whether a logistics object is a skeleton object","false","false","","https://onerecord.iata.org/ns/cargo#ProductDg","https://onerecord.iata.org/ns/cargo#skeletonIndicator","http://www.w3.org/2001/XMLSchema#boolean"</v>
      </c>
      <c r="AX1821" t="str">
        <f t="shared" si="897"/>
        <v/>
      </c>
      <c r="AY1821" t="str">
        <f t="shared" si="898"/>
        <v/>
      </c>
    </row>
    <row r="1822" spans="1:51" x14ac:dyDescent="0.2">
      <c r="A1822" s="5" t="s">
        <v>1254</v>
      </c>
      <c r="B1822" s="5" t="s">
        <v>1207</v>
      </c>
      <c r="C1822" s="5" t="s">
        <v>526</v>
      </c>
      <c r="D1822" s="5" t="s">
        <v>536</v>
      </c>
      <c r="E1822" t="s">
        <v>1196</v>
      </c>
      <c r="F1822" s="5" t="s">
        <v>223</v>
      </c>
      <c r="I1822" t="s">
        <v>742</v>
      </c>
      <c r="J1822" s="5" t="s">
        <v>537</v>
      </c>
      <c r="K1822" s="5" t="s">
        <v>3150</v>
      </c>
      <c r="L1822" t="str">
        <f t="shared" si="868"/>
        <v>ProductDg</v>
      </c>
      <c r="M1822" t="str">
        <f t="shared" si="869"/>
        <v>describedObjects</v>
      </c>
      <c r="N1822" t="str">
        <f t="shared" si="870"/>
        <v>PhysicalLogisticsObject</v>
      </c>
      <c r="O1822" t="str">
        <f t="shared" si="871"/>
        <v/>
      </c>
      <c r="P1822" t="str">
        <f t="shared" si="872"/>
        <v>Piece|Location|IotDevice|LoadingMaterial|Sensor|PieceLiveAnimals|Item|LoadingUnit|TransportMeans|ULD|PieceDg|ItemDg</v>
      </c>
      <c r="Q1822" t="str">
        <f t="shared" si="873"/>
        <v>Object</v>
      </c>
      <c r="R1822" t="str">
        <f t="shared" si="874"/>
        <v>"DG"</v>
      </c>
      <c r="S1822" t="str">
        <f t="shared" si="875"/>
        <v>"ProductDg"</v>
      </c>
      <c r="T1822" t="str">
        <f t="shared" si="876"/>
        <v>"describedObjects"</v>
      </c>
      <c r="U1822" t="str">
        <f t="shared" si="877"/>
        <v>"Abstract"</v>
      </c>
      <c r="V1822" t="str">
        <f t="shared" si="878"/>
        <v>"PhysicalLogisticsObject"</v>
      </c>
      <c r="W1822">
        <f>IF($A1822="Implicit","",COUNTIFS($C$8:C1822,C1822,$A$8:A1822,"Explicit"))</f>
        <v>10</v>
      </c>
      <c r="X1822" t="str">
        <f t="shared" si="879"/>
        <v>"Dangerous Goods subtype of Product"</v>
      </c>
      <c r="Y1822" t="str">
        <f t="shared" si="880"/>
        <v>"Reference to the Items or Pieces in which the product can be found."</v>
      </c>
      <c r="Z1822" t="str">
        <f t="shared" si="881"/>
        <v>"true"</v>
      </c>
      <c r="AA1822" t="str">
        <f t="shared" si="882"/>
        <v>"false"</v>
      </c>
      <c r="AB1822" t="str">
        <f t="shared" si="883"/>
        <v>"Piece|Location|IotDevice|LoadingMaterial|Sensor|PieceLiveAnimals|Item|LoadingUnit|TransportMeans|ULD|PieceDg|ItemDg"</v>
      </c>
      <c r="AC1822" t="str">
        <f t="shared" si="884"/>
        <v>"https://onerecord.iata.org/ns/cargo#ProductDg"</v>
      </c>
      <c r="AD1822" t="str">
        <f t="shared" si="885"/>
        <v>"https://onerecord.iata.org/ns/cargo#describedObjects"</v>
      </c>
      <c r="AE1822" t="str">
        <f t="shared" si="886"/>
        <v>"https://onerecord.iata.org/ns/cargo#PhysicalLogisticsObject"</v>
      </c>
      <c r="AF1822" t="str">
        <f t="shared" si="887"/>
        <v>"DG","ProductDg","describedObjects","Abstract","PhysicalLogisticsObject",10,"Dangerous Goods subtype of Product","Reference to the Items or Pieces in which the product can be found.","true","false","Piece|Location|IotDevice|LoadingMaterial|Sensor|PieceLiveAnimals|Item|LoadingUnit|TransportMeans|ULD|PieceDg|ItemDg","https://onerecord.iata.org/ns/cargo#ProductDg","https://onerecord.iata.org/ns/cargo#describedObjects","https://onerecord.iata.org/ns/cargo#PhysicalLogisticsObject"</v>
      </c>
      <c r="AG1822" t="str">
        <f t="shared" si="888"/>
        <v>"DG.ProductDg"</v>
      </c>
      <c r="AH1822" t="str">
        <f t="shared" si="889"/>
        <v>"describedObjects"</v>
      </c>
      <c r="AI1822" t="str">
        <f t="shared" si="890"/>
        <v>"Abstract.PhysicalLogisticsObject"</v>
      </c>
      <c r="AJ1822" t="str">
        <f t="shared" si="891"/>
        <v>""</v>
      </c>
      <c r="AK1822" t="str">
        <f t="shared" si="892"/>
        <v>"hasMany"</v>
      </c>
      <c r="AL1822" t="str">
        <f t="shared" si="893"/>
        <v>"DG.ProductDg","describedObjects","Abstract.PhysicalLogisticsObject","","hasMany"</v>
      </c>
      <c r="AN1822">
        <f>COUNTIF(View_conceptual!G:G,L1822)</f>
        <v>0</v>
      </c>
      <c r="AO1822">
        <f>COUNTIF(View_conceptual!H:H,L1822)+COUNTIF(View_conceptual!I:I,N1822)</f>
        <v>0</v>
      </c>
      <c r="AQ1822" t="str">
        <f t="shared" si="894"/>
        <v/>
      </c>
      <c r="AR1822" t="str">
        <f t="shared" si="895"/>
        <v/>
      </c>
      <c r="AT1822">
        <f>COUNTIF(View_full!G:G,L1822)</f>
        <v>1</v>
      </c>
      <c r="AU1822">
        <f>COUNTIF(View_full!H:H,L1822)+COUNTIF(View_full!I:I,N1822)</f>
        <v>0</v>
      </c>
      <c r="AV1822">
        <f>COUNTIFS(Property_Manual!$A$2:$A$1206,Raw!L1822,Property_Manual!$B$2:$B$1206,Raw!M1822,Property_Manual!$C$2:$C$1206,Raw!N1822,Property_Manual!$D$2:$D$1206,Raw!O1822,Property_Manual!$F$2:$F$1206,"x")</f>
        <v>0</v>
      </c>
      <c r="AW1822" t="str">
        <f t="shared" si="896"/>
        <v>"DG","ProductDg","describedObjects","Abstract","PhysicalLogisticsObject",10,"Dangerous Goods subtype of Product","Reference to the Items or Pieces in which the product can be found.","true","false","Piece|Location|IotDevice|LoadingMaterial|Sensor|PieceLiveAnimals|Item|LoadingUnit|TransportMeans|ULD|PieceDg|ItemDg","https://onerecord.iata.org/ns/cargo#ProductDg","https://onerecord.iata.org/ns/cargo#describedObjects","https://onerecord.iata.org/ns/cargo#PhysicalLogisticsObject"</v>
      </c>
      <c r="AX1822" t="str">
        <f t="shared" si="897"/>
        <v/>
      </c>
      <c r="AY1822" t="str">
        <f t="shared" si="898"/>
        <v/>
      </c>
    </row>
    <row r="1823" spans="1:51" x14ac:dyDescent="0.2">
      <c r="A1823" s="5" t="s">
        <v>1254</v>
      </c>
      <c r="B1823" s="5" t="s">
        <v>1207</v>
      </c>
      <c r="C1823" s="5" t="s">
        <v>526</v>
      </c>
      <c r="D1823" s="5" t="s">
        <v>540</v>
      </c>
      <c r="E1823" t="s">
        <v>49</v>
      </c>
      <c r="F1823" s="5" t="s">
        <v>541</v>
      </c>
      <c r="I1823" t="s">
        <v>742</v>
      </c>
      <c r="J1823" s="5" t="s">
        <v>2229</v>
      </c>
      <c r="K1823" s="5"/>
      <c r="L1823" t="str">
        <f t="shared" si="868"/>
        <v>ProductDg</v>
      </c>
      <c r="M1823" t="str">
        <f t="shared" si="869"/>
        <v>otherCharacteristics</v>
      </c>
      <c r="N1823" t="str">
        <f t="shared" si="870"/>
        <v>Characteristic</v>
      </c>
      <c r="O1823" t="str">
        <f t="shared" si="871"/>
        <v/>
      </c>
      <c r="P1823" t="str">
        <f t="shared" si="872"/>
        <v/>
      </c>
      <c r="Q1823" t="str">
        <f t="shared" si="873"/>
        <v>Object</v>
      </c>
      <c r="R1823" t="str">
        <f t="shared" si="874"/>
        <v>"DG"</v>
      </c>
      <c r="S1823" t="str">
        <f t="shared" si="875"/>
        <v>"ProductDg"</v>
      </c>
      <c r="T1823" t="str">
        <f t="shared" si="876"/>
        <v>"otherCharacteristics"</v>
      </c>
      <c r="U1823" t="str">
        <f t="shared" si="877"/>
        <v>"Embedded"</v>
      </c>
      <c r="V1823" t="str">
        <f t="shared" si="878"/>
        <v>"Characteristic"</v>
      </c>
      <c r="W1823">
        <f>IF($A1823="Implicit","",COUNTIFS($C$8:C1823,C1823,$A$8:A1823,"Explicit"))</f>
        <v>11</v>
      </c>
      <c r="X1823" t="str">
        <f t="shared" si="879"/>
        <v>"Dangerous Goods subtype of Product"</v>
      </c>
      <c r="Y1823" t="str">
        <f t="shared" si="880"/>
        <v>"Characteristics of the product"</v>
      </c>
      <c r="Z1823" t="str">
        <f t="shared" si="881"/>
        <v>"true"</v>
      </c>
      <c r="AA1823" t="str">
        <f t="shared" si="882"/>
        <v>"false"</v>
      </c>
      <c r="AB1823" t="str">
        <f t="shared" si="883"/>
        <v>""</v>
      </c>
      <c r="AC1823" t="str">
        <f t="shared" si="884"/>
        <v>"https://onerecord.iata.org/ns/cargo#ProductDg"</v>
      </c>
      <c r="AD1823" t="str">
        <f t="shared" si="885"/>
        <v>"https://onerecord.iata.org/ns/cargo#otherCharacteristics"</v>
      </c>
      <c r="AE1823" t="str">
        <f t="shared" si="886"/>
        <v>"https://onerecord.iata.org/ns/cargo#Characteristic"</v>
      </c>
      <c r="AF1823" t="str">
        <f t="shared" si="887"/>
        <v>"DG","ProductDg","otherCharacteristics","Embedded","Characteristic",11,"Dangerous Goods subtype of Product","Characteristics of the product","true","false","","https://onerecord.iata.org/ns/cargo#ProductDg","https://onerecord.iata.org/ns/cargo#otherCharacteristics","https://onerecord.iata.org/ns/cargo#Characteristic"</v>
      </c>
      <c r="AG1823" t="str">
        <f t="shared" si="888"/>
        <v>"DG.ProductDg"</v>
      </c>
      <c r="AH1823" t="str">
        <f t="shared" si="889"/>
        <v>"otherCharacteristics"</v>
      </c>
      <c r="AI1823" t="str">
        <f t="shared" si="890"/>
        <v>"Embedded.Characteristic"</v>
      </c>
      <c r="AJ1823" t="str">
        <f t="shared" si="891"/>
        <v>""</v>
      </c>
      <c r="AK1823" t="str">
        <f t="shared" si="892"/>
        <v>"hasMany"</v>
      </c>
      <c r="AL1823" t="str">
        <f t="shared" si="893"/>
        <v>"DG.ProductDg","otherCharacteristics","Embedded.Characteristic","","hasMany"</v>
      </c>
      <c r="AN1823">
        <f>COUNTIF(View_conceptual!G:G,L1823)</f>
        <v>0</v>
      </c>
      <c r="AO1823">
        <f>COUNTIF(View_conceptual!H:H,L1823)+COUNTIF(View_conceptual!I:I,N1823)</f>
        <v>1</v>
      </c>
      <c r="AQ1823" t="str">
        <f t="shared" si="894"/>
        <v/>
      </c>
      <c r="AR1823" t="str">
        <f t="shared" si="895"/>
        <v/>
      </c>
      <c r="AT1823">
        <f>COUNTIF(View_full!G:G,L1823)</f>
        <v>1</v>
      </c>
      <c r="AU1823">
        <f>COUNTIF(View_full!H:H,L1823)+COUNTIF(View_full!I:I,N1823)</f>
        <v>1</v>
      </c>
      <c r="AV1823">
        <f>COUNTIFS(Property_Manual!$A$2:$A$1206,Raw!L1823,Property_Manual!$B$2:$B$1206,Raw!M1823,Property_Manual!$C$2:$C$1206,Raw!N1823,Property_Manual!$D$2:$D$1206,Raw!O1823,Property_Manual!$F$2:$F$1206,"x")</f>
        <v>0</v>
      </c>
      <c r="AW1823" t="str">
        <f t="shared" si="896"/>
        <v>"DG","ProductDg","otherCharacteristics","Embedded","Characteristic",11,"Dangerous Goods subtype of Product","Characteristics of the product","true","false","","https://onerecord.iata.org/ns/cargo#ProductDg","https://onerecord.iata.org/ns/cargo#otherCharacteristics","https://onerecord.iata.org/ns/cargo#Characteristic"</v>
      </c>
      <c r="AX1823" t="str">
        <f t="shared" si="897"/>
        <v/>
      </c>
      <c r="AY1823" t="str">
        <f t="shared" si="898"/>
        <v/>
      </c>
    </row>
    <row r="1824" spans="1:51" x14ac:dyDescent="0.2">
      <c r="A1824" s="5" t="s">
        <v>1254</v>
      </c>
      <c r="B1824" s="5" t="s">
        <v>1207</v>
      </c>
      <c r="C1824" s="5" t="s">
        <v>526</v>
      </c>
      <c r="D1824" s="5" t="s">
        <v>145</v>
      </c>
      <c r="E1824" t="s">
        <v>49</v>
      </c>
      <c r="F1824" s="5" t="s">
        <v>146</v>
      </c>
      <c r="I1824" t="s">
        <v>742</v>
      </c>
      <c r="J1824" s="5" t="s">
        <v>147</v>
      </c>
      <c r="K1824" s="5"/>
      <c r="L1824" t="str">
        <f t="shared" si="868"/>
        <v>ProductDg</v>
      </c>
      <c r="M1824" t="str">
        <f t="shared" si="869"/>
        <v>otherIdentifiers</v>
      </c>
      <c r="N1824" t="str">
        <f t="shared" si="870"/>
        <v>OtherIdentifier</v>
      </c>
      <c r="O1824" t="str">
        <f t="shared" si="871"/>
        <v/>
      </c>
      <c r="P1824" t="str">
        <f t="shared" si="872"/>
        <v/>
      </c>
      <c r="Q1824" t="str">
        <f t="shared" si="873"/>
        <v>Object</v>
      </c>
      <c r="R1824" t="str">
        <f t="shared" si="874"/>
        <v>"DG"</v>
      </c>
      <c r="S1824" t="str">
        <f t="shared" si="875"/>
        <v>"ProductDg"</v>
      </c>
      <c r="T1824" t="str">
        <f t="shared" si="876"/>
        <v>"otherIdentifiers"</v>
      </c>
      <c r="U1824" t="str">
        <f t="shared" si="877"/>
        <v>"Embedded"</v>
      </c>
      <c r="V1824" t="str">
        <f t="shared" si="878"/>
        <v>"OtherIdentifier"</v>
      </c>
      <c r="W1824">
        <f>IF($A1824="Implicit","",COUNTIFS($C$8:C1824,C1824,$A$8:A1824,"Explicit"))</f>
        <v>12</v>
      </c>
      <c r="X1824" t="str">
        <f t="shared" si="879"/>
        <v>"Dangerous Goods subtype of Product"</v>
      </c>
      <c r="Y1824" t="str">
        <f t="shared" si="880"/>
        <v>"Details about any other identifier; depending on the context of use"</v>
      </c>
      <c r="Z1824" t="str">
        <f t="shared" si="881"/>
        <v>"true"</v>
      </c>
      <c r="AA1824" t="str">
        <f t="shared" si="882"/>
        <v>"false"</v>
      </c>
      <c r="AB1824" t="str">
        <f t="shared" si="883"/>
        <v>""</v>
      </c>
      <c r="AC1824" t="str">
        <f t="shared" si="884"/>
        <v>"https://onerecord.iata.org/ns/cargo#ProductDg"</v>
      </c>
      <c r="AD1824" t="str">
        <f t="shared" si="885"/>
        <v>"https://onerecord.iata.org/ns/cargo#otherIdentifiers"</v>
      </c>
      <c r="AE1824" t="str">
        <f t="shared" si="886"/>
        <v>"https://onerecord.iata.org/ns/cargo#OtherIdentifier"</v>
      </c>
      <c r="AF1824" t="str">
        <f t="shared" si="887"/>
        <v>"DG","ProductDg","otherIdentifiers","Embedded","OtherIdentifier",12,"Dangerous Goods subtype of Product","Details about any other identifier; depending on the context of use","true","false","","https://onerecord.iata.org/ns/cargo#ProductDg","https://onerecord.iata.org/ns/cargo#otherIdentifiers","https://onerecord.iata.org/ns/cargo#OtherIdentifier"</v>
      </c>
      <c r="AG1824" t="str">
        <f t="shared" si="888"/>
        <v>"DG.ProductDg"</v>
      </c>
      <c r="AH1824" t="str">
        <f t="shared" si="889"/>
        <v>"otherIdentifiers"</v>
      </c>
      <c r="AI1824" t="str">
        <f t="shared" si="890"/>
        <v>"Embedded.OtherIdentifier"</v>
      </c>
      <c r="AJ1824" t="str">
        <f t="shared" si="891"/>
        <v>""</v>
      </c>
      <c r="AK1824" t="str">
        <f t="shared" si="892"/>
        <v>"hasMany"</v>
      </c>
      <c r="AL1824" t="str">
        <f t="shared" si="893"/>
        <v>"DG.ProductDg","otherIdentifiers","Embedded.OtherIdentifier","","hasMany"</v>
      </c>
      <c r="AN1824">
        <f>COUNTIF(View_conceptual!G:G,L1824)</f>
        <v>0</v>
      </c>
      <c r="AO1824">
        <f>COUNTIF(View_conceptual!H:H,L1824)+COUNTIF(View_conceptual!I:I,N1824)</f>
        <v>0</v>
      </c>
      <c r="AQ1824" t="str">
        <f t="shared" si="894"/>
        <v/>
      </c>
      <c r="AR1824" t="str">
        <f t="shared" si="895"/>
        <v/>
      </c>
      <c r="AT1824">
        <f>COUNTIF(View_full!G:G,L1824)</f>
        <v>1</v>
      </c>
      <c r="AU1824">
        <f>COUNTIF(View_full!H:H,L1824)+COUNTIF(View_full!I:I,N1824)</f>
        <v>0</v>
      </c>
      <c r="AV1824">
        <f>COUNTIFS(Property_Manual!$A$2:$A$1206,Raw!L1824,Property_Manual!$B$2:$B$1206,Raw!M1824,Property_Manual!$C$2:$C$1206,Raw!N1824,Property_Manual!$D$2:$D$1206,Raw!O1824,Property_Manual!$F$2:$F$1206,"x")</f>
        <v>0</v>
      </c>
      <c r="AW1824" t="str">
        <f t="shared" si="896"/>
        <v>"DG","ProductDg","otherIdentifiers","Embedded","OtherIdentifier",12,"Dangerous Goods subtype of Product","Details about any other identifier; depending on the context of use","true","false","","https://onerecord.iata.org/ns/cargo#ProductDg","https://onerecord.iata.org/ns/cargo#otherIdentifiers","https://onerecord.iata.org/ns/cargo#OtherIdentifier"</v>
      </c>
      <c r="AX1824" t="str">
        <f t="shared" si="897"/>
        <v/>
      </c>
      <c r="AY1824" t="str">
        <f t="shared" si="898"/>
        <v/>
      </c>
    </row>
    <row r="1825" spans="1:51" x14ac:dyDescent="0.2">
      <c r="A1825" s="5" t="s">
        <v>1254</v>
      </c>
      <c r="B1825" s="5" t="s">
        <v>1207</v>
      </c>
      <c r="C1825" s="5" t="s">
        <v>526</v>
      </c>
      <c r="D1825" s="5" t="s">
        <v>542</v>
      </c>
      <c r="F1825" s="5" t="s">
        <v>6</v>
      </c>
      <c r="G1825">
        <v>1</v>
      </c>
      <c r="I1825" t="s">
        <v>742</v>
      </c>
      <c r="J1825" s="5" t="s">
        <v>543</v>
      </c>
      <c r="K1825" s="5"/>
      <c r="L1825" t="str">
        <f t="shared" si="868"/>
        <v>ProductDg</v>
      </c>
      <c r="M1825" t="str">
        <f t="shared" si="869"/>
        <v>commodityItemNumber</v>
      </c>
      <c r="N1825" t="str">
        <f t="shared" si="870"/>
        <v>string</v>
      </c>
      <c r="O1825" t="str">
        <f t="shared" si="871"/>
        <v/>
      </c>
      <c r="P1825" t="str">
        <f t="shared" si="872"/>
        <v/>
      </c>
      <c r="Q1825" t="str">
        <f t="shared" si="873"/>
        <v>Object</v>
      </c>
      <c r="R1825" t="str">
        <f t="shared" si="874"/>
        <v>"DG"</v>
      </c>
      <c r="S1825" t="str">
        <f t="shared" si="875"/>
        <v>"ProductDg"</v>
      </c>
      <c r="T1825" t="str">
        <f t="shared" si="876"/>
        <v>"commodityItemNumber"</v>
      </c>
      <c r="U1825" t="str">
        <f t="shared" si="877"/>
        <v>""</v>
      </c>
      <c r="V1825" t="str">
        <f t="shared" si="878"/>
        <v>"string"</v>
      </c>
      <c r="W1825">
        <f>IF($A1825="Implicit","",COUNTIFS($C$8:C1825,C1825,$A$8:A1825,"Explicit"))</f>
        <v>13</v>
      </c>
      <c r="X1825" t="str">
        <f t="shared" si="879"/>
        <v>"Dangerous Goods subtype of Product"</v>
      </c>
      <c r="Y1825" t="str">
        <f t="shared" si="880"/>
        <v>"Indicates the specific commodity on which the rate class code is applied"</v>
      </c>
      <c r="Z1825" t="str">
        <f t="shared" si="881"/>
        <v>"false"</v>
      </c>
      <c r="AA1825" t="str">
        <f t="shared" si="882"/>
        <v>"false"</v>
      </c>
      <c r="AB1825" t="str">
        <f t="shared" si="883"/>
        <v>""</v>
      </c>
      <c r="AC1825" t="str">
        <f t="shared" si="884"/>
        <v>"https://onerecord.iata.org/ns/cargo#ProductDg"</v>
      </c>
      <c r="AD1825" t="str">
        <f t="shared" si="885"/>
        <v>"https://onerecord.iata.org/ns/cargo#commodityItemNumber"</v>
      </c>
      <c r="AE1825" t="str">
        <f t="shared" si="886"/>
        <v>"http://www.w3.org/2001/XMLSchema#string"</v>
      </c>
      <c r="AF1825" t="str">
        <f t="shared" si="887"/>
        <v>"DG","ProductDg","commodityItemNumber","","string",13,"Dangerous Goods subtype of Product","Indicates the specific commodity on which the rate class code is applied","false","false","","https://onerecord.iata.org/ns/cargo#ProductDg","https://onerecord.iata.org/ns/cargo#commodityItemNumber","http://www.w3.org/2001/XMLSchema#string"</v>
      </c>
      <c r="AG1825" t="str">
        <f t="shared" si="888"/>
        <v>"DG.ProductDg"</v>
      </c>
      <c r="AH1825" t="str">
        <f t="shared" si="889"/>
        <v>"commodityItemNumber"</v>
      </c>
      <c r="AI1825" t="str">
        <f t="shared" si="890"/>
        <v>".string"</v>
      </c>
      <c r="AJ1825" t="str">
        <f t="shared" si="891"/>
        <v>""</v>
      </c>
      <c r="AK1825" t="str">
        <f t="shared" si="892"/>
        <v>"hasOne"</v>
      </c>
      <c r="AL1825" t="str">
        <f t="shared" si="893"/>
        <v>"DG.ProductDg","commodityItemNumber",".string","","hasOne"</v>
      </c>
      <c r="AN1825">
        <f>COUNTIF(View_conceptual!G:G,L1825)</f>
        <v>0</v>
      </c>
      <c r="AO1825">
        <f>COUNTIF(View_conceptual!H:H,L1825)+COUNTIF(View_conceptual!I:I,N1825)</f>
        <v>0</v>
      </c>
      <c r="AQ1825" t="str">
        <f t="shared" si="894"/>
        <v/>
      </c>
      <c r="AR1825" t="str">
        <f t="shared" si="895"/>
        <v/>
      </c>
      <c r="AT1825">
        <f>COUNTIF(View_full!G:G,L1825)</f>
        <v>1</v>
      </c>
      <c r="AU1825">
        <f>COUNTIF(View_full!H:H,L1825)+COUNTIF(View_full!I:I,N1825)</f>
        <v>0</v>
      </c>
      <c r="AV1825">
        <f>COUNTIFS(Property_Manual!$A$2:$A$1206,Raw!L1825,Property_Manual!$B$2:$B$1206,Raw!M1825,Property_Manual!$C$2:$C$1206,Raw!N1825,Property_Manual!$D$2:$D$1206,Raw!O1825,Property_Manual!$F$2:$F$1206,"x")</f>
        <v>0</v>
      </c>
      <c r="AW1825" t="str">
        <f t="shared" si="896"/>
        <v>"DG","ProductDg","commodityItemNumber","","string",13,"Dangerous Goods subtype of Product","Indicates the specific commodity on which the rate class code is applied","false","false","","https://onerecord.iata.org/ns/cargo#ProductDg","https://onerecord.iata.org/ns/cargo#commodityItemNumber","http://www.w3.org/2001/XMLSchema#string"</v>
      </c>
      <c r="AX1825" t="str">
        <f t="shared" si="897"/>
        <v/>
      </c>
      <c r="AY1825" t="str">
        <f t="shared" si="898"/>
        <v/>
      </c>
    </row>
    <row r="1826" spans="1:51" x14ac:dyDescent="0.2">
      <c r="A1826" s="5" t="s">
        <v>1254</v>
      </c>
      <c r="B1826" s="5" t="s">
        <v>1207</v>
      </c>
      <c r="C1826" s="5" t="s">
        <v>526</v>
      </c>
      <c r="D1826" s="5" t="s">
        <v>232</v>
      </c>
      <c r="F1826" s="5" t="s">
        <v>6</v>
      </c>
      <c r="G1826">
        <v>1</v>
      </c>
      <c r="I1826" t="s">
        <v>742</v>
      </c>
      <c r="J1826" s="5" t="s">
        <v>233</v>
      </c>
      <c r="K1826" s="5"/>
      <c r="L1826" t="str">
        <f t="shared" si="868"/>
        <v>ProductDg</v>
      </c>
      <c r="M1826" t="str">
        <f t="shared" si="869"/>
        <v>description</v>
      </c>
      <c r="N1826" t="str">
        <f t="shared" si="870"/>
        <v>string</v>
      </c>
      <c r="O1826" t="str">
        <f t="shared" si="871"/>
        <v/>
      </c>
      <c r="P1826" t="str">
        <f t="shared" si="872"/>
        <v/>
      </c>
      <c r="Q1826" t="str">
        <f t="shared" si="873"/>
        <v>Object</v>
      </c>
      <c r="R1826" t="str">
        <f t="shared" si="874"/>
        <v>"DG"</v>
      </c>
      <c r="S1826" t="str">
        <f t="shared" si="875"/>
        <v>"ProductDg"</v>
      </c>
      <c r="T1826" t="str">
        <f t="shared" si="876"/>
        <v>"description"</v>
      </c>
      <c r="U1826" t="str">
        <f t="shared" si="877"/>
        <v>""</v>
      </c>
      <c r="V1826" t="str">
        <f t="shared" si="878"/>
        <v>"string"</v>
      </c>
      <c r="W1826">
        <f>IF($A1826="Implicit","",COUNTIFS($C$8:C1826,C1826,$A$8:A1826,"Explicit"))</f>
        <v>14</v>
      </c>
      <c r="X1826" t="str">
        <f t="shared" si="879"/>
        <v>"Dangerous Goods subtype of Product"</v>
      </c>
      <c r="Y1826" t="str">
        <f t="shared" si="880"/>
        <v>"Natural language description if required"</v>
      </c>
      <c r="Z1826" t="str">
        <f t="shared" si="881"/>
        <v>"false"</v>
      </c>
      <c r="AA1826" t="str">
        <f t="shared" si="882"/>
        <v>"false"</v>
      </c>
      <c r="AB1826" t="str">
        <f t="shared" si="883"/>
        <v>""</v>
      </c>
      <c r="AC1826" t="str">
        <f t="shared" si="884"/>
        <v>"https://onerecord.iata.org/ns/cargo#ProductDg"</v>
      </c>
      <c r="AD1826" t="str">
        <f t="shared" si="885"/>
        <v>"https://onerecord.iata.org/ns/cargo#description"</v>
      </c>
      <c r="AE1826" t="str">
        <f t="shared" si="886"/>
        <v>"http://www.w3.org/2001/XMLSchema#string"</v>
      </c>
      <c r="AF1826" t="str">
        <f t="shared" si="887"/>
        <v>"DG","ProductDg","description","","string",14,"Dangerous Goods subtype of Product","Natural language description if required","false","false","","https://onerecord.iata.org/ns/cargo#ProductDg","https://onerecord.iata.org/ns/cargo#description","http://www.w3.org/2001/XMLSchema#string"</v>
      </c>
      <c r="AG1826" t="str">
        <f t="shared" si="888"/>
        <v>"DG.ProductDg"</v>
      </c>
      <c r="AH1826" t="str">
        <f t="shared" si="889"/>
        <v>"description"</v>
      </c>
      <c r="AI1826" t="str">
        <f t="shared" si="890"/>
        <v>".string"</v>
      </c>
      <c r="AJ1826" t="str">
        <f t="shared" si="891"/>
        <v>""</v>
      </c>
      <c r="AK1826" t="str">
        <f t="shared" si="892"/>
        <v>"hasOne"</v>
      </c>
      <c r="AL1826" t="str">
        <f t="shared" si="893"/>
        <v>"DG.ProductDg","description",".string","","hasOne"</v>
      </c>
      <c r="AN1826">
        <f>COUNTIF(View_conceptual!G:G,L1826)</f>
        <v>0</v>
      </c>
      <c r="AO1826">
        <f>COUNTIF(View_conceptual!H:H,L1826)+COUNTIF(View_conceptual!I:I,N1826)</f>
        <v>0</v>
      </c>
      <c r="AQ1826" t="str">
        <f t="shared" si="894"/>
        <v/>
      </c>
      <c r="AR1826" t="str">
        <f t="shared" si="895"/>
        <v/>
      </c>
      <c r="AT1826">
        <f>COUNTIF(View_full!G:G,L1826)</f>
        <v>1</v>
      </c>
      <c r="AU1826">
        <f>COUNTIF(View_full!H:H,L1826)+COUNTIF(View_full!I:I,N1826)</f>
        <v>0</v>
      </c>
      <c r="AV1826">
        <f>COUNTIFS(Property_Manual!$A$2:$A$1206,Raw!L1826,Property_Manual!$B$2:$B$1206,Raw!M1826,Property_Manual!$C$2:$C$1206,Raw!N1826,Property_Manual!$D$2:$D$1206,Raw!O1826,Property_Manual!$F$2:$F$1206,"x")</f>
        <v>0</v>
      </c>
      <c r="AW1826" t="str">
        <f t="shared" si="896"/>
        <v>"DG","ProductDg","description","","string",14,"Dangerous Goods subtype of Product","Natural language description if required","false","false","","https://onerecord.iata.org/ns/cargo#ProductDg","https://onerecord.iata.org/ns/cargo#description","http://www.w3.org/2001/XMLSchema#string"</v>
      </c>
      <c r="AX1826" t="str">
        <f t="shared" si="897"/>
        <v/>
      </c>
      <c r="AY1826" t="str">
        <f t="shared" si="898"/>
        <v/>
      </c>
    </row>
    <row r="1827" spans="1:51" x14ac:dyDescent="0.2">
      <c r="A1827" s="5" t="s">
        <v>1254</v>
      </c>
      <c r="B1827" s="5" t="s">
        <v>1207</v>
      </c>
      <c r="C1827" s="5" t="s">
        <v>526</v>
      </c>
      <c r="D1827" s="5" t="s">
        <v>544</v>
      </c>
      <c r="F1827" s="5" t="s">
        <v>6</v>
      </c>
      <c r="G1827">
        <v>1</v>
      </c>
      <c r="I1827" t="s">
        <v>742</v>
      </c>
      <c r="J1827" s="5" t="s">
        <v>545</v>
      </c>
      <c r="K1827" s="5"/>
      <c r="L1827" t="str">
        <f t="shared" si="868"/>
        <v>ProductDg</v>
      </c>
      <c r="M1827" t="str">
        <f t="shared" si="869"/>
        <v>hsCommodityDescription</v>
      </c>
      <c r="N1827" t="str">
        <f t="shared" si="870"/>
        <v>string</v>
      </c>
      <c r="O1827" t="str">
        <f t="shared" si="871"/>
        <v/>
      </c>
      <c r="P1827" t="str">
        <f t="shared" si="872"/>
        <v/>
      </c>
      <c r="Q1827" t="str">
        <f t="shared" si="873"/>
        <v>Object</v>
      </c>
      <c r="R1827" t="str">
        <f t="shared" si="874"/>
        <v>"DG"</v>
      </c>
      <c r="S1827" t="str">
        <f t="shared" si="875"/>
        <v>"ProductDg"</v>
      </c>
      <c r="T1827" t="str">
        <f t="shared" si="876"/>
        <v>"hsCommodityDescription"</v>
      </c>
      <c r="U1827" t="str">
        <f t="shared" si="877"/>
        <v>""</v>
      </c>
      <c r="V1827" t="str">
        <f t="shared" si="878"/>
        <v>"string"</v>
      </c>
      <c r="W1827">
        <f>IF($A1827="Implicit","",COUNTIFS($C$8:C1827,C1827,$A$8:A1827,"Explicit"))</f>
        <v>15</v>
      </c>
      <c r="X1827" t="str">
        <f t="shared" si="879"/>
        <v>"Dangerous Goods subtype of Product"</v>
      </c>
      <c r="Y1827" t="str">
        <f t="shared" si="880"/>
        <v>"Commodity description"</v>
      </c>
      <c r="Z1827" t="str">
        <f t="shared" si="881"/>
        <v>"false"</v>
      </c>
      <c r="AA1827" t="str">
        <f t="shared" si="882"/>
        <v>"false"</v>
      </c>
      <c r="AB1827" t="str">
        <f t="shared" si="883"/>
        <v>""</v>
      </c>
      <c r="AC1827" t="str">
        <f t="shared" si="884"/>
        <v>"https://onerecord.iata.org/ns/cargo#ProductDg"</v>
      </c>
      <c r="AD1827" t="str">
        <f t="shared" si="885"/>
        <v>"https://onerecord.iata.org/ns/cargo#hsCommodityDescription"</v>
      </c>
      <c r="AE1827" t="str">
        <f t="shared" si="886"/>
        <v>"http://www.w3.org/2001/XMLSchema#string"</v>
      </c>
      <c r="AF1827" t="str">
        <f t="shared" si="887"/>
        <v>"DG","ProductDg","hsCommodityDescription","","string",15,"Dangerous Goods subtype of Product","Commodity description","false","false","","https://onerecord.iata.org/ns/cargo#ProductDg","https://onerecord.iata.org/ns/cargo#hsCommodityDescription","http://www.w3.org/2001/XMLSchema#string"</v>
      </c>
      <c r="AG1827" t="str">
        <f t="shared" si="888"/>
        <v>"DG.ProductDg"</v>
      </c>
      <c r="AH1827" t="str">
        <f t="shared" si="889"/>
        <v>"hsCommodityDescription"</v>
      </c>
      <c r="AI1827" t="str">
        <f t="shared" si="890"/>
        <v>".string"</v>
      </c>
      <c r="AJ1827" t="str">
        <f t="shared" si="891"/>
        <v>""</v>
      </c>
      <c r="AK1827" t="str">
        <f t="shared" si="892"/>
        <v>"hasOne"</v>
      </c>
      <c r="AL1827" t="str">
        <f t="shared" si="893"/>
        <v>"DG.ProductDg","hsCommodityDescription",".string","","hasOne"</v>
      </c>
      <c r="AN1827">
        <f>COUNTIF(View_conceptual!G:G,L1827)</f>
        <v>0</v>
      </c>
      <c r="AO1827">
        <f>COUNTIF(View_conceptual!H:H,L1827)+COUNTIF(View_conceptual!I:I,N1827)</f>
        <v>0</v>
      </c>
      <c r="AQ1827" t="str">
        <f t="shared" si="894"/>
        <v/>
      </c>
      <c r="AR1827" t="str">
        <f t="shared" si="895"/>
        <v/>
      </c>
      <c r="AT1827">
        <f>COUNTIF(View_full!G:G,L1827)</f>
        <v>1</v>
      </c>
      <c r="AU1827">
        <f>COUNTIF(View_full!H:H,L1827)+COUNTIF(View_full!I:I,N1827)</f>
        <v>0</v>
      </c>
      <c r="AV1827">
        <f>COUNTIFS(Property_Manual!$A$2:$A$1206,Raw!L1827,Property_Manual!$B$2:$B$1206,Raw!M1827,Property_Manual!$C$2:$C$1206,Raw!N1827,Property_Manual!$D$2:$D$1206,Raw!O1827,Property_Manual!$F$2:$F$1206,"x")</f>
        <v>0</v>
      </c>
      <c r="AW1827" t="str">
        <f t="shared" si="896"/>
        <v>"DG","ProductDg","hsCommodityDescription","","string",15,"Dangerous Goods subtype of Product","Commodity description","false","false","","https://onerecord.iata.org/ns/cargo#ProductDg","https://onerecord.iata.org/ns/cargo#hsCommodityDescription","http://www.w3.org/2001/XMLSchema#string"</v>
      </c>
      <c r="AX1827" t="str">
        <f t="shared" si="897"/>
        <v/>
      </c>
      <c r="AY1827" t="str">
        <f t="shared" si="898"/>
        <v/>
      </c>
    </row>
    <row r="1828" spans="1:51" x14ac:dyDescent="0.2">
      <c r="A1828" s="5" t="s">
        <v>1254</v>
      </c>
      <c r="B1828" s="5" t="s">
        <v>1207</v>
      </c>
      <c r="C1828" s="5" t="s">
        <v>526</v>
      </c>
      <c r="D1828" s="5" t="s">
        <v>546</v>
      </c>
      <c r="F1828" s="5" t="s">
        <v>6</v>
      </c>
      <c r="G1828">
        <v>1</v>
      </c>
      <c r="I1828" t="s">
        <v>742</v>
      </c>
      <c r="J1828" s="5" t="s">
        <v>547</v>
      </c>
      <c r="K1828" s="5"/>
      <c r="L1828" t="str">
        <f t="shared" si="868"/>
        <v>ProductDg</v>
      </c>
      <c r="M1828" t="str">
        <f t="shared" si="869"/>
        <v>hsCommodityName</v>
      </c>
      <c r="N1828" t="str">
        <f t="shared" si="870"/>
        <v>string</v>
      </c>
      <c r="O1828" t="str">
        <f t="shared" si="871"/>
        <v/>
      </c>
      <c r="P1828" t="str">
        <f t="shared" si="872"/>
        <v/>
      </c>
      <c r="Q1828" t="str">
        <f t="shared" si="873"/>
        <v>Object</v>
      </c>
      <c r="R1828" t="str">
        <f t="shared" si="874"/>
        <v>"DG"</v>
      </c>
      <c r="S1828" t="str">
        <f t="shared" si="875"/>
        <v>"ProductDg"</v>
      </c>
      <c r="T1828" t="str">
        <f t="shared" si="876"/>
        <v>"hsCommodityName"</v>
      </c>
      <c r="U1828" t="str">
        <f t="shared" si="877"/>
        <v>""</v>
      </c>
      <c r="V1828" t="str">
        <f t="shared" si="878"/>
        <v>"string"</v>
      </c>
      <c r="W1828">
        <f>IF($A1828="Implicit","",COUNTIFS($C$8:C1828,C1828,$A$8:A1828,"Explicit"))</f>
        <v>16</v>
      </c>
      <c r="X1828" t="str">
        <f t="shared" si="879"/>
        <v>"Dangerous Goods subtype of Product"</v>
      </c>
      <c r="Y1828" t="str">
        <f t="shared" si="880"/>
        <v>"If no Code provided; name of commodity"</v>
      </c>
      <c r="Z1828" t="str">
        <f t="shared" si="881"/>
        <v>"false"</v>
      </c>
      <c r="AA1828" t="str">
        <f t="shared" si="882"/>
        <v>"false"</v>
      </c>
      <c r="AB1828" t="str">
        <f t="shared" si="883"/>
        <v>""</v>
      </c>
      <c r="AC1828" t="str">
        <f t="shared" si="884"/>
        <v>"https://onerecord.iata.org/ns/cargo#ProductDg"</v>
      </c>
      <c r="AD1828" t="str">
        <f t="shared" si="885"/>
        <v>"https://onerecord.iata.org/ns/cargo#hsCommodityName"</v>
      </c>
      <c r="AE1828" t="str">
        <f t="shared" si="886"/>
        <v>"http://www.w3.org/2001/XMLSchema#string"</v>
      </c>
      <c r="AF1828" t="str">
        <f t="shared" si="887"/>
        <v>"DG","ProductDg","hsCommodityName","","string",16,"Dangerous Goods subtype of Product","If no Code provided; name of commodity","false","false","","https://onerecord.iata.org/ns/cargo#ProductDg","https://onerecord.iata.org/ns/cargo#hsCommodityName","http://www.w3.org/2001/XMLSchema#string"</v>
      </c>
      <c r="AG1828" t="str">
        <f t="shared" si="888"/>
        <v>"DG.ProductDg"</v>
      </c>
      <c r="AH1828" t="str">
        <f t="shared" si="889"/>
        <v>"hsCommodityName"</v>
      </c>
      <c r="AI1828" t="str">
        <f t="shared" si="890"/>
        <v>".string"</v>
      </c>
      <c r="AJ1828" t="str">
        <f t="shared" si="891"/>
        <v>""</v>
      </c>
      <c r="AK1828" t="str">
        <f t="shared" si="892"/>
        <v>"hasOne"</v>
      </c>
      <c r="AL1828" t="str">
        <f t="shared" si="893"/>
        <v>"DG.ProductDg","hsCommodityName",".string","","hasOne"</v>
      </c>
      <c r="AN1828">
        <f>COUNTIF(View_conceptual!G:G,L1828)</f>
        <v>0</v>
      </c>
      <c r="AO1828">
        <f>COUNTIF(View_conceptual!H:H,L1828)+COUNTIF(View_conceptual!I:I,N1828)</f>
        <v>0</v>
      </c>
      <c r="AQ1828" t="str">
        <f t="shared" si="894"/>
        <v/>
      </c>
      <c r="AR1828" t="str">
        <f t="shared" si="895"/>
        <v/>
      </c>
      <c r="AT1828">
        <f>COUNTIF(View_full!G:G,L1828)</f>
        <v>1</v>
      </c>
      <c r="AU1828">
        <f>COUNTIF(View_full!H:H,L1828)+COUNTIF(View_full!I:I,N1828)</f>
        <v>0</v>
      </c>
      <c r="AV1828">
        <f>COUNTIFS(Property_Manual!$A$2:$A$1206,Raw!L1828,Property_Manual!$B$2:$B$1206,Raw!M1828,Property_Manual!$C$2:$C$1206,Raw!N1828,Property_Manual!$D$2:$D$1206,Raw!O1828,Property_Manual!$F$2:$F$1206,"x")</f>
        <v>0</v>
      </c>
      <c r="AW1828" t="str">
        <f t="shared" si="896"/>
        <v>"DG","ProductDg","hsCommodityName","","string",16,"Dangerous Goods subtype of Product","If no Code provided; name of commodity","false","false","","https://onerecord.iata.org/ns/cargo#ProductDg","https://onerecord.iata.org/ns/cargo#hsCommodityName","http://www.w3.org/2001/XMLSchema#string"</v>
      </c>
      <c r="AX1828" t="str">
        <f t="shared" si="897"/>
        <v/>
      </c>
      <c r="AY1828" t="str">
        <f t="shared" si="898"/>
        <v/>
      </c>
    </row>
    <row r="1829" spans="1:51" x14ac:dyDescent="0.2">
      <c r="A1829" s="5" t="s">
        <v>1254</v>
      </c>
      <c r="B1829" s="5" t="s">
        <v>1207</v>
      </c>
      <c r="C1829" s="5" t="s">
        <v>526</v>
      </c>
      <c r="D1829" s="5" t="s">
        <v>548</v>
      </c>
      <c r="F1829" s="5" t="s">
        <v>6</v>
      </c>
      <c r="G1829">
        <v>1</v>
      </c>
      <c r="I1829" t="s">
        <v>742</v>
      </c>
      <c r="J1829" s="5" t="s">
        <v>549</v>
      </c>
      <c r="K1829" s="5"/>
      <c r="L1829" t="str">
        <f t="shared" si="868"/>
        <v>ProductDg</v>
      </c>
      <c r="M1829" t="str">
        <f t="shared" si="869"/>
        <v>hsType</v>
      </c>
      <c r="N1829" t="str">
        <f t="shared" si="870"/>
        <v>string</v>
      </c>
      <c r="O1829" t="str">
        <f t="shared" si="871"/>
        <v/>
      </c>
      <c r="P1829" t="str">
        <f t="shared" si="872"/>
        <v/>
      </c>
      <c r="Q1829" t="str">
        <f t="shared" si="873"/>
        <v>Object</v>
      </c>
      <c r="R1829" t="str">
        <f t="shared" si="874"/>
        <v>"DG"</v>
      </c>
      <c r="S1829" t="str">
        <f t="shared" si="875"/>
        <v>"ProductDg"</v>
      </c>
      <c r="T1829" t="str">
        <f t="shared" si="876"/>
        <v>"hsType"</v>
      </c>
      <c r="U1829" t="str">
        <f t="shared" si="877"/>
        <v>""</v>
      </c>
      <c r="V1829" t="str">
        <f t="shared" si="878"/>
        <v>"string"</v>
      </c>
      <c r="W1829">
        <f>IF($A1829="Implicit","",COUNTIFS($C$8:C1829,C1829,$A$8:A1829,"Explicit"))</f>
        <v>17</v>
      </c>
      <c r="X1829" t="str">
        <f t="shared" si="879"/>
        <v>"Dangerous Goods subtype of Product"</v>
      </c>
      <c r="Y1829" t="str">
        <f t="shared" si="880"/>
        <v>"Reference identifying the type of standard code to be used for the Commodity Classification (Brussels Tariff Nomenclature; EU Harmonized System Code; UN Standard International Trade Classification). Mandatory if the commodity code is more than 6 digits"</v>
      </c>
      <c r="Z1829" t="str">
        <f t="shared" si="881"/>
        <v>"false"</v>
      </c>
      <c r="AA1829" t="str">
        <f t="shared" si="882"/>
        <v>"false"</v>
      </c>
      <c r="AB1829" t="str">
        <f t="shared" si="883"/>
        <v>""</v>
      </c>
      <c r="AC1829" t="str">
        <f t="shared" si="884"/>
        <v>"https://onerecord.iata.org/ns/cargo#ProductDg"</v>
      </c>
      <c r="AD1829" t="str">
        <f t="shared" si="885"/>
        <v>"https://onerecord.iata.org/ns/cargo#hsType"</v>
      </c>
      <c r="AE1829" t="str">
        <f t="shared" si="886"/>
        <v>"http://www.w3.org/2001/XMLSchema#string"</v>
      </c>
      <c r="AF1829" t="str">
        <f t="shared" si="887"/>
        <v>"DG","ProductDg","hsType","","string",17,"Dangerous Goods subtype of Product","Reference identifying the type of standard code to be used for the Commodity Classification (Brussels Tariff Nomenclature; EU Harmonized System Code; UN Standard International Trade Classification). Mandatory if the commodity code is more than 6 digits","false","false","","https://onerecord.iata.org/ns/cargo#ProductDg","https://onerecord.iata.org/ns/cargo#hsType","http://www.w3.org/2001/XMLSchema#string"</v>
      </c>
      <c r="AG1829" t="str">
        <f t="shared" si="888"/>
        <v>"DG.ProductDg"</v>
      </c>
      <c r="AH1829" t="str">
        <f t="shared" si="889"/>
        <v>"hsType"</v>
      </c>
      <c r="AI1829" t="str">
        <f t="shared" si="890"/>
        <v>".string"</v>
      </c>
      <c r="AJ1829" t="str">
        <f t="shared" si="891"/>
        <v>""</v>
      </c>
      <c r="AK1829" t="str">
        <f t="shared" si="892"/>
        <v>"hasOne"</v>
      </c>
      <c r="AL1829" t="str">
        <f t="shared" si="893"/>
        <v>"DG.ProductDg","hsType",".string","","hasOne"</v>
      </c>
      <c r="AN1829">
        <f>COUNTIF(View_conceptual!G:G,L1829)</f>
        <v>0</v>
      </c>
      <c r="AO1829">
        <f>COUNTIF(View_conceptual!H:H,L1829)+COUNTIF(View_conceptual!I:I,N1829)</f>
        <v>0</v>
      </c>
      <c r="AQ1829" t="str">
        <f t="shared" si="894"/>
        <v/>
      </c>
      <c r="AR1829" t="str">
        <f t="shared" si="895"/>
        <v/>
      </c>
      <c r="AT1829">
        <f>COUNTIF(View_full!G:G,L1829)</f>
        <v>1</v>
      </c>
      <c r="AU1829">
        <f>COUNTIF(View_full!H:H,L1829)+COUNTIF(View_full!I:I,N1829)</f>
        <v>0</v>
      </c>
      <c r="AV1829">
        <f>COUNTIFS(Property_Manual!$A$2:$A$1206,Raw!L1829,Property_Manual!$B$2:$B$1206,Raw!M1829,Property_Manual!$C$2:$C$1206,Raw!N1829,Property_Manual!$D$2:$D$1206,Raw!O1829,Property_Manual!$F$2:$F$1206,"x")</f>
        <v>0</v>
      </c>
      <c r="AW1829" t="str">
        <f t="shared" si="896"/>
        <v>"DG","ProductDg","hsType","","string",17,"Dangerous Goods subtype of Product","Reference identifying the type of standard code to be used for the Commodity Classification (Brussels Tariff Nomenclature; EU Harmonized System Code; UN Standard International Trade Classification). Mandatory if the commodity code is more than 6 digits","false","false","","https://onerecord.iata.org/ns/cargo#ProductDg","https://onerecord.iata.org/ns/cargo#hsType","http://www.w3.org/2001/XMLSchema#string"</v>
      </c>
      <c r="AX1829" t="str">
        <f t="shared" si="897"/>
        <v/>
      </c>
      <c r="AY1829" t="str">
        <f t="shared" si="898"/>
        <v/>
      </c>
    </row>
    <row r="1830" spans="1:51" x14ac:dyDescent="0.2">
      <c r="A1830" s="5" t="s">
        <v>1254</v>
      </c>
      <c r="B1830" s="5" t="s">
        <v>1207</v>
      </c>
      <c r="C1830" s="5" t="s">
        <v>526</v>
      </c>
      <c r="D1830" s="5" t="s">
        <v>550</v>
      </c>
      <c r="F1830" s="5" t="s">
        <v>6</v>
      </c>
      <c r="G1830">
        <v>1</v>
      </c>
      <c r="I1830" t="s">
        <v>742</v>
      </c>
      <c r="J1830" s="5" t="s">
        <v>551</v>
      </c>
      <c r="K1830" s="5"/>
      <c r="L1830" t="str">
        <f t="shared" si="868"/>
        <v>ProductDg</v>
      </c>
      <c r="M1830" t="str">
        <f t="shared" si="869"/>
        <v>uniqueIdentifier</v>
      </c>
      <c r="N1830" t="str">
        <f t="shared" si="870"/>
        <v>string</v>
      </c>
      <c r="O1830" t="str">
        <f t="shared" si="871"/>
        <v/>
      </c>
      <c r="P1830" t="str">
        <f t="shared" si="872"/>
        <v/>
      </c>
      <c r="Q1830" t="str">
        <f t="shared" si="873"/>
        <v>Object</v>
      </c>
      <c r="R1830" t="str">
        <f t="shared" si="874"/>
        <v>"DG"</v>
      </c>
      <c r="S1830" t="str">
        <f t="shared" si="875"/>
        <v>"ProductDg"</v>
      </c>
      <c r="T1830" t="str">
        <f t="shared" si="876"/>
        <v>"uniqueIdentifier"</v>
      </c>
      <c r="U1830" t="str">
        <f t="shared" si="877"/>
        <v>""</v>
      </c>
      <c r="V1830" t="str">
        <f t="shared" si="878"/>
        <v>"string"</v>
      </c>
      <c r="W1830">
        <f>IF($A1830="Implicit","",COUNTIFS($C$8:C1830,C1830,$A$8:A1830,"Explicit"))</f>
        <v>18</v>
      </c>
      <c r="X1830" t="str">
        <f t="shared" si="879"/>
        <v>"Dangerous Goods subtype of Product"</v>
      </c>
      <c r="Y1830" t="str">
        <f t="shared" si="880"/>
        <v>"Manufacturer's unique product identifier"</v>
      </c>
      <c r="Z1830" t="str">
        <f t="shared" si="881"/>
        <v>"false"</v>
      </c>
      <c r="AA1830" t="str">
        <f t="shared" si="882"/>
        <v>"false"</v>
      </c>
      <c r="AB1830" t="str">
        <f t="shared" si="883"/>
        <v>""</v>
      </c>
      <c r="AC1830" t="str">
        <f t="shared" si="884"/>
        <v>"https://onerecord.iata.org/ns/cargo#ProductDg"</v>
      </c>
      <c r="AD1830" t="str">
        <f t="shared" si="885"/>
        <v>"https://onerecord.iata.org/ns/cargo#uniqueIdentifier"</v>
      </c>
      <c r="AE1830" t="str">
        <f t="shared" si="886"/>
        <v>"http://www.w3.org/2001/XMLSchema#string"</v>
      </c>
      <c r="AF1830" t="str">
        <f t="shared" si="887"/>
        <v>"DG","ProductDg","uniqueIdentifier","","string",18,"Dangerous Goods subtype of Product","Manufacturer's unique product identifier","false","false","","https://onerecord.iata.org/ns/cargo#ProductDg","https://onerecord.iata.org/ns/cargo#uniqueIdentifier","http://www.w3.org/2001/XMLSchema#string"</v>
      </c>
      <c r="AG1830" t="str">
        <f t="shared" si="888"/>
        <v>"DG.ProductDg"</v>
      </c>
      <c r="AH1830" t="str">
        <f t="shared" si="889"/>
        <v>"uniqueIdentifier"</v>
      </c>
      <c r="AI1830" t="str">
        <f t="shared" si="890"/>
        <v>".string"</v>
      </c>
      <c r="AJ1830" t="str">
        <f t="shared" si="891"/>
        <v>""</v>
      </c>
      <c r="AK1830" t="str">
        <f t="shared" si="892"/>
        <v>"hasOne"</v>
      </c>
      <c r="AL1830" t="str">
        <f t="shared" si="893"/>
        <v>"DG.ProductDg","uniqueIdentifier",".string","","hasOne"</v>
      </c>
      <c r="AN1830">
        <f>COUNTIF(View_conceptual!G:G,L1830)</f>
        <v>0</v>
      </c>
      <c r="AO1830">
        <f>COUNTIF(View_conceptual!H:H,L1830)+COUNTIF(View_conceptual!I:I,N1830)</f>
        <v>0</v>
      </c>
      <c r="AQ1830" t="str">
        <f t="shared" si="894"/>
        <v/>
      </c>
      <c r="AR1830" t="str">
        <f t="shared" si="895"/>
        <v/>
      </c>
      <c r="AT1830">
        <f>COUNTIF(View_full!G:G,L1830)</f>
        <v>1</v>
      </c>
      <c r="AU1830">
        <f>COUNTIF(View_full!H:H,L1830)+COUNTIF(View_full!I:I,N1830)</f>
        <v>0</v>
      </c>
      <c r="AV1830">
        <f>COUNTIFS(Property_Manual!$A$2:$A$1206,Raw!L1830,Property_Manual!$B$2:$B$1206,Raw!M1830,Property_Manual!$C$2:$C$1206,Raw!N1830,Property_Manual!$D$2:$D$1206,Raw!O1830,Property_Manual!$F$2:$F$1206,"x")</f>
        <v>0</v>
      </c>
      <c r="AW1830" t="str">
        <f t="shared" si="896"/>
        <v>"DG","ProductDg","uniqueIdentifier","","string",18,"Dangerous Goods subtype of Product","Manufacturer's unique product identifier","false","false","","https://onerecord.iata.org/ns/cargo#ProductDg","https://onerecord.iata.org/ns/cargo#uniqueIdentifier","http://www.w3.org/2001/XMLSchema#string"</v>
      </c>
      <c r="AX1830" t="str">
        <f t="shared" si="897"/>
        <v/>
      </c>
      <c r="AY1830" t="str">
        <f t="shared" si="898"/>
        <v/>
      </c>
    </row>
    <row r="1831" spans="1:51" x14ac:dyDescent="0.2">
      <c r="A1831" s="5" t="s">
        <v>1254</v>
      </c>
      <c r="B1831" s="5" t="s">
        <v>1207</v>
      </c>
      <c r="C1831" s="5" t="s">
        <v>526</v>
      </c>
      <c r="D1831" s="5" t="s">
        <v>749</v>
      </c>
      <c r="F1831" s="5" t="s">
        <v>6</v>
      </c>
      <c r="G1831">
        <v>1</v>
      </c>
      <c r="I1831" t="s">
        <v>742</v>
      </c>
      <c r="J1831" s="5" t="s">
        <v>750</v>
      </c>
      <c r="K1831" s="5"/>
      <c r="L1831" t="str">
        <f t="shared" si="868"/>
        <v>ProductDg</v>
      </c>
      <c r="M1831" t="str">
        <f t="shared" si="869"/>
        <v>additionalHazardClassificationId</v>
      </c>
      <c r="N1831" t="str">
        <f t="shared" si="870"/>
        <v>string</v>
      </c>
      <c r="O1831" t="str">
        <f t="shared" si="871"/>
        <v/>
      </c>
      <c r="P1831" t="str">
        <f t="shared" si="872"/>
        <v/>
      </c>
      <c r="Q1831" t="str">
        <f t="shared" si="873"/>
        <v>Object</v>
      </c>
      <c r="R1831" t="str">
        <f t="shared" si="874"/>
        <v>"DG"</v>
      </c>
      <c r="S1831" t="str">
        <f t="shared" si="875"/>
        <v>"ProductDg"</v>
      </c>
      <c r="T1831" t="str">
        <f t="shared" si="876"/>
        <v>"additionalHazardClassificationId"</v>
      </c>
      <c r="U1831" t="str">
        <f t="shared" si="877"/>
        <v>""</v>
      </c>
      <c r="V1831" t="str">
        <f t="shared" si="878"/>
        <v>"string"</v>
      </c>
      <c r="W1831">
        <f>IF($A1831="Implicit","",COUNTIFS($C$8:C1831,C1831,$A$8:A1831,"Explicit"))</f>
        <v>19</v>
      </c>
      <c r="X1831" t="str">
        <f t="shared" si="879"/>
        <v>"Dangerous Goods subtype of Product"</v>
      </c>
      <c r="Y1831" t="str">
        <f t="shared" si="880"/>
        <v>"Identifies the subsidiary hazard class / division identification containing a numeric field separated by a decimal. There may be ; 1 or 2 subsidiary risk classes or divisions. If there is more than one; each should be separated by a comma. The subsidiary risk must be shown in parentheses. "</v>
      </c>
      <c r="Z1831" t="str">
        <f t="shared" si="881"/>
        <v>"false"</v>
      </c>
      <c r="AA1831" t="str">
        <f t="shared" si="882"/>
        <v>"false"</v>
      </c>
      <c r="AB1831" t="str">
        <f t="shared" si="883"/>
        <v>""</v>
      </c>
      <c r="AC1831" t="str">
        <f t="shared" si="884"/>
        <v>"https://onerecord.iata.org/ns/cargo#ProductDg"</v>
      </c>
      <c r="AD1831" t="str">
        <f t="shared" si="885"/>
        <v>"https://onerecord.iata.org/ns/cargo#additionalHazardClassificationId"</v>
      </c>
      <c r="AE1831" t="str">
        <f t="shared" si="886"/>
        <v>"http://www.w3.org/2001/XMLSchema#string"</v>
      </c>
      <c r="AF1831" t="str">
        <f t="shared" si="887"/>
        <v>"DG","ProductDg","additionalHazardClassificationId","","string",19,"Dangerous Goods subtype of Product","Identifies the subsidiary hazard class / division identification containing a numeric field separated by a decimal. There may be ; 1 or 2 subsidiary risk classes or divisions. If there is more than one; each should be separated by a comma. The subsidiary risk must be shown in parentheses. ","false","false","","https://onerecord.iata.org/ns/cargo#ProductDg","https://onerecord.iata.org/ns/cargo#additionalHazardClassificationId","http://www.w3.org/2001/XMLSchema#string"</v>
      </c>
      <c r="AG1831" t="str">
        <f t="shared" si="888"/>
        <v>"DG.ProductDg"</v>
      </c>
      <c r="AH1831" t="str">
        <f t="shared" si="889"/>
        <v>"additionalHazardClassificationId"</v>
      </c>
      <c r="AI1831" t="str">
        <f t="shared" si="890"/>
        <v>".string"</v>
      </c>
      <c r="AJ1831" t="str">
        <f t="shared" si="891"/>
        <v>""</v>
      </c>
      <c r="AK1831" t="str">
        <f t="shared" si="892"/>
        <v>"hasOne"</v>
      </c>
      <c r="AL1831" t="str">
        <f t="shared" si="893"/>
        <v>"DG.ProductDg","additionalHazardClassificationId",".string","","hasOne"</v>
      </c>
      <c r="AN1831">
        <f>COUNTIF(View_conceptual!G:G,L1831)</f>
        <v>0</v>
      </c>
      <c r="AO1831">
        <f>COUNTIF(View_conceptual!H:H,L1831)+COUNTIF(View_conceptual!I:I,N1831)</f>
        <v>0</v>
      </c>
      <c r="AQ1831" t="str">
        <f t="shared" si="894"/>
        <v/>
      </c>
      <c r="AR1831" t="str">
        <f t="shared" si="895"/>
        <v/>
      </c>
      <c r="AT1831">
        <f>COUNTIF(View_full!G:G,L1831)</f>
        <v>1</v>
      </c>
      <c r="AU1831">
        <f>COUNTIF(View_full!H:H,L1831)+COUNTIF(View_full!I:I,N1831)</f>
        <v>0</v>
      </c>
      <c r="AV1831">
        <f>COUNTIFS(Property_Manual!$A$2:$A$1206,Raw!L1831,Property_Manual!$B$2:$B$1206,Raw!M1831,Property_Manual!$C$2:$C$1206,Raw!N1831,Property_Manual!$D$2:$D$1206,Raw!O1831,Property_Manual!$F$2:$F$1206,"x")</f>
        <v>0</v>
      </c>
      <c r="AW1831" t="str">
        <f t="shared" si="896"/>
        <v>"DG","ProductDg","additionalHazardClassificationId","","string",19,"Dangerous Goods subtype of Product","Identifies the subsidiary hazard class / division identification containing a numeric field separated by a decimal. There may be ; 1 or 2 subsidiary risk classes or divisions. If there is more than one; each should be separated by a comma. The subsidiary risk must be shown in parentheses. ","false","false","","https://onerecord.iata.org/ns/cargo#ProductDg","https://onerecord.iata.org/ns/cargo#additionalHazardClassificationId","http://www.w3.org/2001/XMLSchema#string"</v>
      </c>
      <c r="AX1831" t="str">
        <f t="shared" si="897"/>
        <v/>
      </c>
      <c r="AY1831" t="str">
        <f t="shared" si="898"/>
        <v/>
      </c>
    </row>
    <row r="1832" spans="1:51" x14ac:dyDescent="0.2">
      <c r="A1832" s="5" t="s">
        <v>1254</v>
      </c>
      <c r="B1832" s="5" t="s">
        <v>1207</v>
      </c>
      <c r="C1832" s="5" t="s">
        <v>526</v>
      </c>
      <c r="D1832" s="5" t="s">
        <v>751</v>
      </c>
      <c r="F1832" s="5" t="s">
        <v>6</v>
      </c>
      <c r="G1832">
        <v>1</v>
      </c>
      <c r="I1832" t="s">
        <v>742</v>
      </c>
      <c r="J1832" s="5" t="s">
        <v>752</v>
      </c>
      <c r="K1832" s="5"/>
      <c r="L1832" t="str">
        <f t="shared" si="868"/>
        <v>ProductDg</v>
      </c>
      <c r="M1832" t="str">
        <f t="shared" si="869"/>
        <v>authorizationInformation</v>
      </c>
      <c r="N1832" t="str">
        <f t="shared" si="870"/>
        <v>string</v>
      </c>
      <c r="O1832" t="str">
        <f t="shared" si="871"/>
        <v/>
      </c>
      <c r="P1832" t="str">
        <f t="shared" si="872"/>
        <v/>
      </c>
      <c r="Q1832" t="str">
        <f t="shared" si="873"/>
        <v>Object</v>
      </c>
      <c r="R1832" t="str">
        <f t="shared" si="874"/>
        <v>"DG"</v>
      </c>
      <c r="S1832" t="str">
        <f t="shared" si="875"/>
        <v>"ProductDg"</v>
      </c>
      <c r="T1832" t="str">
        <f t="shared" si="876"/>
        <v>"authorizationInformation"</v>
      </c>
      <c r="U1832" t="str">
        <f t="shared" si="877"/>
        <v>""</v>
      </c>
      <c r="V1832" t="str">
        <f t="shared" si="878"/>
        <v>"string"</v>
      </c>
      <c r="W1832">
        <f>IF($A1832="Implicit","",COUNTIFS($C$8:C1832,C1832,$A$8:A1832,"Explicit"))</f>
        <v>20</v>
      </c>
      <c r="X1832" t="str">
        <f t="shared" si="879"/>
        <v>"Dangerous Goods subtype of Product"</v>
      </c>
      <c r="Y1832" t="str">
        <f t="shared" si="880"/>
        <v>"Contains additional information relating to an approval; permission or other specific detail applicable to the commodity (e.g. Dangerous Goods in excepted quantities) "</v>
      </c>
      <c r="Z1832" t="str">
        <f t="shared" si="881"/>
        <v>"false"</v>
      </c>
      <c r="AA1832" t="str">
        <f t="shared" si="882"/>
        <v>"false"</v>
      </c>
      <c r="AB1832" t="str">
        <f t="shared" si="883"/>
        <v>""</v>
      </c>
      <c r="AC1832" t="str">
        <f t="shared" si="884"/>
        <v>"https://onerecord.iata.org/ns/cargo#ProductDg"</v>
      </c>
      <c r="AD1832" t="str">
        <f t="shared" si="885"/>
        <v>"https://onerecord.iata.org/ns/cargo#authorizationInformation"</v>
      </c>
      <c r="AE1832" t="str">
        <f t="shared" si="886"/>
        <v>"http://www.w3.org/2001/XMLSchema#string"</v>
      </c>
      <c r="AF1832" t="str">
        <f t="shared" si="887"/>
        <v>"DG","ProductDg","authorizationInformation","","string",20,"Dangerous Goods subtype of Product","Contains additional information relating to an approval; permission or other specific detail applicable to the commodity (e.g. Dangerous Goods in excepted quantities) ","false","false","","https://onerecord.iata.org/ns/cargo#ProductDg","https://onerecord.iata.org/ns/cargo#authorizationInformation","http://www.w3.org/2001/XMLSchema#string"</v>
      </c>
      <c r="AG1832" t="str">
        <f t="shared" si="888"/>
        <v>"DG.ProductDg"</v>
      </c>
      <c r="AH1832" t="str">
        <f t="shared" si="889"/>
        <v>"authorizationInformation"</v>
      </c>
      <c r="AI1832" t="str">
        <f t="shared" si="890"/>
        <v>".string"</v>
      </c>
      <c r="AJ1832" t="str">
        <f t="shared" si="891"/>
        <v>""</v>
      </c>
      <c r="AK1832" t="str">
        <f t="shared" si="892"/>
        <v>"hasOne"</v>
      </c>
      <c r="AL1832" t="str">
        <f t="shared" si="893"/>
        <v>"DG.ProductDg","authorizationInformation",".string","","hasOne"</v>
      </c>
      <c r="AN1832">
        <f>COUNTIF(View_conceptual!G:G,L1832)</f>
        <v>0</v>
      </c>
      <c r="AO1832">
        <f>COUNTIF(View_conceptual!H:H,L1832)+COUNTIF(View_conceptual!I:I,N1832)</f>
        <v>0</v>
      </c>
      <c r="AQ1832" t="str">
        <f t="shared" si="894"/>
        <v/>
      </c>
      <c r="AR1832" t="str">
        <f t="shared" si="895"/>
        <v/>
      </c>
      <c r="AT1832">
        <f>COUNTIF(View_full!G:G,L1832)</f>
        <v>1</v>
      </c>
      <c r="AU1832">
        <f>COUNTIF(View_full!H:H,L1832)+COUNTIF(View_full!I:I,N1832)</f>
        <v>0</v>
      </c>
      <c r="AV1832">
        <f>COUNTIFS(Property_Manual!$A$2:$A$1206,Raw!L1832,Property_Manual!$B$2:$B$1206,Raw!M1832,Property_Manual!$C$2:$C$1206,Raw!N1832,Property_Manual!$D$2:$D$1206,Raw!O1832,Property_Manual!$F$2:$F$1206,"x")</f>
        <v>0</v>
      </c>
      <c r="AW1832" t="str">
        <f t="shared" si="896"/>
        <v>"DG","ProductDg","authorizationInformation","","string",20,"Dangerous Goods subtype of Product","Contains additional information relating to an approval; permission or other specific detail applicable to the commodity (e.g. Dangerous Goods in excepted quantities) ","false","false","","https://onerecord.iata.org/ns/cargo#ProductDg","https://onerecord.iata.org/ns/cargo#authorizationInformation","http://www.w3.org/2001/XMLSchema#string"</v>
      </c>
      <c r="AX1832" t="str">
        <f t="shared" si="897"/>
        <v/>
      </c>
      <c r="AY1832" t="str">
        <f t="shared" si="898"/>
        <v/>
      </c>
    </row>
    <row r="1833" spans="1:51" x14ac:dyDescent="0.2">
      <c r="A1833" s="5" t="s">
        <v>1254</v>
      </c>
      <c r="B1833" s="5" t="s">
        <v>1207</v>
      </c>
      <c r="C1833" s="5" t="s">
        <v>526</v>
      </c>
      <c r="D1833" s="5" t="s">
        <v>753</v>
      </c>
      <c r="F1833" s="5" t="s">
        <v>6</v>
      </c>
      <c r="G1833">
        <v>1</v>
      </c>
      <c r="I1833" t="s">
        <v>742</v>
      </c>
      <c r="J1833" s="5" t="s">
        <v>754</v>
      </c>
      <c r="K1833" s="5"/>
      <c r="L1833" t="str">
        <f t="shared" si="868"/>
        <v>ProductDg</v>
      </c>
      <c r="M1833" t="str">
        <f t="shared" si="869"/>
        <v>hazardClassificationId</v>
      </c>
      <c r="N1833" t="str">
        <f t="shared" si="870"/>
        <v>string</v>
      </c>
      <c r="O1833" t="str">
        <f t="shared" si="871"/>
        <v/>
      </c>
      <c r="P1833" t="str">
        <f t="shared" si="872"/>
        <v/>
      </c>
      <c r="Q1833" t="str">
        <f t="shared" si="873"/>
        <v>Object</v>
      </c>
      <c r="R1833" t="str">
        <f t="shared" si="874"/>
        <v>"DG"</v>
      </c>
      <c r="S1833" t="str">
        <f t="shared" si="875"/>
        <v>"ProductDg"</v>
      </c>
      <c r="T1833" t="str">
        <f t="shared" si="876"/>
        <v>"hazardClassificationId"</v>
      </c>
      <c r="U1833" t="str">
        <f t="shared" si="877"/>
        <v>""</v>
      </c>
      <c r="V1833" t="str">
        <f t="shared" si="878"/>
        <v>"string"</v>
      </c>
      <c r="W1833">
        <f>IF($A1833="Implicit","",COUNTIFS($C$8:C1833,C1833,$A$8:A1833,"Explicit"))</f>
        <v>21</v>
      </c>
      <c r="X1833" t="str">
        <f t="shared" si="879"/>
        <v>"Dangerous Goods subtype of Product"</v>
      </c>
      <c r="Y1833" t="str">
        <f t="shared" si="880"/>
        <v>"Identifies the hazard class / division identification containing a numeric field separated by a decimal"</v>
      </c>
      <c r="Z1833" t="str">
        <f t="shared" si="881"/>
        <v>"false"</v>
      </c>
      <c r="AA1833" t="str">
        <f t="shared" si="882"/>
        <v>"false"</v>
      </c>
      <c r="AB1833" t="str">
        <f t="shared" si="883"/>
        <v>""</v>
      </c>
      <c r="AC1833" t="str">
        <f t="shared" si="884"/>
        <v>"https://onerecord.iata.org/ns/cargo#ProductDg"</v>
      </c>
      <c r="AD1833" t="str">
        <f t="shared" si="885"/>
        <v>"https://onerecord.iata.org/ns/cargo#hazardClassificationId"</v>
      </c>
      <c r="AE1833" t="str">
        <f t="shared" si="886"/>
        <v>"http://www.w3.org/2001/XMLSchema#string"</v>
      </c>
      <c r="AF1833" t="str">
        <f t="shared" si="887"/>
        <v>"DG","ProductDg","hazardClassificationId","","string",21,"Dangerous Goods subtype of Product","Identifies the hazard class / division identification containing a numeric field separated by a decimal","false","false","","https://onerecord.iata.org/ns/cargo#ProductDg","https://onerecord.iata.org/ns/cargo#hazardClassificationId","http://www.w3.org/2001/XMLSchema#string"</v>
      </c>
      <c r="AG1833" t="str">
        <f t="shared" si="888"/>
        <v>"DG.ProductDg"</v>
      </c>
      <c r="AH1833" t="str">
        <f t="shared" si="889"/>
        <v>"hazardClassificationId"</v>
      </c>
      <c r="AI1833" t="str">
        <f t="shared" si="890"/>
        <v>".string"</v>
      </c>
      <c r="AJ1833" t="str">
        <f t="shared" si="891"/>
        <v>""</v>
      </c>
      <c r="AK1833" t="str">
        <f t="shared" si="892"/>
        <v>"hasOne"</v>
      </c>
      <c r="AL1833" t="str">
        <f t="shared" si="893"/>
        <v>"DG.ProductDg","hazardClassificationId",".string","","hasOne"</v>
      </c>
      <c r="AN1833">
        <f>COUNTIF(View_conceptual!G:G,L1833)</f>
        <v>0</v>
      </c>
      <c r="AO1833">
        <f>COUNTIF(View_conceptual!H:H,L1833)+COUNTIF(View_conceptual!I:I,N1833)</f>
        <v>0</v>
      </c>
      <c r="AQ1833" t="str">
        <f t="shared" si="894"/>
        <v/>
      </c>
      <c r="AR1833" t="str">
        <f t="shared" si="895"/>
        <v/>
      </c>
      <c r="AT1833">
        <f>COUNTIF(View_full!G:G,L1833)</f>
        <v>1</v>
      </c>
      <c r="AU1833">
        <f>COUNTIF(View_full!H:H,L1833)+COUNTIF(View_full!I:I,N1833)</f>
        <v>0</v>
      </c>
      <c r="AV1833">
        <f>COUNTIFS(Property_Manual!$A$2:$A$1206,Raw!L1833,Property_Manual!$B$2:$B$1206,Raw!M1833,Property_Manual!$C$2:$C$1206,Raw!N1833,Property_Manual!$D$2:$D$1206,Raw!O1833,Property_Manual!$F$2:$F$1206,"x")</f>
        <v>0</v>
      </c>
      <c r="AW1833" t="str">
        <f t="shared" si="896"/>
        <v>"DG","ProductDg","hazardClassificationId","","string",21,"Dangerous Goods subtype of Product","Identifies the hazard class / division identification containing a numeric field separated by a decimal","false","false","","https://onerecord.iata.org/ns/cargo#ProductDg","https://onerecord.iata.org/ns/cargo#hazardClassificationId","http://www.w3.org/2001/XMLSchema#string"</v>
      </c>
      <c r="AX1833" t="str">
        <f t="shared" si="897"/>
        <v/>
      </c>
      <c r="AY1833" t="str">
        <f t="shared" si="898"/>
        <v/>
      </c>
    </row>
    <row r="1834" spans="1:51" x14ac:dyDescent="0.2">
      <c r="A1834" s="5" t="s">
        <v>1254</v>
      </c>
      <c r="B1834" s="5" t="s">
        <v>1207</v>
      </c>
      <c r="C1834" s="5" t="s">
        <v>526</v>
      </c>
      <c r="D1834" s="5" t="s">
        <v>755</v>
      </c>
      <c r="F1834" s="5" t="s">
        <v>6</v>
      </c>
      <c r="G1834">
        <v>1</v>
      </c>
      <c r="I1834" t="s">
        <v>742</v>
      </c>
      <c r="J1834" s="5" t="s">
        <v>756</v>
      </c>
      <c r="K1834" s="5"/>
      <c r="L1834" t="str">
        <f t="shared" si="868"/>
        <v>ProductDg</v>
      </c>
      <c r="M1834" t="str">
        <f t="shared" si="869"/>
        <v>packingInstructionNumber</v>
      </c>
      <c r="N1834" t="str">
        <f t="shared" si="870"/>
        <v>string</v>
      </c>
      <c r="O1834" t="str">
        <f t="shared" si="871"/>
        <v/>
      </c>
      <c r="P1834" t="str">
        <f t="shared" si="872"/>
        <v/>
      </c>
      <c r="Q1834" t="str">
        <f t="shared" si="873"/>
        <v>Object</v>
      </c>
      <c r="R1834" t="str">
        <f t="shared" si="874"/>
        <v>"DG"</v>
      </c>
      <c r="S1834" t="str">
        <f t="shared" si="875"/>
        <v>"ProductDg"</v>
      </c>
      <c r="T1834" t="str">
        <f t="shared" si="876"/>
        <v>"packingInstructionNumber"</v>
      </c>
      <c r="U1834" t="str">
        <f t="shared" si="877"/>
        <v>""</v>
      </c>
      <c r="V1834" t="str">
        <f t="shared" si="878"/>
        <v>"string"</v>
      </c>
      <c r="W1834">
        <f>IF($A1834="Implicit","",COUNTIFS($C$8:C1834,C1834,$A$8:A1834,"Explicit"))</f>
        <v>22</v>
      </c>
      <c r="X1834" t="str">
        <f t="shared" si="879"/>
        <v>"Dangerous Goods subtype of Product"</v>
      </c>
      <c r="Y1834" t="str">
        <f t="shared" si="880"/>
        <v>"The packing instruction number applicable to the UN number / proper shipping name entry. A three-numeric value which may be preceded by the letter Y.  Mandatory field for air transport (Air) "</v>
      </c>
      <c r="Z1834" t="str">
        <f t="shared" si="881"/>
        <v>"false"</v>
      </c>
      <c r="AA1834" t="str">
        <f t="shared" si="882"/>
        <v>"false"</v>
      </c>
      <c r="AB1834" t="str">
        <f t="shared" si="883"/>
        <v>""</v>
      </c>
      <c r="AC1834" t="str">
        <f t="shared" si="884"/>
        <v>"https://onerecord.iata.org/ns/cargo#ProductDg"</v>
      </c>
      <c r="AD1834" t="str">
        <f t="shared" si="885"/>
        <v>"https://onerecord.iata.org/ns/cargo#packingInstructionNumber"</v>
      </c>
      <c r="AE1834" t="str">
        <f t="shared" si="886"/>
        <v>"http://www.w3.org/2001/XMLSchema#string"</v>
      </c>
      <c r="AF1834" t="str">
        <f t="shared" si="887"/>
        <v>"DG","ProductDg","packingInstructionNumber","","string",22,"Dangerous Goods subtype of Product","The packing instruction number applicable to the UN number / proper shipping name entry. A three-numeric value which may be preceded by the letter Y.  Mandatory field for air transport (Air) ","false","false","","https://onerecord.iata.org/ns/cargo#ProductDg","https://onerecord.iata.org/ns/cargo#packingInstructionNumber","http://www.w3.org/2001/XMLSchema#string"</v>
      </c>
      <c r="AG1834" t="str">
        <f t="shared" si="888"/>
        <v>"DG.ProductDg"</v>
      </c>
      <c r="AH1834" t="str">
        <f t="shared" si="889"/>
        <v>"packingInstructionNumber"</v>
      </c>
      <c r="AI1834" t="str">
        <f t="shared" si="890"/>
        <v>".string"</v>
      </c>
      <c r="AJ1834" t="str">
        <f t="shared" si="891"/>
        <v>""</v>
      </c>
      <c r="AK1834" t="str">
        <f t="shared" si="892"/>
        <v>"hasOne"</v>
      </c>
      <c r="AL1834" t="str">
        <f t="shared" si="893"/>
        <v>"DG.ProductDg","packingInstructionNumber",".string","","hasOne"</v>
      </c>
      <c r="AN1834">
        <f>COUNTIF(View_conceptual!G:G,L1834)</f>
        <v>0</v>
      </c>
      <c r="AO1834">
        <f>COUNTIF(View_conceptual!H:H,L1834)+COUNTIF(View_conceptual!I:I,N1834)</f>
        <v>0</v>
      </c>
      <c r="AQ1834" t="str">
        <f t="shared" si="894"/>
        <v/>
      </c>
      <c r="AR1834" t="str">
        <f t="shared" si="895"/>
        <v/>
      </c>
      <c r="AT1834">
        <f>COUNTIF(View_full!G:G,L1834)</f>
        <v>1</v>
      </c>
      <c r="AU1834">
        <f>COUNTIF(View_full!H:H,L1834)+COUNTIF(View_full!I:I,N1834)</f>
        <v>0</v>
      </c>
      <c r="AV1834">
        <f>COUNTIFS(Property_Manual!$A$2:$A$1206,Raw!L1834,Property_Manual!$B$2:$B$1206,Raw!M1834,Property_Manual!$C$2:$C$1206,Raw!N1834,Property_Manual!$D$2:$D$1206,Raw!O1834,Property_Manual!$F$2:$F$1206,"x")</f>
        <v>0</v>
      </c>
      <c r="AW1834" t="str">
        <f t="shared" si="896"/>
        <v>"DG","ProductDg","packingInstructionNumber","","string",22,"Dangerous Goods subtype of Product","The packing instruction number applicable to the UN number / proper shipping name entry. A three-numeric value which may be preceded by the letter Y.  Mandatory field for air transport (Air) ","false","false","","https://onerecord.iata.org/ns/cargo#ProductDg","https://onerecord.iata.org/ns/cargo#packingInstructionNumber","http://www.w3.org/2001/XMLSchema#string"</v>
      </c>
      <c r="AX1834" t="str">
        <f t="shared" si="897"/>
        <v/>
      </c>
      <c r="AY1834" t="str">
        <f t="shared" si="898"/>
        <v/>
      </c>
    </row>
    <row r="1835" spans="1:51" x14ac:dyDescent="0.2">
      <c r="A1835" s="5" t="s">
        <v>1254</v>
      </c>
      <c r="B1835" s="5" t="s">
        <v>1207</v>
      </c>
      <c r="C1835" s="5" t="s">
        <v>526</v>
      </c>
      <c r="D1835" s="5" t="s">
        <v>757</v>
      </c>
      <c r="F1835" s="5" t="s">
        <v>6</v>
      </c>
      <c r="G1835">
        <v>1</v>
      </c>
      <c r="I1835" t="s">
        <v>742</v>
      </c>
      <c r="J1835" s="5" t="s">
        <v>758</v>
      </c>
      <c r="K1835" s="5"/>
      <c r="L1835" t="str">
        <f t="shared" si="868"/>
        <v>ProductDg</v>
      </c>
      <c r="M1835" t="str">
        <f t="shared" si="869"/>
        <v>properShippingName</v>
      </c>
      <c r="N1835" t="str">
        <f t="shared" si="870"/>
        <v>string</v>
      </c>
      <c r="O1835" t="str">
        <f t="shared" si="871"/>
        <v/>
      </c>
      <c r="P1835" t="str">
        <f t="shared" si="872"/>
        <v/>
      </c>
      <c r="Q1835" t="str">
        <f t="shared" si="873"/>
        <v>Object</v>
      </c>
      <c r="R1835" t="str">
        <f t="shared" si="874"/>
        <v>"DG"</v>
      </c>
      <c r="S1835" t="str">
        <f t="shared" si="875"/>
        <v>"ProductDg"</v>
      </c>
      <c r="T1835" t="str">
        <f t="shared" si="876"/>
        <v>"properShippingName"</v>
      </c>
      <c r="U1835" t="str">
        <f t="shared" si="877"/>
        <v>""</v>
      </c>
      <c r="V1835" t="str">
        <f t="shared" si="878"/>
        <v>"string"</v>
      </c>
      <c r="W1835">
        <f>IF($A1835="Implicit","",COUNTIFS($C$8:C1835,C1835,$A$8:A1835,"Explicit"))</f>
        <v>23</v>
      </c>
      <c r="X1835" t="str">
        <f t="shared" si="879"/>
        <v>"Dangerous Goods subtype of Product"</v>
      </c>
      <c r="Y1835" t="str">
        <f t="shared" si="880"/>
        <v>"The name used to describe the particular article or substance as shown in the UN Model Regulations Dangerous Goods List"</v>
      </c>
      <c r="Z1835" t="str">
        <f t="shared" si="881"/>
        <v>"false"</v>
      </c>
      <c r="AA1835" t="str">
        <f t="shared" si="882"/>
        <v>"false"</v>
      </c>
      <c r="AB1835" t="str">
        <f t="shared" si="883"/>
        <v>""</v>
      </c>
      <c r="AC1835" t="str">
        <f t="shared" si="884"/>
        <v>"https://onerecord.iata.org/ns/cargo#ProductDg"</v>
      </c>
      <c r="AD1835" t="str">
        <f t="shared" si="885"/>
        <v>"https://onerecord.iata.org/ns/cargo#properShippingName"</v>
      </c>
      <c r="AE1835" t="str">
        <f t="shared" si="886"/>
        <v>"http://www.w3.org/2001/XMLSchema#string"</v>
      </c>
      <c r="AF1835" t="str">
        <f t="shared" si="887"/>
        <v>"DG","ProductDg","properShippingName","","string",23,"Dangerous Goods subtype of Product","The name used to describe the particular article or substance as shown in the UN Model Regulations Dangerous Goods List","false","false","","https://onerecord.iata.org/ns/cargo#ProductDg","https://onerecord.iata.org/ns/cargo#properShippingName","http://www.w3.org/2001/XMLSchema#string"</v>
      </c>
      <c r="AG1835" t="str">
        <f t="shared" si="888"/>
        <v>"DG.ProductDg"</v>
      </c>
      <c r="AH1835" t="str">
        <f t="shared" si="889"/>
        <v>"properShippingName"</v>
      </c>
      <c r="AI1835" t="str">
        <f t="shared" si="890"/>
        <v>".string"</v>
      </c>
      <c r="AJ1835" t="str">
        <f t="shared" si="891"/>
        <v>""</v>
      </c>
      <c r="AK1835" t="str">
        <f t="shared" si="892"/>
        <v>"hasOne"</v>
      </c>
      <c r="AL1835" t="str">
        <f t="shared" si="893"/>
        <v>"DG.ProductDg","properShippingName",".string","","hasOne"</v>
      </c>
      <c r="AN1835">
        <f>COUNTIF(View_conceptual!G:G,L1835)</f>
        <v>0</v>
      </c>
      <c r="AO1835">
        <f>COUNTIF(View_conceptual!H:H,L1835)+COUNTIF(View_conceptual!I:I,N1835)</f>
        <v>0</v>
      </c>
      <c r="AQ1835" t="str">
        <f t="shared" si="894"/>
        <v/>
      </c>
      <c r="AR1835" t="str">
        <f t="shared" si="895"/>
        <v/>
      </c>
      <c r="AT1835">
        <f>COUNTIF(View_full!G:G,L1835)</f>
        <v>1</v>
      </c>
      <c r="AU1835">
        <f>COUNTIF(View_full!H:H,L1835)+COUNTIF(View_full!I:I,N1835)</f>
        <v>0</v>
      </c>
      <c r="AV1835">
        <f>COUNTIFS(Property_Manual!$A$2:$A$1206,Raw!L1835,Property_Manual!$B$2:$B$1206,Raw!M1835,Property_Manual!$C$2:$C$1206,Raw!N1835,Property_Manual!$D$2:$D$1206,Raw!O1835,Property_Manual!$F$2:$F$1206,"x")</f>
        <v>0</v>
      </c>
      <c r="AW1835" t="str">
        <f t="shared" si="896"/>
        <v>"DG","ProductDg","properShippingName","","string",23,"Dangerous Goods subtype of Product","The name used to describe the particular article or substance as shown in the UN Model Regulations Dangerous Goods List","false","false","","https://onerecord.iata.org/ns/cargo#ProductDg","https://onerecord.iata.org/ns/cargo#properShippingName","http://www.w3.org/2001/XMLSchema#string"</v>
      </c>
      <c r="AX1835" t="str">
        <f t="shared" si="897"/>
        <v/>
      </c>
      <c r="AY1835" t="str">
        <f t="shared" si="898"/>
        <v/>
      </c>
    </row>
    <row r="1836" spans="1:51" x14ac:dyDescent="0.2">
      <c r="A1836" s="5" t="s">
        <v>1254</v>
      </c>
      <c r="B1836" s="5" t="s">
        <v>1207</v>
      </c>
      <c r="C1836" s="5" t="s">
        <v>526</v>
      </c>
      <c r="D1836" s="5" t="s">
        <v>759</v>
      </c>
      <c r="F1836" s="5" t="s">
        <v>6</v>
      </c>
      <c r="G1836">
        <v>1</v>
      </c>
      <c r="I1836" t="s">
        <v>742</v>
      </c>
      <c r="J1836" s="5" t="s">
        <v>760</v>
      </c>
      <c r="K1836" s="5"/>
      <c r="L1836" t="str">
        <f t="shared" si="868"/>
        <v>ProductDg</v>
      </c>
      <c r="M1836" t="str">
        <f t="shared" si="869"/>
        <v>specialProvisionId</v>
      </c>
      <c r="N1836" t="str">
        <f t="shared" si="870"/>
        <v>string</v>
      </c>
      <c r="O1836" t="str">
        <f t="shared" si="871"/>
        <v/>
      </c>
      <c r="P1836" t="str">
        <f t="shared" si="872"/>
        <v/>
      </c>
      <c r="Q1836" t="str">
        <f t="shared" si="873"/>
        <v>Object</v>
      </c>
      <c r="R1836" t="str">
        <f t="shared" si="874"/>
        <v>"DG"</v>
      </c>
      <c r="S1836" t="str">
        <f t="shared" si="875"/>
        <v>"ProductDg"</v>
      </c>
      <c r="T1836" t="str">
        <f t="shared" si="876"/>
        <v>"specialProvisionId"</v>
      </c>
      <c r="U1836" t="str">
        <f t="shared" si="877"/>
        <v>""</v>
      </c>
      <c r="V1836" t="str">
        <f t="shared" si="878"/>
        <v>"string"</v>
      </c>
      <c r="W1836">
        <f>IF($A1836="Implicit","",COUNTIFS($C$8:C1836,C1836,$A$8:A1836,"Explicit"))</f>
        <v>24</v>
      </c>
      <c r="X1836" t="str">
        <f t="shared" si="879"/>
        <v>"Dangerous Goods subtype of Product"</v>
      </c>
      <c r="Y1836" t="str">
        <f t="shared" si="880"/>
        <v>"For Air Mode: Special Provision may show a single; double or triple digit number preceded by the letter A; against appropriate entries in the List of Dangerous Goods"</v>
      </c>
      <c r="Z1836" t="str">
        <f t="shared" si="881"/>
        <v>"false"</v>
      </c>
      <c r="AA1836" t="str">
        <f t="shared" si="882"/>
        <v>"false"</v>
      </c>
      <c r="AB1836" t="str">
        <f t="shared" si="883"/>
        <v>""</v>
      </c>
      <c r="AC1836" t="str">
        <f t="shared" si="884"/>
        <v>"https://onerecord.iata.org/ns/cargo#ProductDg"</v>
      </c>
      <c r="AD1836" t="str">
        <f t="shared" si="885"/>
        <v>"https://onerecord.iata.org/ns/cargo#specialProvisionId"</v>
      </c>
      <c r="AE1836" t="str">
        <f t="shared" si="886"/>
        <v>"http://www.w3.org/2001/XMLSchema#string"</v>
      </c>
      <c r="AF1836" t="str">
        <f t="shared" si="887"/>
        <v>"DG","ProductDg","specialProvisionId","","string",24,"Dangerous Goods subtype of Product","For Air Mode: Special Provision may show a single; double or triple digit number preceded by the letter A; against appropriate entries in the List of Dangerous Goods","false","false","","https://onerecord.iata.org/ns/cargo#ProductDg","https://onerecord.iata.org/ns/cargo#specialProvisionId","http://www.w3.org/2001/XMLSchema#string"</v>
      </c>
      <c r="AG1836" t="str">
        <f t="shared" si="888"/>
        <v>"DG.ProductDg"</v>
      </c>
      <c r="AH1836" t="str">
        <f t="shared" si="889"/>
        <v>"specialProvisionId"</v>
      </c>
      <c r="AI1836" t="str">
        <f t="shared" si="890"/>
        <v>".string"</v>
      </c>
      <c r="AJ1836" t="str">
        <f t="shared" si="891"/>
        <v>""</v>
      </c>
      <c r="AK1836" t="str">
        <f t="shared" si="892"/>
        <v>"hasOne"</v>
      </c>
      <c r="AL1836" t="str">
        <f t="shared" si="893"/>
        <v>"DG.ProductDg","specialProvisionId",".string","","hasOne"</v>
      </c>
      <c r="AN1836">
        <f>COUNTIF(View_conceptual!G:G,L1836)</f>
        <v>0</v>
      </c>
      <c r="AO1836">
        <f>COUNTIF(View_conceptual!H:H,L1836)+COUNTIF(View_conceptual!I:I,N1836)</f>
        <v>0</v>
      </c>
      <c r="AQ1836" t="str">
        <f t="shared" si="894"/>
        <v/>
      </c>
      <c r="AR1836" t="str">
        <f t="shared" si="895"/>
        <v/>
      </c>
      <c r="AT1836">
        <f>COUNTIF(View_full!G:G,L1836)</f>
        <v>1</v>
      </c>
      <c r="AU1836">
        <f>COUNTIF(View_full!H:H,L1836)+COUNTIF(View_full!I:I,N1836)</f>
        <v>0</v>
      </c>
      <c r="AV1836">
        <f>COUNTIFS(Property_Manual!$A$2:$A$1206,Raw!L1836,Property_Manual!$B$2:$B$1206,Raw!M1836,Property_Manual!$C$2:$C$1206,Raw!N1836,Property_Manual!$D$2:$D$1206,Raw!O1836,Property_Manual!$F$2:$F$1206,"x")</f>
        <v>0</v>
      </c>
      <c r="AW1836" t="str">
        <f t="shared" si="896"/>
        <v>"DG","ProductDg","specialProvisionId","","string",24,"Dangerous Goods subtype of Product","For Air Mode: Special Provision may show a single; double or triple digit number preceded by the letter A; against appropriate entries in the List of Dangerous Goods","false","false","","https://onerecord.iata.org/ns/cargo#ProductDg","https://onerecord.iata.org/ns/cargo#specialProvisionId","http://www.w3.org/2001/XMLSchema#string"</v>
      </c>
      <c r="AX1836" t="str">
        <f t="shared" si="897"/>
        <v/>
      </c>
      <c r="AY1836" t="str">
        <f t="shared" si="898"/>
        <v/>
      </c>
    </row>
    <row r="1837" spans="1:51" x14ac:dyDescent="0.2">
      <c r="A1837" s="5" t="s">
        <v>1254</v>
      </c>
      <c r="B1837" s="5" t="s">
        <v>1207</v>
      </c>
      <c r="C1837" s="5" t="s">
        <v>526</v>
      </c>
      <c r="D1837" s="5" t="s">
        <v>761</v>
      </c>
      <c r="F1837" s="5" t="s">
        <v>6</v>
      </c>
      <c r="G1837">
        <v>1</v>
      </c>
      <c r="I1837" t="s">
        <v>742</v>
      </c>
      <c r="J1837" s="5" t="s">
        <v>762</v>
      </c>
      <c r="K1837" s="5"/>
      <c r="L1837" t="str">
        <f t="shared" si="868"/>
        <v>ProductDg</v>
      </c>
      <c r="M1837" t="str">
        <f t="shared" si="869"/>
        <v>technicalName</v>
      </c>
      <c r="N1837" t="str">
        <f t="shared" si="870"/>
        <v>string</v>
      </c>
      <c r="O1837" t="str">
        <f t="shared" si="871"/>
        <v/>
      </c>
      <c r="P1837" t="str">
        <f t="shared" si="872"/>
        <v/>
      </c>
      <c r="Q1837" t="str">
        <f t="shared" si="873"/>
        <v>Object</v>
      </c>
      <c r="R1837" t="str">
        <f t="shared" si="874"/>
        <v>"DG"</v>
      </c>
      <c r="S1837" t="str">
        <f t="shared" si="875"/>
        <v>"ProductDg"</v>
      </c>
      <c r="T1837" t="str">
        <f t="shared" si="876"/>
        <v>"technicalName"</v>
      </c>
      <c r="U1837" t="str">
        <f t="shared" si="877"/>
        <v>""</v>
      </c>
      <c r="V1837" t="str">
        <f t="shared" si="878"/>
        <v>"string"</v>
      </c>
      <c r="W1837">
        <f>IF($A1837="Implicit","",COUNTIFS($C$8:C1837,C1837,$A$8:A1837,"Explicit"))</f>
        <v>25</v>
      </c>
      <c r="X1837" t="str">
        <f t="shared" si="879"/>
        <v>"Dangerous Goods subtype of Product"</v>
      </c>
      <c r="Y1837" t="str">
        <f t="shared" si="880"/>
        <v>"This is additional chemical name(s) required for some proper shipping names. When added the technical must be shown in parentheses immediately following the proper shipping name. "</v>
      </c>
      <c r="Z1837" t="str">
        <f t="shared" si="881"/>
        <v>"false"</v>
      </c>
      <c r="AA1837" t="str">
        <f t="shared" si="882"/>
        <v>"false"</v>
      </c>
      <c r="AB1837" t="str">
        <f t="shared" si="883"/>
        <v>""</v>
      </c>
      <c r="AC1837" t="str">
        <f t="shared" si="884"/>
        <v>"https://onerecord.iata.org/ns/cargo#ProductDg"</v>
      </c>
      <c r="AD1837" t="str">
        <f t="shared" si="885"/>
        <v>"https://onerecord.iata.org/ns/cargo#technicalName"</v>
      </c>
      <c r="AE1837" t="str">
        <f t="shared" si="886"/>
        <v>"http://www.w3.org/2001/XMLSchema#string"</v>
      </c>
      <c r="AF1837" t="str">
        <f t="shared" si="887"/>
        <v>"DG","ProductDg","technicalName","","string",25,"Dangerous Goods subtype of Product","This is additional chemical name(s) required for some proper shipping names. When added the technical must be shown in parentheses immediately following the proper shipping name. ","false","false","","https://onerecord.iata.org/ns/cargo#ProductDg","https://onerecord.iata.org/ns/cargo#technicalName","http://www.w3.org/2001/XMLSchema#string"</v>
      </c>
      <c r="AG1837" t="str">
        <f t="shared" si="888"/>
        <v>"DG.ProductDg"</v>
      </c>
      <c r="AH1837" t="str">
        <f t="shared" si="889"/>
        <v>"technicalName"</v>
      </c>
      <c r="AI1837" t="str">
        <f t="shared" si="890"/>
        <v>".string"</v>
      </c>
      <c r="AJ1837" t="str">
        <f t="shared" si="891"/>
        <v>""</v>
      </c>
      <c r="AK1837" t="str">
        <f t="shared" si="892"/>
        <v>"hasOne"</v>
      </c>
      <c r="AL1837" t="str">
        <f t="shared" si="893"/>
        <v>"DG.ProductDg","technicalName",".string","","hasOne"</v>
      </c>
      <c r="AN1837">
        <f>COUNTIF(View_conceptual!G:G,L1837)</f>
        <v>0</v>
      </c>
      <c r="AO1837">
        <f>COUNTIF(View_conceptual!H:H,L1837)+COUNTIF(View_conceptual!I:I,N1837)</f>
        <v>0</v>
      </c>
      <c r="AQ1837" t="str">
        <f t="shared" si="894"/>
        <v/>
      </c>
      <c r="AR1837" t="str">
        <f t="shared" si="895"/>
        <v/>
      </c>
      <c r="AT1837">
        <f>COUNTIF(View_full!G:G,L1837)</f>
        <v>1</v>
      </c>
      <c r="AU1837">
        <f>COUNTIF(View_full!H:H,L1837)+COUNTIF(View_full!I:I,N1837)</f>
        <v>0</v>
      </c>
      <c r="AV1837">
        <f>COUNTIFS(Property_Manual!$A$2:$A$1206,Raw!L1837,Property_Manual!$B$2:$B$1206,Raw!M1837,Property_Manual!$C$2:$C$1206,Raw!N1837,Property_Manual!$D$2:$D$1206,Raw!O1837,Property_Manual!$F$2:$F$1206,"x")</f>
        <v>0</v>
      </c>
      <c r="AW1837" t="str">
        <f t="shared" si="896"/>
        <v>"DG","ProductDg","technicalName","","string",25,"Dangerous Goods subtype of Product","This is additional chemical name(s) required for some proper shipping names. When added the technical must be shown in parentheses immediately following the proper shipping name. ","false","false","","https://onerecord.iata.org/ns/cargo#ProductDg","https://onerecord.iata.org/ns/cargo#technicalName","http://www.w3.org/2001/XMLSchema#string"</v>
      </c>
      <c r="AX1837" t="str">
        <f t="shared" si="897"/>
        <v/>
      </c>
      <c r="AY1837" t="str">
        <f t="shared" si="898"/>
        <v/>
      </c>
    </row>
    <row r="1838" spans="1:51" x14ac:dyDescent="0.2">
      <c r="A1838" s="5" t="s">
        <v>1254</v>
      </c>
      <c r="B1838" s="5" t="s">
        <v>1207</v>
      </c>
      <c r="C1838" s="5" t="s">
        <v>526</v>
      </c>
      <c r="D1838" s="5" t="s">
        <v>763</v>
      </c>
      <c r="F1838" s="5" t="s">
        <v>6</v>
      </c>
      <c r="G1838">
        <v>1</v>
      </c>
      <c r="I1838" t="s">
        <v>742</v>
      </c>
      <c r="J1838" s="5" t="s">
        <v>764</v>
      </c>
      <c r="K1838" s="5"/>
      <c r="L1838" t="str">
        <f t="shared" si="868"/>
        <v>ProductDg</v>
      </c>
      <c r="M1838" t="str">
        <f t="shared" si="869"/>
        <v>unNumber</v>
      </c>
      <c r="N1838" t="str">
        <f t="shared" si="870"/>
        <v>string</v>
      </c>
      <c r="O1838" t="str">
        <f t="shared" si="871"/>
        <v/>
      </c>
      <c r="P1838" t="str">
        <f t="shared" si="872"/>
        <v/>
      </c>
      <c r="Q1838" t="str">
        <f t="shared" si="873"/>
        <v>Object</v>
      </c>
      <c r="R1838" t="str">
        <f t="shared" si="874"/>
        <v>"DG"</v>
      </c>
      <c r="S1838" t="str">
        <f t="shared" si="875"/>
        <v>"ProductDg"</v>
      </c>
      <c r="T1838" t="str">
        <f t="shared" si="876"/>
        <v>"unNumber"</v>
      </c>
      <c r="U1838" t="str">
        <f t="shared" si="877"/>
        <v>""</v>
      </c>
      <c r="V1838" t="str">
        <f t="shared" si="878"/>
        <v>"string"</v>
      </c>
      <c r="W1838">
        <f>IF($A1838="Implicit","",COUNTIFS($C$8:C1838,C1838,$A$8:A1838,"Explicit"))</f>
        <v>26</v>
      </c>
      <c r="X1838" t="str">
        <f t="shared" si="879"/>
        <v>"Dangerous Goods subtype of Product"</v>
      </c>
      <c r="Y1838" t="str">
        <f t="shared" si="880"/>
        <v>"Reference identifying the United Nations Dangerous Goods serial number assigned within the UN to substances and articles contained in a list of the dangerous goods most commonly carried. e.g. 1189 - Ethylene glycol monomethyl ether acetate"</v>
      </c>
      <c r="Z1838" t="str">
        <f t="shared" si="881"/>
        <v>"false"</v>
      </c>
      <c r="AA1838" t="str">
        <f t="shared" si="882"/>
        <v>"false"</v>
      </c>
      <c r="AB1838" t="str">
        <f t="shared" si="883"/>
        <v>""</v>
      </c>
      <c r="AC1838" t="str">
        <f t="shared" si="884"/>
        <v>"https://onerecord.iata.org/ns/cargo#ProductDg"</v>
      </c>
      <c r="AD1838" t="str">
        <f t="shared" si="885"/>
        <v>"https://onerecord.iata.org/ns/cargo#unNumber"</v>
      </c>
      <c r="AE1838" t="str">
        <f t="shared" si="886"/>
        <v>"http://www.w3.org/2001/XMLSchema#string"</v>
      </c>
      <c r="AF1838" t="str">
        <f t="shared" si="887"/>
        <v>"DG","ProductDg","unNumber","","string",26,"Dangerous Goods subtype of Product","Reference identifying the United Nations Dangerous Goods serial number assigned within the UN to substances and articles contained in a list of the dangerous goods most commonly carried. e.g. 1189 - Ethylene glycol monomethyl ether acetate","false","false","","https://onerecord.iata.org/ns/cargo#ProductDg","https://onerecord.iata.org/ns/cargo#unNumber","http://www.w3.org/2001/XMLSchema#string"</v>
      </c>
      <c r="AG1838" t="str">
        <f t="shared" si="888"/>
        <v>"DG.ProductDg"</v>
      </c>
      <c r="AH1838" t="str">
        <f t="shared" si="889"/>
        <v>"unNumber"</v>
      </c>
      <c r="AI1838" t="str">
        <f t="shared" si="890"/>
        <v>".string"</v>
      </c>
      <c r="AJ1838" t="str">
        <f t="shared" si="891"/>
        <v>""</v>
      </c>
      <c r="AK1838" t="str">
        <f t="shared" si="892"/>
        <v>"hasOne"</v>
      </c>
      <c r="AL1838" t="str">
        <f t="shared" si="893"/>
        <v>"DG.ProductDg","unNumber",".string","","hasOne"</v>
      </c>
      <c r="AN1838">
        <f>COUNTIF(View_conceptual!G:G,L1838)</f>
        <v>0</v>
      </c>
      <c r="AO1838">
        <f>COUNTIF(View_conceptual!H:H,L1838)+COUNTIF(View_conceptual!I:I,N1838)</f>
        <v>0</v>
      </c>
      <c r="AQ1838" t="str">
        <f t="shared" si="894"/>
        <v/>
      </c>
      <c r="AR1838" t="str">
        <f t="shared" si="895"/>
        <v/>
      </c>
      <c r="AT1838">
        <f>COUNTIF(View_full!G:G,L1838)</f>
        <v>1</v>
      </c>
      <c r="AU1838">
        <f>COUNTIF(View_full!H:H,L1838)+COUNTIF(View_full!I:I,N1838)</f>
        <v>0</v>
      </c>
      <c r="AV1838">
        <f>COUNTIFS(Property_Manual!$A$2:$A$1206,Raw!L1838,Property_Manual!$B$2:$B$1206,Raw!M1838,Property_Manual!$C$2:$C$1206,Raw!N1838,Property_Manual!$D$2:$D$1206,Raw!O1838,Property_Manual!$F$2:$F$1206,"x")</f>
        <v>0</v>
      </c>
      <c r="AW1838" t="str">
        <f t="shared" si="896"/>
        <v>"DG","ProductDg","unNumber","","string",26,"Dangerous Goods subtype of Product","Reference identifying the United Nations Dangerous Goods serial number assigned within the UN to substances and articles contained in a list of the dangerous goods most commonly carried. e.g. 1189 - Ethylene glycol monomethyl ether acetate","false","false","","https://onerecord.iata.org/ns/cargo#ProductDg","https://onerecord.iata.org/ns/cargo#unNumber","http://www.w3.org/2001/XMLSchema#string"</v>
      </c>
      <c r="AX1838" t="str">
        <f t="shared" si="897"/>
        <v/>
      </c>
      <c r="AY1838" t="str">
        <f t="shared" si="898"/>
        <v/>
      </c>
    </row>
    <row r="1839" spans="1:51" x14ac:dyDescent="0.2">
      <c r="A1839" s="5" t="s">
        <v>1255</v>
      </c>
      <c r="B1839" s="5" t="s">
        <v>1207</v>
      </c>
      <c r="C1839" s="5" t="s">
        <v>526</v>
      </c>
      <c r="D1839" s="5" t="s">
        <v>40</v>
      </c>
      <c r="E1839" t="s">
        <v>1212</v>
      </c>
      <c r="F1839" s="5" t="s">
        <v>41</v>
      </c>
      <c r="I1839" t="s">
        <v>742</v>
      </c>
      <c r="J1839" s="5" t="s">
        <v>42</v>
      </c>
      <c r="K1839" s="5"/>
      <c r="L1839" t="str">
        <f t="shared" si="868"/>
        <v>ProductDg</v>
      </c>
      <c r="M1839" t="str">
        <f t="shared" si="869"/>
        <v>events</v>
      </c>
      <c r="N1839" t="str">
        <f t="shared" si="870"/>
        <v>LogisticsEvent</v>
      </c>
      <c r="O1839" t="str">
        <f t="shared" si="871"/>
        <v/>
      </c>
      <c r="P1839" t="str">
        <f t="shared" si="872"/>
        <v/>
      </c>
      <c r="Q1839" t="str">
        <f t="shared" si="873"/>
        <v>Object</v>
      </c>
      <c r="R1839" t="str">
        <f t="shared" si="874"/>
        <v/>
      </c>
      <c r="S1839" t="str">
        <f t="shared" si="875"/>
        <v/>
      </c>
      <c r="T1839" t="str">
        <f t="shared" si="876"/>
        <v/>
      </c>
      <c r="U1839" t="str">
        <f t="shared" si="877"/>
        <v/>
      </c>
      <c r="V1839" t="str">
        <f t="shared" si="878"/>
        <v/>
      </c>
      <c r="W1839" t="str">
        <f>IF($A1839="Implicit","",COUNTIFS($C$8:C1839,C1839,$A$8:A1839,"Explicit"))</f>
        <v/>
      </c>
      <c r="X1839" t="str">
        <f t="shared" si="879"/>
        <v/>
      </c>
      <c r="Y1839" t="str">
        <f t="shared" si="880"/>
        <v/>
      </c>
      <c r="Z1839" t="str">
        <f t="shared" si="881"/>
        <v/>
      </c>
      <c r="AA1839" t="str">
        <f t="shared" si="882"/>
        <v/>
      </c>
      <c r="AB1839" t="str">
        <f t="shared" si="883"/>
        <v/>
      </c>
      <c r="AC1839" t="str">
        <f t="shared" si="884"/>
        <v/>
      </c>
      <c r="AD1839" t="str">
        <f t="shared" si="885"/>
        <v/>
      </c>
      <c r="AE1839" t="str">
        <f t="shared" si="886"/>
        <v/>
      </c>
      <c r="AF1839" t="str">
        <f t="shared" si="887"/>
        <v/>
      </c>
      <c r="AG1839" t="str">
        <f t="shared" si="888"/>
        <v>"DG.ProductDg"</v>
      </c>
      <c r="AH1839" t="str">
        <f t="shared" si="889"/>
        <v>"events"</v>
      </c>
      <c r="AI1839" t="str">
        <f t="shared" si="890"/>
        <v>"Event.LogisticsEvent"</v>
      </c>
      <c r="AJ1839" t="str">
        <f t="shared" si="891"/>
        <v>""</v>
      </c>
      <c r="AK1839" t="str">
        <f t="shared" si="892"/>
        <v>"hasMany"</v>
      </c>
      <c r="AL1839" t="str">
        <f t="shared" si="893"/>
        <v>"DG.ProductDg","events","Event.LogisticsEvent","","hasMany"</v>
      </c>
      <c r="AN1839">
        <f>COUNTIF(View_conceptual!G:G,L1839)</f>
        <v>0</v>
      </c>
      <c r="AO1839">
        <f>COUNTIF(View_conceptual!H:H,L1839)+COUNTIF(View_conceptual!I:I,N1839)</f>
        <v>0</v>
      </c>
      <c r="AQ1839" t="str">
        <f t="shared" si="894"/>
        <v/>
      </c>
      <c r="AR1839" t="str">
        <f t="shared" si="895"/>
        <v/>
      </c>
      <c r="AT1839">
        <f>COUNTIF(View_full!G:G,L1839)</f>
        <v>1</v>
      </c>
      <c r="AU1839">
        <f>COUNTIF(View_full!H:H,L1839)+COUNTIF(View_full!I:I,N1839)</f>
        <v>0</v>
      </c>
      <c r="AV1839">
        <f>COUNTIFS(Property_Manual!$A$2:$A$1206,Raw!L1839,Property_Manual!$B$2:$B$1206,Raw!M1839,Property_Manual!$C$2:$C$1206,Raw!N1839,Property_Manual!$D$2:$D$1206,Raw!O1839,Property_Manual!$F$2:$F$1206,"x")</f>
        <v>0</v>
      </c>
      <c r="AW1839" t="str">
        <f t="shared" si="896"/>
        <v/>
      </c>
      <c r="AX1839" t="str">
        <f t="shared" si="897"/>
        <v/>
      </c>
      <c r="AY1839" t="str">
        <f t="shared" si="898"/>
        <v/>
      </c>
    </row>
    <row r="1840" spans="1:51" x14ac:dyDescent="0.2">
      <c r="A1840" s="5" t="s">
        <v>1255</v>
      </c>
      <c r="B1840" s="5" t="s">
        <v>1207</v>
      </c>
      <c r="C1840" s="5" t="s">
        <v>526</v>
      </c>
      <c r="D1840" s="5" t="s">
        <v>536</v>
      </c>
      <c r="E1840" t="s">
        <v>1198</v>
      </c>
      <c r="F1840" s="5" t="s">
        <v>89</v>
      </c>
      <c r="I1840" t="s">
        <v>742</v>
      </c>
      <c r="J1840" s="5" t="s">
        <v>537</v>
      </c>
      <c r="K1840" s="5"/>
      <c r="L1840" t="str">
        <f t="shared" si="868"/>
        <v>ProductDg</v>
      </c>
      <c r="M1840" t="str">
        <f t="shared" si="869"/>
        <v>describedObjects</v>
      </c>
      <c r="N1840" t="str">
        <f t="shared" si="870"/>
        <v>Location</v>
      </c>
      <c r="O1840" t="str">
        <f t="shared" si="871"/>
        <v/>
      </c>
      <c r="P1840" t="str">
        <f t="shared" si="872"/>
        <v/>
      </c>
      <c r="Q1840" t="str">
        <f t="shared" si="873"/>
        <v>Object</v>
      </c>
      <c r="R1840" t="str">
        <f t="shared" si="874"/>
        <v/>
      </c>
      <c r="S1840" t="str">
        <f t="shared" si="875"/>
        <v/>
      </c>
      <c r="T1840" t="str">
        <f t="shared" si="876"/>
        <v/>
      </c>
      <c r="U1840" t="str">
        <f t="shared" si="877"/>
        <v/>
      </c>
      <c r="V1840" t="str">
        <f t="shared" si="878"/>
        <v/>
      </c>
      <c r="W1840" t="str">
        <f>IF($A1840="Implicit","",COUNTIFS($C$8:C1840,C1840,$A$8:A1840,"Explicit"))</f>
        <v/>
      </c>
      <c r="X1840" t="str">
        <f t="shared" si="879"/>
        <v/>
      </c>
      <c r="Y1840" t="str">
        <f t="shared" si="880"/>
        <v/>
      </c>
      <c r="Z1840" t="str">
        <f t="shared" si="881"/>
        <v/>
      </c>
      <c r="AA1840" t="str">
        <f t="shared" si="882"/>
        <v/>
      </c>
      <c r="AB1840" t="str">
        <f t="shared" si="883"/>
        <v/>
      </c>
      <c r="AC1840" t="str">
        <f t="shared" si="884"/>
        <v/>
      </c>
      <c r="AD1840" t="str">
        <f t="shared" si="885"/>
        <v/>
      </c>
      <c r="AE1840" t="str">
        <f t="shared" si="886"/>
        <v/>
      </c>
      <c r="AF1840" t="str">
        <f t="shared" si="887"/>
        <v/>
      </c>
      <c r="AG1840" t="str">
        <f t="shared" si="888"/>
        <v>"DG.ProductDg"</v>
      </c>
      <c r="AH1840" t="str">
        <f t="shared" si="889"/>
        <v>"describedObjects"</v>
      </c>
      <c r="AI1840" t="str">
        <f t="shared" si="890"/>
        <v>"Common.Location"</v>
      </c>
      <c r="AJ1840" t="str">
        <f t="shared" si="891"/>
        <v>""</v>
      </c>
      <c r="AK1840" t="str">
        <f t="shared" si="892"/>
        <v>"hasMany"</v>
      </c>
      <c r="AL1840" t="str">
        <f t="shared" si="893"/>
        <v>"DG.ProductDg","describedObjects","Common.Location","","hasMany"</v>
      </c>
      <c r="AN1840">
        <f>COUNTIF(View_conceptual!G:G,L1840)</f>
        <v>0</v>
      </c>
      <c r="AO1840">
        <f>COUNTIF(View_conceptual!H:H,L1840)+COUNTIF(View_conceptual!I:I,N1840)</f>
        <v>0</v>
      </c>
      <c r="AQ1840" t="str">
        <f t="shared" si="894"/>
        <v/>
      </c>
      <c r="AR1840" t="str">
        <f t="shared" si="895"/>
        <v/>
      </c>
      <c r="AT1840">
        <f>COUNTIF(View_full!G:G,L1840)</f>
        <v>1</v>
      </c>
      <c r="AU1840">
        <f>COUNTIF(View_full!H:H,L1840)+COUNTIF(View_full!I:I,N1840)</f>
        <v>0</v>
      </c>
      <c r="AV1840">
        <f>COUNTIFS(Property_Manual!$A$2:$A$1206,Raw!L1840,Property_Manual!$B$2:$B$1206,Raw!M1840,Property_Manual!$C$2:$C$1206,Raw!N1840,Property_Manual!$D$2:$D$1206,Raw!O1840,Property_Manual!$F$2:$F$1206,"x")</f>
        <v>0</v>
      </c>
      <c r="AW1840" t="str">
        <f t="shared" si="896"/>
        <v/>
      </c>
      <c r="AX1840" t="str">
        <f t="shared" si="897"/>
        <v/>
      </c>
      <c r="AY1840" t="str">
        <f t="shared" si="898"/>
        <v/>
      </c>
    </row>
    <row r="1841" spans="1:51" x14ac:dyDescent="0.2">
      <c r="A1841" s="5" t="s">
        <v>1255</v>
      </c>
      <c r="B1841" s="5" t="s">
        <v>1207</v>
      </c>
      <c r="C1841" s="5" t="s">
        <v>526</v>
      </c>
      <c r="D1841" s="5" t="s">
        <v>536</v>
      </c>
      <c r="E1841" t="s">
        <v>1198</v>
      </c>
      <c r="F1841" s="5" t="s">
        <v>112</v>
      </c>
      <c r="I1841" t="s">
        <v>742</v>
      </c>
      <c r="J1841" s="5" t="s">
        <v>537</v>
      </c>
      <c r="K1841" s="5"/>
      <c r="L1841" t="str">
        <f t="shared" si="868"/>
        <v>ProductDg</v>
      </c>
      <c r="M1841" t="str">
        <f t="shared" si="869"/>
        <v>describedObjects</v>
      </c>
      <c r="N1841" t="str">
        <f t="shared" si="870"/>
        <v>IotDevice</v>
      </c>
      <c r="O1841" t="str">
        <f t="shared" si="871"/>
        <v/>
      </c>
      <c r="P1841" t="str">
        <f t="shared" si="872"/>
        <v/>
      </c>
      <c r="Q1841" t="str">
        <f t="shared" si="873"/>
        <v>Object</v>
      </c>
      <c r="R1841" t="str">
        <f t="shared" si="874"/>
        <v/>
      </c>
      <c r="S1841" t="str">
        <f t="shared" si="875"/>
        <v/>
      </c>
      <c r="T1841" t="str">
        <f t="shared" si="876"/>
        <v/>
      </c>
      <c r="U1841" t="str">
        <f t="shared" si="877"/>
        <v/>
      </c>
      <c r="V1841" t="str">
        <f t="shared" si="878"/>
        <v/>
      </c>
      <c r="W1841" t="str">
        <f>IF($A1841="Implicit","",COUNTIFS($C$8:C1841,C1841,$A$8:A1841,"Explicit"))</f>
        <v/>
      </c>
      <c r="X1841" t="str">
        <f t="shared" si="879"/>
        <v/>
      </c>
      <c r="Y1841" t="str">
        <f t="shared" si="880"/>
        <v/>
      </c>
      <c r="Z1841" t="str">
        <f t="shared" si="881"/>
        <v/>
      </c>
      <c r="AA1841" t="str">
        <f t="shared" si="882"/>
        <v/>
      </c>
      <c r="AB1841" t="str">
        <f t="shared" si="883"/>
        <v/>
      </c>
      <c r="AC1841" t="str">
        <f t="shared" si="884"/>
        <v/>
      </c>
      <c r="AD1841" t="str">
        <f t="shared" si="885"/>
        <v/>
      </c>
      <c r="AE1841" t="str">
        <f t="shared" si="886"/>
        <v/>
      </c>
      <c r="AF1841" t="str">
        <f t="shared" si="887"/>
        <v/>
      </c>
      <c r="AG1841" t="str">
        <f t="shared" si="888"/>
        <v>"DG.ProductDg"</v>
      </c>
      <c r="AH1841" t="str">
        <f t="shared" si="889"/>
        <v>"describedObjects"</v>
      </c>
      <c r="AI1841" t="str">
        <f t="shared" si="890"/>
        <v>"Common.IotDevice"</v>
      </c>
      <c r="AJ1841" t="str">
        <f t="shared" si="891"/>
        <v>""</v>
      </c>
      <c r="AK1841" t="str">
        <f t="shared" si="892"/>
        <v>"hasMany"</v>
      </c>
      <c r="AL1841" t="str">
        <f t="shared" si="893"/>
        <v>"DG.ProductDg","describedObjects","Common.IotDevice","","hasMany"</v>
      </c>
      <c r="AN1841">
        <f>COUNTIF(View_conceptual!G:G,L1841)</f>
        <v>0</v>
      </c>
      <c r="AO1841">
        <f>COUNTIF(View_conceptual!H:H,L1841)+COUNTIF(View_conceptual!I:I,N1841)</f>
        <v>0</v>
      </c>
      <c r="AQ1841" t="str">
        <f t="shared" si="894"/>
        <v/>
      </c>
      <c r="AR1841" t="str">
        <f t="shared" si="895"/>
        <v/>
      </c>
      <c r="AT1841">
        <f>COUNTIF(View_full!G:G,L1841)</f>
        <v>1</v>
      </c>
      <c r="AU1841">
        <f>COUNTIF(View_full!H:H,L1841)+COUNTIF(View_full!I:I,N1841)</f>
        <v>0</v>
      </c>
      <c r="AV1841">
        <f>COUNTIFS(Property_Manual!$A$2:$A$1206,Raw!L1841,Property_Manual!$B$2:$B$1206,Raw!M1841,Property_Manual!$C$2:$C$1206,Raw!N1841,Property_Manual!$D$2:$D$1206,Raw!O1841,Property_Manual!$F$2:$F$1206,"x")</f>
        <v>0</v>
      </c>
      <c r="AW1841" t="str">
        <f t="shared" si="896"/>
        <v/>
      </c>
      <c r="AX1841" t="str">
        <f t="shared" si="897"/>
        <v/>
      </c>
      <c r="AY1841" t="str">
        <f t="shared" si="898"/>
        <v/>
      </c>
    </row>
    <row r="1842" spans="1:51" x14ac:dyDescent="0.2">
      <c r="A1842" s="5" t="s">
        <v>1255</v>
      </c>
      <c r="B1842" s="5" t="s">
        <v>1207</v>
      </c>
      <c r="C1842" s="5" t="s">
        <v>526</v>
      </c>
      <c r="D1842" s="5" t="s">
        <v>536</v>
      </c>
      <c r="E1842" t="s">
        <v>1196</v>
      </c>
      <c r="F1842" s="5" t="s">
        <v>223</v>
      </c>
      <c r="I1842" t="s">
        <v>742</v>
      </c>
      <c r="J1842" s="5" t="s">
        <v>537</v>
      </c>
      <c r="K1842" s="5" t="s">
        <v>3150</v>
      </c>
      <c r="L1842" t="str">
        <f t="shared" si="868"/>
        <v>ProductDg</v>
      </c>
      <c r="M1842" t="str">
        <f t="shared" si="869"/>
        <v>describedObjects</v>
      </c>
      <c r="N1842" t="str">
        <f t="shared" si="870"/>
        <v>PhysicalLogisticsObject</v>
      </c>
      <c r="O1842" t="str">
        <f t="shared" si="871"/>
        <v/>
      </c>
      <c r="P1842" t="str">
        <f t="shared" si="872"/>
        <v>Piece|Location|IotDevice|LoadingMaterial|Sensor|PieceLiveAnimals|Item|LoadingUnit|TransportMeans|ULD|PieceDg|ItemDg</v>
      </c>
      <c r="Q1842" t="str">
        <f t="shared" si="873"/>
        <v>Object</v>
      </c>
      <c r="R1842" t="str">
        <f t="shared" si="874"/>
        <v/>
      </c>
      <c r="S1842" t="str">
        <f t="shared" si="875"/>
        <v/>
      </c>
      <c r="T1842" t="str">
        <f t="shared" si="876"/>
        <v/>
      </c>
      <c r="U1842" t="str">
        <f t="shared" si="877"/>
        <v/>
      </c>
      <c r="V1842" t="str">
        <f t="shared" si="878"/>
        <v/>
      </c>
      <c r="W1842" t="str">
        <f>IF($A1842="Implicit","",COUNTIFS($C$8:C1842,C1842,$A$8:A1842,"Explicit"))</f>
        <v/>
      </c>
      <c r="X1842" t="str">
        <f t="shared" si="879"/>
        <v/>
      </c>
      <c r="Y1842" t="str">
        <f t="shared" si="880"/>
        <v/>
      </c>
      <c r="Z1842" t="str">
        <f t="shared" si="881"/>
        <v/>
      </c>
      <c r="AA1842" t="str">
        <f t="shared" si="882"/>
        <v/>
      </c>
      <c r="AB1842" t="str">
        <f t="shared" si="883"/>
        <v/>
      </c>
      <c r="AC1842" t="str">
        <f t="shared" si="884"/>
        <v/>
      </c>
      <c r="AD1842" t="str">
        <f t="shared" si="885"/>
        <v/>
      </c>
      <c r="AE1842" t="str">
        <f t="shared" si="886"/>
        <v/>
      </c>
      <c r="AF1842" t="str">
        <f t="shared" si="887"/>
        <v/>
      </c>
      <c r="AG1842" t="str">
        <f t="shared" si="888"/>
        <v>"DG.ProductDg"</v>
      </c>
      <c r="AH1842" t="str">
        <f t="shared" si="889"/>
        <v>"describedObjects"</v>
      </c>
      <c r="AI1842" t="str">
        <f t="shared" si="890"/>
        <v>"Abstract.PhysicalLogisticsObject"</v>
      </c>
      <c r="AJ1842" t="str">
        <f t="shared" si="891"/>
        <v>""</v>
      </c>
      <c r="AK1842" t="str">
        <f t="shared" si="892"/>
        <v>"hasMany"</v>
      </c>
      <c r="AL1842" t="str">
        <f t="shared" si="893"/>
        <v>"DG.ProductDg","describedObjects","Abstract.PhysicalLogisticsObject","","hasMany"</v>
      </c>
      <c r="AN1842">
        <f>COUNTIF(View_conceptual!G:G,L1842)</f>
        <v>0</v>
      </c>
      <c r="AO1842">
        <f>COUNTIF(View_conceptual!H:H,L1842)+COUNTIF(View_conceptual!I:I,N1842)</f>
        <v>0</v>
      </c>
      <c r="AQ1842" t="str">
        <f t="shared" si="894"/>
        <v/>
      </c>
      <c r="AR1842" t="str">
        <f t="shared" si="895"/>
        <v/>
      </c>
      <c r="AT1842">
        <f>COUNTIF(View_full!G:G,L1842)</f>
        <v>1</v>
      </c>
      <c r="AU1842">
        <f>COUNTIF(View_full!H:H,L1842)+COUNTIF(View_full!I:I,N1842)</f>
        <v>0</v>
      </c>
      <c r="AV1842">
        <f>COUNTIFS(Property_Manual!$A$2:$A$1206,Raw!L1842,Property_Manual!$B$2:$B$1206,Raw!M1842,Property_Manual!$C$2:$C$1206,Raw!N1842,Property_Manual!$D$2:$D$1206,Raw!O1842,Property_Manual!$F$2:$F$1206,"x")</f>
        <v>0</v>
      </c>
      <c r="AW1842" t="str">
        <f t="shared" si="896"/>
        <v/>
      </c>
      <c r="AX1842" t="str">
        <f t="shared" si="897"/>
        <v/>
      </c>
      <c r="AY1842" t="str">
        <f t="shared" si="898"/>
        <v/>
      </c>
    </row>
    <row r="1843" spans="1:51" x14ac:dyDescent="0.2">
      <c r="A1843" s="5" t="s">
        <v>1255</v>
      </c>
      <c r="B1843" s="5" t="s">
        <v>1207</v>
      </c>
      <c r="C1843" s="5" t="s">
        <v>526</v>
      </c>
      <c r="D1843" s="5" t="s">
        <v>536</v>
      </c>
      <c r="E1843" t="s">
        <v>1198</v>
      </c>
      <c r="F1843" s="5" t="s">
        <v>433</v>
      </c>
      <c r="I1843" t="s">
        <v>742</v>
      </c>
      <c r="J1843" s="5" t="s">
        <v>537</v>
      </c>
      <c r="K1843" s="5"/>
      <c r="L1843" t="str">
        <f t="shared" si="868"/>
        <v>ProductDg</v>
      </c>
      <c r="M1843" t="str">
        <f t="shared" si="869"/>
        <v>describedObjects</v>
      </c>
      <c r="N1843" t="str">
        <f t="shared" si="870"/>
        <v>LoadingMaterial</v>
      </c>
      <c r="O1843" t="str">
        <f t="shared" si="871"/>
        <v/>
      </c>
      <c r="P1843" t="str">
        <f t="shared" si="872"/>
        <v/>
      </c>
      <c r="Q1843" t="str">
        <f t="shared" si="873"/>
        <v>Object</v>
      </c>
      <c r="R1843" t="str">
        <f t="shared" si="874"/>
        <v/>
      </c>
      <c r="S1843" t="str">
        <f t="shared" si="875"/>
        <v/>
      </c>
      <c r="T1843" t="str">
        <f t="shared" si="876"/>
        <v/>
      </c>
      <c r="U1843" t="str">
        <f t="shared" si="877"/>
        <v/>
      </c>
      <c r="V1843" t="str">
        <f t="shared" si="878"/>
        <v/>
      </c>
      <c r="W1843" t="str">
        <f>IF($A1843="Implicit","",COUNTIFS($C$8:C1843,C1843,$A$8:A1843,"Explicit"))</f>
        <v/>
      </c>
      <c r="X1843" t="str">
        <f t="shared" si="879"/>
        <v/>
      </c>
      <c r="Y1843" t="str">
        <f t="shared" si="880"/>
        <v/>
      </c>
      <c r="Z1843" t="str">
        <f t="shared" si="881"/>
        <v/>
      </c>
      <c r="AA1843" t="str">
        <f t="shared" si="882"/>
        <v/>
      </c>
      <c r="AB1843" t="str">
        <f t="shared" si="883"/>
        <v/>
      </c>
      <c r="AC1843" t="str">
        <f t="shared" si="884"/>
        <v/>
      </c>
      <c r="AD1843" t="str">
        <f t="shared" si="885"/>
        <v/>
      </c>
      <c r="AE1843" t="str">
        <f t="shared" si="886"/>
        <v/>
      </c>
      <c r="AF1843" t="str">
        <f t="shared" si="887"/>
        <v/>
      </c>
      <c r="AG1843" t="str">
        <f t="shared" si="888"/>
        <v>"DG.ProductDg"</v>
      </c>
      <c r="AH1843" t="str">
        <f t="shared" si="889"/>
        <v>"describedObjects"</v>
      </c>
      <c r="AI1843" t="str">
        <f t="shared" si="890"/>
        <v>"Common.LoadingMaterial"</v>
      </c>
      <c r="AJ1843" t="str">
        <f t="shared" si="891"/>
        <v>""</v>
      </c>
      <c r="AK1843" t="str">
        <f t="shared" si="892"/>
        <v>"hasMany"</v>
      </c>
      <c r="AL1843" t="str">
        <f t="shared" si="893"/>
        <v>"DG.ProductDg","describedObjects","Common.LoadingMaterial","","hasMany"</v>
      </c>
      <c r="AN1843">
        <f>COUNTIF(View_conceptual!G:G,L1843)</f>
        <v>0</v>
      </c>
      <c r="AO1843">
        <f>COUNTIF(View_conceptual!H:H,L1843)+COUNTIF(View_conceptual!I:I,N1843)</f>
        <v>0</v>
      </c>
      <c r="AQ1843" t="str">
        <f t="shared" si="894"/>
        <v/>
      </c>
      <c r="AR1843" t="str">
        <f t="shared" si="895"/>
        <v/>
      </c>
      <c r="AT1843">
        <f>COUNTIF(View_full!G:G,L1843)</f>
        <v>1</v>
      </c>
      <c r="AU1843">
        <f>COUNTIF(View_full!H:H,L1843)+COUNTIF(View_full!I:I,N1843)</f>
        <v>0</v>
      </c>
      <c r="AV1843">
        <f>COUNTIFS(Property_Manual!$A$2:$A$1206,Raw!L1843,Property_Manual!$B$2:$B$1206,Raw!M1843,Property_Manual!$C$2:$C$1206,Raw!N1843,Property_Manual!$D$2:$D$1206,Raw!O1843,Property_Manual!$F$2:$F$1206,"x")</f>
        <v>0</v>
      </c>
      <c r="AW1843" t="str">
        <f t="shared" si="896"/>
        <v/>
      </c>
      <c r="AX1843" t="str">
        <f t="shared" si="897"/>
        <v/>
      </c>
      <c r="AY1843" t="str">
        <f t="shared" si="898"/>
        <v/>
      </c>
    </row>
    <row r="1844" spans="1:51" x14ac:dyDescent="0.2">
      <c r="A1844" s="5" t="s">
        <v>1255</v>
      </c>
      <c r="B1844" s="5" t="s">
        <v>1207</v>
      </c>
      <c r="C1844" s="5" t="s">
        <v>526</v>
      </c>
      <c r="D1844" s="5" t="s">
        <v>536</v>
      </c>
      <c r="E1844" t="s">
        <v>1198</v>
      </c>
      <c r="F1844" s="5" t="s">
        <v>227</v>
      </c>
      <c r="I1844" t="s">
        <v>742</v>
      </c>
      <c r="J1844" s="5" t="s">
        <v>537</v>
      </c>
      <c r="K1844" s="5"/>
      <c r="L1844" t="str">
        <f t="shared" si="868"/>
        <v>ProductDg</v>
      </c>
      <c r="M1844" t="str">
        <f t="shared" si="869"/>
        <v>describedObjects</v>
      </c>
      <c r="N1844" t="str">
        <f t="shared" si="870"/>
        <v>Sensor</v>
      </c>
      <c r="O1844" t="str">
        <f t="shared" si="871"/>
        <v/>
      </c>
      <c r="P1844" t="str">
        <f t="shared" si="872"/>
        <v/>
      </c>
      <c r="Q1844" t="str">
        <f t="shared" si="873"/>
        <v>Object</v>
      </c>
      <c r="R1844" t="str">
        <f t="shared" si="874"/>
        <v/>
      </c>
      <c r="S1844" t="str">
        <f t="shared" si="875"/>
        <v/>
      </c>
      <c r="T1844" t="str">
        <f t="shared" si="876"/>
        <v/>
      </c>
      <c r="U1844" t="str">
        <f t="shared" si="877"/>
        <v/>
      </c>
      <c r="V1844" t="str">
        <f t="shared" si="878"/>
        <v/>
      </c>
      <c r="W1844" t="str">
        <f>IF($A1844="Implicit","",COUNTIFS($C$8:C1844,C1844,$A$8:A1844,"Explicit"))</f>
        <v/>
      </c>
      <c r="X1844" t="str">
        <f t="shared" si="879"/>
        <v/>
      </c>
      <c r="Y1844" t="str">
        <f t="shared" si="880"/>
        <v/>
      </c>
      <c r="Z1844" t="str">
        <f t="shared" si="881"/>
        <v/>
      </c>
      <c r="AA1844" t="str">
        <f t="shared" si="882"/>
        <v/>
      </c>
      <c r="AB1844" t="str">
        <f t="shared" si="883"/>
        <v/>
      </c>
      <c r="AC1844" t="str">
        <f t="shared" si="884"/>
        <v/>
      </c>
      <c r="AD1844" t="str">
        <f t="shared" si="885"/>
        <v/>
      </c>
      <c r="AE1844" t="str">
        <f t="shared" si="886"/>
        <v/>
      </c>
      <c r="AF1844" t="str">
        <f t="shared" si="887"/>
        <v/>
      </c>
      <c r="AG1844" t="str">
        <f t="shared" si="888"/>
        <v>"DG.ProductDg"</v>
      </c>
      <c r="AH1844" t="str">
        <f t="shared" si="889"/>
        <v>"describedObjects"</v>
      </c>
      <c r="AI1844" t="str">
        <f t="shared" si="890"/>
        <v>"Common.Sensor"</v>
      </c>
      <c r="AJ1844" t="str">
        <f t="shared" si="891"/>
        <v>""</v>
      </c>
      <c r="AK1844" t="str">
        <f t="shared" si="892"/>
        <v>"hasMany"</v>
      </c>
      <c r="AL1844" t="str">
        <f t="shared" si="893"/>
        <v>"DG.ProductDg","describedObjects","Common.Sensor","","hasMany"</v>
      </c>
      <c r="AN1844">
        <f>COUNTIF(View_conceptual!G:G,L1844)</f>
        <v>0</v>
      </c>
      <c r="AO1844">
        <f>COUNTIF(View_conceptual!H:H,L1844)+COUNTIF(View_conceptual!I:I,N1844)</f>
        <v>0</v>
      </c>
      <c r="AQ1844" t="str">
        <f t="shared" si="894"/>
        <v/>
      </c>
      <c r="AR1844" t="str">
        <f t="shared" si="895"/>
        <v/>
      </c>
      <c r="AT1844">
        <f>COUNTIF(View_full!G:G,L1844)</f>
        <v>1</v>
      </c>
      <c r="AU1844">
        <f>COUNTIF(View_full!H:H,L1844)+COUNTIF(View_full!I:I,N1844)</f>
        <v>1</v>
      </c>
      <c r="AV1844">
        <f>COUNTIFS(Property_Manual!$A$2:$A$1206,Raw!L1844,Property_Manual!$B$2:$B$1206,Raw!M1844,Property_Manual!$C$2:$C$1206,Raw!N1844,Property_Manual!$D$2:$D$1206,Raw!O1844,Property_Manual!$F$2:$F$1206,"x")</f>
        <v>0</v>
      </c>
      <c r="AW1844" t="str">
        <f t="shared" si="896"/>
        <v/>
      </c>
      <c r="AX1844" t="str">
        <f t="shared" si="897"/>
        <v/>
      </c>
      <c r="AY1844" t="str">
        <f t="shared" si="898"/>
        <v/>
      </c>
    </row>
    <row r="1845" spans="1:51" x14ac:dyDescent="0.2">
      <c r="A1845" s="5" t="s">
        <v>1255</v>
      </c>
      <c r="B1845" s="5" t="s">
        <v>1207</v>
      </c>
      <c r="C1845" s="5" t="s">
        <v>526</v>
      </c>
      <c r="D1845" s="5" t="s">
        <v>536</v>
      </c>
      <c r="E1845" t="s">
        <v>1198</v>
      </c>
      <c r="F1845" s="5" t="s">
        <v>449</v>
      </c>
      <c r="I1845" t="s">
        <v>742</v>
      </c>
      <c r="J1845" s="5" t="s">
        <v>537</v>
      </c>
      <c r="K1845" s="5" t="s">
        <v>1139</v>
      </c>
      <c r="L1845" t="str">
        <f t="shared" si="868"/>
        <v>ProductDg</v>
      </c>
      <c r="M1845" t="str">
        <f t="shared" si="869"/>
        <v>describedObjects</v>
      </c>
      <c r="N1845" t="str">
        <f t="shared" si="870"/>
        <v>LoadingUnit</v>
      </c>
      <c r="O1845" t="str">
        <f t="shared" si="871"/>
        <v/>
      </c>
      <c r="P1845" t="str">
        <f t="shared" si="872"/>
        <v>ULD</v>
      </c>
      <c r="Q1845" t="str">
        <f t="shared" si="873"/>
        <v>Object</v>
      </c>
      <c r="R1845" t="str">
        <f t="shared" si="874"/>
        <v/>
      </c>
      <c r="S1845" t="str">
        <f t="shared" si="875"/>
        <v/>
      </c>
      <c r="T1845" t="str">
        <f t="shared" si="876"/>
        <v/>
      </c>
      <c r="U1845" t="str">
        <f t="shared" si="877"/>
        <v/>
      </c>
      <c r="V1845" t="str">
        <f t="shared" si="878"/>
        <v/>
      </c>
      <c r="W1845" t="str">
        <f>IF($A1845="Implicit","",COUNTIFS($C$8:C1845,C1845,$A$8:A1845,"Explicit"))</f>
        <v/>
      </c>
      <c r="X1845" t="str">
        <f t="shared" si="879"/>
        <v/>
      </c>
      <c r="Y1845" t="str">
        <f t="shared" si="880"/>
        <v/>
      </c>
      <c r="Z1845" t="str">
        <f t="shared" si="881"/>
        <v/>
      </c>
      <c r="AA1845" t="str">
        <f t="shared" si="882"/>
        <v/>
      </c>
      <c r="AB1845" t="str">
        <f t="shared" si="883"/>
        <v/>
      </c>
      <c r="AC1845" t="str">
        <f t="shared" si="884"/>
        <v/>
      </c>
      <c r="AD1845" t="str">
        <f t="shared" si="885"/>
        <v/>
      </c>
      <c r="AE1845" t="str">
        <f t="shared" si="886"/>
        <v/>
      </c>
      <c r="AF1845" t="str">
        <f t="shared" si="887"/>
        <v/>
      </c>
      <c r="AG1845" t="str">
        <f t="shared" si="888"/>
        <v>"DG.ProductDg"</v>
      </c>
      <c r="AH1845" t="str">
        <f t="shared" si="889"/>
        <v>"describedObjects"</v>
      </c>
      <c r="AI1845" t="str">
        <f t="shared" si="890"/>
        <v>"Common.LoadingUnit"</v>
      </c>
      <c r="AJ1845" t="str">
        <f t="shared" si="891"/>
        <v>""</v>
      </c>
      <c r="AK1845" t="str">
        <f t="shared" si="892"/>
        <v>"hasMany"</v>
      </c>
      <c r="AL1845" t="str">
        <f t="shared" si="893"/>
        <v>"DG.ProductDg","describedObjects","Common.LoadingUnit","","hasMany"</v>
      </c>
      <c r="AN1845">
        <f>COUNTIF(View_conceptual!G:G,L1845)</f>
        <v>0</v>
      </c>
      <c r="AO1845">
        <f>COUNTIF(View_conceptual!H:H,L1845)+COUNTIF(View_conceptual!I:I,N1845)</f>
        <v>0</v>
      </c>
      <c r="AQ1845" t="str">
        <f t="shared" si="894"/>
        <v/>
      </c>
      <c r="AR1845" t="str">
        <f t="shared" si="895"/>
        <v/>
      </c>
      <c r="AT1845">
        <f>COUNTIF(View_full!G:G,L1845)</f>
        <v>1</v>
      </c>
      <c r="AU1845">
        <f>COUNTIF(View_full!H:H,L1845)+COUNTIF(View_full!I:I,N1845)</f>
        <v>0</v>
      </c>
      <c r="AV1845">
        <f>COUNTIFS(Property_Manual!$A$2:$A$1206,Raw!L1845,Property_Manual!$B$2:$B$1206,Raw!M1845,Property_Manual!$C$2:$C$1206,Raw!N1845,Property_Manual!$D$2:$D$1206,Raw!O1845,Property_Manual!$F$2:$F$1206,"x")</f>
        <v>0</v>
      </c>
      <c r="AW1845" t="str">
        <f t="shared" si="896"/>
        <v/>
      </c>
      <c r="AX1845" t="str">
        <f t="shared" si="897"/>
        <v/>
      </c>
      <c r="AY1845" t="str">
        <f t="shared" si="898"/>
        <v/>
      </c>
    </row>
    <row r="1846" spans="1:51" x14ac:dyDescent="0.2">
      <c r="A1846" s="5" t="s">
        <v>1255</v>
      </c>
      <c r="B1846" s="5" t="s">
        <v>1207</v>
      </c>
      <c r="C1846" s="5" t="s">
        <v>526</v>
      </c>
      <c r="D1846" s="5" t="s">
        <v>536</v>
      </c>
      <c r="E1846" t="s">
        <v>20</v>
      </c>
      <c r="F1846" s="5" t="s">
        <v>841</v>
      </c>
      <c r="I1846" t="s">
        <v>742</v>
      </c>
      <c r="J1846" s="5" t="s">
        <v>537</v>
      </c>
      <c r="K1846" s="5"/>
      <c r="L1846" t="str">
        <f t="shared" si="868"/>
        <v>ProductDg</v>
      </c>
      <c r="M1846" t="str">
        <f t="shared" si="869"/>
        <v>describedObjects</v>
      </c>
      <c r="N1846" t="str">
        <f t="shared" si="870"/>
        <v>TransportMeans</v>
      </c>
      <c r="O1846" t="str">
        <f t="shared" si="871"/>
        <v/>
      </c>
      <c r="P1846" t="str">
        <f t="shared" si="872"/>
        <v/>
      </c>
      <c r="Q1846" t="str">
        <f t="shared" si="873"/>
        <v>Object</v>
      </c>
      <c r="R1846" t="str">
        <f t="shared" si="874"/>
        <v/>
      </c>
      <c r="S1846" t="str">
        <f t="shared" si="875"/>
        <v/>
      </c>
      <c r="T1846" t="str">
        <f t="shared" si="876"/>
        <v/>
      </c>
      <c r="U1846" t="str">
        <f t="shared" si="877"/>
        <v/>
      </c>
      <c r="V1846" t="str">
        <f t="shared" si="878"/>
        <v/>
      </c>
      <c r="W1846" t="str">
        <f>IF($A1846="Implicit","",COUNTIFS($C$8:C1846,C1846,$A$8:A1846,"Explicit"))</f>
        <v/>
      </c>
      <c r="X1846" t="str">
        <f t="shared" si="879"/>
        <v/>
      </c>
      <c r="Y1846" t="str">
        <f t="shared" si="880"/>
        <v/>
      </c>
      <c r="Z1846" t="str">
        <f t="shared" si="881"/>
        <v/>
      </c>
      <c r="AA1846" t="str">
        <f t="shared" si="882"/>
        <v/>
      </c>
      <c r="AB1846" t="str">
        <f t="shared" si="883"/>
        <v/>
      </c>
      <c r="AC1846" t="str">
        <f t="shared" si="884"/>
        <v/>
      </c>
      <c r="AD1846" t="str">
        <f t="shared" si="885"/>
        <v/>
      </c>
      <c r="AE1846" t="str">
        <f t="shared" si="886"/>
        <v/>
      </c>
      <c r="AF1846" t="str">
        <f t="shared" si="887"/>
        <v/>
      </c>
      <c r="AG1846" t="str">
        <f t="shared" si="888"/>
        <v>"DG.ProductDg"</v>
      </c>
      <c r="AH1846" t="str">
        <f t="shared" si="889"/>
        <v>"describedObjects"</v>
      </c>
      <c r="AI1846" t="str">
        <f t="shared" si="890"/>
        <v>"Core.TransportMeans"</v>
      </c>
      <c r="AJ1846" t="str">
        <f t="shared" si="891"/>
        <v>""</v>
      </c>
      <c r="AK1846" t="str">
        <f t="shared" si="892"/>
        <v>"hasMany"</v>
      </c>
      <c r="AL1846" t="str">
        <f t="shared" si="893"/>
        <v>"DG.ProductDg","describedObjects","Core.TransportMeans","","hasMany"</v>
      </c>
      <c r="AN1846">
        <f>COUNTIF(View_conceptual!G:G,L1846)</f>
        <v>0</v>
      </c>
      <c r="AO1846">
        <f>COUNTIF(View_conceptual!H:H,L1846)+COUNTIF(View_conceptual!I:I,N1846)</f>
        <v>1</v>
      </c>
      <c r="AQ1846" t="str">
        <f t="shared" si="894"/>
        <v/>
      </c>
      <c r="AR1846" t="str">
        <f t="shared" si="895"/>
        <v/>
      </c>
      <c r="AT1846">
        <f>COUNTIF(View_full!G:G,L1846)</f>
        <v>1</v>
      </c>
      <c r="AU1846">
        <f>COUNTIF(View_full!H:H,L1846)+COUNTIF(View_full!I:I,N1846)</f>
        <v>1</v>
      </c>
      <c r="AV1846">
        <f>COUNTIFS(Property_Manual!$A$2:$A$1206,Raw!L1846,Property_Manual!$B$2:$B$1206,Raw!M1846,Property_Manual!$C$2:$C$1206,Raw!N1846,Property_Manual!$D$2:$D$1206,Raw!O1846,Property_Manual!$F$2:$F$1206,"x")</f>
        <v>0</v>
      </c>
      <c r="AW1846" t="str">
        <f t="shared" si="896"/>
        <v/>
      </c>
      <c r="AX1846" t="str">
        <f t="shared" si="897"/>
        <v/>
      </c>
      <c r="AY1846" t="str">
        <f t="shared" si="898"/>
        <v/>
      </c>
    </row>
    <row r="1847" spans="1:51" x14ac:dyDescent="0.2">
      <c r="A1847" s="5" t="s">
        <v>1255</v>
      </c>
      <c r="B1847" s="5" t="s">
        <v>1207</v>
      </c>
      <c r="C1847" s="5" t="s">
        <v>526</v>
      </c>
      <c r="D1847" s="5" t="s">
        <v>536</v>
      </c>
      <c r="E1847" t="s">
        <v>20</v>
      </c>
      <c r="F1847" s="5" t="s">
        <v>1139</v>
      </c>
      <c r="I1847" t="s">
        <v>742</v>
      </c>
      <c r="J1847" s="5" t="s">
        <v>537</v>
      </c>
      <c r="K1847" s="5"/>
      <c r="L1847" t="str">
        <f t="shared" si="868"/>
        <v>ProductDg</v>
      </c>
      <c r="M1847" t="str">
        <f t="shared" si="869"/>
        <v>describedObjects</v>
      </c>
      <c r="N1847" t="str">
        <f t="shared" si="870"/>
        <v>ULD</v>
      </c>
      <c r="O1847" t="str">
        <f t="shared" si="871"/>
        <v/>
      </c>
      <c r="P1847" t="str">
        <f t="shared" si="872"/>
        <v/>
      </c>
      <c r="Q1847" t="str">
        <f t="shared" si="873"/>
        <v>Object</v>
      </c>
      <c r="R1847" t="str">
        <f t="shared" si="874"/>
        <v/>
      </c>
      <c r="S1847" t="str">
        <f t="shared" si="875"/>
        <v/>
      </c>
      <c r="T1847" t="str">
        <f t="shared" si="876"/>
        <v/>
      </c>
      <c r="U1847" t="str">
        <f t="shared" si="877"/>
        <v/>
      </c>
      <c r="V1847" t="str">
        <f t="shared" si="878"/>
        <v/>
      </c>
      <c r="W1847" t="str">
        <f>IF($A1847="Implicit","",COUNTIFS($C$8:C1847,C1847,$A$8:A1847,"Explicit"))</f>
        <v/>
      </c>
      <c r="X1847" t="str">
        <f t="shared" si="879"/>
        <v/>
      </c>
      <c r="Y1847" t="str">
        <f t="shared" si="880"/>
        <v/>
      </c>
      <c r="Z1847" t="str">
        <f t="shared" si="881"/>
        <v/>
      </c>
      <c r="AA1847" t="str">
        <f t="shared" si="882"/>
        <v/>
      </c>
      <c r="AB1847" t="str">
        <f t="shared" si="883"/>
        <v/>
      </c>
      <c r="AC1847" t="str">
        <f t="shared" si="884"/>
        <v/>
      </c>
      <c r="AD1847" t="str">
        <f t="shared" si="885"/>
        <v/>
      </c>
      <c r="AE1847" t="str">
        <f t="shared" si="886"/>
        <v/>
      </c>
      <c r="AF1847" t="str">
        <f t="shared" si="887"/>
        <v/>
      </c>
      <c r="AG1847" t="str">
        <f t="shared" si="888"/>
        <v>"DG.ProductDg"</v>
      </c>
      <c r="AH1847" t="str">
        <f t="shared" si="889"/>
        <v>"describedObjects"</v>
      </c>
      <c r="AI1847" t="str">
        <f t="shared" si="890"/>
        <v>"Core.ULD"</v>
      </c>
      <c r="AJ1847" t="str">
        <f t="shared" si="891"/>
        <v>""</v>
      </c>
      <c r="AK1847" t="str">
        <f t="shared" si="892"/>
        <v>"hasMany"</v>
      </c>
      <c r="AL1847" t="str">
        <f t="shared" si="893"/>
        <v>"DG.ProductDg","describedObjects","Core.ULD","","hasMany"</v>
      </c>
      <c r="AN1847">
        <f>COUNTIF(View_conceptual!G:G,L1847)</f>
        <v>0</v>
      </c>
      <c r="AO1847">
        <f>COUNTIF(View_conceptual!H:H,L1847)+COUNTIF(View_conceptual!I:I,N1847)</f>
        <v>1</v>
      </c>
      <c r="AQ1847" t="str">
        <f t="shared" si="894"/>
        <v/>
      </c>
      <c r="AR1847" t="str">
        <f t="shared" si="895"/>
        <v/>
      </c>
      <c r="AT1847">
        <f>COUNTIF(View_full!G:G,L1847)</f>
        <v>1</v>
      </c>
      <c r="AU1847">
        <f>COUNTIF(View_full!H:H,L1847)+COUNTIF(View_full!I:I,N1847)</f>
        <v>1</v>
      </c>
      <c r="AV1847">
        <f>COUNTIFS(Property_Manual!$A$2:$A$1206,Raw!L1847,Property_Manual!$B$2:$B$1206,Raw!M1847,Property_Manual!$C$2:$C$1206,Raw!N1847,Property_Manual!$D$2:$D$1206,Raw!O1847,Property_Manual!$F$2:$F$1206,"x")</f>
        <v>0</v>
      </c>
      <c r="AW1847" t="str">
        <f t="shared" si="896"/>
        <v/>
      </c>
      <c r="AX1847" t="str">
        <f t="shared" si="897"/>
        <v/>
      </c>
      <c r="AY1847" t="str">
        <f t="shared" si="898"/>
        <v/>
      </c>
    </row>
    <row r="1848" spans="1:51" x14ac:dyDescent="0.2">
      <c r="A1848" s="5" t="s">
        <v>1255</v>
      </c>
      <c r="B1848" s="5" t="s">
        <v>1207</v>
      </c>
      <c r="C1848" s="5" t="s">
        <v>526</v>
      </c>
      <c r="D1848" s="5" t="s">
        <v>540</v>
      </c>
      <c r="E1848" t="s">
        <v>49</v>
      </c>
      <c r="F1848" s="5" t="s">
        <v>541</v>
      </c>
      <c r="I1848" t="s">
        <v>742</v>
      </c>
      <c r="J1848" s="5" t="s">
        <v>2229</v>
      </c>
      <c r="K1848" s="5"/>
      <c r="L1848" t="str">
        <f t="shared" si="868"/>
        <v>ProductDg</v>
      </c>
      <c r="M1848" t="str">
        <f t="shared" si="869"/>
        <v>otherCharacteristics</v>
      </c>
      <c r="N1848" t="str">
        <f t="shared" si="870"/>
        <v>Characteristic</v>
      </c>
      <c r="O1848" t="str">
        <f t="shared" si="871"/>
        <v/>
      </c>
      <c r="P1848" t="str">
        <f t="shared" si="872"/>
        <v/>
      </c>
      <c r="Q1848" t="str">
        <f t="shared" si="873"/>
        <v>Object</v>
      </c>
      <c r="R1848" t="str">
        <f t="shared" si="874"/>
        <v/>
      </c>
      <c r="S1848" t="str">
        <f t="shared" si="875"/>
        <v/>
      </c>
      <c r="T1848" t="str">
        <f t="shared" si="876"/>
        <v/>
      </c>
      <c r="U1848" t="str">
        <f t="shared" si="877"/>
        <v/>
      </c>
      <c r="V1848" t="str">
        <f t="shared" si="878"/>
        <v/>
      </c>
      <c r="W1848" t="str">
        <f>IF($A1848="Implicit","",COUNTIFS($C$8:C1848,C1848,$A$8:A1848,"Explicit"))</f>
        <v/>
      </c>
      <c r="X1848" t="str">
        <f t="shared" si="879"/>
        <v/>
      </c>
      <c r="Y1848" t="str">
        <f t="shared" si="880"/>
        <v/>
      </c>
      <c r="Z1848" t="str">
        <f t="shared" si="881"/>
        <v/>
      </c>
      <c r="AA1848" t="str">
        <f t="shared" si="882"/>
        <v/>
      </c>
      <c r="AB1848" t="str">
        <f t="shared" si="883"/>
        <v/>
      </c>
      <c r="AC1848" t="str">
        <f t="shared" si="884"/>
        <v/>
      </c>
      <c r="AD1848" t="str">
        <f t="shared" si="885"/>
        <v/>
      </c>
      <c r="AE1848" t="str">
        <f t="shared" si="886"/>
        <v/>
      </c>
      <c r="AF1848" t="str">
        <f t="shared" si="887"/>
        <v/>
      </c>
      <c r="AG1848" t="str">
        <f t="shared" si="888"/>
        <v>"DG.ProductDg"</v>
      </c>
      <c r="AH1848" t="str">
        <f t="shared" si="889"/>
        <v>"otherCharacteristics"</v>
      </c>
      <c r="AI1848" t="str">
        <f t="shared" si="890"/>
        <v>"Embedded.Characteristic"</v>
      </c>
      <c r="AJ1848" t="str">
        <f t="shared" si="891"/>
        <v>""</v>
      </c>
      <c r="AK1848" t="str">
        <f t="shared" si="892"/>
        <v>"hasMany"</v>
      </c>
      <c r="AL1848" t="str">
        <f t="shared" si="893"/>
        <v>"DG.ProductDg","otherCharacteristics","Embedded.Characteristic","","hasMany"</v>
      </c>
      <c r="AN1848">
        <f>COUNTIF(View_conceptual!G:G,L1848)</f>
        <v>0</v>
      </c>
      <c r="AO1848">
        <f>COUNTIF(View_conceptual!H:H,L1848)+COUNTIF(View_conceptual!I:I,N1848)</f>
        <v>1</v>
      </c>
      <c r="AQ1848" t="str">
        <f t="shared" si="894"/>
        <v/>
      </c>
      <c r="AR1848" t="str">
        <f t="shared" si="895"/>
        <v/>
      </c>
      <c r="AT1848">
        <f>COUNTIF(View_full!G:G,L1848)</f>
        <v>1</v>
      </c>
      <c r="AU1848">
        <f>COUNTIF(View_full!H:H,L1848)+COUNTIF(View_full!I:I,N1848)</f>
        <v>1</v>
      </c>
      <c r="AV1848">
        <f>COUNTIFS(Property_Manual!$A$2:$A$1206,Raw!L1848,Property_Manual!$B$2:$B$1206,Raw!M1848,Property_Manual!$C$2:$C$1206,Raw!N1848,Property_Manual!$D$2:$D$1206,Raw!O1848,Property_Manual!$F$2:$F$1206,"x")</f>
        <v>0</v>
      </c>
      <c r="AW1848" t="str">
        <f t="shared" si="896"/>
        <v/>
      </c>
      <c r="AX1848" t="str">
        <f t="shared" si="897"/>
        <v/>
      </c>
      <c r="AY1848" t="str">
        <f t="shared" si="898"/>
        <v/>
      </c>
    </row>
    <row r="1849" spans="1:51" x14ac:dyDescent="0.2">
      <c r="A1849" s="5" t="s">
        <v>1255</v>
      </c>
      <c r="B1849" s="5" t="s">
        <v>1207</v>
      </c>
      <c r="C1849" s="5" t="s">
        <v>526</v>
      </c>
      <c r="D1849" s="5" t="s">
        <v>145</v>
      </c>
      <c r="E1849" t="s">
        <v>49</v>
      </c>
      <c r="F1849" s="5" t="s">
        <v>146</v>
      </c>
      <c r="I1849" t="s">
        <v>742</v>
      </c>
      <c r="J1849" s="5" t="s">
        <v>147</v>
      </c>
      <c r="K1849" s="5"/>
      <c r="L1849" t="str">
        <f t="shared" si="868"/>
        <v>ProductDg</v>
      </c>
      <c r="M1849" t="str">
        <f t="shared" si="869"/>
        <v>otherIdentifiers</v>
      </c>
      <c r="N1849" t="str">
        <f t="shared" si="870"/>
        <v>OtherIdentifier</v>
      </c>
      <c r="O1849" t="str">
        <f t="shared" si="871"/>
        <v/>
      </c>
      <c r="P1849" t="str">
        <f t="shared" si="872"/>
        <v/>
      </c>
      <c r="Q1849" t="str">
        <f t="shared" si="873"/>
        <v>Object</v>
      </c>
      <c r="R1849" t="str">
        <f t="shared" si="874"/>
        <v/>
      </c>
      <c r="S1849" t="str">
        <f t="shared" si="875"/>
        <v/>
      </c>
      <c r="T1849" t="str">
        <f t="shared" si="876"/>
        <v/>
      </c>
      <c r="U1849" t="str">
        <f t="shared" si="877"/>
        <v/>
      </c>
      <c r="V1849" t="str">
        <f t="shared" si="878"/>
        <v/>
      </c>
      <c r="W1849" t="str">
        <f>IF($A1849="Implicit","",COUNTIFS($C$8:C1849,C1849,$A$8:A1849,"Explicit"))</f>
        <v/>
      </c>
      <c r="X1849" t="str">
        <f t="shared" si="879"/>
        <v/>
      </c>
      <c r="Y1849" t="str">
        <f t="shared" si="880"/>
        <v/>
      </c>
      <c r="Z1849" t="str">
        <f t="shared" si="881"/>
        <v/>
      </c>
      <c r="AA1849" t="str">
        <f t="shared" si="882"/>
        <v/>
      </c>
      <c r="AB1849" t="str">
        <f t="shared" si="883"/>
        <v/>
      </c>
      <c r="AC1849" t="str">
        <f t="shared" si="884"/>
        <v/>
      </c>
      <c r="AD1849" t="str">
        <f t="shared" si="885"/>
        <v/>
      </c>
      <c r="AE1849" t="str">
        <f t="shared" si="886"/>
        <v/>
      </c>
      <c r="AF1849" t="str">
        <f t="shared" si="887"/>
        <v/>
      </c>
      <c r="AG1849" t="str">
        <f t="shared" si="888"/>
        <v>"DG.ProductDg"</v>
      </c>
      <c r="AH1849" t="str">
        <f t="shared" si="889"/>
        <v>"otherIdentifiers"</v>
      </c>
      <c r="AI1849" t="str">
        <f t="shared" si="890"/>
        <v>"Embedded.OtherIdentifier"</v>
      </c>
      <c r="AJ1849" t="str">
        <f t="shared" si="891"/>
        <v>""</v>
      </c>
      <c r="AK1849" t="str">
        <f t="shared" si="892"/>
        <v>"hasMany"</v>
      </c>
      <c r="AL1849" t="str">
        <f t="shared" si="893"/>
        <v>"DG.ProductDg","otherIdentifiers","Embedded.OtherIdentifier","","hasMany"</v>
      </c>
      <c r="AN1849">
        <f>COUNTIF(View_conceptual!G:G,L1849)</f>
        <v>0</v>
      </c>
      <c r="AO1849">
        <f>COUNTIF(View_conceptual!H:H,L1849)+COUNTIF(View_conceptual!I:I,N1849)</f>
        <v>0</v>
      </c>
      <c r="AQ1849" t="str">
        <f t="shared" si="894"/>
        <v/>
      </c>
      <c r="AR1849" t="str">
        <f t="shared" si="895"/>
        <v/>
      </c>
      <c r="AT1849">
        <f>COUNTIF(View_full!G:G,L1849)</f>
        <v>1</v>
      </c>
      <c r="AU1849">
        <f>COUNTIF(View_full!H:H,L1849)+COUNTIF(View_full!I:I,N1849)</f>
        <v>0</v>
      </c>
      <c r="AV1849">
        <f>COUNTIFS(Property_Manual!$A$2:$A$1206,Raw!L1849,Property_Manual!$B$2:$B$1206,Raw!M1849,Property_Manual!$C$2:$C$1206,Raw!N1849,Property_Manual!$D$2:$D$1206,Raw!O1849,Property_Manual!$F$2:$F$1206,"x")</f>
        <v>0</v>
      </c>
      <c r="AW1849" t="str">
        <f t="shared" si="896"/>
        <v/>
      </c>
      <c r="AX1849" t="str">
        <f t="shared" si="897"/>
        <v/>
      </c>
      <c r="AY1849" t="str">
        <f t="shared" si="898"/>
        <v/>
      </c>
    </row>
    <row r="1850" spans="1:51" x14ac:dyDescent="0.2">
      <c r="A1850" s="5" t="s">
        <v>1254</v>
      </c>
      <c r="B1850" s="5" t="s">
        <v>1836</v>
      </c>
      <c r="C1850" s="5" t="s">
        <v>1132</v>
      </c>
      <c r="D1850" s="5" t="s">
        <v>214</v>
      </c>
      <c r="E1850" t="s">
        <v>1836</v>
      </c>
      <c r="F1850" s="5" t="s">
        <v>100</v>
      </c>
      <c r="G1850">
        <v>1</v>
      </c>
      <c r="H1850" t="s">
        <v>216</v>
      </c>
      <c r="I1850" t="s">
        <v>1133</v>
      </c>
      <c r="J1850" s="5" t="s">
        <v>215</v>
      </c>
      <c r="K1850" s="5" t="s">
        <v>1830</v>
      </c>
      <c r="L1850" t="str">
        <f t="shared" si="868"/>
        <v>PublicAuthority</v>
      </c>
      <c r="M1850" t="str">
        <f t="shared" si="869"/>
        <v>parentOrganization</v>
      </c>
      <c r="N1850" t="str">
        <f t="shared" si="870"/>
        <v>Organization</v>
      </c>
      <c r="O1850" t="str">
        <f t="shared" si="871"/>
        <v>subOrganization</v>
      </c>
      <c r="P1850" t="str">
        <f t="shared" si="872"/>
        <v>Carrier|Company|PublicAuthority</v>
      </c>
      <c r="Q1850" t="str">
        <f t="shared" si="873"/>
        <v>Object</v>
      </c>
      <c r="R1850" t="str">
        <f t="shared" si="874"/>
        <v>"Agent"</v>
      </c>
      <c r="S1850" t="str">
        <f t="shared" si="875"/>
        <v>"PublicAuthority"</v>
      </c>
      <c r="T1850" t="str">
        <f t="shared" si="876"/>
        <v>"parentOrganization"</v>
      </c>
      <c r="U1850" t="str">
        <f t="shared" si="877"/>
        <v>"Agent"</v>
      </c>
      <c r="V1850" t="str">
        <f t="shared" si="878"/>
        <v>"Organization"</v>
      </c>
      <c r="W1850">
        <f>IF($A1850="Implicit","",COUNTIFS($C$8:C1850,C1850,$A$8:A1850,"Explicit"))</f>
        <v>1</v>
      </c>
      <c r="X1850" t="str">
        <f t="shared" si="879"/>
        <v>"PublicAuthorities are Organizations of the state on public interests; such as customs"</v>
      </c>
      <c r="Y1850" t="str">
        <f t="shared" si="880"/>
        <v>"Reference to the parent Organization"</v>
      </c>
      <c r="Z1850" t="str">
        <f t="shared" si="881"/>
        <v>"false"</v>
      </c>
      <c r="AA1850" t="str">
        <f t="shared" si="882"/>
        <v>"false"</v>
      </c>
      <c r="AB1850" t="str">
        <f t="shared" si="883"/>
        <v>"Carrier|Company|PublicAuthority"</v>
      </c>
      <c r="AC1850" t="str">
        <f t="shared" si="884"/>
        <v>"https://onerecord.iata.org/ns/cargo#PublicAuthority"</v>
      </c>
      <c r="AD1850" t="str">
        <f t="shared" si="885"/>
        <v>"https://onerecord.iata.org/ns/cargo#parentOrganization"</v>
      </c>
      <c r="AE1850" t="str">
        <f t="shared" si="886"/>
        <v>"https://onerecord.iata.org/ns/cargo#Organization"</v>
      </c>
      <c r="AF1850" t="str">
        <f t="shared" si="887"/>
        <v>"Agent","PublicAuthority","parentOrganization","Agent","Organization",1,"PublicAuthorities are Organizations of the state on public interests; such as customs","Reference to the parent Organization","false","false","Carrier|Company|PublicAuthority","https://onerecord.iata.org/ns/cargo#PublicAuthority","https://onerecord.iata.org/ns/cargo#parentOrganization","https://onerecord.iata.org/ns/cargo#Organization"</v>
      </c>
      <c r="AG1850" t="str">
        <f t="shared" si="888"/>
        <v>"Agent.PublicAuthority"</v>
      </c>
      <c r="AH1850" t="str">
        <f t="shared" si="889"/>
        <v>"parentOrganization"</v>
      </c>
      <c r="AI1850" t="str">
        <f t="shared" si="890"/>
        <v>"Agent.Organization"</v>
      </c>
      <c r="AJ1850" t="str">
        <f t="shared" si="891"/>
        <v>"subOrganization"</v>
      </c>
      <c r="AK1850" t="str">
        <f t="shared" si="892"/>
        <v>"hasOne"</v>
      </c>
      <c r="AL1850" t="str">
        <f t="shared" si="893"/>
        <v>"Agent.PublicAuthority","parentOrganization","Agent.Organization","subOrganization","hasOne"</v>
      </c>
      <c r="AN1850">
        <f>COUNTIF(View_conceptual!G:G,L1850)</f>
        <v>0</v>
      </c>
      <c r="AO1850">
        <f>COUNTIF(View_conceptual!H:H,L1850)+COUNTIF(View_conceptual!I:I,N1850)</f>
        <v>0</v>
      </c>
      <c r="AQ1850" t="str">
        <f t="shared" si="894"/>
        <v/>
      </c>
      <c r="AR1850" t="str">
        <f t="shared" si="895"/>
        <v/>
      </c>
      <c r="AT1850">
        <f>COUNTIF(View_full!G:G,L1850)</f>
        <v>1</v>
      </c>
      <c r="AU1850">
        <f>COUNTIF(View_full!H:H,L1850)+COUNTIF(View_full!I:I,N1850)</f>
        <v>0</v>
      </c>
      <c r="AV1850">
        <f>COUNTIFS(Property_Manual!$A$2:$A$1206,Raw!L1850,Property_Manual!$B$2:$B$1206,Raw!M1850,Property_Manual!$C$2:$C$1206,Raw!N1850,Property_Manual!$D$2:$D$1206,Raw!O1850,Property_Manual!$F$2:$F$1206,"x")</f>
        <v>0</v>
      </c>
      <c r="AW1850" t="str">
        <f t="shared" si="896"/>
        <v>"Agent","PublicAuthority","parentOrganization","Agent","Organization",1,"PublicAuthorities are Organizations of the state on public interests; such as customs","Reference to the parent Organization","false","false","Carrier|Company|PublicAuthority","https://onerecord.iata.org/ns/cargo#PublicAuthority","https://onerecord.iata.org/ns/cargo#parentOrganization","https://onerecord.iata.org/ns/cargo#Organization"</v>
      </c>
      <c r="AX1850" t="str">
        <f t="shared" si="897"/>
        <v/>
      </c>
      <c r="AY1850" t="str">
        <f t="shared" si="898"/>
        <v/>
      </c>
    </row>
    <row r="1851" spans="1:51" x14ac:dyDescent="0.2">
      <c r="A1851" s="5" t="s">
        <v>1255</v>
      </c>
      <c r="B1851" s="5" t="s">
        <v>1836</v>
      </c>
      <c r="C1851" s="5" t="s">
        <v>1132</v>
      </c>
      <c r="D1851" s="5" t="s">
        <v>214</v>
      </c>
      <c r="E1851" t="s">
        <v>1836</v>
      </c>
      <c r="F1851" s="5" t="s">
        <v>100</v>
      </c>
      <c r="G1851">
        <v>1</v>
      </c>
      <c r="H1851" t="s">
        <v>216</v>
      </c>
      <c r="I1851" t="s">
        <v>1133</v>
      </c>
      <c r="J1851" s="5" t="s">
        <v>215</v>
      </c>
      <c r="K1851" s="5" t="s">
        <v>1830</v>
      </c>
      <c r="L1851" t="str">
        <f t="shared" si="868"/>
        <v>PublicAuthority</v>
      </c>
      <c r="M1851" t="str">
        <f t="shared" si="869"/>
        <v>parentOrganization</v>
      </c>
      <c r="N1851" t="str">
        <f t="shared" si="870"/>
        <v>Organization</v>
      </c>
      <c r="O1851" t="str">
        <f t="shared" si="871"/>
        <v>subOrganization</v>
      </c>
      <c r="P1851" t="str">
        <f t="shared" si="872"/>
        <v>Carrier|Company|PublicAuthority</v>
      </c>
      <c r="Q1851" t="str">
        <f t="shared" si="873"/>
        <v>Object</v>
      </c>
      <c r="R1851" t="str">
        <f t="shared" si="874"/>
        <v/>
      </c>
      <c r="S1851" t="str">
        <f t="shared" si="875"/>
        <v/>
      </c>
      <c r="T1851" t="str">
        <f t="shared" si="876"/>
        <v/>
      </c>
      <c r="U1851" t="str">
        <f t="shared" si="877"/>
        <v/>
      </c>
      <c r="V1851" t="str">
        <f t="shared" si="878"/>
        <v/>
      </c>
      <c r="W1851" t="str">
        <f>IF($A1851="Implicit","",COUNTIFS($C$8:C1851,C1851,$A$8:A1851,"Explicit"))</f>
        <v/>
      </c>
      <c r="X1851" t="str">
        <f t="shared" si="879"/>
        <v/>
      </c>
      <c r="Y1851" t="str">
        <f t="shared" si="880"/>
        <v/>
      </c>
      <c r="Z1851" t="str">
        <f t="shared" si="881"/>
        <v/>
      </c>
      <c r="AA1851" t="str">
        <f t="shared" si="882"/>
        <v/>
      </c>
      <c r="AB1851" t="str">
        <f t="shared" si="883"/>
        <v/>
      </c>
      <c r="AC1851" t="str">
        <f t="shared" si="884"/>
        <v/>
      </c>
      <c r="AD1851" t="str">
        <f t="shared" si="885"/>
        <v/>
      </c>
      <c r="AE1851" t="str">
        <f t="shared" si="886"/>
        <v/>
      </c>
      <c r="AF1851" t="str">
        <f t="shared" si="887"/>
        <v/>
      </c>
      <c r="AG1851" t="str">
        <f t="shared" si="888"/>
        <v>"Agent.PublicAuthority"</v>
      </c>
      <c r="AH1851" t="str">
        <f t="shared" si="889"/>
        <v>"parentOrganization"</v>
      </c>
      <c r="AI1851" t="str">
        <f t="shared" si="890"/>
        <v>"Agent.Organization"</v>
      </c>
      <c r="AJ1851" t="str">
        <f t="shared" si="891"/>
        <v>"subOrganization"</v>
      </c>
      <c r="AK1851" t="str">
        <f t="shared" si="892"/>
        <v>"hasOne"</v>
      </c>
      <c r="AL1851" t="str">
        <f t="shared" si="893"/>
        <v>"Agent.PublicAuthority","parentOrganization","Agent.Organization","subOrganization","hasOne"</v>
      </c>
      <c r="AN1851">
        <f>COUNTIF(View_conceptual!G:G,L1851)</f>
        <v>0</v>
      </c>
      <c r="AO1851">
        <f>COUNTIF(View_conceptual!H:H,L1851)+COUNTIF(View_conceptual!I:I,N1851)</f>
        <v>0</v>
      </c>
      <c r="AQ1851" t="str">
        <f t="shared" si="894"/>
        <v/>
      </c>
      <c r="AR1851" t="str">
        <f t="shared" si="895"/>
        <v/>
      </c>
      <c r="AT1851">
        <f>COUNTIF(View_full!G:G,L1851)</f>
        <v>1</v>
      </c>
      <c r="AU1851">
        <f>COUNTIF(View_full!H:H,L1851)+COUNTIF(View_full!I:I,N1851)</f>
        <v>0</v>
      </c>
      <c r="AV1851">
        <f>COUNTIFS(Property_Manual!$A$2:$A$1206,Raw!L1851,Property_Manual!$B$2:$B$1206,Raw!M1851,Property_Manual!$C$2:$C$1206,Raw!N1851,Property_Manual!$D$2:$D$1206,Raw!O1851,Property_Manual!$F$2:$F$1206,"x")</f>
        <v>0</v>
      </c>
      <c r="AW1851" t="str">
        <f t="shared" si="896"/>
        <v/>
      </c>
      <c r="AX1851" t="str">
        <f t="shared" si="897"/>
        <v/>
      </c>
      <c r="AY1851" t="str">
        <f t="shared" si="898"/>
        <v/>
      </c>
    </row>
    <row r="1852" spans="1:51" x14ac:dyDescent="0.2">
      <c r="A1852" s="5" t="s">
        <v>1255</v>
      </c>
      <c r="B1852" s="5" t="s">
        <v>1836</v>
      </c>
      <c r="C1852" s="5" t="s">
        <v>1132</v>
      </c>
      <c r="D1852" s="5" t="s">
        <v>214</v>
      </c>
      <c r="E1852" t="s">
        <v>1836</v>
      </c>
      <c r="F1852" s="5" t="s">
        <v>297</v>
      </c>
      <c r="G1852">
        <v>1</v>
      </c>
      <c r="H1852" t="s">
        <v>216</v>
      </c>
      <c r="I1852" t="s">
        <v>1133</v>
      </c>
      <c r="J1852" s="5" t="s">
        <v>215</v>
      </c>
      <c r="K1852" s="5"/>
      <c r="L1852" t="str">
        <f t="shared" si="868"/>
        <v>PublicAuthority</v>
      </c>
      <c r="M1852" t="str">
        <f t="shared" si="869"/>
        <v>parentOrganization</v>
      </c>
      <c r="N1852" t="str">
        <f t="shared" si="870"/>
        <v>Carrier</v>
      </c>
      <c r="O1852" t="str">
        <f t="shared" si="871"/>
        <v>subOrganization</v>
      </c>
      <c r="P1852" t="str">
        <f t="shared" si="872"/>
        <v/>
      </c>
      <c r="Q1852" t="str">
        <f t="shared" si="873"/>
        <v>Object</v>
      </c>
      <c r="R1852" t="str">
        <f t="shared" si="874"/>
        <v/>
      </c>
      <c r="S1852" t="str">
        <f t="shared" si="875"/>
        <v/>
      </c>
      <c r="T1852" t="str">
        <f t="shared" si="876"/>
        <v/>
      </c>
      <c r="U1852" t="str">
        <f t="shared" si="877"/>
        <v/>
      </c>
      <c r="V1852" t="str">
        <f t="shared" si="878"/>
        <v/>
      </c>
      <c r="W1852" t="str">
        <f>IF($A1852="Implicit","",COUNTIFS($C$8:C1852,C1852,$A$8:A1852,"Explicit"))</f>
        <v/>
      </c>
      <c r="X1852" t="str">
        <f t="shared" si="879"/>
        <v/>
      </c>
      <c r="Y1852" t="str">
        <f t="shared" si="880"/>
        <v/>
      </c>
      <c r="Z1852" t="str">
        <f t="shared" si="881"/>
        <v/>
      </c>
      <c r="AA1852" t="str">
        <f t="shared" si="882"/>
        <v/>
      </c>
      <c r="AB1852" t="str">
        <f t="shared" si="883"/>
        <v/>
      </c>
      <c r="AC1852" t="str">
        <f t="shared" si="884"/>
        <v/>
      </c>
      <c r="AD1852" t="str">
        <f t="shared" si="885"/>
        <v/>
      </c>
      <c r="AE1852" t="str">
        <f t="shared" si="886"/>
        <v/>
      </c>
      <c r="AF1852" t="str">
        <f t="shared" si="887"/>
        <v/>
      </c>
      <c r="AG1852" t="str">
        <f t="shared" si="888"/>
        <v>"Agent.PublicAuthority"</v>
      </c>
      <c r="AH1852" t="str">
        <f t="shared" si="889"/>
        <v>"parentOrganization"</v>
      </c>
      <c r="AI1852" t="str">
        <f t="shared" si="890"/>
        <v>"Agent.Carrier"</v>
      </c>
      <c r="AJ1852" t="str">
        <f t="shared" si="891"/>
        <v>"subOrganization"</v>
      </c>
      <c r="AK1852" t="str">
        <f t="shared" si="892"/>
        <v>"hasOne"</v>
      </c>
      <c r="AL1852" t="str">
        <f t="shared" si="893"/>
        <v>"Agent.PublicAuthority","parentOrganization","Agent.Carrier","subOrganization","hasOne"</v>
      </c>
      <c r="AN1852">
        <f>COUNTIF(View_conceptual!G:G,L1852)</f>
        <v>0</v>
      </c>
      <c r="AO1852">
        <f>COUNTIF(View_conceptual!H:H,L1852)+COUNTIF(View_conceptual!I:I,N1852)</f>
        <v>0</v>
      </c>
      <c r="AQ1852" t="str">
        <f t="shared" si="894"/>
        <v/>
      </c>
      <c r="AR1852" t="str">
        <f t="shared" si="895"/>
        <v/>
      </c>
      <c r="AT1852">
        <f>COUNTIF(View_full!G:G,L1852)</f>
        <v>1</v>
      </c>
      <c r="AU1852">
        <f>COUNTIF(View_full!H:H,L1852)+COUNTIF(View_full!I:I,N1852)</f>
        <v>0</v>
      </c>
      <c r="AV1852">
        <f>COUNTIFS(Property_Manual!$A$2:$A$1206,Raw!L1852,Property_Manual!$B$2:$B$1206,Raw!M1852,Property_Manual!$C$2:$C$1206,Raw!N1852,Property_Manual!$D$2:$D$1206,Raw!O1852,Property_Manual!$F$2:$F$1206,"x")</f>
        <v>0</v>
      </c>
      <c r="AW1852" t="str">
        <f t="shared" si="896"/>
        <v/>
      </c>
      <c r="AX1852" t="str">
        <f t="shared" si="897"/>
        <v/>
      </c>
      <c r="AY1852" t="str">
        <f t="shared" si="898"/>
        <v/>
      </c>
    </row>
    <row r="1853" spans="1:51" x14ac:dyDescent="0.2">
      <c r="A1853" s="5" t="s">
        <v>1255</v>
      </c>
      <c r="B1853" s="5" t="s">
        <v>1836</v>
      </c>
      <c r="C1853" s="5" t="s">
        <v>1132</v>
      </c>
      <c r="D1853" s="5" t="s">
        <v>214</v>
      </c>
      <c r="E1853" t="s">
        <v>1836</v>
      </c>
      <c r="F1853" s="5" t="s">
        <v>230</v>
      </c>
      <c r="G1853">
        <v>1</v>
      </c>
      <c r="H1853" t="s">
        <v>216</v>
      </c>
      <c r="I1853" t="s">
        <v>1133</v>
      </c>
      <c r="J1853" s="5" t="s">
        <v>215</v>
      </c>
      <c r="K1853" s="5" t="s">
        <v>297</v>
      </c>
      <c r="L1853" t="str">
        <f t="shared" si="868"/>
        <v>PublicAuthority</v>
      </c>
      <c r="M1853" t="str">
        <f t="shared" si="869"/>
        <v>parentOrganization</v>
      </c>
      <c r="N1853" t="str">
        <f t="shared" si="870"/>
        <v>Company</v>
      </c>
      <c r="O1853" t="str">
        <f t="shared" si="871"/>
        <v>subOrganization</v>
      </c>
      <c r="P1853" t="str">
        <f t="shared" si="872"/>
        <v>Carrier</v>
      </c>
      <c r="Q1853" t="str">
        <f t="shared" si="873"/>
        <v>Object</v>
      </c>
      <c r="R1853" t="str">
        <f t="shared" si="874"/>
        <v/>
      </c>
      <c r="S1853" t="str">
        <f t="shared" si="875"/>
        <v/>
      </c>
      <c r="T1853" t="str">
        <f t="shared" si="876"/>
        <v/>
      </c>
      <c r="U1853" t="str">
        <f t="shared" si="877"/>
        <v/>
      </c>
      <c r="V1853" t="str">
        <f t="shared" si="878"/>
        <v/>
      </c>
      <c r="W1853" t="str">
        <f>IF($A1853="Implicit","",COUNTIFS($C$8:C1853,C1853,$A$8:A1853,"Explicit"))</f>
        <v/>
      </c>
      <c r="X1853" t="str">
        <f t="shared" si="879"/>
        <v/>
      </c>
      <c r="Y1853" t="str">
        <f t="shared" si="880"/>
        <v/>
      </c>
      <c r="Z1853" t="str">
        <f t="shared" si="881"/>
        <v/>
      </c>
      <c r="AA1853" t="str">
        <f t="shared" si="882"/>
        <v/>
      </c>
      <c r="AB1853" t="str">
        <f t="shared" si="883"/>
        <v/>
      </c>
      <c r="AC1853" t="str">
        <f t="shared" si="884"/>
        <v/>
      </c>
      <c r="AD1853" t="str">
        <f t="shared" si="885"/>
        <v/>
      </c>
      <c r="AE1853" t="str">
        <f t="shared" si="886"/>
        <v/>
      </c>
      <c r="AF1853" t="str">
        <f t="shared" si="887"/>
        <v/>
      </c>
      <c r="AG1853" t="str">
        <f t="shared" si="888"/>
        <v>"Agent.PublicAuthority"</v>
      </c>
      <c r="AH1853" t="str">
        <f t="shared" si="889"/>
        <v>"parentOrganization"</v>
      </c>
      <c r="AI1853" t="str">
        <f t="shared" si="890"/>
        <v>"Agent.Company"</v>
      </c>
      <c r="AJ1853" t="str">
        <f t="shared" si="891"/>
        <v>"subOrganization"</v>
      </c>
      <c r="AK1853" t="str">
        <f t="shared" si="892"/>
        <v>"hasOne"</v>
      </c>
      <c r="AL1853" t="str">
        <f t="shared" si="893"/>
        <v>"Agent.PublicAuthority","parentOrganization","Agent.Company","subOrganization","hasOne"</v>
      </c>
      <c r="AN1853">
        <f>COUNTIF(View_conceptual!G:G,L1853)</f>
        <v>0</v>
      </c>
      <c r="AO1853">
        <f>COUNTIF(View_conceptual!H:H,L1853)+COUNTIF(View_conceptual!I:I,N1853)</f>
        <v>0</v>
      </c>
      <c r="AQ1853" t="str">
        <f t="shared" si="894"/>
        <v/>
      </c>
      <c r="AR1853" t="str">
        <f t="shared" si="895"/>
        <v/>
      </c>
      <c r="AT1853">
        <f>COUNTIF(View_full!G:G,L1853)</f>
        <v>1</v>
      </c>
      <c r="AU1853">
        <f>COUNTIF(View_full!H:H,L1853)+COUNTIF(View_full!I:I,N1853)</f>
        <v>0</v>
      </c>
      <c r="AV1853">
        <f>COUNTIFS(Property_Manual!$A$2:$A$1206,Raw!L1853,Property_Manual!$B$2:$B$1206,Raw!M1853,Property_Manual!$C$2:$C$1206,Raw!N1853,Property_Manual!$D$2:$D$1206,Raw!O1853,Property_Manual!$F$2:$F$1206,"x")</f>
        <v>0</v>
      </c>
      <c r="AW1853" t="str">
        <f t="shared" si="896"/>
        <v/>
      </c>
      <c r="AX1853" t="str">
        <f t="shared" si="897"/>
        <v/>
      </c>
      <c r="AY1853" t="str">
        <f t="shared" si="898"/>
        <v/>
      </c>
    </row>
    <row r="1854" spans="1:51" x14ac:dyDescent="0.2">
      <c r="A1854" s="5" t="s">
        <v>1255</v>
      </c>
      <c r="B1854" s="5" t="s">
        <v>1836</v>
      </c>
      <c r="C1854" s="5" t="s">
        <v>1132</v>
      </c>
      <c r="D1854" s="5" t="s">
        <v>214</v>
      </c>
      <c r="E1854" t="s">
        <v>1836</v>
      </c>
      <c r="F1854" s="5" t="s">
        <v>1132</v>
      </c>
      <c r="G1854">
        <v>1</v>
      </c>
      <c r="H1854" t="s">
        <v>216</v>
      </c>
      <c r="I1854" t="s">
        <v>1133</v>
      </c>
      <c r="J1854" s="5" t="s">
        <v>215</v>
      </c>
      <c r="K1854" s="5"/>
      <c r="L1854" t="str">
        <f t="shared" si="868"/>
        <v>PublicAuthority</v>
      </c>
      <c r="M1854" t="str">
        <f t="shared" si="869"/>
        <v>parentOrganization</v>
      </c>
      <c r="N1854" t="str">
        <f t="shared" si="870"/>
        <v>PublicAuthority</v>
      </c>
      <c r="O1854" t="str">
        <f t="shared" si="871"/>
        <v>subOrganization</v>
      </c>
      <c r="P1854" t="str">
        <f t="shared" si="872"/>
        <v/>
      </c>
      <c r="Q1854" t="str">
        <f t="shared" si="873"/>
        <v>Object</v>
      </c>
      <c r="R1854" t="str">
        <f t="shared" si="874"/>
        <v/>
      </c>
      <c r="S1854" t="str">
        <f t="shared" si="875"/>
        <v/>
      </c>
      <c r="T1854" t="str">
        <f t="shared" si="876"/>
        <v/>
      </c>
      <c r="U1854" t="str">
        <f t="shared" si="877"/>
        <v/>
      </c>
      <c r="V1854" t="str">
        <f t="shared" si="878"/>
        <v/>
      </c>
      <c r="W1854" t="str">
        <f>IF($A1854="Implicit","",COUNTIFS($C$8:C1854,C1854,$A$8:A1854,"Explicit"))</f>
        <v/>
      </c>
      <c r="X1854" t="str">
        <f t="shared" si="879"/>
        <v/>
      </c>
      <c r="Y1854" t="str">
        <f t="shared" si="880"/>
        <v/>
      </c>
      <c r="Z1854" t="str">
        <f t="shared" si="881"/>
        <v/>
      </c>
      <c r="AA1854" t="str">
        <f t="shared" si="882"/>
        <v/>
      </c>
      <c r="AB1854" t="str">
        <f t="shared" si="883"/>
        <v/>
      </c>
      <c r="AC1854" t="str">
        <f t="shared" si="884"/>
        <v/>
      </c>
      <c r="AD1854" t="str">
        <f t="shared" si="885"/>
        <v/>
      </c>
      <c r="AE1854" t="str">
        <f t="shared" si="886"/>
        <v/>
      </c>
      <c r="AF1854" t="str">
        <f t="shared" si="887"/>
        <v/>
      </c>
      <c r="AG1854" t="str">
        <f t="shared" si="888"/>
        <v>"Agent.PublicAuthority"</v>
      </c>
      <c r="AH1854" t="str">
        <f t="shared" si="889"/>
        <v>"parentOrganization"</v>
      </c>
      <c r="AI1854" t="str">
        <f t="shared" si="890"/>
        <v>"Agent.PublicAuthority"</v>
      </c>
      <c r="AJ1854" t="str">
        <f t="shared" si="891"/>
        <v>"subOrganization"</v>
      </c>
      <c r="AK1854" t="str">
        <f t="shared" si="892"/>
        <v>"hasOne"</v>
      </c>
      <c r="AL1854" t="str">
        <f t="shared" si="893"/>
        <v>"Agent.PublicAuthority","parentOrganization","Agent.PublicAuthority","subOrganization","hasOne"</v>
      </c>
      <c r="AN1854">
        <f>COUNTIF(View_conceptual!G:G,L1854)</f>
        <v>0</v>
      </c>
      <c r="AO1854">
        <f>COUNTIF(View_conceptual!H:H,L1854)+COUNTIF(View_conceptual!I:I,N1854)</f>
        <v>0</v>
      </c>
      <c r="AQ1854" t="str">
        <f t="shared" si="894"/>
        <v/>
      </c>
      <c r="AR1854" t="str">
        <f t="shared" si="895"/>
        <v/>
      </c>
      <c r="AT1854">
        <f>COUNTIF(View_full!G:G,L1854)</f>
        <v>1</v>
      </c>
      <c r="AU1854">
        <f>COUNTIF(View_full!H:H,L1854)+COUNTIF(View_full!I:I,N1854)</f>
        <v>0</v>
      </c>
      <c r="AV1854">
        <f>COUNTIFS(Property_Manual!$A$2:$A$1206,Raw!L1854,Property_Manual!$B$2:$B$1206,Raw!M1854,Property_Manual!$C$2:$C$1206,Raw!N1854,Property_Manual!$D$2:$D$1206,Raw!O1854,Property_Manual!$F$2:$F$1206,"x")</f>
        <v>0</v>
      </c>
      <c r="AW1854" t="str">
        <f t="shared" si="896"/>
        <v/>
      </c>
      <c r="AX1854" t="str">
        <f t="shared" si="897"/>
        <v/>
      </c>
      <c r="AY1854" t="str">
        <f t="shared" si="898"/>
        <v/>
      </c>
    </row>
    <row r="1855" spans="1:51" x14ac:dyDescent="0.2">
      <c r="A1855" s="5" t="s">
        <v>1254</v>
      </c>
      <c r="B1855" s="5" t="s">
        <v>1836</v>
      </c>
      <c r="C1855" s="5" t="s">
        <v>1132</v>
      </c>
      <c r="D1855" s="5" t="s">
        <v>38</v>
      </c>
      <c r="E1855" t="s">
        <v>1209</v>
      </c>
      <c r="F1855" s="5" t="s">
        <v>23</v>
      </c>
      <c r="H1855" t="s">
        <v>415</v>
      </c>
      <c r="I1855" t="s">
        <v>1133</v>
      </c>
      <c r="J1855" s="5" t="s">
        <v>39</v>
      </c>
      <c r="K1855" s="5"/>
      <c r="L1855" t="str">
        <f t="shared" si="868"/>
        <v>PublicAuthority</v>
      </c>
      <c r="M1855" t="str">
        <f t="shared" si="869"/>
        <v>checks</v>
      </c>
      <c r="N1855" t="str">
        <f t="shared" si="870"/>
        <v>Check</v>
      </c>
      <c r="O1855" t="str">
        <f t="shared" si="871"/>
        <v>checkedObject</v>
      </c>
      <c r="P1855" t="str">
        <f t="shared" si="872"/>
        <v/>
      </c>
      <c r="Q1855" t="str">
        <f t="shared" si="873"/>
        <v>Object</v>
      </c>
      <c r="R1855" t="str">
        <f t="shared" si="874"/>
        <v>"Agent"</v>
      </c>
      <c r="S1855" t="str">
        <f t="shared" si="875"/>
        <v>"PublicAuthority"</v>
      </c>
      <c r="T1855" t="str">
        <f t="shared" si="876"/>
        <v>"checks"</v>
      </c>
      <c r="U1855" t="str">
        <f t="shared" si="877"/>
        <v>"Action"</v>
      </c>
      <c r="V1855" t="str">
        <f t="shared" si="878"/>
        <v>"Check"</v>
      </c>
      <c r="W1855">
        <f>IF($A1855="Implicit","",COUNTIFS($C$8:C1855,C1855,$A$8:A1855,"Explicit"))</f>
        <v>2</v>
      </c>
      <c r="X1855" t="str">
        <f t="shared" si="879"/>
        <v>"PublicAuthorities are Organizations of the state on public interests; such as customs"</v>
      </c>
      <c r="Y1855" t="str">
        <f t="shared" si="880"/>
        <v>"References to the CheckActions performed on the object"</v>
      </c>
      <c r="Z1855" t="str">
        <f t="shared" si="881"/>
        <v>"true"</v>
      </c>
      <c r="AA1855" t="str">
        <f t="shared" si="882"/>
        <v>"false"</v>
      </c>
      <c r="AB1855" t="str">
        <f t="shared" si="883"/>
        <v>""</v>
      </c>
      <c r="AC1855" t="str">
        <f t="shared" si="884"/>
        <v>"https://onerecord.iata.org/ns/cargo#PublicAuthority"</v>
      </c>
      <c r="AD1855" t="str">
        <f t="shared" si="885"/>
        <v>"https://onerecord.iata.org/ns/cargo#checks"</v>
      </c>
      <c r="AE1855" t="str">
        <f t="shared" si="886"/>
        <v>"https://onerecord.iata.org/ns/cargo#Check"</v>
      </c>
      <c r="AF1855" t="str">
        <f t="shared" si="887"/>
        <v>"Agent","PublicAuthority","checks","Action","Check",2,"PublicAuthorities are Organizations of the state on public interests; such as customs","References to the CheckActions performed on the object","true","false","","https://onerecord.iata.org/ns/cargo#PublicAuthority","https://onerecord.iata.org/ns/cargo#checks","https://onerecord.iata.org/ns/cargo#Check"</v>
      </c>
      <c r="AG1855" t="str">
        <f t="shared" si="888"/>
        <v>"Agent.PublicAuthority"</v>
      </c>
      <c r="AH1855" t="str">
        <f t="shared" si="889"/>
        <v>"checks"</v>
      </c>
      <c r="AI1855" t="str">
        <f t="shared" si="890"/>
        <v>"Action.Check"</v>
      </c>
      <c r="AJ1855" t="str">
        <f t="shared" si="891"/>
        <v>"checkedObject"</v>
      </c>
      <c r="AK1855" t="str">
        <f t="shared" si="892"/>
        <v>"hasMany"</v>
      </c>
      <c r="AL1855" t="str">
        <f t="shared" si="893"/>
        <v>"Agent.PublicAuthority","checks","Action.Check","checkedObject","hasMany"</v>
      </c>
      <c r="AN1855">
        <f>COUNTIF(View_conceptual!G:G,L1855)</f>
        <v>0</v>
      </c>
      <c r="AO1855">
        <f>COUNTIF(View_conceptual!H:H,L1855)+COUNTIF(View_conceptual!I:I,N1855)</f>
        <v>0</v>
      </c>
      <c r="AQ1855" t="str">
        <f t="shared" si="894"/>
        <v/>
      </c>
      <c r="AR1855" t="str">
        <f t="shared" si="895"/>
        <v/>
      </c>
      <c r="AT1855">
        <f>COUNTIF(View_full!G:G,L1855)</f>
        <v>1</v>
      </c>
      <c r="AU1855">
        <f>COUNTIF(View_full!H:H,L1855)+COUNTIF(View_full!I:I,N1855)</f>
        <v>0</v>
      </c>
      <c r="AV1855">
        <f>COUNTIFS(Property_Manual!$A$2:$A$1206,Raw!L1855,Property_Manual!$B$2:$B$1206,Raw!M1855,Property_Manual!$C$2:$C$1206,Raw!N1855,Property_Manual!$D$2:$D$1206,Raw!O1855,Property_Manual!$F$2:$F$1206,"x")</f>
        <v>0</v>
      </c>
      <c r="AW1855" t="str">
        <f t="shared" si="896"/>
        <v>"Agent","PublicAuthority","checks","Action","Check",2,"PublicAuthorities are Organizations of the state on public interests; such as customs","References to the CheckActions performed on the object","true","false","","https://onerecord.iata.org/ns/cargo#PublicAuthority","https://onerecord.iata.org/ns/cargo#checks","https://onerecord.iata.org/ns/cargo#Check"</v>
      </c>
      <c r="AX1855" t="str">
        <f t="shared" si="897"/>
        <v/>
      </c>
      <c r="AY1855" t="str">
        <f t="shared" si="898"/>
        <v/>
      </c>
    </row>
    <row r="1856" spans="1:51" x14ac:dyDescent="0.2">
      <c r="A1856" s="5" t="s">
        <v>1254</v>
      </c>
      <c r="B1856" s="5" t="s">
        <v>1836</v>
      </c>
      <c r="C1856" s="5" t="s">
        <v>1132</v>
      </c>
      <c r="D1856" s="5" t="s">
        <v>43</v>
      </c>
      <c r="E1856" t="s">
        <v>1198</v>
      </c>
      <c r="F1856" s="5" t="s">
        <v>44</v>
      </c>
      <c r="H1856" t="s">
        <v>654</v>
      </c>
      <c r="I1856" t="s">
        <v>1133</v>
      </c>
      <c r="J1856" s="5" t="s">
        <v>45</v>
      </c>
      <c r="K1856" s="5"/>
      <c r="L1856" t="str">
        <f t="shared" si="868"/>
        <v>PublicAuthority</v>
      </c>
      <c r="M1856" t="str">
        <f t="shared" si="869"/>
        <v>externalReferences</v>
      </c>
      <c r="N1856" t="str">
        <f t="shared" si="870"/>
        <v>ExternalReference</v>
      </c>
      <c r="O1856" t="str">
        <f t="shared" si="871"/>
        <v>referenceForObjects</v>
      </c>
      <c r="P1856" t="str">
        <f t="shared" si="872"/>
        <v/>
      </c>
      <c r="Q1856" t="str">
        <f t="shared" si="873"/>
        <v>Object</v>
      </c>
      <c r="R1856" t="str">
        <f t="shared" si="874"/>
        <v>"Agent"</v>
      </c>
      <c r="S1856" t="str">
        <f t="shared" si="875"/>
        <v>"PublicAuthority"</v>
      </c>
      <c r="T1856" t="str">
        <f t="shared" si="876"/>
        <v>"externalReferences"</v>
      </c>
      <c r="U1856" t="str">
        <f t="shared" si="877"/>
        <v>"Common"</v>
      </c>
      <c r="V1856" t="str">
        <f t="shared" si="878"/>
        <v>"ExternalReference"</v>
      </c>
      <c r="W1856">
        <f>IF($A1856="Implicit","",COUNTIFS($C$8:C1856,C1856,$A$8:A1856,"Explicit"))</f>
        <v>3</v>
      </c>
      <c r="X1856" t="str">
        <f t="shared" si="879"/>
        <v>"PublicAuthorities are Organizations of the state on public interests; such as customs"</v>
      </c>
      <c r="Y1856" t="str">
        <f t="shared" si="880"/>
        <v>"References to all associated ExternalReferences"</v>
      </c>
      <c r="Z1856" t="str">
        <f t="shared" si="881"/>
        <v>"true"</v>
      </c>
      <c r="AA1856" t="str">
        <f t="shared" si="882"/>
        <v>"false"</v>
      </c>
      <c r="AB1856" t="str">
        <f t="shared" si="883"/>
        <v>""</v>
      </c>
      <c r="AC1856" t="str">
        <f t="shared" si="884"/>
        <v>"https://onerecord.iata.org/ns/cargo#PublicAuthority"</v>
      </c>
      <c r="AD1856" t="str">
        <f t="shared" si="885"/>
        <v>"https://onerecord.iata.org/ns/cargo#externalReferences"</v>
      </c>
      <c r="AE1856" t="str">
        <f t="shared" si="886"/>
        <v>"https://onerecord.iata.org/ns/cargo#ExternalReference"</v>
      </c>
      <c r="AF1856" t="str">
        <f t="shared" si="887"/>
        <v>"Agent","PublicAuthority","externalReferences","Common","ExternalReference",3,"PublicAuthorities are Organizations of the state on public interests; such as customs","References to all associated ExternalReferences","true","false","","https://onerecord.iata.org/ns/cargo#PublicAuthority","https://onerecord.iata.org/ns/cargo#externalReferences","https://onerecord.iata.org/ns/cargo#ExternalReference"</v>
      </c>
      <c r="AG1856" t="str">
        <f t="shared" si="888"/>
        <v>"Agent.PublicAuthority"</v>
      </c>
      <c r="AH1856" t="str">
        <f t="shared" si="889"/>
        <v>"externalReferences"</v>
      </c>
      <c r="AI1856" t="str">
        <f t="shared" si="890"/>
        <v>"Common.ExternalReference"</v>
      </c>
      <c r="AJ1856" t="str">
        <f t="shared" si="891"/>
        <v>"referenceForObjects"</v>
      </c>
      <c r="AK1856" t="str">
        <f t="shared" si="892"/>
        <v>"hasMany"</v>
      </c>
      <c r="AL1856" t="str">
        <f t="shared" si="893"/>
        <v>"Agent.PublicAuthority","externalReferences","Common.ExternalReference","referenceForObjects","hasMany"</v>
      </c>
      <c r="AN1856">
        <f>COUNTIF(View_conceptual!G:G,L1856)</f>
        <v>0</v>
      </c>
      <c r="AO1856">
        <f>COUNTIF(View_conceptual!H:H,L1856)+COUNTIF(View_conceptual!I:I,N1856)</f>
        <v>0</v>
      </c>
      <c r="AQ1856" t="str">
        <f t="shared" si="894"/>
        <v/>
      </c>
      <c r="AR1856" t="str">
        <f t="shared" si="895"/>
        <v/>
      </c>
      <c r="AT1856">
        <f>COUNTIF(View_full!G:G,L1856)</f>
        <v>1</v>
      </c>
      <c r="AU1856">
        <f>COUNTIF(View_full!H:H,L1856)+COUNTIF(View_full!I:I,N1856)</f>
        <v>0</v>
      </c>
      <c r="AV1856">
        <f>COUNTIFS(Property_Manual!$A$2:$A$1206,Raw!L1856,Property_Manual!$B$2:$B$1206,Raw!M1856,Property_Manual!$C$2:$C$1206,Raw!N1856,Property_Manual!$D$2:$D$1206,Raw!O1856,Property_Manual!$F$2:$F$1206,"x")</f>
        <v>0</v>
      </c>
      <c r="AW1856" t="str">
        <f t="shared" si="896"/>
        <v>"Agent","PublicAuthority","externalReferences","Common","ExternalReference",3,"PublicAuthorities are Organizations of the state on public interests; such as customs","References to all associated ExternalReferences","true","false","","https://onerecord.iata.org/ns/cargo#PublicAuthority","https://onerecord.iata.org/ns/cargo#externalReferences","https://onerecord.iata.org/ns/cargo#ExternalReference"</v>
      </c>
      <c r="AX1856" t="str">
        <f t="shared" si="897"/>
        <v/>
      </c>
      <c r="AY1856" t="str">
        <f t="shared" si="898"/>
        <v/>
      </c>
    </row>
    <row r="1857" spans="1:51" x14ac:dyDescent="0.2">
      <c r="A1857" s="5" t="s">
        <v>1254</v>
      </c>
      <c r="B1857" s="5" t="s">
        <v>1836</v>
      </c>
      <c r="C1857" s="5" t="s">
        <v>1132</v>
      </c>
      <c r="D1857" s="5" t="s">
        <v>212</v>
      </c>
      <c r="E1857" t="s">
        <v>1198</v>
      </c>
      <c r="F1857" s="5" t="s">
        <v>89</v>
      </c>
      <c r="G1857">
        <v>1</v>
      </c>
      <c r="I1857" t="s">
        <v>1133</v>
      </c>
      <c r="J1857" s="5" t="s">
        <v>213</v>
      </c>
      <c r="K1857" s="5"/>
      <c r="L1857" t="str">
        <f t="shared" si="868"/>
        <v>PublicAuthority</v>
      </c>
      <c r="M1857" t="str">
        <f t="shared" si="869"/>
        <v>basedAtLocation</v>
      </c>
      <c r="N1857" t="str">
        <f t="shared" si="870"/>
        <v>Location</v>
      </c>
      <c r="O1857" t="str">
        <f t="shared" si="871"/>
        <v/>
      </c>
      <c r="P1857" t="str">
        <f t="shared" si="872"/>
        <v/>
      </c>
      <c r="Q1857" t="str">
        <f t="shared" si="873"/>
        <v>Object</v>
      </c>
      <c r="R1857" t="str">
        <f t="shared" si="874"/>
        <v>"Agent"</v>
      </c>
      <c r="S1857" t="str">
        <f t="shared" si="875"/>
        <v>"PublicAuthority"</v>
      </c>
      <c r="T1857" t="str">
        <f t="shared" si="876"/>
        <v>"basedAtLocation"</v>
      </c>
      <c r="U1857" t="str">
        <f t="shared" si="877"/>
        <v>"Common"</v>
      </c>
      <c r="V1857" t="str">
        <f t="shared" si="878"/>
        <v>"Location"</v>
      </c>
      <c r="W1857">
        <f>IF($A1857="Implicit","",COUNTIFS($C$8:C1857,C1857,$A$8:A1857,"Explicit"))</f>
        <v>4</v>
      </c>
      <c r="X1857" t="str">
        <f t="shared" si="879"/>
        <v>"PublicAuthorities are Organizations of the state on public interests; such as customs"</v>
      </c>
      <c r="Y1857" t="str">
        <f t="shared" si="880"/>
        <v>"Reference to the Location where the Organization is based at or headquartered"</v>
      </c>
      <c r="Z1857" t="str">
        <f t="shared" si="881"/>
        <v>"false"</v>
      </c>
      <c r="AA1857" t="str">
        <f t="shared" si="882"/>
        <v>"false"</v>
      </c>
      <c r="AB1857" t="str">
        <f t="shared" si="883"/>
        <v>""</v>
      </c>
      <c r="AC1857" t="str">
        <f t="shared" si="884"/>
        <v>"https://onerecord.iata.org/ns/cargo#PublicAuthority"</v>
      </c>
      <c r="AD1857" t="str">
        <f t="shared" si="885"/>
        <v>"https://onerecord.iata.org/ns/cargo#basedAtLocation"</v>
      </c>
      <c r="AE1857" t="str">
        <f t="shared" si="886"/>
        <v>"https://onerecord.iata.org/ns/cargo#Location"</v>
      </c>
      <c r="AF1857" t="str">
        <f t="shared" si="887"/>
        <v>"Agent","PublicAuthority","basedAtLocation","Common","Location",4,"PublicAuthorities are Organizations of the state on public interests; such as customs","Reference to the Location where the Organization is based at or headquartered","false","false","","https://onerecord.iata.org/ns/cargo#PublicAuthority","https://onerecord.iata.org/ns/cargo#basedAtLocation","https://onerecord.iata.org/ns/cargo#Location"</v>
      </c>
      <c r="AG1857" t="str">
        <f t="shared" si="888"/>
        <v>"Agent.PublicAuthority"</v>
      </c>
      <c r="AH1857" t="str">
        <f t="shared" si="889"/>
        <v>"basedAtLocation"</v>
      </c>
      <c r="AI1857" t="str">
        <f t="shared" si="890"/>
        <v>"Common.Location"</v>
      </c>
      <c r="AJ1857" t="str">
        <f t="shared" si="891"/>
        <v>""</v>
      </c>
      <c r="AK1857" t="str">
        <f t="shared" si="892"/>
        <v>"hasOne"</v>
      </c>
      <c r="AL1857" t="str">
        <f t="shared" si="893"/>
        <v>"Agent.PublicAuthority","basedAtLocation","Common.Location","","hasOne"</v>
      </c>
      <c r="AN1857">
        <f>COUNTIF(View_conceptual!G:G,L1857)</f>
        <v>0</v>
      </c>
      <c r="AO1857">
        <f>COUNTIF(View_conceptual!H:H,L1857)+COUNTIF(View_conceptual!I:I,N1857)</f>
        <v>0</v>
      </c>
      <c r="AQ1857" t="str">
        <f t="shared" si="894"/>
        <v/>
      </c>
      <c r="AR1857" t="str">
        <f t="shared" si="895"/>
        <v/>
      </c>
      <c r="AT1857">
        <f>COUNTIF(View_full!G:G,L1857)</f>
        <v>1</v>
      </c>
      <c r="AU1857">
        <f>COUNTIF(View_full!H:H,L1857)+COUNTIF(View_full!I:I,N1857)</f>
        <v>0</v>
      </c>
      <c r="AV1857">
        <f>COUNTIFS(Property_Manual!$A$2:$A$1206,Raw!L1857,Property_Manual!$B$2:$B$1206,Raw!M1857,Property_Manual!$C$2:$C$1206,Raw!N1857,Property_Manual!$D$2:$D$1206,Raw!O1857,Property_Manual!$F$2:$F$1206,"x")</f>
        <v>0</v>
      </c>
      <c r="AW1857" t="str">
        <f t="shared" si="896"/>
        <v>"Agent","PublicAuthority","basedAtLocation","Common","Location",4,"PublicAuthorities are Organizations of the state on public interests; such as customs","Reference to the Location where the Organization is based at or headquartered","false","false","","https://onerecord.iata.org/ns/cargo#PublicAuthority","https://onerecord.iata.org/ns/cargo#basedAtLocation","https://onerecord.iata.org/ns/cargo#Location"</v>
      </c>
      <c r="AX1857" t="str">
        <f t="shared" si="897"/>
        <v/>
      </c>
      <c r="AY1857" t="str">
        <f t="shared" si="898"/>
        <v/>
      </c>
    </row>
    <row r="1858" spans="1:51" x14ac:dyDescent="0.2">
      <c r="A1858" s="5" t="s">
        <v>1254</v>
      </c>
      <c r="B1858" s="5" t="s">
        <v>1836</v>
      </c>
      <c r="C1858" s="5" t="s">
        <v>1132</v>
      </c>
      <c r="D1858" s="5" t="s">
        <v>29</v>
      </c>
      <c r="E1858" t="s">
        <v>1836</v>
      </c>
      <c r="F1858" s="5" t="s">
        <v>30</v>
      </c>
      <c r="H1858" t="s">
        <v>99</v>
      </c>
      <c r="I1858" t="s">
        <v>1133</v>
      </c>
      <c r="J1858" s="5" t="s">
        <v>31</v>
      </c>
      <c r="K1858" s="5" t="s">
        <v>1831</v>
      </c>
      <c r="L1858" t="str">
        <f t="shared" si="868"/>
        <v>PublicAuthority</v>
      </c>
      <c r="M1858" t="str">
        <f t="shared" si="869"/>
        <v>contactPersons</v>
      </c>
      <c r="N1858" t="str">
        <f t="shared" si="870"/>
        <v>Actor</v>
      </c>
      <c r="O1858" t="str">
        <f t="shared" si="871"/>
        <v>associatedOrganization</v>
      </c>
      <c r="P1858" t="str">
        <f t="shared" si="872"/>
        <v>Person|NonHumanActor</v>
      </c>
      <c r="Q1858" t="str">
        <f t="shared" si="873"/>
        <v>Object</v>
      </c>
      <c r="R1858" t="str">
        <f t="shared" si="874"/>
        <v>"Agent"</v>
      </c>
      <c r="S1858" t="str">
        <f t="shared" si="875"/>
        <v>"PublicAuthority"</v>
      </c>
      <c r="T1858" t="str">
        <f t="shared" si="876"/>
        <v>"contactPersons"</v>
      </c>
      <c r="U1858" t="str">
        <f t="shared" si="877"/>
        <v>"Agent"</v>
      </c>
      <c r="V1858" t="str">
        <f t="shared" si="878"/>
        <v>"Actor"</v>
      </c>
      <c r="W1858">
        <f>IF($A1858="Implicit","",COUNTIFS($C$8:C1858,C1858,$A$8:A1858,"Explicit"))</f>
        <v>5</v>
      </c>
      <c r="X1858" t="str">
        <f t="shared" si="879"/>
        <v>"PublicAuthorities are Organizations of the state on public interests; such as customs"</v>
      </c>
      <c r="Y1858" t="str">
        <f t="shared" si="880"/>
        <v>"References to Actors (Person; NonHumanActor) acting as contacts"</v>
      </c>
      <c r="Z1858" t="str">
        <f t="shared" si="881"/>
        <v>"true"</v>
      </c>
      <c r="AA1858" t="str">
        <f t="shared" si="882"/>
        <v>"false"</v>
      </c>
      <c r="AB1858" t="str">
        <f t="shared" si="883"/>
        <v>"Person|NonHumanActor"</v>
      </c>
      <c r="AC1858" t="str">
        <f t="shared" si="884"/>
        <v>"https://onerecord.iata.org/ns/cargo#PublicAuthority"</v>
      </c>
      <c r="AD1858" t="str">
        <f t="shared" si="885"/>
        <v>"https://onerecord.iata.org/ns/cargo#contactPersons"</v>
      </c>
      <c r="AE1858" t="str">
        <f t="shared" si="886"/>
        <v>"https://onerecord.iata.org/ns/cargo#Actor"</v>
      </c>
      <c r="AF1858" t="str">
        <f t="shared" si="887"/>
        <v>"Agent","PublicAuthority","contactPersons","Agent","Actor",5,"PublicAuthorities are Organizations of the state on public interests; such as customs","References to Actors (Person; NonHumanActor) acting as contacts","true","false","Person|NonHumanActor","https://onerecord.iata.org/ns/cargo#PublicAuthority","https://onerecord.iata.org/ns/cargo#contactPersons","https://onerecord.iata.org/ns/cargo#Actor"</v>
      </c>
      <c r="AG1858" t="str">
        <f t="shared" si="888"/>
        <v>"Agent.PublicAuthority"</v>
      </c>
      <c r="AH1858" t="str">
        <f t="shared" si="889"/>
        <v>"contactPersons"</v>
      </c>
      <c r="AI1858" t="str">
        <f t="shared" si="890"/>
        <v>"Agent.Actor"</v>
      </c>
      <c r="AJ1858" t="str">
        <f t="shared" si="891"/>
        <v>"associatedOrganization"</v>
      </c>
      <c r="AK1858" t="str">
        <f t="shared" si="892"/>
        <v>"hasMany"</v>
      </c>
      <c r="AL1858" t="str">
        <f t="shared" si="893"/>
        <v>"Agent.PublicAuthority","contactPersons","Agent.Actor","associatedOrganization","hasMany"</v>
      </c>
      <c r="AN1858">
        <f>COUNTIF(View_conceptual!G:G,L1858)</f>
        <v>0</v>
      </c>
      <c r="AO1858">
        <f>COUNTIF(View_conceptual!H:H,L1858)+COUNTIF(View_conceptual!I:I,N1858)</f>
        <v>0</v>
      </c>
      <c r="AQ1858" t="str">
        <f t="shared" si="894"/>
        <v/>
      </c>
      <c r="AR1858" t="str">
        <f t="shared" si="895"/>
        <v/>
      </c>
      <c r="AT1858">
        <f>COUNTIF(View_full!G:G,L1858)</f>
        <v>1</v>
      </c>
      <c r="AU1858">
        <f>COUNTIF(View_full!H:H,L1858)+COUNTIF(View_full!I:I,N1858)</f>
        <v>0</v>
      </c>
      <c r="AV1858">
        <f>COUNTIFS(Property_Manual!$A$2:$A$1206,Raw!L1858,Property_Manual!$B$2:$B$1206,Raw!M1858,Property_Manual!$C$2:$C$1206,Raw!N1858,Property_Manual!$D$2:$D$1206,Raw!O1858,Property_Manual!$F$2:$F$1206,"x")</f>
        <v>0</v>
      </c>
      <c r="AW1858" t="str">
        <f t="shared" si="896"/>
        <v>"Agent","PublicAuthority","contactPersons","Agent","Actor",5,"PublicAuthorities are Organizations of the state on public interests; such as customs","References to Actors (Person; NonHumanActor) acting as contacts","true","false","Person|NonHumanActor","https://onerecord.iata.org/ns/cargo#PublicAuthority","https://onerecord.iata.org/ns/cargo#contactPersons","https://onerecord.iata.org/ns/cargo#Actor"</v>
      </c>
      <c r="AX1858" t="str">
        <f t="shared" si="897"/>
        <v/>
      </c>
      <c r="AY1858" t="str">
        <f t="shared" si="898"/>
        <v/>
      </c>
    </row>
    <row r="1859" spans="1:51" x14ac:dyDescent="0.2">
      <c r="A1859" s="5" t="s">
        <v>1254</v>
      </c>
      <c r="B1859" s="5" t="s">
        <v>1836</v>
      </c>
      <c r="C1859" s="5" t="s">
        <v>1132</v>
      </c>
      <c r="D1859" s="5" t="s">
        <v>216</v>
      </c>
      <c r="E1859" t="s">
        <v>1836</v>
      </c>
      <c r="F1859" s="5" t="s">
        <v>100</v>
      </c>
      <c r="H1859" t="s">
        <v>214</v>
      </c>
      <c r="I1859" t="s">
        <v>1133</v>
      </c>
      <c r="J1859" s="5" t="s">
        <v>217</v>
      </c>
      <c r="K1859" s="5" t="s">
        <v>1830</v>
      </c>
      <c r="L1859" t="str">
        <f t="shared" si="868"/>
        <v>PublicAuthority</v>
      </c>
      <c r="M1859" t="str">
        <f t="shared" si="869"/>
        <v>subOrganization</v>
      </c>
      <c r="N1859" t="str">
        <f t="shared" si="870"/>
        <v>Organization</v>
      </c>
      <c r="O1859" t="str">
        <f t="shared" si="871"/>
        <v>parentOrganization</v>
      </c>
      <c r="P1859" t="str">
        <f t="shared" si="872"/>
        <v>Carrier|Company|PublicAuthority</v>
      </c>
      <c r="Q1859" t="str">
        <f t="shared" si="873"/>
        <v>Object</v>
      </c>
      <c r="R1859" t="str">
        <f t="shared" si="874"/>
        <v>"Agent"</v>
      </c>
      <c r="S1859" t="str">
        <f t="shared" si="875"/>
        <v>"PublicAuthority"</v>
      </c>
      <c r="T1859" t="str">
        <f t="shared" si="876"/>
        <v>"subOrganization"</v>
      </c>
      <c r="U1859" t="str">
        <f t="shared" si="877"/>
        <v>"Agent"</v>
      </c>
      <c r="V1859" t="str">
        <f t="shared" si="878"/>
        <v>"Organization"</v>
      </c>
      <c r="W1859">
        <f>IF($A1859="Implicit","",COUNTIFS($C$8:C1859,C1859,$A$8:A1859,"Explicit"))</f>
        <v>6</v>
      </c>
      <c r="X1859" t="str">
        <f t="shared" si="879"/>
        <v>"PublicAuthorities are Organizations of the state on public interests; such as customs"</v>
      </c>
      <c r="Y1859" t="str">
        <f t="shared" si="880"/>
        <v>"References to all sub-Organizations"</v>
      </c>
      <c r="Z1859" t="str">
        <f t="shared" si="881"/>
        <v>"true"</v>
      </c>
      <c r="AA1859" t="str">
        <f t="shared" si="882"/>
        <v>"false"</v>
      </c>
      <c r="AB1859" t="str">
        <f t="shared" si="883"/>
        <v>"Carrier|Company|PublicAuthority"</v>
      </c>
      <c r="AC1859" t="str">
        <f t="shared" si="884"/>
        <v>"https://onerecord.iata.org/ns/cargo#PublicAuthority"</v>
      </c>
      <c r="AD1859" t="str">
        <f t="shared" si="885"/>
        <v>"https://onerecord.iata.org/ns/cargo#subOrganization"</v>
      </c>
      <c r="AE1859" t="str">
        <f t="shared" si="886"/>
        <v>"https://onerecord.iata.org/ns/cargo#Organization"</v>
      </c>
      <c r="AF1859" t="str">
        <f t="shared" si="887"/>
        <v>"Agent","PublicAuthority","subOrganization","Agent","Organization",6,"PublicAuthorities are Organizations of the state on public interests; such as customs","References to all sub-Organizations","true","false","Carrier|Company|PublicAuthority","https://onerecord.iata.org/ns/cargo#PublicAuthority","https://onerecord.iata.org/ns/cargo#subOrganization","https://onerecord.iata.org/ns/cargo#Organization"</v>
      </c>
      <c r="AG1859" t="str">
        <f t="shared" si="888"/>
        <v>"Agent.PublicAuthority"</v>
      </c>
      <c r="AH1859" t="str">
        <f t="shared" si="889"/>
        <v>"subOrganization"</v>
      </c>
      <c r="AI1859" t="str">
        <f t="shared" si="890"/>
        <v>"Agent.Organization"</v>
      </c>
      <c r="AJ1859" t="str">
        <f t="shared" si="891"/>
        <v>"parentOrganization"</v>
      </c>
      <c r="AK1859" t="str">
        <f t="shared" si="892"/>
        <v>"hasMany"</v>
      </c>
      <c r="AL1859" t="str">
        <f t="shared" si="893"/>
        <v>"Agent.PublicAuthority","subOrganization","Agent.Organization","parentOrganization","hasMany"</v>
      </c>
      <c r="AN1859">
        <f>COUNTIF(View_conceptual!G:G,L1859)</f>
        <v>0</v>
      </c>
      <c r="AO1859">
        <f>COUNTIF(View_conceptual!H:H,L1859)+COUNTIF(View_conceptual!I:I,N1859)</f>
        <v>0</v>
      </c>
      <c r="AQ1859" t="str">
        <f t="shared" si="894"/>
        <v/>
      </c>
      <c r="AR1859" t="str">
        <f t="shared" si="895"/>
        <v/>
      </c>
      <c r="AT1859">
        <f>COUNTIF(View_full!G:G,L1859)</f>
        <v>1</v>
      </c>
      <c r="AU1859">
        <f>COUNTIF(View_full!H:H,L1859)+COUNTIF(View_full!I:I,N1859)</f>
        <v>0</v>
      </c>
      <c r="AV1859">
        <f>COUNTIFS(Property_Manual!$A$2:$A$1206,Raw!L1859,Property_Manual!$B$2:$B$1206,Raw!M1859,Property_Manual!$C$2:$C$1206,Raw!N1859,Property_Manual!$D$2:$D$1206,Raw!O1859,Property_Manual!$F$2:$F$1206,"x")</f>
        <v>0</v>
      </c>
      <c r="AW1859" t="str">
        <f t="shared" si="896"/>
        <v>"Agent","PublicAuthority","subOrganization","Agent","Organization",6,"PublicAuthorities are Organizations of the state on public interests; such as customs","References to all sub-Organizations","true","false","Carrier|Company|PublicAuthority","https://onerecord.iata.org/ns/cargo#PublicAuthority","https://onerecord.iata.org/ns/cargo#subOrganization","https://onerecord.iata.org/ns/cargo#Organization"</v>
      </c>
      <c r="AX1859" t="str">
        <f t="shared" si="897"/>
        <v/>
      </c>
      <c r="AY1859" t="str">
        <f t="shared" si="898"/>
        <v/>
      </c>
    </row>
    <row r="1860" spans="1:51" x14ac:dyDescent="0.2">
      <c r="A1860" s="5" t="s">
        <v>1255</v>
      </c>
      <c r="B1860" s="5" t="s">
        <v>1836</v>
      </c>
      <c r="C1860" s="5" t="s">
        <v>1132</v>
      </c>
      <c r="D1860" s="5" t="s">
        <v>38</v>
      </c>
      <c r="E1860" t="s">
        <v>1209</v>
      </c>
      <c r="F1860" s="5" t="s">
        <v>23</v>
      </c>
      <c r="H1860" t="s">
        <v>415</v>
      </c>
      <c r="I1860" t="s">
        <v>1133</v>
      </c>
      <c r="J1860" s="5" t="s">
        <v>39</v>
      </c>
      <c r="K1860" s="5"/>
      <c r="L1860" t="str">
        <f t="shared" si="868"/>
        <v>PublicAuthority</v>
      </c>
      <c r="M1860" t="str">
        <f t="shared" si="869"/>
        <v>checks</v>
      </c>
      <c r="N1860" t="str">
        <f t="shared" si="870"/>
        <v>Check</v>
      </c>
      <c r="O1860" t="str">
        <f t="shared" si="871"/>
        <v>checkedObject</v>
      </c>
      <c r="P1860" t="str">
        <f t="shared" si="872"/>
        <v/>
      </c>
      <c r="Q1860" t="str">
        <f t="shared" si="873"/>
        <v>Object</v>
      </c>
      <c r="R1860" t="str">
        <f t="shared" si="874"/>
        <v/>
      </c>
      <c r="S1860" t="str">
        <f t="shared" si="875"/>
        <v/>
      </c>
      <c r="T1860" t="str">
        <f t="shared" si="876"/>
        <v/>
      </c>
      <c r="U1860" t="str">
        <f t="shared" si="877"/>
        <v/>
      </c>
      <c r="V1860" t="str">
        <f t="shared" si="878"/>
        <v/>
      </c>
      <c r="W1860" t="str">
        <f>IF($A1860="Implicit","",COUNTIFS($C$8:C1860,C1860,$A$8:A1860,"Explicit"))</f>
        <v/>
      </c>
      <c r="X1860" t="str">
        <f t="shared" si="879"/>
        <v/>
      </c>
      <c r="Y1860" t="str">
        <f t="shared" si="880"/>
        <v/>
      </c>
      <c r="Z1860" t="str">
        <f t="shared" si="881"/>
        <v/>
      </c>
      <c r="AA1860" t="str">
        <f t="shared" si="882"/>
        <v/>
      </c>
      <c r="AB1860" t="str">
        <f t="shared" si="883"/>
        <v/>
      </c>
      <c r="AC1860" t="str">
        <f t="shared" si="884"/>
        <v/>
      </c>
      <c r="AD1860" t="str">
        <f t="shared" si="885"/>
        <v/>
      </c>
      <c r="AE1860" t="str">
        <f t="shared" si="886"/>
        <v/>
      </c>
      <c r="AF1860" t="str">
        <f t="shared" si="887"/>
        <v/>
      </c>
      <c r="AG1860" t="str">
        <f t="shared" si="888"/>
        <v>"Agent.PublicAuthority"</v>
      </c>
      <c r="AH1860" t="str">
        <f t="shared" si="889"/>
        <v>"checks"</v>
      </c>
      <c r="AI1860" t="str">
        <f t="shared" si="890"/>
        <v>"Action.Check"</v>
      </c>
      <c r="AJ1860" t="str">
        <f t="shared" si="891"/>
        <v>"checkedObject"</v>
      </c>
      <c r="AK1860" t="str">
        <f t="shared" si="892"/>
        <v>"hasMany"</v>
      </c>
      <c r="AL1860" t="str">
        <f t="shared" si="893"/>
        <v>"Agent.PublicAuthority","checks","Action.Check","checkedObject","hasMany"</v>
      </c>
      <c r="AN1860">
        <f>COUNTIF(View_conceptual!G:G,L1860)</f>
        <v>0</v>
      </c>
      <c r="AO1860">
        <f>COUNTIF(View_conceptual!H:H,L1860)+COUNTIF(View_conceptual!I:I,N1860)</f>
        <v>0</v>
      </c>
      <c r="AQ1860" t="str">
        <f t="shared" si="894"/>
        <v/>
      </c>
      <c r="AR1860" t="str">
        <f t="shared" si="895"/>
        <v/>
      </c>
      <c r="AT1860">
        <f>COUNTIF(View_full!G:G,L1860)</f>
        <v>1</v>
      </c>
      <c r="AU1860">
        <f>COUNTIF(View_full!H:H,L1860)+COUNTIF(View_full!I:I,N1860)</f>
        <v>0</v>
      </c>
      <c r="AV1860">
        <f>COUNTIFS(Property_Manual!$A$2:$A$1206,Raw!L1860,Property_Manual!$B$2:$B$1206,Raw!M1860,Property_Manual!$C$2:$C$1206,Raw!N1860,Property_Manual!$D$2:$D$1206,Raw!O1860,Property_Manual!$F$2:$F$1206,"x")</f>
        <v>0</v>
      </c>
      <c r="AW1860" t="str">
        <f t="shared" si="896"/>
        <v/>
      </c>
      <c r="AX1860" t="str">
        <f t="shared" si="897"/>
        <v/>
      </c>
      <c r="AY1860" t="str">
        <f t="shared" si="898"/>
        <v/>
      </c>
    </row>
    <row r="1861" spans="1:51" x14ac:dyDescent="0.2">
      <c r="A1861" s="5" t="s">
        <v>1255</v>
      </c>
      <c r="B1861" s="5" t="s">
        <v>1836</v>
      </c>
      <c r="C1861" s="5" t="s">
        <v>1132</v>
      </c>
      <c r="D1861" s="5" t="s">
        <v>43</v>
      </c>
      <c r="E1861" t="s">
        <v>1198</v>
      </c>
      <c r="F1861" s="5" t="s">
        <v>44</v>
      </c>
      <c r="H1861" t="s">
        <v>654</v>
      </c>
      <c r="I1861" t="s">
        <v>1133</v>
      </c>
      <c r="J1861" s="5" t="s">
        <v>45</v>
      </c>
      <c r="K1861" s="5"/>
      <c r="L1861" t="str">
        <f t="shared" si="868"/>
        <v>PublicAuthority</v>
      </c>
      <c r="M1861" t="str">
        <f t="shared" si="869"/>
        <v>externalReferences</v>
      </c>
      <c r="N1861" t="str">
        <f t="shared" si="870"/>
        <v>ExternalReference</v>
      </c>
      <c r="O1861" t="str">
        <f t="shared" si="871"/>
        <v>referenceForObjects</v>
      </c>
      <c r="P1861" t="str">
        <f t="shared" si="872"/>
        <v/>
      </c>
      <c r="Q1861" t="str">
        <f t="shared" si="873"/>
        <v>Object</v>
      </c>
      <c r="R1861" t="str">
        <f t="shared" si="874"/>
        <v/>
      </c>
      <c r="S1861" t="str">
        <f t="shared" si="875"/>
        <v/>
      </c>
      <c r="T1861" t="str">
        <f t="shared" si="876"/>
        <v/>
      </c>
      <c r="U1861" t="str">
        <f t="shared" si="877"/>
        <v/>
      </c>
      <c r="V1861" t="str">
        <f t="shared" si="878"/>
        <v/>
      </c>
      <c r="W1861" t="str">
        <f>IF($A1861="Implicit","",COUNTIFS($C$8:C1861,C1861,$A$8:A1861,"Explicit"))</f>
        <v/>
      </c>
      <c r="X1861" t="str">
        <f t="shared" si="879"/>
        <v/>
      </c>
      <c r="Y1861" t="str">
        <f t="shared" si="880"/>
        <v/>
      </c>
      <c r="Z1861" t="str">
        <f t="shared" si="881"/>
        <v/>
      </c>
      <c r="AA1861" t="str">
        <f t="shared" si="882"/>
        <v/>
      </c>
      <c r="AB1861" t="str">
        <f t="shared" si="883"/>
        <v/>
      </c>
      <c r="AC1861" t="str">
        <f t="shared" si="884"/>
        <v/>
      </c>
      <c r="AD1861" t="str">
        <f t="shared" si="885"/>
        <v/>
      </c>
      <c r="AE1861" t="str">
        <f t="shared" si="886"/>
        <v/>
      </c>
      <c r="AF1861" t="str">
        <f t="shared" si="887"/>
        <v/>
      </c>
      <c r="AG1861" t="str">
        <f t="shared" si="888"/>
        <v>"Agent.PublicAuthority"</v>
      </c>
      <c r="AH1861" t="str">
        <f t="shared" si="889"/>
        <v>"externalReferences"</v>
      </c>
      <c r="AI1861" t="str">
        <f t="shared" si="890"/>
        <v>"Common.ExternalReference"</v>
      </c>
      <c r="AJ1861" t="str">
        <f t="shared" si="891"/>
        <v>"referenceForObjects"</v>
      </c>
      <c r="AK1861" t="str">
        <f t="shared" si="892"/>
        <v>"hasMany"</v>
      </c>
      <c r="AL1861" t="str">
        <f t="shared" si="893"/>
        <v>"Agent.PublicAuthority","externalReferences","Common.ExternalReference","referenceForObjects","hasMany"</v>
      </c>
      <c r="AN1861">
        <f>COUNTIF(View_conceptual!G:G,L1861)</f>
        <v>0</v>
      </c>
      <c r="AO1861">
        <f>COUNTIF(View_conceptual!H:H,L1861)+COUNTIF(View_conceptual!I:I,N1861)</f>
        <v>0</v>
      </c>
      <c r="AQ1861" t="str">
        <f t="shared" si="894"/>
        <v/>
      </c>
      <c r="AR1861" t="str">
        <f t="shared" si="895"/>
        <v/>
      </c>
      <c r="AT1861">
        <f>COUNTIF(View_full!G:G,L1861)</f>
        <v>1</v>
      </c>
      <c r="AU1861">
        <f>COUNTIF(View_full!H:H,L1861)+COUNTIF(View_full!I:I,N1861)</f>
        <v>0</v>
      </c>
      <c r="AV1861">
        <f>COUNTIFS(Property_Manual!$A$2:$A$1206,Raw!L1861,Property_Manual!$B$2:$B$1206,Raw!M1861,Property_Manual!$C$2:$C$1206,Raw!N1861,Property_Manual!$D$2:$D$1206,Raw!O1861,Property_Manual!$F$2:$F$1206,"x")</f>
        <v>0</v>
      </c>
      <c r="AW1861" t="str">
        <f t="shared" si="896"/>
        <v/>
      </c>
      <c r="AX1861" t="str">
        <f t="shared" si="897"/>
        <v/>
      </c>
      <c r="AY1861" t="str">
        <f t="shared" si="898"/>
        <v/>
      </c>
    </row>
    <row r="1862" spans="1:51" x14ac:dyDescent="0.2">
      <c r="A1862" s="5" t="s">
        <v>1255</v>
      </c>
      <c r="B1862" s="5" t="s">
        <v>1836</v>
      </c>
      <c r="C1862" s="5" t="s">
        <v>1132</v>
      </c>
      <c r="D1862" s="5" t="s">
        <v>212</v>
      </c>
      <c r="E1862" t="s">
        <v>1198</v>
      </c>
      <c r="F1862" s="5" t="s">
        <v>89</v>
      </c>
      <c r="G1862">
        <v>1</v>
      </c>
      <c r="I1862" t="s">
        <v>1133</v>
      </c>
      <c r="J1862" s="5" t="s">
        <v>213</v>
      </c>
      <c r="K1862" s="5"/>
      <c r="L1862" t="str">
        <f t="shared" si="868"/>
        <v>PublicAuthority</v>
      </c>
      <c r="M1862" t="str">
        <f t="shared" si="869"/>
        <v>basedAtLocation</v>
      </c>
      <c r="N1862" t="str">
        <f t="shared" si="870"/>
        <v>Location</v>
      </c>
      <c r="O1862" t="str">
        <f t="shared" si="871"/>
        <v/>
      </c>
      <c r="P1862" t="str">
        <f t="shared" si="872"/>
        <v/>
      </c>
      <c r="Q1862" t="str">
        <f t="shared" si="873"/>
        <v>Object</v>
      </c>
      <c r="R1862" t="str">
        <f t="shared" si="874"/>
        <v/>
      </c>
      <c r="S1862" t="str">
        <f t="shared" si="875"/>
        <v/>
      </c>
      <c r="T1862" t="str">
        <f t="shared" si="876"/>
        <v/>
      </c>
      <c r="U1862" t="str">
        <f t="shared" si="877"/>
        <v/>
      </c>
      <c r="V1862" t="str">
        <f t="shared" si="878"/>
        <v/>
      </c>
      <c r="W1862" t="str">
        <f>IF($A1862="Implicit","",COUNTIFS($C$8:C1862,C1862,$A$8:A1862,"Explicit"))</f>
        <v/>
      </c>
      <c r="X1862" t="str">
        <f t="shared" si="879"/>
        <v/>
      </c>
      <c r="Y1862" t="str">
        <f t="shared" si="880"/>
        <v/>
      </c>
      <c r="Z1862" t="str">
        <f t="shared" si="881"/>
        <v/>
      </c>
      <c r="AA1862" t="str">
        <f t="shared" si="882"/>
        <v/>
      </c>
      <c r="AB1862" t="str">
        <f t="shared" si="883"/>
        <v/>
      </c>
      <c r="AC1862" t="str">
        <f t="shared" si="884"/>
        <v/>
      </c>
      <c r="AD1862" t="str">
        <f t="shared" si="885"/>
        <v/>
      </c>
      <c r="AE1862" t="str">
        <f t="shared" si="886"/>
        <v/>
      </c>
      <c r="AF1862" t="str">
        <f t="shared" si="887"/>
        <v/>
      </c>
      <c r="AG1862" t="str">
        <f t="shared" si="888"/>
        <v>"Agent.PublicAuthority"</v>
      </c>
      <c r="AH1862" t="str">
        <f t="shared" si="889"/>
        <v>"basedAtLocation"</v>
      </c>
      <c r="AI1862" t="str">
        <f t="shared" si="890"/>
        <v>"Common.Location"</v>
      </c>
      <c r="AJ1862" t="str">
        <f t="shared" si="891"/>
        <v>""</v>
      </c>
      <c r="AK1862" t="str">
        <f t="shared" si="892"/>
        <v>"hasOne"</v>
      </c>
      <c r="AL1862" t="str">
        <f t="shared" si="893"/>
        <v>"Agent.PublicAuthority","basedAtLocation","Common.Location","","hasOne"</v>
      </c>
      <c r="AN1862">
        <f>COUNTIF(View_conceptual!G:G,L1862)</f>
        <v>0</v>
      </c>
      <c r="AO1862">
        <f>COUNTIF(View_conceptual!H:H,L1862)+COUNTIF(View_conceptual!I:I,N1862)</f>
        <v>0</v>
      </c>
      <c r="AQ1862" t="str">
        <f t="shared" si="894"/>
        <v/>
      </c>
      <c r="AR1862" t="str">
        <f t="shared" si="895"/>
        <v/>
      </c>
      <c r="AT1862">
        <f>COUNTIF(View_full!G:G,L1862)</f>
        <v>1</v>
      </c>
      <c r="AU1862">
        <f>COUNTIF(View_full!H:H,L1862)+COUNTIF(View_full!I:I,N1862)</f>
        <v>0</v>
      </c>
      <c r="AV1862">
        <f>COUNTIFS(Property_Manual!$A$2:$A$1206,Raw!L1862,Property_Manual!$B$2:$B$1206,Raw!M1862,Property_Manual!$C$2:$C$1206,Raw!N1862,Property_Manual!$D$2:$D$1206,Raw!O1862,Property_Manual!$F$2:$F$1206,"x")</f>
        <v>0</v>
      </c>
      <c r="AW1862" t="str">
        <f t="shared" si="896"/>
        <v/>
      </c>
      <c r="AX1862" t="str">
        <f t="shared" si="897"/>
        <v/>
      </c>
      <c r="AY1862" t="str">
        <f t="shared" si="898"/>
        <v/>
      </c>
    </row>
    <row r="1863" spans="1:51" x14ac:dyDescent="0.2">
      <c r="A1863" s="5" t="s">
        <v>1255</v>
      </c>
      <c r="B1863" s="5" t="s">
        <v>1836</v>
      </c>
      <c r="C1863" s="5" t="s">
        <v>1132</v>
      </c>
      <c r="D1863" s="5" t="s">
        <v>29</v>
      </c>
      <c r="E1863" t="s">
        <v>1836</v>
      </c>
      <c r="F1863" s="5" t="s">
        <v>30</v>
      </c>
      <c r="H1863" t="s">
        <v>99</v>
      </c>
      <c r="I1863" t="s">
        <v>1133</v>
      </c>
      <c r="J1863" s="5" t="s">
        <v>31</v>
      </c>
      <c r="K1863" s="5" t="s">
        <v>1831</v>
      </c>
      <c r="L1863" t="str">
        <f t="shared" si="868"/>
        <v>PublicAuthority</v>
      </c>
      <c r="M1863" t="str">
        <f t="shared" si="869"/>
        <v>contactPersons</v>
      </c>
      <c r="N1863" t="str">
        <f t="shared" si="870"/>
        <v>Actor</v>
      </c>
      <c r="O1863" t="str">
        <f t="shared" si="871"/>
        <v>associatedOrganization</v>
      </c>
      <c r="P1863" t="str">
        <f t="shared" si="872"/>
        <v>Person|NonHumanActor</v>
      </c>
      <c r="Q1863" t="str">
        <f t="shared" si="873"/>
        <v>Object</v>
      </c>
      <c r="R1863" t="str">
        <f t="shared" si="874"/>
        <v/>
      </c>
      <c r="S1863" t="str">
        <f t="shared" si="875"/>
        <v/>
      </c>
      <c r="T1863" t="str">
        <f t="shared" si="876"/>
        <v/>
      </c>
      <c r="U1863" t="str">
        <f t="shared" si="877"/>
        <v/>
      </c>
      <c r="V1863" t="str">
        <f t="shared" si="878"/>
        <v/>
      </c>
      <c r="W1863" t="str">
        <f>IF($A1863="Implicit","",COUNTIFS($C$8:C1863,C1863,$A$8:A1863,"Explicit"))</f>
        <v/>
      </c>
      <c r="X1863" t="str">
        <f t="shared" si="879"/>
        <v/>
      </c>
      <c r="Y1863" t="str">
        <f t="shared" si="880"/>
        <v/>
      </c>
      <c r="Z1863" t="str">
        <f t="shared" si="881"/>
        <v/>
      </c>
      <c r="AA1863" t="str">
        <f t="shared" si="882"/>
        <v/>
      </c>
      <c r="AB1863" t="str">
        <f t="shared" si="883"/>
        <v/>
      </c>
      <c r="AC1863" t="str">
        <f t="shared" si="884"/>
        <v/>
      </c>
      <c r="AD1863" t="str">
        <f t="shared" si="885"/>
        <v/>
      </c>
      <c r="AE1863" t="str">
        <f t="shared" si="886"/>
        <v/>
      </c>
      <c r="AF1863" t="str">
        <f t="shared" si="887"/>
        <v/>
      </c>
      <c r="AG1863" t="str">
        <f t="shared" si="888"/>
        <v>"Agent.PublicAuthority"</v>
      </c>
      <c r="AH1863" t="str">
        <f t="shared" si="889"/>
        <v>"contactPersons"</v>
      </c>
      <c r="AI1863" t="str">
        <f t="shared" si="890"/>
        <v>"Agent.Actor"</v>
      </c>
      <c r="AJ1863" t="str">
        <f t="shared" si="891"/>
        <v>"associatedOrganization"</v>
      </c>
      <c r="AK1863" t="str">
        <f t="shared" si="892"/>
        <v>"hasMany"</v>
      </c>
      <c r="AL1863" t="str">
        <f t="shared" si="893"/>
        <v>"Agent.PublicAuthority","contactPersons","Agent.Actor","associatedOrganization","hasMany"</v>
      </c>
      <c r="AN1863">
        <f>COUNTIF(View_conceptual!G:G,L1863)</f>
        <v>0</v>
      </c>
      <c r="AO1863">
        <f>COUNTIF(View_conceptual!H:H,L1863)+COUNTIF(View_conceptual!I:I,N1863)</f>
        <v>0</v>
      </c>
      <c r="AQ1863" t="str">
        <f t="shared" si="894"/>
        <v/>
      </c>
      <c r="AR1863" t="str">
        <f t="shared" si="895"/>
        <v/>
      </c>
      <c r="AT1863">
        <f>COUNTIF(View_full!G:G,L1863)</f>
        <v>1</v>
      </c>
      <c r="AU1863">
        <f>COUNTIF(View_full!H:H,L1863)+COUNTIF(View_full!I:I,N1863)</f>
        <v>0</v>
      </c>
      <c r="AV1863">
        <f>COUNTIFS(Property_Manual!$A$2:$A$1206,Raw!L1863,Property_Manual!$B$2:$B$1206,Raw!M1863,Property_Manual!$C$2:$C$1206,Raw!N1863,Property_Manual!$D$2:$D$1206,Raw!O1863,Property_Manual!$F$2:$F$1206,"x")</f>
        <v>0</v>
      </c>
      <c r="AW1863" t="str">
        <f t="shared" si="896"/>
        <v/>
      </c>
      <c r="AX1863" t="str">
        <f t="shared" si="897"/>
        <v/>
      </c>
      <c r="AY1863" t="str">
        <f t="shared" si="898"/>
        <v/>
      </c>
    </row>
    <row r="1864" spans="1:51" x14ac:dyDescent="0.2">
      <c r="A1864" s="5" t="s">
        <v>1255</v>
      </c>
      <c r="B1864" s="5" t="s">
        <v>1836</v>
      </c>
      <c r="C1864" s="5" t="s">
        <v>1132</v>
      </c>
      <c r="D1864" s="5" t="s">
        <v>29</v>
      </c>
      <c r="E1864" t="s">
        <v>1836</v>
      </c>
      <c r="F1864" s="5" t="s">
        <v>390</v>
      </c>
      <c r="H1864" t="s">
        <v>99</v>
      </c>
      <c r="I1864" t="s">
        <v>1133</v>
      </c>
      <c r="J1864" s="5" t="s">
        <v>31</v>
      </c>
      <c r="K1864" s="5"/>
      <c r="L1864" t="str">
        <f t="shared" si="868"/>
        <v>PublicAuthority</v>
      </c>
      <c r="M1864" t="str">
        <f t="shared" si="869"/>
        <v>contactPersons</v>
      </c>
      <c r="N1864" t="str">
        <f t="shared" si="870"/>
        <v>Person</v>
      </c>
      <c r="O1864" t="str">
        <f t="shared" si="871"/>
        <v>associatedOrganization</v>
      </c>
      <c r="P1864" t="str">
        <f t="shared" si="872"/>
        <v/>
      </c>
      <c r="Q1864" t="str">
        <f t="shared" si="873"/>
        <v>Object</v>
      </c>
      <c r="R1864" t="str">
        <f t="shared" si="874"/>
        <v/>
      </c>
      <c r="S1864" t="str">
        <f t="shared" si="875"/>
        <v/>
      </c>
      <c r="T1864" t="str">
        <f t="shared" si="876"/>
        <v/>
      </c>
      <c r="U1864" t="str">
        <f t="shared" si="877"/>
        <v/>
      </c>
      <c r="V1864" t="str">
        <f t="shared" si="878"/>
        <v/>
      </c>
      <c r="W1864" t="str">
        <f>IF($A1864="Implicit","",COUNTIFS($C$8:C1864,C1864,$A$8:A1864,"Explicit"))</f>
        <v/>
      </c>
      <c r="X1864" t="str">
        <f t="shared" si="879"/>
        <v/>
      </c>
      <c r="Y1864" t="str">
        <f t="shared" si="880"/>
        <v/>
      </c>
      <c r="Z1864" t="str">
        <f t="shared" si="881"/>
        <v/>
      </c>
      <c r="AA1864" t="str">
        <f t="shared" si="882"/>
        <v/>
      </c>
      <c r="AB1864" t="str">
        <f t="shared" si="883"/>
        <v/>
      </c>
      <c r="AC1864" t="str">
        <f t="shared" si="884"/>
        <v/>
      </c>
      <c r="AD1864" t="str">
        <f t="shared" si="885"/>
        <v/>
      </c>
      <c r="AE1864" t="str">
        <f t="shared" si="886"/>
        <v/>
      </c>
      <c r="AF1864" t="str">
        <f t="shared" si="887"/>
        <v/>
      </c>
      <c r="AG1864" t="str">
        <f t="shared" si="888"/>
        <v>"Agent.PublicAuthority"</v>
      </c>
      <c r="AH1864" t="str">
        <f t="shared" si="889"/>
        <v>"contactPersons"</v>
      </c>
      <c r="AI1864" t="str">
        <f t="shared" si="890"/>
        <v>"Agent.Person"</v>
      </c>
      <c r="AJ1864" t="str">
        <f t="shared" si="891"/>
        <v>"associatedOrganization"</v>
      </c>
      <c r="AK1864" t="str">
        <f t="shared" si="892"/>
        <v>"hasMany"</v>
      </c>
      <c r="AL1864" t="str">
        <f t="shared" si="893"/>
        <v>"Agent.PublicAuthority","contactPersons","Agent.Person","associatedOrganization","hasMany"</v>
      </c>
      <c r="AN1864">
        <f>COUNTIF(View_conceptual!G:G,L1864)</f>
        <v>0</v>
      </c>
      <c r="AO1864">
        <f>COUNTIF(View_conceptual!H:H,L1864)+COUNTIF(View_conceptual!I:I,N1864)</f>
        <v>0</v>
      </c>
      <c r="AQ1864" t="str">
        <f t="shared" si="894"/>
        <v/>
      </c>
      <c r="AR1864" t="str">
        <f t="shared" si="895"/>
        <v/>
      </c>
      <c r="AT1864">
        <f>COUNTIF(View_full!G:G,L1864)</f>
        <v>1</v>
      </c>
      <c r="AU1864">
        <f>COUNTIF(View_full!H:H,L1864)+COUNTIF(View_full!I:I,N1864)</f>
        <v>0</v>
      </c>
      <c r="AV1864">
        <f>COUNTIFS(Property_Manual!$A$2:$A$1206,Raw!L1864,Property_Manual!$B$2:$B$1206,Raw!M1864,Property_Manual!$C$2:$C$1206,Raw!N1864,Property_Manual!$D$2:$D$1206,Raw!O1864,Property_Manual!$F$2:$F$1206,"x")</f>
        <v>0</v>
      </c>
      <c r="AW1864" t="str">
        <f t="shared" si="896"/>
        <v/>
      </c>
      <c r="AX1864" t="str">
        <f t="shared" si="897"/>
        <v/>
      </c>
      <c r="AY1864" t="str">
        <f t="shared" si="898"/>
        <v/>
      </c>
    </row>
    <row r="1865" spans="1:51" x14ac:dyDescent="0.2">
      <c r="A1865" s="5" t="s">
        <v>1255</v>
      </c>
      <c r="B1865" s="5" t="s">
        <v>1836</v>
      </c>
      <c r="C1865" s="5" t="s">
        <v>1132</v>
      </c>
      <c r="D1865" s="5" t="s">
        <v>29</v>
      </c>
      <c r="E1865" t="s">
        <v>1836</v>
      </c>
      <c r="F1865" s="5" t="s">
        <v>1130</v>
      </c>
      <c r="H1865" t="s">
        <v>99</v>
      </c>
      <c r="I1865" t="s">
        <v>1133</v>
      </c>
      <c r="J1865" s="5" t="s">
        <v>31</v>
      </c>
      <c r="K1865" s="5"/>
      <c r="L1865" t="str">
        <f t="shared" ref="L1865:L1928" si="899">SUBSTITUTE(SUBSTITUTE(SUBSTITUTE(C1865,$B$2,$A$2),$B$3,$A$3),$B$4,$A$4)</f>
        <v>PublicAuthority</v>
      </c>
      <c r="M1865" t="str">
        <f t="shared" ref="M1865:M1928" si="900">SUBSTITUTE(SUBSTITUTE(SUBSTITUTE(D1865,$B$2,$A$2),$B$3,$A$3),$A$4,$B$4)</f>
        <v>contactPersons</v>
      </c>
      <c r="N1865" t="str">
        <f t="shared" ref="N1865:N1928" si="901">SUBSTITUTE(SUBSTITUTE(SUBSTITUTE(F1865,$B$2,$A$2),$B$3,$A$3),$B$4,$A$4)</f>
        <v>NonHumanActor</v>
      </c>
      <c r="O1865" t="str">
        <f t="shared" ref="O1865:O1928" si="902">SUBSTITUTE(SUBSTITUTE(SUBSTITUTE(H1865,$B$2,$A$2),$B$3,$A$3),$B$4,$A$4)</f>
        <v>associatedOrganization</v>
      </c>
      <c r="P1865" t="str">
        <f t="shared" ref="P1865:P1928" si="903">SUBSTITUTE(SUBSTITUTE(SUBSTITUTE(K1865,$B$2,$A$2),$B$3,$A$3),$B$4,$A$4)</f>
        <v/>
      </c>
      <c r="Q1865" t="str">
        <f t="shared" ref="Q1865:Q1928" si="904">IF(LEFT(N1865,3)="xsd","Data","Object")</f>
        <v>Object</v>
      </c>
      <c r="R1865" t="str">
        <f t="shared" ref="R1865:R1928" si="905">IF($A1865="Implicit","",$F$1&amp;B1865&amp;$F$1)</f>
        <v/>
      </c>
      <c r="S1865" t="str">
        <f t="shared" ref="S1865:S1928" si="906">IF($A1865="Implicit","",$F$1&amp;L1865&amp;$F$1)</f>
        <v/>
      </c>
      <c r="T1865" t="str">
        <f t="shared" ref="T1865:T1928" si="907">IF($A1865="Implicit","",$F$1&amp;M1865&amp;$F$1)</f>
        <v/>
      </c>
      <c r="U1865" t="str">
        <f t="shared" ref="U1865:U1928" si="908">IF($A1865="Implicit","",$F$1&amp;E1865&amp;$F$1)</f>
        <v/>
      </c>
      <c r="V1865" t="str">
        <f t="shared" ref="V1865:V1928" si="909">IF($A1865="Implicit","",$F$1&amp;N1865&amp;$F$1)</f>
        <v/>
      </c>
      <c r="W1865" t="str">
        <f>IF($A1865="Implicit","",COUNTIFS($C$8:C1865,C1865,$A$8:A1865,"Explicit"))</f>
        <v/>
      </c>
      <c r="X1865" t="str">
        <f t="shared" ref="X1865:X1928" si="910">IF($A1865="Implicit","",$F$1&amp;SUBSTITUTE(IF(I1865=0,"",I1865),",",";")&amp;$F$1)</f>
        <v/>
      </c>
      <c r="Y1865" t="str">
        <f t="shared" ref="Y1865:Y1928" si="911">IF($A1865="Implicit","",$F$1&amp;SUBSTITUTE(IF(J1865=0,"",J1865),",",";")&amp;$F$1)</f>
        <v/>
      </c>
      <c r="Z1865" t="str">
        <f t="shared" ref="Z1865:Z1928" si="912">IF($A1865="Implicit","",$F$1&amp;IF(G1865=1,"false","true")&amp;$F$1)</f>
        <v/>
      </c>
      <c r="AA1865" t="str">
        <f t="shared" ref="AA1865:AA1928" si="913">IF($A1865="Implicit","",$F$1&amp;IF(OR(E1865="Enum",E1865="CodeList"),"true","false")&amp;$F$1)</f>
        <v/>
      </c>
      <c r="AB1865" t="str">
        <f t="shared" ref="AB1865:AB1928" si="914">IF($A1865="Implicit","",$F$1&amp;P1865&amp;$F$1)</f>
        <v/>
      </c>
      <c r="AC1865" t="str">
        <f t="shared" ref="AC1865:AC1928" si="915">IF($A1865="Implicit","",$F$1&amp;C1865&amp;$F$1)</f>
        <v/>
      </c>
      <c r="AD1865" t="str">
        <f t="shared" ref="AD1865:AD1928" si="916">IF($A1865="Implicit","",$F$1&amp;D1865&amp;$F$1)</f>
        <v/>
      </c>
      <c r="AE1865" t="str">
        <f t="shared" ref="AE1865:AE1928" si="917">IF($A1865="Implicit","",$F$1&amp;F1865&amp;$F$1)</f>
        <v/>
      </c>
      <c r="AF1865" t="str">
        <f t="shared" ref="AF1865:AF1928" si="918">IF(A1865="Implicit","",R1865&amp;","&amp;S1865&amp;","&amp;T1865&amp;","&amp;U1865&amp;","&amp;V1865&amp;","&amp;W1865&amp;","&amp;X1865&amp;","&amp;Y1865&amp;","&amp;Z1865&amp;","&amp;AA1865&amp;","&amp;AB1865&amp;","&amp;AC1865&amp;","&amp;AD1865&amp;","&amp;AE1865)</f>
        <v/>
      </c>
      <c r="AG1865" t="str">
        <f t="shared" ref="AG1865:AG1928" si="919">IF(Q1865="Data","",$F$1&amp;B1865&amp;"."&amp;L1865&amp;$F$1)</f>
        <v>"Agent.PublicAuthority"</v>
      </c>
      <c r="AH1865" t="str">
        <f t="shared" ref="AH1865:AH1928" si="920">IF(Q1865="Data","",$F$1&amp;M1865&amp;$F$1)</f>
        <v>"contactPersons"</v>
      </c>
      <c r="AI1865" t="str">
        <f t="shared" ref="AI1865:AI1928" si="921">IF(Q1865="Data","",$F$1&amp;E1865&amp;"."&amp;N1865&amp;$F$1)</f>
        <v>"Agent.NonHumanActor"</v>
      </c>
      <c r="AJ1865" t="str">
        <f t="shared" ref="AJ1865:AJ1928" si="922">IF(Q1865="Data","",$F$1&amp;O1865&amp;$F$1)</f>
        <v>"associatedOrganization"</v>
      </c>
      <c r="AK1865" t="str">
        <f t="shared" ref="AK1865:AK1928" si="923">IF(Q1865="Data","",$F$1&amp;IF(G1865=1,"hasOne","hasMany")&amp;$F$1)</f>
        <v>"hasMany"</v>
      </c>
      <c r="AL1865" t="str">
        <f t="shared" ref="AL1865:AL1928" si="924">IF(Q1865="Data","",AG1865&amp;","&amp;AH1865&amp;","&amp;AI1865&amp;","&amp;AJ1865&amp;","&amp;AK1865)</f>
        <v>"Agent.PublicAuthority","contactPersons","Agent.NonHumanActor","associatedOrganization","hasMany"</v>
      </c>
      <c r="AN1865">
        <f>COUNTIF(View_conceptual!G:G,L1865)</f>
        <v>0</v>
      </c>
      <c r="AO1865">
        <f>COUNTIF(View_conceptual!H:H,L1865)+COUNTIF(View_conceptual!I:I,N1865)</f>
        <v>0</v>
      </c>
      <c r="AQ1865" t="str">
        <f t="shared" ref="AQ1865:AQ1928" si="925">IF(AN1865=1,AF1865,"")</f>
        <v/>
      </c>
      <c r="AR1865" t="str">
        <f t="shared" ref="AR1865:AR1928" si="926">IF(AO1865=2,AL1865,"")</f>
        <v/>
      </c>
      <c r="AT1865">
        <f>COUNTIF(View_full!G:G,L1865)</f>
        <v>1</v>
      </c>
      <c r="AU1865">
        <f>COUNTIF(View_full!H:H,L1865)+COUNTIF(View_full!I:I,N1865)</f>
        <v>0</v>
      </c>
      <c r="AV1865">
        <f>COUNTIFS(Property_Manual!$A$2:$A$1206,Raw!L1865,Property_Manual!$B$2:$B$1206,Raw!M1865,Property_Manual!$C$2:$C$1206,Raw!N1865,Property_Manual!$D$2:$D$1206,Raw!O1865,Property_Manual!$F$2:$F$1206,"x")</f>
        <v>0</v>
      </c>
      <c r="AW1865" t="str">
        <f t="shared" ref="AW1865:AW1928" si="927">IF(AT1865=1,AF1865,"")</f>
        <v/>
      </c>
      <c r="AX1865" t="str">
        <f t="shared" ref="AX1865:AX1928" si="928">IF(AU1865=2,AL1865,"")</f>
        <v/>
      </c>
      <c r="AY1865" t="str">
        <f t="shared" ref="AY1865:AY1928" si="929">IF(AV1865=1,AL1865,"")</f>
        <v/>
      </c>
    </row>
    <row r="1866" spans="1:51" x14ac:dyDescent="0.2">
      <c r="A1866" s="5" t="s">
        <v>1255</v>
      </c>
      <c r="B1866" s="5" t="s">
        <v>1836</v>
      </c>
      <c r="C1866" s="5" t="s">
        <v>1132</v>
      </c>
      <c r="D1866" s="5" t="s">
        <v>216</v>
      </c>
      <c r="E1866" t="s">
        <v>1836</v>
      </c>
      <c r="F1866" s="5" t="s">
        <v>100</v>
      </c>
      <c r="H1866" t="s">
        <v>214</v>
      </c>
      <c r="I1866" t="s">
        <v>1133</v>
      </c>
      <c r="J1866" s="5" t="s">
        <v>217</v>
      </c>
      <c r="K1866" s="5" t="s">
        <v>1830</v>
      </c>
      <c r="L1866" t="str">
        <f t="shared" si="899"/>
        <v>PublicAuthority</v>
      </c>
      <c r="M1866" t="str">
        <f t="shared" si="900"/>
        <v>subOrganization</v>
      </c>
      <c r="N1866" t="str">
        <f t="shared" si="901"/>
        <v>Organization</v>
      </c>
      <c r="O1866" t="str">
        <f t="shared" si="902"/>
        <v>parentOrganization</v>
      </c>
      <c r="P1866" t="str">
        <f t="shared" si="903"/>
        <v>Carrier|Company|PublicAuthority</v>
      </c>
      <c r="Q1866" t="str">
        <f t="shared" si="904"/>
        <v>Object</v>
      </c>
      <c r="R1866" t="str">
        <f t="shared" si="905"/>
        <v/>
      </c>
      <c r="S1866" t="str">
        <f t="shared" si="906"/>
        <v/>
      </c>
      <c r="T1866" t="str">
        <f t="shared" si="907"/>
        <v/>
      </c>
      <c r="U1866" t="str">
        <f t="shared" si="908"/>
        <v/>
      </c>
      <c r="V1866" t="str">
        <f t="shared" si="909"/>
        <v/>
      </c>
      <c r="W1866" t="str">
        <f>IF($A1866="Implicit","",COUNTIFS($C$8:C1866,C1866,$A$8:A1866,"Explicit"))</f>
        <v/>
      </c>
      <c r="X1866" t="str">
        <f t="shared" si="910"/>
        <v/>
      </c>
      <c r="Y1866" t="str">
        <f t="shared" si="911"/>
        <v/>
      </c>
      <c r="Z1866" t="str">
        <f t="shared" si="912"/>
        <v/>
      </c>
      <c r="AA1866" t="str">
        <f t="shared" si="913"/>
        <v/>
      </c>
      <c r="AB1866" t="str">
        <f t="shared" si="914"/>
        <v/>
      </c>
      <c r="AC1866" t="str">
        <f t="shared" si="915"/>
        <v/>
      </c>
      <c r="AD1866" t="str">
        <f t="shared" si="916"/>
        <v/>
      </c>
      <c r="AE1866" t="str">
        <f t="shared" si="917"/>
        <v/>
      </c>
      <c r="AF1866" t="str">
        <f t="shared" si="918"/>
        <v/>
      </c>
      <c r="AG1866" t="str">
        <f t="shared" si="919"/>
        <v>"Agent.PublicAuthority"</v>
      </c>
      <c r="AH1866" t="str">
        <f t="shared" si="920"/>
        <v>"subOrganization"</v>
      </c>
      <c r="AI1866" t="str">
        <f t="shared" si="921"/>
        <v>"Agent.Organization"</v>
      </c>
      <c r="AJ1866" t="str">
        <f t="shared" si="922"/>
        <v>"parentOrganization"</v>
      </c>
      <c r="AK1866" t="str">
        <f t="shared" si="923"/>
        <v>"hasMany"</v>
      </c>
      <c r="AL1866" t="str">
        <f t="shared" si="924"/>
        <v>"Agent.PublicAuthority","subOrganization","Agent.Organization","parentOrganization","hasMany"</v>
      </c>
      <c r="AN1866">
        <f>COUNTIF(View_conceptual!G:G,L1866)</f>
        <v>0</v>
      </c>
      <c r="AO1866">
        <f>COUNTIF(View_conceptual!H:H,L1866)+COUNTIF(View_conceptual!I:I,N1866)</f>
        <v>0</v>
      </c>
      <c r="AQ1866" t="str">
        <f t="shared" si="925"/>
        <v/>
      </c>
      <c r="AR1866" t="str">
        <f t="shared" si="926"/>
        <v/>
      </c>
      <c r="AT1866">
        <f>COUNTIF(View_full!G:G,L1866)</f>
        <v>1</v>
      </c>
      <c r="AU1866">
        <f>COUNTIF(View_full!H:H,L1866)+COUNTIF(View_full!I:I,N1866)</f>
        <v>0</v>
      </c>
      <c r="AV1866">
        <f>COUNTIFS(Property_Manual!$A$2:$A$1206,Raw!L1866,Property_Manual!$B$2:$B$1206,Raw!M1866,Property_Manual!$C$2:$C$1206,Raw!N1866,Property_Manual!$D$2:$D$1206,Raw!O1866,Property_Manual!$F$2:$F$1206,"x")</f>
        <v>0</v>
      </c>
      <c r="AW1866" t="str">
        <f t="shared" si="927"/>
        <v/>
      </c>
      <c r="AX1866" t="str">
        <f t="shared" si="928"/>
        <v/>
      </c>
      <c r="AY1866" t="str">
        <f t="shared" si="929"/>
        <v/>
      </c>
    </row>
    <row r="1867" spans="1:51" x14ac:dyDescent="0.2">
      <c r="A1867" s="5" t="s">
        <v>1255</v>
      </c>
      <c r="B1867" s="5" t="s">
        <v>1836</v>
      </c>
      <c r="C1867" s="5" t="s">
        <v>1132</v>
      </c>
      <c r="D1867" s="5" t="s">
        <v>216</v>
      </c>
      <c r="E1867" t="s">
        <v>1836</v>
      </c>
      <c r="F1867" s="5" t="s">
        <v>297</v>
      </c>
      <c r="H1867" t="s">
        <v>214</v>
      </c>
      <c r="I1867" t="s">
        <v>1133</v>
      </c>
      <c r="J1867" s="5" t="s">
        <v>217</v>
      </c>
      <c r="K1867" s="5"/>
      <c r="L1867" t="str">
        <f t="shared" si="899"/>
        <v>PublicAuthority</v>
      </c>
      <c r="M1867" t="str">
        <f t="shared" si="900"/>
        <v>subOrganization</v>
      </c>
      <c r="N1867" t="str">
        <f t="shared" si="901"/>
        <v>Carrier</v>
      </c>
      <c r="O1867" t="str">
        <f t="shared" si="902"/>
        <v>parentOrganization</v>
      </c>
      <c r="P1867" t="str">
        <f t="shared" si="903"/>
        <v/>
      </c>
      <c r="Q1867" t="str">
        <f t="shared" si="904"/>
        <v>Object</v>
      </c>
      <c r="R1867" t="str">
        <f t="shared" si="905"/>
        <v/>
      </c>
      <c r="S1867" t="str">
        <f t="shared" si="906"/>
        <v/>
      </c>
      <c r="T1867" t="str">
        <f t="shared" si="907"/>
        <v/>
      </c>
      <c r="U1867" t="str">
        <f t="shared" si="908"/>
        <v/>
      </c>
      <c r="V1867" t="str">
        <f t="shared" si="909"/>
        <v/>
      </c>
      <c r="W1867" t="str">
        <f>IF($A1867="Implicit","",COUNTIFS($C$8:C1867,C1867,$A$8:A1867,"Explicit"))</f>
        <v/>
      </c>
      <c r="X1867" t="str">
        <f t="shared" si="910"/>
        <v/>
      </c>
      <c r="Y1867" t="str">
        <f t="shared" si="911"/>
        <v/>
      </c>
      <c r="Z1867" t="str">
        <f t="shared" si="912"/>
        <v/>
      </c>
      <c r="AA1867" t="str">
        <f t="shared" si="913"/>
        <v/>
      </c>
      <c r="AB1867" t="str">
        <f t="shared" si="914"/>
        <v/>
      </c>
      <c r="AC1867" t="str">
        <f t="shared" si="915"/>
        <v/>
      </c>
      <c r="AD1867" t="str">
        <f t="shared" si="916"/>
        <v/>
      </c>
      <c r="AE1867" t="str">
        <f t="shared" si="917"/>
        <v/>
      </c>
      <c r="AF1867" t="str">
        <f t="shared" si="918"/>
        <v/>
      </c>
      <c r="AG1867" t="str">
        <f t="shared" si="919"/>
        <v>"Agent.PublicAuthority"</v>
      </c>
      <c r="AH1867" t="str">
        <f t="shared" si="920"/>
        <v>"subOrganization"</v>
      </c>
      <c r="AI1867" t="str">
        <f t="shared" si="921"/>
        <v>"Agent.Carrier"</v>
      </c>
      <c r="AJ1867" t="str">
        <f t="shared" si="922"/>
        <v>"parentOrganization"</v>
      </c>
      <c r="AK1867" t="str">
        <f t="shared" si="923"/>
        <v>"hasMany"</v>
      </c>
      <c r="AL1867" t="str">
        <f t="shared" si="924"/>
        <v>"Agent.PublicAuthority","subOrganization","Agent.Carrier","parentOrganization","hasMany"</v>
      </c>
      <c r="AN1867">
        <f>COUNTIF(View_conceptual!G:G,L1867)</f>
        <v>0</v>
      </c>
      <c r="AO1867">
        <f>COUNTIF(View_conceptual!H:H,L1867)+COUNTIF(View_conceptual!I:I,N1867)</f>
        <v>0</v>
      </c>
      <c r="AQ1867" t="str">
        <f t="shared" si="925"/>
        <v/>
      </c>
      <c r="AR1867" t="str">
        <f t="shared" si="926"/>
        <v/>
      </c>
      <c r="AT1867">
        <f>COUNTIF(View_full!G:G,L1867)</f>
        <v>1</v>
      </c>
      <c r="AU1867">
        <f>COUNTIF(View_full!H:H,L1867)+COUNTIF(View_full!I:I,N1867)</f>
        <v>0</v>
      </c>
      <c r="AV1867">
        <f>COUNTIFS(Property_Manual!$A$2:$A$1206,Raw!L1867,Property_Manual!$B$2:$B$1206,Raw!M1867,Property_Manual!$C$2:$C$1206,Raw!N1867,Property_Manual!$D$2:$D$1206,Raw!O1867,Property_Manual!$F$2:$F$1206,"x")</f>
        <v>0</v>
      </c>
      <c r="AW1867" t="str">
        <f t="shared" si="927"/>
        <v/>
      </c>
      <c r="AX1867" t="str">
        <f t="shared" si="928"/>
        <v/>
      </c>
      <c r="AY1867" t="str">
        <f t="shared" si="929"/>
        <v/>
      </c>
    </row>
    <row r="1868" spans="1:51" x14ac:dyDescent="0.2">
      <c r="A1868" s="5" t="s">
        <v>1255</v>
      </c>
      <c r="B1868" s="5" t="s">
        <v>1836</v>
      </c>
      <c r="C1868" s="5" t="s">
        <v>1132</v>
      </c>
      <c r="D1868" s="5" t="s">
        <v>216</v>
      </c>
      <c r="E1868" t="s">
        <v>1836</v>
      </c>
      <c r="F1868" s="5" t="s">
        <v>230</v>
      </c>
      <c r="H1868" t="s">
        <v>214</v>
      </c>
      <c r="I1868" t="s">
        <v>1133</v>
      </c>
      <c r="J1868" s="5" t="s">
        <v>217</v>
      </c>
      <c r="K1868" s="5" t="s">
        <v>297</v>
      </c>
      <c r="L1868" t="str">
        <f t="shared" si="899"/>
        <v>PublicAuthority</v>
      </c>
      <c r="M1868" t="str">
        <f t="shared" si="900"/>
        <v>subOrganization</v>
      </c>
      <c r="N1868" t="str">
        <f t="shared" si="901"/>
        <v>Company</v>
      </c>
      <c r="O1868" t="str">
        <f t="shared" si="902"/>
        <v>parentOrganization</v>
      </c>
      <c r="P1868" t="str">
        <f t="shared" si="903"/>
        <v>Carrier</v>
      </c>
      <c r="Q1868" t="str">
        <f t="shared" si="904"/>
        <v>Object</v>
      </c>
      <c r="R1868" t="str">
        <f t="shared" si="905"/>
        <v/>
      </c>
      <c r="S1868" t="str">
        <f t="shared" si="906"/>
        <v/>
      </c>
      <c r="T1868" t="str">
        <f t="shared" si="907"/>
        <v/>
      </c>
      <c r="U1868" t="str">
        <f t="shared" si="908"/>
        <v/>
      </c>
      <c r="V1868" t="str">
        <f t="shared" si="909"/>
        <v/>
      </c>
      <c r="W1868" t="str">
        <f>IF($A1868="Implicit","",COUNTIFS($C$8:C1868,C1868,$A$8:A1868,"Explicit"))</f>
        <v/>
      </c>
      <c r="X1868" t="str">
        <f t="shared" si="910"/>
        <v/>
      </c>
      <c r="Y1868" t="str">
        <f t="shared" si="911"/>
        <v/>
      </c>
      <c r="Z1868" t="str">
        <f t="shared" si="912"/>
        <v/>
      </c>
      <c r="AA1868" t="str">
        <f t="shared" si="913"/>
        <v/>
      </c>
      <c r="AB1868" t="str">
        <f t="shared" si="914"/>
        <v/>
      </c>
      <c r="AC1868" t="str">
        <f t="shared" si="915"/>
        <v/>
      </c>
      <c r="AD1868" t="str">
        <f t="shared" si="916"/>
        <v/>
      </c>
      <c r="AE1868" t="str">
        <f t="shared" si="917"/>
        <v/>
      </c>
      <c r="AF1868" t="str">
        <f t="shared" si="918"/>
        <v/>
      </c>
      <c r="AG1868" t="str">
        <f t="shared" si="919"/>
        <v>"Agent.PublicAuthority"</v>
      </c>
      <c r="AH1868" t="str">
        <f t="shared" si="920"/>
        <v>"subOrganization"</v>
      </c>
      <c r="AI1868" t="str">
        <f t="shared" si="921"/>
        <v>"Agent.Company"</v>
      </c>
      <c r="AJ1868" t="str">
        <f t="shared" si="922"/>
        <v>"parentOrganization"</v>
      </c>
      <c r="AK1868" t="str">
        <f t="shared" si="923"/>
        <v>"hasMany"</v>
      </c>
      <c r="AL1868" t="str">
        <f t="shared" si="924"/>
        <v>"Agent.PublicAuthority","subOrganization","Agent.Company","parentOrganization","hasMany"</v>
      </c>
      <c r="AN1868">
        <f>COUNTIF(View_conceptual!G:G,L1868)</f>
        <v>0</v>
      </c>
      <c r="AO1868">
        <f>COUNTIF(View_conceptual!H:H,L1868)+COUNTIF(View_conceptual!I:I,N1868)</f>
        <v>0</v>
      </c>
      <c r="AQ1868" t="str">
        <f t="shared" si="925"/>
        <v/>
      </c>
      <c r="AR1868" t="str">
        <f t="shared" si="926"/>
        <v/>
      </c>
      <c r="AT1868">
        <f>COUNTIF(View_full!G:G,L1868)</f>
        <v>1</v>
      </c>
      <c r="AU1868">
        <f>COUNTIF(View_full!H:H,L1868)+COUNTIF(View_full!I:I,N1868)</f>
        <v>0</v>
      </c>
      <c r="AV1868">
        <f>COUNTIFS(Property_Manual!$A$2:$A$1206,Raw!L1868,Property_Manual!$B$2:$B$1206,Raw!M1868,Property_Manual!$C$2:$C$1206,Raw!N1868,Property_Manual!$D$2:$D$1206,Raw!O1868,Property_Manual!$F$2:$F$1206,"x")</f>
        <v>0</v>
      </c>
      <c r="AW1868" t="str">
        <f t="shared" si="927"/>
        <v/>
      </c>
      <c r="AX1868" t="str">
        <f t="shared" si="928"/>
        <v/>
      </c>
      <c r="AY1868" t="str">
        <f t="shared" si="929"/>
        <v/>
      </c>
    </row>
    <row r="1869" spans="1:51" x14ac:dyDescent="0.2">
      <c r="A1869" s="5" t="s">
        <v>1255</v>
      </c>
      <c r="B1869" s="5" t="s">
        <v>1836</v>
      </c>
      <c r="C1869" s="5" t="s">
        <v>1132</v>
      </c>
      <c r="D1869" s="5" t="s">
        <v>216</v>
      </c>
      <c r="E1869" t="s">
        <v>1836</v>
      </c>
      <c r="F1869" s="5" t="s">
        <v>1132</v>
      </c>
      <c r="H1869" t="s">
        <v>214</v>
      </c>
      <c r="I1869" t="s">
        <v>1133</v>
      </c>
      <c r="J1869" s="5" t="s">
        <v>217</v>
      </c>
      <c r="K1869" s="5"/>
      <c r="L1869" t="str">
        <f t="shared" si="899"/>
        <v>PublicAuthority</v>
      </c>
      <c r="M1869" t="str">
        <f t="shared" si="900"/>
        <v>subOrganization</v>
      </c>
      <c r="N1869" t="str">
        <f t="shared" si="901"/>
        <v>PublicAuthority</v>
      </c>
      <c r="O1869" t="str">
        <f t="shared" si="902"/>
        <v>parentOrganization</v>
      </c>
      <c r="P1869" t="str">
        <f t="shared" si="903"/>
        <v/>
      </c>
      <c r="Q1869" t="str">
        <f t="shared" si="904"/>
        <v>Object</v>
      </c>
      <c r="R1869" t="str">
        <f t="shared" si="905"/>
        <v/>
      </c>
      <c r="S1869" t="str">
        <f t="shared" si="906"/>
        <v/>
      </c>
      <c r="T1869" t="str">
        <f t="shared" si="907"/>
        <v/>
      </c>
      <c r="U1869" t="str">
        <f t="shared" si="908"/>
        <v/>
      </c>
      <c r="V1869" t="str">
        <f t="shared" si="909"/>
        <v/>
      </c>
      <c r="W1869" t="str">
        <f>IF($A1869="Implicit","",COUNTIFS($C$8:C1869,C1869,$A$8:A1869,"Explicit"))</f>
        <v/>
      </c>
      <c r="X1869" t="str">
        <f t="shared" si="910"/>
        <v/>
      </c>
      <c r="Y1869" t="str">
        <f t="shared" si="911"/>
        <v/>
      </c>
      <c r="Z1869" t="str">
        <f t="shared" si="912"/>
        <v/>
      </c>
      <c r="AA1869" t="str">
        <f t="shared" si="913"/>
        <v/>
      </c>
      <c r="AB1869" t="str">
        <f t="shared" si="914"/>
        <v/>
      </c>
      <c r="AC1869" t="str">
        <f t="shared" si="915"/>
        <v/>
      </c>
      <c r="AD1869" t="str">
        <f t="shared" si="916"/>
        <v/>
      </c>
      <c r="AE1869" t="str">
        <f t="shared" si="917"/>
        <v/>
      </c>
      <c r="AF1869" t="str">
        <f t="shared" si="918"/>
        <v/>
      </c>
      <c r="AG1869" t="str">
        <f t="shared" si="919"/>
        <v>"Agent.PublicAuthority"</v>
      </c>
      <c r="AH1869" t="str">
        <f t="shared" si="920"/>
        <v>"subOrganization"</v>
      </c>
      <c r="AI1869" t="str">
        <f t="shared" si="921"/>
        <v>"Agent.PublicAuthority"</v>
      </c>
      <c r="AJ1869" t="str">
        <f t="shared" si="922"/>
        <v>"parentOrganization"</v>
      </c>
      <c r="AK1869" t="str">
        <f t="shared" si="923"/>
        <v>"hasMany"</v>
      </c>
      <c r="AL1869" t="str">
        <f t="shared" si="924"/>
        <v>"Agent.PublicAuthority","subOrganization","Agent.PublicAuthority","parentOrganization","hasMany"</v>
      </c>
      <c r="AN1869">
        <f>COUNTIF(View_conceptual!G:G,L1869)</f>
        <v>0</v>
      </c>
      <c r="AO1869">
        <f>COUNTIF(View_conceptual!H:H,L1869)+COUNTIF(View_conceptual!I:I,N1869)</f>
        <v>0</v>
      </c>
      <c r="AQ1869" t="str">
        <f t="shared" si="925"/>
        <v/>
      </c>
      <c r="AR1869" t="str">
        <f t="shared" si="926"/>
        <v/>
      </c>
      <c r="AT1869">
        <f>COUNTIF(View_full!G:G,L1869)</f>
        <v>1</v>
      </c>
      <c r="AU1869">
        <f>COUNTIF(View_full!H:H,L1869)+COUNTIF(View_full!I:I,N1869)</f>
        <v>0</v>
      </c>
      <c r="AV1869">
        <f>COUNTIFS(Property_Manual!$A$2:$A$1206,Raw!L1869,Property_Manual!$B$2:$B$1206,Raw!M1869,Property_Manual!$C$2:$C$1206,Raw!N1869,Property_Manual!$D$2:$D$1206,Raw!O1869,Property_Manual!$F$2:$F$1206,"x")</f>
        <v>0</v>
      </c>
      <c r="AW1869" t="str">
        <f t="shared" si="927"/>
        <v/>
      </c>
      <c r="AX1869" t="str">
        <f t="shared" si="928"/>
        <v/>
      </c>
      <c r="AY1869" t="str">
        <f t="shared" si="929"/>
        <v/>
      </c>
    </row>
    <row r="1870" spans="1:51" x14ac:dyDescent="0.2">
      <c r="A1870" s="5" t="s">
        <v>1254</v>
      </c>
      <c r="B1870" s="5" t="s">
        <v>1836</v>
      </c>
      <c r="C1870" s="5" t="s">
        <v>1132</v>
      </c>
      <c r="D1870" s="5" t="s">
        <v>40</v>
      </c>
      <c r="E1870" t="s">
        <v>1212</v>
      </c>
      <c r="F1870" s="5" t="s">
        <v>41</v>
      </c>
      <c r="I1870" t="s">
        <v>1133</v>
      </c>
      <c r="J1870" s="5" t="s">
        <v>42</v>
      </c>
      <c r="K1870" s="5"/>
      <c r="L1870" t="str">
        <f t="shared" si="899"/>
        <v>PublicAuthority</v>
      </c>
      <c r="M1870" t="str">
        <f t="shared" si="900"/>
        <v>events</v>
      </c>
      <c r="N1870" t="str">
        <f t="shared" si="901"/>
        <v>LogisticsEvent</v>
      </c>
      <c r="O1870" t="str">
        <f t="shared" si="902"/>
        <v/>
      </c>
      <c r="P1870" t="str">
        <f t="shared" si="903"/>
        <v/>
      </c>
      <c r="Q1870" t="str">
        <f t="shared" si="904"/>
        <v>Object</v>
      </c>
      <c r="R1870" t="str">
        <f t="shared" si="905"/>
        <v>"Agent"</v>
      </c>
      <c r="S1870" t="str">
        <f t="shared" si="906"/>
        <v>"PublicAuthority"</v>
      </c>
      <c r="T1870" t="str">
        <f t="shared" si="907"/>
        <v>"events"</v>
      </c>
      <c r="U1870" t="str">
        <f t="shared" si="908"/>
        <v>"Event"</v>
      </c>
      <c r="V1870" t="str">
        <f t="shared" si="909"/>
        <v>"LogisticsEvent"</v>
      </c>
      <c r="W1870">
        <f>IF($A1870="Implicit","",COUNTIFS($C$8:C1870,C1870,$A$8:A1870,"Explicit"))</f>
        <v>7</v>
      </c>
      <c r="X1870" t="str">
        <f t="shared" si="910"/>
        <v>"PublicAuthorities are Organizations of the state on public interests; such as customs"</v>
      </c>
      <c r="Y1870" t="str">
        <f t="shared" si="911"/>
        <v>"Events object"</v>
      </c>
      <c r="Z1870" t="str">
        <f t="shared" si="912"/>
        <v>"true"</v>
      </c>
      <c r="AA1870" t="str">
        <f t="shared" si="913"/>
        <v>"false"</v>
      </c>
      <c r="AB1870" t="str">
        <f t="shared" si="914"/>
        <v>""</v>
      </c>
      <c r="AC1870" t="str">
        <f t="shared" si="915"/>
        <v>"https://onerecord.iata.org/ns/cargo#PublicAuthority"</v>
      </c>
      <c r="AD1870" t="str">
        <f t="shared" si="916"/>
        <v>"https://onerecord.iata.org/ns/cargo#events"</v>
      </c>
      <c r="AE1870" t="str">
        <f t="shared" si="917"/>
        <v>"https://onerecord.iata.org/ns/cargo#LogisticsEvent"</v>
      </c>
      <c r="AF1870" t="str">
        <f t="shared" si="918"/>
        <v>"Agent","PublicAuthority","events","Event","LogisticsEvent",7,"PublicAuthorities are Organizations of the state on public interests; such as customs","Events object","true","false","","https://onerecord.iata.org/ns/cargo#PublicAuthority","https://onerecord.iata.org/ns/cargo#events","https://onerecord.iata.org/ns/cargo#LogisticsEvent"</v>
      </c>
      <c r="AG1870" t="str">
        <f t="shared" si="919"/>
        <v>"Agent.PublicAuthority"</v>
      </c>
      <c r="AH1870" t="str">
        <f t="shared" si="920"/>
        <v>"events"</v>
      </c>
      <c r="AI1870" t="str">
        <f t="shared" si="921"/>
        <v>"Event.LogisticsEvent"</v>
      </c>
      <c r="AJ1870" t="str">
        <f t="shared" si="922"/>
        <v>""</v>
      </c>
      <c r="AK1870" t="str">
        <f t="shared" si="923"/>
        <v>"hasMany"</v>
      </c>
      <c r="AL1870" t="str">
        <f t="shared" si="924"/>
        <v>"Agent.PublicAuthority","events","Event.LogisticsEvent","","hasMany"</v>
      </c>
      <c r="AN1870">
        <f>COUNTIF(View_conceptual!G:G,L1870)</f>
        <v>0</v>
      </c>
      <c r="AO1870">
        <f>COUNTIF(View_conceptual!H:H,L1870)+COUNTIF(View_conceptual!I:I,N1870)</f>
        <v>0</v>
      </c>
      <c r="AQ1870" t="str">
        <f t="shared" si="925"/>
        <v/>
      </c>
      <c r="AR1870" t="str">
        <f t="shared" si="926"/>
        <v/>
      </c>
      <c r="AT1870">
        <f>COUNTIF(View_full!G:G,L1870)</f>
        <v>1</v>
      </c>
      <c r="AU1870">
        <f>COUNTIF(View_full!H:H,L1870)+COUNTIF(View_full!I:I,N1870)</f>
        <v>0</v>
      </c>
      <c r="AV1870">
        <f>COUNTIFS(Property_Manual!$A$2:$A$1206,Raw!L1870,Property_Manual!$B$2:$B$1206,Raw!M1870,Property_Manual!$C$2:$C$1206,Raw!N1870,Property_Manual!$D$2:$D$1206,Raw!O1870,Property_Manual!$F$2:$F$1206,"x")</f>
        <v>0</v>
      </c>
      <c r="AW1870" t="str">
        <f t="shared" si="927"/>
        <v>"Agent","PublicAuthority","events","Event","LogisticsEvent",7,"PublicAuthorities are Organizations of the state on public interests; such as customs","Events object","true","false","","https://onerecord.iata.org/ns/cargo#PublicAuthority","https://onerecord.iata.org/ns/cargo#events","https://onerecord.iata.org/ns/cargo#LogisticsEvent"</v>
      </c>
      <c r="AX1870" t="str">
        <f t="shared" si="928"/>
        <v/>
      </c>
      <c r="AY1870" t="str">
        <f t="shared" si="929"/>
        <v/>
      </c>
    </row>
    <row r="1871" spans="1:51" x14ac:dyDescent="0.2">
      <c r="A1871" s="5" t="s">
        <v>1254</v>
      </c>
      <c r="B1871" s="5" t="s">
        <v>1836</v>
      </c>
      <c r="C1871" s="5" t="s">
        <v>1132</v>
      </c>
      <c r="D1871" s="5" t="s">
        <v>46</v>
      </c>
      <c r="F1871" s="5" t="s">
        <v>47</v>
      </c>
      <c r="G1871">
        <v>1</v>
      </c>
      <c r="I1871" t="s">
        <v>1133</v>
      </c>
      <c r="J1871" s="5" t="s">
        <v>48</v>
      </c>
      <c r="K1871" s="5"/>
      <c r="L1871" t="str">
        <f t="shared" si="899"/>
        <v>PublicAuthority</v>
      </c>
      <c r="M1871" t="str">
        <f t="shared" si="900"/>
        <v>skeletonIndicator</v>
      </c>
      <c r="N1871" t="str">
        <f t="shared" si="901"/>
        <v>boolean</v>
      </c>
      <c r="O1871" t="str">
        <f t="shared" si="902"/>
        <v/>
      </c>
      <c r="P1871" t="str">
        <f t="shared" si="903"/>
        <v/>
      </c>
      <c r="Q1871" t="str">
        <f t="shared" si="904"/>
        <v>Object</v>
      </c>
      <c r="R1871" t="str">
        <f t="shared" si="905"/>
        <v>"Agent"</v>
      </c>
      <c r="S1871" t="str">
        <f t="shared" si="906"/>
        <v>"PublicAuthority"</v>
      </c>
      <c r="T1871" t="str">
        <f t="shared" si="907"/>
        <v>"skeletonIndicator"</v>
      </c>
      <c r="U1871" t="str">
        <f t="shared" si="908"/>
        <v>""</v>
      </c>
      <c r="V1871" t="str">
        <f t="shared" si="909"/>
        <v>"boolean"</v>
      </c>
      <c r="W1871">
        <f>IF($A1871="Implicit","",COUNTIFS($C$8:C1871,C1871,$A$8:A1871,"Explicit"))</f>
        <v>8</v>
      </c>
      <c r="X1871" t="str">
        <f t="shared" si="910"/>
        <v>"PublicAuthorities are Organizations of the state on public interests; such as customs"</v>
      </c>
      <c r="Y1871" t="str">
        <f t="shared" si="911"/>
        <v>"Indicator whether a logistics object is a skeleton object"</v>
      </c>
      <c r="Z1871" t="str">
        <f t="shared" si="912"/>
        <v>"false"</v>
      </c>
      <c r="AA1871" t="str">
        <f t="shared" si="913"/>
        <v>"false"</v>
      </c>
      <c r="AB1871" t="str">
        <f t="shared" si="914"/>
        <v>""</v>
      </c>
      <c r="AC1871" t="str">
        <f t="shared" si="915"/>
        <v>"https://onerecord.iata.org/ns/cargo#PublicAuthority"</v>
      </c>
      <c r="AD1871" t="str">
        <f t="shared" si="916"/>
        <v>"https://onerecord.iata.org/ns/cargo#skeletonIndicator"</v>
      </c>
      <c r="AE1871" t="str">
        <f t="shared" si="917"/>
        <v>"http://www.w3.org/2001/XMLSchema#boolean"</v>
      </c>
      <c r="AF1871" t="str">
        <f t="shared" si="918"/>
        <v>"Agent","PublicAuthority","skeletonIndicator","","boolean",8,"PublicAuthorities are Organizations of the state on public interests; such as customs","Indicator whether a logistics object is a skeleton object","false","false","","https://onerecord.iata.org/ns/cargo#PublicAuthority","https://onerecord.iata.org/ns/cargo#skeletonIndicator","http://www.w3.org/2001/XMLSchema#boolean"</v>
      </c>
      <c r="AG1871" t="str">
        <f t="shared" si="919"/>
        <v>"Agent.PublicAuthority"</v>
      </c>
      <c r="AH1871" t="str">
        <f t="shared" si="920"/>
        <v>"skeletonIndicator"</v>
      </c>
      <c r="AI1871" t="str">
        <f t="shared" si="921"/>
        <v>".boolean"</v>
      </c>
      <c r="AJ1871" t="str">
        <f t="shared" si="922"/>
        <v>""</v>
      </c>
      <c r="AK1871" t="str">
        <f t="shared" si="923"/>
        <v>"hasOne"</v>
      </c>
      <c r="AL1871" t="str">
        <f t="shared" si="924"/>
        <v>"Agent.PublicAuthority","skeletonIndicator",".boolean","","hasOne"</v>
      </c>
      <c r="AN1871">
        <f>COUNTIF(View_conceptual!G:G,L1871)</f>
        <v>0</v>
      </c>
      <c r="AO1871">
        <f>COUNTIF(View_conceptual!H:H,L1871)+COUNTIF(View_conceptual!I:I,N1871)</f>
        <v>0</v>
      </c>
      <c r="AQ1871" t="str">
        <f t="shared" si="925"/>
        <v/>
      </c>
      <c r="AR1871" t="str">
        <f t="shared" si="926"/>
        <v/>
      </c>
      <c r="AT1871">
        <f>COUNTIF(View_full!G:G,L1871)</f>
        <v>1</v>
      </c>
      <c r="AU1871">
        <f>COUNTIF(View_full!H:H,L1871)+COUNTIF(View_full!I:I,N1871)</f>
        <v>0</v>
      </c>
      <c r="AV1871">
        <f>COUNTIFS(Property_Manual!$A$2:$A$1206,Raw!L1871,Property_Manual!$B$2:$B$1206,Raw!M1871,Property_Manual!$C$2:$C$1206,Raw!N1871,Property_Manual!$D$2:$D$1206,Raw!O1871,Property_Manual!$F$2:$F$1206,"x")</f>
        <v>0</v>
      </c>
      <c r="AW1871" t="str">
        <f t="shared" si="927"/>
        <v>"Agent","PublicAuthority","skeletonIndicator","","boolean",8,"PublicAuthorities are Organizations of the state on public interests; such as customs","Indicator whether a logistics object is a skeleton object","false","false","","https://onerecord.iata.org/ns/cargo#PublicAuthority","https://onerecord.iata.org/ns/cargo#skeletonIndicator","http://www.w3.org/2001/XMLSchema#boolean"</v>
      </c>
      <c r="AX1871" t="str">
        <f t="shared" si="928"/>
        <v/>
      </c>
      <c r="AY1871" t="str">
        <f t="shared" si="929"/>
        <v/>
      </c>
    </row>
    <row r="1872" spans="1:51" x14ac:dyDescent="0.2">
      <c r="A1872" s="5" t="s">
        <v>1254</v>
      </c>
      <c r="B1872" s="5" t="s">
        <v>1836</v>
      </c>
      <c r="C1872" s="5" t="s">
        <v>1132</v>
      </c>
      <c r="D1872" s="5" t="s">
        <v>145</v>
      </c>
      <c r="E1872" t="s">
        <v>49</v>
      </c>
      <c r="F1872" s="5" t="s">
        <v>146</v>
      </c>
      <c r="I1872" t="s">
        <v>1133</v>
      </c>
      <c r="J1872" s="5" t="s">
        <v>147</v>
      </c>
      <c r="K1872" s="5"/>
      <c r="L1872" t="str">
        <f t="shared" si="899"/>
        <v>PublicAuthority</v>
      </c>
      <c r="M1872" t="str">
        <f t="shared" si="900"/>
        <v>otherIdentifiers</v>
      </c>
      <c r="N1872" t="str">
        <f t="shared" si="901"/>
        <v>OtherIdentifier</v>
      </c>
      <c r="O1872" t="str">
        <f t="shared" si="902"/>
        <v/>
      </c>
      <c r="P1872" t="str">
        <f t="shared" si="903"/>
        <v/>
      </c>
      <c r="Q1872" t="str">
        <f t="shared" si="904"/>
        <v>Object</v>
      </c>
      <c r="R1872" t="str">
        <f t="shared" si="905"/>
        <v>"Agent"</v>
      </c>
      <c r="S1872" t="str">
        <f t="shared" si="906"/>
        <v>"PublicAuthority"</v>
      </c>
      <c r="T1872" t="str">
        <f t="shared" si="907"/>
        <v>"otherIdentifiers"</v>
      </c>
      <c r="U1872" t="str">
        <f t="shared" si="908"/>
        <v>"Embedded"</v>
      </c>
      <c r="V1872" t="str">
        <f t="shared" si="909"/>
        <v>"OtherIdentifier"</v>
      </c>
      <c r="W1872">
        <f>IF($A1872="Implicit","",COUNTIFS($C$8:C1872,C1872,$A$8:A1872,"Explicit"))</f>
        <v>9</v>
      </c>
      <c r="X1872" t="str">
        <f t="shared" si="910"/>
        <v>"PublicAuthorities are Organizations of the state on public interests; such as customs"</v>
      </c>
      <c r="Y1872" t="str">
        <f t="shared" si="911"/>
        <v>"Details about any other identifier; depending on the context of use"</v>
      </c>
      <c r="Z1872" t="str">
        <f t="shared" si="912"/>
        <v>"true"</v>
      </c>
      <c r="AA1872" t="str">
        <f t="shared" si="913"/>
        <v>"false"</v>
      </c>
      <c r="AB1872" t="str">
        <f t="shared" si="914"/>
        <v>""</v>
      </c>
      <c r="AC1872" t="str">
        <f t="shared" si="915"/>
        <v>"https://onerecord.iata.org/ns/cargo#PublicAuthority"</v>
      </c>
      <c r="AD1872" t="str">
        <f t="shared" si="916"/>
        <v>"https://onerecord.iata.org/ns/cargo#otherIdentifiers"</v>
      </c>
      <c r="AE1872" t="str">
        <f t="shared" si="917"/>
        <v>"https://onerecord.iata.org/ns/cargo#OtherIdentifier"</v>
      </c>
      <c r="AF1872" t="str">
        <f t="shared" si="918"/>
        <v>"Agent","PublicAuthority","otherIdentifiers","Embedded","OtherIdentifier",9,"PublicAuthorities are Organizations of the state on public interests; such as customs","Details about any other identifier; depending on the context of use","true","false","","https://onerecord.iata.org/ns/cargo#PublicAuthority","https://onerecord.iata.org/ns/cargo#otherIdentifiers","https://onerecord.iata.org/ns/cargo#OtherIdentifier"</v>
      </c>
      <c r="AG1872" t="str">
        <f t="shared" si="919"/>
        <v>"Agent.PublicAuthority"</v>
      </c>
      <c r="AH1872" t="str">
        <f t="shared" si="920"/>
        <v>"otherIdentifiers"</v>
      </c>
      <c r="AI1872" t="str">
        <f t="shared" si="921"/>
        <v>"Embedded.OtherIdentifier"</v>
      </c>
      <c r="AJ1872" t="str">
        <f t="shared" si="922"/>
        <v>""</v>
      </c>
      <c r="AK1872" t="str">
        <f t="shared" si="923"/>
        <v>"hasMany"</v>
      </c>
      <c r="AL1872" t="str">
        <f t="shared" si="924"/>
        <v>"Agent.PublicAuthority","otherIdentifiers","Embedded.OtherIdentifier","","hasMany"</v>
      </c>
      <c r="AN1872">
        <f>COUNTIF(View_conceptual!G:G,L1872)</f>
        <v>0</v>
      </c>
      <c r="AO1872">
        <f>COUNTIF(View_conceptual!H:H,L1872)+COUNTIF(View_conceptual!I:I,N1872)</f>
        <v>0</v>
      </c>
      <c r="AQ1872" t="str">
        <f t="shared" si="925"/>
        <v/>
      </c>
      <c r="AR1872" t="str">
        <f t="shared" si="926"/>
        <v/>
      </c>
      <c r="AT1872">
        <f>COUNTIF(View_full!G:G,L1872)</f>
        <v>1</v>
      </c>
      <c r="AU1872">
        <f>COUNTIF(View_full!H:H,L1872)+COUNTIF(View_full!I:I,N1872)</f>
        <v>0</v>
      </c>
      <c r="AV1872">
        <f>COUNTIFS(Property_Manual!$A$2:$A$1206,Raw!L1872,Property_Manual!$B$2:$B$1206,Raw!M1872,Property_Manual!$C$2:$C$1206,Raw!N1872,Property_Manual!$D$2:$D$1206,Raw!O1872,Property_Manual!$F$2:$F$1206,"x")</f>
        <v>0</v>
      </c>
      <c r="AW1872" t="str">
        <f t="shared" si="927"/>
        <v>"Agent","PublicAuthority","otherIdentifiers","Embedded","OtherIdentifier",9,"PublicAuthorities are Organizations of the state on public interests; such as customs","Details about any other identifier; depending on the context of use","true","false","","https://onerecord.iata.org/ns/cargo#PublicAuthority","https://onerecord.iata.org/ns/cargo#otherIdentifiers","https://onerecord.iata.org/ns/cargo#OtherIdentifier"</v>
      </c>
      <c r="AX1872" t="str">
        <f t="shared" si="928"/>
        <v/>
      </c>
      <c r="AY1872" t="str">
        <f t="shared" si="929"/>
        <v/>
      </c>
    </row>
    <row r="1873" spans="1:51" x14ac:dyDescent="0.2">
      <c r="A1873" s="5" t="s">
        <v>1254</v>
      </c>
      <c r="B1873" s="5" t="s">
        <v>1836</v>
      </c>
      <c r="C1873" s="5" t="s">
        <v>1132</v>
      </c>
      <c r="D1873" s="5" t="s">
        <v>218</v>
      </c>
      <c r="F1873" s="5" t="s">
        <v>6</v>
      </c>
      <c r="G1873">
        <v>1</v>
      </c>
      <c r="I1873" t="s">
        <v>1133</v>
      </c>
      <c r="J1873" s="5" t="s">
        <v>219</v>
      </c>
      <c r="K1873" s="5"/>
      <c r="L1873" t="str">
        <f t="shared" si="899"/>
        <v>PublicAuthority</v>
      </c>
      <c r="M1873" t="str">
        <f t="shared" si="900"/>
        <v>name</v>
      </c>
      <c r="N1873" t="str">
        <f t="shared" si="901"/>
        <v>string</v>
      </c>
      <c r="O1873" t="str">
        <f t="shared" si="902"/>
        <v/>
      </c>
      <c r="P1873" t="str">
        <f t="shared" si="903"/>
        <v/>
      </c>
      <c r="Q1873" t="str">
        <f t="shared" si="904"/>
        <v>Object</v>
      </c>
      <c r="R1873" t="str">
        <f t="shared" si="905"/>
        <v>"Agent"</v>
      </c>
      <c r="S1873" t="str">
        <f t="shared" si="906"/>
        <v>"PublicAuthority"</v>
      </c>
      <c r="T1873" t="str">
        <f t="shared" si="907"/>
        <v>"name"</v>
      </c>
      <c r="U1873" t="str">
        <f t="shared" si="908"/>
        <v>""</v>
      </c>
      <c r="V1873" t="str">
        <f t="shared" si="909"/>
        <v>"string"</v>
      </c>
      <c r="W1873">
        <f>IF($A1873="Implicit","",COUNTIFS($C$8:C1873,C1873,$A$8:A1873,"Explicit"))</f>
        <v>10</v>
      </c>
      <c r="X1873" t="str">
        <f t="shared" si="910"/>
        <v>"PublicAuthorities are Organizations of the state on public interests; such as customs"</v>
      </c>
      <c r="Y1873" t="str">
        <f t="shared" si="911"/>
        <v>"Human-understandable name of object depending on the context"</v>
      </c>
      <c r="Z1873" t="str">
        <f t="shared" si="912"/>
        <v>"false"</v>
      </c>
      <c r="AA1873" t="str">
        <f t="shared" si="913"/>
        <v>"false"</v>
      </c>
      <c r="AB1873" t="str">
        <f t="shared" si="914"/>
        <v>""</v>
      </c>
      <c r="AC1873" t="str">
        <f t="shared" si="915"/>
        <v>"https://onerecord.iata.org/ns/cargo#PublicAuthority"</v>
      </c>
      <c r="AD1873" t="str">
        <f t="shared" si="916"/>
        <v>"https://onerecord.iata.org/ns/cargo#name"</v>
      </c>
      <c r="AE1873" t="str">
        <f t="shared" si="917"/>
        <v>"http://www.w3.org/2001/XMLSchema#string"</v>
      </c>
      <c r="AF1873" t="str">
        <f t="shared" si="918"/>
        <v>"Agent","PublicAuthority","name","","string",10,"PublicAuthorities are Organizations of the state on public interests; such as customs","Human-understandable name of object depending on the context","false","false","","https://onerecord.iata.org/ns/cargo#PublicAuthority","https://onerecord.iata.org/ns/cargo#name","http://www.w3.org/2001/XMLSchema#string"</v>
      </c>
      <c r="AG1873" t="str">
        <f t="shared" si="919"/>
        <v>"Agent.PublicAuthority"</v>
      </c>
      <c r="AH1873" t="str">
        <f t="shared" si="920"/>
        <v>"name"</v>
      </c>
      <c r="AI1873" t="str">
        <f t="shared" si="921"/>
        <v>".string"</v>
      </c>
      <c r="AJ1873" t="str">
        <f t="shared" si="922"/>
        <v>""</v>
      </c>
      <c r="AK1873" t="str">
        <f t="shared" si="923"/>
        <v>"hasOne"</v>
      </c>
      <c r="AL1873" t="str">
        <f t="shared" si="924"/>
        <v>"Agent.PublicAuthority","name",".string","","hasOne"</v>
      </c>
      <c r="AN1873">
        <f>COUNTIF(View_conceptual!G:G,L1873)</f>
        <v>0</v>
      </c>
      <c r="AO1873">
        <f>COUNTIF(View_conceptual!H:H,L1873)+COUNTIF(View_conceptual!I:I,N1873)</f>
        <v>0</v>
      </c>
      <c r="AQ1873" t="str">
        <f t="shared" si="925"/>
        <v/>
      </c>
      <c r="AR1873" t="str">
        <f t="shared" si="926"/>
        <v/>
      </c>
      <c r="AT1873">
        <f>COUNTIF(View_full!G:G,L1873)</f>
        <v>1</v>
      </c>
      <c r="AU1873">
        <f>COUNTIF(View_full!H:H,L1873)+COUNTIF(View_full!I:I,N1873)</f>
        <v>0</v>
      </c>
      <c r="AV1873">
        <f>COUNTIFS(Property_Manual!$A$2:$A$1206,Raw!L1873,Property_Manual!$B$2:$B$1206,Raw!M1873,Property_Manual!$C$2:$C$1206,Raw!N1873,Property_Manual!$D$2:$D$1206,Raw!O1873,Property_Manual!$F$2:$F$1206,"x")</f>
        <v>0</v>
      </c>
      <c r="AW1873" t="str">
        <f t="shared" si="927"/>
        <v>"Agent","PublicAuthority","name","","string",10,"PublicAuthorities are Organizations of the state on public interests; such as customs","Human-understandable name of object depending on the context","false","false","","https://onerecord.iata.org/ns/cargo#PublicAuthority","https://onerecord.iata.org/ns/cargo#name","http://www.w3.org/2001/XMLSchema#string"</v>
      </c>
      <c r="AX1873" t="str">
        <f t="shared" si="928"/>
        <v/>
      </c>
      <c r="AY1873" t="str">
        <f t="shared" si="929"/>
        <v/>
      </c>
    </row>
    <row r="1874" spans="1:51" x14ac:dyDescent="0.2">
      <c r="A1874" s="5" t="s">
        <v>1254</v>
      </c>
      <c r="B1874" s="5" t="s">
        <v>1836</v>
      </c>
      <c r="C1874" s="5" t="s">
        <v>1132</v>
      </c>
      <c r="D1874" s="5" t="s">
        <v>220</v>
      </c>
      <c r="F1874" s="5" t="s">
        <v>6</v>
      </c>
      <c r="G1874">
        <v>1</v>
      </c>
      <c r="I1874" t="s">
        <v>1133</v>
      </c>
      <c r="J1874" s="5" t="s">
        <v>221</v>
      </c>
      <c r="K1874" s="5"/>
      <c r="L1874" t="str">
        <f t="shared" si="899"/>
        <v>PublicAuthority</v>
      </c>
      <c r="M1874" t="str">
        <f t="shared" si="900"/>
        <v>shortName</v>
      </c>
      <c r="N1874" t="str">
        <f t="shared" si="901"/>
        <v>string</v>
      </c>
      <c r="O1874" t="str">
        <f t="shared" si="902"/>
        <v/>
      </c>
      <c r="P1874" t="str">
        <f t="shared" si="903"/>
        <v/>
      </c>
      <c r="Q1874" t="str">
        <f t="shared" si="904"/>
        <v>Object</v>
      </c>
      <c r="R1874" t="str">
        <f t="shared" si="905"/>
        <v>"Agent"</v>
      </c>
      <c r="S1874" t="str">
        <f t="shared" si="906"/>
        <v>"PublicAuthority"</v>
      </c>
      <c r="T1874" t="str">
        <f t="shared" si="907"/>
        <v>"shortName"</v>
      </c>
      <c r="U1874" t="str">
        <f t="shared" si="908"/>
        <v>""</v>
      </c>
      <c r="V1874" t="str">
        <f t="shared" si="909"/>
        <v>"string"</v>
      </c>
      <c r="W1874">
        <f>IF($A1874="Implicit","",COUNTIFS($C$8:C1874,C1874,$A$8:A1874,"Explicit"))</f>
        <v>11</v>
      </c>
      <c r="X1874" t="str">
        <f t="shared" si="910"/>
        <v>"PublicAuthorities are Organizations of the state on public interests; such as customs"</v>
      </c>
      <c r="Y1874" t="str">
        <f t="shared" si="911"/>
        <v>"Short name of the Organization if any"</v>
      </c>
      <c r="Z1874" t="str">
        <f t="shared" si="912"/>
        <v>"false"</v>
      </c>
      <c r="AA1874" t="str">
        <f t="shared" si="913"/>
        <v>"false"</v>
      </c>
      <c r="AB1874" t="str">
        <f t="shared" si="914"/>
        <v>""</v>
      </c>
      <c r="AC1874" t="str">
        <f t="shared" si="915"/>
        <v>"https://onerecord.iata.org/ns/cargo#PublicAuthority"</v>
      </c>
      <c r="AD1874" t="str">
        <f t="shared" si="916"/>
        <v>"https://onerecord.iata.org/ns/cargo#shortName"</v>
      </c>
      <c r="AE1874" t="str">
        <f t="shared" si="917"/>
        <v>"http://www.w3.org/2001/XMLSchema#string"</v>
      </c>
      <c r="AF1874" t="str">
        <f t="shared" si="918"/>
        <v>"Agent","PublicAuthority","shortName","","string",11,"PublicAuthorities are Organizations of the state on public interests; such as customs","Short name of the Organization if any","false","false","","https://onerecord.iata.org/ns/cargo#PublicAuthority","https://onerecord.iata.org/ns/cargo#shortName","http://www.w3.org/2001/XMLSchema#string"</v>
      </c>
      <c r="AG1874" t="str">
        <f t="shared" si="919"/>
        <v>"Agent.PublicAuthority"</v>
      </c>
      <c r="AH1874" t="str">
        <f t="shared" si="920"/>
        <v>"shortName"</v>
      </c>
      <c r="AI1874" t="str">
        <f t="shared" si="921"/>
        <v>".string"</v>
      </c>
      <c r="AJ1874" t="str">
        <f t="shared" si="922"/>
        <v>""</v>
      </c>
      <c r="AK1874" t="str">
        <f t="shared" si="923"/>
        <v>"hasOne"</v>
      </c>
      <c r="AL1874" t="str">
        <f t="shared" si="924"/>
        <v>"Agent.PublicAuthority","shortName",".string","","hasOne"</v>
      </c>
      <c r="AN1874">
        <f>COUNTIF(View_conceptual!G:G,L1874)</f>
        <v>0</v>
      </c>
      <c r="AO1874">
        <f>COUNTIF(View_conceptual!H:H,L1874)+COUNTIF(View_conceptual!I:I,N1874)</f>
        <v>0</v>
      </c>
      <c r="AQ1874" t="str">
        <f t="shared" si="925"/>
        <v/>
      </c>
      <c r="AR1874" t="str">
        <f t="shared" si="926"/>
        <v/>
      </c>
      <c r="AT1874">
        <f>COUNTIF(View_full!G:G,L1874)</f>
        <v>1</v>
      </c>
      <c r="AU1874">
        <f>COUNTIF(View_full!H:H,L1874)+COUNTIF(View_full!I:I,N1874)</f>
        <v>0</v>
      </c>
      <c r="AV1874">
        <f>COUNTIFS(Property_Manual!$A$2:$A$1206,Raw!L1874,Property_Manual!$B$2:$B$1206,Raw!M1874,Property_Manual!$C$2:$C$1206,Raw!N1874,Property_Manual!$D$2:$D$1206,Raw!O1874,Property_Manual!$F$2:$F$1206,"x")</f>
        <v>0</v>
      </c>
      <c r="AW1874" t="str">
        <f t="shared" si="927"/>
        <v>"Agent","PublicAuthority","shortName","","string",11,"PublicAuthorities are Organizations of the state on public interests; such as customs","Short name of the Organization if any","false","false","","https://onerecord.iata.org/ns/cargo#PublicAuthority","https://onerecord.iata.org/ns/cargo#shortName","http://www.w3.org/2001/XMLSchema#string"</v>
      </c>
      <c r="AX1874" t="str">
        <f t="shared" si="928"/>
        <v/>
      </c>
      <c r="AY1874" t="str">
        <f t="shared" si="929"/>
        <v/>
      </c>
    </row>
    <row r="1875" spans="1:51" x14ac:dyDescent="0.2">
      <c r="A1875" s="5" t="s">
        <v>1255</v>
      </c>
      <c r="B1875" s="5" t="s">
        <v>1836</v>
      </c>
      <c r="C1875" s="5" t="s">
        <v>1132</v>
      </c>
      <c r="D1875" s="5" t="s">
        <v>40</v>
      </c>
      <c r="E1875" t="s">
        <v>1212</v>
      </c>
      <c r="F1875" s="5" t="s">
        <v>41</v>
      </c>
      <c r="I1875" t="s">
        <v>1133</v>
      </c>
      <c r="J1875" s="5" t="s">
        <v>42</v>
      </c>
      <c r="K1875" s="5"/>
      <c r="L1875" t="str">
        <f t="shared" si="899"/>
        <v>PublicAuthority</v>
      </c>
      <c r="M1875" t="str">
        <f t="shared" si="900"/>
        <v>events</v>
      </c>
      <c r="N1875" t="str">
        <f t="shared" si="901"/>
        <v>LogisticsEvent</v>
      </c>
      <c r="O1875" t="str">
        <f t="shared" si="902"/>
        <v/>
      </c>
      <c r="P1875" t="str">
        <f t="shared" si="903"/>
        <v/>
      </c>
      <c r="Q1875" t="str">
        <f t="shared" si="904"/>
        <v>Object</v>
      </c>
      <c r="R1875" t="str">
        <f t="shared" si="905"/>
        <v/>
      </c>
      <c r="S1875" t="str">
        <f t="shared" si="906"/>
        <v/>
      </c>
      <c r="T1875" t="str">
        <f t="shared" si="907"/>
        <v/>
      </c>
      <c r="U1875" t="str">
        <f t="shared" si="908"/>
        <v/>
      </c>
      <c r="V1875" t="str">
        <f t="shared" si="909"/>
        <v/>
      </c>
      <c r="W1875" t="str">
        <f>IF($A1875="Implicit","",COUNTIFS($C$8:C1875,C1875,$A$8:A1875,"Explicit"))</f>
        <v/>
      </c>
      <c r="X1875" t="str">
        <f t="shared" si="910"/>
        <v/>
      </c>
      <c r="Y1875" t="str">
        <f t="shared" si="911"/>
        <v/>
      </c>
      <c r="Z1875" t="str">
        <f t="shared" si="912"/>
        <v/>
      </c>
      <c r="AA1875" t="str">
        <f t="shared" si="913"/>
        <v/>
      </c>
      <c r="AB1875" t="str">
        <f t="shared" si="914"/>
        <v/>
      </c>
      <c r="AC1875" t="str">
        <f t="shared" si="915"/>
        <v/>
      </c>
      <c r="AD1875" t="str">
        <f t="shared" si="916"/>
        <v/>
      </c>
      <c r="AE1875" t="str">
        <f t="shared" si="917"/>
        <v/>
      </c>
      <c r="AF1875" t="str">
        <f t="shared" si="918"/>
        <v/>
      </c>
      <c r="AG1875" t="str">
        <f t="shared" si="919"/>
        <v>"Agent.PublicAuthority"</v>
      </c>
      <c r="AH1875" t="str">
        <f t="shared" si="920"/>
        <v>"events"</v>
      </c>
      <c r="AI1875" t="str">
        <f t="shared" si="921"/>
        <v>"Event.LogisticsEvent"</v>
      </c>
      <c r="AJ1875" t="str">
        <f t="shared" si="922"/>
        <v>""</v>
      </c>
      <c r="AK1875" t="str">
        <f t="shared" si="923"/>
        <v>"hasMany"</v>
      </c>
      <c r="AL1875" t="str">
        <f t="shared" si="924"/>
        <v>"Agent.PublicAuthority","events","Event.LogisticsEvent","","hasMany"</v>
      </c>
      <c r="AN1875">
        <f>COUNTIF(View_conceptual!G:G,L1875)</f>
        <v>0</v>
      </c>
      <c r="AO1875">
        <f>COUNTIF(View_conceptual!H:H,L1875)+COUNTIF(View_conceptual!I:I,N1875)</f>
        <v>0</v>
      </c>
      <c r="AQ1875" t="str">
        <f t="shared" si="925"/>
        <v/>
      </c>
      <c r="AR1875" t="str">
        <f t="shared" si="926"/>
        <v/>
      </c>
      <c r="AT1875">
        <f>COUNTIF(View_full!G:G,L1875)</f>
        <v>1</v>
      </c>
      <c r="AU1875">
        <f>COUNTIF(View_full!H:H,L1875)+COUNTIF(View_full!I:I,N1875)</f>
        <v>0</v>
      </c>
      <c r="AV1875">
        <f>COUNTIFS(Property_Manual!$A$2:$A$1206,Raw!L1875,Property_Manual!$B$2:$B$1206,Raw!M1875,Property_Manual!$C$2:$C$1206,Raw!N1875,Property_Manual!$D$2:$D$1206,Raw!O1875,Property_Manual!$F$2:$F$1206,"x")</f>
        <v>0</v>
      </c>
      <c r="AW1875" t="str">
        <f t="shared" si="927"/>
        <v/>
      </c>
      <c r="AX1875" t="str">
        <f t="shared" si="928"/>
        <v/>
      </c>
      <c r="AY1875" t="str">
        <f t="shared" si="929"/>
        <v/>
      </c>
    </row>
    <row r="1876" spans="1:51" x14ac:dyDescent="0.2">
      <c r="A1876" s="5" t="s">
        <v>1255</v>
      </c>
      <c r="B1876" s="5" t="s">
        <v>1836</v>
      </c>
      <c r="C1876" s="5" t="s">
        <v>1132</v>
      </c>
      <c r="D1876" s="5" t="s">
        <v>145</v>
      </c>
      <c r="E1876" t="s">
        <v>49</v>
      </c>
      <c r="F1876" s="5" t="s">
        <v>146</v>
      </c>
      <c r="I1876" t="s">
        <v>1133</v>
      </c>
      <c r="J1876" s="5" t="s">
        <v>147</v>
      </c>
      <c r="K1876" s="5"/>
      <c r="L1876" t="str">
        <f t="shared" si="899"/>
        <v>PublicAuthority</v>
      </c>
      <c r="M1876" t="str">
        <f t="shared" si="900"/>
        <v>otherIdentifiers</v>
      </c>
      <c r="N1876" t="str">
        <f t="shared" si="901"/>
        <v>OtherIdentifier</v>
      </c>
      <c r="O1876" t="str">
        <f t="shared" si="902"/>
        <v/>
      </c>
      <c r="P1876" t="str">
        <f t="shared" si="903"/>
        <v/>
      </c>
      <c r="Q1876" t="str">
        <f t="shared" si="904"/>
        <v>Object</v>
      </c>
      <c r="R1876" t="str">
        <f t="shared" si="905"/>
        <v/>
      </c>
      <c r="S1876" t="str">
        <f t="shared" si="906"/>
        <v/>
      </c>
      <c r="T1876" t="str">
        <f t="shared" si="907"/>
        <v/>
      </c>
      <c r="U1876" t="str">
        <f t="shared" si="908"/>
        <v/>
      </c>
      <c r="V1876" t="str">
        <f t="shared" si="909"/>
        <v/>
      </c>
      <c r="W1876" t="str">
        <f>IF($A1876="Implicit","",COUNTIFS($C$8:C1876,C1876,$A$8:A1876,"Explicit"))</f>
        <v/>
      </c>
      <c r="X1876" t="str">
        <f t="shared" si="910"/>
        <v/>
      </c>
      <c r="Y1876" t="str">
        <f t="shared" si="911"/>
        <v/>
      </c>
      <c r="Z1876" t="str">
        <f t="shared" si="912"/>
        <v/>
      </c>
      <c r="AA1876" t="str">
        <f t="shared" si="913"/>
        <v/>
      </c>
      <c r="AB1876" t="str">
        <f t="shared" si="914"/>
        <v/>
      </c>
      <c r="AC1876" t="str">
        <f t="shared" si="915"/>
        <v/>
      </c>
      <c r="AD1876" t="str">
        <f t="shared" si="916"/>
        <v/>
      </c>
      <c r="AE1876" t="str">
        <f t="shared" si="917"/>
        <v/>
      </c>
      <c r="AF1876" t="str">
        <f t="shared" si="918"/>
        <v/>
      </c>
      <c r="AG1876" t="str">
        <f t="shared" si="919"/>
        <v>"Agent.PublicAuthority"</v>
      </c>
      <c r="AH1876" t="str">
        <f t="shared" si="920"/>
        <v>"otherIdentifiers"</v>
      </c>
      <c r="AI1876" t="str">
        <f t="shared" si="921"/>
        <v>"Embedded.OtherIdentifier"</v>
      </c>
      <c r="AJ1876" t="str">
        <f t="shared" si="922"/>
        <v>""</v>
      </c>
      <c r="AK1876" t="str">
        <f t="shared" si="923"/>
        <v>"hasMany"</v>
      </c>
      <c r="AL1876" t="str">
        <f t="shared" si="924"/>
        <v>"Agent.PublicAuthority","otherIdentifiers","Embedded.OtherIdentifier","","hasMany"</v>
      </c>
      <c r="AN1876">
        <f>COUNTIF(View_conceptual!G:G,L1876)</f>
        <v>0</v>
      </c>
      <c r="AO1876">
        <f>COUNTIF(View_conceptual!H:H,L1876)+COUNTIF(View_conceptual!I:I,N1876)</f>
        <v>0</v>
      </c>
      <c r="AQ1876" t="str">
        <f t="shared" si="925"/>
        <v/>
      </c>
      <c r="AR1876" t="str">
        <f t="shared" si="926"/>
        <v/>
      </c>
      <c r="AT1876">
        <f>COUNTIF(View_full!G:G,L1876)</f>
        <v>1</v>
      </c>
      <c r="AU1876">
        <f>COUNTIF(View_full!H:H,L1876)+COUNTIF(View_full!I:I,N1876)</f>
        <v>0</v>
      </c>
      <c r="AV1876">
        <f>COUNTIFS(Property_Manual!$A$2:$A$1206,Raw!L1876,Property_Manual!$B$2:$B$1206,Raw!M1876,Property_Manual!$C$2:$C$1206,Raw!N1876,Property_Manual!$D$2:$D$1206,Raw!O1876,Property_Manual!$F$2:$F$1206,"x")</f>
        <v>0</v>
      </c>
      <c r="AW1876" t="str">
        <f t="shared" si="927"/>
        <v/>
      </c>
      <c r="AX1876" t="str">
        <f t="shared" si="928"/>
        <v/>
      </c>
      <c r="AY1876" t="str">
        <f t="shared" si="929"/>
        <v/>
      </c>
    </row>
    <row r="1877" spans="1:51" x14ac:dyDescent="0.2">
      <c r="A1877" s="5" t="s">
        <v>1254</v>
      </c>
      <c r="B1877" s="5" t="s">
        <v>1198</v>
      </c>
      <c r="C1877" s="5" t="s">
        <v>95</v>
      </c>
      <c r="D1877" s="5" t="s">
        <v>950</v>
      </c>
      <c r="E1877" t="s">
        <v>1198</v>
      </c>
      <c r="F1877" s="5" t="s">
        <v>82</v>
      </c>
      <c r="G1877">
        <v>1</v>
      </c>
      <c r="H1877" t="s">
        <v>94</v>
      </c>
      <c r="I1877" t="s">
        <v>1225</v>
      </c>
      <c r="J1877" s="5" t="s">
        <v>951</v>
      </c>
      <c r="K1877" s="5"/>
      <c r="L1877" t="str">
        <f t="shared" si="899"/>
        <v>Question</v>
      </c>
      <c r="M1877" t="str">
        <f t="shared" si="900"/>
        <v>answer</v>
      </c>
      <c r="N1877" t="str">
        <f t="shared" si="901"/>
        <v>Answer</v>
      </c>
      <c r="O1877" t="str">
        <f t="shared" si="902"/>
        <v>question</v>
      </c>
      <c r="P1877" t="str">
        <f t="shared" si="903"/>
        <v/>
      </c>
      <c r="Q1877" t="str">
        <f t="shared" si="904"/>
        <v>Object</v>
      </c>
      <c r="R1877" t="str">
        <f t="shared" si="905"/>
        <v>"Common"</v>
      </c>
      <c r="S1877" t="str">
        <f t="shared" si="906"/>
        <v>"Question"</v>
      </c>
      <c r="T1877" t="str">
        <f t="shared" si="907"/>
        <v>"answer"</v>
      </c>
      <c r="U1877" t="str">
        <f t="shared" si="908"/>
        <v>"Common"</v>
      </c>
      <c r="V1877" t="str">
        <f t="shared" si="909"/>
        <v>"Answer"</v>
      </c>
      <c r="W1877">
        <f>IF($A1877="Implicit","",COUNTIFS($C$8:C1877,C1877,$A$8:A1877,"Explicit"))</f>
        <v>1</v>
      </c>
      <c r="X1877" t="str">
        <f t="shared" si="910"/>
        <v>"Question as part of a CheckTemplate"</v>
      </c>
      <c r="Y1877" t="str">
        <f t="shared" si="911"/>
        <v>"Reference to the Answer to the Question"</v>
      </c>
      <c r="Z1877" t="str">
        <f t="shared" si="912"/>
        <v>"false"</v>
      </c>
      <c r="AA1877" t="str">
        <f t="shared" si="913"/>
        <v>"false"</v>
      </c>
      <c r="AB1877" t="str">
        <f t="shared" si="914"/>
        <v>""</v>
      </c>
      <c r="AC1877" t="str">
        <f t="shared" si="915"/>
        <v>"https://onerecord.iata.org/ns/cargo#Question"</v>
      </c>
      <c r="AD1877" t="str">
        <f t="shared" si="916"/>
        <v>"https://onerecord.iata.org/ns/cargo#answer"</v>
      </c>
      <c r="AE1877" t="str">
        <f t="shared" si="917"/>
        <v>"https://onerecord.iata.org/ns/cargo#Answer"</v>
      </c>
      <c r="AF1877" t="str">
        <f t="shared" si="918"/>
        <v>"Common","Question","answer","Common","Answer",1,"Question as part of a CheckTemplate","Reference to the Answer to the Question","false","false","","https://onerecord.iata.org/ns/cargo#Question","https://onerecord.iata.org/ns/cargo#answer","https://onerecord.iata.org/ns/cargo#Answer"</v>
      </c>
      <c r="AG1877" t="str">
        <f t="shared" si="919"/>
        <v>"Common.Question"</v>
      </c>
      <c r="AH1877" t="str">
        <f t="shared" si="920"/>
        <v>"answer"</v>
      </c>
      <c r="AI1877" t="str">
        <f t="shared" si="921"/>
        <v>"Common.Answer"</v>
      </c>
      <c r="AJ1877" t="str">
        <f t="shared" si="922"/>
        <v>"question"</v>
      </c>
      <c r="AK1877" t="str">
        <f t="shared" si="923"/>
        <v>"hasOne"</v>
      </c>
      <c r="AL1877" t="str">
        <f t="shared" si="924"/>
        <v>"Common.Question","answer","Common.Answer","question","hasOne"</v>
      </c>
      <c r="AN1877">
        <f>COUNTIF(View_conceptual!G:G,L1877)</f>
        <v>0</v>
      </c>
      <c r="AO1877">
        <f>COUNTIF(View_conceptual!H:H,L1877)+COUNTIF(View_conceptual!I:I,N1877)</f>
        <v>0</v>
      </c>
      <c r="AQ1877" t="str">
        <f t="shared" si="925"/>
        <v/>
      </c>
      <c r="AR1877" t="str">
        <f t="shared" si="926"/>
        <v/>
      </c>
      <c r="AT1877">
        <f>COUNTIF(View_full!G:G,L1877)</f>
        <v>1</v>
      </c>
      <c r="AU1877">
        <f>COUNTIF(View_full!H:H,L1877)+COUNTIF(View_full!I:I,N1877)</f>
        <v>2</v>
      </c>
      <c r="AV1877">
        <f>COUNTIFS(Property_Manual!$A$2:$A$1206,Raw!L1877,Property_Manual!$B$2:$B$1206,Raw!M1877,Property_Manual!$C$2:$C$1206,Raw!N1877,Property_Manual!$D$2:$D$1206,Raw!O1877,Property_Manual!$F$2:$F$1206,"x")</f>
        <v>1</v>
      </c>
      <c r="AW1877" t="str">
        <f t="shared" si="927"/>
        <v>"Common","Question","answer","Common","Answer",1,"Question as part of a CheckTemplate","Reference to the Answer to the Question","false","false","","https://onerecord.iata.org/ns/cargo#Question","https://onerecord.iata.org/ns/cargo#answer","https://onerecord.iata.org/ns/cargo#Answer"</v>
      </c>
      <c r="AX1877" t="str">
        <f t="shared" si="928"/>
        <v>"Common.Question","answer","Common.Answer","question","hasOne"</v>
      </c>
      <c r="AY1877" t="str">
        <f t="shared" si="929"/>
        <v>"Common.Question","answer","Common.Answer","question","hasOne"</v>
      </c>
    </row>
    <row r="1878" spans="1:51" x14ac:dyDescent="0.2">
      <c r="A1878" s="5" t="s">
        <v>1254</v>
      </c>
      <c r="B1878" s="5" t="s">
        <v>1198</v>
      </c>
      <c r="C1878" s="5" t="s">
        <v>95</v>
      </c>
      <c r="D1878" s="5" t="s">
        <v>952</v>
      </c>
      <c r="E1878" t="s">
        <v>1198</v>
      </c>
      <c r="F1878" s="5" t="s">
        <v>420</v>
      </c>
      <c r="G1878">
        <v>1</v>
      </c>
      <c r="H1878" t="s">
        <v>432</v>
      </c>
      <c r="I1878" t="s">
        <v>1225</v>
      </c>
      <c r="J1878" s="5" t="s">
        <v>953</v>
      </c>
      <c r="K1878" s="5"/>
      <c r="L1878" t="str">
        <f t="shared" si="899"/>
        <v>Question</v>
      </c>
      <c r="M1878" t="str">
        <f t="shared" si="900"/>
        <v>checkTemplate</v>
      </c>
      <c r="N1878" t="str">
        <f t="shared" si="901"/>
        <v>CheckTemplate</v>
      </c>
      <c r="O1878" t="str">
        <f t="shared" si="902"/>
        <v>questions</v>
      </c>
      <c r="P1878" t="str">
        <f t="shared" si="903"/>
        <v/>
      </c>
      <c r="Q1878" t="str">
        <f t="shared" si="904"/>
        <v>Object</v>
      </c>
      <c r="R1878" t="str">
        <f t="shared" si="905"/>
        <v>"Common"</v>
      </c>
      <c r="S1878" t="str">
        <f t="shared" si="906"/>
        <v>"Question"</v>
      </c>
      <c r="T1878" t="str">
        <f t="shared" si="907"/>
        <v>"checkTemplate"</v>
      </c>
      <c r="U1878" t="str">
        <f t="shared" si="908"/>
        <v>"Common"</v>
      </c>
      <c r="V1878" t="str">
        <f t="shared" si="909"/>
        <v>"CheckTemplate"</v>
      </c>
      <c r="W1878">
        <f>IF($A1878="Implicit","",COUNTIFS($C$8:C1878,C1878,$A$8:A1878,"Explicit"))</f>
        <v>2</v>
      </c>
      <c r="X1878" t="str">
        <f t="shared" si="910"/>
        <v>"Question as part of a CheckTemplate"</v>
      </c>
      <c r="Y1878" t="str">
        <f t="shared" si="911"/>
        <v>"Reference to the CheckTemplate the Question is from"</v>
      </c>
      <c r="Z1878" t="str">
        <f t="shared" si="912"/>
        <v>"false"</v>
      </c>
      <c r="AA1878" t="str">
        <f t="shared" si="913"/>
        <v>"false"</v>
      </c>
      <c r="AB1878" t="str">
        <f t="shared" si="914"/>
        <v>""</v>
      </c>
      <c r="AC1878" t="str">
        <f t="shared" si="915"/>
        <v>"https://onerecord.iata.org/ns/cargo#Question"</v>
      </c>
      <c r="AD1878" t="str">
        <f t="shared" si="916"/>
        <v>"https://onerecord.iata.org/ns/cargo#checkTemplate"</v>
      </c>
      <c r="AE1878" t="str">
        <f t="shared" si="917"/>
        <v>"https://onerecord.iata.org/ns/cargo#CheckTemplate"</v>
      </c>
      <c r="AF1878" t="str">
        <f t="shared" si="918"/>
        <v>"Common","Question","checkTemplate","Common","CheckTemplate",2,"Question as part of a CheckTemplate","Reference to the CheckTemplate the Question is from","false","false","","https://onerecord.iata.org/ns/cargo#Question","https://onerecord.iata.org/ns/cargo#checkTemplate","https://onerecord.iata.org/ns/cargo#CheckTemplate"</v>
      </c>
      <c r="AG1878" t="str">
        <f t="shared" si="919"/>
        <v>"Common.Question"</v>
      </c>
      <c r="AH1878" t="str">
        <f t="shared" si="920"/>
        <v>"checkTemplate"</v>
      </c>
      <c r="AI1878" t="str">
        <f t="shared" si="921"/>
        <v>"Common.CheckTemplate"</v>
      </c>
      <c r="AJ1878" t="str">
        <f t="shared" si="922"/>
        <v>"questions"</v>
      </c>
      <c r="AK1878" t="str">
        <f t="shared" si="923"/>
        <v>"hasOne"</v>
      </c>
      <c r="AL1878" t="str">
        <f t="shared" si="924"/>
        <v>"Common.Question","checkTemplate","Common.CheckTemplate","questions","hasOne"</v>
      </c>
      <c r="AN1878">
        <f>COUNTIF(View_conceptual!G:G,L1878)</f>
        <v>0</v>
      </c>
      <c r="AO1878">
        <f>COUNTIF(View_conceptual!H:H,L1878)+COUNTIF(View_conceptual!I:I,N1878)</f>
        <v>0</v>
      </c>
      <c r="AQ1878" t="str">
        <f t="shared" si="925"/>
        <v/>
      </c>
      <c r="AR1878" t="str">
        <f t="shared" si="926"/>
        <v/>
      </c>
      <c r="AT1878">
        <f>COUNTIF(View_full!G:G,L1878)</f>
        <v>1</v>
      </c>
      <c r="AU1878">
        <f>COUNTIF(View_full!H:H,L1878)+COUNTIF(View_full!I:I,N1878)</f>
        <v>2</v>
      </c>
      <c r="AV1878">
        <f>COUNTIFS(Property_Manual!$A$2:$A$1206,Raw!L1878,Property_Manual!$B$2:$B$1206,Raw!M1878,Property_Manual!$C$2:$C$1206,Raw!N1878,Property_Manual!$D$2:$D$1206,Raw!O1878,Property_Manual!$F$2:$F$1206,"x")</f>
        <v>1</v>
      </c>
      <c r="AW1878" t="str">
        <f t="shared" si="927"/>
        <v>"Common","Question","checkTemplate","Common","CheckTemplate",2,"Question as part of a CheckTemplate","Reference to the CheckTemplate the Question is from","false","false","","https://onerecord.iata.org/ns/cargo#Question","https://onerecord.iata.org/ns/cargo#checkTemplate","https://onerecord.iata.org/ns/cargo#CheckTemplate"</v>
      </c>
      <c r="AX1878" t="str">
        <f t="shared" si="928"/>
        <v>"Common.Question","checkTemplate","Common.CheckTemplate","questions","hasOne"</v>
      </c>
      <c r="AY1878" t="str">
        <f t="shared" si="929"/>
        <v>"Common.Question","checkTemplate","Common.CheckTemplate","questions","hasOne"</v>
      </c>
    </row>
    <row r="1879" spans="1:51" x14ac:dyDescent="0.2">
      <c r="A1879" s="5" t="s">
        <v>1255</v>
      </c>
      <c r="B1879" s="5" t="s">
        <v>1198</v>
      </c>
      <c r="C1879" s="5" t="s">
        <v>95</v>
      </c>
      <c r="D1879" s="5" t="s">
        <v>950</v>
      </c>
      <c r="E1879" t="s">
        <v>1198</v>
      </c>
      <c r="F1879" s="5" t="s">
        <v>82</v>
      </c>
      <c r="G1879">
        <v>1</v>
      </c>
      <c r="H1879" t="s">
        <v>94</v>
      </c>
      <c r="I1879" t="s">
        <v>1225</v>
      </c>
      <c r="J1879" s="5" t="s">
        <v>951</v>
      </c>
      <c r="K1879" s="5"/>
      <c r="L1879" t="str">
        <f t="shared" si="899"/>
        <v>Question</v>
      </c>
      <c r="M1879" t="str">
        <f t="shared" si="900"/>
        <v>answer</v>
      </c>
      <c r="N1879" t="str">
        <f t="shared" si="901"/>
        <v>Answer</v>
      </c>
      <c r="O1879" t="str">
        <f t="shared" si="902"/>
        <v>question</v>
      </c>
      <c r="P1879" t="str">
        <f t="shared" si="903"/>
        <v/>
      </c>
      <c r="Q1879" t="str">
        <f t="shared" si="904"/>
        <v>Object</v>
      </c>
      <c r="R1879" t="str">
        <f t="shared" si="905"/>
        <v/>
      </c>
      <c r="S1879" t="str">
        <f t="shared" si="906"/>
        <v/>
      </c>
      <c r="T1879" t="str">
        <f t="shared" si="907"/>
        <v/>
      </c>
      <c r="U1879" t="str">
        <f t="shared" si="908"/>
        <v/>
      </c>
      <c r="V1879" t="str">
        <f t="shared" si="909"/>
        <v/>
      </c>
      <c r="W1879" t="str">
        <f>IF($A1879="Implicit","",COUNTIFS($C$8:C1879,C1879,$A$8:A1879,"Explicit"))</f>
        <v/>
      </c>
      <c r="X1879" t="str">
        <f t="shared" si="910"/>
        <v/>
      </c>
      <c r="Y1879" t="str">
        <f t="shared" si="911"/>
        <v/>
      </c>
      <c r="Z1879" t="str">
        <f t="shared" si="912"/>
        <v/>
      </c>
      <c r="AA1879" t="str">
        <f t="shared" si="913"/>
        <v/>
      </c>
      <c r="AB1879" t="str">
        <f t="shared" si="914"/>
        <v/>
      </c>
      <c r="AC1879" t="str">
        <f t="shared" si="915"/>
        <v/>
      </c>
      <c r="AD1879" t="str">
        <f t="shared" si="916"/>
        <v/>
      </c>
      <c r="AE1879" t="str">
        <f t="shared" si="917"/>
        <v/>
      </c>
      <c r="AF1879" t="str">
        <f t="shared" si="918"/>
        <v/>
      </c>
      <c r="AG1879" t="str">
        <f t="shared" si="919"/>
        <v>"Common.Question"</v>
      </c>
      <c r="AH1879" t="str">
        <f t="shared" si="920"/>
        <v>"answer"</v>
      </c>
      <c r="AI1879" t="str">
        <f t="shared" si="921"/>
        <v>"Common.Answer"</v>
      </c>
      <c r="AJ1879" t="str">
        <f t="shared" si="922"/>
        <v>"question"</v>
      </c>
      <c r="AK1879" t="str">
        <f t="shared" si="923"/>
        <v>"hasOne"</v>
      </c>
      <c r="AL1879" t="str">
        <f t="shared" si="924"/>
        <v>"Common.Question","answer","Common.Answer","question","hasOne"</v>
      </c>
      <c r="AN1879">
        <f>COUNTIF(View_conceptual!G:G,L1879)</f>
        <v>0</v>
      </c>
      <c r="AO1879">
        <f>COUNTIF(View_conceptual!H:H,L1879)+COUNTIF(View_conceptual!I:I,N1879)</f>
        <v>0</v>
      </c>
      <c r="AQ1879" t="str">
        <f t="shared" si="925"/>
        <v/>
      </c>
      <c r="AR1879" t="str">
        <f t="shared" si="926"/>
        <v/>
      </c>
      <c r="AT1879">
        <f>COUNTIF(View_full!G:G,L1879)</f>
        <v>1</v>
      </c>
      <c r="AU1879">
        <f>COUNTIF(View_full!H:H,L1879)+COUNTIF(View_full!I:I,N1879)</f>
        <v>2</v>
      </c>
      <c r="AV1879">
        <f>COUNTIFS(Property_Manual!$A$2:$A$1206,Raw!L1879,Property_Manual!$B$2:$B$1206,Raw!M1879,Property_Manual!$C$2:$C$1206,Raw!N1879,Property_Manual!$D$2:$D$1206,Raw!O1879,Property_Manual!$F$2:$F$1206,"x")</f>
        <v>1</v>
      </c>
      <c r="AW1879" t="str">
        <f t="shared" si="927"/>
        <v/>
      </c>
      <c r="AX1879" t="str">
        <f t="shared" si="928"/>
        <v>"Common.Question","answer","Common.Answer","question","hasOne"</v>
      </c>
      <c r="AY1879" t="str">
        <f t="shared" si="929"/>
        <v>"Common.Question","answer","Common.Answer","question","hasOne"</v>
      </c>
    </row>
    <row r="1880" spans="1:51" x14ac:dyDescent="0.2">
      <c r="A1880" s="5" t="s">
        <v>1255</v>
      </c>
      <c r="B1880" s="5" t="s">
        <v>1198</v>
      </c>
      <c r="C1880" s="5" t="s">
        <v>95</v>
      </c>
      <c r="D1880" s="5" t="s">
        <v>952</v>
      </c>
      <c r="E1880" t="s">
        <v>1198</v>
      </c>
      <c r="F1880" s="5" t="s">
        <v>420</v>
      </c>
      <c r="G1880">
        <v>1</v>
      </c>
      <c r="H1880" t="s">
        <v>432</v>
      </c>
      <c r="I1880" t="s">
        <v>1225</v>
      </c>
      <c r="J1880" s="5" t="s">
        <v>953</v>
      </c>
      <c r="K1880" s="5"/>
      <c r="L1880" t="str">
        <f t="shared" si="899"/>
        <v>Question</v>
      </c>
      <c r="M1880" t="str">
        <f t="shared" si="900"/>
        <v>checkTemplate</v>
      </c>
      <c r="N1880" t="str">
        <f t="shared" si="901"/>
        <v>CheckTemplate</v>
      </c>
      <c r="O1880" t="str">
        <f t="shared" si="902"/>
        <v>questions</v>
      </c>
      <c r="P1880" t="str">
        <f t="shared" si="903"/>
        <v/>
      </c>
      <c r="Q1880" t="str">
        <f t="shared" si="904"/>
        <v>Object</v>
      </c>
      <c r="R1880" t="str">
        <f t="shared" si="905"/>
        <v/>
      </c>
      <c r="S1880" t="str">
        <f t="shared" si="906"/>
        <v/>
      </c>
      <c r="T1880" t="str">
        <f t="shared" si="907"/>
        <v/>
      </c>
      <c r="U1880" t="str">
        <f t="shared" si="908"/>
        <v/>
      </c>
      <c r="V1880" t="str">
        <f t="shared" si="909"/>
        <v/>
      </c>
      <c r="W1880" t="str">
        <f>IF($A1880="Implicit","",COUNTIFS($C$8:C1880,C1880,$A$8:A1880,"Explicit"))</f>
        <v/>
      </c>
      <c r="X1880" t="str">
        <f t="shared" si="910"/>
        <v/>
      </c>
      <c r="Y1880" t="str">
        <f t="shared" si="911"/>
        <v/>
      </c>
      <c r="Z1880" t="str">
        <f t="shared" si="912"/>
        <v/>
      </c>
      <c r="AA1880" t="str">
        <f t="shared" si="913"/>
        <v/>
      </c>
      <c r="AB1880" t="str">
        <f t="shared" si="914"/>
        <v/>
      </c>
      <c r="AC1880" t="str">
        <f t="shared" si="915"/>
        <v/>
      </c>
      <c r="AD1880" t="str">
        <f t="shared" si="916"/>
        <v/>
      </c>
      <c r="AE1880" t="str">
        <f t="shared" si="917"/>
        <v/>
      </c>
      <c r="AF1880" t="str">
        <f t="shared" si="918"/>
        <v/>
      </c>
      <c r="AG1880" t="str">
        <f t="shared" si="919"/>
        <v>"Common.Question"</v>
      </c>
      <c r="AH1880" t="str">
        <f t="shared" si="920"/>
        <v>"checkTemplate"</v>
      </c>
      <c r="AI1880" t="str">
        <f t="shared" si="921"/>
        <v>"Common.CheckTemplate"</v>
      </c>
      <c r="AJ1880" t="str">
        <f t="shared" si="922"/>
        <v>"questions"</v>
      </c>
      <c r="AK1880" t="str">
        <f t="shared" si="923"/>
        <v>"hasOne"</v>
      </c>
      <c r="AL1880" t="str">
        <f t="shared" si="924"/>
        <v>"Common.Question","checkTemplate","Common.CheckTemplate","questions","hasOne"</v>
      </c>
      <c r="AN1880">
        <f>COUNTIF(View_conceptual!G:G,L1880)</f>
        <v>0</v>
      </c>
      <c r="AO1880">
        <f>COUNTIF(View_conceptual!H:H,L1880)+COUNTIF(View_conceptual!I:I,N1880)</f>
        <v>0</v>
      </c>
      <c r="AQ1880" t="str">
        <f t="shared" si="925"/>
        <v/>
      </c>
      <c r="AR1880" t="str">
        <f t="shared" si="926"/>
        <v/>
      </c>
      <c r="AT1880">
        <f>COUNTIF(View_full!G:G,L1880)</f>
        <v>1</v>
      </c>
      <c r="AU1880">
        <f>COUNTIF(View_full!H:H,L1880)+COUNTIF(View_full!I:I,N1880)</f>
        <v>2</v>
      </c>
      <c r="AV1880">
        <f>COUNTIFS(Property_Manual!$A$2:$A$1206,Raw!L1880,Property_Manual!$B$2:$B$1206,Raw!M1880,Property_Manual!$C$2:$C$1206,Raw!N1880,Property_Manual!$D$2:$D$1206,Raw!O1880,Property_Manual!$F$2:$F$1206,"x")</f>
        <v>1</v>
      </c>
      <c r="AW1880" t="str">
        <f t="shared" si="927"/>
        <v/>
      </c>
      <c r="AX1880" t="str">
        <f t="shared" si="928"/>
        <v>"Common.Question","checkTemplate","Common.CheckTemplate","questions","hasOne"</v>
      </c>
      <c r="AY1880" t="str">
        <f t="shared" si="929"/>
        <v>"Common.Question","checkTemplate","Common.CheckTemplate","questions","hasOne"</v>
      </c>
    </row>
    <row r="1881" spans="1:51" x14ac:dyDescent="0.2">
      <c r="A1881" s="5" t="s">
        <v>1254</v>
      </c>
      <c r="B1881" s="5" t="s">
        <v>1198</v>
      </c>
      <c r="C1881" s="5" t="s">
        <v>95</v>
      </c>
      <c r="D1881" s="5" t="s">
        <v>38</v>
      </c>
      <c r="E1881" t="s">
        <v>1209</v>
      </c>
      <c r="F1881" s="5" t="s">
        <v>23</v>
      </c>
      <c r="H1881" t="s">
        <v>415</v>
      </c>
      <c r="I1881" t="s">
        <v>1225</v>
      </c>
      <c r="J1881" s="5" t="s">
        <v>39</v>
      </c>
      <c r="K1881" s="5"/>
      <c r="L1881" t="str">
        <f t="shared" si="899"/>
        <v>Question</v>
      </c>
      <c r="M1881" t="str">
        <f t="shared" si="900"/>
        <v>checks</v>
      </c>
      <c r="N1881" t="str">
        <f t="shared" si="901"/>
        <v>Check</v>
      </c>
      <c r="O1881" t="str">
        <f t="shared" si="902"/>
        <v>checkedObject</v>
      </c>
      <c r="P1881" t="str">
        <f t="shared" si="903"/>
        <v/>
      </c>
      <c r="Q1881" t="str">
        <f t="shared" si="904"/>
        <v>Object</v>
      </c>
      <c r="R1881" t="str">
        <f t="shared" si="905"/>
        <v>"Common"</v>
      </c>
      <c r="S1881" t="str">
        <f t="shared" si="906"/>
        <v>"Question"</v>
      </c>
      <c r="T1881" t="str">
        <f t="shared" si="907"/>
        <v>"checks"</v>
      </c>
      <c r="U1881" t="str">
        <f t="shared" si="908"/>
        <v>"Action"</v>
      </c>
      <c r="V1881" t="str">
        <f t="shared" si="909"/>
        <v>"Check"</v>
      </c>
      <c r="W1881">
        <f>IF($A1881="Implicit","",COUNTIFS($C$8:C1881,C1881,$A$8:A1881,"Explicit"))</f>
        <v>3</v>
      </c>
      <c r="X1881" t="str">
        <f t="shared" si="910"/>
        <v>"Question as part of a CheckTemplate"</v>
      </c>
      <c r="Y1881" t="str">
        <f t="shared" si="911"/>
        <v>"References to the CheckActions performed on the object"</v>
      </c>
      <c r="Z1881" t="str">
        <f t="shared" si="912"/>
        <v>"true"</v>
      </c>
      <c r="AA1881" t="str">
        <f t="shared" si="913"/>
        <v>"false"</v>
      </c>
      <c r="AB1881" t="str">
        <f t="shared" si="914"/>
        <v>""</v>
      </c>
      <c r="AC1881" t="str">
        <f t="shared" si="915"/>
        <v>"https://onerecord.iata.org/ns/cargo#Question"</v>
      </c>
      <c r="AD1881" t="str">
        <f t="shared" si="916"/>
        <v>"https://onerecord.iata.org/ns/cargo#checks"</v>
      </c>
      <c r="AE1881" t="str">
        <f t="shared" si="917"/>
        <v>"https://onerecord.iata.org/ns/cargo#Check"</v>
      </c>
      <c r="AF1881" t="str">
        <f t="shared" si="918"/>
        <v>"Common","Question","checks","Action","Check",3,"Question as part of a CheckTemplate","References to the CheckActions performed on the object","true","false","","https://onerecord.iata.org/ns/cargo#Question","https://onerecord.iata.org/ns/cargo#checks","https://onerecord.iata.org/ns/cargo#Check"</v>
      </c>
      <c r="AG1881" t="str">
        <f t="shared" si="919"/>
        <v>"Common.Question"</v>
      </c>
      <c r="AH1881" t="str">
        <f t="shared" si="920"/>
        <v>"checks"</v>
      </c>
      <c r="AI1881" t="str">
        <f t="shared" si="921"/>
        <v>"Action.Check"</v>
      </c>
      <c r="AJ1881" t="str">
        <f t="shared" si="922"/>
        <v>"checkedObject"</v>
      </c>
      <c r="AK1881" t="str">
        <f t="shared" si="923"/>
        <v>"hasMany"</v>
      </c>
      <c r="AL1881" t="str">
        <f t="shared" si="924"/>
        <v>"Common.Question","checks","Action.Check","checkedObject","hasMany"</v>
      </c>
      <c r="AN1881">
        <f>COUNTIF(View_conceptual!G:G,L1881)</f>
        <v>0</v>
      </c>
      <c r="AO1881">
        <f>COUNTIF(View_conceptual!H:H,L1881)+COUNTIF(View_conceptual!I:I,N1881)</f>
        <v>0</v>
      </c>
      <c r="AQ1881" t="str">
        <f t="shared" si="925"/>
        <v/>
      </c>
      <c r="AR1881" t="str">
        <f t="shared" si="926"/>
        <v/>
      </c>
      <c r="AT1881">
        <f>COUNTIF(View_full!G:G,L1881)</f>
        <v>1</v>
      </c>
      <c r="AU1881">
        <f>COUNTIF(View_full!H:H,L1881)+COUNTIF(View_full!I:I,N1881)</f>
        <v>1</v>
      </c>
      <c r="AV1881">
        <f>COUNTIFS(Property_Manual!$A$2:$A$1206,Raw!L1881,Property_Manual!$B$2:$B$1206,Raw!M1881,Property_Manual!$C$2:$C$1206,Raw!N1881,Property_Manual!$D$2:$D$1206,Raw!O1881,Property_Manual!$F$2:$F$1206,"x")</f>
        <v>0</v>
      </c>
      <c r="AW1881" t="str">
        <f t="shared" si="927"/>
        <v>"Common","Question","checks","Action","Check",3,"Question as part of a CheckTemplate","References to the CheckActions performed on the object","true","false","","https://onerecord.iata.org/ns/cargo#Question","https://onerecord.iata.org/ns/cargo#checks","https://onerecord.iata.org/ns/cargo#Check"</v>
      </c>
      <c r="AX1881" t="str">
        <f t="shared" si="928"/>
        <v/>
      </c>
      <c r="AY1881" t="str">
        <f t="shared" si="929"/>
        <v/>
      </c>
    </row>
    <row r="1882" spans="1:51" x14ac:dyDescent="0.2">
      <c r="A1882" s="5" t="s">
        <v>1254</v>
      </c>
      <c r="B1882" s="5" t="s">
        <v>1198</v>
      </c>
      <c r="C1882" s="5" t="s">
        <v>95</v>
      </c>
      <c r="D1882" s="5" t="s">
        <v>43</v>
      </c>
      <c r="E1882" t="s">
        <v>1198</v>
      </c>
      <c r="F1882" s="5" t="s">
        <v>44</v>
      </c>
      <c r="H1882" t="s">
        <v>654</v>
      </c>
      <c r="I1882" t="s">
        <v>1225</v>
      </c>
      <c r="J1882" s="5" t="s">
        <v>45</v>
      </c>
      <c r="K1882" s="5"/>
      <c r="L1882" t="str">
        <f t="shared" si="899"/>
        <v>Question</v>
      </c>
      <c r="M1882" t="str">
        <f t="shared" si="900"/>
        <v>externalReferences</v>
      </c>
      <c r="N1882" t="str">
        <f t="shared" si="901"/>
        <v>ExternalReference</v>
      </c>
      <c r="O1882" t="str">
        <f t="shared" si="902"/>
        <v>referenceForObjects</v>
      </c>
      <c r="P1882" t="str">
        <f t="shared" si="903"/>
        <v/>
      </c>
      <c r="Q1882" t="str">
        <f t="shared" si="904"/>
        <v>Object</v>
      </c>
      <c r="R1882" t="str">
        <f t="shared" si="905"/>
        <v>"Common"</v>
      </c>
      <c r="S1882" t="str">
        <f t="shared" si="906"/>
        <v>"Question"</v>
      </c>
      <c r="T1882" t="str">
        <f t="shared" si="907"/>
        <v>"externalReferences"</v>
      </c>
      <c r="U1882" t="str">
        <f t="shared" si="908"/>
        <v>"Common"</v>
      </c>
      <c r="V1882" t="str">
        <f t="shared" si="909"/>
        <v>"ExternalReference"</v>
      </c>
      <c r="W1882">
        <f>IF($A1882="Implicit","",COUNTIFS($C$8:C1882,C1882,$A$8:A1882,"Explicit"))</f>
        <v>4</v>
      </c>
      <c r="X1882" t="str">
        <f t="shared" si="910"/>
        <v>"Question as part of a CheckTemplate"</v>
      </c>
      <c r="Y1882" t="str">
        <f t="shared" si="911"/>
        <v>"References to all associated ExternalReferences"</v>
      </c>
      <c r="Z1882" t="str">
        <f t="shared" si="912"/>
        <v>"true"</v>
      </c>
      <c r="AA1882" t="str">
        <f t="shared" si="913"/>
        <v>"false"</v>
      </c>
      <c r="AB1882" t="str">
        <f t="shared" si="914"/>
        <v>""</v>
      </c>
      <c r="AC1882" t="str">
        <f t="shared" si="915"/>
        <v>"https://onerecord.iata.org/ns/cargo#Question"</v>
      </c>
      <c r="AD1882" t="str">
        <f t="shared" si="916"/>
        <v>"https://onerecord.iata.org/ns/cargo#externalReferences"</v>
      </c>
      <c r="AE1882" t="str">
        <f t="shared" si="917"/>
        <v>"https://onerecord.iata.org/ns/cargo#ExternalReference"</v>
      </c>
      <c r="AF1882" t="str">
        <f t="shared" si="918"/>
        <v>"Common","Question","externalReferences","Common","ExternalReference",4,"Question as part of a CheckTemplate","References to all associated ExternalReferences","true","false","","https://onerecord.iata.org/ns/cargo#Question","https://onerecord.iata.org/ns/cargo#externalReferences","https://onerecord.iata.org/ns/cargo#ExternalReference"</v>
      </c>
      <c r="AG1882" t="str">
        <f t="shared" si="919"/>
        <v>"Common.Question"</v>
      </c>
      <c r="AH1882" t="str">
        <f t="shared" si="920"/>
        <v>"externalReferences"</v>
      </c>
      <c r="AI1882" t="str">
        <f t="shared" si="921"/>
        <v>"Common.ExternalReference"</v>
      </c>
      <c r="AJ1882" t="str">
        <f t="shared" si="922"/>
        <v>"referenceForObjects"</v>
      </c>
      <c r="AK1882" t="str">
        <f t="shared" si="923"/>
        <v>"hasMany"</v>
      </c>
      <c r="AL1882" t="str">
        <f t="shared" si="924"/>
        <v>"Common.Question","externalReferences","Common.ExternalReference","referenceForObjects","hasMany"</v>
      </c>
      <c r="AN1882">
        <f>COUNTIF(View_conceptual!G:G,L1882)</f>
        <v>0</v>
      </c>
      <c r="AO1882">
        <f>COUNTIF(View_conceptual!H:H,L1882)+COUNTIF(View_conceptual!I:I,N1882)</f>
        <v>0</v>
      </c>
      <c r="AQ1882" t="str">
        <f t="shared" si="925"/>
        <v/>
      </c>
      <c r="AR1882" t="str">
        <f t="shared" si="926"/>
        <v/>
      </c>
      <c r="AT1882">
        <f>COUNTIF(View_full!G:G,L1882)</f>
        <v>1</v>
      </c>
      <c r="AU1882">
        <f>COUNTIF(View_full!H:H,L1882)+COUNTIF(View_full!I:I,N1882)</f>
        <v>1</v>
      </c>
      <c r="AV1882">
        <f>COUNTIFS(Property_Manual!$A$2:$A$1206,Raw!L1882,Property_Manual!$B$2:$B$1206,Raw!M1882,Property_Manual!$C$2:$C$1206,Raw!N1882,Property_Manual!$D$2:$D$1206,Raw!O1882,Property_Manual!$F$2:$F$1206,"x")</f>
        <v>0</v>
      </c>
      <c r="AW1882" t="str">
        <f t="shared" si="927"/>
        <v>"Common","Question","externalReferences","Common","ExternalReference",4,"Question as part of a CheckTemplate","References to all associated ExternalReferences","true","false","","https://onerecord.iata.org/ns/cargo#Question","https://onerecord.iata.org/ns/cargo#externalReferences","https://onerecord.iata.org/ns/cargo#ExternalReference"</v>
      </c>
      <c r="AX1882" t="str">
        <f t="shared" si="928"/>
        <v/>
      </c>
      <c r="AY1882" t="str">
        <f t="shared" si="929"/>
        <v/>
      </c>
    </row>
    <row r="1883" spans="1:51" x14ac:dyDescent="0.2">
      <c r="A1883" s="5" t="s">
        <v>1255</v>
      </c>
      <c r="B1883" s="5" t="s">
        <v>1198</v>
      </c>
      <c r="C1883" s="5" t="s">
        <v>95</v>
      </c>
      <c r="D1883" s="5" t="s">
        <v>38</v>
      </c>
      <c r="E1883" t="s">
        <v>1209</v>
      </c>
      <c r="F1883" s="5" t="s">
        <v>23</v>
      </c>
      <c r="H1883" t="s">
        <v>415</v>
      </c>
      <c r="I1883" t="s">
        <v>1225</v>
      </c>
      <c r="J1883" s="5" t="s">
        <v>39</v>
      </c>
      <c r="K1883" s="5"/>
      <c r="L1883" t="str">
        <f t="shared" si="899"/>
        <v>Question</v>
      </c>
      <c r="M1883" t="str">
        <f t="shared" si="900"/>
        <v>checks</v>
      </c>
      <c r="N1883" t="str">
        <f t="shared" si="901"/>
        <v>Check</v>
      </c>
      <c r="O1883" t="str">
        <f t="shared" si="902"/>
        <v>checkedObject</v>
      </c>
      <c r="P1883" t="str">
        <f t="shared" si="903"/>
        <v/>
      </c>
      <c r="Q1883" t="str">
        <f t="shared" si="904"/>
        <v>Object</v>
      </c>
      <c r="R1883" t="str">
        <f t="shared" si="905"/>
        <v/>
      </c>
      <c r="S1883" t="str">
        <f t="shared" si="906"/>
        <v/>
      </c>
      <c r="T1883" t="str">
        <f t="shared" si="907"/>
        <v/>
      </c>
      <c r="U1883" t="str">
        <f t="shared" si="908"/>
        <v/>
      </c>
      <c r="V1883" t="str">
        <f t="shared" si="909"/>
        <v/>
      </c>
      <c r="W1883" t="str">
        <f>IF($A1883="Implicit","",COUNTIFS($C$8:C1883,C1883,$A$8:A1883,"Explicit"))</f>
        <v/>
      </c>
      <c r="X1883" t="str">
        <f t="shared" si="910"/>
        <v/>
      </c>
      <c r="Y1883" t="str">
        <f t="shared" si="911"/>
        <v/>
      </c>
      <c r="Z1883" t="str">
        <f t="shared" si="912"/>
        <v/>
      </c>
      <c r="AA1883" t="str">
        <f t="shared" si="913"/>
        <v/>
      </c>
      <c r="AB1883" t="str">
        <f t="shared" si="914"/>
        <v/>
      </c>
      <c r="AC1883" t="str">
        <f t="shared" si="915"/>
        <v/>
      </c>
      <c r="AD1883" t="str">
        <f t="shared" si="916"/>
        <v/>
      </c>
      <c r="AE1883" t="str">
        <f t="shared" si="917"/>
        <v/>
      </c>
      <c r="AF1883" t="str">
        <f t="shared" si="918"/>
        <v/>
      </c>
      <c r="AG1883" t="str">
        <f t="shared" si="919"/>
        <v>"Common.Question"</v>
      </c>
      <c r="AH1883" t="str">
        <f t="shared" si="920"/>
        <v>"checks"</v>
      </c>
      <c r="AI1883" t="str">
        <f t="shared" si="921"/>
        <v>"Action.Check"</v>
      </c>
      <c r="AJ1883" t="str">
        <f t="shared" si="922"/>
        <v>"checkedObject"</v>
      </c>
      <c r="AK1883" t="str">
        <f t="shared" si="923"/>
        <v>"hasMany"</v>
      </c>
      <c r="AL1883" t="str">
        <f t="shared" si="924"/>
        <v>"Common.Question","checks","Action.Check","checkedObject","hasMany"</v>
      </c>
      <c r="AN1883">
        <f>COUNTIF(View_conceptual!G:G,L1883)</f>
        <v>0</v>
      </c>
      <c r="AO1883">
        <f>COUNTIF(View_conceptual!H:H,L1883)+COUNTIF(View_conceptual!I:I,N1883)</f>
        <v>0</v>
      </c>
      <c r="AQ1883" t="str">
        <f t="shared" si="925"/>
        <v/>
      </c>
      <c r="AR1883" t="str">
        <f t="shared" si="926"/>
        <v/>
      </c>
      <c r="AT1883">
        <f>COUNTIF(View_full!G:G,L1883)</f>
        <v>1</v>
      </c>
      <c r="AU1883">
        <f>COUNTIF(View_full!H:H,L1883)+COUNTIF(View_full!I:I,N1883)</f>
        <v>1</v>
      </c>
      <c r="AV1883">
        <f>COUNTIFS(Property_Manual!$A$2:$A$1206,Raw!L1883,Property_Manual!$B$2:$B$1206,Raw!M1883,Property_Manual!$C$2:$C$1206,Raw!N1883,Property_Manual!$D$2:$D$1206,Raw!O1883,Property_Manual!$F$2:$F$1206,"x")</f>
        <v>0</v>
      </c>
      <c r="AW1883" t="str">
        <f t="shared" si="927"/>
        <v/>
      </c>
      <c r="AX1883" t="str">
        <f t="shared" si="928"/>
        <v/>
      </c>
      <c r="AY1883" t="str">
        <f t="shared" si="929"/>
        <v/>
      </c>
    </row>
    <row r="1884" spans="1:51" x14ac:dyDescent="0.2">
      <c r="A1884" s="5" t="s">
        <v>1255</v>
      </c>
      <c r="B1884" s="5" t="s">
        <v>1198</v>
      </c>
      <c r="C1884" s="5" t="s">
        <v>95</v>
      </c>
      <c r="D1884" s="5" t="s">
        <v>43</v>
      </c>
      <c r="E1884" t="s">
        <v>1198</v>
      </c>
      <c r="F1884" s="5" t="s">
        <v>44</v>
      </c>
      <c r="H1884" t="s">
        <v>654</v>
      </c>
      <c r="I1884" t="s">
        <v>1225</v>
      </c>
      <c r="J1884" s="5" t="s">
        <v>45</v>
      </c>
      <c r="K1884" s="5"/>
      <c r="L1884" t="str">
        <f t="shared" si="899"/>
        <v>Question</v>
      </c>
      <c r="M1884" t="str">
        <f t="shared" si="900"/>
        <v>externalReferences</v>
      </c>
      <c r="N1884" t="str">
        <f t="shared" si="901"/>
        <v>ExternalReference</v>
      </c>
      <c r="O1884" t="str">
        <f t="shared" si="902"/>
        <v>referenceForObjects</v>
      </c>
      <c r="P1884" t="str">
        <f t="shared" si="903"/>
        <v/>
      </c>
      <c r="Q1884" t="str">
        <f t="shared" si="904"/>
        <v>Object</v>
      </c>
      <c r="R1884" t="str">
        <f t="shared" si="905"/>
        <v/>
      </c>
      <c r="S1884" t="str">
        <f t="shared" si="906"/>
        <v/>
      </c>
      <c r="T1884" t="str">
        <f t="shared" si="907"/>
        <v/>
      </c>
      <c r="U1884" t="str">
        <f t="shared" si="908"/>
        <v/>
      </c>
      <c r="V1884" t="str">
        <f t="shared" si="909"/>
        <v/>
      </c>
      <c r="W1884" t="str">
        <f>IF($A1884="Implicit","",COUNTIFS($C$8:C1884,C1884,$A$8:A1884,"Explicit"))</f>
        <v/>
      </c>
      <c r="X1884" t="str">
        <f t="shared" si="910"/>
        <v/>
      </c>
      <c r="Y1884" t="str">
        <f t="shared" si="911"/>
        <v/>
      </c>
      <c r="Z1884" t="str">
        <f t="shared" si="912"/>
        <v/>
      </c>
      <c r="AA1884" t="str">
        <f t="shared" si="913"/>
        <v/>
      </c>
      <c r="AB1884" t="str">
        <f t="shared" si="914"/>
        <v/>
      </c>
      <c r="AC1884" t="str">
        <f t="shared" si="915"/>
        <v/>
      </c>
      <c r="AD1884" t="str">
        <f t="shared" si="916"/>
        <v/>
      </c>
      <c r="AE1884" t="str">
        <f t="shared" si="917"/>
        <v/>
      </c>
      <c r="AF1884" t="str">
        <f t="shared" si="918"/>
        <v/>
      </c>
      <c r="AG1884" t="str">
        <f t="shared" si="919"/>
        <v>"Common.Question"</v>
      </c>
      <c r="AH1884" t="str">
        <f t="shared" si="920"/>
        <v>"externalReferences"</v>
      </c>
      <c r="AI1884" t="str">
        <f t="shared" si="921"/>
        <v>"Common.ExternalReference"</v>
      </c>
      <c r="AJ1884" t="str">
        <f t="shared" si="922"/>
        <v>"referenceForObjects"</v>
      </c>
      <c r="AK1884" t="str">
        <f t="shared" si="923"/>
        <v>"hasMany"</v>
      </c>
      <c r="AL1884" t="str">
        <f t="shared" si="924"/>
        <v>"Common.Question","externalReferences","Common.ExternalReference","referenceForObjects","hasMany"</v>
      </c>
      <c r="AN1884">
        <f>COUNTIF(View_conceptual!G:G,L1884)</f>
        <v>0</v>
      </c>
      <c r="AO1884">
        <f>COUNTIF(View_conceptual!H:H,L1884)+COUNTIF(View_conceptual!I:I,N1884)</f>
        <v>0</v>
      </c>
      <c r="AQ1884" t="str">
        <f t="shared" si="925"/>
        <v/>
      </c>
      <c r="AR1884" t="str">
        <f t="shared" si="926"/>
        <v/>
      </c>
      <c r="AT1884">
        <f>COUNTIF(View_full!G:G,L1884)</f>
        <v>1</v>
      </c>
      <c r="AU1884">
        <f>COUNTIF(View_full!H:H,L1884)+COUNTIF(View_full!I:I,N1884)</f>
        <v>1</v>
      </c>
      <c r="AV1884">
        <f>COUNTIFS(Property_Manual!$A$2:$A$1206,Raw!L1884,Property_Manual!$B$2:$B$1206,Raw!M1884,Property_Manual!$C$2:$C$1206,Raw!N1884,Property_Manual!$D$2:$D$1206,Raw!O1884,Property_Manual!$F$2:$F$1206,"x")</f>
        <v>0</v>
      </c>
      <c r="AW1884" t="str">
        <f t="shared" si="927"/>
        <v/>
      </c>
      <c r="AX1884" t="str">
        <f t="shared" si="928"/>
        <v/>
      </c>
      <c r="AY1884" t="str">
        <f t="shared" si="929"/>
        <v/>
      </c>
    </row>
    <row r="1885" spans="1:51" x14ac:dyDescent="0.2">
      <c r="A1885" s="5" t="s">
        <v>1254</v>
      </c>
      <c r="B1885" s="5" t="s">
        <v>1198</v>
      </c>
      <c r="C1885" s="5" t="s">
        <v>95</v>
      </c>
      <c r="D1885" s="5" t="s">
        <v>40</v>
      </c>
      <c r="E1885" t="s">
        <v>1212</v>
      </c>
      <c r="F1885" s="5" t="s">
        <v>41</v>
      </c>
      <c r="I1885" t="s">
        <v>1225</v>
      </c>
      <c r="J1885" s="5" t="s">
        <v>42</v>
      </c>
      <c r="K1885" s="5"/>
      <c r="L1885" t="str">
        <f t="shared" si="899"/>
        <v>Question</v>
      </c>
      <c r="M1885" t="str">
        <f t="shared" si="900"/>
        <v>events</v>
      </c>
      <c r="N1885" t="str">
        <f t="shared" si="901"/>
        <v>LogisticsEvent</v>
      </c>
      <c r="O1885" t="str">
        <f t="shared" si="902"/>
        <v/>
      </c>
      <c r="P1885" t="str">
        <f t="shared" si="903"/>
        <v/>
      </c>
      <c r="Q1885" t="str">
        <f t="shared" si="904"/>
        <v>Object</v>
      </c>
      <c r="R1885" t="str">
        <f t="shared" si="905"/>
        <v>"Common"</v>
      </c>
      <c r="S1885" t="str">
        <f t="shared" si="906"/>
        <v>"Question"</v>
      </c>
      <c r="T1885" t="str">
        <f t="shared" si="907"/>
        <v>"events"</v>
      </c>
      <c r="U1885" t="str">
        <f t="shared" si="908"/>
        <v>"Event"</v>
      </c>
      <c r="V1885" t="str">
        <f t="shared" si="909"/>
        <v>"LogisticsEvent"</v>
      </c>
      <c r="W1885">
        <f>IF($A1885="Implicit","",COUNTIFS($C$8:C1885,C1885,$A$8:A1885,"Explicit"))</f>
        <v>5</v>
      </c>
      <c r="X1885" t="str">
        <f t="shared" si="910"/>
        <v>"Question as part of a CheckTemplate"</v>
      </c>
      <c r="Y1885" t="str">
        <f t="shared" si="911"/>
        <v>"Events object"</v>
      </c>
      <c r="Z1885" t="str">
        <f t="shared" si="912"/>
        <v>"true"</v>
      </c>
      <c r="AA1885" t="str">
        <f t="shared" si="913"/>
        <v>"false"</v>
      </c>
      <c r="AB1885" t="str">
        <f t="shared" si="914"/>
        <v>""</v>
      </c>
      <c r="AC1885" t="str">
        <f t="shared" si="915"/>
        <v>"https://onerecord.iata.org/ns/cargo#Question"</v>
      </c>
      <c r="AD1885" t="str">
        <f t="shared" si="916"/>
        <v>"https://onerecord.iata.org/ns/cargo#events"</v>
      </c>
      <c r="AE1885" t="str">
        <f t="shared" si="917"/>
        <v>"https://onerecord.iata.org/ns/cargo#LogisticsEvent"</v>
      </c>
      <c r="AF1885" t="str">
        <f t="shared" si="918"/>
        <v>"Common","Question","events","Event","LogisticsEvent",5,"Question as part of a CheckTemplate","Events object","true","false","","https://onerecord.iata.org/ns/cargo#Question","https://onerecord.iata.org/ns/cargo#events","https://onerecord.iata.org/ns/cargo#LogisticsEvent"</v>
      </c>
      <c r="AG1885" t="str">
        <f t="shared" si="919"/>
        <v>"Common.Question"</v>
      </c>
      <c r="AH1885" t="str">
        <f t="shared" si="920"/>
        <v>"events"</v>
      </c>
      <c r="AI1885" t="str">
        <f t="shared" si="921"/>
        <v>"Event.LogisticsEvent"</v>
      </c>
      <c r="AJ1885" t="str">
        <f t="shared" si="922"/>
        <v>""</v>
      </c>
      <c r="AK1885" t="str">
        <f t="shared" si="923"/>
        <v>"hasMany"</v>
      </c>
      <c r="AL1885" t="str">
        <f t="shared" si="924"/>
        <v>"Common.Question","events","Event.LogisticsEvent","","hasMany"</v>
      </c>
      <c r="AN1885">
        <f>COUNTIF(View_conceptual!G:G,L1885)</f>
        <v>0</v>
      </c>
      <c r="AO1885">
        <f>COUNTIF(View_conceptual!H:H,L1885)+COUNTIF(View_conceptual!I:I,N1885)</f>
        <v>0</v>
      </c>
      <c r="AQ1885" t="str">
        <f t="shared" si="925"/>
        <v/>
      </c>
      <c r="AR1885" t="str">
        <f t="shared" si="926"/>
        <v/>
      </c>
      <c r="AT1885">
        <f>COUNTIF(View_full!G:G,L1885)</f>
        <v>1</v>
      </c>
      <c r="AU1885">
        <f>COUNTIF(View_full!H:H,L1885)+COUNTIF(View_full!I:I,N1885)</f>
        <v>1</v>
      </c>
      <c r="AV1885">
        <f>COUNTIFS(Property_Manual!$A$2:$A$1206,Raw!L1885,Property_Manual!$B$2:$B$1206,Raw!M1885,Property_Manual!$C$2:$C$1206,Raw!N1885,Property_Manual!$D$2:$D$1206,Raw!O1885,Property_Manual!$F$2:$F$1206,"x")</f>
        <v>0</v>
      </c>
      <c r="AW1885" t="str">
        <f t="shared" si="927"/>
        <v>"Common","Question","events","Event","LogisticsEvent",5,"Question as part of a CheckTemplate","Events object","true","false","","https://onerecord.iata.org/ns/cargo#Question","https://onerecord.iata.org/ns/cargo#events","https://onerecord.iata.org/ns/cargo#LogisticsEvent"</v>
      </c>
      <c r="AX1885" t="str">
        <f t="shared" si="928"/>
        <v/>
      </c>
      <c r="AY1885" t="str">
        <f t="shared" si="929"/>
        <v/>
      </c>
    </row>
    <row r="1886" spans="1:51" x14ac:dyDescent="0.2">
      <c r="A1886" s="5" t="s">
        <v>1254</v>
      </c>
      <c r="B1886" s="5" t="s">
        <v>1198</v>
      </c>
      <c r="C1886" s="5" t="s">
        <v>95</v>
      </c>
      <c r="D1886" s="5" t="s">
        <v>46</v>
      </c>
      <c r="F1886" s="5" t="s">
        <v>47</v>
      </c>
      <c r="G1886">
        <v>1</v>
      </c>
      <c r="I1886" t="s">
        <v>1225</v>
      </c>
      <c r="J1886" s="5" t="s">
        <v>48</v>
      </c>
      <c r="K1886" s="5"/>
      <c r="L1886" t="str">
        <f t="shared" si="899"/>
        <v>Question</v>
      </c>
      <c r="M1886" t="str">
        <f t="shared" si="900"/>
        <v>skeletonIndicator</v>
      </c>
      <c r="N1886" t="str">
        <f t="shared" si="901"/>
        <v>boolean</v>
      </c>
      <c r="O1886" t="str">
        <f t="shared" si="902"/>
        <v/>
      </c>
      <c r="P1886" t="str">
        <f t="shared" si="903"/>
        <v/>
      </c>
      <c r="Q1886" t="str">
        <f t="shared" si="904"/>
        <v>Object</v>
      </c>
      <c r="R1886" t="str">
        <f t="shared" si="905"/>
        <v>"Common"</v>
      </c>
      <c r="S1886" t="str">
        <f t="shared" si="906"/>
        <v>"Question"</v>
      </c>
      <c r="T1886" t="str">
        <f t="shared" si="907"/>
        <v>"skeletonIndicator"</v>
      </c>
      <c r="U1886" t="str">
        <f t="shared" si="908"/>
        <v>""</v>
      </c>
      <c r="V1886" t="str">
        <f t="shared" si="909"/>
        <v>"boolean"</v>
      </c>
      <c r="W1886">
        <f>IF($A1886="Implicit","",COUNTIFS($C$8:C1886,C1886,$A$8:A1886,"Explicit"))</f>
        <v>6</v>
      </c>
      <c r="X1886" t="str">
        <f t="shared" si="910"/>
        <v>"Question as part of a CheckTemplate"</v>
      </c>
      <c r="Y1886" t="str">
        <f t="shared" si="911"/>
        <v>"Indicator whether a logistics object is a skeleton object"</v>
      </c>
      <c r="Z1886" t="str">
        <f t="shared" si="912"/>
        <v>"false"</v>
      </c>
      <c r="AA1886" t="str">
        <f t="shared" si="913"/>
        <v>"false"</v>
      </c>
      <c r="AB1886" t="str">
        <f t="shared" si="914"/>
        <v>""</v>
      </c>
      <c r="AC1886" t="str">
        <f t="shared" si="915"/>
        <v>"https://onerecord.iata.org/ns/cargo#Question"</v>
      </c>
      <c r="AD1886" t="str">
        <f t="shared" si="916"/>
        <v>"https://onerecord.iata.org/ns/cargo#skeletonIndicator"</v>
      </c>
      <c r="AE1886" t="str">
        <f t="shared" si="917"/>
        <v>"http://www.w3.org/2001/XMLSchema#boolean"</v>
      </c>
      <c r="AF1886" t="str">
        <f t="shared" si="918"/>
        <v>"Common","Question","skeletonIndicator","","boolean",6,"Question as part of a CheckTemplate","Indicator whether a logistics object is a skeleton object","false","false","","https://onerecord.iata.org/ns/cargo#Question","https://onerecord.iata.org/ns/cargo#skeletonIndicator","http://www.w3.org/2001/XMLSchema#boolean"</v>
      </c>
      <c r="AG1886" t="str">
        <f t="shared" si="919"/>
        <v>"Common.Question"</v>
      </c>
      <c r="AH1886" t="str">
        <f t="shared" si="920"/>
        <v>"skeletonIndicator"</v>
      </c>
      <c r="AI1886" t="str">
        <f t="shared" si="921"/>
        <v>".boolean"</v>
      </c>
      <c r="AJ1886" t="str">
        <f t="shared" si="922"/>
        <v>""</v>
      </c>
      <c r="AK1886" t="str">
        <f t="shared" si="923"/>
        <v>"hasOne"</v>
      </c>
      <c r="AL1886" t="str">
        <f t="shared" si="924"/>
        <v>"Common.Question","skeletonIndicator",".boolean","","hasOne"</v>
      </c>
      <c r="AN1886">
        <f>COUNTIF(View_conceptual!G:G,L1886)</f>
        <v>0</v>
      </c>
      <c r="AO1886">
        <f>COUNTIF(View_conceptual!H:H,L1886)+COUNTIF(View_conceptual!I:I,N1886)</f>
        <v>0</v>
      </c>
      <c r="AQ1886" t="str">
        <f t="shared" si="925"/>
        <v/>
      </c>
      <c r="AR1886" t="str">
        <f t="shared" si="926"/>
        <v/>
      </c>
      <c r="AT1886">
        <f>COUNTIF(View_full!G:G,L1886)</f>
        <v>1</v>
      </c>
      <c r="AU1886">
        <f>COUNTIF(View_full!H:H,L1886)+COUNTIF(View_full!I:I,N1886)</f>
        <v>1</v>
      </c>
      <c r="AV1886">
        <f>COUNTIFS(Property_Manual!$A$2:$A$1206,Raw!L1886,Property_Manual!$B$2:$B$1206,Raw!M1886,Property_Manual!$C$2:$C$1206,Raw!N1886,Property_Manual!$D$2:$D$1206,Raw!O1886,Property_Manual!$F$2:$F$1206,"x")</f>
        <v>0</v>
      </c>
      <c r="AW1886" t="str">
        <f t="shared" si="927"/>
        <v>"Common","Question","skeletonIndicator","","boolean",6,"Question as part of a CheckTemplate","Indicator whether a logistics object is a skeleton object","false","false","","https://onerecord.iata.org/ns/cargo#Question","https://onerecord.iata.org/ns/cargo#skeletonIndicator","http://www.w3.org/2001/XMLSchema#boolean"</v>
      </c>
      <c r="AX1886" t="str">
        <f t="shared" si="928"/>
        <v/>
      </c>
      <c r="AY1886" t="str">
        <f t="shared" si="929"/>
        <v/>
      </c>
    </row>
    <row r="1887" spans="1:51" x14ac:dyDescent="0.2">
      <c r="A1887" s="5" t="s">
        <v>1254</v>
      </c>
      <c r="B1887" s="5" t="s">
        <v>1198</v>
      </c>
      <c r="C1887" s="5" t="s">
        <v>95</v>
      </c>
      <c r="D1887" s="5" t="s">
        <v>954</v>
      </c>
      <c r="F1887" s="5" t="s">
        <v>6</v>
      </c>
      <c r="G1887">
        <v>1</v>
      </c>
      <c r="I1887" t="s">
        <v>1225</v>
      </c>
      <c r="J1887" s="5" t="s">
        <v>955</v>
      </c>
      <c r="K1887" s="5"/>
      <c r="L1887" t="str">
        <f t="shared" si="899"/>
        <v>Question</v>
      </c>
      <c r="M1887" t="str">
        <f t="shared" si="900"/>
        <v>answerOptionsText</v>
      </c>
      <c r="N1887" t="str">
        <f t="shared" si="901"/>
        <v>string</v>
      </c>
      <c r="O1887" t="str">
        <f t="shared" si="902"/>
        <v/>
      </c>
      <c r="P1887" t="str">
        <f t="shared" si="903"/>
        <v/>
      </c>
      <c r="Q1887" t="str">
        <f t="shared" si="904"/>
        <v>Object</v>
      </c>
      <c r="R1887" t="str">
        <f t="shared" si="905"/>
        <v>"Common"</v>
      </c>
      <c r="S1887" t="str">
        <f t="shared" si="906"/>
        <v>"Question"</v>
      </c>
      <c r="T1887" t="str">
        <f t="shared" si="907"/>
        <v>"answerOptionsText"</v>
      </c>
      <c r="U1887" t="str">
        <f t="shared" si="908"/>
        <v>""</v>
      </c>
      <c r="V1887" t="str">
        <f t="shared" si="909"/>
        <v>"string"</v>
      </c>
      <c r="W1887">
        <f>IF($A1887="Implicit","",COUNTIFS($C$8:C1887,C1887,$A$8:A1887,"Explicit"))</f>
        <v>7</v>
      </c>
      <c r="X1887" t="str">
        <f t="shared" si="910"/>
        <v>"Question as part of a CheckTemplate"</v>
      </c>
      <c r="Y1887" t="str">
        <f t="shared" si="911"/>
        <v>"Text restrictions to the Answer"</v>
      </c>
      <c r="Z1887" t="str">
        <f t="shared" si="912"/>
        <v>"false"</v>
      </c>
      <c r="AA1887" t="str">
        <f t="shared" si="913"/>
        <v>"false"</v>
      </c>
      <c r="AB1887" t="str">
        <f t="shared" si="914"/>
        <v>""</v>
      </c>
      <c r="AC1887" t="str">
        <f t="shared" si="915"/>
        <v>"https://onerecord.iata.org/ns/cargo#Question"</v>
      </c>
      <c r="AD1887" t="str">
        <f t="shared" si="916"/>
        <v>"https://onerecord.iata.org/ns/cargo#answerOptionsText"</v>
      </c>
      <c r="AE1887" t="str">
        <f t="shared" si="917"/>
        <v>"http://www.w3.org/2001/XMLSchema#string"</v>
      </c>
      <c r="AF1887" t="str">
        <f t="shared" si="918"/>
        <v>"Common","Question","answerOptionsText","","string",7,"Question as part of a CheckTemplate","Text restrictions to the Answer","false","false","","https://onerecord.iata.org/ns/cargo#Question","https://onerecord.iata.org/ns/cargo#answerOptionsText","http://www.w3.org/2001/XMLSchema#string"</v>
      </c>
      <c r="AG1887" t="str">
        <f t="shared" si="919"/>
        <v>"Common.Question"</v>
      </c>
      <c r="AH1887" t="str">
        <f t="shared" si="920"/>
        <v>"answerOptionsText"</v>
      </c>
      <c r="AI1887" t="str">
        <f t="shared" si="921"/>
        <v>".string"</v>
      </c>
      <c r="AJ1887" t="str">
        <f t="shared" si="922"/>
        <v>""</v>
      </c>
      <c r="AK1887" t="str">
        <f t="shared" si="923"/>
        <v>"hasOne"</v>
      </c>
      <c r="AL1887" t="str">
        <f t="shared" si="924"/>
        <v>"Common.Question","answerOptionsText",".string","","hasOne"</v>
      </c>
      <c r="AN1887">
        <f>COUNTIF(View_conceptual!G:G,L1887)</f>
        <v>0</v>
      </c>
      <c r="AO1887">
        <f>COUNTIF(View_conceptual!H:H,L1887)+COUNTIF(View_conceptual!I:I,N1887)</f>
        <v>0</v>
      </c>
      <c r="AQ1887" t="str">
        <f t="shared" si="925"/>
        <v/>
      </c>
      <c r="AR1887" t="str">
        <f t="shared" si="926"/>
        <v/>
      </c>
      <c r="AT1887">
        <f>COUNTIF(View_full!G:G,L1887)</f>
        <v>1</v>
      </c>
      <c r="AU1887">
        <f>COUNTIF(View_full!H:H,L1887)+COUNTIF(View_full!I:I,N1887)</f>
        <v>1</v>
      </c>
      <c r="AV1887">
        <f>COUNTIFS(Property_Manual!$A$2:$A$1206,Raw!L1887,Property_Manual!$B$2:$B$1206,Raw!M1887,Property_Manual!$C$2:$C$1206,Raw!N1887,Property_Manual!$D$2:$D$1206,Raw!O1887,Property_Manual!$F$2:$F$1206,"x")</f>
        <v>0</v>
      </c>
      <c r="AW1887" t="str">
        <f t="shared" si="927"/>
        <v>"Common","Question","answerOptionsText","","string",7,"Question as part of a CheckTemplate","Text restrictions to the Answer","false","false","","https://onerecord.iata.org/ns/cargo#Question","https://onerecord.iata.org/ns/cargo#answerOptionsText","http://www.w3.org/2001/XMLSchema#string"</v>
      </c>
      <c r="AX1887" t="str">
        <f t="shared" si="928"/>
        <v/>
      </c>
      <c r="AY1887" t="str">
        <f t="shared" si="929"/>
        <v/>
      </c>
    </row>
    <row r="1888" spans="1:51" x14ac:dyDescent="0.2">
      <c r="A1888" s="5" t="s">
        <v>1254</v>
      </c>
      <c r="B1888" s="5" t="s">
        <v>1198</v>
      </c>
      <c r="C1888" s="5" t="s">
        <v>95</v>
      </c>
      <c r="D1888" s="5" t="s">
        <v>956</v>
      </c>
      <c r="F1888" s="5" t="s">
        <v>6</v>
      </c>
      <c r="G1888">
        <v>1</v>
      </c>
      <c r="I1888" t="s">
        <v>1225</v>
      </c>
      <c r="J1888" s="5" t="s">
        <v>957</v>
      </c>
      <c r="K1888" s="5"/>
      <c r="L1888" t="str">
        <f t="shared" si="899"/>
        <v>Question</v>
      </c>
      <c r="M1888" t="str">
        <f t="shared" si="900"/>
        <v>answerOptionsValue</v>
      </c>
      <c r="N1888" t="str">
        <f t="shared" si="901"/>
        <v>string</v>
      </c>
      <c r="O1888" t="str">
        <f t="shared" si="902"/>
        <v/>
      </c>
      <c r="P1888" t="str">
        <f t="shared" si="903"/>
        <v/>
      </c>
      <c r="Q1888" t="str">
        <f t="shared" si="904"/>
        <v>Object</v>
      </c>
      <c r="R1888" t="str">
        <f t="shared" si="905"/>
        <v>"Common"</v>
      </c>
      <c r="S1888" t="str">
        <f t="shared" si="906"/>
        <v>"Question"</v>
      </c>
      <c r="T1888" t="str">
        <f t="shared" si="907"/>
        <v>"answerOptionsValue"</v>
      </c>
      <c r="U1888" t="str">
        <f t="shared" si="908"/>
        <v>""</v>
      </c>
      <c r="V1888" t="str">
        <f t="shared" si="909"/>
        <v>"string"</v>
      </c>
      <c r="W1888">
        <f>IF($A1888="Implicit","",COUNTIFS($C$8:C1888,C1888,$A$8:A1888,"Explicit"))</f>
        <v>8</v>
      </c>
      <c r="X1888" t="str">
        <f t="shared" si="910"/>
        <v>"Question as part of a CheckTemplate"</v>
      </c>
      <c r="Y1888" t="str">
        <f t="shared" si="911"/>
        <v>"Value restrictions to the answer"</v>
      </c>
      <c r="Z1888" t="str">
        <f t="shared" si="912"/>
        <v>"false"</v>
      </c>
      <c r="AA1888" t="str">
        <f t="shared" si="913"/>
        <v>"false"</v>
      </c>
      <c r="AB1888" t="str">
        <f t="shared" si="914"/>
        <v>""</v>
      </c>
      <c r="AC1888" t="str">
        <f t="shared" si="915"/>
        <v>"https://onerecord.iata.org/ns/cargo#Question"</v>
      </c>
      <c r="AD1888" t="str">
        <f t="shared" si="916"/>
        <v>"https://onerecord.iata.org/ns/cargo#answerOptionsValue"</v>
      </c>
      <c r="AE1888" t="str">
        <f t="shared" si="917"/>
        <v>"http://www.w3.org/2001/XMLSchema#string"</v>
      </c>
      <c r="AF1888" t="str">
        <f t="shared" si="918"/>
        <v>"Common","Question","answerOptionsValue","","string",8,"Question as part of a CheckTemplate","Value restrictions to the answer","false","false","","https://onerecord.iata.org/ns/cargo#Question","https://onerecord.iata.org/ns/cargo#answerOptionsValue","http://www.w3.org/2001/XMLSchema#string"</v>
      </c>
      <c r="AG1888" t="str">
        <f t="shared" si="919"/>
        <v>"Common.Question"</v>
      </c>
      <c r="AH1888" t="str">
        <f t="shared" si="920"/>
        <v>"answerOptionsValue"</v>
      </c>
      <c r="AI1888" t="str">
        <f t="shared" si="921"/>
        <v>".string"</v>
      </c>
      <c r="AJ1888" t="str">
        <f t="shared" si="922"/>
        <v>""</v>
      </c>
      <c r="AK1888" t="str">
        <f t="shared" si="923"/>
        <v>"hasOne"</v>
      </c>
      <c r="AL1888" t="str">
        <f t="shared" si="924"/>
        <v>"Common.Question","answerOptionsValue",".string","","hasOne"</v>
      </c>
      <c r="AN1888">
        <f>COUNTIF(View_conceptual!G:G,L1888)</f>
        <v>0</v>
      </c>
      <c r="AO1888">
        <f>COUNTIF(View_conceptual!H:H,L1888)+COUNTIF(View_conceptual!I:I,N1888)</f>
        <v>0</v>
      </c>
      <c r="AQ1888" t="str">
        <f t="shared" si="925"/>
        <v/>
      </c>
      <c r="AR1888" t="str">
        <f t="shared" si="926"/>
        <v/>
      </c>
      <c r="AT1888">
        <f>COUNTIF(View_full!G:G,L1888)</f>
        <v>1</v>
      </c>
      <c r="AU1888">
        <f>COUNTIF(View_full!H:H,L1888)+COUNTIF(View_full!I:I,N1888)</f>
        <v>1</v>
      </c>
      <c r="AV1888">
        <f>COUNTIFS(Property_Manual!$A$2:$A$1206,Raw!L1888,Property_Manual!$B$2:$B$1206,Raw!M1888,Property_Manual!$C$2:$C$1206,Raw!N1888,Property_Manual!$D$2:$D$1206,Raw!O1888,Property_Manual!$F$2:$F$1206,"x")</f>
        <v>0</v>
      </c>
      <c r="AW1888" t="str">
        <f t="shared" si="927"/>
        <v>"Common","Question","answerOptionsValue","","string",8,"Question as part of a CheckTemplate","Value restrictions to the answer","false","false","","https://onerecord.iata.org/ns/cargo#Question","https://onerecord.iata.org/ns/cargo#answerOptionsValue","http://www.w3.org/2001/XMLSchema#string"</v>
      </c>
      <c r="AX1888" t="str">
        <f t="shared" si="928"/>
        <v/>
      </c>
      <c r="AY1888" t="str">
        <f t="shared" si="929"/>
        <v/>
      </c>
    </row>
    <row r="1889" spans="1:51" x14ac:dyDescent="0.2">
      <c r="A1889" s="5" t="s">
        <v>1254</v>
      </c>
      <c r="B1889" s="5" t="s">
        <v>1198</v>
      </c>
      <c r="C1889" s="5" t="s">
        <v>95</v>
      </c>
      <c r="D1889" s="5" t="s">
        <v>958</v>
      </c>
      <c r="F1889" s="5" t="s">
        <v>6</v>
      </c>
      <c r="G1889">
        <v>1</v>
      </c>
      <c r="I1889" t="s">
        <v>1225</v>
      </c>
      <c r="J1889" s="5" t="s">
        <v>959</v>
      </c>
      <c r="K1889" s="5"/>
      <c r="L1889" t="str">
        <f t="shared" si="899"/>
        <v>Question</v>
      </c>
      <c r="M1889" t="str">
        <f t="shared" si="900"/>
        <v>longText</v>
      </c>
      <c r="N1889" t="str">
        <f t="shared" si="901"/>
        <v>string</v>
      </c>
      <c r="O1889" t="str">
        <f t="shared" si="902"/>
        <v/>
      </c>
      <c r="P1889" t="str">
        <f t="shared" si="903"/>
        <v/>
      </c>
      <c r="Q1889" t="str">
        <f t="shared" si="904"/>
        <v>Object</v>
      </c>
      <c r="R1889" t="str">
        <f t="shared" si="905"/>
        <v>"Common"</v>
      </c>
      <c r="S1889" t="str">
        <f t="shared" si="906"/>
        <v>"Question"</v>
      </c>
      <c r="T1889" t="str">
        <f t="shared" si="907"/>
        <v>"longText"</v>
      </c>
      <c r="U1889" t="str">
        <f t="shared" si="908"/>
        <v>""</v>
      </c>
      <c r="V1889" t="str">
        <f t="shared" si="909"/>
        <v>"string"</v>
      </c>
      <c r="W1889">
        <f>IF($A1889="Implicit","",COUNTIFS($C$8:C1889,C1889,$A$8:A1889,"Explicit"))</f>
        <v>9</v>
      </c>
      <c r="X1889" t="str">
        <f t="shared" si="910"/>
        <v>"Question as part of a CheckTemplate"</v>
      </c>
      <c r="Y1889" t="str">
        <f t="shared" si="911"/>
        <v>"Long text of the question"</v>
      </c>
      <c r="Z1889" t="str">
        <f t="shared" si="912"/>
        <v>"false"</v>
      </c>
      <c r="AA1889" t="str">
        <f t="shared" si="913"/>
        <v>"false"</v>
      </c>
      <c r="AB1889" t="str">
        <f t="shared" si="914"/>
        <v>""</v>
      </c>
      <c r="AC1889" t="str">
        <f t="shared" si="915"/>
        <v>"https://onerecord.iata.org/ns/cargo#Question"</v>
      </c>
      <c r="AD1889" t="str">
        <f t="shared" si="916"/>
        <v>"https://onerecord.iata.org/ns/cargo#longText"</v>
      </c>
      <c r="AE1889" t="str">
        <f t="shared" si="917"/>
        <v>"http://www.w3.org/2001/XMLSchema#string"</v>
      </c>
      <c r="AF1889" t="str">
        <f t="shared" si="918"/>
        <v>"Common","Question","longText","","string",9,"Question as part of a CheckTemplate","Long text of the question","false","false","","https://onerecord.iata.org/ns/cargo#Question","https://onerecord.iata.org/ns/cargo#longText","http://www.w3.org/2001/XMLSchema#string"</v>
      </c>
      <c r="AG1889" t="str">
        <f t="shared" si="919"/>
        <v>"Common.Question"</v>
      </c>
      <c r="AH1889" t="str">
        <f t="shared" si="920"/>
        <v>"longText"</v>
      </c>
      <c r="AI1889" t="str">
        <f t="shared" si="921"/>
        <v>".string"</v>
      </c>
      <c r="AJ1889" t="str">
        <f t="shared" si="922"/>
        <v>""</v>
      </c>
      <c r="AK1889" t="str">
        <f t="shared" si="923"/>
        <v>"hasOne"</v>
      </c>
      <c r="AL1889" t="str">
        <f t="shared" si="924"/>
        <v>"Common.Question","longText",".string","","hasOne"</v>
      </c>
      <c r="AN1889">
        <f>COUNTIF(View_conceptual!G:G,L1889)</f>
        <v>0</v>
      </c>
      <c r="AO1889">
        <f>COUNTIF(View_conceptual!H:H,L1889)+COUNTIF(View_conceptual!I:I,N1889)</f>
        <v>0</v>
      </c>
      <c r="AQ1889" t="str">
        <f t="shared" si="925"/>
        <v/>
      </c>
      <c r="AR1889" t="str">
        <f t="shared" si="926"/>
        <v/>
      </c>
      <c r="AT1889">
        <f>COUNTIF(View_full!G:G,L1889)</f>
        <v>1</v>
      </c>
      <c r="AU1889">
        <f>COUNTIF(View_full!H:H,L1889)+COUNTIF(View_full!I:I,N1889)</f>
        <v>1</v>
      </c>
      <c r="AV1889">
        <f>COUNTIFS(Property_Manual!$A$2:$A$1206,Raw!L1889,Property_Manual!$B$2:$B$1206,Raw!M1889,Property_Manual!$C$2:$C$1206,Raw!N1889,Property_Manual!$D$2:$D$1206,Raw!O1889,Property_Manual!$F$2:$F$1206,"x")</f>
        <v>0</v>
      </c>
      <c r="AW1889" t="str">
        <f t="shared" si="927"/>
        <v>"Common","Question","longText","","string",9,"Question as part of a CheckTemplate","Long text of the question","false","false","","https://onerecord.iata.org/ns/cargo#Question","https://onerecord.iata.org/ns/cargo#longText","http://www.w3.org/2001/XMLSchema#string"</v>
      </c>
      <c r="AX1889" t="str">
        <f t="shared" si="928"/>
        <v/>
      </c>
      <c r="AY1889" t="str">
        <f t="shared" si="929"/>
        <v/>
      </c>
    </row>
    <row r="1890" spans="1:51" x14ac:dyDescent="0.2">
      <c r="A1890" s="5" t="s">
        <v>1254</v>
      </c>
      <c r="B1890" s="5" t="s">
        <v>1198</v>
      </c>
      <c r="C1890" s="5" t="s">
        <v>95</v>
      </c>
      <c r="D1890" s="5" t="s">
        <v>960</v>
      </c>
      <c r="F1890" s="5" t="s">
        <v>6</v>
      </c>
      <c r="G1890">
        <v>1</v>
      </c>
      <c r="I1890" t="s">
        <v>1225</v>
      </c>
      <c r="J1890" s="5" t="s">
        <v>961</v>
      </c>
      <c r="K1890" s="5"/>
      <c r="L1890" t="str">
        <f t="shared" si="899"/>
        <v>Question</v>
      </c>
      <c r="M1890" t="str">
        <f t="shared" si="900"/>
        <v>questionNumber</v>
      </c>
      <c r="N1890" t="str">
        <f t="shared" si="901"/>
        <v>string</v>
      </c>
      <c r="O1890" t="str">
        <f t="shared" si="902"/>
        <v/>
      </c>
      <c r="P1890" t="str">
        <f t="shared" si="903"/>
        <v/>
      </c>
      <c r="Q1890" t="str">
        <f t="shared" si="904"/>
        <v>Object</v>
      </c>
      <c r="R1890" t="str">
        <f t="shared" si="905"/>
        <v>"Common"</v>
      </c>
      <c r="S1890" t="str">
        <f t="shared" si="906"/>
        <v>"Question"</v>
      </c>
      <c r="T1890" t="str">
        <f t="shared" si="907"/>
        <v>"questionNumber"</v>
      </c>
      <c r="U1890" t="str">
        <f t="shared" si="908"/>
        <v>""</v>
      </c>
      <c r="V1890" t="str">
        <f t="shared" si="909"/>
        <v>"string"</v>
      </c>
      <c r="W1890">
        <f>IF($A1890="Implicit","",COUNTIFS($C$8:C1890,C1890,$A$8:A1890,"Explicit"))</f>
        <v>10</v>
      </c>
      <c r="X1890" t="str">
        <f t="shared" si="910"/>
        <v>"Question as part of a CheckTemplate"</v>
      </c>
      <c r="Y1890" t="str">
        <f t="shared" si="911"/>
        <v>"Number of the Question within the template (alphanumeric)"</v>
      </c>
      <c r="Z1890" t="str">
        <f t="shared" si="912"/>
        <v>"false"</v>
      </c>
      <c r="AA1890" t="str">
        <f t="shared" si="913"/>
        <v>"false"</v>
      </c>
      <c r="AB1890" t="str">
        <f t="shared" si="914"/>
        <v>""</v>
      </c>
      <c r="AC1890" t="str">
        <f t="shared" si="915"/>
        <v>"https://onerecord.iata.org/ns/cargo#Question"</v>
      </c>
      <c r="AD1890" t="str">
        <f t="shared" si="916"/>
        <v>"https://onerecord.iata.org/ns/cargo#questionNumber"</v>
      </c>
      <c r="AE1890" t="str">
        <f t="shared" si="917"/>
        <v>"http://www.w3.org/2001/XMLSchema#string"</v>
      </c>
      <c r="AF1890" t="str">
        <f t="shared" si="918"/>
        <v>"Common","Question","questionNumber","","string",10,"Question as part of a CheckTemplate","Number of the Question within the template (alphanumeric)","false","false","","https://onerecord.iata.org/ns/cargo#Question","https://onerecord.iata.org/ns/cargo#questionNumber","http://www.w3.org/2001/XMLSchema#string"</v>
      </c>
      <c r="AG1890" t="str">
        <f t="shared" si="919"/>
        <v>"Common.Question"</v>
      </c>
      <c r="AH1890" t="str">
        <f t="shared" si="920"/>
        <v>"questionNumber"</v>
      </c>
      <c r="AI1890" t="str">
        <f t="shared" si="921"/>
        <v>".string"</v>
      </c>
      <c r="AJ1890" t="str">
        <f t="shared" si="922"/>
        <v>""</v>
      </c>
      <c r="AK1890" t="str">
        <f t="shared" si="923"/>
        <v>"hasOne"</v>
      </c>
      <c r="AL1890" t="str">
        <f t="shared" si="924"/>
        <v>"Common.Question","questionNumber",".string","","hasOne"</v>
      </c>
      <c r="AN1890">
        <f>COUNTIF(View_conceptual!G:G,L1890)</f>
        <v>0</v>
      </c>
      <c r="AO1890">
        <f>COUNTIF(View_conceptual!H:H,L1890)+COUNTIF(View_conceptual!I:I,N1890)</f>
        <v>0</v>
      </c>
      <c r="AQ1890" t="str">
        <f t="shared" si="925"/>
        <v/>
      </c>
      <c r="AR1890" t="str">
        <f t="shared" si="926"/>
        <v/>
      </c>
      <c r="AT1890">
        <f>COUNTIF(View_full!G:G,L1890)</f>
        <v>1</v>
      </c>
      <c r="AU1890">
        <f>COUNTIF(View_full!H:H,L1890)+COUNTIF(View_full!I:I,N1890)</f>
        <v>1</v>
      </c>
      <c r="AV1890">
        <f>COUNTIFS(Property_Manual!$A$2:$A$1206,Raw!L1890,Property_Manual!$B$2:$B$1206,Raw!M1890,Property_Manual!$C$2:$C$1206,Raw!N1890,Property_Manual!$D$2:$D$1206,Raw!O1890,Property_Manual!$F$2:$F$1206,"x")</f>
        <v>0</v>
      </c>
      <c r="AW1890" t="str">
        <f t="shared" si="927"/>
        <v>"Common","Question","questionNumber","","string",10,"Question as part of a CheckTemplate","Number of the Question within the template (alphanumeric)","false","false","","https://onerecord.iata.org/ns/cargo#Question","https://onerecord.iata.org/ns/cargo#questionNumber","http://www.w3.org/2001/XMLSchema#string"</v>
      </c>
      <c r="AX1890" t="str">
        <f t="shared" si="928"/>
        <v/>
      </c>
      <c r="AY1890" t="str">
        <f t="shared" si="929"/>
        <v/>
      </c>
    </row>
    <row r="1891" spans="1:51" x14ac:dyDescent="0.2">
      <c r="A1891" s="5" t="s">
        <v>1254</v>
      </c>
      <c r="B1891" s="5" t="s">
        <v>1198</v>
      </c>
      <c r="C1891" s="5" t="s">
        <v>95</v>
      </c>
      <c r="D1891" s="5" t="s">
        <v>962</v>
      </c>
      <c r="F1891" s="5" t="s">
        <v>6</v>
      </c>
      <c r="G1891">
        <v>1</v>
      </c>
      <c r="I1891" t="s">
        <v>1225</v>
      </c>
      <c r="J1891" s="5" t="s">
        <v>963</v>
      </c>
      <c r="K1891" s="5"/>
      <c r="L1891" t="str">
        <f t="shared" si="899"/>
        <v>Question</v>
      </c>
      <c r="M1891" t="str">
        <f t="shared" si="900"/>
        <v>questionSection</v>
      </c>
      <c r="N1891" t="str">
        <f t="shared" si="901"/>
        <v>string</v>
      </c>
      <c r="O1891" t="str">
        <f t="shared" si="902"/>
        <v/>
      </c>
      <c r="P1891" t="str">
        <f t="shared" si="903"/>
        <v/>
      </c>
      <c r="Q1891" t="str">
        <f t="shared" si="904"/>
        <v>Object</v>
      </c>
      <c r="R1891" t="str">
        <f t="shared" si="905"/>
        <v>"Common"</v>
      </c>
      <c r="S1891" t="str">
        <f t="shared" si="906"/>
        <v>"Question"</v>
      </c>
      <c r="T1891" t="str">
        <f t="shared" si="907"/>
        <v>"questionSection"</v>
      </c>
      <c r="U1891" t="str">
        <f t="shared" si="908"/>
        <v>""</v>
      </c>
      <c r="V1891" t="str">
        <f t="shared" si="909"/>
        <v>"string"</v>
      </c>
      <c r="W1891">
        <f>IF($A1891="Implicit","",COUNTIFS($C$8:C1891,C1891,$A$8:A1891,"Explicit"))</f>
        <v>11</v>
      </c>
      <c r="X1891" t="str">
        <f t="shared" si="910"/>
        <v>"Question as part of a CheckTemplate"</v>
      </c>
      <c r="Y1891" t="str">
        <f t="shared" si="911"/>
        <v>"Section of the CheckTemplate this Question is part of"</v>
      </c>
      <c r="Z1891" t="str">
        <f t="shared" si="912"/>
        <v>"false"</v>
      </c>
      <c r="AA1891" t="str">
        <f t="shared" si="913"/>
        <v>"false"</v>
      </c>
      <c r="AB1891" t="str">
        <f t="shared" si="914"/>
        <v>""</v>
      </c>
      <c r="AC1891" t="str">
        <f t="shared" si="915"/>
        <v>"https://onerecord.iata.org/ns/cargo#Question"</v>
      </c>
      <c r="AD1891" t="str">
        <f t="shared" si="916"/>
        <v>"https://onerecord.iata.org/ns/cargo#questionSection"</v>
      </c>
      <c r="AE1891" t="str">
        <f t="shared" si="917"/>
        <v>"http://www.w3.org/2001/XMLSchema#string"</v>
      </c>
      <c r="AF1891" t="str">
        <f t="shared" si="918"/>
        <v>"Common","Question","questionSection","","string",11,"Question as part of a CheckTemplate","Section of the CheckTemplate this Question is part of","false","false","","https://onerecord.iata.org/ns/cargo#Question","https://onerecord.iata.org/ns/cargo#questionSection","http://www.w3.org/2001/XMLSchema#string"</v>
      </c>
      <c r="AG1891" t="str">
        <f t="shared" si="919"/>
        <v>"Common.Question"</v>
      </c>
      <c r="AH1891" t="str">
        <f t="shared" si="920"/>
        <v>"questionSection"</v>
      </c>
      <c r="AI1891" t="str">
        <f t="shared" si="921"/>
        <v>".string"</v>
      </c>
      <c r="AJ1891" t="str">
        <f t="shared" si="922"/>
        <v>""</v>
      </c>
      <c r="AK1891" t="str">
        <f t="shared" si="923"/>
        <v>"hasOne"</v>
      </c>
      <c r="AL1891" t="str">
        <f t="shared" si="924"/>
        <v>"Common.Question","questionSection",".string","","hasOne"</v>
      </c>
      <c r="AN1891">
        <f>COUNTIF(View_conceptual!G:G,L1891)</f>
        <v>0</v>
      </c>
      <c r="AO1891">
        <f>COUNTIF(View_conceptual!H:H,L1891)+COUNTIF(View_conceptual!I:I,N1891)</f>
        <v>0</v>
      </c>
      <c r="AQ1891" t="str">
        <f t="shared" si="925"/>
        <v/>
      </c>
      <c r="AR1891" t="str">
        <f t="shared" si="926"/>
        <v/>
      </c>
      <c r="AT1891">
        <f>COUNTIF(View_full!G:G,L1891)</f>
        <v>1</v>
      </c>
      <c r="AU1891">
        <f>COUNTIF(View_full!H:H,L1891)+COUNTIF(View_full!I:I,N1891)</f>
        <v>1</v>
      </c>
      <c r="AV1891">
        <f>COUNTIFS(Property_Manual!$A$2:$A$1206,Raw!L1891,Property_Manual!$B$2:$B$1206,Raw!M1891,Property_Manual!$C$2:$C$1206,Raw!N1891,Property_Manual!$D$2:$D$1206,Raw!O1891,Property_Manual!$F$2:$F$1206,"x")</f>
        <v>0</v>
      </c>
      <c r="AW1891" t="str">
        <f t="shared" si="927"/>
        <v>"Common","Question","questionSection","","string",11,"Question as part of a CheckTemplate","Section of the CheckTemplate this Question is part of","false","false","","https://onerecord.iata.org/ns/cargo#Question","https://onerecord.iata.org/ns/cargo#questionSection","http://www.w3.org/2001/XMLSchema#string"</v>
      </c>
      <c r="AX1891" t="str">
        <f t="shared" si="928"/>
        <v/>
      </c>
      <c r="AY1891" t="str">
        <f t="shared" si="929"/>
        <v/>
      </c>
    </row>
    <row r="1892" spans="1:51" x14ac:dyDescent="0.2">
      <c r="A1892" s="5" t="s">
        <v>1254</v>
      </c>
      <c r="B1892" s="5" t="s">
        <v>1198</v>
      </c>
      <c r="C1892" s="5" t="s">
        <v>95</v>
      </c>
      <c r="D1892" s="5" t="s">
        <v>964</v>
      </c>
      <c r="F1892" s="5" t="s">
        <v>6</v>
      </c>
      <c r="G1892">
        <v>1</v>
      </c>
      <c r="I1892" t="s">
        <v>1225</v>
      </c>
      <c r="J1892" s="5" t="s">
        <v>965</v>
      </c>
      <c r="K1892" s="5"/>
      <c r="L1892" t="str">
        <f t="shared" si="899"/>
        <v>Question</v>
      </c>
      <c r="M1892" t="str">
        <f t="shared" si="900"/>
        <v>shortText</v>
      </c>
      <c r="N1892" t="str">
        <f t="shared" si="901"/>
        <v>string</v>
      </c>
      <c r="O1892" t="str">
        <f t="shared" si="902"/>
        <v/>
      </c>
      <c r="P1892" t="str">
        <f t="shared" si="903"/>
        <v/>
      </c>
      <c r="Q1892" t="str">
        <f t="shared" si="904"/>
        <v>Object</v>
      </c>
      <c r="R1892" t="str">
        <f t="shared" si="905"/>
        <v>"Common"</v>
      </c>
      <c r="S1892" t="str">
        <f t="shared" si="906"/>
        <v>"Question"</v>
      </c>
      <c r="T1892" t="str">
        <f t="shared" si="907"/>
        <v>"shortText"</v>
      </c>
      <c r="U1892" t="str">
        <f t="shared" si="908"/>
        <v>""</v>
      </c>
      <c r="V1892" t="str">
        <f t="shared" si="909"/>
        <v>"string"</v>
      </c>
      <c r="W1892">
        <f>IF($A1892="Implicit","",COUNTIFS($C$8:C1892,C1892,$A$8:A1892,"Explicit"))</f>
        <v>12</v>
      </c>
      <c r="X1892" t="str">
        <f t="shared" si="910"/>
        <v>"Question as part of a CheckTemplate"</v>
      </c>
      <c r="Y1892" t="str">
        <f t="shared" si="911"/>
        <v>"Short text of the Question"</v>
      </c>
      <c r="Z1892" t="str">
        <f t="shared" si="912"/>
        <v>"false"</v>
      </c>
      <c r="AA1892" t="str">
        <f t="shared" si="913"/>
        <v>"false"</v>
      </c>
      <c r="AB1892" t="str">
        <f t="shared" si="914"/>
        <v>""</v>
      </c>
      <c r="AC1892" t="str">
        <f t="shared" si="915"/>
        <v>"https://onerecord.iata.org/ns/cargo#Question"</v>
      </c>
      <c r="AD1892" t="str">
        <f t="shared" si="916"/>
        <v>"https://onerecord.iata.org/ns/cargo#shortText"</v>
      </c>
      <c r="AE1892" t="str">
        <f t="shared" si="917"/>
        <v>"http://www.w3.org/2001/XMLSchema#string"</v>
      </c>
      <c r="AF1892" t="str">
        <f t="shared" si="918"/>
        <v>"Common","Question","shortText","","string",12,"Question as part of a CheckTemplate","Short text of the Question","false","false","","https://onerecord.iata.org/ns/cargo#Question","https://onerecord.iata.org/ns/cargo#shortText","http://www.w3.org/2001/XMLSchema#string"</v>
      </c>
      <c r="AG1892" t="str">
        <f t="shared" si="919"/>
        <v>"Common.Question"</v>
      </c>
      <c r="AH1892" t="str">
        <f t="shared" si="920"/>
        <v>"shortText"</v>
      </c>
      <c r="AI1892" t="str">
        <f t="shared" si="921"/>
        <v>".string"</v>
      </c>
      <c r="AJ1892" t="str">
        <f t="shared" si="922"/>
        <v>""</v>
      </c>
      <c r="AK1892" t="str">
        <f t="shared" si="923"/>
        <v>"hasOne"</v>
      </c>
      <c r="AL1892" t="str">
        <f t="shared" si="924"/>
        <v>"Common.Question","shortText",".string","","hasOne"</v>
      </c>
      <c r="AN1892">
        <f>COUNTIF(View_conceptual!G:G,L1892)</f>
        <v>0</v>
      </c>
      <c r="AO1892">
        <f>COUNTIF(View_conceptual!H:H,L1892)+COUNTIF(View_conceptual!I:I,N1892)</f>
        <v>0</v>
      </c>
      <c r="AQ1892" t="str">
        <f t="shared" si="925"/>
        <v/>
      </c>
      <c r="AR1892" t="str">
        <f t="shared" si="926"/>
        <v/>
      </c>
      <c r="AT1892">
        <f>COUNTIF(View_full!G:G,L1892)</f>
        <v>1</v>
      </c>
      <c r="AU1892">
        <f>COUNTIF(View_full!H:H,L1892)+COUNTIF(View_full!I:I,N1892)</f>
        <v>1</v>
      </c>
      <c r="AV1892">
        <f>COUNTIFS(Property_Manual!$A$2:$A$1206,Raw!L1892,Property_Manual!$B$2:$B$1206,Raw!M1892,Property_Manual!$C$2:$C$1206,Raw!N1892,Property_Manual!$D$2:$D$1206,Raw!O1892,Property_Manual!$F$2:$F$1206,"x")</f>
        <v>0</v>
      </c>
      <c r="AW1892" t="str">
        <f t="shared" si="927"/>
        <v>"Common","Question","shortText","","string",12,"Question as part of a CheckTemplate","Short text of the Question","false","false","","https://onerecord.iata.org/ns/cargo#Question","https://onerecord.iata.org/ns/cargo#shortText","http://www.w3.org/2001/XMLSchema#string"</v>
      </c>
      <c r="AX1892" t="str">
        <f t="shared" si="928"/>
        <v/>
      </c>
      <c r="AY1892" t="str">
        <f t="shared" si="929"/>
        <v/>
      </c>
    </row>
    <row r="1893" spans="1:51" x14ac:dyDescent="0.2">
      <c r="A1893" s="5" t="s">
        <v>1255</v>
      </c>
      <c r="B1893" s="5" t="s">
        <v>1198</v>
      </c>
      <c r="C1893" s="5" t="s">
        <v>95</v>
      </c>
      <c r="D1893" s="5" t="s">
        <v>40</v>
      </c>
      <c r="E1893" t="s">
        <v>1212</v>
      </c>
      <c r="F1893" s="5" t="s">
        <v>41</v>
      </c>
      <c r="I1893" t="s">
        <v>1225</v>
      </c>
      <c r="J1893" s="5" t="s">
        <v>42</v>
      </c>
      <c r="K1893" s="5"/>
      <c r="L1893" t="str">
        <f t="shared" si="899"/>
        <v>Question</v>
      </c>
      <c r="M1893" t="str">
        <f t="shared" si="900"/>
        <v>events</v>
      </c>
      <c r="N1893" t="str">
        <f t="shared" si="901"/>
        <v>LogisticsEvent</v>
      </c>
      <c r="O1893" t="str">
        <f t="shared" si="902"/>
        <v/>
      </c>
      <c r="P1893" t="str">
        <f t="shared" si="903"/>
        <v/>
      </c>
      <c r="Q1893" t="str">
        <f t="shared" si="904"/>
        <v>Object</v>
      </c>
      <c r="R1893" t="str">
        <f t="shared" si="905"/>
        <v/>
      </c>
      <c r="S1893" t="str">
        <f t="shared" si="906"/>
        <v/>
      </c>
      <c r="T1893" t="str">
        <f t="shared" si="907"/>
        <v/>
      </c>
      <c r="U1893" t="str">
        <f t="shared" si="908"/>
        <v/>
      </c>
      <c r="V1893" t="str">
        <f t="shared" si="909"/>
        <v/>
      </c>
      <c r="W1893" t="str">
        <f>IF($A1893="Implicit","",COUNTIFS($C$8:C1893,C1893,$A$8:A1893,"Explicit"))</f>
        <v/>
      </c>
      <c r="X1893" t="str">
        <f t="shared" si="910"/>
        <v/>
      </c>
      <c r="Y1893" t="str">
        <f t="shared" si="911"/>
        <v/>
      </c>
      <c r="Z1893" t="str">
        <f t="shared" si="912"/>
        <v/>
      </c>
      <c r="AA1893" t="str">
        <f t="shared" si="913"/>
        <v/>
      </c>
      <c r="AB1893" t="str">
        <f t="shared" si="914"/>
        <v/>
      </c>
      <c r="AC1893" t="str">
        <f t="shared" si="915"/>
        <v/>
      </c>
      <c r="AD1893" t="str">
        <f t="shared" si="916"/>
        <v/>
      </c>
      <c r="AE1893" t="str">
        <f t="shared" si="917"/>
        <v/>
      </c>
      <c r="AF1893" t="str">
        <f t="shared" si="918"/>
        <v/>
      </c>
      <c r="AG1893" t="str">
        <f t="shared" si="919"/>
        <v>"Common.Question"</v>
      </c>
      <c r="AH1893" t="str">
        <f t="shared" si="920"/>
        <v>"events"</v>
      </c>
      <c r="AI1893" t="str">
        <f t="shared" si="921"/>
        <v>"Event.LogisticsEvent"</v>
      </c>
      <c r="AJ1893" t="str">
        <f t="shared" si="922"/>
        <v>""</v>
      </c>
      <c r="AK1893" t="str">
        <f t="shared" si="923"/>
        <v>"hasMany"</v>
      </c>
      <c r="AL1893" t="str">
        <f t="shared" si="924"/>
        <v>"Common.Question","events","Event.LogisticsEvent","","hasMany"</v>
      </c>
      <c r="AN1893">
        <f>COUNTIF(View_conceptual!G:G,L1893)</f>
        <v>0</v>
      </c>
      <c r="AO1893">
        <f>COUNTIF(View_conceptual!H:H,L1893)+COUNTIF(View_conceptual!I:I,N1893)</f>
        <v>0</v>
      </c>
      <c r="AQ1893" t="str">
        <f t="shared" si="925"/>
        <v/>
      </c>
      <c r="AR1893" t="str">
        <f t="shared" si="926"/>
        <v/>
      </c>
      <c r="AT1893">
        <f>COUNTIF(View_full!G:G,L1893)</f>
        <v>1</v>
      </c>
      <c r="AU1893">
        <f>COUNTIF(View_full!H:H,L1893)+COUNTIF(View_full!I:I,N1893)</f>
        <v>1</v>
      </c>
      <c r="AV1893">
        <f>COUNTIFS(Property_Manual!$A$2:$A$1206,Raw!L1893,Property_Manual!$B$2:$B$1206,Raw!M1893,Property_Manual!$C$2:$C$1206,Raw!N1893,Property_Manual!$D$2:$D$1206,Raw!O1893,Property_Manual!$F$2:$F$1206,"x")</f>
        <v>0</v>
      </c>
      <c r="AW1893" t="str">
        <f t="shared" si="927"/>
        <v/>
      </c>
      <c r="AX1893" t="str">
        <f t="shared" si="928"/>
        <v/>
      </c>
      <c r="AY1893" t="str">
        <f t="shared" si="929"/>
        <v/>
      </c>
    </row>
    <row r="1894" spans="1:51" x14ac:dyDescent="0.2">
      <c r="A1894" s="5" t="s">
        <v>1254</v>
      </c>
      <c r="B1894" s="5" t="s">
        <v>49</v>
      </c>
      <c r="C1894" s="5" t="s">
        <v>966</v>
      </c>
      <c r="D1894" s="5" t="s">
        <v>967</v>
      </c>
      <c r="E1894" t="s">
        <v>1197</v>
      </c>
      <c r="F1894" s="5" t="s">
        <v>2232</v>
      </c>
      <c r="G1894">
        <v>1</v>
      </c>
      <c r="I1894" t="s">
        <v>968</v>
      </c>
      <c r="J1894" s="5" t="s">
        <v>969</v>
      </c>
      <c r="K1894" s="5"/>
      <c r="L1894" t="str">
        <f t="shared" si="899"/>
        <v>Ranges</v>
      </c>
      <c r="M1894" t="str">
        <f t="shared" si="900"/>
        <v>rateClassCode</v>
      </c>
      <c r="N1894" t="str">
        <f t="shared" si="901"/>
        <v>RateClassCode</v>
      </c>
      <c r="O1894" t="str">
        <f t="shared" si="902"/>
        <v/>
      </c>
      <c r="P1894" t="str">
        <f t="shared" si="903"/>
        <v/>
      </c>
      <c r="Q1894" t="str">
        <f t="shared" si="904"/>
        <v>Object</v>
      </c>
      <c r="R1894" t="str">
        <f t="shared" si="905"/>
        <v>"Embedded"</v>
      </c>
      <c r="S1894" t="str">
        <f t="shared" si="906"/>
        <v>"Ranges"</v>
      </c>
      <c r="T1894" t="str">
        <f t="shared" si="907"/>
        <v>"rateClassCode"</v>
      </c>
      <c r="U1894" t="str">
        <f t="shared" si="908"/>
        <v>"CodeList"</v>
      </c>
      <c r="V1894" t="str">
        <f t="shared" si="909"/>
        <v>"RateClassCode"</v>
      </c>
      <c r="W1894">
        <f>IF($A1894="Implicit","",COUNTIFS($C$8:C1894,C1894,$A$8:A1894,"Explicit"))</f>
        <v>1</v>
      </c>
      <c r="X1894" t="str">
        <f t="shared" si="910"/>
        <v>"Ranges details"</v>
      </c>
      <c r="Y1894" t="str">
        <f t="shared" si="911"/>
        <v>"Rate class code e.g. Q. Refer to CXML Code List 1.4 Rate Class Codes"</v>
      </c>
      <c r="Z1894" t="str">
        <f t="shared" si="912"/>
        <v>"false"</v>
      </c>
      <c r="AA1894" t="str">
        <f t="shared" si="913"/>
        <v>"true"</v>
      </c>
      <c r="AB1894" t="str">
        <f t="shared" si="914"/>
        <v>""</v>
      </c>
      <c r="AC1894" t="str">
        <f t="shared" si="915"/>
        <v>"https://onerecord.iata.org/ns/cargo#Ranges"</v>
      </c>
      <c r="AD1894" t="str">
        <f t="shared" si="916"/>
        <v>"https://onerecord.iata.org/ns/cargo#rateClassCode"</v>
      </c>
      <c r="AE1894" t="str">
        <f t="shared" si="917"/>
        <v>"https://onerecord.iata.org/ns/code-lists/RateClassCode"</v>
      </c>
      <c r="AF1894" t="str">
        <f t="shared" si="918"/>
        <v>"Embedded","Ranges","rateClassCode","CodeList","RateClassCode",1,"Ranges details","Rate class code e.g. Q. Refer to CXML Code List 1.4 Rate Class Codes","false","true","","https://onerecord.iata.org/ns/cargo#Ranges","https://onerecord.iata.org/ns/cargo#rateClassCode","https://onerecord.iata.org/ns/code-lists/RateClassCode"</v>
      </c>
      <c r="AG1894" t="str">
        <f t="shared" si="919"/>
        <v>"Embedded.Ranges"</v>
      </c>
      <c r="AH1894" t="str">
        <f t="shared" si="920"/>
        <v>"rateClassCode"</v>
      </c>
      <c r="AI1894" t="str">
        <f t="shared" si="921"/>
        <v>"CodeList.RateClassCode"</v>
      </c>
      <c r="AJ1894" t="str">
        <f t="shared" si="922"/>
        <v>""</v>
      </c>
      <c r="AK1894" t="str">
        <f t="shared" si="923"/>
        <v>"hasOne"</v>
      </c>
      <c r="AL1894" t="str">
        <f t="shared" si="924"/>
        <v>"Embedded.Ranges","rateClassCode","CodeList.RateClassCode","","hasOne"</v>
      </c>
      <c r="AN1894">
        <f>COUNTIF(View_conceptual!G:G,L1894)</f>
        <v>0</v>
      </c>
      <c r="AO1894">
        <f>COUNTIF(View_conceptual!H:H,L1894)+COUNTIF(View_conceptual!I:I,N1894)</f>
        <v>0</v>
      </c>
      <c r="AQ1894" t="str">
        <f t="shared" si="925"/>
        <v/>
      </c>
      <c r="AR1894" t="str">
        <f t="shared" si="926"/>
        <v/>
      </c>
      <c r="AT1894">
        <f>COUNTIF(View_full!G:G,L1894)</f>
        <v>1</v>
      </c>
      <c r="AU1894">
        <f>COUNTIF(View_full!H:H,L1894)+COUNTIF(View_full!I:I,N1894)</f>
        <v>1</v>
      </c>
      <c r="AV1894">
        <f>COUNTIFS(Property_Manual!$A$2:$A$1206,Raw!L1894,Property_Manual!$B$2:$B$1206,Raw!M1894,Property_Manual!$C$2:$C$1206,Raw!N1894,Property_Manual!$D$2:$D$1206,Raw!O1894,Property_Manual!$F$2:$F$1206,"x")</f>
        <v>0</v>
      </c>
      <c r="AW1894" t="str">
        <f t="shared" si="927"/>
        <v>"Embedded","Ranges","rateClassCode","CodeList","RateClassCode",1,"Ranges details","Rate class code e.g. Q. Refer to CXML Code List 1.4 Rate Class Codes","false","true","","https://onerecord.iata.org/ns/cargo#Ranges","https://onerecord.iata.org/ns/cargo#rateClassCode","https://onerecord.iata.org/ns/code-lists/RateClassCode"</v>
      </c>
      <c r="AX1894" t="str">
        <f t="shared" si="928"/>
        <v/>
      </c>
      <c r="AY1894" t="str">
        <f t="shared" si="929"/>
        <v/>
      </c>
    </row>
    <row r="1895" spans="1:51" x14ac:dyDescent="0.2">
      <c r="A1895" s="5" t="s">
        <v>1254</v>
      </c>
      <c r="B1895" s="5" t="s">
        <v>49</v>
      </c>
      <c r="C1895" s="5" t="s">
        <v>966</v>
      </c>
      <c r="D1895" s="5" t="s">
        <v>970</v>
      </c>
      <c r="E1895" t="s">
        <v>49</v>
      </c>
      <c r="F1895" s="5" t="s">
        <v>58</v>
      </c>
      <c r="G1895">
        <v>1</v>
      </c>
      <c r="I1895" t="s">
        <v>968</v>
      </c>
      <c r="J1895" s="5" t="s">
        <v>971</v>
      </c>
      <c r="K1895" s="5"/>
      <c r="L1895" t="str">
        <f t="shared" si="899"/>
        <v>Ranges</v>
      </c>
      <c r="M1895" t="str">
        <f t="shared" si="900"/>
        <v>uldRateClassType</v>
      </c>
      <c r="N1895" t="str">
        <f t="shared" si="901"/>
        <v>CodeListElement</v>
      </c>
      <c r="O1895" t="str">
        <f t="shared" si="902"/>
        <v/>
      </c>
      <c r="P1895" t="str">
        <f t="shared" si="903"/>
        <v/>
      </c>
      <c r="Q1895" t="str">
        <f t="shared" si="904"/>
        <v>Object</v>
      </c>
      <c r="R1895" t="str">
        <f t="shared" si="905"/>
        <v>"Embedded"</v>
      </c>
      <c r="S1895" t="str">
        <f t="shared" si="906"/>
        <v>"Ranges"</v>
      </c>
      <c r="T1895" t="str">
        <f t="shared" si="907"/>
        <v>"uldRateClassType"</v>
      </c>
      <c r="U1895" t="str">
        <f t="shared" si="908"/>
        <v>"Embedded"</v>
      </c>
      <c r="V1895" t="str">
        <f t="shared" si="909"/>
        <v>"CodeListElement"</v>
      </c>
      <c r="W1895">
        <f>IF($A1895="Implicit","",COUNTIFS($C$8:C1895,C1895,$A$8:A1895,"Explicit"))</f>
        <v>2</v>
      </c>
      <c r="X1895" t="str">
        <f t="shared" si="910"/>
        <v>"Ranges details"</v>
      </c>
      <c r="Y1895" t="str">
        <f t="shared" si="911"/>
        <v>"ULD Rate information - ULD Rate Class Type"</v>
      </c>
      <c r="Z1895" t="str">
        <f t="shared" si="912"/>
        <v>"false"</v>
      </c>
      <c r="AA1895" t="str">
        <f t="shared" si="913"/>
        <v>"false"</v>
      </c>
      <c r="AB1895" t="str">
        <f t="shared" si="914"/>
        <v>""</v>
      </c>
      <c r="AC1895" t="str">
        <f t="shared" si="915"/>
        <v>"https://onerecord.iata.org/ns/cargo#Ranges"</v>
      </c>
      <c r="AD1895" t="str">
        <f t="shared" si="916"/>
        <v>"https://onerecord.iata.org/ns/cargo#uldRateClassType"</v>
      </c>
      <c r="AE1895" t="str">
        <f t="shared" si="917"/>
        <v>"https://onerecord.iata.org/ns/cargo#CodeListElement"</v>
      </c>
      <c r="AF1895" t="str">
        <f t="shared" si="918"/>
        <v>"Embedded","Ranges","uldRateClassType","Embedded","CodeListElement",2,"Ranges details","ULD Rate information - ULD Rate Class Type","false","false","","https://onerecord.iata.org/ns/cargo#Ranges","https://onerecord.iata.org/ns/cargo#uldRateClassType","https://onerecord.iata.org/ns/cargo#CodeListElement"</v>
      </c>
      <c r="AG1895" t="str">
        <f t="shared" si="919"/>
        <v>"Embedded.Ranges"</v>
      </c>
      <c r="AH1895" t="str">
        <f t="shared" si="920"/>
        <v>"uldRateClassType"</v>
      </c>
      <c r="AI1895" t="str">
        <f t="shared" si="921"/>
        <v>"Embedded.CodeListElement"</v>
      </c>
      <c r="AJ1895" t="str">
        <f t="shared" si="922"/>
        <v>""</v>
      </c>
      <c r="AK1895" t="str">
        <f t="shared" si="923"/>
        <v>"hasOne"</v>
      </c>
      <c r="AL1895" t="str">
        <f t="shared" si="924"/>
        <v>"Embedded.Ranges","uldRateClassType","Embedded.CodeListElement","","hasOne"</v>
      </c>
      <c r="AN1895">
        <f>COUNTIF(View_conceptual!G:G,L1895)</f>
        <v>0</v>
      </c>
      <c r="AO1895">
        <f>COUNTIF(View_conceptual!H:H,L1895)+COUNTIF(View_conceptual!I:I,N1895)</f>
        <v>0</v>
      </c>
      <c r="AQ1895" t="str">
        <f t="shared" si="925"/>
        <v/>
      </c>
      <c r="AR1895" t="str">
        <f t="shared" si="926"/>
        <v/>
      </c>
      <c r="AT1895">
        <f>COUNTIF(View_full!G:G,L1895)</f>
        <v>1</v>
      </c>
      <c r="AU1895">
        <f>COUNTIF(View_full!H:H,L1895)+COUNTIF(View_full!I:I,N1895)</f>
        <v>1</v>
      </c>
      <c r="AV1895">
        <f>COUNTIFS(Property_Manual!$A$2:$A$1206,Raw!L1895,Property_Manual!$B$2:$B$1206,Raw!M1895,Property_Manual!$C$2:$C$1206,Raw!N1895,Property_Manual!$D$2:$D$1206,Raw!O1895,Property_Manual!$F$2:$F$1206,"x")</f>
        <v>0</v>
      </c>
      <c r="AW1895" t="str">
        <f t="shared" si="927"/>
        <v>"Embedded","Ranges","uldRateClassType","Embedded","CodeListElement",2,"Ranges details","ULD Rate information - ULD Rate Class Type","false","false","","https://onerecord.iata.org/ns/cargo#Ranges","https://onerecord.iata.org/ns/cargo#uldRateClassType","https://onerecord.iata.org/ns/cargo#CodeListElement"</v>
      </c>
      <c r="AX1895" t="str">
        <f t="shared" si="928"/>
        <v/>
      </c>
      <c r="AY1895" t="str">
        <f t="shared" si="929"/>
        <v/>
      </c>
    </row>
    <row r="1896" spans="1:51" x14ac:dyDescent="0.2">
      <c r="A1896" s="5" t="s">
        <v>1255</v>
      </c>
      <c r="B1896" s="5" t="s">
        <v>49</v>
      </c>
      <c r="C1896" s="5" t="s">
        <v>966</v>
      </c>
      <c r="D1896" s="5" t="s">
        <v>967</v>
      </c>
      <c r="E1896" t="s">
        <v>1197</v>
      </c>
      <c r="F1896" s="5" t="s">
        <v>2232</v>
      </c>
      <c r="G1896">
        <v>1</v>
      </c>
      <c r="I1896" t="s">
        <v>968</v>
      </c>
      <c r="J1896" s="5" t="s">
        <v>969</v>
      </c>
      <c r="K1896" s="5"/>
      <c r="L1896" t="str">
        <f t="shared" si="899"/>
        <v>Ranges</v>
      </c>
      <c r="M1896" t="str">
        <f t="shared" si="900"/>
        <v>rateClassCode</v>
      </c>
      <c r="N1896" t="str">
        <f t="shared" si="901"/>
        <v>RateClassCode</v>
      </c>
      <c r="O1896" t="str">
        <f t="shared" si="902"/>
        <v/>
      </c>
      <c r="P1896" t="str">
        <f t="shared" si="903"/>
        <v/>
      </c>
      <c r="Q1896" t="str">
        <f t="shared" si="904"/>
        <v>Object</v>
      </c>
      <c r="R1896" t="str">
        <f t="shared" si="905"/>
        <v/>
      </c>
      <c r="S1896" t="str">
        <f t="shared" si="906"/>
        <v/>
      </c>
      <c r="T1896" t="str">
        <f t="shared" si="907"/>
        <v/>
      </c>
      <c r="U1896" t="str">
        <f t="shared" si="908"/>
        <v/>
      </c>
      <c r="V1896" t="str">
        <f t="shared" si="909"/>
        <v/>
      </c>
      <c r="W1896" t="str">
        <f>IF($A1896="Implicit","",COUNTIFS($C$8:C1896,C1896,$A$8:A1896,"Explicit"))</f>
        <v/>
      </c>
      <c r="X1896" t="str">
        <f t="shared" si="910"/>
        <v/>
      </c>
      <c r="Y1896" t="str">
        <f t="shared" si="911"/>
        <v/>
      </c>
      <c r="Z1896" t="str">
        <f t="shared" si="912"/>
        <v/>
      </c>
      <c r="AA1896" t="str">
        <f t="shared" si="913"/>
        <v/>
      </c>
      <c r="AB1896" t="str">
        <f t="shared" si="914"/>
        <v/>
      </c>
      <c r="AC1896" t="str">
        <f t="shared" si="915"/>
        <v/>
      </c>
      <c r="AD1896" t="str">
        <f t="shared" si="916"/>
        <v/>
      </c>
      <c r="AE1896" t="str">
        <f t="shared" si="917"/>
        <v/>
      </c>
      <c r="AF1896" t="str">
        <f t="shared" si="918"/>
        <v/>
      </c>
      <c r="AG1896" t="str">
        <f t="shared" si="919"/>
        <v>"Embedded.Ranges"</v>
      </c>
      <c r="AH1896" t="str">
        <f t="shared" si="920"/>
        <v>"rateClassCode"</v>
      </c>
      <c r="AI1896" t="str">
        <f t="shared" si="921"/>
        <v>"CodeList.RateClassCode"</v>
      </c>
      <c r="AJ1896" t="str">
        <f t="shared" si="922"/>
        <v>""</v>
      </c>
      <c r="AK1896" t="str">
        <f t="shared" si="923"/>
        <v>"hasOne"</v>
      </c>
      <c r="AL1896" t="str">
        <f t="shared" si="924"/>
        <v>"Embedded.Ranges","rateClassCode","CodeList.RateClassCode","","hasOne"</v>
      </c>
      <c r="AN1896">
        <f>COUNTIF(View_conceptual!G:G,L1896)</f>
        <v>0</v>
      </c>
      <c r="AO1896">
        <f>COUNTIF(View_conceptual!H:H,L1896)+COUNTIF(View_conceptual!I:I,N1896)</f>
        <v>0</v>
      </c>
      <c r="AQ1896" t="str">
        <f t="shared" si="925"/>
        <v/>
      </c>
      <c r="AR1896" t="str">
        <f t="shared" si="926"/>
        <v/>
      </c>
      <c r="AT1896">
        <f>COUNTIF(View_full!G:G,L1896)</f>
        <v>1</v>
      </c>
      <c r="AU1896">
        <f>COUNTIF(View_full!H:H,L1896)+COUNTIF(View_full!I:I,N1896)</f>
        <v>1</v>
      </c>
      <c r="AV1896">
        <f>COUNTIFS(Property_Manual!$A$2:$A$1206,Raw!L1896,Property_Manual!$B$2:$B$1206,Raw!M1896,Property_Manual!$C$2:$C$1206,Raw!N1896,Property_Manual!$D$2:$D$1206,Raw!O1896,Property_Manual!$F$2:$F$1206,"x")</f>
        <v>0</v>
      </c>
      <c r="AW1896" t="str">
        <f t="shared" si="927"/>
        <v/>
      </c>
      <c r="AX1896" t="str">
        <f t="shared" si="928"/>
        <v/>
      </c>
      <c r="AY1896" t="str">
        <f t="shared" si="929"/>
        <v/>
      </c>
    </row>
    <row r="1897" spans="1:51" x14ac:dyDescent="0.2">
      <c r="A1897" s="5" t="s">
        <v>1254</v>
      </c>
      <c r="B1897" s="5" t="s">
        <v>49</v>
      </c>
      <c r="C1897" s="5" t="s">
        <v>966</v>
      </c>
      <c r="D1897" s="5" t="s">
        <v>972</v>
      </c>
      <c r="F1897" s="5" t="s">
        <v>107</v>
      </c>
      <c r="G1897">
        <v>1</v>
      </c>
      <c r="I1897" t="s">
        <v>968</v>
      </c>
      <c r="J1897" s="5" t="s">
        <v>973</v>
      </c>
      <c r="K1897" s="5"/>
      <c r="L1897" t="str">
        <f t="shared" si="899"/>
        <v>Ranges</v>
      </c>
      <c r="M1897" t="str">
        <f t="shared" si="900"/>
        <v>maximumQuantity</v>
      </c>
      <c r="N1897" t="str">
        <f t="shared" si="901"/>
        <v>double</v>
      </c>
      <c r="O1897" t="str">
        <f t="shared" si="902"/>
        <v/>
      </c>
      <c r="P1897" t="str">
        <f t="shared" si="903"/>
        <v/>
      </c>
      <c r="Q1897" t="str">
        <f t="shared" si="904"/>
        <v>Object</v>
      </c>
      <c r="R1897" t="str">
        <f t="shared" si="905"/>
        <v>"Embedded"</v>
      </c>
      <c r="S1897" t="str">
        <f t="shared" si="906"/>
        <v>"Ranges"</v>
      </c>
      <c r="T1897" t="str">
        <f t="shared" si="907"/>
        <v>"maximumQuantity"</v>
      </c>
      <c r="U1897" t="str">
        <f t="shared" si="908"/>
        <v>""</v>
      </c>
      <c r="V1897" t="str">
        <f t="shared" si="909"/>
        <v>"double"</v>
      </c>
      <c r="W1897">
        <f>IF($A1897="Implicit","",COUNTIFS($C$8:C1897,C1897,$A$8:A1897,"Explicit"))</f>
        <v>3</v>
      </c>
      <c r="X1897" t="str">
        <f t="shared" si="910"/>
        <v>"Ranges details"</v>
      </c>
      <c r="Y1897" t="str">
        <f t="shared" si="911"/>
        <v>"Maximum quantity"</v>
      </c>
      <c r="Z1897" t="str">
        <f t="shared" si="912"/>
        <v>"false"</v>
      </c>
      <c r="AA1897" t="str">
        <f t="shared" si="913"/>
        <v>"false"</v>
      </c>
      <c r="AB1897" t="str">
        <f t="shared" si="914"/>
        <v>""</v>
      </c>
      <c r="AC1897" t="str">
        <f t="shared" si="915"/>
        <v>"https://onerecord.iata.org/ns/cargo#Ranges"</v>
      </c>
      <c r="AD1897" t="str">
        <f t="shared" si="916"/>
        <v>"https://onerecord.iata.org/ns/cargo#maximumQuantity"</v>
      </c>
      <c r="AE1897" t="str">
        <f t="shared" si="917"/>
        <v>"http://www.w3.org/2001/XMLSchema#double"</v>
      </c>
      <c r="AF1897" t="str">
        <f t="shared" si="918"/>
        <v>"Embedded","Ranges","maximumQuantity","","double",3,"Ranges details","Maximum quantity","false","false","","https://onerecord.iata.org/ns/cargo#Ranges","https://onerecord.iata.org/ns/cargo#maximumQuantity","http://www.w3.org/2001/XMLSchema#double"</v>
      </c>
      <c r="AG1897" t="str">
        <f t="shared" si="919"/>
        <v>"Embedded.Ranges"</v>
      </c>
      <c r="AH1897" t="str">
        <f t="shared" si="920"/>
        <v>"maximumQuantity"</v>
      </c>
      <c r="AI1897" t="str">
        <f t="shared" si="921"/>
        <v>".double"</v>
      </c>
      <c r="AJ1897" t="str">
        <f t="shared" si="922"/>
        <v>""</v>
      </c>
      <c r="AK1897" t="str">
        <f t="shared" si="923"/>
        <v>"hasOne"</v>
      </c>
      <c r="AL1897" t="str">
        <f t="shared" si="924"/>
        <v>"Embedded.Ranges","maximumQuantity",".double","","hasOne"</v>
      </c>
      <c r="AN1897">
        <f>COUNTIF(View_conceptual!G:G,L1897)</f>
        <v>0</v>
      </c>
      <c r="AO1897">
        <f>COUNTIF(View_conceptual!H:H,L1897)+COUNTIF(View_conceptual!I:I,N1897)</f>
        <v>0</v>
      </c>
      <c r="AQ1897" t="str">
        <f t="shared" si="925"/>
        <v/>
      </c>
      <c r="AR1897" t="str">
        <f t="shared" si="926"/>
        <v/>
      </c>
      <c r="AT1897">
        <f>COUNTIF(View_full!G:G,L1897)</f>
        <v>1</v>
      </c>
      <c r="AU1897">
        <f>COUNTIF(View_full!H:H,L1897)+COUNTIF(View_full!I:I,N1897)</f>
        <v>1</v>
      </c>
      <c r="AV1897">
        <f>COUNTIFS(Property_Manual!$A$2:$A$1206,Raw!L1897,Property_Manual!$B$2:$B$1206,Raw!M1897,Property_Manual!$C$2:$C$1206,Raw!N1897,Property_Manual!$D$2:$D$1206,Raw!O1897,Property_Manual!$F$2:$F$1206,"x")</f>
        <v>0</v>
      </c>
      <c r="AW1897" t="str">
        <f t="shared" si="927"/>
        <v>"Embedded","Ranges","maximumQuantity","","double",3,"Ranges details","Maximum quantity","false","false","","https://onerecord.iata.org/ns/cargo#Ranges","https://onerecord.iata.org/ns/cargo#maximumQuantity","http://www.w3.org/2001/XMLSchema#double"</v>
      </c>
      <c r="AX1897" t="str">
        <f t="shared" si="928"/>
        <v/>
      </c>
      <c r="AY1897" t="str">
        <f t="shared" si="929"/>
        <v/>
      </c>
    </row>
    <row r="1898" spans="1:51" x14ac:dyDescent="0.2">
      <c r="A1898" s="5" t="s">
        <v>1254</v>
      </c>
      <c r="B1898" s="5" t="s">
        <v>49</v>
      </c>
      <c r="C1898" s="5" t="s">
        <v>966</v>
      </c>
      <c r="D1898" s="5" t="s">
        <v>974</v>
      </c>
      <c r="F1898" s="5" t="s">
        <v>107</v>
      </c>
      <c r="G1898">
        <v>1</v>
      </c>
      <c r="I1898" t="s">
        <v>968</v>
      </c>
      <c r="J1898" s="5" t="s">
        <v>975</v>
      </c>
      <c r="K1898" s="5"/>
      <c r="L1898" t="str">
        <f t="shared" si="899"/>
        <v>Ranges</v>
      </c>
      <c r="M1898" t="str">
        <f t="shared" si="900"/>
        <v>minimumQuantity</v>
      </c>
      <c r="N1898" t="str">
        <f t="shared" si="901"/>
        <v>double</v>
      </c>
      <c r="O1898" t="str">
        <f t="shared" si="902"/>
        <v/>
      </c>
      <c r="P1898" t="str">
        <f t="shared" si="903"/>
        <v/>
      </c>
      <c r="Q1898" t="str">
        <f t="shared" si="904"/>
        <v>Object</v>
      </c>
      <c r="R1898" t="str">
        <f t="shared" si="905"/>
        <v>"Embedded"</v>
      </c>
      <c r="S1898" t="str">
        <f t="shared" si="906"/>
        <v>"Ranges"</v>
      </c>
      <c r="T1898" t="str">
        <f t="shared" si="907"/>
        <v>"minimumQuantity"</v>
      </c>
      <c r="U1898" t="str">
        <f t="shared" si="908"/>
        <v>""</v>
      </c>
      <c r="V1898" t="str">
        <f t="shared" si="909"/>
        <v>"double"</v>
      </c>
      <c r="W1898">
        <f>IF($A1898="Implicit","",COUNTIFS($C$8:C1898,C1898,$A$8:A1898,"Explicit"))</f>
        <v>4</v>
      </c>
      <c r="X1898" t="str">
        <f t="shared" si="910"/>
        <v>"Ranges details"</v>
      </c>
      <c r="Y1898" t="str">
        <f t="shared" si="911"/>
        <v>"Minimum quantity"</v>
      </c>
      <c r="Z1898" t="str">
        <f t="shared" si="912"/>
        <v>"false"</v>
      </c>
      <c r="AA1898" t="str">
        <f t="shared" si="913"/>
        <v>"false"</v>
      </c>
      <c r="AB1898" t="str">
        <f t="shared" si="914"/>
        <v>""</v>
      </c>
      <c r="AC1898" t="str">
        <f t="shared" si="915"/>
        <v>"https://onerecord.iata.org/ns/cargo#Ranges"</v>
      </c>
      <c r="AD1898" t="str">
        <f t="shared" si="916"/>
        <v>"https://onerecord.iata.org/ns/cargo#minimumQuantity"</v>
      </c>
      <c r="AE1898" t="str">
        <f t="shared" si="917"/>
        <v>"http://www.w3.org/2001/XMLSchema#double"</v>
      </c>
      <c r="AF1898" t="str">
        <f t="shared" si="918"/>
        <v>"Embedded","Ranges","minimumQuantity","","double",4,"Ranges details","Minimum quantity","false","false","","https://onerecord.iata.org/ns/cargo#Ranges","https://onerecord.iata.org/ns/cargo#minimumQuantity","http://www.w3.org/2001/XMLSchema#double"</v>
      </c>
      <c r="AG1898" t="str">
        <f t="shared" si="919"/>
        <v>"Embedded.Ranges"</v>
      </c>
      <c r="AH1898" t="str">
        <f t="shared" si="920"/>
        <v>"minimumQuantity"</v>
      </c>
      <c r="AI1898" t="str">
        <f t="shared" si="921"/>
        <v>".double"</v>
      </c>
      <c r="AJ1898" t="str">
        <f t="shared" si="922"/>
        <v>""</v>
      </c>
      <c r="AK1898" t="str">
        <f t="shared" si="923"/>
        <v>"hasOne"</v>
      </c>
      <c r="AL1898" t="str">
        <f t="shared" si="924"/>
        <v>"Embedded.Ranges","minimumQuantity",".double","","hasOne"</v>
      </c>
      <c r="AN1898">
        <f>COUNTIF(View_conceptual!G:G,L1898)</f>
        <v>0</v>
      </c>
      <c r="AO1898">
        <f>COUNTIF(View_conceptual!H:H,L1898)+COUNTIF(View_conceptual!I:I,N1898)</f>
        <v>0</v>
      </c>
      <c r="AQ1898" t="str">
        <f t="shared" si="925"/>
        <v/>
      </c>
      <c r="AR1898" t="str">
        <f t="shared" si="926"/>
        <v/>
      </c>
      <c r="AT1898">
        <f>COUNTIF(View_full!G:G,L1898)</f>
        <v>1</v>
      </c>
      <c r="AU1898">
        <f>COUNTIF(View_full!H:H,L1898)+COUNTIF(View_full!I:I,N1898)</f>
        <v>1</v>
      </c>
      <c r="AV1898">
        <f>COUNTIFS(Property_Manual!$A$2:$A$1206,Raw!L1898,Property_Manual!$B$2:$B$1206,Raw!M1898,Property_Manual!$C$2:$C$1206,Raw!N1898,Property_Manual!$D$2:$D$1206,Raw!O1898,Property_Manual!$F$2:$F$1206,"x")</f>
        <v>0</v>
      </c>
      <c r="AW1898" t="str">
        <f t="shared" si="927"/>
        <v>"Embedded","Ranges","minimumQuantity","","double",4,"Ranges details","Minimum quantity","false","false","","https://onerecord.iata.org/ns/cargo#Ranges","https://onerecord.iata.org/ns/cargo#minimumQuantity","http://www.w3.org/2001/XMLSchema#double"</v>
      </c>
      <c r="AX1898" t="str">
        <f t="shared" si="928"/>
        <v/>
      </c>
      <c r="AY1898" t="str">
        <f t="shared" si="929"/>
        <v/>
      </c>
    </row>
    <row r="1899" spans="1:51" x14ac:dyDescent="0.2">
      <c r="A1899" s="5" t="s">
        <v>1254</v>
      </c>
      <c r="B1899" s="5" t="s">
        <v>49</v>
      </c>
      <c r="C1899" s="5" t="s">
        <v>966</v>
      </c>
      <c r="D1899" s="5" t="s">
        <v>976</v>
      </c>
      <c r="F1899" s="5" t="s">
        <v>6</v>
      </c>
      <c r="G1899">
        <v>1</v>
      </c>
      <c r="I1899" t="s">
        <v>968</v>
      </c>
      <c r="J1899" s="5" t="s">
        <v>977</v>
      </c>
      <c r="K1899" s="5"/>
      <c r="L1899" t="str">
        <f t="shared" si="899"/>
        <v>Ranges</v>
      </c>
      <c r="M1899" t="str">
        <f t="shared" si="900"/>
        <v>unitBasis</v>
      </c>
      <c r="N1899" t="str">
        <f t="shared" si="901"/>
        <v>string</v>
      </c>
      <c r="O1899" t="str">
        <f t="shared" si="902"/>
        <v/>
      </c>
      <c r="P1899" t="str">
        <f t="shared" si="903"/>
        <v/>
      </c>
      <c r="Q1899" t="str">
        <f t="shared" si="904"/>
        <v>Object</v>
      </c>
      <c r="R1899" t="str">
        <f t="shared" si="905"/>
        <v>"Embedded"</v>
      </c>
      <c r="S1899" t="str">
        <f t="shared" si="906"/>
        <v>"Ranges"</v>
      </c>
      <c r="T1899" t="str">
        <f t="shared" si="907"/>
        <v>"unitBasis"</v>
      </c>
      <c r="U1899" t="str">
        <f t="shared" si="908"/>
        <v>""</v>
      </c>
      <c r="V1899" t="str">
        <f t="shared" si="909"/>
        <v>"string"</v>
      </c>
      <c r="W1899">
        <f>IF($A1899="Implicit","",COUNTIFS($C$8:C1899,C1899,$A$8:A1899,"Explicit"))</f>
        <v>5</v>
      </c>
      <c r="X1899" t="str">
        <f t="shared" si="910"/>
        <v>"Ranges details"</v>
      </c>
      <c r="Y1899" t="str">
        <f t="shared" si="911"/>
        <v>"Specific commodity code linked to commodity"</v>
      </c>
      <c r="Z1899" t="str">
        <f t="shared" si="912"/>
        <v>"false"</v>
      </c>
      <c r="AA1899" t="str">
        <f t="shared" si="913"/>
        <v>"false"</v>
      </c>
      <c r="AB1899" t="str">
        <f t="shared" si="914"/>
        <v>""</v>
      </c>
      <c r="AC1899" t="str">
        <f t="shared" si="915"/>
        <v>"https://onerecord.iata.org/ns/cargo#Ranges"</v>
      </c>
      <c r="AD1899" t="str">
        <f t="shared" si="916"/>
        <v>"https://onerecord.iata.org/ns/cargo#unitBasis"</v>
      </c>
      <c r="AE1899" t="str">
        <f t="shared" si="917"/>
        <v>"http://www.w3.org/2001/XMLSchema#string"</v>
      </c>
      <c r="AF1899" t="str">
        <f t="shared" si="918"/>
        <v>"Embedded","Ranges","unitBasis","","string",5,"Ranges details","Specific commodity code linked to commodity","false","false","","https://onerecord.iata.org/ns/cargo#Ranges","https://onerecord.iata.org/ns/cargo#unitBasis","http://www.w3.org/2001/XMLSchema#string"</v>
      </c>
      <c r="AG1899" t="str">
        <f t="shared" si="919"/>
        <v>"Embedded.Ranges"</v>
      </c>
      <c r="AH1899" t="str">
        <f t="shared" si="920"/>
        <v>"unitBasis"</v>
      </c>
      <c r="AI1899" t="str">
        <f t="shared" si="921"/>
        <v>".string"</v>
      </c>
      <c r="AJ1899" t="str">
        <f t="shared" si="922"/>
        <v>""</v>
      </c>
      <c r="AK1899" t="str">
        <f t="shared" si="923"/>
        <v>"hasOne"</v>
      </c>
      <c r="AL1899" t="str">
        <f t="shared" si="924"/>
        <v>"Embedded.Ranges","unitBasis",".string","","hasOne"</v>
      </c>
      <c r="AN1899">
        <f>COUNTIF(View_conceptual!G:G,L1899)</f>
        <v>0</v>
      </c>
      <c r="AO1899">
        <f>COUNTIF(View_conceptual!H:H,L1899)+COUNTIF(View_conceptual!I:I,N1899)</f>
        <v>0</v>
      </c>
      <c r="AQ1899" t="str">
        <f t="shared" si="925"/>
        <v/>
      </c>
      <c r="AR1899" t="str">
        <f t="shared" si="926"/>
        <v/>
      </c>
      <c r="AT1899">
        <f>COUNTIF(View_full!G:G,L1899)</f>
        <v>1</v>
      </c>
      <c r="AU1899">
        <f>COUNTIF(View_full!H:H,L1899)+COUNTIF(View_full!I:I,N1899)</f>
        <v>1</v>
      </c>
      <c r="AV1899">
        <f>COUNTIFS(Property_Manual!$A$2:$A$1206,Raw!L1899,Property_Manual!$B$2:$B$1206,Raw!M1899,Property_Manual!$C$2:$C$1206,Raw!N1899,Property_Manual!$D$2:$D$1206,Raw!O1899,Property_Manual!$F$2:$F$1206,"x")</f>
        <v>0</v>
      </c>
      <c r="AW1899" t="str">
        <f t="shared" si="927"/>
        <v>"Embedded","Ranges","unitBasis","","string",5,"Ranges details","Specific commodity code linked to commodity","false","false","","https://onerecord.iata.org/ns/cargo#Ranges","https://onerecord.iata.org/ns/cargo#unitBasis","http://www.w3.org/2001/XMLSchema#string"</v>
      </c>
      <c r="AX1899" t="str">
        <f t="shared" si="928"/>
        <v/>
      </c>
      <c r="AY1899" t="str">
        <f t="shared" si="929"/>
        <v/>
      </c>
    </row>
    <row r="1900" spans="1:51" x14ac:dyDescent="0.2">
      <c r="A1900" s="5" t="s">
        <v>1254</v>
      </c>
      <c r="B1900" s="5" t="s">
        <v>1201</v>
      </c>
      <c r="C1900" s="5" t="s">
        <v>738</v>
      </c>
      <c r="D1900" s="5" t="s">
        <v>38</v>
      </c>
      <c r="E1900" t="s">
        <v>1209</v>
      </c>
      <c r="F1900" s="5" t="s">
        <v>23</v>
      </c>
      <c r="H1900" t="s">
        <v>415</v>
      </c>
      <c r="I1900" t="s">
        <v>978</v>
      </c>
      <c r="J1900" s="5" t="s">
        <v>39</v>
      </c>
      <c r="K1900" s="5"/>
      <c r="L1900" t="str">
        <f t="shared" si="899"/>
        <v>Ratings</v>
      </c>
      <c r="M1900" t="str">
        <f t="shared" si="900"/>
        <v>checks</v>
      </c>
      <c r="N1900" t="str">
        <f t="shared" si="901"/>
        <v>Check</v>
      </c>
      <c r="O1900" t="str">
        <f t="shared" si="902"/>
        <v>checkedObject</v>
      </c>
      <c r="P1900" t="str">
        <f t="shared" si="903"/>
        <v/>
      </c>
      <c r="Q1900" t="str">
        <f t="shared" si="904"/>
        <v>Object</v>
      </c>
      <c r="R1900" t="str">
        <f t="shared" si="905"/>
        <v>"Distribution"</v>
      </c>
      <c r="S1900" t="str">
        <f t="shared" si="906"/>
        <v>"Ratings"</v>
      </c>
      <c r="T1900" t="str">
        <f t="shared" si="907"/>
        <v>"checks"</v>
      </c>
      <c r="U1900" t="str">
        <f t="shared" si="908"/>
        <v>"Action"</v>
      </c>
      <c r="V1900" t="str">
        <f t="shared" si="909"/>
        <v>"Check"</v>
      </c>
      <c r="W1900">
        <f>IF($A1900="Implicit","",COUNTIFS($C$8:C1900,C1900,$A$8:A1900,"Explicit"))</f>
        <v>1</v>
      </c>
      <c r="X1900" t="str">
        <f t="shared" si="910"/>
        <v>"Ratings details"</v>
      </c>
      <c r="Y1900" t="str">
        <f t="shared" si="911"/>
        <v>"References to the CheckActions performed on the object"</v>
      </c>
      <c r="Z1900" t="str">
        <f t="shared" si="912"/>
        <v>"true"</v>
      </c>
      <c r="AA1900" t="str">
        <f t="shared" si="913"/>
        <v>"false"</v>
      </c>
      <c r="AB1900" t="str">
        <f t="shared" si="914"/>
        <v>""</v>
      </c>
      <c r="AC1900" t="str">
        <f t="shared" si="915"/>
        <v>"https://onerecord.iata.org/ns/cargo#Ratings"</v>
      </c>
      <c r="AD1900" t="str">
        <f t="shared" si="916"/>
        <v>"https://onerecord.iata.org/ns/cargo#checks"</v>
      </c>
      <c r="AE1900" t="str">
        <f t="shared" si="917"/>
        <v>"https://onerecord.iata.org/ns/cargo#Check"</v>
      </c>
      <c r="AF1900" t="str">
        <f t="shared" si="918"/>
        <v>"Distribution","Ratings","checks","Action","Check",1,"Ratings details","References to the CheckActions performed on the object","true","false","","https://onerecord.iata.org/ns/cargo#Ratings","https://onerecord.iata.org/ns/cargo#checks","https://onerecord.iata.org/ns/cargo#Check"</v>
      </c>
      <c r="AG1900" t="str">
        <f t="shared" si="919"/>
        <v>"Distribution.Ratings"</v>
      </c>
      <c r="AH1900" t="str">
        <f t="shared" si="920"/>
        <v>"checks"</v>
      </c>
      <c r="AI1900" t="str">
        <f t="shared" si="921"/>
        <v>"Action.Check"</v>
      </c>
      <c r="AJ1900" t="str">
        <f t="shared" si="922"/>
        <v>"checkedObject"</v>
      </c>
      <c r="AK1900" t="str">
        <f t="shared" si="923"/>
        <v>"hasMany"</v>
      </c>
      <c r="AL1900" t="str">
        <f t="shared" si="924"/>
        <v>"Distribution.Ratings","checks","Action.Check","checkedObject","hasMany"</v>
      </c>
      <c r="AN1900">
        <f>COUNTIF(View_conceptual!G:G,L1900)</f>
        <v>0</v>
      </c>
      <c r="AO1900">
        <f>COUNTIF(View_conceptual!H:H,L1900)+COUNTIF(View_conceptual!I:I,N1900)</f>
        <v>0</v>
      </c>
      <c r="AQ1900" t="str">
        <f t="shared" si="925"/>
        <v/>
      </c>
      <c r="AR1900" t="str">
        <f t="shared" si="926"/>
        <v/>
      </c>
      <c r="AT1900">
        <f>COUNTIF(View_full!G:G,L1900)</f>
        <v>1</v>
      </c>
      <c r="AU1900">
        <f>COUNTIF(View_full!H:H,L1900)+COUNTIF(View_full!I:I,N1900)</f>
        <v>1</v>
      </c>
      <c r="AV1900">
        <f>COUNTIFS(Property_Manual!$A$2:$A$1206,Raw!L1900,Property_Manual!$B$2:$B$1206,Raw!M1900,Property_Manual!$C$2:$C$1206,Raw!N1900,Property_Manual!$D$2:$D$1206,Raw!O1900,Property_Manual!$F$2:$F$1206,"x")</f>
        <v>0</v>
      </c>
      <c r="AW1900" t="str">
        <f t="shared" si="927"/>
        <v>"Distribution","Ratings","checks","Action","Check",1,"Ratings details","References to the CheckActions performed on the object","true","false","","https://onerecord.iata.org/ns/cargo#Ratings","https://onerecord.iata.org/ns/cargo#checks","https://onerecord.iata.org/ns/cargo#Check"</v>
      </c>
      <c r="AX1900" t="str">
        <f t="shared" si="928"/>
        <v/>
      </c>
      <c r="AY1900" t="str">
        <f t="shared" si="929"/>
        <v/>
      </c>
    </row>
    <row r="1901" spans="1:51" x14ac:dyDescent="0.2">
      <c r="A1901" s="5" t="s">
        <v>1254</v>
      </c>
      <c r="B1901" s="5" t="s">
        <v>1201</v>
      </c>
      <c r="C1901" s="5" t="s">
        <v>738</v>
      </c>
      <c r="D1901" s="5" t="s">
        <v>43</v>
      </c>
      <c r="E1901" t="s">
        <v>1198</v>
      </c>
      <c r="F1901" s="5" t="s">
        <v>44</v>
      </c>
      <c r="H1901" t="s">
        <v>654</v>
      </c>
      <c r="I1901" t="s">
        <v>978</v>
      </c>
      <c r="J1901" s="5" t="s">
        <v>45</v>
      </c>
      <c r="K1901" s="5"/>
      <c r="L1901" t="str">
        <f t="shared" si="899"/>
        <v>Ratings</v>
      </c>
      <c r="M1901" t="str">
        <f t="shared" si="900"/>
        <v>externalReferences</v>
      </c>
      <c r="N1901" t="str">
        <f t="shared" si="901"/>
        <v>ExternalReference</v>
      </c>
      <c r="O1901" t="str">
        <f t="shared" si="902"/>
        <v>referenceForObjects</v>
      </c>
      <c r="P1901" t="str">
        <f t="shared" si="903"/>
        <v/>
      </c>
      <c r="Q1901" t="str">
        <f t="shared" si="904"/>
        <v>Object</v>
      </c>
      <c r="R1901" t="str">
        <f t="shared" si="905"/>
        <v>"Distribution"</v>
      </c>
      <c r="S1901" t="str">
        <f t="shared" si="906"/>
        <v>"Ratings"</v>
      </c>
      <c r="T1901" t="str">
        <f t="shared" si="907"/>
        <v>"externalReferences"</v>
      </c>
      <c r="U1901" t="str">
        <f t="shared" si="908"/>
        <v>"Common"</v>
      </c>
      <c r="V1901" t="str">
        <f t="shared" si="909"/>
        <v>"ExternalReference"</v>
      </c>
      <c r="W1901">
        <f>IF($A1901="Implicit","",COUNTIFS($C$8:C1901,C1901,$A$8:A1901,"Explicit"))</f>
        <v>2</v>
      </c>
      <c r="X1901" t="str">
        <f t="shared" si="910"/>
        <v>"Ratings details"</v>
      </c>
      <c r="Y1901" t="str">
        <f t="shared" si="911"/>
        <v>"References to all associated ExternalReferences"</v>
      </c>
      <c r="Z1901" t="str">
        <f t="shared" si="912"/>
        <v>"true"</v>
      </c>
      <c r="AA1901" t="str">
        <f t="shared" si="913"/>
        <v>"false"</v>
      </c>
      <c r="AB1901" t="str">
        <f t="shared" si="914"/>
        <v>""</v>
      </c>
      <c r="AC1901" t="str">
        <f t="shared" si="915"/>
        <v>"https://onerecord.iata.org/ns/cargo#Ratings"</v>
      </c>
      <c r="AD1901" t="str">
        <f t="shared" si="916"/>
        <v>"https://onerecord.iata.org/ns/cargo#externalReferences"</v>
      </c>
      <c r="AE1901" t="str">
        <f t="shared" si="917"/>
        <v>"https://onerecord.iata.org/ns/cargo#ExternalReference"</v>
      </c>
      <c r="AF1901" t="str">
        <f t="shared" si="918"/>
        <v>"Distribution","Ratings","externalReferences","Common","ExternalReference",2,"Ratings details","References to all associated ExternalReferences","true","false","","https://onerecord.iata.org/ns/cargo#Ratings","https://onerecord.iata.org/ns/cargo#externalReferences","https://onerecord.iata.org/ns/cargo#ExternalReference"</v>
      </c>
      <c r="AG1901" t="str">
        <f t="shared" si="919"/>
        <v>"Distribution.Ratings"</v>
      </c>
      <c r="AH1901" t="str">
        <f t="shared" si="920"/>
        <v>"externalReferences"</v>
      </c>
      <c r="AI1901" t="str">
        <f t="shared" si="921"/>
        <v>"Common.ExternalReference"</v>
      </c>
      <c r="AJ1901" t="str">
        <f t="shared" si="922"/>
        <v>"referenceForObjects"</v>
      </c>
      <c r="AK1901" t="str">
        <f t="shared" si="923"/>
        <v>"hasMany"</v>
      </c>
      <c r="AL1901" t="str">
        <f t="shared" si="924"/>
        <v>"Distribution.Ratings","externalReferences","Common.ExternalReference","referenceForObjects","hasMany"</v>
      </c>
      <c r="AN1901">
        <f>COUNTIF(View_conceptual!G:G,L1901)</f>
        <v>0</v>
      </c>
      <c r="AO1901">
        <f>COUNTIF(View_conceptual!H:H,L1901)+COUNTIF(View_conceptual!I:I,N1901)</f>
        <v>0</v>
      </c>
      <c r="AQ1901" t="str">
        <f t="shared" si="925"/>
        <v/>
      </c>
      <c r="AR1901" t="str">
        <f t="shared" si="926"/>
        <v/>
      </c>
      <c r="AT1901">
        <f>COUNTIF(View_full!G:G,L1901)</f>
        <v>1</v>
      </c>
      <c r="AU1901">
        <f>COUNTIF(View_full!H:H,L1901)+COUNTIF(View_full!I:I,N1901)</f>
        <v>1</v>
      </c>
      <c r="AV1901">
        <f>COUNTIFS(Property_Manual!$A$2:$A$1206,Raw!L1901,Property_Manual!$B$2:$B$1206,Raw!M1901,Property_Manual!$C$2:$C$1206,Raw!N1901,Property_Manual!$D$2:$D$1206,Raw!O1901,Property_Manual!$F$2:$F$1206,"x")</f>
        <v>0</v>
      </c>
      <c r="AW1901" t="str">
        <f t="shared" si="927"/>
        <v>"Distribution","Ratings","externalReferences","Common","ExternalReference",2,"Ratings details","References to all associated ExternalReferences","true","false","","https://onerecord.iata.org/ns/cargo#Ratings","https://onerecord.iata.org/ns/cargo#externalReferences","https://onerecord.iata.org/ns/cargo#ExternalReference"</v>
      </c>
      <c r="AX1901" t="str">
        <f t="shared" si="928"/>
        <v/>
      </c>
      <c r="AY1901" t="str">
        <f t="shared" si="929"/>
        <v/>
      </c>
    </row>
    <row r="1902" spans="1:51" x14ac:dyDescent="0.2">
      <c r="A1902" s="5" t="s">
        <v>1254</v>
      </c>
      <c r="B1902" s="5" t="s">
        <v>1201</v>
      </c>
      <c r="C1902" s="5" t="s">
        <v>738</v>
      </c>
      <c r="D1902" s="5" t="s">
        <v>979</v>
      </c>
      <c r="E1902" t="s">
        <v>1197</v>
      </c>
      <c r="F1902" s="5" t="s">
        <v>2233</v>
      </c>
      <c r="G1902">
        <v>1</v>
      </c>
      <c r="I1902" t="s">
        <v>978</v>
      </c>
      <c r="J1902" s="5" t="s">
        <v>980</v>
      </c>
      <c r="K1902" s="5"/>
      <c r="L1902" t="str">
        <f t="shared" si="899"/>
        <v>Ratings</v>
      </c>
      <c r="M1902" t="str">
        <f t="shared" si="900"/>
        <v>billingChargeIdentifier</v>
      </c>
      <c r="N1902" t="str">
        <f t="shared" si="901"/>
        <v>ChargeIdentifier</v>
      </c>
      <c r="O1902" t="str">
        <f t="shared" si="902"/>
        <v/>
      </c>
      <c r="P1902" t="str">
        <f t="shared" si="903"/>
        <v/>
      </c>
      <c r="Q1902" t="str">
        <f t="shared" si="904"/>
        <v>Object</v>
      </c>
      <c r="R1902" t="str">
        <f t="shared" si="905"/>
        <v>"Distribution"</v>
      </c>
      <c r="S1902" t="str">
        <f t="shared" si="906"/>
        <v>"Ratings"</v>
      </c>
      <c r="T1902" t="str">
        <f t="shared" si="907"/>
        <v>"billingChargeIdentifier"</v>
      </c>
      <c r="U1902" t="str">
        <f t="shared" si="908"/>
        <v>"CodeList"</v>
      </c>
      <c r="V1902" t="str">
        <f t="shared" si="909"/>
        <v>"ChargeIdentifier"</v>
      </c>
      <c r="W1902">
        <f>IF($A1902="Implicit","",COUNTIFS($C$8:C1902,C1902,$A$8:A1902,"Explicit"))</f>
        <v>3</v>
      </c>
      <c r="X1902" t="str">
        <f t="shared" si="910"/>
        <v>"Ratings details"</v>
      </c>
      <c r="Y1902" t="str">
        <f t="shared" si="911"/>
        <v>"Billing charge identifiers to be used for CASS. Refer to CargoXML Code List 1.33"</v>
      </c>
      <c r="Z1902" t="str">
        <f t="shared" si="912"/>
        <v>"false"</v>
      </c>
      <c r="AA1902" t="str">
        <f t="shared" si="913"/>
        <v>"true"</v>
      </c>
      <c r="AB1902" t="str">
        <f t="shared" si="914"/>
        <v>""</v>
      </c>
      <c r="AC1902" t="str">
        <f t="shared" si="915"/>
        <v>"https://onerecord.iata.org/ns/cargo#Ratings"</v>
      </c>
      <c r="AD1902" t="str">
        <f t="shared" si="916"/>
        <v>"https://onerecord.iata.org/ns/cargo#billingChargeIdentifier"</v>
      </c>
      <c r="AE1902" t="str">
        <f t="shared" si="917"/>
        <v>"https://onerecord.iata.org/ns/code-lists/ChargeIdentifier"</v>
      </c>
      <c r="AF1902" t="str">
        <f t="shared" si="918"/>
        <v>"Distribution","Ratings","billingChargeIdentifier","CodeList","ChargeIdentifier",3,"Ratings details","Billing charge identifiers to be used for CASS. Refer to CargoXML Code List 1.33","false","true","","https://onerecord.iata.org/ns/cargo#Ratings","https://onerecord.iata.org/ns/cargo#billingChargeIdentifier","https://onerecord.iata.org/ns/code-lists/ChargeIdentifier"</v>
      </c>
      <c r="AG1902" t="str">
        <f t="shared" si="919"/>
        <v>"Distribution.Ratings"</v>
      </c>
      <c r="AH1902" t="str">
        <f t="shared" si="920"/>
        <v>"billingChargeIdentifier"</v>
      </c>
      <c r="AI1902" t="str">
        <f t="shared" si="921"/>
        <v>"CodeList.ChargeIdentifier"</v>
      </c>
      <c r="AJ1902" t="str">
        <f t="shared" si="922"/>
        <v>""</v>
      </c>
      <c r="AK1902" t="str">
        <f t="shared" si="923"/>
        <v>"hasOne"</v>
      </c>
      <c r="AL1902" t="str">
        <f t="shared" si="924"/>
        <v>"Distribution.Ratings","billingChargeIdentifier","CodeList.ChargeIdentifier","","hasOne"</v>
      </c>
      <c r="AN1902">
        <f>COUNTIF(View_conceptual!G:G,L1902)</f>
        <v>0</v>
      </c>
      <c r="AO1902">
        <f>COUNTIF(View_conceptual!H:H,L1902)+COUNTIF(View_conceptual!I:I,N1902)</f>
        <v>0</v>
      </c>
      <c r="AQ1902" t="str">
        <f t="shared" si="925"/>
        <v/>
      </c>
      <c r="AR1902" t="str">
        <f t="shared" si="926"/>
        <v/>
      </c>
      <c r="AT1902">
        <f>COUNTIF(View_full!G:G,L1902)</f>
        <v>1</v>
      </c>
      <c r="AU1902">
        <f>COUNTIF(View_full!H:H,L1902)+COUNTIF(View_full!I:I,N1902)</f>
        <v>1</v>
      </c>
      <c r="AV1902">
        <f>COUNTIFS(Property_Manual!$A$2:$A$1206,Raw!L1902,Property_Manual!$B$2:$B$1206,Raw!M1902,Property_Manual!$C$2:$C$1206,Raw!N1902,Property_Manual!$D$2:$D$1206,Raw!O1902,Property_Manual!$F$2:$F$1206,"x")</f>
        <v>0</v>
      </c>
      <c r="AW1902" t="str">
        <f t="shared" si="927"/>
        <v>"Distribution","Ratings","billingChargeIdentifier","CodeList","ChargeIdentifier",3,"Ratings details","Billing charge identifiers to be used for CASS. Refer to CargoXML Code List 1.33","false","true","","https://onerecord.iata.org/ns/cargo#Ratings","https://onerecord.iata.org/ns/cargo#billingChargeIdentifier","https://onerecord.iata.org/ns/code-lists/ChargeIdentifier"</v>
      </c>
      <c r="AX1902" t="str">
        <f t="shared" si="928"/>
        <v/>
      </c>
      <c r="AY1902" t="str">
        <f t="shared" si="929"/>
        <v/>
      </c>
    </row>
    <row r="1903" spans="1:51" x14ac:dyDescent="0.2">
      <c r="A1903" s="5" t="s">
        <v>1254</v>
      </c>
      <c r="B1903" s="5" t="s">
        <v>1201</v>
      </c>
      <c r="C1903" s="5" t="s">
        <v>738</v>
      </c>
      <c r="D1903" s="5" t="s">
        <v>914</v>
      </c>
      <c r="E1903" t="s">
        <v>1197</v>
      </c>
      <c r="F1903" s="5" t="s">
        <v>2213</v>
      </c>
      <c r="G1903">
        <v>1</v>
      </c>
      <c r="I1903" t="s">
        <v>978</v>
      </c>
      <c r="J1903" s="5" t="s">
        <v>916</v>
      </c>
      <c r="K1903" s="5"/>
      <c r="L1903" t="str">
        <f t="shared" si="899"/>
        <v>Ratings</v>
      </c>
      <c r="M1903" t="str">
        <f t="shared" si="900"/>
        <v>chargePaymentType</v>
      </c>
      <c r="N1903" t="str">
        <f t="shared" si="901"/>
        <v>PrepaidCollectIndicator</v>
      </c>
      <c r="O1903" t="str">
        <f t="shared" si="902"/>
        <v/>
      </c>
      <c r="P1903" t="str">
        <f t="shared" si="903"/>
        <v/>
      </c>
      <c r="Q1903" t="str">
        <f t="shared" si="904"/>
        <v>Object</v>
      </c>
      <c r="R1903" t="str">
        <f t="shared" si="905"/>
        <v>"Distribution"</v>
      </c>
      <c r="S1903" t="str">
        <f t="shared" si="906"/>
        <v>"Ratings"</v>
      </c>
      <c r="T1903" t="str">
        <f t="shared" si="907"/>
        <v>"chargePaymentType"</v>
      </c>
      <c r="U1903" t="str">
        <f t="shared" si="908"/>
        <v>"CodeList"</v>
      </c>
      <c r="V1903" t="str">
        <f t="shared" si="909"/>
        <v>"PrepaidCollectIndicator"</v>
      </c>
      <c r="W1903">
        <f>IF($A1903="Implicit","",COUNTIFS($C$8:C1903,C1903,$A$8:A1903,"Explicit"))</f>
        <v>4</v>
      </c>
      <c r="X1903" t="str">
        <f t="shared" si="910"/>
        <v>"Ratings details"</v>
      </c>
      <c r="Y1903" t="str">
        <f t="shared" si="911"/>
        <v>"Indicates if charge is prepaid or collect (P; C)"</v>
      </c>
      <c r="Z1903" t="str">
        <f t="shared" si="912"/>
        <v>"false"</v>
      </c>
      <c r="AA1903" t="str">
        <f t="shared" si="913"/>
        <v>"true"</v>
      </c>
      <c r="AB1903" t="str">
        <f t="shared" si="914"/>
        <v>""</v>
      </c>
      <c r="AC1903" t="str">
        <f t="shared" si="915"/>
        <v>"https://onerecord.iata.org/ns/cargo#Ratings"</v>
      </c>
      <c r="AD1903" t="str">
        <f t="shared" si="916"/>
        <v>"https://onerecord.iata.org/ns/cargo#chargePaymentType"</v>
      </c>
      <c r="AE1903" t="str">
        <f t="shared" si="917"/>
        <v>"https://onerecord.iata.org/ns/code-lists/PrepaidCollectIndicator"</v>
      </c>
      <c r="AF1903" t="str">
        <f t="shared" si="918"/>
        <v>"Distribution","Ratings","chargePaymentType","CodeList","PrepaidCollectIndicator",4,"Ratings details","Indicates if charge is prepaid or collect (P; C)","false","true","","https://onerecord.iata.org/ns/cargo#Ratings","https://onerecord.iata.org/ns/cargo#chargePaymentType","https://onerecord.iata.org/ns/code-lists/PrepaidCollectIndicator"</v>
      </c>
      <c r="AG1903" t="str">
        <f t="shared" si="919"/>
        <v>"Distribution.Ratings"</v>
      </c>
      <c r="AH1903" t="str">
        <f t="shared" si="920"/>
        <v>"chargePaymentType"</v>
      </c>
      <c r="AI1903" t="str">
        <f t="shared" si="921"/>
        <v>"CodeList.PrepaidCollectIndicator"</v>
      </c>
      <c r="AJ1903" t="str">
        <f t="shared" si="922"/>
        <v>""</v>
      </c>
      <c r="AK1903" t="str">
        <f t="shared" si="923"/>
        <v>"hasOne"</v>
      </c>
      <c r="AL1903" t="str">
        <f t="shared" si="924"/>
        <v>"Distribution.Ratings","chargePaymentType","CodeList.PrepaidCollectIndicator","","hasOne"</v>
      </c>
      <c r="AN1903">
        <f>COUNTIF(View_conceptual!G:G,L1903)</f>
        <v>0</v>
      </c>
      <c r="AO1903">
        <f>COUNTIF(View_conceptual!H:H,L1903)+COUNTIF(View_conceptual!I:I,N1903)</f>
        <v>0</v>
      </c>
      <c r="AQ1903" t="str">
        <f t="shared" si="925"/>
        <v/>
      </c>
      <c r="AR1903" t="str">
        <f t="shared" si="926"/>
        <v/>
      </c>
      <c r="AT1903">
        <f>COUNTIF(View_full!G:G,L1903)</f>
        <v>1</v>
      </c>
      <c r="AU1903">
        <f>COUNTIF(View_full!H:H,L1903)+COUNTIF(View_full!I:I,N1903)</f>
        <v>1</v>
      </c>
      <c r="AV1903">
        <f>COUNTIFS(Property_Manual!$A$2:$A$1206,Raw!L1903,Property_Manual!$B$2:$B$1206,Raw!M1903,Property_Manual!$C$2:$C$1206,Raw!N1903,Property_Manual!$D$2:$D$1206,Raw!O1903,Property_Manual!$F$2:$F$1206,"x")</f>
        <v>0</v>
      </c>
      <c r="AW1903" t="str">
        <f t="shared" si="927"/>
        <v>"Distribution","Ratings","chargePaymentType","CodeList","PrepaidCollectIndicator",4,"Ratings details","Indicates if charge is prepaid or collect (P; C)","false","true","","https://onerecord.iata.org/ns/cargo#Ratings","https://onerecord.iata.org/ns/cargo#chargePaymentType","https://onerecord.iata.org/ns/code-lists/PrepaidCollectIndicator"</v>
      </c>
      <c r="AX1903" t="str">
        <f t="shared" si="928"/>
        <v/>
      </c>
      <c r="AY1903" t="str">
        <f t="shared" si="929"/>
        <v/>
      </c>
    </row>
    <row r="1904" spans="1:51" x14ac:dyDescent="0.2">
      <c r="A1904" s="5" t="s">
        <v>1254</v>
      </c>
      <c r="B1904" s="5" t="s">
        <v>1201</v>
      </c>
      <c r="C1904" s="5" t="s">
        <v>738</v>
      </c>
      <c r="D1904" s="5" t="s">
        <v>981</v>
      </c>
      <c r="E1904" t="s">
        <v>1197</v>
      </c>
      <c r="F1904" s="5" t="s">
        <v>2233</v>
      </c>
      <c r="G1904">
        <v>1</v>
      </c>
      <c r="I1904" t="s">
        <v>978</v>
      </c>
      <c r="J1904" s="5" t="s">
        <v>982</v>
      </c>
      <c r="K1904" s="5"/>
      <c r="L1904" t="str">
        <f t="shared" si="899"/>
        <v>Ratings</v>
      </c>
      <c r="M1904" t="str">
        <f t="shared" si="900"/>
        <v>chargeType</v>
      </c>
      <c r="N1904" t="str">
        <f t="shared" si="901"/>
        <v>ChargeIdentifier</v>
      </c>
      <c r="O1904" t="str">
        <f t="shared" si="902"/>
        <v/>
      </c>
      <c r="P1904" t="str">
        <f t="shared" si="903"/>
        <v/>
      </c>
      <c r="Q1904" t="str">
        <f t="shared" si="904"/>
        <v>Object</v>
      </c>
      <c r="R1904" t="str">
        <f t="shared" si="905"/>
        <v>"Distribution"</v>
      </c>
      <c r="S1904" t="str">
        <f t="shared" si="906"/>
        <v>"Ratings"</v>
      </c>
      <c r="T1904" t="str">
        <f t="shared" si="907"/>
        <v>"chargeType"</v>
      </c>
      <c r="U1904" t="str">
        <f t="shared" si="908"/>
        <v>"CodeList"</v>
      </c>
      <c r="V1904" t="str">
        <f t="shared" si="909"/>
        <v>"ChargeIdentifier"</v>
      </c>
      <c r="W1904">
        <f>IF($A1904="Implicit","",COUNTIFS($C$8:C1904,C1904,$A$8:A1904,"Explicit"))</f>
        <v>5</v>
      </c>
      <c r="X1904" t="str">
        <f t="shared" si="910"/>
        <v>"Ratings details"</v>
      </c>
      <c r="Y1904" t="str">
        <f t="shared" si="911"/>
        <v>"Charge type related to amount total as per bullet points 2/21 - data elements 24A - 3B  from AWB"</v>
      </c>
      <c r="Z1904" t="str">
        <f t="shared" si="912"/>
        <v>"false"</v>
      </c>
      <c r="AA1904" t="str">
        <f t="shared" si="913"/>
        <v>"true"</v>
      </c>
      <c r="AB1904" t="str">
        <f t="shared" si="914"/>
        <v>""</v>
      </c>
      <c r="AC1904" t="str">
        <f t="shared" si="915"/>
        <v>"https://onerecord.iata.org/ns/cargo#Ratings"</v>
      </c>
      <c r="AD1904" t="str">
        <f t="shared" si="916"/>
        <v>"https://onerecord.iata.org/ns/cargo#chargeType"</v>
      </c>
      <c r="AE1904" t="str">
        <f t="shared" si="917"/>
        <v>"https://onerecord.iata.org/ns/code-lists/ChargeIdentifier"</v>
      </c>
      <c r="AF1904" t="str">
        <f t="shared" si="918"/>
        <v>"Distribution","Ratings","chargeType","CodeList","ChargeIdentifier",5,"Ratings details","Charge type related to amount total as per bullet points 2/21 - data elements 24A - 3B  from AWB","false","true","","https://onerecord.iata.org/ns/cargo#Ratings","https://onerecord.iata.org/ns/cargo#chargeType","https://onerecord.iata.org/ns/code-lists/ChargeIdentifier"</v>
      </c>
      <c r="AG1904" t="str">
        <f t="shared" si="919"/>
        <v>"Distribution.Ratings"</v>
      </c>
      <c r="AH1904" t="str">
        <f t="shared" si="920"/>
        <v>"chargeType"</v>
      </c>
      <c r="AI1904" t="str">
        <f t="shared" si="921"/>
        <v>"CodeList.ChargeIdentifier"</v>
      </c>
      <c r="AJ1904" t="str">
        <f t="shared" si="922"/>
        <v>""</v>
      </c>
      <c r="AK1904" t="str">
        <f t="shared" si="923"/>
        <v>"hasOne"</v>
      </c>
      <c r="AL1904" t="str">
        <f t="shared" si="924"/>
        <v>"Distribution.Ratings","chargeType","CodeList.ChargeIdentifier","","hasOne"</v>
      </c>
      <c r="AN1904">
        <f>COUNTIF(View_conceptual!G:G,L1904)</f>
        <v>0</v>
      </c>
      <c r="AO1904">
        <f>COUNTIF(View_conceptual!H:H,L1904)+COUNTIF(View_conceptual!I:I,N1904)</f>
        <v>0</v>
      </c>
      <c r="AQ1904" t="str">
        <f t="shared" si="925"/>
        <v/>
      </c>
      <c r="AR1904" t="str">
        <f t="shared" si="926"/>
        <v/>
      </c>
      <c r="AT1904">
        <f>COUNTIF(View_full!G:G,L1904)</f>
        <v>1</v>
      </c>
      <c r="AU1904">
        <f>COUNTIF(View_full!H:H,L1904)+COUNTIF(View_full!I:I,N1904)</f>
        <v>1</v>
      </c>
      <c r="AV1904">
        <f>COUNTIFS(Property_Manual!$A$2:$A$1206,Raw!L1904,Property_Manual!$B$2:$B$1206,Raw!M1904,Property_Manual!$C$2:$C$1206,Raw!N1904,Property_Manual!$D$2:$D$1206,Raw!O1904,Property_Manual!$F$2:$F$1206,"x")</f>
        <v>0</v>
      </c>
      <c r="AW1904" t="str">
        <f t="shared" si="927"/>
        <v>"Distribution","Ratings","chargeType","CodeList","ChargeIdentifier",5,"Ratings details","Charge type related to amount total as per bullet points 2/21 - data elements 24A - 3B  from AWB","false","true","","https://onerecord.iata.org/ns/cargo#Ratings","https://onerecord.iata.org/ns/cargo#chargeType","https://onerecord.iata.org/ns/code-lists/ChargeIdentifier"</v>
      </c>
      <c r="AX1904" t="str">
        <f t="shared" si="928"/>
        <v/>
      </c>
      <c r="AY1904" t="str">
        <f t="shared" si="929"/>
        <v/>
      </c>
    </row>
    <row r="1905" spans="1:51" x14ac:dyDescent="0.2">
      <c r="A1905" s="5" t="s">
        <v>1254</v>
      </c>
      <c r="B1905" s="5" t="s">
        <v>1201</v>
      </c>
      <c r="C1905" s="5" t="s">
        <v>738</v>
      </c>
      <c r="D1905" s="5" t="s">
        <v>917</v>
      </c>
      <c r="E1905" t="s">
        <v>1197</v>
      </c>
      <c r="F1905" s="5" t="s">
        <v>2214</v>
      </c>
      <c r="G1905">
        <v>1</v>
      </c>
      <c r="I1905" t="s">
        <v>978</v>
      </c>
      <c r="J1905" s="5" t="s">
        <v>918</v>
      </c>
      <c r="K1905" s="5"/>
      <c r="L1905" t="str">
        <f t="shared" si="899"/>
        <v>Ratings</v>
      </c>
      <c r="M1905" t="str">
        <f t="shared" si="900"/>
        <v>entitlement</v>
      </c>
      <c r="N1905" t="str">
        <f t="shared" si="901"/>
        <v>EntitlementCode</v>
      </c>
      <c r="O1905" t="str">
        <f t="shared" si="902"/>
        <v/>
      </c>
      <c r="P1905" t="str">
        <f t="shared" si="903"/>
        <v/>
      </c>
      <c r="Q1905" t="str">
        <f t="shared" si="904"/>
        <v>Object</v>
      </c>
      <c r="R1905" t="str">
        <f t="shared" si="905"/>
        <v>"Distribution"</v>
      </c>
      <c r="S1905" t="str">
        <f t="shared" si="906"/>
        <v>"Ratings"</v>
      </c>
      <c r="T1905" t="str">
        <f t="shared" si="907"/>
        <v>"entitlement"</v>
      </c>
      <c r="U1905" t="str">
        <f t="shared" si="908"/>
        <v>"CodeList"</v>
      </c>
      <c r="V1905" t="str">
        <f t="shared" si="909"/>
        <v>"EntitlementCode"</v>
      </c>
      <c r="W1905">
        <f>IF($A1905="Implicit","",COUNTIFS($C$8:C1905,C1905,$A$8:A1905,"Explicit"))</f>
        <v>6</v>
      </c>
      <c r="X1905" t="str">
        <f t="shared" si="910"/>
        <v>"Ratings details"</v>
      </c>
      <c r="Y1905" t="str">
        <f t="shared" si="911"/>
        <v>"Entitlement code to define if charges are Due carrier (C) or Due agent (A). Refer to CXML Code List 1.3"</v>
      </c>
      <c r="Z1905" t="str">
        <f t="shared" si="912"/>
        <v>"false"</v>
      </c>
      <c r="AA1905" t="str">
        <f t="shared" si="913"/>
        <v>"true"</v>
      </c>
      <c r="AB1905" t="str">
        <f t="shared" si="914"/>
        <v>""</v>
      </c>
      <c r="AC1905" t="str">
        <f t="shared" si="915"/>
        <v>"https://onerecord.iata.org/ns/cargo#Ratings"</v>
      </c>
      <c r="AD1905" t="str">
        <f t="shared" si="916"/>
        <v>"https://onerecord.iata.org/ns/cargo#entitlement"</v>
      </c>
      <c r="AE1905" t="str">
        <f t="shared" si="917"/>
        <v>"https://onerecord.iata.org/ns/code-lists/EntitlementCode"</v>
      </c>
      <c r="AF1905" t="str">
        <f t="shared" si="918"/>
        <v>"Distribution","Ratings","entitlement","CodeList","EntitlementCode",6,"Ratings details","Entitlement code to define if charges are Due carrier (C) or Due agent (A). Refer to CXML Code List 1.3","false","true","","https://onerecord.iata.org/ns/cargo#Ratings","https://onerecord.iata.org/ns/cargo#entitlement","https://onerecord.iata.org/ns/code-lists/EntitlementCode"</v>
      </c>
      <c r="AG1905" t="str">
        <f t="shared" si="919"/>
        <v>"Distribution.Ratings"</v>
      </c>
      <c r="AH1905" t="str">
        <f t="shared" si="920"/>
        <v>"entitlement"</v>
      </c>
      <c r="AI1905" t="str">
        <f t="shared" si="921"/>
        <v>"CodeList.EntitlementCode"</v>
      </c>
      <c r="AJ1905" t="str">
        <f t="shared" si="922"/>
        <v>""</v>
      </c>
      <c r="AK1905" t="str">
        <f t="shared" si="923"/>
        <v>"hasOne"</v>
      </c>
      <c r="AL1905" t="str">
        <f t="shared" si="924"/>
        <v>"Distribution.Ratings","entitlement","CodeList.EntitlementCode","","hasOne"</v>
      </c>
      <c r="AN1905">
        <f>COUNTIF(View_conceptual!G:G,L1905)</f>
        <v>0</v>
      </c>
      <c r="AO1905">
        <f>COUNTIF(View_conceptual!H:H,L1905)+COUNTIF(View_conceptual!I:I,N1905)</f>
        <v>0</v>
      </c>
      <c r="AQ1905" t="str">
        <f t="shared" si="925"/>
        <v/>
      </c>
      <c r="AR1905" t="str">
        <f t="shared" si="926"/>
        <v/>
      </c>
      <c r="AT1905">
        <f>COUNTIF(View_full!G:G,L1905)</f>
        <v>1</v>
      </c>
      <c r="AU1905">
        <f>COUNTIF(View_full!H:H,L1905)+COUNTIF(View_full!I:I,N1905)</f>
        <v>1</v>
      </c>
      <c r="AV1905">
        <f>COUNTIFS(Property_Manual!$A$2:$A$1206,Raw!L1905,Property_Manual!$B$2:$B$1206,Raw!M1905,Property_Manual!$C$2:$C$1206,Raw!N1905,Property_Manual!$D$2:$D$1206,Raw!O1905,Property_Manual!$F$2:$F$1206,"x")</f>
        <v>0</v>
      </c>
      <c r="AW1905" t="str">
        <f t="shared" si="927"/>
        <v>"Distribution","Ratings","entitlement","CodeList","EntitlementCode",6,"Ratings details","Entitlement code to define if charges are Due carrier (C) or Due agent (A). Refer to CXML Code List 1.3","false","true","","https://onerecord.iata.org/ns/cargo#Ratings","https://onerecord.iata.org/ns/cargo#entitlement","https://onerecord.iata.org/ns/code-lists/EntitlementCode"</v>
      </c>
      <c r="AX1905" t="str">
        <f t="shared" si="928"/>
        <v/>
      </c>
      <c r="AY1905" t="str">
        <f t="shared" si="929"/>
        <v/>
      </c>
    </row>
    <row r="1906" spans="1:51" x14ac:dyDescent="0.2">
      <c r="A1906" s="5" t="s">
        <v>1254</v>
      </c>
      <c r="B1906" s="5" t="s">
        <v>1201</v>
      </c>
      <c r="C1906" s="5" t="s">
        <v>738</v>
      </c>
      <c r="D1906" s="5" t="s">
        <v>983</v>
      </c>
      <c r="E1906" t="s">
        <v>1201</v>
      </c>
      <c r="F1906" s="5" t="s">
        <v>306</v>
      </c>
      <c r="H1906" t="s">
        <v>737</v>
      </c>
      <c r="I1906" t="s">
        <v>978</v>
      </c>
      <c r="J1906" s="5" t="s">
        <v>984</v>
      </c>
      <c r="K1906" s="5"/>
      <c r="L1906" t="str">
        <f t="shared" si="899"/>
        <v>Ratings</v>
      </c>
      <c r="M1906" t="str">
        <f t="shared" si="900"/>
        <v>forPrices</v>
      </c>
      <c r="N1906" t="str">
        <f t="shared" si="901"/>
        <v>Price</v>
      </c>
      <c r="O1906" t="str">
        <f t="shared" si="902"/>
        <v>ratings</v>
      </c>
      <c r="P1906" t="str">
        <f t="shared" si="903"/>
        <v/>
      </c>
      <c r="Q1906" t="str">
        <f t="shared" si="904"/>
        <v>Object</v>
      </c>
      <c r="R1906" t="str">
        <f t="shared" si="905"/>
        <v>"Distribution"</v>
      </c>
      <c r="S1906" t="str">
        <f t="shared" si="906"/>
        <v>"Ratings"</v>
      </c>
      <c r="T1906" t="str">
        <f t="shared" si="907"/>
        <v>"forPrices"</v>
      </c>
      <c r="U1906" t="str">
        <f t="shared" si="908"/>
        <v>"Distribution"</v>
      </c>
      <c r="V1906" t="str">
        <f t="shared" si="909"/>
        <v>"Price"</v>
      </c>
      <c r="W1906">
        <f>IF($A1906="Implicit","",COUNTIFS($C$8:C1906,C1906,$A$8:A1906,"Explicit"))</f>
        <v>7</v>
      </c>
      <c r="X1906" t="str">
        <f t="shared" si="910"/>
        <v>"Ratings details"</v>
      </c>
      <c r="Y1906" t="str">
        <f t="shared" si="911"/>
        <v>"Reference to the Prices based on this Ratings"</v>
      </c>
      <c r="Z1906" t="str">
        <f t="shared" si="912"/>
        <v>"true"</v>
      </c>
      <c r="AA1906" t="str">
        <f t="shared" si="913"/>
        <v>"false"</v>
      </c>
      <c r="AB1906" t="str">
        <f t="shared" si="914"/>
        <v>""</v>
      </c>
      <c r="AC1906" t="str">
        <f t="shared" si="915"/>
        <v>"https://onerecord.iata.org/ns/cargo#Ratings"</v>
      </c>
      <c r="AD1906" t="str">
        <f t="shared" si="916"/>
        <v>"https://onerecord.iata.org/ns/cargo#forPrices"</v>
      </c>
      <c r="AE1906" t="str">
        <f t="shared" si="917"/>
        <v>"https://onerecord.iata.org/ns/cargo#Price"</v>
      </c>
      <c r="AF1906" t="str">
        <f t="shared" si="918"/>
        <v>"Distribution","Ratings","forPrices","Distribution","Price",7,"Ratings details","Reference to the Prices based on this Ratings","true","false","","https://onerecord.iata.org/ns/cargo#Ratings","https://onerecord.iata.org/ns/cargo#forPrices","https://onerecord.iata.org/ns/cargo#Price"</v>
      </c>
      <c r="AG1906" t="str">
        <f t="shared" si="919"/>
        <v>"Distribution.Ratings"</v>
      </c>
      <c r="AH1906" t="str">
        <f t="shared" si="920"/>
        <v>"forPrices"</v>
      </c>
      <c r="AI1906" t="str">
        <f t="shared" si="921"/>
        <v>"Distribution.Price"</v>
      </c>
      <c r="AJ1906" t="str">
        <f t="shared" si="922"/>
        <v>"ratings"</v>
      </c>
      <c r="AK1906" t="str">
        <f t="shared" si="923"/>
        <v>"hasMany"</v>
      </c>
      <c r="AL1906" t="str">
        <f t="shared" si="924"/>
        <v>"Distribution.Ratings","forPrices","Distribution.Price","ratings","hasMany"</v>
      </c>
      <c r="AN1906">
        <f>COUNTIF(View_conceptual!G:G,L1906)</f>
        <v>0</v>
      </c>
      <c r="AO1906">
        <f>COUNTIF(View_conceptual!H:H,L1906)+COUNTIF(View_conceptual!I:I,N1906)</f>
        <v>0</v>
      </c>
      <c r="AQ1906" t="str">
        <f t="shared" si="925"/>
        <v/>
      </c>
      <c r="AR1906" t="str">
        <f t="shared" si="926"/>
        <v/>
      </c>
      <c r="AT1906">
        <f>COUNTIF(View_full!G:G,L1906)</f>
        <v>1</v>
      </c>
      <c r="AU1906">
        <f>COUNTIF(View_full!H:H,L1906)+COUNTIF(View_full!I:I,N1906)</f>
        <v>2</v>
      </c>
      <c r="AV1906">
        <f>COUNTIFS(Property_Manual!$A$2:$A$1206,Raw!L1906,Property_Manual!$B$2:$B$1206,Raw!M1906,Property_Manual!$C$2:$C$1206,Raw!N1906,Property_Manual!$D$2:$D$1206,Raw!O1906,Property_Manual!$F$2:$F$1206,"x")</f>
        <v>1</v>
      </c>
      <c r="AW1906" t="str">
        <f t="shared" si="927"/>
        <v>"Distribution","Ratings","forPrices","Distribution","Price",7,"Ratings details","Reference to the Prices based on this Ratings","true","false","","https://onerecord.iata.org/ns/cargo#Ratings","https://onerecord.iata.org/ns/cargo#forPrices","https://onerecord.iata.org/ns/cargo#Price"</v>
      </c>
      <c r="AX1906" t="str">
        <f t="shared" si="928"/>
        <v>"Distribution.Ratings","forPrices","Distribution.Price","ratings","hasMany"</v>
      </c>
      <c r="AY1906" t="str">
        <f t="shared" si="929"/>
        <v>"Distribution.Ratings","forPrices","Distribution.Price","ratings","hasMany"</v>
      </c>
    </row>
    <row r="1907" spans="1:51" x14ac:dyDescent="0.2">
      <c r="A1907" s="5" t="s">
        <v>1254</v>
      </c>
      <c r="B1907" s="5" t="s">
        <v>1201</v>
      </c>
      <c r="C1907" s="5" t="s">
        <v>738</v>
      </c>
      <c r="D1907" s="5" t="s">
        <v>921</v>
      </c>
      <c r="E1907" t="s">
        <v>1197</v>
      </c>
      <c r="F1907" s="5" t="s">
        <v>2215</v>
      </c>
      <c r="G1907">
        <v>1</v>
      </c>
      <c r="I1907" t="s">
        <v>978</v>
      </c>
      <c r="J1907" s="5" t="s">
        <v>922</v>
      </c>
      <c r="K1907" s="5"/>
      <c r="L1907" t="str">
        <f t="shared" si="899"/>
        <v>Ratings</v>
      </c>
      <c r="M1907" t="str">
        <f t="shared" si="900"/>
        <v>otherChargeCode</v>
      </c>
      <c r="N1907" t="str">
        <f t="shared" si="901"/>
        <v>OtherChargeCode</v>
      </c>
      <c r="O1907" t="str">
        <f t="shared" si="902"/>
        <v/>
      </c>
      <c r="P1907" t="str">
        <f t="shared" si="903"/>
        <v/>
      </c>
      <c r="Q1907" t="str">
        <f t="shared" si="904"/>
        <v>Object</v>
      </c>
      <c r="R1907" t="str">
        <f t="shared" si="905"/>
        <v>"Distribution"</v>
      </c>
      <c r="S1907" t="str">
        <f t="shared" si="906"/>
        <v>"Ratings"</v>
      </c>
      <c r="T1907" t="str">
        <f t="shared" si="907"/>
        <v>"otherChargeCode"</v>
      </c>
      <c r="U1907" t="str">
        <f t="shared" si="908"/>
        <v>"CodeList"</v>
      </c>
      <c r="V1907" t="str">
        <f t="shared" si="909"/>
        <v>"OtherChargeCode"</v>
      </c>
      <c r="W1907">
        <f>IF($A1907="Implicit","",COUNTIFS($C$8:C1907,C1907,$A$8:A1907,"Explicit"))</f>
        <v>8</v>
      </c>
      <c r="X1907" t="str">
        <f t="shared" si="910"/>
        <v>"Ratings details"</v>
      </c>
      <c r="Y1907" t="str">
        <f t="shared" si="911"/>
        <v>"Refer to CargoXML Code List 1.2 for Other Charges"</v>
      </c>
      <c r="Z1907" t="str">
        <f t="shared" si="912"/>
        <v>"false"</v>
      </c>
      <c r="AA1907" t="str">
        <f t="shared" si="913"/>
        <v>"true"</v>
      </c>
      <c r="AB1907" t="str">
        <f t="shared" si="914"/>
        <v>""</v>
      </c>
      <c r="AC1907" t="str">
        <f t="shared" si="915"/>
        <v>"https://onerecord.iata.org/ns/cargo#Ratings"</v>
      </c>
      <c r="AD1907" t="str">
        <f t="shared" si="916"/>
        <v>"https://onerecord.iata.org/ns/cargo#otherChargeCode"</v>
      </c>
      <c r="AE1907" t="str">
        <f t="shared" si="917"/>
        <v>"https://onerecord.iata.org/ns/code-lists/OtherChargeCode"</v>
      </c>
      <c r="AF1907" t="str">
        <f t="shared" si="918"/>
        <v>"Distribution","Ratings","otherChargeCode","CodeList","OtherChargeCode",8,"Ratings details","Refer to CargoXML Code List 1.2 for Other Charges","false","true","","https://onerecord.iata.org/ns/cargo#Ratings","https://onerecord.iata.org/ns/cargo#otherChargeCode","https://onerecord.iata.org/ns/code-lists/OtherChargeCode"</v>
      </c>
      <c r="AG1907" t="str">
        <f t="shared" si="919"/>
        <v>"Distribution.Ratings"</v>
      </c>
      <c r="AH1907" t="str">
        <f t="shared" si="920"/>
        <v>"otherChargeCode"</v>
      </c>
      <c r="AI1907" t="str">
        <f t="shared" si="921"/>
        <v>"CodeList.OtherChargeCode"</v>
      </c>
      <c r="AJ1907" t="str">
        <f t="shared" si="922"/>
        <v>""</v>
      </c>
      <c r="AK1907" t="str">
        <f t="shared" si="923"/>
        <v>"hasOne"</v>
      </c>
      <c r="AL1907" t="str">
        <f t="shared" si="924"/>
        <v>"Distribution.Ratings","otherChargeCode","CodeList.OtherChargeCode","","hasOne"</v>
      </c>
      <c r="AN1907">
        <f>COUNTIF(View_conceptual!G:G,L1907)</f>
        <v>0</v>
      </c>
      <c r="AO1907">
        <f>COUNTIF(View_conceptual!H:H,L1907)+COUNTIF(View_conceptual!I:I,N1907)</f>
        <v>0</v>
      </c>
      <c r="AQ1907" t="str">
        <f t="shared" si="925"/>
        <v/>
      </c>
      <c r="AR1907" t="str">
        <f t="shared" si="926"/>
        <v/>
      </c>
      <c r="AT1907">
        <f>COUNTIF(View_full!G:G,L1907)</f>
        <v>1</v>
      </c>
      <c r="AU1907">
        <f>COUNTIF(View_full!H:H,L1907)+COUNTIF(View_full!I:I,N1907)</f>
        <v>1</v>
      </c>
      <c r="AV1907">
        <f>COUNTIFS(Property_Manual!$A$2:$A$1206,Raw!L1907,Property_Manual!$B$2:$B$1206,Raw!M1907,Property_Manual!$C$2:$C$1206,Raw!N1907,Property_Manual!$D$2:$D$1206,Raw!O1907,Property_Manual!$F$2:$F$1206,"x")</f>
        <v>0</v>
      </c>
      <c r="AW1907" t="str">
        <f t="shared" si="927"/>
        <v>"Distribution","Ratings","otherChargeCode","CodeList","OtherChargeCode",8,"Ratings details","Refer to CargoXML Code List 1.2 for Other Charges","false","true","","https://onerecord.iata.org/ns/cargo#Ratings","https://onerecord.iata.org/ns/cargo#otherChargeCode","https://onerecord.iata.org/ns/code-lists/OtherChargeCode"</v>
      </c>
      <c r="AX1907" t="str">
        <f t="shared" si="928"/>
        <v/>
      </c>
      <c r="AY1907" t="str">
        <f t="shared" si="929"/>
        <v/>
      </c>
    </row>
    <row r="1908" spans="1:51" x14ac:dyDescent="0.2">
      <c r="A1908" s="5" t="s">
        <v>1254</v>
      </c>
      <c r="B1908" s="5" t="s">
        <v>1201</v>
      </c>
      <c r="C1908" s="5" t="s">
        <v>738</v>
      </c>
      <c r="D1908" s="5" t="s">
        <v>987</v>
      </c>
      <c r="E1908" t="s">
        <v>49</v>
      </c>
      <c r="F1908" s="5" t="s">
        <v>58</v>
      </c>
      <c r="G1908">
        <v>1</v>
      </c>
      <c r="I1908" t="s">
        <v>978</v>
      </c>
      <c r="J1908" s="5" t="s">
        <v>988</v>
      </c>
      <c r="K1908" s="5"/>
      <c r="L1908" t="str">
        <f t="shared" si="899"/>
        <v>Ratings</v>
      </c>
      <c r="M1908" t="str">
        <f t="shared" si="900"/>
        <v>rcp</v>
      </c>
      <c r="N1908" t="str">
        <f t="shared" si="901"/>
        <v>CodeListElement</v>
      </c>
      <c r="O1908" t="str">
        <f t="shared" si="902"/>
        <v/>
      </c>
      <c r="P1908" t="str">
        <f t="shared" si="903"/>
        <v/>
      </c>
      <c r="Q1908" t="str">
        <f t="shared" si="904"/>
        <v>Object</v>
      </c>
      <c r="R1908" t="str">
        <f t="shared" si="905"/>
        <v>"Distribution"</v>
      </c>
      <c r="S1908" t="str">
        <f t="shared" si="906"/>
        <v>"Ratings"</v>
      </c>
      <c r="T1908" t="str">
        <f t="shared" si="907"/>
        <v>"rcp"</v>
      </c>
      <c r="U1908" t="str">
        <f t="shared" si="908"/>
        <v>"Embedded"</v>
      </c>
      <c r="V1908" t="str">
        <f t="shared" si="909"/>
        <v>"CodeListElement"</v>
      </c>
      <c r="W1908">
        <f>IF($A1908="Implicit","",COUNTIFS($C$8:C1908,C1908,$A$8:A1908,"Explicit"))</f>
        <v>9</v>
      </c>
      <c r="X1908" t="str">
        <f t="shared" si="910"/>
        <v>"Ratings details"</v>
      </c>
      <c r="Y1908" t="str">
        <f t="shared" si="911"/>
        <v>"IATA 3-letter city code of the rate combination point as defined in TACT"</v>
      </c>
      <c r="Z1908" t="str">
        <f t="shared" si="912"/>
        <v>"false"</v>
      </c>
      <c r="AA1908" t="str">
        <f t="shared" si="913"/>
        <v>"false"</v>
      </c>
      <c r="AB1908" t="str">
        <f t="shared" si="914"/>
        <v>""</v>
      </c>
      <c r="AC1908" t="str">
        <f t="shared" si="915"/>
        <v>"https://onerecord.iata.org/ns/cargo#Ratings"</v>
      </c>
      <c r="AD1908" t="str">
        <f t="shared" si="916"/>
        <v>"https://onerecord.iata.org/ns/cargo#rcp"</v>
      </c>
      <c r="AE1908" t="str">
        <f t="shared" si="917"/>
        <v>"https://onerecord.iata.org/ns/cargo#CodeListElement"</v>
      </c>
      <c r="AF1908" t="str">
        <f t="shared" si="918"/>
        <v>"Distribution","Ratings","rcp","Embedded","CodeListElement",9,"Ratings details","IATA 3-letter city code of the rate combination point as defined in TACT","false","false","","https://onerecord.iata.org/ns/cargo#Ratings","https://onerecord.iata.org/ns/cargo#rcp","https://onerecord.iata.org/ns/cargo#CodeListElement"</v>
      </c>
      <c r="AG1908" t="str">
        <f t="shared" si="919"/>
        <v>"Distribution.Ratings"</v>
      </c>
      <c r="AH1908" t="str">
        <f t="shared" si="920"/>
        <v>"rcp"</v>
      </c>
      <c r="AI1908" t="str">
        <f t="shared" si="921"/>
        <v>"Embedded.CodeListElement"</v>
      </c>
      <c r="AJ1908" t="str">
        <f t="shared" si="922"/>
        <v>""</v>
      </c>
      <c r="AK1908" t="str">
        <f t="shared" si="923"/>
        <v>"hasOne"</v>
      </c>
      <c r="AL1908" t="str">
        <f t="shared" si="924"/>
        <v>"Distribution.Ratings","rcp","Embedded.CodeListElement","","hasOne"</v>
      </c>
      <c r="AN1908">
        <f>COUNTIF(View_conceptual!G:G,L1908)</f>
        <v>0</v>
      </c>
      <c r="AO1908">
        <f>COUNTIF(View_conceptual!H:H,L1908)+COUNTIF(View_conceptual!I:I,N1908)</f>
        <v>0</v>
      </c>
      <c r="AQ1908" t="str">
        <f t="shared" si="925"/>
        <v/>
      </c>
      <c r="AR1908" t="str">
        <f t="shared" si="926"/>
        <v/>
      </c>
      <c r="AT1908">
        <f>COUNTIF(View_full!G:G,L1908)</f>
        <v>1</v>
      </c>
      <c r="AU1908">
        <f>COUNTIF(View_full!H:H,L1908)+COUNTIF(View_full!I:I,N1908)</f>
        <v>1</v>
      </c>
      <c r="AV1908">
        <f>COUNTIFS(Property_Manual!$A$2:$A$1206,Raw!L1908,Property_Manual!$B$2:$B$1206,Raw!M1908,Property_Manual!$C$2:$C$1206,Raw!N1908,Property_Manual!$D$2:$D$1206,Raw!O1908,Property_Manual!$F$2:$F$1206,"x")</f>
        <v>0</v>
      </c>
      <c r="AW1908" t="str">
        <f t="shared" si="927"/>
        <v>"Distribution","Ratings","rcp","Embedded","CodeListElement",9,"Ratings details","IATA 3-letter city code of the rate combination point as defined in TACT","false","false","","https://onerecord.iata.org/ns/cargo#Ratings","https://onerecord.iata.org/ns/cargo#rcp","https://onerecord.iata.org/ns/cargo#CodeListElement"</v>
      </c>
      <c r="AX1908" t="str">
        <f t="shared" si="928"/>
        <v/>
      </c>
      <c r="AY1908" t="str">
        <f t="shared" si="929"/>
        <v/>
      </c>
    </row>
    <row r="1909" spans="1:51" x14ac:dyDescent="0.2">
      <c r="A1909" s="5" t="s">
        <v>1255</v>
      </c>
      <c r="B1909" s="5" t="s">
        <v>1201</v>
      </c>
      <c r="C1909" s="5" t="s">
        <v>738</v>
      </c>
      <c r="D1909" s="5" t="s">
        <v>38</v>
      </c>
      <c r="E1909" t="s">
        <v>1209</v>
      </c>
      <c r="F1909" s="5" t="s">
        <v>23</v>
      </c>
      <c r="H1909" t="s">
        <v>415</v>
      </c>
      <c r="I1909" t="s">
        <v>978</v>
      </c>
      <c r="J1909" s="5" t="s">
        <v>39</v>
      </c>
      <c r="K1909" s="5"/>
      <c r="L1909" t="str">
        <f t="shared" si="899"/>
        <v>Ratings</v>
      </c>
      <c r="M1909" t="str">
        <f t="shared" si="900"/>
        <v>checks</v>
      </c>
      <c r="N1909" t="str">
        <f t="shared" si="901"/>
        <v>Check</v>
      </c>
      <c r="O1909" t="str">
        <f t="shared" si="902"/>
        <v>checkedObject</v>
      </c>
      <c r="P1909" t="str">
        <f t="shared" si="903"/>
        <v/>
      </c>
      <c r="Q1909" t="str">
        <f t="shared" si="904"/>
        <v>Object</v>
      </c>
      <c r="R1909" t="str">
        <f t="shared" si="905"/>
        <v/>
      </c>
      <c r="S1909" t="str">
        <f t="shared" si="906"/>
        <v/>
      </c>
      <c r="T1909" t="str">
        <f t="shared" si="907"/>
        <v/>
      </c>
      <c r="U1909" t="str">
        <f t="shared" si="908"/>
        <v/>
      </c>
      <c r="V1909" t="str">
        <f t="shared" si="909"/>
        <v/>
      </c>
      <c r="W1909" t="str">
        <f>IF($A1909="Implicit","",COUNTIFS($C$8:C1909,C1909,$A$8:A1909,"Explicit"))</f>
        <v/>
      </c>
      <c r="X1909" t="str">
        <f t="shared" si="910"/>
        <v/>
      </c>
      <c r="Y1909" t="str">
        <f t="shared" si="911"/>
        <v/>
      </c>
      <c r="Z1909" t="str">
        <f t="shared" si="912"/>
        <v/>
      </c>
      <c r="AA1909" t="str">
        <f t="shared" si="913"/>
        <v/>
      </c>
      <c r="AB1909" t="str">
        <f t="shared" si="914"/>
        <v/>
      </c>
      <c r="AC1909" t="str">
        <f t="shared" si="915"/>
        <v/>
      </c>
      <c r="AD1909" t="str">
        <f t="shared" si="916"/>
        <v/>
      </c>
      <c r="AE1909" t="str">
        <f t="shared" si="917"/>
        <v/>
      </c>
      <c r="AF1909" t="str">
        <f t="shared" si="918"/>
        <v/>
      </c>
      <c r="AG1909" t="str">
        <f t="shared" si="919"/>
        <v>"Distribution.Ratings"</v>
      </c>
      <c r="AH1909" t="str">
        <f t="shared" si="920"/>
        <v>"checks"</v>
      </c>
      <c r="AI1909" t="str">
        <f t="shared" si="921"/>
        <v>"Action.Check"</v>
      </c>
      <c r="AJ1909" t="str">
        <f t="shared" si="922"/>
        <v>"checkedObject"</v>
      </c>
      <c r="AK1909" t="str">
        <f t="shared" si="923"/>
        <v>"hasMany"</v>
      </c>
      <c r="AL1909" t="str">
        <f t="shared" si="924"/>
        <v>"Distribution.Ratings","checks","Action.Check","checkedObject","hasMany"</v>
      </c>
      <c r="AN1909">
        <f>COUNTIF(View_conceptual!G:G,L1909)</f>
        <v>0</v>
      </c>
      <c r="AO1909">
        <f>COUNTIF(View_conceptual!H:H,L1909)+COUNTIF(View_conceptual!I:I,N1909)</f>
        <v>0</v>
      </c>
      <c r="AQ1909" t="str">
        <f t="shared" si="925"/>
        <v/>
      </c>
      <c r="AR1909" t="str">
        <f t="shared" si="926"/>
        <v/>
      </c>
      <c r="AT1909">
        <f>COUNTIF(View_full!G:G,L1909)</f>
        <v>1</v>
      </c>
      <c r="AU1909">
        <f>COUNTIF(View_full!H:H,L1909)+COUNTIF(View_full!I:I,N1909)</f>
        <v>1</v>
      </c>
      <c r="AV1909">
        <f>COUNTIFS(Property_Manual!$A$2:$A$1206,Raw!L1909,Property_Manual!$B$2:$B$1206,Raw!M1909,Property_Manual!$C$2:$C$1206,Raw!N1909,Property_Manual!$D$2:$D$1206,Raw!O1909,Property_Manual!$F$2:$F$1206,"x")</f>
        <v>0</v>
      </c>
      <c r="AW1909" t="str">
        <f t="shared" si="927"/>
        <v/>
      </c>
      <c r="AX1909" t="str">
        <f t="shared" si="928"/>
        <v/>
      </c>
      <c r="AY1909" t="str">
        <f t="shared" si="929"/>
        <v/>
      </c>
    </row>
    <row r="1910" spans="1:51" x14ac:dyDescent="0.2">
      <c r="A1910" s="5" t="s">
        <v>1255</v>
      </c>
      <c r="B1910" s="5" t="s">
        <v>1201</v>
      </c>
      <c r="C1910" s="5" t="s">
        <v>738</v>
      </c>
      <c r="D1910" s="5" t="s">
        <v>43</v>
      </c>
      <c r="E1910" t="s">
        <v>1198</v>
      </c>
      <c r="F1910" s="5" t="s">
        <v>44</v>
      </c>
      <c r="H1910" t="s">
        <v>654</v>
      </c>
      <c r="I1910" t="s">
        <v>978</v>
      </c>
      <c r="J1910" s="5" t="s">
        <v>45</v>
      </c>
      <c r="K1910" s="5"/>
      <c r="L1910" t="str">
        <f t="shared" si="899"/>
        <v>Ratings</v>
      </c>
      <c r="M1910" t="str">
        <f t="shared" si="900"/>
        <v>externalReferences</v>
      </c>
      <c r="N1910" t="str">
        <f t="shared" si="901"/>
        <v>ExternalReference</v>
      </c>
      <c r="O1910" t="str">
        <f t="shared" si="902"/>
        <v>referenceForObjects</v>
      </c>
      <c r="P1910" t="str">
        <f t="shared" si="903"/>
        <v/>
      </c>
      <c r="Q1910" t="str">
        <f t="shared" si="904"/>
        <v>Object</v>
      </c>
      <c r="R1910" t="str">
        <f t="shared" si="905"/>
        <v/>
      </c>
      <c r="S1910" t="str">
        <f t="shared" si="906"/>
        <v/>
      </c>
      <c r="T1910" t="str">
        <f t="shared" si="907"/>
        <v/>
      </c>
      <c r="U1910" t="str">
        <f t="shared" si="908"/>
        <v/>
      </c>
      <c r="V1910" t="str">
        <f t="shared" si="909"/>
        <v/>
      </c>
      <c r="W1910" t="str">
        <f>IF($A1910="Implicit","",COUNTIFS($C$8:C1910,C1910,$A$8:A1910,"Explicit"))</f>
        <v/>
      </c>
      <c r="X1910" t="str">
        <f t="shared" si="910"/>
        <v/>
      </c>
      <c r="Y1910" t="str">
        <f t="shared" si="911"/>
        <v/>
      </c>
      <c r="Z1910" t="str">
        <f t="shared" si="912"/>
        <v/>
      </c>
      <c r="AA1910" t="str">
        <f t="shared" si="913"/>
        <v/>
      </c>
      <c r="AB1910" t="str">
        <f t="shared" si="914"/>
        <v/>
      </c>
      <c r="AC1910" t="str">
        <f t="shared" si="915"/>
        <v/>
      </c>
      <c r="AD1910" t="str">
        <f t="shared" si="916"/>
        <v/>
      </c>
      <c r="AE1910" t="str">
        <f t="shared" si="917"/>
        <v/>
      </c>
      <c r="AF1910" t="str">
        <f t="shared" si="918"/>
        <v/>
      </c>
      <c r="AG1910" t="str">
        <f t="shared" si="919"/>
        <v>"Distribution.Ratings"</v>
      </c>
      <c r="AH1910" t="str">
        <f t="shared" si="920"/>
        <v>"externalReferences"</v>
      </c>
      <c r="AI1910" t="str">
        <f t="shared" si="921"/>
        <v>"Common.ExternalReference"</v>
      </c>
      <c r="AJ1910" t="str">
        <f t="shared" si="922"/>
        <v>"referenceForObjects"</v>
      </c>
      <c r="AK1910" t="str">
        <f t="shared" si="923"/>
        <v>"hasMany"</v>
      </c>
      <c r="AL1910" t="str">
        <f t="shared" si="924"/>
        <v>"Distribution.Ratings","externalReferences","Common.ExternalReference","referenceForObjects","hasMany"</v>
      </c>
      <c r="AN1910">
        <f>COUNTIF(View_conceptual!G:G,L1910)</f>
        <v>0</v>
      </c>
      <c r="AO1910">
        <f>COUNTIF(View_conceptual!H:H,L1910)+COUNTIF(View_conceptual!I:I,N1910)</f>
        <v>0</v>
      </c>
      <c r="AQ1910" t="str">
        <f t="shared" si="925"/>
        <v/>
      </c>
      <c r="AR1910" t="str">
        <f t="shared" si="926"/>
        <v/>
      </c>
      <c r="AT1910">
        <f>COUNTIF(View_full!G:G,L1910)</f>
        <v>1</v>
      </c>
      <c r="AU1910">
        <f>COUNTIF(View_full!H:H,L1910)+COUNTIF(View_full!I:I,N1910)</f>
        <v>1</v>
      </c>
      <c r="AV1910">
        <f>COUNTIFS(Property_Manual!$A$2:$A$1206,Raw!L1910,Property_Manual!$B$2:$B$1206,Raw!M1910,Property_Manual!$C$2:$C$1206,Raw!N1910,Property_Manual!$D$2:$D$1206,Raw!O1910,Property_Manual!$F$2:$F$1206,"x")</f>
        <v>0</v>
      </c>
      <c r="AW1910" t="str">
        <f t="shared" si="927"/>
        <v/>
      </c>
      <c r="AX1910" t="str">
        <f t="shared" si="928"/>
        <v/>
      </c>
      <c r="AY1910" t="str">
        <f t="shared" si="929"/>
        <v/>
      </c>
    </row>
    <row r="1911" spans="1:51" x14ac:dyDescent="0.2">
      <c r="A1911" s="5" t="s">
        <v>1255</v>
      </c>
      <c r="B1911" s="5" t="s">
        <v>1201</v>
      </c>
      <c r="C1911" s="5" t="s">
        <v>738</v>
      </c>
      <c r="D1911" s="5" t="s">
        <v>979</v>
      </c>
      <c r="E1911" t="s">
        <v>1197</v>
      </c>
      <c r="F1911" s="5" t="s">
        <v>2233</v>
      </c>
      <c r="G1911">
        <v>1</v>
      </c>
      <c r="I1911" t="s">
        <v>978</v>
      </c>
      <c r="J1911" s="5" t="s">
        <v>980</v>
      </c>
      <c r="K1911" s="5"/>
      <c r="L1911" t="str">
        <f t="shared" si="899"/>
        <v>Ratings</v>
      </c>
      <c r="M1911" t="str">
        <f t="shared" si="900"/>
        <v>billingChargeIdentifier</v>
      </c>
      <c r="N1911" t="str">
        <f t="shared" si="901"/>
        <v>ChargeIdentifier</v>
      </c>
      <c r="O1911" t="str">
        <f t="shared" si="902"/>
        <v/>
      </c>
      <c r="P1911" t="str">
        <f t="shared" si="903"/>
        <v/>
      </c>
      <c r="Q1911" t="str">
        <f t="shared" si="904"/>
        <v>Object</v>
      </c>
      <c r="R1911" t="str">
        <f t="shared" si="905"/>
        <v/>
      </c>
      <c r="S1911" t="str">
        <f t="shared" si="906"/>
        <v/>
      </c>
      <c r="T1911" t="str">
        <f t="shared" si="907"/>
        <v/>
      </c>
      <c r="U1911" t="str">
        <f t="shared" si="908"/>
        <v/>
      </c>
      <c r="V1911" t="str">
        <f t="shared" si="909"/>
        <v/>
      </c>
      <c r="W1911" t="str">
        <f>IF($A1911="Implicit","",COUNTIFS($C$8:C1911,C1911,$A$8:A1911,"Explicit"))</f>
        <v/>
      </c>
      <c r="X1911" t="str">
        <f t="shared" si="910"/>
        <v/>
      </c>
      <c r="Y1911" t="str">
        <f t="shared" si="911"/>
        <v/>
      </c>
      <c r="Z1911" t="str">
        <f t="shared" si="912"/>
        <v/>
      </c>
      <c r="AA1911" t="str">
        <f t="shared" si="913"/>
        <v/>
      </c>
      <c r="AB1911" t="str">
        <f t="shared" si="914"/>
        <v/>
      </c>
      <c r="AC1911" t="str">
        <f t="shared" si="915"/>
        <v/>
      </c>
      <c r="AD1911" t="str">
        <f t="shared" si="916"/>
        <v/>
      </c>
      <c r="AE1911" t="str">
        <f t="shared" si="917"/>
        <v/>
      </c>
      <c r="AF1911" t="str">
        <f t="shared" si="918"/>
        <v/>
      </c>
      <c r="AG1911" t="str">
        <f t="shared" si="919"/>
        <v>"Distribution.Ratings"</v>
      </c>
      <c r="AH1911" t="str">
        <f t="shared" si="920"/>
        <v>"billingChargeIdentifier"</v>
      </c>
      <c r="AI1911" t="str">
        <f t="shared" si="921"/>
        <v>"CodeList.ChargeIdentifier"</v>
      </c>
      <c r="AJ1911" t="str">
        <f t="shared" si="922"/>
        <v>""</v>
      </c>
      <c r="AK1911" t="str">
        <f t="shared" si="923"/>
        <v>"hasOne"</v>
      </c>
      <c r="AL1911" t="str">
        <f t="shared" si="924"/>
        <v>"Distribution.Ratings","billingChargeIdentifier","CodeList.ChargeIdentifier","","hasOne"</v>
      </c>
      <c r="AN1911">
        <f>COUNTIF(View_conceptual!G:G,L1911)</f>
        <v>0</v>
      </c>
      <c r="AO1911">
        <f>COUNTIF(View_conceptual!H:H,L1911)+COUNTIF(View_conceptual!I:I,N1911)</f>
        <v>0</v>
      </c>
      <c r="AQ1911" t="str">
        <f t="shared" si="925"/>
        <v/>
      </c>
      <c r="AR1911" t="str">
        <f t="shared" si="926"/>
        <v/>
      </c>
      <c r="AT1911">
        <f>COUNTIF(View_full!G:G,L1911)</f>
        <v>1</v>
      </c>
      <c r="AU1911">
        <f>COUNTIF(View_full!H:H,L1911)+COUNTIF(View_full!I:I,N1911)</f>
        <v>1</v>
      </c>
      <c r="AV1911">
        <f>COUNTIFS(Property_Manual!$A$2:$A$1206,Raw!L1911,Property_Manual!$B$2:$B$1206,Raw!M1911,Property_Manual!$C$2:$C$1206,Raw!N1911,Property_Manual!$D$2:$D$1206,Raw!O1911,Property_Manual!$F$2:$F$1206,"x")</f>
        <v>0</v>
      </c>
      <c r="AW1911" t="str">
        <f t="shared" si="927"/>
        <v/>
      </c>
      <c r="AX1911" t="str">
        <f t="shared" si="928"/>
        <v/>
      </c>
      <c r="AY1911" t="str">
        <f t="shared" si="929"/>
        <v/>
      </c>
    </row>
    <row r="1912" spans="1:51" x14ac:dyDescent="0.2">
      <c r="A1912" s="5" t="s">
        <v>1255</v>
      </c>
      <c r="B1912" s="5" t="s">
        <v>1201</v>
      </c>
      <c r="C1912" s="5" t="s">
        <v>738</v>
      </c>
      <c r="D1912" s="5" t="s">
        <v>914</v>
      </c>
      <c r="E1912" t="s">
        <v>1197</v>
      </c>
      <c r="F1912" s="5" t="s">
        <v>2213</v>
      </c>
      <c r="G1912">
        <v>1</v>
      </c>
      <c r="I1912" t="s">
        <v>978</v>
      </c>
      <c r="J1912" s="5" t="s">
        <v>916</v>
      </c>
      <c r="K1912" s="5"/>
      <c r="L1912" t="str">
        <f t="shared" si="899"/>
        <v>Ratings</v>
      </c>
      <c r="M1912" t="str">
        <f t="shared" si="900"/>
        <v>chargePaymentType</v>
      </c>
      <c r="N1912" t="str">
        <f t="shared" si="901"/>
        <v>PrepaidCollectIndicator</v>
      </c>
      <c r="O1912" t="str">
        <f t="shared" si="902"/>
        <v/>
      </c>
      <c r="P1912" t="str">
        <f t="shared" si="903"/>
        <v/>
      </c>
      <c r="Q1912" t="str">
        <f t="shared" si="904"/>
        <v>Object</v>
      </c>
      <c r="R1912" t="str">
        <f t="shared" si="905"/>
        <v/>
      </c>
      <c r="S1912" t="str">
        <f t="shared" si="906"/>
        <v/>
      </c>
      <c r="T1912" t="str">
        <f t="shared" si="907"/>
        <v/>
      </c>
      <c r="U1912" t="str">
        <f t="shared" si="908"/>
        <v/>
      </c>
      <c r="V1912" t="str">
        <f t="shared" si="909"/>
        <v/>
      </c>
      <c r="W1912" t="str">
        <f>IF($A1912="Implicit","",COUNTIFS($C$8:C1912,C1912,$A$8:A1912,"Explicit"))</f>
        <v/>
      </c>
      <c r="X1912" t="str">
        <f t="shared" si="910"/>
        <v/>
      </c>
      <c r="Y1912" t="str">
        <f t="shared" si="911"/>
        <v/>
      </c>
      <c r="Z1912" t="str">
        <f t="shared" si="912"/>
        <v/>
      </c>
      <c r="AA1912" t="str">
        <f t="shared" si="913"/>
        <v/>
      </c>
      <c r="AB1912" t="str">
        <f t="shared" si="914"/>
        <v/>
      </c>
      <c r="AC1912" t="str">
        <f t="shared" si="915"/>
        <v/>
      </c>
      <c r="AD1912" t="str">
        <f t="shared" si="916"/>
        <v/>
      </c>
      <c r="AE1912" t="str">
        <f t="shared" si="917"/>
        <v/>
      </c>
      <c r="AF1912" t="str">
        <f t="shared" si="918"/>
        <v/>
      </c>
      <c r="AG1912" t="str">
        <f t="shared" si="919"/>
        <v>"Distribution.Ratings"</v>
      </c>
      <c r="AH1912" t="str">
        <f t="shared" si="920"/>
        <v>"chargePaymentType"</v>
      </c>
      <c r="AI1912" t="str">
        <f t="shared" si="921"/>
        <v>"CodeList.PrepaidCollectIndicator"</v>
      </c>
      <c r="AJ1912" t="str">
        <f t="shared" si="922"/>
        <v>""</v>
      </c>
      <c r="AK1912" t="str">
        <f t="shared" si="923"/>
        <v>"hasOne"</v>
      </c>
      <c r="AL1912" t="str">
        <f t="shared" si="924"/>
        <v>"Distribution.Ratings","chargePaymentType","CodeList.PrepaidCollectIndicator","","hasOne"</v>
      </c>
      <c r="AN1912">
        <f>COUNTIF(View_conceptual!G:G,L1912)</f>
        <v>0</v>
      </c>
      <c r="AO1912">
        <f>COUNTIF(View_conceptual!H:H,L1912)+COUNTIF(View_conceptual!I:I,N1912)</f>
        <v>0</v>
      </c>
      <c r="AQ1912" t="str">
        <f t="shared" si="925"/>
        <v/>
      </c>
      <c r="AR1912" t="str">
        <f t="shared" si="926"/>
        <v/>
      </c>
      <c r="AT1912">
        <f>COUNTIF(View_full!G:G,L1912)</f>
        <v>1</v>
      </c>
      <c r="AU1912">
        <f>COUNTIF(View_full!H:H,L1912)+COUNTIF(View_full!I:I,N1912)</f>
        <v>1</v>
      </c>
      <c r="AV1912">
        <f>COUNTIFS(Property_Manual!$A$2:$A$1206,Raw!L1912,Property_Manual!$B$2:$B$1206,Raw!M1912,Property_Manual!$C$2:$C$1206,Raw!N1912,Property_Manual!$D$2:$D$1206,Raw!O1912,Property_Manual!$F$2:$F$1206,"x")</f>
        <v>0</v>
      </c>
      <c r="AW1912" t="str">
        <f t="shared" si="927"/>
        <v/>
      </c>
      <c r="AX1912" t="str">
        <f t="shared" si="928"/>
        <v/>
      </c>
      <c r="AY1912" t="str">
        <f t="shared" si="929"/>
        <v/>
      </c>
    </row>
    <row r="1913" spans="1:51" x14ac:dyDescent="0.2">
      <c r="A1913" s="5" t="s">
        <v>1255</v>
      </c>
      <c r="B1913" s="5" t="s">
        <v>1201</v>
      </c>
      <c r="C1913" s="5" t="s">
        <v>738</v>
      </c>
      <c r="D1913" s="5" t="s">
        <v>981</v>
      </c>
      <c r="E1913" t="s">
        <v>1197</v>
      </c>
      <c r="F1913" s="5" t="s">
        <v>2233</v>
      </c>
      <c r="G1913">
        <v>1</v>
      </c>
      <c r="I1913" t="s">
        <v>978</v>
      </c>
      <c r="J1913" s="5" t="s">
        <v>982</v>
      </c>
      <c r="K1913" s="5"/>
      <c r="L1913" t="str">
        <f t="shared" si="899"/>
        <v>Ratings</v>
      </c>
      <c r="M1913" t="str">
        <f t="shared" si="900"/>
        <v>chargeType</v>
      </c>
      <c r="N1913" t="str">
        <f t="shared" si="901"/>
        <v>ChargeIdentifier</v>
      </c>
      <c r="O1913" t="str">
        <f t="shared" si="902"/>
        <v/>
      </c>
      <c r="P1913" t="str">
        <f t="shared" si="903"/>
        <v/>
      </c>
      <c r="Q1913" t="str">
        <f t="shared" si="904"/>
        <v>Object</v>
      </c>
      <c r="R1913" t="str">
        <f t="shared" si="905"/>
        <v/>
      </c>
      <c r="S1913" t="str">
        <f t="shared" si="906"/>
        <v/>
      </c>
      <c r="T1913" t="str">
        <f t="shared" si="907"/>
        <v/>
      </c>
      <c r="U1913" t="str">
        <f t="shared" si="908"/>
        <v/>
      </c>
      <c r="V1913" t="str">
        <f t="shared" si="909"/>
        <v/>
      </c>
      <c r="W1913" t="str">
        <f>IF($A1913="Implicit","",COUNTIFS($C$8:C1913,C1913,$A$8:A1913,"Explicit"))</f>
        <v/>
      </c>
      <c r="X1913" t="str">
        <f t="shared" si="910"/>
        <v/>
      </c>
      <c r="Y1913" t="str">
        <f t="shared" si="911"/>
        <v/>
      </c>
      <c r="Z1913" t="str">
        <f t="shared" si="912"/>
        <v/>
      </c>
      <c r="AA1913" t="str">
        <f t="shared" si="913"/>
        <v/>
      </c>
      <c r="AB1913" t="str">
        <f t="shared" si="914"/>
        <v/>
      </c>
      <c r="AC1913" t="str">
        <f t="shared" si="915"/>
        <v/>
      </c>
      <c r="AD1913" t="str">
        <f t="shared" si="916"/>
        <v/>
      </c>
      <c r="AE1913" t="str">
        <f t="shared" si="917"/>
        <v/>
      </c>
      <c r="AF1913" t="str">
        <f t="shared" si="918"/>
        <v/>
      </c>
      <c r="AG1913" t="str">
        <f t="shared" si="919"/>
        <v>"Distribution.Ratings"</v>
      </c>
      <c r="AH1913" t="str">
        <f t="shared" si="920"/>
        <v>"chargeType"</v>
      </c>
      <c r="AI1913" t="str">
        <f t="shared" si="921"/>
        <v>"CodeList.ChargeIdentifier"</v>
      </c>
      <c r="AJ1913" t="str">
        <f t="shared" si="922"/>
        <v>""</v>
      </c>
      <c r="AK1913" t="str">
        <f t="shared" si="923"/>
        <v>"hasOne"</v>
      </c>
      <c r="AL1913" t="str">
        <f t="shared" si="924"/>
        <v>"Distribution.Ratings","chargeType","CodeList.ChargeIdentifier","","hasOne"</v>
      </c>
      <c r="AN1913">
        <f>COUNTIF(View_conceptual!G:G,L1913)</f>
        <v>0</v>
      </c>
      <c r="AO1913">
        <f>COUNTIF(View_conceptual!H:H,L1913)+COUNTIF(View_conceptual!I:I,N1913)</f>
        <v>0</v>
      </c>
      <c r="AQ1913" t="str">
        <f t="shared" si="925"/>
        <v/>
      </c>
      <c r="AR1913" t="str">
        <f t="shared" si="926"/>
        <v/>
      </c>
      <c r="AT1913">
        <f>COUNTIF(View_full!G:G,L1913)</f>
        <v>1</v>
      </c>
      <c r="AU1913">
        <f>COUNTIF(View_full!H:H,L1913)+COUNTIF(View_full!I:I,N1913)</f>
        <v>1</v>
      </c>
      <c r="AV1913">
        <f>COUNTIFS(Property_Manual!$A$2:$A$1206,Raw!L1913,Property_Manual!$B$2:$B$1206,Raw!M1913,Property_Manual!$C$2:$C$1206,Raw!N1913,Property_Manual!$D$2:$D$1206,Raw!O1913,Property_Manual!$F$2:$F$1206,"x")</f>
        <v>0</v>
      </c>
      <c r="AW1913" t="str">
        <f t="shared" si="927"/>
        <v/>
      </c>
      <c r="AX1913" t="str">
        <f t="shared" si="928"/>
        <v/>
      </c>
      <c r="AY1913" t="str">
        <f t="shared" si="929"/>
        <v/>
      </c>
    </row>
    <row r="1914" spans="1:51" x14ac:dyDescent="0.2">
      <c r="A1914" s="5" t="s">
        <v>1255</v>
      </c>
      <c r="B1914" s="5" t="s">
        <v>1201</v>
      </c>
      <c r="C1914" s="5" t="s">
        <v>738</v>
      </c>
      <c r="D1914" s="5" t="s">
        <v>917</v>
      </c>
      <c r="E1914" t="s">
        <v>1197</v>
      </c>
      <c r="F1914" s="5" t="s">
        <v>2214</v>
      </c>
      <c r="G1914">
        <v>1</v>
      </c>
      <c r="I1914" t="s">
        <v>978</v>
      </c>
      <c r="J1914" s="5" t="s">
        <v>918</v>
      </c>
      <c r="K1914" s="5"/>
      <c r="L1914" t="str">
        <f t="shared" si="899"/>
        <v>Ratings</v>
      </c>
      <c r="M1914" t="str">
        <f t="shared" si="900"/>
        <v>entitlement</v>
      </c>
      <c r="N1914" t="str">
        <f t="shared" si="901"/>
        <v>EntitlementCode</v>
      </c>
      <c r="O1914" t="str">
        <f t="shared" si="902"/>
        <v/>
      </c>
      <c r="P1914" t="str">
        <f t="shared" si="903"/>
        <v/>
      </c>
      <c r="Q1914" t="str">
        <f t="shared" si="904"/>
        <v>Object</v>
      </c>
      <c r="R1914" t="str">
        <f t="shared" si="905"/>
        <v/>
      </c>
      <c r="S1914" t="str">
        <f t="shared" si="906"/>
        <v/>
      </c>
      <c r="T1914" t="str">
        <f t="shared" si="907"/>
        <v/>
      </c>
      <c r="U1914" t="str">
        <f t="shared" si="908"/>
        <v/>
      </c>
      <c r="V1914" t="str">
        <f t="shared" si="909"/>
        <v/>
      </c>
      <c r="W1914" t="str">
        <f>IF($A1914="Implicit","",COUNTIFS($C$8:C1914,C1914,$A$8:A1914,"Explicit"))</f>
        <v/>
      </c>
      <c r="X1914" t="str">
        <f t="shared" si="910"/>
        <v/>
      </c>
      <c r="Y1914" t="str">
        <f t="shared" si="911"/>
        <v/>
      </c>
      <c r="Z1914" t="str">
        <f t="shared" si="912"/>
        <v/>
      </c>
      <c r="AA1914" t="str">
        <f t="shared" si="913"/>
        <v/>
      </c>
      <c r="AB1914" t="str">
        <f t="shared" si="914"/>
        <v/>
      </c>
      <c r="AC1914" t="str">
        <f t="shared" si="915"/>
        <v/>
      </c>
      <c r="AD1914" t="str">
        <f t="shared" si="916"/>
        <v/>
      </c>
      <c r="AE1914" t="str">
        <f t="shared" si="917"/>
        <v/>
      </c>
      <c r="AF1914" t="str">
        <f t="shared" si="918"/>
        <v/>
      </c>
      <c r="AG1914" t="str">
        <f t="shared" si="919"/>
        <v>"Distribution.Ratings"</v>
      </c>
      <c r="AH1914" t="str">
        <f t="shared" si="920"/>
        <v>"entitlement"</v>
      </c>
      <c r="AI1914" t="str">
        <f t="shared" si="921"/>
        <v>"CodeList.EntitlementCode"</v>
      </c>
      <c r="AJ1914" t="str">
        <f t="shared" si="922"/>
        <v>""</v>
      </c>
      <c r="AK1914" t="str">
        <f t="shared" si="923"/>
        <v>"hasOne"</v>
      </c>
      <c r="AL1914" t="str">
        <f t="shared" si="924"/>
        <v>"Distribution.Ratings","entitlement","CodeList.EntitlementCode","","hasOne"</v>
      </c>
      <c r="AN1914">
        <f>COUNTIF(View_conceptual!G:G,L1914)</f>
        <v>0</v>
      </c>
      <c r="AO1914">
        <f>COUNTIF(View_conceptual!H:H,L1914)+COUNTIF(View_conceptual!I:I,N1914)</f>
        <v>0</v>
      </c>
      <c r="AQ1914" t="str">
        <f t="shared" si="925"/>
        <v/>
      </c>
      <c r="AR1914" t="str">
        <f t="shared" si="926"/>
        <v/>
      </c>
      <c r="AT1914">
        <f>COUNTIF(View_full!G:G,L1914)</f>
        <v>1</v>
      </c>
      <c r="AU1914">
        <f>COUNTIF(View_full!H:H,L1914)+COUNTIF(View_full!I:I,N1914)</f>
        <v>1</v>
      </c>
      <c r="AV1914">
        <f>COUNTIFS(Property_Manual!$A$2:$A$1206,Raw!L1914,Property_Manual!$B$2:$B$1206,Raw!M1914,Property_Manual!$C$2:$C$1206,Raw!N1914,Property_Manual!$D$2:$D$1206,Raw!O1914,Property_Manual!$F$2:$F$1206,"x")</f>
        <v>0</v>
      </c>
      <c r="AW1914" t="str">
        <f t="shared" si="927"/>
        <v/>
      </c>
      <c r="AX1914" t="str">
        <f t="shared" si="928"/>
        <v/>
      </c>
      <c r="AY1914" t="str">
        <f t="shared" si="929"/>
        <v/>
      </c>
    </row>
    <row r="1915" spans="1:51" x14ac:dyDescent="0.2">
      <c r="A1915" s="5" t="s">
        <v>1255</v>
      </c>
      <c r="B1915" s="5" t="s">
        <v>1201</v>
      </c>
      <c r="C1915" s="5" t="s">
        <v>738</v>
      </c>
      <c r="D1915" s="5" t="s">
        <v>983</v>
      </c>
      <c r="E1915" t="s">
        <v>1201</v>
      </c>
      <c r="F1915" s="5" t="s">
        <v>306</v>
      </c>
      <c r="H1915" t="s">
        <v>737</v>
      </c>
      <c r="I1915" t="s">
        <v>978</v>
      </c>
      <c r="J1915" s="5" t="s">
        <v>984</v>
      </c>
      <c r="K1915" s="5"/>
      <c r="L1915" t="str">
        <f t="shared" si="899"/>
        <v>Ratings</v>
      </c>
      <c r="M1915" t="str">
        <f t="shared" si="900"/>
        <v>forPrices</v>
      </c>
      <c r="N1915" t="str">
        <f t="shared" si="901"/>
        <v>Price</v>
      </c>
      <c r="O1915" t="str">
        <f t="shared" si="902"/>
        <v>ratings</v>
      </c>
      <c r="P1915" t="str">
        <f t="shared" si="903"/>
        <v/>
      </c>
      <c r="Q1915" t="str">
        <f t="shared" si="904"/>
        <v>Object</v>
      </c>
      <c r="R1915" t="str">
        <f t="shared" si="905"/>
        <v/>
      </c>
      <c r="S1915" t="str">
        <f t="shared" si="906"/>
        <v/>
      </c>
      <c r="T1915" t="str">
        <f t="shared" si="907"/>
        <v/>
      </c>
      <c r="U1915" t="str">
        <f t="shared" si="908"/>
        <v/>
      </c>
      <c r="V1915" t="str">
        <f t="shared" si="909"/>
        <v/>
      </c>
      <c r="W1915" t="str">
        <f>IF($A1915="Implicit","",COUNTIFS($C$8:C1915,C1915,$A$8:A1915,"Explicit"))</f>
        <v/>
      </c>
      <c r="X1915" t="str">
        <f t="shared" si="910"/>
        <v/>
      </c>
      <c r="Y1915" t="str">
        <f t="shared" si="911"/>
        <v/>
      </c>
      <c r="Z1915" t="str">
        <f t="shared" si="912"/>
        <v/>
      </c>
      <c r="AA1915" t="str">
        <f t="shared" si="913"/>
        <v/>
      </c>
      <c r="AB1915" t="str">
        <f t="shared" si="914"/>
        <v/>
      </c>
      <c r="AC1915" t="str">
        <f t="shared" si="915"/>
        <v/>
      </c>
      <c r="AD1915" t="str">
        <f t="shared" si="916"/>
        <v/>
      </c>
      <c r="AE1915" t="str">
        <f t="shared" si="917"/>
        <v/>
      </c>
      <c r="AF1915" t="str">
        <f t="shared" si="918"/>
        <v/>
      </c>
      <c r="AG1915" t="str">
        <f t="shared" si="919"/>
        <v>"Distribution.Ratings"</v>
      </c>
      <c r="AH1915" t="str">
        <f t="shared" si="920"/>
        <v>"forPrices"</v>
      </c>
      <c r="AI1915" t="str">
        <f t="shared" si="921"/>
        <v>"Distribution.Price"</v>
      </c>
      <c r="AJ1915" t="str">
        <f t="shared" si="922"/>
        <v>"ratings"</v>
      </c>
      <c r="AK1915" t="str">
        <f t="shared" si="923"/>
        <v>"hasMany"</v>
      </c>
      <c r="AL1915" t="str">
        <f t="shared" si="924"/>
        <v>"Distribution.Ratings","forPrices","Distribution.Price","ratings","hasMany"</v>
      </c>
      <c r="AN1915">
        <f>COUNTIF(View_conceptual!G:G,L1915)</f>
        <v>0</v>
      </c>
      <c r="AO1915">
        <f>COUNTIF(View_conceptual!H:H,L1915)+COUNTIF(View_conceptual!I:I,N1915)</f>
        <v>0</v>
      </c>
      <c r="AQ1915" t="str">
        <f t="shared" si="925"/>
        <v/>
      </c>
      <c r="AR1915" t="str">
        <f t="shared" si="926"/>
        <v/>
      </c>
      <c r="AT1915">
        <f>COUNTIF(View_full!G:G,L1915)</f>
        <v>1</v>
      </c>
      <c r="AU1915">
        <f>COUNTIF(View_full!H:H,L1915)+COUNTIF(View_full!I:I,N1915)</f>
        <v>2</v>
      </c>
      <c r="AV1915">
        <f>COUNTIFS(Property_Manual!$A$2:$A$1206,Raw!L1915,Property_Manual!$B$2:$B$1206,Raw!M1915,Property_Manual!$C$2:$C$1206,Raw!N1915,Property_Manual!$D$2:$D$1206,Raw!O1915,Property_Manual!$F$2:$F$1206,"x")</f>
        <v>1</v>
      </c>
      <c r="AW1915" t="str">
        <f t="shared" si="927"/>
        <v/>
      </c>
      <c r="AX1915" t="str">
        <f t="shared" si="928"/>
        <v>"Distribution.Ratings","forPrices","Distribution.Price","ratings","hasMany"</v>
      </c>
      <c r="AY1915" t="str">
        <f t="shared" si="929"/>
        <v>"Distribution.Ratings","forPrices","Distribution.Price","ratings","hasMany"</v>
      </c>
    </row>
    <row r="1916" spans="1:51" x14ac:dyDescent="0.2">
      <c r="A1916" s="5" t="s">
        <v>1255</v>
      </c>
      <c r="B1916" s="5" t="s">
        <v>1201</v>
      </c>
      <c r="C1916" s="5" t="s">
        <v>738</v>
      </c>
      <c r="D1916" s="5" t="s">
        <v>921</v>
      </c>
      <c r="E1916" t="s">
        <v>1197</v>
      </c>
      <c r="F1916" s="5" t="s">
        <v>2215</v>
      </c>
      <c r="G1916">
        <v>1</v>
      </c>
      <c r="I1916" t="s">
        <v>978</v>
      </c>
      <c r="J1916" s="5" t="s">
        <v>922</v>
      </c>
      <c r="K1916" s="5"/>
      <c r="L1916" t="str">
        <f t="shared" si="899"/>
        <v>Ratings</v>
      </c>
      <c r="M1916" t="str">
        <f t="shared" si="900"/>
        <v>otherChargeCode</v>
      </c>
      <c r="N1916" t="str">
        <f t="shared" si="901"/>
        <v>OtherChargeCode</v>
      </c>
      <c r="O1916" t="str">
        <f t="shared" si="902"/>
        <v/>
      </c>
      <c r="P1916" t="str">
        <f t="shared" si="903"/>
        <v/>
      </c>
      <c r="Q1916" t="str">
        <f t="shared" si="904"/>
        <v>Object</v>
      </c>
      <c r="R1916" t="str">
        <f t="shared" si="905"/>
        <v/>
      </c>
      <c r="S1916" t="str">
        <f t="shared" si="906"/>
        <v/>
      </c>
      <c r="T1916" t="str">
        <f t="shared" si="907"/>
        <v/>
      </c>
      <c r="U1916" t="str">
        <f t="shared" si="908"/>
        <v/>
      </c>
      <c r="V1916" t="str">
        <f t="shared" si="909"/>
        <v/>
      </c>
      <c r="W1916" t="str">
        <f>IF($A1916="Implicit","",COUNTIFS($C$8:C1916,C1916,$A$8:A1916,"Explicit"))</f>
        <v/>
      </c>
      <c r="X1916" t="str">
        <f t="shared" si="910"/>
        <v/>
      </c>
      <c r="Y1916" t="str">
        <f t="shared" si="911"/>
        <v/>
      </c>
      <c r="Z1916" t="str">
        <f t="shared" si="912"/>
        <v/>
      </c>
      <c r="AA1916" t="str">
        <f t="shared" si="913"/>
        <v/>
      </c>
      <c r="AB1916" t="str">
        <f t="shared" si="914"/>
        <v/>
      </c>
      <c r="AC1916" t="str">
        <f t="shared" si="915"/>
        <v/>
      </c>
      <c r="AD1916" t="str">
        <f t="shared" si="916"/>
        <v/>
      </c>
      <c r="AE1916" t="str">
        <f t="shared" si="917"/>
        <v/>
      </c>
      <c r="AF1916" t="str">
        <f t="shared" si="918"/>
        <v/>
      </c>
      <c r="AG1916" t="str">
        <f t="shared" si="919"/>
        <v>"Distribution.Ratings"</v>
      </c>
      <c r="AH1916" t="str">
        <f t="shared" si="920"/>
        <v>"otherChargeCode"</v>
      </c>
      <c r="AI1916" t="str">
        <f t="shared" si="921"/>
        <v>"CodeList.OtherChargeCode"</v>
      </c>
      <c r="AJ1916" t="str">
        <f t="shared" si="922"/>
        <v>""</v>
      </c>
      <c r="AK1916" t="str">
        <f t="shared" si="923"/>
        <v>"hasOne"</v>
      </c>
      <c r="AL1916" t="str">
        <f t="shared" si="924"/>
        <v>"Distribution.Ratings","otherChargeCode","CodeList.OtherChargeCode","","hasOne"</v>
      </c>
      <c r="AN1916">
        <f>COUNTIF(View_conceptual!G:G,L1916)</f>
        <v>0</v>
      </c>
      <c r="AO1916">
        <f>COUNTIF(View_conceptual!H:H,L1916)+COUNTIF(View_conceptual!I:I,N1916)</f>
        <v>0</v>
      </c>
      <c r="AQ1916" t="str">
        <f t="shared" si="925"/>
        <v/>
      </c>
      <c r="AR1916" t="str">
        <f t="shared" si="926"/>
        <v/>
      </c>
      <c r="AT1916">
        <f>COUNTIF(View_full!G:G,L1916)</f>
        <v>1</v>
      </c>
      <c r="AU1916">
        <f>COUNTIF(View_full!H:H,L1916)+COUNTIF(View_full!I:I,N1916)</f>
        <v>1</v>
      </c>
      <c r="AV1916">
        <f>COUNTIFS(Property_Manual!$A$2:$A$1206,Raw!L1916,Property_Manual!$B$2:$B$1206,Raw!M1916,Property_Manual!$C$2:$C$1206,Raw!N1916,Property_Manual!$D$2:$D$1206,Raw!O1916,Property_Manual!$F$2:$F$1206,"x")</f>
        <v>0</v>
      </c>
      <c r="AW1916" t="str">
        <f t="shared" si="927"/>
        <v/>
      </c>
      <c r="AX1916" t="str">
        <f t="shared" si="928"/>
        <v/>
      </c>
      <c r="AY1916" t="str">
        <f t="shared" si="929"/>
        <v/>
      </c>
    </row>
    <row r="1917" spans="1:51" x14ac:dyDescent="0.2">
      <c r="A1917" s="5" t="s">
        <v>1254</v>
      </c>
      <c r="B1917" s="5" t="s">
        <v>1201</v>
      </c>
      <c r="C1917" s="5" t="s">
        <v>738</v>
      </c>
      <c r="D1917" s="5" t="s">
        <v>40</v>
      </c>
      <c r="E1917" t="s">
        <v>1212</v>
      </c>
      <c r="F1917" s="5" t="s">
        <v>41</v>
      </c>
      <c r="I1917" t="s">
        <v>978</v>
      </c>
      <c r="J1917" s="5" t="s">
        <v>42</v>
      </c>
      <c r="K1917" s="5"/>
      <c r="L1917" t="str">
        <f t="shared" si="899"/>
        <v>Ratings</v>
      </c>
      <c r="M1917" t="str">
        <f t="shared" si="900"/>
        <v>events</v>
      </c>
      <c r="N1917" t="str">
        <f t="shared" si="901"/>
        <v>LogisticsEvent</v>
      </c>
      <c r="O1917" t="str">
        <f t="shared" si="902"/>
        <v/>
      </c>
      <c r="P1917" t="str">
        <f t="shared" si="903"/>
        <v/>
      </c>
      <c r="Q1917" t="str">
        <f t="shared" si="904"/>
        <v>Object</v>
      </c>
      <c r="R1917" t="str">
        <f t="shared" si="905"/>
        <v>"Distribution"</v>
      </c>
      <c r="S1917" t="str">
        <f t="shared" si="906"/>
        <v>"Ratings"</v>
      </c>
      <c r="T1917" t="str">
        <f t="shared" si="907"/>
        <v>"events"</v>
      </c>
      <c r="U1917" t="str">
        <f t="shared" si="908"/>
        <v>"Event"</v>
      </c>
      <c r="V1917" t="str">
        <f t="shared" si="909"/>
        <v>"LogisticsEvent"</v>
      </c>
      <c r="W1917">
        <f>IF($A1917="Implicit","",COUNTIFS($C$8:C1917,C1917,$A$8:A1917,"Explicit"))</f>
        <v>10</v>
      </c>
      <c r="X1917" t="str">
        <f t="shared" si="910"/>
        <v>"Ratings details"</v>
      </c>
      <c r="Y1917" t="str">
        <f t="shared" si="911"/>
        <v>"Events object"</v>
      </c>
      <c r="Z1917" t="str">
        <f t="shared" si="912"/>
        <v>"true"</v>
      </c>
      <c r="AA1917" t="str">
        <f t="shared" si="913"/>
        <v>"false"</v>
      </c>
      <c r="AB1917" t="str">
        <f t="shared" si="914"/>
        <v>""</v>
      </c>
      <c r="AC1917" t="str">
        <f t="shared" si="915"/>
        <v>"https://onerecord.iata.org/ns/cargo#Ratings"</v>
      </c>
      <c r="AD1917" t="str">
        <f t="shared" si="916"/>
        <v>"https://onerecord.iata.org/ns/cargo#events"</v>
      </c>
      <c r="AE1917" t="str">
        <f t="shared" si="917"/>
        <v>"https://onerecord.iata.org/ns/cargo#LogisticsEvent"</v>
      </c>
      <c r="AF1917" t="str">
        <f t="shared" si="918"/>
        <v>"Distribution","Ratings","events","Event","LogisticsEvent",10,"Ratings details","Events object","true","false","","https://onerecord.iata.org/ns/cargo#Ratings","https://onerecord.iata.org/ns/cargo#events","https://onerecord.iata.org/ns/cargo#LogisticsEvent"</v>
      </c>
      <c r="AG1917" t="str">
        <f t="shared" si="919"/>
        <v>"Distribution.Ratings"</v>
      </c>
      <c r="AH1917" t="str">
        <f t="shared" si="920"/>
        <v>"events"</v>
      </c>
      <c r="AI1917" t="str">
        <f t="shared" si="921"/>
        <v>"Event.LogisticsEvent"</v>
      </c>
      <c r="AJ1917" t="str">
        <f t="shared" si="922"/>
        <v>""</v>
      </c>
      <c r="AK1917" t="str">
        <f t="shared" si="923"/>
        <v>"hasMany"</v>
      </c>
      <c r="AL1917" t="str">
        <f t="shared" si="924"/>
        <v>"Distribution.Ratings","events","Event.LogisticsEvent","","hasMany"</v>
      </c>
      <c r="AN1917">
        <f>COUNTIF(View_conceptual!G:G,L1917)</f>
        <v>0</v>
      </c>
      <c r="AO1917">
        <f>COUNTIF(View_conceptual!H:H,L1917)+COUNTIF(View_conceptual!I:I,N1917)</f>
        <v>0</v>
      </c>
      <c r="AQ1917" t="str">
        <f t="shared" si="925"/>
        <v/>
      </c>
      <c r="AR1917" t="str">
        <f t="shared" si="926"/>
        <v/>
      </c>
      <c r="AT1917">
        <f>COUNTIF(View_full!G:G,L1917)</f>
        <v>1</v>
      </c>
      <c r="AU1917">
        <f>COUNTIF(View_full!H:H,L1917)+COUNTIF(View_full!I:I,N1917)</f>
        <v>1</v>
      </c>
      <c r="AV1917">
        <f>COUNTIFS(Property_Manual!$A$2:$A$1206,Raw!L1917,Property_Manual!$B$2:$B$1206,Raw!M1917,Property_Manual!$C$2:$C$1206,Raw!N1917,Property_Manual!$D$2:$D$1206,Raw!O1917,Property_Manual!$F$2:$F$1206,"x")</f>
        <v>0</v>
      </c>
      <c r="AW1917" t="str">
        <f t="shared" si="927"/>
        <v>"Distribution","Ratings","events","Event","LogisticsEvent",10,"Ratings details","Events object","true","false","","https://onerecord.iata.org/ns/cargo#Ratings","https://onerecord.iata.org/ns/cargo#events","https://onerecord.iata.org/ns/cargo#LogisticsEvent"</v>
      </c>
      <c r="AX1917" t="str">
        <f t="shared" si="928"/>
        <v/>
      </c>
      <c r="AY1917" t="str">
        <f t="shared" si="929"/>
        <v/>
      </c>
    </row>
    <row r="1918" spans="1:51" x14ac:dyDescent="0.2">
      <c r="A1918" s="5" t="s">
        <v>1254</v>
      </c>
      <c r="B1918" s="5" t="s">
        <v>1201</v>
      </c>
      <c r="C1918" s="5" t="s">
        <v>738</v>
      </c>
      <c r="D1918" s="5" t="s">
        <v>46</v>
      </c>
      <c r="F1918" s="5" t="s">
        <v>47</v>
      </c>
      <c r="G1918">
        <v>1</v>
      </c>
      <c r="I1918" t="s">
        <v>978</v>
      </c>
      <c r="J1918" s="5" t="s">
        <v>48</v>
      </c>
      <c r="K1918" s="5"/>
      <c r="L1918" t="str">
        <f t="shared" si="899"/>
        <v>Ratings</v>
      </c>
      <c r="M1918" t="str">
        <f t="shared" si="900"/>
        <v>skeletonIndicator</v>
      </c>
      <c r="N1918" t="str">
        <f t="shared" si="901"/>
        <v>boolean</v>
      </c>
      <c r="O1918" t="str">
        <f t="shared" si="902"/>
        <v/>
      </c>
      <c r="P1918" t="str">
        <f t="shared" si="903"/>
        <v/>
      </c>
      <c r="Q1918" t="str">
        <f t="shared" si="904"/>
        <v>Object</v>
      </c>
      <c r="R1918" t="str">
        <f t="shared" si="905"/>
        <v>"Distribution"</v>
      </c>
      <c r="S1918" t="str">
        <f t="shared" si="906"/>
        <v>"Ratings"</v>
      </c>
      <c r="T1918" t="str">
        <f t="shared" si="907"/>
        <v>"skeletonIndicator"</v>
      </c>
      <c r="U1918" t="str">
        <f t="shared" si="908"/>
        <v>""</v>
      </c>
      <c r="V1918" t="str">
        <f t="shared" si="909"/>
        <v>"boolean"</v>
      </c>
      <c r="W1918">
        <f>IF($A1918="Implicit","",COUNTIFS($C$8:C1918,C1918,$A$8:A1918,"Explicit"))</f>
        <v>11</v>
      </c>
      <c r="X1918" t="str">
        <f t="shared" si="910"/>
        <v>"Ratings details"</v>
      </c>
      <c r="Y1918" t="str">
        <f t="shared" si="911"/>
        <v>"Indicator whether a logistics object is a skeleton object"</v>
      </c>
      <c r="Z1918" t="str">
        <f t="shared" si="912"/>
        <v>"false"</v>
      </c>
      <c r="AA1918" t="str">
        <f t="shared" si="913"/>
        <v>"false"</v>
      </c>
      <c r="AB1918" t="str">
        <f t="shared" si="914"/>
        <v>""</v>
      </c>
      <c r="AC1918" t="str">
        <f t="shared" si="915"/>
        <v>"https://onerecord.iata.org/ns/cargo#Ratings"</v>
      </c>
      <c r="AD1918" t="str">
        <f t="shared" si="916"/>
        <v>"https://onerecord.iata.org/ns/cargo#skeletonIndicator"</v>
      </c>
      <c r="AE1918" t="str">
        <f t="shared" si="917"/>
        <v>"http://www.w3.org/2001/XMLSchema#boolean"</v>
      </c>
      <c r="AF1918" t="str">
        <f t="shared" si="918"/>
        <v>"Distribution","Ratings","skeletonIndicator","","boolean",11,"Ratings details","Indicator whether a logistics object is a skeleton object","false","false","","https://onerecord.iata.org/ns/cargo#Ratings","https://onerecord.iata.org/ns/cargo#skeletonIndicator","http://www.w3.org/2001/XMLSchema#boolean"</v>
      </c>
      <c r="AG1918" t="str">
        <f t="shared" si="919"/>
        <v>"Distribution.Ratings"</v>
      </c>
      <c r="AH1918" t="str">
        <f t="shared" si="920"/>
        <v>"skeletonIndicator"</v>
      </c>
      <c r="AI1918" t="str">
        <f t="shared" si="921"/>
        <v>".boolean"</v>
      </c>
      <c r="AJ1918" t="str">
        <f t="shared" si="922"/>
        <v>""</v>
      </c>
      <c r="AK1918" t="str">
        <f t="shared" si="923"/>
        <v>"hasOne"</v>
      </c>
      <c r="AL1918" t="str">
        <f t="shared" si="924"/>
        <v>"Distribution.Ratings","skeletonIndicator",".boolean","","hasOne"</v>
      </c>
      <c r="AN1918">
        <f>COUNTIF(View_conceptual!G:G,L1918)</f>
        <v>0</v>
      </c>
      <c r="AO1918">
        <f>COUNTIF(View_conceptual!H:H,L1918)+COUNTIF(View_conceptual!I:I,N1918)</f>
        <v>0</v>
      </c>
      <c r="AQ1918" t="str">
        <f t="shared" si="925"/>
        <v/>
      </c>
      <c r="AR1918" t="str">
        <f t="shared" si="926"/>
        <v/>
      </c>
      <c r="AT1918">
        <f>COUNTIF(View_full!G:G,L1918)</f>
        <v>1</v>
      </c>
      <c r="AU1918">
        <f>COUNTIF(View_full!H:H,L1918)+COUNTIF(View_full!I:I,N1918)</f>
        <v>1</v>
      </c>
      <c r="AV1918">
        <f>COUNTIFS(Property_Manual!$A$2:$A$1206,Raw!L1918,Property_Manual!$B$2:$B$1206,Raw!M1918,Property_Manual!$C$2:$C$1206,Raw!N1918,Property_Manual!$D$2:$D$1206,Raw!O1918,Property_Manual!$F$2:$F$1206,"x")</f>
        <v>0</v>
      </c>
      <c r="AW1918" t="str">
        <f t="shared" si="927"/>
        <v>"Distribution","Ratings","skeletonIndicator","","boolean",11,"Ratings details","Indicator whether a logistics object is a skeleton object","false","false","","https://onerecord.iata.org/ns/cargo#Ratings","https://onerecord.iata.org/ns/cargo#skeletonIndicator","http://www.w3.org/2001/XMLSchema#boolean"</v>
      </c>
      <c r="AX1918" t="str">
        <f t="shared" si="928"/>
        <v/>
      </c>
      <c r="AY1918" t="str">
        <f t="shared" si="929"/>
        <v/>
      </c>
    </row>
    <row r="1919" spans="1:51" x14ac:dyDescent="0.2">
      <c r="A1919" s="5" t="s">
        <v>1254</v>
      </c>
      <c r="B1919" s="5" t="s">
        <v>1201</v>
      </c>
      <c r="C1919" s="5" t="s">
        <v>738</v>
      </c>
      <c r="D1919" s="5" t="s">
        <v>985</v>
      </c>
      <c r="E1919" t="s">
        <v>49</v>
      </c>
      <c r="F1919" s="5" t="s">
        <v>966</v>
      </c>
      <c r="I1919" t="s">
        <v>978</v>
      </c>
      <c r="J1919" s="5" t="s">
        <v>986</v>
      </c>
      <c r="K1919" s="5"/>
      <c r="L1919" t="str">
        <f t="shared" si="899"/>
        <v>Ratings</v>
      </c>
      <c r="M1919" t="str">
        <f t="shared" si="900"/>
        <v>ranges</v>
      </c>
      <c r="N1919" t="str">
        <f t="shared" si="901"/>
        <v>Ranges</v>
      </c>
      <c r="O1919" t="str">
        <f t="shared" si="902"/>
        <v/>
      </c>
      <c r="P1919" t="str">
        <f t="shared" si="903"/>
        <v/>
      </c>
      <c r="Q1919" t="str">
        <f t="shared" si="904"/>
        <v>Object</v>
      </c>
      <c r="R1919" t="str">
        <f t="shared" si="905"/>
        <v>"Distribution"</v>
      </c>
      <c r="S1919" t="str">
        <f t="shared" si="906"/>
        <v>"Ratings"</v>
      </c>
      <c r="T1919" t="str">
        <f t="shared" si="907"/>
        <v>"ranges"</v>
      </c>
      <c r="U1919" t="str">
        <f t="shared" si="908"/>
        <v>"Embedded"</v>
      </c>
      <c r="V1919" t="str">
        <f t="shared" si="909"/>
        <v>"Ranges"</v>
      </c>
      <c r="W1919">
        <f>IF($A1919="Implicit","",COUNTIFS($C$8:C1919,C1919,$A$8:A1919,"Explicit"))</f>
        <v>12</v>
      </c>
      <c r="X1919" t="str">
        <f t="shared" si="910"/>
        <v>"Ratings details"</v>
      </c>
      <c r="Y1919" t="str">
        <f t="shared" si="911"/>
        <v>"Reference to the ranges"</v>
      </c>
      <c r="Z1919" t="str">
        <f t="shared" si="912"/>
        <v>"true"</v>
      </c>
      <c r="AA1919" t="str">
        <f t="shared" si="913"/>
        <v>"false"</v>
      </c>
      <c r="AB1919" t="str">
        <f t="shared" si="914"/>
        <v>""</v>
      </c>
      <c r="AC1919" t="str">
        <f t="shared" si="915"/>
        <v>"https://onerecord.iata.org/ns/cargo#Ratings"</v>
      </c>
      <c r="AD1919" t="str">
        <f t="shared" si="916"/>
        <v>"https://onerecord.iata.org/ns/cargo#ranges"</v>
      </c>
      <c r="AE1919" t="str">
        <f t="shared" si="917"/>
        <v>"https://onerecord.iata.org/ns/cargo#Ranges"</v>
      </c>
      <c r="AF1919" t="str">
        <f t="shared" si="918"/>
        <v>"Distribution","Ratings","ranges","Embedded","Ranges",12,"Ratings details","Reference to the ranges","true","false","","https://onerecord.iata.org/ns/cargo#Ratings","https://onerecord.iata.org/ns/cargo#ranges","https://onerecord.iata.org/ns/cargo#Ranges"</v>
      </c>
      <c r="AG1919" t="str">
        <f t="shared" si="919"/>
        <v>"Distribution.Ratings"</v>
      </c>
      <c r="AH1919" t="str">
        <f t="shared" si="920"/>
        <v>"ranges"</v>
      </c>
      <c r="AI1919" t="str">
        <f t="shared" si="921"/>
        <v>"Embedded.Ranges"</v>
      </c>
      <c r="AJ1919" t="str">
        <f t="shared" si="922"/>
        <v>""</v>
      </c>
      <c r="AK1919" t="str">
        <f t="shared" si="923"/>
        <v>"hasMany"</v>
      </c>
      <c r="AL1919" t="str">
        <f t="shared" si="924"/>
        <v>"Distribution.Ratings","ranges","Embedded.Ranges","","hasMany"</v>
      </c>
      <c r="AN1919">
        <f>COUNTIF(View_conceptual!G:G,L1919)</f>
        <v>0</v>
      </c>
      <c r="AO1919">
        <f>COUNTIF(View_conceptual!H:H,L1919)+COUNTIF(View_conceptual!I:I,N1919)</f>
        <v>0</v>
      </c>
      <c r="AQ1919" t="str">
        <f t="shared" si="925"/>
        <v/>
      </c>
      <c r="AR1919" t="str">
        <f t="shared" si="926"/>
        <v/>
      </c>
      <c r="AT1919">
        <f>COUNTIF(View_full!G:G,L1919)</f>
        <v>1</v>
      </c>
      <c r="AU1919">
        <f>COUNTIF(View_full!H:H,L1919)+COUNTIF(View_full!I:I,N1919)</f>
        <v>2</v>
      </c>
      <c r="AV1919">
        <f>COUNTIFS(Property_Manual!$A$2:$A$1206,Raw!L1919,Property_Manual!$B$2:$B$1206,Raw!M1919,Property_Manual!$C$2:$C$1206,Raw!N1919,Property_Manual!$D$2:$D$1206,Raw!O1919,Property_Manual!$F$2:$F$1206,"x")</f>
        <v>1</v>
      </c>
      <c r="AW1919" t="str">
        <f t="shared" si="927"/>
        <v>"Distribution","Ratings","ranges","Embedded","Ranges",12,"Ratings details","Reference to the ranges","true","false","","https://onerecord.iata.org/ns/cargo#Ratings","https://onerecord.iata.org/ns/cargo#ranges","https://onerecord.iata.org/ns/cargo#Ranges"</v>
      </c>
      <c r="AX1919" t="str">
        <f t="shared" si="928"/>
        <v>"Distribution.Ratings","ranges","Embedded.Ranges","","hasMany"</v>
      </c>
      <c r="AY1919" t="str">
        <f t="shared" si="929"/>
        <v>"Distribution.Ratings","ranges","Embedded.Ranges","","hasMany"</v>
      </c>
    </row>
    <row r="1920" spans="1:51" x14ac:dyDescent="0.2">
      <c r="A1920" s="5" t="s">
        <v>1254</v>
      </c>
      <c r="B1920" s="5" t="s">
        <v>1201</v>
      </c>
      <c r="C1920" s="5" t="s">
        <v>738</v>
      </c>
      <c r="D1920" s="5" t="s">
        <v>989</v>
      </c>
      <c r="F1920" s="5" t="s">
        <v>6</v>
      </c>
      <c r="G1920">
        <v>1</v>
      </c>
      <c r="I1920" t="s">
        <v>978</v>
      </c>
      <c r="J1920" s="5" t="s">
        <v>990</v>
      </c>
      <c r="K1920" s="5"/>
      <c r="L1920" t="str">
        <f t="shared" si="899"/>
        <v>Ratings</v>
      </c>
      <c r="M1920" t="str">
        <f t="shared" si="900"/>
        <v>chargeDescription</v>
      </c>
      <c r="N1920" t="str">
        <f t="shared" si="901"/>
        <v>string</v>
      </c>
      <c r="O1920" t="str">
        <f t="shared" si="902"/>
        <v/>
      </c>
      <c r="P1920" t="str">
        <f t="shared" si="903"/>
        <v/>
      </c>
      <c r="Q1920" t="str">
        <f t="shared" si="904"/>
        <v>Object</v>
      </c>
      <c r="R1920" t="str">
        <f t="shared" si="905"/>
        <v>"Distribution"</v>
      </c>
      <c r="S1920" t="str">
        <f t="shared" si="906"/>
        <v>"Ratings"</v>
      </c>
      <c r="T1920" t="str">
        <f t="shared" si="907"/>
        <v>"chargeDescription"</v>
      </c>
      <c r="U1920" t="str">
        <f t="shared" si="908"/>
        <v>""</v>
      </c>
      <c r="V1920" t="str">
        <f t="shared" si="909"/>
        <v>"string"</v>
      </c>
      <c r="W1920">
        <f>IF($A1920="Implicit","",COUNTIFS($C$8:C1920,C1920,$A$8:A1920,"Explicit"))</f>
        <v>13</v>
      </c>
      <c r="X1920" t="str">
        <f t="shared" si="910"/>
        <v>"Ratings details"</v>
      </c>
      <c r="Y1920" t="str">
        <f t="shared" si="911"/>
        <v>"Description of the charge e.g. Airfreight; fuel; etc."</v>
      </c>
      <c r="Z1920" t="str">
        <f t="shared" si="912"/>
        <v>"false"</v>
      </c>
      <c r="AA1920" t="str">
        <f t="shared" si="913"/>
        <v>"false"</v>
      </c>
      <c r="AB1920" t="str">
        <f t="shared" si="914"/>
        <v>""</v>
      </c>
      <c r="AC1920" t="str">
        <f t="shared" si="915"/>
        <v>"https://onerecord.iata.org/ns/cargo#Ratings"</v>
      </c>
      <c r="AD1920" t="str">
        <f t="shared" si="916"/>
        <v>"https://onerecord.iata.org/ns/cargo#chargeDescription"</v>
      </c>
      <c r="AE1920" t="str">
        <f t="shared" si="917"/>
        <v>"http://www.w3.org/2001/XMLSchema#string"</v>
      </c>
      <c r="AF1920" t="str">
        <f t="shared" si="918"/>
        <v>"Distribution","Ratings","chargeDescription","","string",13,"Ratings details","Description of the charge e.g. Airfreight; fuel; etc.","false","false","","https://onerecord.iata.org/ns/cargo#Ratings","https://onerecord.iata.org/ns/cargo#chargeDescription","http://www.w3.org/2001/XMLSchema#string"</v>
      </c>
      <c r="AG1920" t="str">
        <f t="shared" si="919"/>
        <v>"Distribution.Ratings"</v>
      </c>
      <c r="AH1920" t="str">
        <f t="shared" si="920"/>
        <v>"chargeDescription"</v>
      </c>
      <c r="AI1920" t="str">
        <f t="shared" si="921"/>
        <v>".string"</v>
      </c>
      <c r="AJ1920" t="str">
        <f t="shared" si="922"/>
        <v>""</v>
      </c>
      <c r="AK1920" t="str">
        <f t="shared" si="923"/>
        <v>"hasOne"</v>
      </c>
      <c r="AL1920" t="str">
        <f t="shared" si="924"/>
        <v>"Distribution.Ratings","chargeDescription",".string","","hasOne"</v>
      </c>
      <c r="AN1920">
        <f>COUNTIF(View_conceptual!G:G,L1920)</f>
        <v>0</v>
      </c>
      <c r="AO1920">
        <f>COUNTIF(View_conceptual!H:H,L1920)+COUNTIF(View_conceptual!I:I,N1920)</f>
        <v>0</v>
      </c>
      <c r="AQ1920" t="str">
        <f t="shared" si="925"/>
        <v/>
      </c>
      <c r="AR1920" t="str">
        <f t="shared" si="926"/>
        <v/>
      </c>
      <c r="AT1920">
        <f>COUNTIF(View_full!G:G,L1920)</f>
        <v>1</v>
      </c>
      <c r="AU1920">
        <f>COUNTIF(View_full!H:H,L1920)+COUNTIF(View_full!I:I,N1920)</f>
        <v>1</v>
      </c>
      <c r="AV1920">
        <f>COUNTIFS(Property_Manual!$A$2:$A$1206,Raw!L1920,Property_Manual!$B$2:$B$1206,Raw!M1920,Property_Manual!$C$2:$C$1206,Raw!N1920,Property_Manual!$D$2:$D$1206,Raw!O1920,Property_Manual!$F$2:$F$1206,"x")</f>
        <v>0</v>
      </c>
      <c r="AW1920" t="str">
        <f t="shared" si="927"/>
        <v>"Distribution","Ratings","chargeDescription","","string",13,"Ratings details","Description of the charge e.g. Airfreight; fuel; etc.","false","false","","https://onerecord.iata.org/ns/cargo#Ratings","https://onerecord.iata.org/ns/cargo#chargeDescription","http://www.w3.org/2001/XMLSchema#string"</v>
      </c>
      <c r="AX1920" t="str">
        <f t="shared" si="928"/>
        <v/>
      </c>
      <c r="AY1920" t="str">
        <f t="shared" si="929"/>
        <v/>
      </c>
    </row>
    <row r="1921" spans="1:51" x14ac:dyDescent="0.2">
      <c r="A1921" s="5" t="s">
        <v>1254</v>
      </c>
      <c r="B1921" s="5" t="s">
        <v>1201</v>
      </c>
      <c r="C1921" s="5" t="s">
        <v>738</v>
      </c>
      <c r="D1921" s="5" t="s">
        <v>341</v>
      </c>
      <c r="F1921" s="5" t="s">
        <v>6</v>
      </c>
      <c r="G1921">
        <v>1</v>
      </c>
      <c r="I1921" t="s">
        <v>978</v>
      </c>
      <c r="J1921" s="5" t="s">
        <v>342</v>
      </c>
      <c r="K1921" s="5"/>
      <c r="L1921" t="str">
        <f t="shared" si="899"/>
        <v>Ratings</v>
      </c>
      <c r="M1921" t="str">
        <f t="shared" si="900"/>
        <v>priceReferenceId</v>
      </c>
      <c r="N1921" t="str">
        <f t="shared" si="901"/>
        <v>string</v>
      </c>
      <c r="O1921" t="str">
        <f t="shared" si="902"/>
        <v/>
      </c>
      <c r="P1921" t="str">
        <f t="shared" si="903"/>
        <v/>
      </c>
      <c r="Q1921" t="str">
        <f t="shared" si="904"/>
        <v>Object</v>
      </c>
      <c r="R1921" t="str">
        <f t="shared" si="905"/>
        <v>"Distribution"</v>
      </c>
      <c r="S1921" t="str">
        <f t="shared" si="906"/>
        <v>"Ratings"</v>
      </c>
      <c r="T1921" t="str">
        <f t="shared" si="907"/>
        <v>"priceReferenceId"</v>
      </c>
      <c r="U1921" t="str">
        <f t="shared" si="908"/>
        <v>""</v>
      </c>
      <c r="V1921" t="str">
        <f t="shared" si="909"/>
        <v>"string"</v>
      </c>
      <c r="W1921">
        <f>IF($A1921="Implicit","",COUNTIFS($C$8:C1921,C1921,$A$8:A1921,"Explicit"))</f>
        <v>14</v>
      </c>
      <c r="X1921" t="str">
        <f t="shared" si="910"/>
        <v>"Ratings details"</v>
      </c>
      <c r="Y1921" t="str">
        <f t="shared" si="911"/>
        <v>"Reference to a price reference if existing (e.g. Allotment number; contract reference; etc.)"</v>
      </c>
      <c r="Z1921" t="str">
        <f t="shared" si="912"/>
        <v>"false"</v>
      </c>
      <c r="AA1921" t="str">
        <f t="shared" si="913"/>
        <v>"false"</v>
      </c>
      <c r="AB1921" t="str">
        <f t="shared" si="914"/>
        <v>""</v>
      </c>
      <c r="AC1921" t="str">
        <f t="shared" si="915"/>
        <v>"https://onerecord.iata.org/ns/cargo#Ratings"</v>
      </c>
      <c r="AD1921" t="str">
        <f t="shared" si="916"/>
        <v>"https://onerecord.iata.org/ns/cargo#priceReferenceId"</v>
      </c>
      <c r="AE1921" t="str">
        <f t="shared" si="917"/>
        <v>"http://www.w3.org/2001/XMLSchema#string"</v>
      </c>
      <c r="AF1921" t="str">
        <f t="shared" si="918"/>
        <v>"Distribution","Ratings","priceReferenceId","","string",14,"Ratings details","Reference to a price reference if existing (e.g. Allotment number; contract reference; etc.)","false","false","","https://onerecord.iata.org/ns/cargo#Ratings","https://onerecord.iata.org/ns/cargo#priceReferenceId","http://www.w3.org/2001/XMLSchema#string"</v>
      </c>
      <c r="AG1921" t="str">
        <f t="shared" si="919"/>
        <v>"Distribution.Ratings"</v>
      </c>
      <c r="AH1921" t="str">
        <f t="shared" si="920"/>
        <v>"priceReferenceId"</v>
      </c>
      <c r="AI1921" t="str">
        <f t="shared" si="921"/>
        <v>".string"</v>
      </c>
      <c r="AJ1921" t="str">
        <f t="shared" si="922"/>
        <v>""</v>
      </c>
      <c r="AK1921" t="str">
        <f t="shared" si="923"/>
        <v>"hasOne"</v>
      </c>
      <c r="AL1921" t="str">
        <f t="shared" si="924"/>
        <v>"Distribution.Ratings","priceReferenceId",".string","","hasOne"</v>
      </c>
      <c r="AN1921">
        <f>COUNTIF(View_conceptual!G:G,L1921)</f>
        <v>0</v>
      </c>
      <c r="AO1921">
        <f>COUNTIF(View_conceptual!H:H,L1921)+COUNTIF(View_conceptual!I:I,N1921)</f>
        <v>0</v>
      </c>
      <c r="AQ1921" t="str">
        <f t="shared" si="925"/>
        <v/>
      </c>
      <c r="AR1921" t="str">
        <f t="shared" si="926"/>
        <v/>
      </c>
      <c r="AT1921">
        <f>COUNTIF(View_full!G:G,L1921)</f>
        <v>1</v>
      </c>
      <c r="AU1921">
        <f>COUNTIF(View_full!H:H,L1921)+COUNTIF(View_full!I:I,N1921)</f>
        <v>1</v>
      </c>
      <c r="AV1921">
        <f>COUNTIFS(Property_Manual!$A$2:$A$1206,Raw!L1921,Property_Manual!$B$2:$B$1206,Raw!M1921,Property_Manual!$C$2:$C$1206,Raw!N1921,Property_Manual!$D$2:$D$1206,Raw!O1921,Property_Manual!$F$2:$F$1206,"x")</f>
        <v>0</v>
      </c>
      <c r="AW1921" t="str">
        <f t="shared" si="927"/>
        <v>"Distribution","Ratings","priceReferenceId","","string",14,"Ratings details","Reference to a price reference if existing (e.g. Allotment number; contract reference; etc.)","false","false","","https://onerecord.iata.org/ns/cargo#Ratings","https://onerecord.iata.org/ns/cargo#priceReferenceId","http://www.w3.org/2001/XMLSchema#string"</v>
      </c>
      <c r="AX1921" t="str">
        <f t="shared" si="928"/>
        <v/>
      </c>
      <c r="AY1921" t="str">
        <f t="shared" si="929"/>
        <v/>
      </c>
    </row>
    <row r="1922" spans="1:51" x14ac:dyDescent="0.2">
      <c r="A1922" s="5" t="s">
        <v>1254</v>
      </c>
      <c r="B1922" s="5" t="s">
        <v>1201</v>
      </c>
      <c r="C1922" s="5" t="s">
        <v>738</v>
      </c>
      <c r="D1922" s="5" t="s">
        <v>991</v>
      </c>
      <c r="F1922" s="5" t="s">
        <v>6</v>
      </c>
      <c r="G1922">
        <v>1</v>
      </c>
      <c r="I1922" t="s">
        <v>978</v>
      </c>
      <c r="J1922" s="5" t="s">
        <v>992</v>
      </c>
      <c r="K1922" s="5"/>
      <c r="L1922" t="str">
        <f t="shared" si="899"/>
        <v>Ratings</v>
      </c>
      <c r="M1922" t="str">
        <f t="shared" si="900"/>
        <v>priceSpecification</v>
      </c>
      <c r="N1922" t="str">
        <f t="shared" si="901"/>
        <v>string</v>
      </c>
      <c r="O1922" t="str">
        <f t="shared" si="902"/>
        <v/>
      </c>
      <c r="P1922" t="str">
        <f t="shared" si="903"/>
        <v/>
      </c>
      <c r="Q1922" t="str">
        <f t="shared" si="904"/>
        <v>Object</v>
      </c>
      <c r="R1922" t="str">
        <f t="shared" si="905"/>
        <v>"Distribution"</v>
      </c>
      <c r="S1922" t="str">
        <f t="shared" si="906"/>
        <v>"Ratings"</v>
      </c>
      <c r="T1922" t="str">
        <f t="shared" si="907"/>
        <v>"priceSpecification"</v>
      </c>
      <c r="U1922" t="str">
        <f t="shared" si="908"/>
        <v>""</v>
      </c>
      <c r="V1922" t="str">
        <f t="shared" si="909"/>
        <v>"string"</v>
      </c>
      <c r="W1922">
        <f>IF($A1922="Implicit","",COUNTIFS($C$8:C1922,C1922,$A$8:A1922,"Explicit"))</f>
        <v>15</v>
      </c>
      <c r="X1922" t="str">
        <f t="shared" si="910"/>
        <v>"Ratings details"</v>
      </c>
      <c r="Y1922" t="str">
        <f t="shared" si="911"/>
        <v>"Specification of the price e.g. Street; Group; Spot; etc."</v>
      </c>
      <c r="Z1922" t="str">
        <f t="shared" si="912"/>
        <v>"false"</v>
      </c>
      <c r="AA1922" t="str">
        <f t="shared" si="913"/>
        <v>"false"</v>
      </c>
      <c r="AB1922" t="str">
        <f t="shared" si="914"/>
        <v>""</v>
      </c>
      <c r="AC1922" t="str">
        <f t="shared" si="915"/>
        <v>"https://onerecord.iata.org/ns/cargo#Ratings"</v>
      </c>
      <c r="AD1922" t="str">
        <f t="shared" si="916"/>
        <v>"https://onerecord.iata.org/ns/cargo#priceSpecification"</v>
      </c>
      <c r="AE1922" t="str">
        <f t="shared" si="917"/>
        <v>"http://www.w3.org/2001/XMLSchema#string"</v>
      </c>
      <c r="AF1922" t="str">
        <f t="shared" si="918"/>
        <v>"Distribution","Ratings","priceSpecification","","string",15,"Ratings details","Specification of the price e.g. Street; Group; Spot; etc.","false","false","","https://onerecord.iata.org/ns/cargo#Ratings","https://onerecord.iata.org/ns/cargo#priceSpecification","http://www.w3.org/2001/XMLSchema#string"</v>
      </c>
      <c r="AG1922" t="str">
        <f t="shared" si="919"/>
        <v>"Distribution.Ratings"</v>
      </c>
      <c r="AH1922" t="str">
        <f t="shared" si="920"/>
        <v>"priceSpecification"</v>
      </c>
      <c r="AI1922" t="str">
        <f t="shared" si="921"/>
        <v>".string"</v>
      </c>
      <c r="AJ1922" t="str">
        <f t="shared" si="922"/>
        <v>""</v>
      </c>
      <c r="AK1922" t="str">
        <f t="shared" si="923"/>
        <v>"hasOne"</v>
      </c>
      <c r="AL1922" t="str">
        <f t="shared" si="924"/>
        <v>"Distribution.Ratings","priceSpecification",".string","","hasOne"</v>
      </c>
      <c r="AN1922">
        <f>COUNTIF(View_conceptual!G:G,L1922)</f>
        <v>0</v>
      </c>
      <c r="AO1922">
        <f>COUNTIF(View_conceptual!H:H,L1922)+COUNTIF(View_conceptual!I:I,N1922)</f>
        <v>0</v>
      </c>
      <c r="AQ1922" t="str">
        <f t="shared" si="925"/>
        <v/>
      </c>
      <c r="AR1922" t="str">
        <f t="shared" si="926"/>
        <v/>
      </c>
      <c r="AT1922">
        <f>COUNTIF(View_full!G:G,L1922)</f>
        <v>1</v>
      </c>
      <c r="AU1922">
        <f>COUNTIF(View_full!H:H,L1922)+COUNTIF(View_full!I:I,N1922)</f>
        <v>1</v>
      </c>
      <c r="AV1922">
        <f>COUNTIFS(Property_Manual!$A$2:$A$1206,Raw!L1922,Property_Manual!$B$2:$B$1206,Raw!M1922,Property_Manual!$C$2:$C$1206,Raw!N1922,Property_Manual!$D$2:$D$1206,Raw!O1922,Property_Manual!$F$2:$F$1206,"x")</f>
        <v>0</v>
      </c>
      <c r="AW1922" t="str">
        <f t="shared" si="927"/>
        <v>"Distribution","Ratings","priceSpecification","","string",15,"Ratings details","Specification of the price e.g. Street; Group; Spot; etc.","false","false","","https://onerecord.iata.org/ns/cargo#Ratings","https://onerecord.iata.org/ns/cargo#priceSpecification","http://www.w3.org/2001/XMLSchema#string"</v>
      </c>
      <c r="AX1922" t="str">
        <f t="shared" si="928"/>
        <v/>
      </c>
      <c r="AY1922" t="str">
        <f t="shared" si="929"/>
        <v/>
      </c>
    </row>
    <row r="1923" spans="1:51" x14ac:dyDescent="0.2">
      <c r="A1923" s="5" t="s">
        <v>1254</v>
      </c>
      <c r="B1923" s="5" t="s">
        <v>1201</v>
      </c>
      <c r="C1923" s="5" t="s">
        <v>738</v>
      </c>
      <c r="D1923" s="5" t="s">
        <v>993</v>
      </c>
      <c r="F1923" s="5" t="s">
        <v>107</v>
      </c>
      <c r="G1923">
        <v>1</v>
      </c>
      <c r="I1923" t="s">
        <v>978</v>
      </c>
      <c r="J1923" s="5" t="s">
        <v>994</v>
      </c>
      <c r="K1923" s="5"/>
      <c r="L1923" t="str">
        <f t="shared" si="899"/>
        <v>Ratings</v>
      </c>
      <c r="M1923" t="str">
        <f t="shared" si="900"/>
        <v>quantity</v>
      </c>
      <c r="N1923" t="str">
        <f t="shared" si="901"/>
        <v>double</v>
      </c>
      <c r="O1923" t="str">
        <f t="shared" si="902"/>
        <v/>
      </c>
      <c r="P1923" t="str">
        <f t="shared" si="903"/>
        <v/>
      </c>
      <c r="Q1923" t="str">
        <f t="shared" si="904"/>
        <v>Object</v>
      </c>
      <c r="R1923" t="str">
        <f t="shared" si="905"/>
        <v>"Distribution"</v>
      </c>
      <c r="S1923" t="str">
        <f t="shared" si="906"/>
        <v>"Ratings"</v>
      </c>
      <c r="T1923" t="str">
        <f t="shared" si="907"/>
        <v>"quantity"</v>
      </c>
      <c r="U1923" t="str">
        <f t="shared" si="908"/>
        <v>""</v>
      </c>
      <c r="V1923" t="str">
        <f t="shared" si="909"/>
        <v>"double"</v>
      </c>
      <c r="W1923">
        <f>IF($A1923="Implicit","",COUNTIFS($C$8:C1923,C1923,$A$8:A1923,"Explicit"))</f>
        <v>16</v>
      </c>
      <c r="X1923" t="str">
        <f t="shared" si="910"/>
        <v>"Ratings details"</v>
      </c>
      <c r="Y1923" t="str">
        <f t="shared" si="911"/>
        <v>"Quantity for the charge if applicable"</v>
      </c>
      <c r="Z1923" t="str">
        <f t="shared" si="912"/>
        <v>"false"</v>
      </c>
      <c r="AA1923" t="str">
        <f t="shared" si="913"/>
        <v>"false"</v>
      </c>
      <c r="AB1923" t="str">
        <f t="shared" si="914"/>
        <v>""</v>
      </c>
      <c r="AC1923" t="str">
        <f t="shared" si="915"/>
        <v>"https://onerecord.iata.org/ns/cargo#Ratings"</v>
      </c>
      <c r="AD1923" t="str">
        <f t="shared" si="916"/>
        <v>"https://onerecord.iata.org/ns/cargo#quantity"</v>
      </c>
      <c r="AE1923" t="str">
        <f t="shared" si="917"/>
        <v>"http://www.w3.org/2001/XMLSchema#double"</v>
      </c>
      <c r="AF1923" t="str">
        <f t="shared" si="918"/>
        <v>"Distribution","Ratings","quantity","","double",16,"Ratings details","Quantity for the charge if applicable","false","false","","https://onerecord.iata.org/ns/cargo#Ratings","https://onerecord.iata.org/ns/cargo#quantity","http://www.w3.org/2001/XMLSchema#double"</v>
      </c>
      <c r="AG1923" t="str">
        <f t="shared" si="919"/>
        <v>"Distribution.Ratings"</v>
      </c>
      <c r="AH1923" t="str">
        <f t="shared" si="920"/>
        <v>"quantity"</v>
      </c>
      <c r="AI1923" t="str">
        <f t="shared" si="921"/>
        <v>".double"</v>
      </c>
      <c r="AJ1923" t="str">
        <f t="shared" si="922"/>
        <v>""</v>
      </c>
      <c r="AK1923" t="str">
        <f t="shared" si="923"/>
        <v>"hasOne"</v>
      </c>
      <c r="AL1923" t="str">
        <f t="shared" si="924"/>
        <v>"Distribution.Ratings","quantity",".double","","hasOne"</v>
      </c>
      <c r="AN1923">
        <f>COUNTIF(View_conceptual!G:G,L1923)</f>
        <v>0</v>
      </c>
      <c r="AO1923">
        <f>COUNTIF(View_conceptual!H:H,L1923)+COUNTIF(View_conceptual!I:I,N1923)</f>
        <v>0</v>
      </c>
      <c r="AQ1923" t="str">
        <f t="shared" si="925"/>
        <v/>
      </c>
      <c r="AR1923" t="str">
        <f t="shared" si="926"/>
        <v/>
      </c>
      <c r="AT1923">
        <f>COUNTIF(View_full!G:G,L1923)</f>
        <v>1</v>
      </c>
      <c r="AU1923">
        <f>COUNTIF(View_full!H:H,L1923)+COUNTIF(View_full!I:I,N1923)</f>
        <v>1</v>
      </c>
      <c r="AV1923">
        <f>COUNTIFS(Property_Manual!$A$2:$A$1206,Raw!L1923,Property_Manual!$B$2:$B$1206,Raw!M1923,Property_Manual!$C$2:$C$1206,Raw!N1923,Property_Manual!$D$2:$D$1206,Raw!O1923,Property_Manual!$F$2:$F$1206,"x")</f>
        <v>0</v>
      </c>
      <c r="AW1923" t="str">
        <f t="shared" si="927"/>
        <v>"Distribution","Ratings","quantity","","double",16,"Ratings details","Quantity for the charge if applicable","false","false","","https://onerecord.iata.org/ns/cargo#Ratings","https://onerecord.iata.org/ns/cargo#quantity","http://www.w3.org/2001/XMLSchema#double"</v>
      </c>
      <c r="AX1923" t="str">
        <f t="shared" si="928"/>
        <v/>
      </c>
      <c r="AY1923" t="str">
        <f t="shared" si="929"/>
        <v/>
      </c>
    </row>
    <row r="1924" spans="1:51" x14ac:dyDescent="0.2">
      <c r="A1924" s="5" t="s">
        <v>1254</v>
      </c>
      <c r="B1924" s="5" t="s">
        <v>1201</v>
      </c>
      <c r="C1924" s="5" t="s">
        <v>738</v>
      </c>
      <c r="D1924" s="5" t="s">
        <v>995</v>
      </c>
      <c r="F1924" s="5" t="s">
        <v>107</v>
      </c>
      <c r="G1924">
        <v>1</v>
      </c>
      <c r="I1924" t="s">
        <v>978</v>
      </c>
      <c r="J1924" s="5" t="s">
        <v>996</v>
      </c>
      <c r="K1924" s="5"/>
      <c r="L1924" t="str">
        <f t="shared" si="899"/>
        <v>Ratings</v>
      </c>
      <c r="M1924" t="str">
        <f t="shared" si="900"/>
        <v>subTotal</v>
      </c>
      <c r="N1924" t="str">
        <f t="shared" si="901"/>
        <v>double</v>
      </c>
      <c r="O1924" t="str">
        <f t="shared" si="902"/>
        <v/>
      </c>
      <c r="P1924" t="str">
        <f t="shared" si="903"/>
        <v/>
      </c>
      <c r="Q1924" t="str">
        <f t="shared" si="904"/>
        <v>Object</v>
      </c>
      <c r="R1924" t="str">
        <f t="shared" si="905"/>
        <v>"Distribution"</v>
      </c>
      <c r="S1924" t="str">
        <f t="shared" si="906"/>
        <v>"Ratings"</v>
      </c>
      <c r="T1924" t="str">
        <f t="shared" si="907"/>
        <v>"subTotal"</v>
      </c>
      <c r="U1924" t="str">
        <f t="shared" si="908"/>
        <v>""</v>
      </c>
      <c r="V1924" t="str">
        <f t="shared" si="909"/>
        <v>"double"</v>
      </c>
      <c r="W1924">
        <f>IF($A1924="Implicit","",COUNTIFS($C$8:C1924,C1924,$A$8:A1924,"Explicit"))</f>
        <v>17</v>
      </c>
      <c r="X1924" t="str">
        <f t="shared" si="910"/>
        <v>"Ratings details"</v>
      </c>
      <c r="Y1924" t="str">
        <f t="shared" si="911"/>
        <v>"Subtotal of the charge"</v>
      </c>
      <c r="Z1924" t="str">
        <f t="shared" si="912"/>
        <v>"false"</v>
      </c>
      <c r="AA1924" t="str">
        <f t="shared" si="913"/>
        <v>"false"</v>
      </c>
      <c r="AB1924" t="str">
        <f t="shared" si="914"/>
        <v>""</v>
      </c>
      <c r="AC1924" t="str">
        <f t="shared" si="915"/>
        <v>"https://onerecord.iata.org/ns/cargo#Ratings"</v>
      </c>
      <c r="AD1924" t="str">
        <f t="shared" si="916"/>
        <v>"https://onerecord.iata.org/ns/cargo#subTotal"</v>
      </c>
      <c r="AE1924" t="str">
        <f t="shared" si="917"/>
        <v>"http://www.w3.org/2001/XMLSchema#double"</v>
      </c>
      <c r="AF1924" t="str">
        <f t="shared" si="918"/>
        <v>"Distribution","Ratings","subTotal","","double",17,"Ratings details","Subtotal of the charge","false","false","","https://onerecord.iata.org/ns/cargo#Ratings","https://onerecord.iata.org/ns/cargo#subTotal","http://www.w3.org/2001/XMLSchema#double"</v>
      </c>
      <c r="AG1924" t="str">
        <f t="shared" si="919"/>
        <v>"Distribution.Ratings"</v>
      </c>
      <c r="AH1924" t="str">
        <f t="shared" si="920"/>
        <v>"subTotal"</v>
      </c>
      <c r="AI1924" t="str">
        <f t="shared" si="921"/>
        <v>".double"</v>
      </c>
      <c r="AJ1924" t="str">
        <f t="shared" si="922"/>
        <v>""</v>
      </c>
      <c r="AK1924" t="str">
        <f t="shared" si="923"/>
        <v>"hasOne"</v>
      </c>
      <c r="AL1924" t="str">
        <f t="shared" si="924"/>
        <v>"Distribution.Ratings","subTotal",".double","","hasOne"</v>
      </c>
      <c r="AN1924">
        <f>COUNTIF(View_conceptual!G:G,L1924)</f>
        <v>0</v>
      </c>
      <c r="AO1924">
        <f>COUNTIF(View_conceptual!H:H,L1924)+COUNTIF(View_conceptual!I:I,N1924)</f>
        <v>0</v>
      </c>
      <c r="AQ1924" t="str">
        <f t="shared" si="925"/>
        <v/>
      </c>
      <c r="AR1924" t="str">
        <f t="shared" si="926"/>
        <v/>
      </c>
      <c r="AT1924">
        <f>COUNTIF(View_full!G:G,L1924)</f>
        <v>1</v>
      </c>
      <c r="AU1924">
        <f>COUNTIF(View_full!H:H,L1924)+COUNTIF(View_full!I:I,N1924)</f>
        <v>1</v>
      </c>
      <c r="AV1924">
        <f>COUNTIFS(Property_Manual!$A$2:$A$1206,Raw!L1924,Property_Manual!$B$2:$B$1206,Raw!M1924,Property_Manual!$C$2:$C$1206,Raw!N1924,Property_Manual!$D$2:$D$1206,Raw!O1924,Property_Manual!$F$2:$F$1206,"x")</f>
        <v>0</v>
      </c>
      <c r="AW1924" t="str">
        <f t="shared" si="927"/>
        <v>"Distribution","Ratings","subTotal","","double",17,"Ratings details","Subtotal of the charge","false","false","","https://onerecord.iata.org/ns/cargo#Ratings","https://onerecord.iata.org/ns/cargo#subTotal","http://www.w3.org/2001/XMLSchema#double"</v>
      </c>
      <c r="AX1924" t="str">
        <f t="shared" si="928"/>
        <v/>
      </c>
      <c r="AY1924" t="str">
        <f t="shared" si="929"/>
        <v/>
      </c>
    </row>
    <row r="1925" spans="1:51" x14ac:dyDescent="0.2">
      <c r="A1925" s="5" t="s">
        <v>1255</v>
      </c>
      <c r="B1925" s="5" t="s">
        <v>1201</v>
      </c>
      <c r="C1925" s="5" t="s">
        <v>738</v>
      </c>
      <c r="D1925" s="5" t="s">
        <v>40</v>
      </c>
      <c r="E1925" t="s">
        <v>1212</v>
      </c>
      <c r="F1925" s="5" t="s">
        <v>41</v>
      </c>
      <c r="I1925" t="s">
        <v>978</v>
      </c>
      <c r="J1925" s="5" t="s">
        <v>42</v>
      </c>
      <c r="K1925" s="5"/>
      <c r="L1925" t="str">
        <f t="shared" si="899"/>
        <v>Ratings</v>
      </c>
      <c r="M1925" t="str">
        <f t="shared" si="900"/>
        <v>events</v>
      </c>
      <c r="N1925" t="str">
        <f t="shared" si="901"/>
        <v>LogisticsEvent</v>
      </c>
      <c r="O1925" t="str">
        <f t="shared" si="902"/>
        <v/>
      </c>
      <c r="P1925" t="str">
        <f t="shared" si="903"/>
        <v/>
      </c>
      <c r="Q1925" t="str">
        <f t="shared" si="904"/>
        <v>Object</v>
      </c>
      <c r="R1925" t="str">
        <f t="shared" si="905"/>
        <v/>
      </c>
      <c r="S1925" t="str">
        <f t="shared" si="906"/>
        <v/>
      </c>
      <c r="T1925" t="str">
        <f t="shared" si="907"/>
        <v/>
      </c>
      <c r="U1925" t="str">
        <f t="shared" si="908"/>
        <v/>
      </c>
      <c r="V1925" t="str">
        <f t="shared" si="909"/>
        <v/>
      </c>
      <c r="W1925" t="str">
        <f>IF($A1925="Implicit","",COUNTIFS($C$8:C1925,C1925,$A$8:A1925,"Explicit"))</f>
        <v/>
      </c>
      <c r="X1925" t="str">
        <f t="shared" si="910"/>
        <v/>
      </c>
      <c r="Y1925" t="str">
        <f t="shared" si="911"/>
        <v/>
      </c>
      <c r="Z1925" t="str">
        <f t="shared" si="912"/>
        <v/>
      </c>
      <c r="AA1925" t="str">
        <f t="shared" si="913"/>
        <v/>
      </c>
      <c r="AB1925" t="str">
        <f t="shared" si="914"/>
        <v/>
      </c>
      <c r="AC1925" t="str">
        <f t="shared" si="915"/>
        <v/>
      </c>
      <c r="AD1925" t="str">
        <f t="shared" si="916"/>
        <v/>
      </c>
      <c r="AE1925" t="str">
        <f t="shared" si="917"/>
        <v/>
      </c>
      <c r="AF1925" t="str">
        <f t="shared" si="918"/>
        <v/>
      </c>
      <c r="AG1925" t="str">
        <f t="shared" si="919"/>
        <v>"Distribution.Ratings"</v>
      </c>
      <c r="AH1925" t="str">
        <f t="shared" si="920"/>
        <v>"events"</v>
      </c>
      <c r="AI1925" t="str">
        <f t="shared" si="921"/>
        <v>"Event.LogisticsEvent"</v>
      </c>
      <c r="AJ1925" t="str">
        <f t="shared" si="922"/>
        <v>""</v>
      </c>
      <c r="AK1925" t="str">
        <f t="shared" si="923"/>
        <v>"hasMany"</v>
      </c>
      <c r="AL1925" t="str">
        <f t="shared" si="924"/>
        <v>"Distribution.Ratings","events","Event.LogisticsEvent","","hasMany"</v>
      </c>
      <c r="AN1925">
        <f>COUNTIF(View_conceptual!G:G,L1925)</f>
        <v>0</v>
      </c>
      <c r="AO1925">
        <f>COUNTIF(View_conceptual!H:H,L1925)+COUNTIF(View_conceptual!I:I,N1925)</f>
        <v>0</v>
      </c>
      <c r="AQ1925" t="str">
        <f t="shared" si="925"/>
        <v/>
      </c>
      <c r="AR1925" t="str">
        <f t="shared" si="926"/>
        <v/>
      </c>
      <c r="AT1925">
        <f>COUNTIF(View_full!G:G,L1925)</f>
        <v>1</v>
      </c>
      <c r="AU1925">
        <f>COUNTIF(View_full!H:H,L1925)+COUNTIF(View_full!I:I,N1925)</f>
        <v>1</v>
      </c>
      <c r="AV1925">
        <f>COUNTIFS(Property_Manual!$A$2:$A$1206,Raw!L1925,Property_Manual!$B$2:$B$1206,Raw!M1925,Property_Manual!$C$2:$C$1206,Raw!N1925,Property_Manual!$D$2:$D$1206,Raw!O1925,Property_Manual!$F$2:$F$1206,"x")</f>
        <v>0</v>
      </c>
      <c r="AW1925" t="str">
        <f t="shared" si="927"/>
        <v/>
      </c>
      <c r="AX1925" t="str">
        <f t="shared" si="928"/>
        <v/>
      </c>
      <c r="AY1925" t="str">
        <f t="shared" si="929"/>
        <v/>
      </c>
    </row>
    <row r="1926" spans="1:51" x14ac:dyDescent="0.2">
      <c r="A1926" s="5" t="s">
        <v>1255</v>
      </c>
      <c r="B1926" s="5" t="s">
        <v>1201</v>
      </c>
      <c r="C1926" s="5" t="s">
        <v>738</v>
      </c>
      <c r="D1926" s="5" t="s">
        <v>985</v>
      </c>
      <c r="E1926" t="s">
        <v>49</v>
      </c>
      <c r="F1926" s="5" t="s">
        <v>966</v>
      </c>
      <c r="I1926" t="s">
        <v>978</v>
      </c>
      <c r="J1926" s="5" t="s">
        <v>986</v>
      </c>
      <c r="K1926" s="5"/>
      <c r="L1926" t="str">
        <f t="shared" si="899"/>
        <v>Ratings</v>
      </c>
      <c r="M1926" t="str">
        <f t="shared" si="900"/>
        <v>ranges</v>
      </c>
      <c r="N1926" t="str">
        <f t="shared" si="901"/>
        <v>Ranges</v>
      </c>
      <c r="O1926" t="str">
        <f t="shared" si="902"/>
        <v/>
      </c>
      <c r="P1926" t="str">
        <f t="shared" si="903"/>
        <v/>
      </c>
      <c r="Q1926" t="str">
        <f t="shared" si="904"/>
        <v>Object</v>
      </c>
      <c r="R1926" t="str">
        <f t="shared" si="905"/>
        <v/>
      </c>
      <c r="S1926" t="str">
        <f t="shared" si="906"/>
        <v/>
      </c>
      <c r="T1926" t="str">
        <f t="shared" si="907"/>
        <v/>
      </c>
      <c r="U1926" t="str">
        <f t="shared" si="908"/>
        <v/>
      </c>
      <c r="V1926" t="str">
        <f t="shared" si="909"/>
        <v/>
      </c>
      <c r="W1926" t="str">
        <f>IF($A1926="Implicit","",COUNTIFS($C$8:C1926,C1926,$A$8:A1926,"Explicit"))</f>
        <v/>
      </c>
      <c r="X1926" t="str">
        <f t="shared" si="910"/>
        <v/>
      </c>
      <c r="Y1926" t="str">
        <f t="shared" si="911"/>
        <v/>
      </c>
      <c r="Z1926" t="str">
        <f t="shared" si="912"/>
        <v/>
      </c>
      <c r="AA1926" t="str">
        <f t="shared" si="913"/>
        <v/>
      </c>
      <c r="AB1926" t="str">
        <f t="shared" si="914"/>
        <v/>
      </c>
      <c r="AC1926" t="str">
        <f t="shared" si="915"/>
        <v/>
      </c>
      <c r="AD1926" t="str">
        <f t="shared" si="916"/>
        <v/>
      </c>
      <c r="AE1926" t="str">
        <f t="shared" si="917"/>
        <v/>
      </c>
      <c r="AF1926" t="str">
        <f t="shared" si="918"/>
        <v/>
      </c>
      <c r="AG1926" t="str">
        <f t="shared" si="919"/>
        <v>"Distribution.Ratings"</v>
      </c>
      <c r="AH1926" t="str">
        <f t="shared" si="920"/>
        <v>"ranges"</v>
      </c>
      <c r="AI1926" t="str">
        <f t="shared" si="921"/>
        <v>"Embedded.Ranges"</v>
      </c>
      <c r="AJ1926" t="str">
        <f t="shared" si="922"/>
        <v>""</v>
      </c>
      <c r="AK1926" t="str">
        <f t="shared" si="923"/>
        <v>"hasMany"</v>
      </c>
      <c r="AL1926" t="str">
        <f t="shared" si="924"/>
        <v>"Distribution.Ratings","ranges","Embedded.Ranges","","hasMany"</v>
      </c>
      <c r="AN1926">
        <f>COUNTIF(View_conceptual!G:G,L1926)</f>
        <v>0</v>
      </c>
      <c r="AO1926">
        <f>COUNTIF(View_conceptual!H:H,L1926)+COUNTIF(View_conceptual!I:I,N1926)</f>
        <v>0</v>
      </c>
      <c r="AQ1926" t="str">
        <f t="shared" si="925"/>
        <v/>
      </c>
      <c r="AR1926" t="str">
        <f t="shared" si="926"/>
        <v/>
      </c>
      <c r="AT1926">
        <f>COUNTIF(View_full!G:G,L1926)</f>
        <v>1</v>
      </c>
      <c r="AU1926">
        <f>COUNTIF(View_full!H:H,L1926)+COUNTIF(View_full!I:I,N1926)</f>
        <v>2</v>
      </c>
      <c r="AV1926">
        <f>COUNTIFS(Property_Manual!$A$2:$A$1206,Raw!L1926,Property_Manual!$B$2:$B$1206,Raw!M1926,Property_Manual!$C$2:$C$1206,Raw!N1926,Property_Manual!$D$2:$D$1206,Raw!O1926,Property_Manual!$F$2:$F$1206,"x")</f>
        <v>1</v>
      </c>
      <c r="AW1926" t="str">
        <f t="shared" si="927"/>
        <v/>
      </c>
      <c r="AX1926" t="str">
        <f t="shared" si="928"/>
        <v>"Distribution.Ratings","ranges","Embedded.Ranges","","hasMany"</v>
      </c>
      <c r="AY1926" t="str">
        <f t="shared" si="929"/>
        <v>"Distribution.Ratings","ranges","Embedded.Ranges","","hasMany"</v>
      </c>
    </row>
    <row r="1927" spans="1:51" x14ac:dyDescent="0.2">
      <c r="A1927" s="5" t="s">
        <v>1254</v>
      </c>
      <c r="B1927" s="5" t="s">
        <v>49</v>
      </c>
      <c r="C1927" s="5" t="s">
        <v>926</v>
      </c>
      <c r="D1927" s="5" t="s">
        <v>927</v>
      </c>
      <c r="E1927" t="s">
        <v>1836</v>
      </c>
      <c r="F1927" s="5" t="s">
        <v>100</v>
      </c>
      <c r="G1927">
        <v>1</v>
      </c>
      <c r="I1927" t="s">
        <v>928</v>
      </c>
      <c r="J1927" s="5" t="s">
        <v>929</v>
      </c>
      <c r="K1927" s="5" t="s">
        <v>1830</v>
      </c>
      <c r="L1927" t="str">
        <f t="shared" si="899"/>
        <v>RegulatedEntity</v>
      </c>
      <c r="M1927" t="str">
        <f t="shared" si="900"/>
        <v>owningOrganization</v>
      </c>
      <c r="N1927" t="str">
        <f t="shared" si="901"/>
        <v>Organization</v>
      </c>
      <c r="O1927" t="str">
        <f t="shared" si="902"/>
        <v/>
      </c>
      <c r="P1927" t="str">
        <f t="shared" si="903"/>
        <v>Carrier|Company|PublicAuthority</v>
      </c>
      <c r="Q1927" t="str">
        <f t="shared" si="904"/>
        <v>Object</v>
      </c>
      <c r="R1927" t="str">
        <f t="shared" si="905"/>
        <v>"Embedded"</v>
      </c>
      <c r="S1927" t="str">
        <f t="shared" si="906"/>
        <v>"RegulatedEntity"</v>
      </c>
      <c r="T1927" t="str">
        <f t="shared" si="907"/>
        <v>"owningOrganization"</v>
      </c>
      <c r="U1927" t="str">
        <f t="shared" si="908"/>
        <v>"Agent"</v>
      </c>
      <c r="V1927" t="str">
        <f t="shared" si="909"/>
        <v>"Organization"</v>
      </c>
      <c r="W1927">
        <f>IF($A1927="Implicit","",COUNTIFS($C$8:C1927,C1927,$A$8:A1927,"Explicit"))</f>
        <v>1</v>
      </c>
      <c r="X1927" t="str">
        <f t="shared" si="910"/>
        <v>"Regulated Entity"</v>
      </c>
      <c r="Y1927" t="str">
        <f t="shared" si="911"/>
        <v>"Reference to the Organization for which the RegulatedEntity information is valid"</v>
      </c>
      <c r="Z1927" t="str">
        <f t="shared" si="912"/>
        <v>"false"</v>
      </c>
      <c r="AA1927" t="str">
        <f t="shared" si="913"/>
        <v>"false"</v>
      </c>
      <c r="AB1927" t="str">
        <f t="shared" si="914"/>
        <v>"Carrier|Company|PublicAuthority"</v>
      </c>
      <c r="AC1927" t="str">
        <f t="shared" si="915"/>
        <v>"https://onerecord.iata.org/ns/cargo#RegulatedEntity"</v>
      </c>
      <c r="AD1927" t="str">
        <f t="shared" si="916"/>
        <v>"https://onerecord.iata.org/ns/cargo#owningOrganization"</v>
      </c>
      <c r="AE1927" t="str">
        <f t="shared" si="917"/>
        <v>"https://onerecord.iata.org/ns/cargo#Organization"</v>
      </c>
      <c r="AF1927" t="str">
        <f t="shared" si="918"/>
        <v>"Embedded","RegulatedEntity","owningOrganization","Agent","Organization",1,"Regulated Entity","Reference to the Organization for which the RegulatedEntity information is valid","false","false","Carrier|Company|PublicAuthority","https://onerecord.iata.org/ns/cargo#RegulatedEntity","https://onerecord.iata.org/ns/cargo#owningOrganization","https://onerecord.iata.org/ns/cargo#Organization"</v>
      </c>
      <c r="AG1927" t="str">
        <f t="shared" si="919"/>
        <v>"Embedded.RegulatedEntity"</v>
      </c>
      <c r="AH1927" t="str">
        <f t="shared" si="920"/>
        <v>"owningOrganization"</v>
      </c>
      <c r="AI1927" t="str">
        <f t="shared" si="921"/>
        <v>"Agent.Organization"</v>
      </c>
      <c r="AJ1927" t="str">
        <f t="shared" si="922"/>
        <v>""</v>
      </c>
      <c r="AK1927" t="str">
        <f t="shared" si="923"/>
        <v>"hasOne"</v>
      </c>
      <c r="AL1927" t="str">
        <f t="shared" si="924"/>
        <v>"Embedded.RegulatedEntity","owningOrganization","Agent.Organization","","hasOne"</v>
      </c>
      <c r="AN1927">
        <f>COUNTIF(View_conceptual!G:G,L1927)</f>
        <v>0</v>
      </c>
      <c r="AO1927">
        <f>COUNTIF(View_conceptual!H:H,L1927)+COUNTIF(View_conceptual!I:I,N1927)</f>
        <v>0</v>
      </c>
      <c r="AQ1927" t="str">
        <f t="shared" si="925"/>
        <v/>
      </c>
      <c r="AR1927" t="str">
        <f t="shared" si="926"/>
        <v/>
      </c>
      <c r="AT1927">
        <f>COUNTIF(View_full!G:G,L1927)</f>
        <v>1</v>
      </c>
      <c r="AU1927">
        <f>COUNTIF(View_full!H:H,L1927)+COUNTIF(View_full!I:I,N1927)</f>
        <v>1</v>
      </c>
      <c r="AV1927">
        <f>COUNTIFS(Property_Manual!$A$2:$A$1206,Raw!L1927,Property_Manual!$B$2:$B$1206,Raw!M1927,Property_Manual!$C$2:$C$1206,Raw!N1927,Property_Manual!$D$2:$D$1206,Raw!O1927,Property_Manual!$F$2:$F$1206,"x")</f>
        <v>0</v>
      </c>
      <c r="AW1927" t="str">
        <f t="shared" si="927"/>
        <v>"Embedded","RegulatedEntity","owningOrganization","Agent","Organization",1,"Regulated Entity","Reference to the Organization for which the RegulatedEntity information is valid","false","false","Carrier|Company|PublicAuthority","https://onerecord.iata.org/ns/cargo#RegulatedEntity","https://onerecord.iata.org/ns/cargo#owningOrganization","https://onerecord.iata.org/ns/cargo#Organization"</v>
      </c>
      <c r="AX1927" t="str">
        <f t="shared" si="928"/>
        <v/>
      </c>
      <c r="AY1927" t="str">
        <f t="shared" si="929"/>
        <v/>
      </c>
    </row>
    <row r="1928" spans="1:51" x14ac:dyDescent="0.2">
      <c r="A1928" s="5" t="s">
        <v>1254</v>
      </c>
      <c r="B1928" s="5" t="s">
        <v>49</v>
      </c>
      <c r="C1928" s="5" t="s">
        <v>926</v>
      </c>
      <c r="D1928" s="5" t="s">
        <v>930</v>
      </c>
      <c r="E1928" t="s">
        <v>1197</v>
      </c>
      <c r="F1928" s="5" t="s">
        <v>2234</v>
      </c>
      <c r="G1928">
        <v>1</v>
      </c>
      <c r="I1928" t="s">
        <v>928</v>
      </c>
      <c r="J1928" s="5" t="s">
        <v>931</v>
      </c>
      <c r="K1928" s="5"/>
      <c r="L1928" t="str">
        <f t="shared" si="899"/>
        <v>RegulatedEntity</v>
      </c>
      <c r="M1928" t="str">
        <f t="shared" si="900"/>
        <v>regulatedEntityCategory</v>
      </c>
      <c r="N1928" t="str">
        <f t="shared" si="901"/>
        <v>RegulatedEntityCategoryCode</v>
      </c>
      <c r="O1928" t="str">
        <f t="shared" si="902"/>
        <v/>
      </c>
      <c r="P1928" t="str">
        <f t="shared" si="903"/>
        <v/>
      </c>
      <c r="Q1928" t="str">
        <f t="shared" si="904"/>
        <v>Object</v>
      </c>
      <c r="R1928" t="str">
        <f t="shared" si="905"/>
        <v>"Embedded"</v>
      </c>
      <c r="S1928" t="str">
        <f t="shared" si="906"/>
        <v>"RegulatedEntity"</v>
      </c>
      <c r="T1928" t="str">
        <f t="shared" si="907"/>
        <v>"regulatedEntityCategory"</v>
      </c>
      <c r="U1928" t="str">
        <f t="shared" si="908"/>
        <v>"CodeList"</v>
      </c>
      <c r="V1928" t="str">
        <f t="shared" si="909"/>
        <v>"RegulatedEntityCategoryCode"</v>
      </c>
      <c r="W1928">
        <f>IF($A1928="Implicit","",COUNTIFS($C$8:C1928,C1928,$A$8:A1928,"Explicit"))</f>
        <v>2</v>
      </c>
      <c r="X1928" t="str">
        <f t="shared" si="910"/>
        <v>"Regulated Entity"</v>
      </c>
      <c r="Y1928" t="str">
        <f t="shared" si="911"/>
        <v>"Category code of the Regulated Entity"</v>
      </c>
      <c r="Z1928" t="str">
        <f t="shared" si="912"/>
        <v>"false"</v>
      </c>
      <c r="AA1928" t="str">
        <f t="shared" si="913"/>
        <v>"true"</v>
      </c>
      <c r="AB1928" t="str">
        <f t="shared" si="914"/>
        <v>""</v>
      </c>
      <c r="AC1928" t="str">
        <f t="shared" si="915"/>
        <v>"https://onerecord.iata.org/ns/cargo#RegulatedEntity"</v>
      </c>
      <c r="AD1928" t="str">
        <f t="shared" si="916"/>
        <v>"https://onerecord.iata.org/ns/cargo#regulatedEntityCategory"</v>
      </c>
      <c r="AE1928" t="str">
        <f t="shared" si="917"/>
        <v>"https://onerecord.iata.org/ns/code-lists/RegulatedEntityCategoryCode"</v>
      </c>
      <c r="AF1928" t="str">
        <f t="shared" si="918"/>
        <v>"Embedded","RegulatedEntity","regulatedEntityCategory","CodeList","RegulatedEntityCategoryCode",2,"Regulated Entity","Category code of the Regulated Entity","false","true","","https://onerecord.iata.org/ns/cargo#RegulatedEntity","https://onerecord.iata.org/ns/cargo#regulatedEntityCategory","https://onerecord.iata.org/ns/code-lists/RegulatedEntityCategoryCode"</v>
      </c>
      <c r="AG1928" t="str">
        <f t="shared" si="919"/>
        <v>"Embedded.RegulatedEntity"</v>
      </c>
      <c r="AH1928" t="str">
        <f t="shared" si="920"/>
        <v>"regulatedEntityCategory"</v>
      </c>
      <c r="AI1928" t="str">
        <f t="shared" si="921"/>
        <v>"CodeList.RegulatedEntityCategoryCode"</v>
      </c>
      <c r="AJ1928" t="str">
        <f t="shared" si="922"/>
        <v>""</v>
      </c>
      <c r="AK1928" t="str">
        <f t="shared" si="923"/>
        <v>"hasOne"</v>
      </c>
      <c r="AL1928" t="str">
        <f t="shared" si="924"/>
        <v>"Embedded.RegulatedEntity","regulatedEntityCategory","CodeList.RegulatedEntityCategoryCode","","hasOne"</v>
      </c>
      <c r="AN1928">
        <f>COUNTIF(View_conceptual!G:G,L1928)</f>
        <v>0</v>
      </c>
      <c r="AO1928">
        <f>COUNTIF(View_conceptual!H:H,L1928)+COUNTIF(View_conceptual!I:I,N1928)</f>
        <v>0</v>
      </c>
      <c r="AQ1928" t="str">
        <f t="shared" si="925"/>
        <v/>
      </c>
      <c r="AR1928" t="str">
        <f t="shared" si="926"/>
        <v/>
      </c>
      <c r="AT1928">
        <f>COUNTIF(View_full!G:G,L1928)</f>
        <v>1</v>
      </c>
      <c r="AU1928">
        <f>COUNTIF(View_full!H:H,L1928)+COUNTIF(View_full!I:I,N1928)</f>
        <v>1</v>
      </c>
      <c r="AV1928">
        <f>COUNTIFS(Property_Manual!$A$2:$A$1206,Raw!L1928,Property_Manual!$B$2:$B$1206,Raw!M1928,Property_Manual!$C$2:$C$1206,Raw!N1928,Property_Manual!$D$2:$D$1206,Raw!O1928,Property_Manual!$F$2:$F$1206,"x")</f>
        <v>0</v>
      </c>
      <c r="AW1928" t="str">
        <f t="shared" si="927"/>
        <v>"Embedded","RegulatedEntity","regulatedEntityCategory","CodeList","RegulatedEntityCategoryCode",2,"Regulated Entity","Category code of the Regulated Entity","false","true","","https://onerecord.iata.org/ns/cargo#RegulatedEntity","https://onerecord.iata.org/ns/cargo#regulatedEntityCategory","https://onerecord.iata.org/ns/code-lists/RegulatedEntityCategoryCode"</v>
      </c>
      <c r="AX1928" t="str">
        <f t="shared" si="928"/>
        <v/>
      </c>
      <c r="AY1928" t="str">
        <f t="shared" si="929"/>
        <v/>
      </c>
    </row>
    <row r="1929" spans="1:51" x14ac:dyDescent="0.2">
      <c r="A1929" s="5" t="s">
        <v>1255</v>
      </c>
      <c r="B1929" s="5" t="s">
        <v>49</v>
      </c>
      <c r="C1929" s="12" t="s">
        <v>926</v>
      </c>
      <c r="D1929" s="5" t="s">
        <v>927</v>
      </c>
      <c r="E1929" t="s">
        <v>1836</v>
      </c>
      <c r="F1929" s="5" t="s">
        <v>100</v>
      </c>
      <c r="G1929">
        <v>1</v>
      </c>
      <c r="I1929" t="s">
        <v>928</v>
      </c>
      <c r="J1929" s="5" t="s">
        <v>929</v>
      </c>
      <c r="K1929" s="5" t="s">
        <v>1830</v>
      </c>
      <c r="L1929" t="str">
        <f t="shared" ref="L1929:L1992" si="930">SUBSTITUTE(SUBSTITUTE(SUBSTITUTE(C1929,$B$2,$A$2),$B$3,$A$3),$B$4,$A$4)</f>
        <v>RegulatedEntity</v>
      </c>
      <c r="M1929" t="str">
        <f t="shared" ref="M1929:M1992" si="931">SUBSTITUTE(SUBSTITUTE(SUBSTITUTE(D1929,$B$2,$A$2),$B$3,$A$3),$A$4,$B$4)</f>
        <v>owningOrganization</v>
      </c>
      <c r="N1929" t="str">
        <f t="shared" ref="N1929:N1992" si="932">SUBSTITUTE(SUBSTITUTE(SUBSTITUTE(F1929,$B$2,$A$2),$B$3,$A$3),$B$4,$A$4)</f>
        <v>Organization</v>
      </c>
      <c r="O1929" t="str">
        <f t="shared" ref="O1929:O1992" si="933">SUBSTITUTE(SUBSTITUTE(SUBSTITUTE(H1929,$B$2,$A$2),$B$3,$A$3),$B$4,$A$4)</f>
        <v/>
      </c>
      <c r="P1929" t="str">
        <f t="shared" ref="P1929:P1992" si="934">SUBSTITUTE(SUBSTITUTE(SUBSTITUTE(K1929,$B$2,$A$2),$B$3,$A$3),$B$4,$A$4)</f>
        <v>Carrier|Company|PublicAuthority</v>
      </c>
      <c r="Q1929" t="str">
        <f t="shared" ref="Q1929:Q1992" si="935">IF(LEFT(N1929,3)="xsd","Data","Object")</f>
        <v>Object</v>
      </c>
      <c r="R1929" t="str">
        <f t="shared" ref="R1929:R1992" si="936">IF($A1929="Implicit","",$F$1&amp;B1929&amp;$F$1)</f>
        <v/>
      </c>
      <c r="S1929" t="str">
        <f t="shared" ref="S1929:S1992" si="937">IF($A1929="Implicit","",$F$1&amp;L1929&amp;$F$1)</f>
        <v/>
      </c>
      <c r="T1929" t="str">
        <f t="shared" ref="T1929:T1992" si="938">IF($A1929="Implicit","",$F$1&amp;M1929&amp;$F$1)</f>
        <v/>
      </c>
      <c r="U1929" t="str">
        <f t="shared" ref="U1929:U1992" si="939">IF($A1929="Implicit","",$F$1&amp;E1929&amp;$F$1)</f>
        <v/>
      </c>
      <c r="V1929" t="str">
        <f t="shared" ref="V1929:V1992" si="940">IF($A1929="Implicit","",$F$1&amp;N1929&amp;$F$1)</f>
        <v/>
      </c>
      <c r="W1929" t="str">
        <f>IF($A1929="Implicit","",COUNTIFS($C$8:C1929,C1929,$A$8:A1929,"Explicit"))</f>
        <v/>
      </c>
      <c r="X1929" t="str">
        <f t="shared" ref="X1929:X1992" si="941">IF($A1929="Implicit","",$F$1&amp;SUBSTITUTE(IF(I1929=0,"",I1929),",",";")&amp;$F$1)</f>
        <v/>
      </c>
      <c r="Y1929" t="str">
        <f t="shared" ref="Y1929:Y1992" si="942">IF($A1929="Implicit","",$F$1&amp;SUBSTITUTE(IF(J1929=0,"",J1929),",",";")&amp;$F$1)</f>
        <v/>
      </c>
      <c r="Z1929" t="str">
        <f t="shared" ref="Z1929:Z1992" si="943">IF($A1929="Implicit","",$F$1&amp;IF(G1929=1,"false","true")&amp;$F$1)</f>
        <v/>
      </c>
      <c r="AA1929" t="str">
        <f t="shared" ref="AA1929:AA1992" si="944">IF($A1929="Implicit","",$F$1&amp;IF(OR(E1929="Enum",E1929="CodeList"),"true","false")&amp;$F$1)</f>
        <v/>
      </c>
      <c r="AB1929" t="str">
        <f t="shared" ref="AB1929:AB1992" si="945">IF($A1929="Implicit","",$F$1&amp;P1929&amp;$F$1)</f>
        <v/>
      </c>
      <c r="AC1929" t="str">
        <f t="shared" ref="AC1929:AC1992" si="946">IF($A1929="Implicit","",$F$1&amp;C1929&amp;$F$1)</f>
        <v/>
      </c>
      <c r="AD1929" t="str">
        <f t="shared" ref="AD1929:AD1992" si="947">IF($A1929="Implicit","",$F$1&amp;D1929&amp;$F$1)</f>
        <v/>
      </c>
      <c r="AE1929" t="str">
        <f t="shared" ref="AE1929:AE1992" si="948">IF($A1929="Implicit","",$F$1&amp;F1929&amp;$F$1)</f>
        <v/>
      </c>
      <c r="AF1929" t="str">
        <f t="shared" ref="AF1929:AF1992" si="949">IF(A1929="Implicit","",R1929&amp;","&amp;S1929&amp;","&amp;T1929&amp;","&amp;U1929&amp;","&amp;V1929&amp;","&amp;W1929&amp;","&amp;X1929&amp;","&amp;Y1929&amp;","&amp;Z1929&amp;","&amp;AA1929&amp;","&amp;AB1929&amp;","&amp;AC1929&amp;","&amp;AD1929&amp;","&amp;AE1929)</f>
        <v/>
      </c>
      <c r="AG1929" t="str">
        <f t="shared" ref="AG1929:AG1992" si="950">IF(Q1929="Data","",$F$1&amp;B1929&amp;"."&amp;L1929&amp;$F$1)</f>
        <v>"Embedded.RegulatedEntity"</v>
      </c>
      <c r="AH1929" t="str">
        <f t="shared" ref="AH1929:AH1992" si="951">IF(Q1929="Data","",$F$1&amp;M1929&amp;$F$1)</f>
        <v>"owningOrganization"</v>
      </c>
      <c r="AI1929" t="str">
        <f t="shared" ref="AI1929:AI1992" si="952">IF(Q1929="Data","",$F$1&amp;E1929&amp;"."&amp;N1929&amp;$F$1)</f>
        <v>"Agent.Organization"</v>
      </c>
      <c r="AJ1929" t="str">
        <f t="shared" ref="AJ1929:AJ1992" si="953">IF(Q1929="Data","",$F$1&amp;O1929&amp;$F$1)</f>
        <v>""</v>
      </c>
      <c r="AK1929" t="str">
        <f t="shared" ref="AK1929:AK1992" si="954">IF(Q1929="Data","",$F$1&amp;IF(G1929=1,"hasOne","hasMany")&amp;$F$1)</f>
        <v>"hasOne"</v>
      </c>
      <c r="AL1929" t="str">
        <f t="shared" ref="AL1929:AL1992" si="955">IF(Q1929="Data","",AG1929&amp;","&amp;AH1929&amp;","&amp;AI1929&amp;","&amp;AJ1929&amp;","&amp;AK1929)</f>
        <v>"Embedded.RegulatedEntity","owningOrganization","Agent.Organization","","hasOne"</v>
      </c>
      <c r="AN1929">
        <f>COUNTIF(View_conceptual!G:G,L1929)</f>
        <v>0</v>
      </c>
      <c r="AO1929">
        <f>COUNTIF(View_conceptual!H:H,L1929)+COUNTIF(View_conceptual!I:I,N1929)</f>
        <v>0</v>
      </c>
      <c r="AQ1929" t="str">
        <f t="shared" ref="AQ1929:AQ1992" si="956">IF(AN1929=1,AF1929,"")</f>
        <v/>
      </c>
      <c r="AR1929" t="str">
        <f t="shared" ref="AR1929:AR1992" si="957">IF(AO1929=2,AL1929,"")</f>
        <v/>
      </c>
      <c r="AT1929">
        <f>COUNTIF(View_full!G:G,L1929)</f>
        <v>1</v>
      </c>
      <c r="AU1929">
        <f>COUNTIF(View_full!H:H,L1929)+COUNTIF(View_full!I:I,N1929)</f>
        <v>1</v>
      </c>
      <c r="AV1929">
        <f>COUNTIFS(Property_Manual!$A$2:$A$1206,Raw!L1929,Property_Manual!$B$2:$B$1206,Raw!M1929,Property_Manual!$C$2:$C$1206,Raw!N1929,Property_Manual!$D$2:$D$1206,Raw!O1929,Property_Manual!$F$2:$F$1206,"x")</f>
        <v>0</v>
      </c>
      <c r="AW1929" t="str">
        <f t="shared" ref="AW1929:AW1992" si="958">IF(AT1929=1,AF1929,"")</f>
        <v/>
      </c>
      <c r="AX1929" t="str">
        <f t="shared" ref="AX1929:AX1992" si="959">IF(AU1929=2,AL1929,"")</f>
        <v/>
      </c>
      <c r="AY1929" t="str">
        <f t="shared" ref="AY1929:AY1992" si="960">IF(AV1929=1,AL1929,"")</f>
        <v/>
      </c>
    </row>
    <row r="1930" spans="1:51" x14ac:dyDescent="0.2">
      <c r="A1930" s="5" t="s">
        <v>1255</v>
      </c>
      <c r="B1930" s="5" t="s">
        <v>49</v>
      </c>
      <c r="C1930" s="5" t="s">
        <v>926</v>
      </c>
      <c r="D1930" s="5" t="s">
        <v>927</v>
      </c>
      <c r="E1930" t="s">
        <v>1836</v>
      </c>
      <c r="F1930" s="5" t="s">
        <v>297</v>
      </c>
      <c r="G1930">
        <v>1</v>
      </c>
      <c r="I1930" t="s">
        <v>928</v>
      </c>
      <c r="J1930" s="5" t="s">
        <v>929</v>
      </c>
      <c r="K1930" s="5"/>
      <c r="L1930" t="str">
        <f t="shared" si="930"/>
        <v>RegulatedEntity</v>
      </c>
      <c r="M1930" t="str">
        <f t="shared" si="931"/>
        <v>owningOrganization</v>
      </c>
      <c r="N1930" t="str">
        <f t="shared" si="932"/>
        <v>Carrier</v>
      </c>
      <c r="O1930" t="str">
        <f t="shared" si="933"/>
        <v/>
      </c>
      <c r="P1930" t="str">
        <f t="shared" si="934"/>
        <v/>
      </c>
      <c r="Q1930" t="str">
        <f t="shared" si="935"/>
        <v>Object</v>
      </c>
      <c r="R1930" t="str">
        <f t="shared" si="936"/>
        <v/>
      </c>
      <c r="S1930" t="str">
        <f t="shared" si="937"/>
        <v/>
      </c>
      <c r="T1930" t="str">
        <f t="shared" si="938"/>
        <v/>
      </c>
      <c r="U1930" t="str">
        <f t="shared" si="939"/>
        <v/>
      </c>
      <c r="V1930" t="str">
        <f t="shared" si="940"/>
        <v/>
      </c>
      <c r="W1930" t="str">
        <f>IF($A1930="Implicit","",COUNTIFS($C$8:C1930,C1930,$A$8:A1930,"Explicit"))</f>
        <v/>
      </c>
      <c r="X1930" t="str">
        <f t="shared" si="941"/>
        <v/>
      </c>
      <c r="Y1930" t="str">
        <f t="shared" si="942"/>
        <v/>
      </c>
      <c r="Z1930" t="str">
        <f t="shared" si="943"/>
        <v/>
      </c>
      <c r="AA1930" t="str">
        <f t="shared" si="944"/>
        <v/>
      </c>
      <c r="AB1930" t="str">
        <f t="shared" si="945"/>
        <v/>
      </c>
      <c r="AC1930" t="str">
        <f t="shared" si="946"/>
        <v/>
      </c>
      <c r="AD1930" t="str">
        <f t="shared" si="947"/>
        <v/>
      </c>
      <c r="AE1930" t="str">
        <f t="shared" si="948"/>
        <v/>
      </c>
      <c r="AF1930" t="str">
        <f t="shared" si="949"/>
        <v/>
      </c>
      <c r="AG1930" t="str">
        <f t="shared" si="950"/>
        <v>"Embedded.RegulatedEntity"</v>
      </c>
      <c r="AH1930" t="str">
        <f t="shared" si="951"/>
        <v>"owningOrganization"</v>
      </c>
      <c r="AI1930" t="str">
        <f t="shared" si="952"/>
        <v>"Agent.Carrier"</v>
      </c>
      <c r="AJ1930" t="str">
        <f t="shared" si="953"/>
        <v>""</v>
      </c>
      <c r="AK1930" t="str">
        <f t="shared" si="954"/>
        <v>"hasOne"</v>
      </c>
      <c r="AL1930" t="str">
        <f t="shared" si="955"/>
        <v>"Embedded.RegulatedEntity","owningOrganization","Agent.Carrier","","hasOne"</v>
      </c>
      <c r="AN1930">
        <f>COUNTIF(View_conceptual!G:G,L1930)</f>
        <v>0</v>
      </c>
      <c r="AO1930">
        <f>COUNTIF(View_conceptual!H:H,L1930)+COUNTIF(View_conceptual!I:I,N1930)</f>
        <v>0</v>
      </c>
      <c r="AQ1930" t="str">
        <f t="shared" si="956"/>
        <v/>
      </c>
      <c r="AR1930" t="str">
        <f t="shared" si="957"/>
        <v/>
      </c>
      <c r="AT1930">
        <f>COUNTIF(View_full!G:G,L1930)</f>
        <v>1</v>
      </c>
      <c r="AU1930">
        <f>COUNTIF(View_full!H:H,L1930)+COUNTIF(View_full!I:I,N1930)</f>
        <v>1</v>
      </c>
      <c r="AV1930">
        <f>COUNTIFS(Property_Manual!$A$2:$A$1206,Raw!L1930,Property_Manual!$B$2:$B$1206,Raw!M1930,Property_Manual!$C$2:$C$1206,Raw!N1930,Property_Manual!$D$2:$D$1206,Raw!O1930,Property_Manual!$F$2:$F$1206,"x")</f>
        <v>0</v>
      </c>
      <c r="AW1930" t="str">
        <f t="shared" si="958"/>
        <v/>
      </c>
      <c r="AX1930" t="str">
        <f t="shared" si="959"/>
        <v/>
      </c>
      <c r="AY1930" t="str">
        <f t="shared" si="960"/>
        <v/>
      </c>
    </row>
    <row r="1931" spans="1:51" x14ac:dyDescent="0.2">
      <c r="A1931" s="5" t="s">
        <v>1255</v>
      </c>
      <c r="B1931" s="5" t="s">
        <v>49</v>
      </c>
      <c r="C1931" s="5" t="s">
        <v>926</v>
      </c>
      <c r="D1931" s="5" t="s">
        <v>927</v>
      </c>
      <c r="E1931" t="s">
        <v>1836</v>
      </c>
      <c r="F1931" s="5" t="s">
        <v>230</v>
      </c>
      <c r="G1931">
        <v>1</v>
      </c>
      <c r="I1931" t="s">
        <v>928</v>
      </c>
      <c r="J1931" s="5" t="s">
        <v>929</v>
      </c>
      <c r="K1931" s="5" t="s">
        <v>297</v>
      </c>
      <c r="L1931" t="str">
        <f t="shared" si="930"/>
        <v>RegulatedEntity</v>
      </c>
      <c r="M1931" t="str">
        <f t="shared" si="931"/>
        <v>owningOrganization</v>
      </c>
      <c r="N1931" t="str">
        <f t="shared" si="932"/>
        <v>Company</v>
      </c>
      <c r="O1931" t="str">
        <f t="shared" si="933"/>
        <v/>
      </c>
      <c r="P1931" t="str">
        <f t="shared" si="934"/>
        <v>Carrier</v>
      </c>
      <c r="Q1931" t="str">
        <f t="shared" si="935"/>
        <v>Object</v>
      </c>
      <c r="R1931" t="str">
        <f t="shared" si="936"/>
        <v/>
      </c>
      <c r="S1931" t="str">
        <f t="shared" si="937"/>
        <v/>
      </c>
      <c r="T1931" t="str">
        <f t="shared" si="938"/>
        <v/>
      </c>
      <c r="U1931" t="str">
        <f t="shared" si="939"/>
        <v/>
      </c>
      <c r="V1931" t="str">
        <f t="shared" si="940"/>
        <v/>
      </c>
      <c r="W1931" t="str">
        <f>IF($A1931="Implicit","",COUNTIFS($C$8:C1931,C1931,$A$8:A1931,"Explicit"))</f>
        <v/>
      </c>
      <c r="X1931" t="str">
        <f t="shared" si="941"/>
        <v/>
      </c>
      <c r="Y1931" t="str">
        <f t="shared" si="942"/>
        <v/>
      </c>
      <c r="Z1931" t="str">
        <f t="shared" si="943"/>
        <v/>
      </c>
      <c r="AA1931" t="str">
        <f t="shared" si="944"/>
        <v/>
      </c>
      <c r="AB1931" t="str">
        <f t="shared" si="945"/>
        <v/>
      </c>
      <c r="AC1931" t="str">
        <f t="shared" si="946"/>
        <v/>
      </c>
      <c r="AD1931" t="str">
        <f t="shared" si="947"/>
        <v/>
      </c>
      <c r="AE1931" t="str">
        <f t="shared" si="948"/>
        <v/>
      </c>
      <c r="AF1931" t="str">
        <f t="shared" si="949"/>
        <v/>
      </c>
      <c r="AG1931" t="str">
        <f t="shared" si="950"/>
        <v>"Embedded.RegulatedEntity"</v>
      </c>
      <c r="AH1931" t="str">
        <f t="shared" si="951"/>
        <v>"owningOrganization"</v>
      </c>
      <c r="AI1931" t="str">
        <f t="shared" si="952"/>
        <v>"Agent.Company"</v>
      </c>
      <c r="AJ1931" t="str">
        <f t="shared" si="953"/>
        <v>""</v>
      </c>
      <c r="AK1931" t="str">
        <f t="shared" si="954"/>
        <v>"hasOne"</v>
      </c>
      <c r="AL1931" t="str">
        <f t="shared" si="955"/>
        <v>"Embedded.RegulatedEntity","owningOrganization","Agent.Company","","hasOne"</v>
      </c>
      <c r="AN1931">
        <f>COUNTIF(View_conceptual!G:G,L1931)</f>
        <v>0</v>
      </c>
      <c r="AO1931">
        <f>COUNTIF(View_conceptual!H:H,L1931)+COUNTIF(View_conceptual!I:I,N1931)</f>
        <v>0</v>
      </c>
      <c r="AQ1931" t="str">
        <f t="shared" si="956"/>
        <v/>
      </c>
      <c r="AR1931" t="str">
        <f t="shared" si="957"/>
        <v/>
      </c>
      <c r="AT1931">
        <f>COUNTIF(View_full!G:G,L1931)</f>
        <v>1</v>
      </c>
      <c r="AU1931">
        <f>COUNTIF(View_full!H:H,L1931)+COUNTIF(View_full!I:I,N1931)</f>
        <v>1</v>
      </c>
      <c r="AV1931">
        <f>COUNTIFS(Property_Manual!$A$2:$A$1206,Raw!L1931,Property_Manual!$B$2:$B$1206,Raw!M1931,Property_Manual!$C$2:$C$1206,Raw!N1931,Property_Manual!$D$2:$D$1206,Raw!O1931,Property_Manual!$F$2:$F$1206,"x")</f>
        <v>0</v>
      </c>
      <c r="AW1931" t="str">
        <f t="shared" si="958"/>
        <v/>
      </c>
      <c r="AX1931" t="str">
        <f t="shared" si="959"/>
        <v/>
      </c>
      <c r="AY1931" t="str">
        <f t="shared" si="960"/>
        <v/>
      </c>
    </row>
    <row r="1932" spans="1:51" x14ac:dyDescent="0.2">
      <c r="A1932" s="5" t="s">
        <v>1255</v>
      </c>
      <c r="B1932" s="5" t="s">
        <v>49</v>
      </c>
      <c r="C1932" s="5" t="s">
        <v>926</v>
      </c>
      <c r="D1932" s="5" t="s">
        <v>927</v>
      </c>
      <c r="E1932" t="s">
        <v>1836</v>
      </c>
      <c r="F1932" s="5" t="s">
        <v>1132</v>
      </c>
      <c r="G1932">
        <v>1</v>
      </c>
      <c r="I1932" t="s">
        <v>928</v>
      </c>
      <c r="J1932" s="5" t="s">
        <v>929</v>
      </c>
      <c r="K1932" s="5"/>
      <c r="L1932" t="str">
        <f t="shared" si="930"/>
        <v>RegulatedEntity</v>
      </c>
      <c r="M1932" t="str">
        <f t="shared" si="931"/>
        <v>owningOrganization</v>
      </c>
      <c r="N1932" t="str">
        <f t="shared" si="932"/>
        <v>PublicAuthority</v>
      </c>
      <c r="O1932" t="str">
        <f t="shared" si="933"/>
        <v/>
      </c>
      <c r="P1932" t="str">
        <f t="shared" si="934"/>
        <v/>
      </c>
      <c r="Q1932" t="str">
        <f t="shared" si="935"/>
        <v>Object</v>
      </c>
      <c r="R1932" t="str">
        <f t="shared" si="936"/>
        <v/>
      </c>
      <c r="S1932" t="str">
        <f t="shared" si="937"/>
        <v/>
      </c>
      <c r="T1932" t="str">
        <f t="shared" si="938"/>
        <v/>
      </c>
      <c r="U1932" t="str">
        <f t="shared" si="939"/>
        <v/>
      </c>
      <c r="V1932" t="str">
        <f t="shared" si="940"/>
        <v/>
      </c>
      <c r="W1932" t="str">
        <f>IF($A1932="Implicit","",COUNTIFS($C$8:C1932,C1932,$A$8:A1932,"Explicit"))</f>
        <v/>
      </c>
      <c r="X1932" t="str">
        <f t="shared" si="941"/>
        <v/>
      </c>
      <c r="Y1932" t="str">
        <f t="shared" si="942"/>
        <v/>
      </c>
      <c r="Z1932" t="str">
        <f t="shared" si="943"/>
        <v/>
      </c>
      <c r="AA1932" t="str">
        <f t="shared" si="944"/>
        <v/>
      </c>
      <c r="AB1932" t="str">
        <f t="shared" si="945"/>
        <v/>
      </c>
      <c r="AC1932" t="str">
        <f t="shared" si="946"/>
        <v/>
      </c>
      <c r="AD1932" t="str">
        <f t="shared" si="947"/>
        <v/>
      </c>
      <c r="AE1932" t="str">
        <f t="shared" si="948"/>
        <v/>
      </c>
      <c r="AF1932" t="str">
        <f t="shared" si="949"/>
        <v/>
      </c>
      <c r="AG1932" t="str">
        <f t="shared" si="950"/>
        <v>"Embedded.RegulatedEntity"</v>
      </c>
      <c r="AH1932" t="str">
        <f t="shared" si="951"/>
        <v>"owningOrganization"</v>
      </c>
      <c r="AI1932" t="str">
        <f t="shared" si="952"/>
        <v>"Agent.PublicAuthority"</v>
      </c>
      <c r="AJ1932" t="str">
        <f t="shared" si="953"/>
        <v>""</v>
      </c>
      <c r="AK1932" t="str">
        <f t="shared" si="954"/>
        <v>"hasOne"</v>
      </c>
      <c r="AL1932" t="str">
        <f t="shared" si="955"/>
        <v>"Embedded.RegulatedEntity","owningOrganization","Agent.PublicAuthority","","hasOne"</v>
      </c>
      <c r="AN1932">
        <f>COUNTIF(View_conceptual!G:G,L1932)</f>
        <v>0</v>
      </c>
      <c r="AO1932">
        <f>COUNTIF(View_conceptual!H:H,L1932)+COUNTIF(View_conceptual!I:I,N1932)</f>
        <v>0</v>
      </c>
      <c r="AQ1932" t="str">
        <f t="shared" si="956"/>
        <v/>
      </c>
      <c r="AR1932" t="str">
        <f t="shared" si="957"/>
        <v/>
      </c>
      <c r="AT1932">
        <f>COUNTIF(View_full!G:G,L1932)</f>
        <v>1</v>
      </c>
      <c r="AU1932">
        <f>COUNTIF(View_full!H:H,L1932)+COUNTIF(View_full!I:I,N1932)</f>
        <v>1</v>
      </c>
      <c r="AV1932">
        <f>COUNTIFS(Property_Manual!$A$2:$A$1206,Raw!L1932,Property_Manual!$B$2:$B$1206,Raw!M1932,Property_Manual!$C$2:$C$1206,Raw!N1932,Property_Manual!$D$2:$D$1206,Raw!O1932,Property_Manual!$F$2:$F$1206,"x")</f>
        <v>0</v>
      </c>
      <c r="AW1932" t="str">
        <f t="shared" si="958"/>
        <v/>
      </c>
      <c r="AX1932" t="str">
        <f t="shared" si="959"/>
        <v/>
      </c>
      <c r="AY1932" t="str">
        <f t="shared" si="960"/>
        <v/>
      </c>
    </row>
    <row r="1933" spans="1:51" x14ac:dyDescent="0.2">
      <c r="A1933" s="5" t="s">
        <v>1255</v>
      </c>
      <c r="B1933" s="5" t="s">
        <v>49</v>
      </c>
      <c r="C1933" s="5" t="s">
        <v>926</v>
      </c>
      <c r="D1933" s="5" t="s">
        <v>930</v>
      </c>
      <c r="E1933" t="s">
        <v>1197</v>
      </c>
      <c r="F1933" s="5" t="s">
        <v>2234</v>
      </c>
      <c r="G1933">
        <v>1</v>
      </c>
      <c r="I1933" t="s">
        <v>928</v>
      </c>
      <c r="J1933" s="5" t="s">
        <v>931</v>
      </c>
      <c r="K1933" s="5"/>
      <c r="L1933" t="str">
        <f t="shared" si="930"/>
        <v>RegulatedEntity</v>
      </c>
      <c r="M1933" t="str">
        <f t="shared" si="931"/>
        <v>regulatedEntityCategory</v>
      </c>
      <c r="N1933" t="str">
        <f t="shared" si="932"/>
        <v>RegulatedEntityCategoryCode</v>
      </c>
      <c r="O1933" t="str">
        <f t="shared" si="933"/>
        <v/>
      </c>
      <c r="P1933" t="str">
        <f t="shared" si="934"/>
        <v/>
      </c>
      <c r="Q1933" t="str">
        <f t="shared" si="935"/>
        <v>Object</v>
      </c>
      <c r="R1933" t="str">
        <f t="shared" si="936"/>
        <v/>
      </c>
      <c r="S1933" t="str">
        <f t="shared" si="937"/>
        <v/>
      </c>
      <c r="T1933" t="str">
        <f t="shared" si="938"/>
        <v/>
      </c>
      <c r="U1933" t="str">
        <f t="shared" si="939"/>
        <v/>
      </c>
      <c r="V1933" t="str">
        <f t="shared" si="940"/>
        <v/>
      </c>
      <c r="W1933" t="str">
        <f>IF($A1933="Implicit","",COUNTIFS($C$8:C1933,C1933,$A$8:A1933,"Explicit"))</f>
        <v/>
      </c>
      <c r="X1933" t="str">
        <f t="shared" si="941"/>
        <v/>
      </c>
      <c r="Y1933" t="str">
        <f t="shared" si="942"/>
        <v/>
      </c>
      <c r="Z1933" t="str">
        <f t="shared" si="943"/>
        <v/>
      </c>
      <c r="AA1933" t="str">
        <f t="shared" si="944"/>
        <v/>
      </c>
      <c r="AB1933" t="str">
        <f t="shared" si="945"/>
        <v/>
      </c>
      <c r="AC1933" t="str">
        <f t="shared" si="946"/>
        <v/>
      </c>
      <c r="AD1933" t="str">
        <f t="shared" si="947"/>
        <v/>
      </c>
      <c r="AE1933" t="str">
        <f t="shared" si="948"/>
        <v/>
      </c>
      <c r="AF1933" t="str">
        <f t="shared" si="949"/>
        <v/>
      </c>
      <c r="AG1933" t="str">
        <f t="shared" si="950"/>
        <v>"Embedded.RegulatedEntity"</v>
      </c>
      <c r="AH1933" t="str">
        <f t="shared" si="951"/>
        <v>"regulatedEntityCategory"</v>
      </c>
      <c r="AI1933" t="str">
        <f t="shared" si="952"/>
        <v>"CodeList.RegulatedEntityCategoryCode"</v>
      </c>
      <c r="AJ1933" t="str">
        <f t="shared" si="953"/>
        <v>""</v>
      </c>
      <c r="AK1933" t="str">
        <f t="shared" si="954"/>
        <v>"hasOne"</v>
      </c>
      <c r="AL1933" t="str">
        <f t="shared" si="955"/>
        <v>"Embedded.RegulatedEntity","regulatedEntityCategory","CodeList.RegulatedEntityCategoryCode","","hasOne"</v>
      </c>
      <c r="AN1933">
        <f>COUNTIF(View_conceptual!G:G,L1933)</f>
        <v>0</v>
      </c>
      <c r="AO1933">
        <f>COUNTIF(View_conceptual!H:H,L1933)+COUNTIF(View_conceptual!I:I,N1933)</f>
        <v>0</v>
      </c>
      <c r="AQ1933" t="str">
        <f t="shared" si="956"/>
        <v/>
      </c>
      <c r="AR1933" t="str">
        <f t="shared" si="957"/>
        <v/>
      </c>
      <c r="AT1933">
        <f>COUNTIF(View_full!G:G,L1933)</f>
        <v>1</v>
      </c>
      <c r="AU1933">
        <f>COUNTIF(View_full!H:H,L1933)+COUNTIF(View_full!I:I,N1933)</f>
        <v>1</v>
      </c>
      <c r="AV1933">
        <f>COUNTIFS(Property_Manual!$A$2:$A$1206,Raw!L1933,Property_Manual!$B$2:$B$1206,Raw!M1933,Property_Manual!$C$2:$C$1206,Raw!N1933,Property_Manual!$D$2:$D$1206,Raw!O1933,Property_Manual!$F$2:$F$1206,"x")</f>
        <v>0</v>
      </c>
      <c r="AW1933" t="str">
        <f t="shared" si="958"/>
        <v/>
      </c>
      <c r="AX1933" t="str">
        <f t="shared" si="959"/>
        <v/>
      </c>
      <c r="AY1933" t="str">
        <f t="shared" si="960"/>
        <v/>
      </c>
    </row>
    <row r="1934" spans="1:51" x14ac:dyDescent="0.2">
      <c r="A1934" s="5" t="s">
        <v>1254</v>
      </c>
      <c r="B1934" s="5" t="s">
        <v>49</v>
      </c>
      <c r="C1934" s="5" t="s">
        <v>926</v>
      </c>
      <c r="D1934" s="5" t="s">
        <v>932</v>
      </c>
      <c r="F1934" s="5" t="s">
        <v>253</v>
      </c>
      <c r="G1934">
        <v>1</v>
      </c>
      <c r="I1934" t="s">
        <v>928</v>
      </c>
      <c r="J1934" s="5" t="s">
        <v>933</v>
      </c>
      <c r="K1934" s="5"/>
      <c r="L1934" t="str">
        <f t="shared" si="930"/>
        <v>RegulatedEntity</v>
      </c>
      <c r="M1934" t="str">
        <f t="shared" si="931"/>
        <v>regulatedEntityExpiryDate</v>
      </c>
      <c r="N1934" t="str">
        <f t="shared" si="932"/>
        <v>dateTime</v>
      </c>
      <c r="O1934" t="str">
        <f t="shared" si="933"/>
        <v/>
      </c>
      <c r="P1934" t="str">
        <f t="shared" si="934"/>
        <v/>
      </c>
      <c r="Q1934" t="str">
        <f t="shared" si="935"/>
        <v>Object</v>
      </c>
      <c r="R1934" t="str">
        <f t="shared" si="936"/>
        <v>"Embedded"</v>
      </c>
      <c r="S1934" t="str">
        <f t="shared" si="937"/>
        <v>"RegulatedEntity"</v>
      </c>
      <c r="T1934" t="str">
        <f t="shared" si="938"/>
        <v>"regulatedEntityExpiryDate"</v>
      </c>
      <c r="U1934" t="str">
        <f t="shared" si="939"/>
        <v>""</v>
      </c>
      <c r="V1934" t="str">
        <f t="shared" si="940"/>
        <v>"dateTime"</v>
      </c>
      <c r="W1934">
        <f>IF($A1934="Implicit","",COUNTIFS($C$8:C1934,C1934,$A$8:A1934,"Explicit"))</f>
        <v>3</v>
      </c>
      <c r="X1934" t="str">
        <f t="shared" si="941"/>
        <v>"Regulated Entity"</v>
      </c>
      <c r="Y1934" t="str">
        <f t="shared" si="942"/>
        <v>"Expiry date 4 digits month/year"</v>
      </c>
      <c r="Z1934" t="str">
        <f t="shared" si="943"/>
        <v>"false"</v>
      </c>
      <c r="AA1934" t="str">
        <f t="shared" si="944"/>
        <v>"false"</v>
      </c>
      <c r="AB1934" t="str">
        <f t="shared" si="945"/>
        <v>""</v>
      </c>
      <c r="AC1934" t="str">
        <f t="shared" si="946"/>
        <v>"https://onerecord.iata.org/ns/cargo#RegulatedEntity"</v>
      </c>
      <c r="AD1934" t="str">
        <f t="shared" si="947"/>
        <v>"https://onerecord.iata.org/ns/cargo#regulatedEntityExpiryDate"</v>
      </c>
      <c r="AE1934" t="str">
        <f t="shared" si="948"/>
        <v>"http://www.w3.org/2001/XMLSchema#dateTime"</v>
      </c>
      <c r="AF1934" t="str">
        <f t="shared" si="949"/>
        <v>"Embedded","RegulatedEntity","regulatedEntityExpiryDate","","dateTime",3,"Regulated Entity","Expiry date 4 digits month/year","false","false","","https://onerecord.iata.org/ns/cargo#RegulatedEntity","https://onerecord.iata.org/ns/cargo#regulatedEntityExpiryDate","http://www.w3.org/2001/XMLSchema#dateTime"</v>
      </c>
      <c r="AG1934" t="str">
        <f t="shared" si="950"/>
        <v>"Embedded.RegulatedEntity"</v>
      </c>
      <c r="AH1934" t="str">
        <f t="shared" si="951"/>
        <v>"regulatedEntityExpiryDate"</v>
      </c>
      <c r="AI1934" t="str">
        <f t="shared" si="952"/>
        <v>".dateTime"</v>
      </c>
      <c r="AJ1934" t="str">
        <f t="shared" si="953"/>
        <v>""</v>
      </c>
      <c r="AK1934" t="str">
        <f t="shared" si="954"/>
        <v>"hasOne"</v>
      </c>
      <c r="AL1934" t="str">
        <f t="shared" si="955"/>
        <v>"Embedded.RegulatedEntity","regulatedEntityExpiryDate",".dateTime","","hasOne"</v>
      </c>
      <c r="AN1934">
        <f>COUNTIF(View_conceptual!G:G,L1934)</f>
        <v>0</v>
      </c>
      <c r="AO1934">
        <f>COUNTIF(View_conceptual!H:H,L1934)+COUNTIF(View_conceptual!I:I,N1934)</f>
        <v>0</v>
      </c>
      <c r="AQ1934" t="str">
        <f t="shared" si="956"/>
        <v/>
      </c>
      <c r="AR1934" t="str">
        <f t="shared" si="957"/>
        <v/>
      </c>
      <c r="AT1934">
        <f>COUNTIF(View_full!G:G,L1934)</f>
        <v>1</v>
      </c>
      <c r="AU1934">
        <f>COUNTIF(View_full!H:H,L1934)+COUNTIF(View_full!I:I,N1934)</f>
        <v>1</v>
      </c>
      <c r="AV1934">
        <f>COUNTIFS(Property_Manual!$A$2:$A$1206,Raw!L1934,Property_Manual!$B$2:$B$1206,Raw!M1934,Property_Manual!$C$2:$C$1206,Raw!N1934,Property_Manual!$D$2:$D$1206,Raw!O1934,Property_Manual!$F$2:$F$1206,"x")</f>
        <v>0</v>
      </c>
      <c r="AW1934" t="str">
        <f t="shared" si="958"/>
        <v>"Embedded","RegulatedEntity","regulatedEntityExpiryDate","","dateTime",3,"Regulated Entity","Expiry date 4 digits month/year","false","false","","https://onerecord.iata.org/ns/cargo#RegulatedEntity","https://onerecord.iata.org/ns/cargo#regulatedEntityExpiryDate","http://www.w3.org/2001/XMLSchema#dateTime"</v>
      </c>
      <c r="AX1934" t="str">
        <f t="shared" si="959"/>
        <v/>
      </c>
      <c r="AY1934" t="str">
        <f t="shared" si="960"/>
        <v/>
      </c>
    </row>
    <row r="1935" spans="1:51" x14ac:dyDescent="0.2">
      <c r="A1935" s="5" t="s">
        <v>1254</v>
      </c>
      <c r="B1935" s="5" t="s">
        <v>49</v>
      </c>
      <c r="C1935" s="5" t="s">
        <v>926</v>
      </c>
      <c r="D1935" s="5" t="s">
        <v>934</v>
      </c>
      <c r="F1935" s="5" t="s">
        <v>6</v>
      </c>
      <c r="G1935">
        <v>1</v>
      </c>
      <c r="I1935" t="s">
        <v>928</v>
      </c>
      <c r="J1935" s="5" t="s">
        <v>935</v>
      </c>
      <c r="K1935" s="5"/>
      <c r="L1935" t="str">
        <f t="shared" si="930"/>
        <v>RegulatedEntity</v>
      </c>
      <c r="M1935" t="str">
        <f t="shared" si="931"/>
        <v>regulatedEntityIdentifier</v>
      </c>
      <c r="N1935" t="str">
        <f t="shared" si="932"/>
        <v>string</v>
      </c>
      <c r="O1935" t="str">
        <f t="shared" si="933"/>
        <v/>
      </c>
      <c r="P1935" t="str">
        <f t="shared" si="934"/>
        <v/>
      </c>
      <c r="Q1935" t="str">
        <f t="shared" si="935"/>
        <v>Object</v>
      </c>
      <c r="R1935" t="str">
        <f t="shared" si="936"/>
        <v>"Embedded"</v>
      </c>
      <c r="S1935" t="str">
        <f t="shared" si="937"/>
        <v>"RegulatedEntity"</v>
      </c>
      <c r="T1935" t="str">
        <f t="shared" si="938"/>
        <v>"regulatedEntityIdentifier"</v>
      </c>
      <c r="U1935" t="str">
        <f t="shared" si="939"/>
        <v>""</v>
      </c>
      <c r="V1935" t="str">
        <f t="shared" si="940"/>
        <v>"string"</v>
      </c>
      <c r="W1935">
        <f>IF($A1935="Implicit","",COUNTIFS($C$8:C1935,C1935,$A$8:A1935,"Explicit"))</f>
        <v>4</v>
      </c>
      <c r="X1935" t="str">
        <f t="shared" si="941"/>
        <v>"Regulated Entity"</v>
      </c>
      <c r="Y1935" t="str">
        <f t="shared" si="942"/>
        <v>"Regulated entity identifier as per IATA e-CSD/CSD Resolution 65"</v>
      </c>
      <c r="Z1935" t="str">
        <f t="shared" si="943"/>
        <v>"false"</v>
      </c>
      <c r="AA1935" t="str">
        <f t="shared" si="944"/>
        <v>"false"</v>
      </c>
      <c r="AB1935" t="str">
        <f t="shared" si="945"/>
        <v>""</v>
      </c>
      <c r="AC1935" t="str">
        <f t="shared" si="946"/>
        <v>"https://onerecord.iata.org/ns/cargo#RegulatedEntity"</v>
      </c>
      <c r="AD1935" t="str">
        <f t="shared" si="947"/>
        <v>"https://onerecord.iata.org/ns/cargo#regulatedEntityIdentifier"</v>
      </c>
      <c r="AE1935" t="str">
        <f t="shared" si="948"/>
        <v>"http://www.w3.org/2001/XMLSchema#string"</v>
      </c>
      <c r="AF1935" t="str">
        <f t="shared" si="949"/>
        <v>"Embedded","RegulatedEntity","regulatedEntityIdentifier","","string",4,"Regulated Entity","Regulated entity identifier as per IATA e-CSD/CSD Resolution 65","false","false","","https://onerecord.iata.org/ns/cargo#RegulatedEntity","https://onerecord.iata.org/ns/cargo#regulatedEntityIdentifier","http://www.w3.org/2001/XMLSchema#string"</v>
      </c>
      <c r="AG1935" t="str">
        <f t="shared" si="950"/>
        <v>"Embedded.RegulatedEntity"</v>
      </c>
      <c r="AH1935" t="str">
        <f t="shared" si="951"/>
        <v>"regulatedEntityIdentifier"</v>
      </c>
      <c r="AI1935" t="str">
        <f t="shared" si="952"/>
        <v>".string"</v>
      </c>
      <c r="AJ1935" t="str">
        <f t="shared" si="953"/>
        <v>""</v>
      </c>
      <c r="AK1935" t="str">
        <f t="shared" si="954"/>
        <v>"hasOne"</v>
      </c>
      <c r="AL1935" t="str">
        <f t="shared" si="955"/>
        <v>"Embedded.RegulatedEntity","regulatedEntityIdentifier",".string","","hasOne"</v>
      </c>
      <c r="AN1935">
        <f>COUNTIF(View_conceptual!G:G,L1935)</f>
        <v>0</v>
      </c>
      <c r="AO1935">
        <f>COUNTIF(View_conceptual!H:H,L1935)+COUNTIF(View_conceptual!I:I,N1935)</f>
        <v>0</v>
      </c>
      <c r="AQ1935" t="str">
        <f t="shared" si="956"/>
        <v/>
      </c>
      <c r="AR1935" t="str">
        <f t="shared" si="957"/>
        <v/>
      </c>
      <c r="AT1935">
        <f>COUNTIF(View_full!G:G,L1935)</f>
        <v>1</v>
      </c>
      <c r="AU1935">
        <f>COUNTIF(View_full!H:H,L1935)+COUNTIF(View_full!I:I,N1935)</f>
        <v>1</v>
      </c>
      <c r="AV1935">
        <f>COUNTIFS(Property_Manual!$A$2:$A$1206,Raw!L1935,Property_Manual!$B$2:$B$1206,Raw!M1935,Property_Manual!$C$2:$C$1206,Raw!N1935,Property_Manual!$D$2:$D$1206,Raw!O1935,Property_Manual!$F$2:$F$1206,"x")</f>
        <v>0</v>
      </c>
      <c r="AW1935" t="str">
        <f t="shared" si="958"/>
        <v>"Embedded","RegulatedEntity","regulatedEntityIdentifier","","string",4,"Regulated Entity","Regulated entity identifier as per IATA e-CSD/CSD Resolution 65","false","false","","https://onerecord.iata.org/ns/cargo#RegulatedEntity","https://onerecord.iata.org/ns/cargo#regulatedEntityIdentifier","http://www.w3.org/2001/XMLSchema#string"</v>
      </c>
      <c r="AX1935" t="str">
        <f t="shared" si="959"/>
        <v/>
      </c>
      <c r="AY1935" t="str">
        <f t="shared" si="960"/>
        <v/>
      </c>
    </row>
    <row r="1936" spans="1:51" x14ac:dyDescent="0.2">
      <c r="A1936" s="5" t="s">
        <v>1254</v>
      </c>
      <c r="B1936" s="5" t="s">
        <v>20</v>
      </c>
      <c r="C1936" s="5" t="s">
        <v>154</v>
      </c>
      <c r="D1936" s="5" t="s">
        <v>38</v>
      </c>
      <c r="E1936" t="s">
        <v>1209</v>
      </c>
      <c r="F1936" s="5" t="s">
        <v>23</v>
      </c>
      <c r="H1936" t="s">
        <v>415</v>
      </c>
      <c r="I1936" t="s">
        <v>997</v>
      </c>
      <c r="J1936" s="5" t="s">
        <v>39</v>
      </c>
      <c r="K1936" s="5"/>
      <c r="L1936" t="str">
        <f t="shared" si="930"/>
        <v>SecurityDeclaration</v>
      </c>
      <c r="M1936" t="str">
        <f t="shared" si="931"/>
        <v>checks</v>
      </c>
      <c r="N1936" t="str">
        <f t="shared" si="932"/>
        <v>Check</v>
      </c>
      <c r="O1936" t="str">
        <f t="shared" si="933"/>
        <v>checkedObject</v>
      </c>
      <c r="P1936" t="str">
        <f t="shared" si="934"/>
        <v/>
      </c>
      <c r="Q1936" t="str">
        <f t="shared" si="935"/>
        <v>Object</v>
      </c>
      <c r="R1936" t="str">
        <f t="shared" si="936"/>
        <v>"Core"</v>
      </c>
      <c r="S1936" t="str">
        <f t="shared" si="937"/>
        <v>"SecurityDeclaration"</v>
      </c>
      <c r="T1936" t="str">
        <f t="shared" si="938"/>
        <v>"checks"</v>
      </c>
      <c r="U1936" t="str">
        <f t="shared" si="939"/>
        <v>"Action"</v>
      </c>
      <c r="V1936" t="str">
        <f t="shared" si="940"/>
        <v>"Check"</v>
      </c>
      <c r="W1936">
        <f>IF($A1936="Implicit","",COUNTIFS($C$8:C1936,C1936,$A$8:A1936,"Explicit"))</f>
        <v>1</v>
      </c>
      <c r="X1936" t="str">
        <f t="shared" si="941"/>
        <v>"Security declaration details"</v>
      </c>
      <c r="Y1936" t="str">
        <f t="shared" si="942"/>
        <v>"References to the CheckActions performed on the object"</v>
      </c>
      <c r="Z1936" t="str">
        <f t="shared" si="943"/>
        <v>"true"</v>
      </c>
      <c r="AA1936" t="str">
        <f t="shared" si="944"/>
        <v>"false"</v>
      </c>
      <c r="AB1936" t="str">
        <f t="shared" si="945"/>
        <v>""</v>
      </c>
      <c r="AC1936" t="str">
        <f t="shared" si="946"/>
        <v>"https://onerecord.iata.org/ns/cargo#SecurityDeclaration"</v>
      </c>
      <c r="AD1936" t="str">
        <f t="shared" si="947"/>
        <v>"https://onerecord.iata.org/ns/cargo#checks"</v>
      </c>
      <c r="AE1936" t="str">
        <f t="shared" si="948"/>
        <v>"https://onerecord.iata.org/ns/cargo#Check"</v>
      </c>
      <c r="AF1936" t="str">
        <f t="shared" si="949"/>
        <v>"Core","SecurityDeclaration","checks","Action","Check",1,"Security declaration details","References to the CheckActions performed on the object","true","false","","https://onerecord.iata.org/ns/cargo#SecurityDeclaration","https://onerecord.iata.org/ns/cargo#checks","https://onerecord.iata.org/ns/cargo#Check"</v>
      </c>
      <c r="AG1936" t="str">
        <f t="shared" si="950"/>
        <v>"Core.SecurityDeclaration"</v>
      </c>
      <c r="AH1936" t="str">
        <f t="shared" si="951"/>
        <v>"checks"</v>
      </c>
      <c r="AI1936" t="str">
        <f t="shared" si="952"/>
        <v>"Action.Check"</v>
      </c>
      <c r="AJ1936" t="str">
        <f t="shared" si="953"/>
        <v>"checkedObject"</v>
      </c>
      <c r="AK1936" t="str">
        <f t="shared" si="954"/>
        <v>"hasMany"</v>
      </c>
      <c r="AL1936" t="str">
        <f t="shared" si="955"/>
        <v>"Core.SecurityDeclaration","checks","Action.Check","checkedObject","hasMany"</v>
      </c>
      <c r="AN1936">
        <f>COUNTIF(View_conceptual!G:G,L1936)</f>
        <v>0</v>
      </c>
      <c r="AO1936">
        <f>COUNTIF(View_conceptual!H:H,L1936)+COUNTIF(View_conceptual!I:I,N1936)</f>
        <v>0</v>
      </c>
      <c r="AQ1936" t="str">
        <f t="shared" si="956"/>
        <v/>
      </c>
      <c r="AR1936" t="str">
        <f t="shared" si="957"/>
        <v/>
      </c>
      <c r="AT1936">
        <f>COUNTIF(View_full!G:G,L1936)</f>
        <v>1</v>
      </c>
      <c r="AU1936">
        <f>COUNTIF(View_full!H:H,L1936)+COUNTIF(View_full!I:I,N1936)</f>
        <v>1</v>
      </c>
      <c r="AV1936">
        <f>COUNTIFS(Property_Manual!$A$2:$A$1206,Raw!L1936,Property_Manual!$B$2:$B$1206,Raw!M1936,Property_Manual!$C$2:$C$1206,Raw!N1936,Property_Manual!$D$2:$D$1206,Raw!O1936,Property_Manual!$F$2:$F$1206,"x")</f>
        <v>0</v>
      </c>
      <c r="AW1936" t="str">
        <f t="shared" si="958"/>
        <v>"Core","SecurityDeclaration","checks","Action","Check",1,"Security declaration details","References to the CheckActions performed on the object","true","false","","https://onerecord.iata.org/ns/cargo#SecurityDeclaration","https://onerecord.iata.org/ns/cargo#checks","https://onerecord.iata.org/ns/cargo#Check"</v>
      </c>
      <c r="AX1936" t="str">
        <f t="shared" si="959"/>
        <v/>
      </c>
      <c r="AY1936" t="str">
        <f t="shared" si="960"/>
        <v/>
      </c>
    </row>
    <row r="1937" spans="1:51" x14ac:dyDescent="0.2">
      <c r="A1937" s="5" t="s">
        <v>1254</v>
      </c>
      <c r="B1937" s="5" t="s">
        <v>20</v>
      </c>
      <c r="C1937" s="5" t="s">
        <v>154</v>
      </c>
      <c r="D1937" s="5" t="s">
        <v>43</v>
      </c>
      <c r="E1937" t="s">
        <v>1198</v>
      </c>
      <c r="F1937" s="5" t="s">
        <v>44</v>
      </c>
      <c r="H1937" t="s">
        <v>654</v>
      </c>
      <c r="I1937" t="s">
        <v>997</v>
      </c>
      <c r="J1937" s="5" t="s">
        <v>45</v>
      </c>
      <c r="K1937" s="5"/>
      <c r="L1937" t="str">
        <f t="shared" si="930"/>
        <v>SecurityDeclaration</v>
      </c>
      <c r="M1937" t="str">
        <f t="shared" si="931"/>
        <v>externalReferences</v>
      </c>
      <c r="N1937" t="str">
        <f t="shared" si="932"/>
        <v>ExternalReference</v>
      </c>
      <c r="O1937" t="str">
        <f t="shared" si="933"/>
        <v>referenceForObjects</v>
      </c>
      <c r="P1937" t="str">
        <f t="shared" si="934"/>
        <v/>
      </c>
      <c r="Q1937" t="str">
        <f t="shared" si="935"/>
        <v>Object</v>
      </c>
      <c r="R1937" t="str">
        <f t="shared" si="936"/>
        <v>"Core"</v>
      </c>
      <c r="S1937" t="str">
        <f t="shared" si="937"/>
        <v>"SecurityDeclaration"</v>
      </c>
      <c r="T1937" t="str">
        <f t="shared" si="938"/>
        <v>"externalReferences"</v>
      </c>
      <c r="U1937" t="str">
        <f t="shared" si="939"/>
        <v>"Common"</v>
      </c>
      <c r="V1937" t="str">
        <f t="shared" si="940"/>
        <v>"ExternalReference"</v>
      </c>
      <c r="W1937">
        <f>IF($A1937="Implicit","",COUNTIFS($C$8:C1937,C1937,$A$8:A1937,"Explicit"))</f>
        <v>2</v>
      </c>
      <c r="X1937" t="str">
        <f t="shared" si="941"/>
        <v>"Security declaration details"</v>
      </c>
      <c r="Y1937" t="str">
        <f t="shared" si="942"/>
        <v>"References to all associated ExternalReferences"</v>
      </c>
      <c r="Z1937" t="str">
        <f t="shared" si="943"/>
        <v>"true"</v>
      </c>
      <c r="AA1937" t="str">
        <f t="shared" si="944"/>
        <v>"false"</v>
      </c>
      <c r="AB1937" t="str">
        <f t="shared" si="945"/>
        <v>""</v>
      </c>
      <c r="AC1937" t="str">
        <f t="shared" si="946"/>
        <v>"https://onerecord.iata.org/ns/cargo#SecurityDeclaration"</v>
      </c>
      <c r="AD1937" t="str">
        <f t="shared" si="947"/>
        <v>"https://onerecord.iata.org/ns/cargo#externalReferences"</v>
      </c>
      <c r="AE1937" t="str">
        <f t="shared" si="948"/>
        <v>"https://onerecord.iata.org/ns/cargo#ExternalReference"</v>
      </c>
      <c r="AF1937" t="str">
        <f t="shared" si="949"/>
        <v>"Core","SecurityDeclaration","externalReferences","Common","ExternalReference",2,"Security declaration details","References to all associated ExternalReferences","true","false","","https://onerecord.iata.org/ns/cargo#SecurityDeclaration","https://onerecord.iata.org/ns/cargo#externalReferences","https://onerecord.iata.org/ns/cargo#ExternalReference"</v>
      </c>
      <c r="AG1937" t="str">
        <f t="shared" si="950"/>
        <v>"Core.SecurityDeclaration"</v>
      </c>
      <c r="AH1937" t="str">
        <f t="shared" si="951"/>
        <v>"externalReferences"</v>
      </c>
      <c r="AI1937" t="str">
        <f t="shared" si="952"/>
        <v>"Common.ExternalReference"</v>
      </c>
      <c r="AJ1937" t="str">
        <f t="shared" si="953"/>
        <v>"referenceForObjects"</v>
      </c>
      <c r="AK1937" t="str">
        <f t="shared" si="954"/>
        <v>"hasMany"</v>
      </c>
      <c r="AL1937" t="str">
        <f t="shared" si="955"/>
        <v>"Core.SecurityDeclaration","externalReferences","Common.ExternalReference","referenceForObjects","hasMany"</v>
      </c>
      <c r="AN1937">
        <f>COUNTIF(View_conceptual!G:G,L1937)</f>
        <v>0</v>
      </c>
      <c r="AO1937">
        <f>COUNTIF(View_conceptual!H:H,L1937)+COUNTIF(View_conceptual!I:I,N1937)</f>
        <v>0</v>
      </c>
      <c r="AQ1937" t="str">
        <f t="shared" si="956"/>
        <v/>
      </c>
      <c r="AR1937" t="str">
        <f t="shared" si="957"/>
        <v/>
      </c>
      <c r="AT1937">
        <f>COUNTIF(View_full!G:G,L1937)</f>
        <v>1</v>
      </c>
      <c r="AU1937">
        <f>COUNTIF(View_full!H:H,L1937)+COUNTIF(View_full!I:I,N1937)</f>
        <v>1</v>
      </c>
      <c r="AV1937">
        <f>COUNTIFS(Property_Manual!$A$2:$A$1206,Raw!L1937,Property_Manual!$B$2:$B$1206,Raw!M1937,Property_Manual!$C$2:$C$1206,Raw!N1937,Property_Manual!$D$2:$D$1206,Raw!O1937,Property_Manual!$F$2:$F$1206,"x")</f>
        <v>0</v>
      </c>
      <c r="AW1937" t="str">
        <f t="shared" si="958"/>
        <v>"Core","SecurityDeclaration","externalReferences","Common","ExternalReference",2,"Security declaration details","References to all associated ExternalReferences","true","false","","https://onerecord.iata.org/ns/cargo#SecurityDeclaration","https://onerecord.iata.org/ns/cargo#externalReferences","https://onerecord.iata.org/ns/cargo#ExternalReference"</v>
      </c>
      <c r="AX1937" t="str">
        <f t="shared" si="959"/>
        <v/>
      </c>
      <c r="AY1937" t="str">
        <f t="shared" si="960"/>
        <v/>
      </c>
    </row>
    <row r="1938" spans="1:51" x14ac:dyDescent="0.2">
      <c r="A1938" s="5" t="s">
        <v>1254</v>
      </c>
      <c r="B1938" s="5" t="s">
        <v>20</v>
      </c>
      <c r="C1938" s="5" t="s">
        <v>154</v>
      </c>
      <c r="D1938" s="5" t="s">
        <v>1000</v>
      </c>
      <c r="E1938" t="s">
        <v>1836</v>
      </c>
      <c r="F1938" s="5" t="s">
        <v>390</v>
      </c>
      <c r="G1938">
        <v>1</v>
      </c>
      <c r="I1938" t="s">
        <v>997</v>
      </c>
      <c r="J1938" s="5" t="s">
        <v>1001</v>
      </c>
      <c r="K1938" s="5"/>
      <c r="L1938" t="str">
        <f t="shared" si="930"/>
        <v>SecurityDeclaration</v>
      </c>
      <c r="M1938" t="str">
        <f t="shared" si="931"/>
        <v>issuedBy</v>
      </c>
      <c r="N1938" t="str">
        <f t="shared" si="932"/>
        <v>Person</v>
      </c>
      <c r="O1938" t="str">
        <f t="shared" si="933"/>
        <v/>
      </c>
      <c r="P1938" t="str">
        <f t="shared" si="934"/>
        <v/>
      </c>
      <c r="Q1938" t="str">
        <f t="shared" si="935"/>
        <v>Object</v>
      </c>
      <c r="R1938" t="str">
        <f t="shared" si="936"/>
        <v>"Core"</v>
      </c>
      <c r="S1938" t="str">
        <f t="shared" si="937"/>
        <v>"SecurityDeclaration"</v>
      </c>
      <c r="T1938" t="str">
        <f t="shared" si="938"/>
        <v>"issuedBy"</v>
      </c>
      <c r="U1938" t="str">
        <f t="shared" si="939"/>
        <v>"Agent"</v>
      </c>
      <c r="V1938" t="str">
        <f t="shared" si="940"/>
        <v>"Person"</v>
      </c>
      <c r="W1938">
        <f>IF($A1938="Implicit","",COUNTIFS($C$8:C1938,C1938,$A$8:A1938,"Explicit"))</f>
        <v>3</v>
      </c>
      <c r="X1938" t="str">
        <f t="shared" si="941"/>
        <v>"Security declaration details"</v>
      </c>
      <c r="Y1938" t="str">
        <f t="shared" si="942"/>
        <v>"Name of person (or employee ID) who issued the security status"</v>
      </c>
      <c r="Z1938" t="str">
        <f t="shared" si="943"/>
        <v>"false"</v>
      </c>
      <c r="AA1938" t="str">
        <f t="shared" si="944"/>
        <v>"false"</v>
      </c>
      <c r="AB1938" t="str">
        <f t="shared" si="945"/>
        <v>""</v>
      </c>
      <c r="AC1938" t="str">
        <f t="shared" si="946"/>
        <v>"https://onerecord.iata.org/ns/cargo#SecurityDeclaration"</v>
      </c>
      <c r="AD1938" t="str">
        <f t="shared" si="947"/>
        <v>"https://onerecord.iata.org/ns/cargo#issuedBy"</v>
      </c>
      <c r="AE1938" t="str">
        <f t="shared" si="948"/>
        <v>"https://onerecord.iata.org/ns/cargo#Person"</v>
      </c>
      <c r="AF1938" t="str">
        <f t="shared" si="949"/>
        <v>"Core","SecurityDeclaration","issuedBy","Agent","Person",3,"Security declaration details","Name of person (or employee ID) who issued the security status","false","false","","https://onerecord.iata.org/ns/cargo#SecurityDeclaration","https://onerecord.iata.org/ns/cargo#issuedBy","https://onerecord.iata.org/ns/cargo#Person"</v>
      </c>
      <c r="AG1938" t="str">
        <f t="shared" si="950"/>
        <v>"Core.SecurityDeclaration"</v>
      </c>
      <c r="AH1938" t="str">
        <f t="shared" si="951"/>
        <v>"issuedBy"</v>
      </c>
      <c r="AI1938" t="str">
        <f t="shared" si="952"/>
        <v>"Agent.Person"</v>
      </c>
      <c r="AJ1938" t="str">
        <f t="shared" si="953"/>
        <v>""</v>
      </c>
      <c r="AK1938" t="str">
        <f t="shared" si="954"/>
        <v>"hasOne"</v>
      </c>
      <c r="AL1938" t="str">
        <f t="shared" si="955"/>
        <v>"Core.SecurityDeclaration","issuedBy","Agent.Person","","hasOne"</v>
      </c>
      <c r="AN1938">
        <f>COUNTIF(View_conceptual!G:G,L1938)</f>
        <v>0</v>
      </c>
      <c r="AO1938">
        <f>COUNTIF(View_conceptual!H:H,L1938)+COUNTIF(View_conceptual!I:I,N1938)</f>
        <v>0</v>
      </c>
      <c r="AQ1938" t="str">
        <f t="shared" si="956"/>
        <v/>
      </c>
      <c r="AR1938" t="str">
        <f t="shared" si="957"/>
        <v/>
      </c>
      <c r="AT1938">
        <f>COUNTIF(View_full!G:G,L1938)</f>
        <v>1</v>
      </c>
      <c r="AU1938">
        <f>COUNTIF(View_full!H:H,L1938)+COUNTIF(View_full!I:I,N1938)</f>
        <v>1</v>
      </c>
      <c r="AV1938">
        <f>COUNTIFS(Property_Manual!$A$2:$A$1206,Raw!L1938,Property_Manual!$B$2:$B$1206,Raw!M1938,Property_Manual!$C$2:$C$1206,Raw!N1938,Property_Manual!$D$2:$D$1206,Raw!O1938,Property_Manual!$F$2:$F$1206,"x")</f>
        <v>0</v>
      </c>
      <c r="AW1938" t="str">
        <f t="shared" si="958"/>
        <v>"Core","SecurityDeclaration","issuedBy","Agent","Person",3,"Security declaration details","Name of person (or employee ID) who issued the security status","false","false","","https://onerecord.iata.org/ns/cargo#SecurityDeclaration","https://onerecord.iata.org/ns/cargo#issuedBy","https://onerecord.iata.org/ns/cargo#Person"</v>
      </c>
      <c r="AX1938" t="str">
        <f t="shared" si="959"/>
        <v/>
      </c>
      <c r="AY1938" t="str">
        <f t="shared" si="960"/>
        <v/>
      </c>
    </row>
    <row r="1939" spans="1:51" x14ac:dyDescent="0.2">
      <c r="A1939" s="5" t="s">
        <v>1254</v>
      </c>
      <c r="B1939" s="5" t="s">
        <v>20</v>
      </c>
      <c r="C1939" s="5" t="s">
        <v>154</v>
      </c>
      <c r="D1939" s="5" t="s">
        <v>555</v>
      </c>
      <c r="E1939" t="s">
        <v>20</v>
      </c>
      <c r="F1939" s="5" t="s">
        <v>109</v>
      </c>
      <c r="H1939" t="s">
        <v>153</v>
      </c>
      <c r="I1939" t="s">
        <v>997</v>
      </c>
      <c r="J1939" s="5" t="s">
        <v>556</v>
      </c>
      <c r="K1939" s="5" t="s">
        <v>1833</v>
      </c>
      <c r="L1939" t="str">
        <f t="shared" si="930"/>
        <v>SecurityDeclaration</v>
      </c>
      <c r="M1939" t="str">
        <f t="shared" si="931"/>
        <v>issuedForPiece</v>
      </c>
      <c r="N1939" t="str">
        <f t="shared" si="932"/>
        <v>Piece</v>
      </c>
      <c r="O1939" t="str">
        <f t="shared" si="933"/>
        <v>securityDeclarations</v>
      </c>
      <c r="P1939" t="str">
        <f t="shared" si="934"/>
        <v>PieceLiveAnimals|PieceDg</v>
      </c>
      <c r="Q1939" t="str">
        <f t="shared" si="935"/>
        <v>Object</v>
      </c>
      <c r="R1939" t="str">
        <f t="shared" si="936"/>
        <v>"Core"</v>
      </c>
      <c r="S1939" t="str">
        <f t="shared" si="937"/>
        <v>"SecurityDeclaration"</v>
      </c>
      <c r="T1939" t="str">
        <f t="shared" si="938"/>
        <v>"issuedForPiece"</v>
      </c>
      <c r="U1939" t="str">
        <f t="shared" si="939"/>
        <v>"Core"</v>
      </c>
      <c r="V1939" t="str">
        <f t="shared" si="940"/>
        <v>"Piece"</v>
      </c>
      <c r="W1939">
        <f>IF($A1939="Implicit","",COUNTIFS($C$8:C1939,C1939,$A$8:A1939,"Explicit"))</f>
        <v>4</v>
      </c>
      <c r="X1939" t="str">
        <f t="shared" si="941"/>
        <v>"Security declaration details"</v>
      </c>
      <c r="Y1939" t="str">
        <f t="shared" si="942"/>
        <v>"Reference to the Piece the document was issued for"</v>
      </c>
      <c r="Z1939" t="str">
        <f t="shared" si="943"/>
        <v>"true"</v>
      </c>
      <c r="AA1939" t="str">
        <f t="shared" si="944"/>
        <v>"false"</v>
      </c>
      <c r="AB1939" t="str">
        <f t="shared" si="945"/>
        <v>"PieceLiveAnimals|PieceDg"</v>
      </c>
      <c r="AC1939" t="str">
        <f t="shared" si="946"/>
        <v>"https://onerecord.iata.org/ns/cargo#SecurityDeclaration"</v>
      </c>
      <c r="AD1939" t="str">
        <f t="shared" si="947"/>
        <v>"https://onerecord.iata.org/ns/cargo#issuedForPiece"</v>
      </c>
      <c r="AE1939" t="str">
        <f t="shared" si="948"/>
        <v>"https://onerecord.iata.org/ns/cargo#Piece"</v>
      </c>
      <c r="AF1939" t="str">
        <f t="shared" si="949"/>
        <v>"Core","SecurityDeclaration","issuedForPiece","Core","Piece",4,"Security declaration details","Reference to the Piece the document was issued for","true","false","PieceLiveAnimals|PieceDg","https://onerecord.iata.org/ns/cargo#SecurityDeclaration","https://onerecord.iata.org/ns/cargo#issuedForPiece","https://onerecord.iata.org/ns/cargo#Piece"</v>
      </c>
      <c r="AG1939" t="str">
        <f t="shared" si="950"/>
        <v>"Core.SecurityDeclaration"</v>
      </c>
      <c r="AH1939" t="str">
        <f t="shared" si="951"/>
        <v>"issuedForPiece"</v>
      </c>
      <c r="AI1939" t="str">
        <f t="shared" si="952"/>
        <v>"Core.Piece"</v>
      </c>
      <c r="AJ1939" t="str">
        <f t="shared" si="953"/>
        <v>"securityDeclarations"</v>
      </c>
      <c r="AK1939" t="str">
        <f t="shared" si="954"/>
        <v>"hasMany"</v>
      </c>
      <c r="AL1939" t="str">
        <f t="shared" si="955"/>
        <v>"Core.SecurityDeclaration","issuedForPiece","Core.Piece","securityDeclarations","hasMany"</v>
      </c>
      <c r="AN1939">
        <f>COUNTIF(View_conceptual!G:G,L1939)</f>
        <v>0</v>
      </c>
      <c r="AO1939">
        <f>COUNTIF(View_conceptual!H:H,L1939)+COUNTIF(View_conceptual!I:I,N1939)</f>
        <v>1</v>
      </c>
      <c r="AQ1939" t="str">
        <f t="shared" si="956"/>
        <v/>
      </c>
      <c r="AR1939" t="str">
        <f t="shared" si="957"/>
        <v/>
      </c>
      <c r="AT1939">
        <f>COUNTIF(View_full!G:G,L1939)</f>
        <v>1</v>
      </c>
      <c r="AU1939">
        <f>COUNTIF(View_full!H:H,L1939)+COUNTIF(View_full!I:I,N1939)</f>
        <v>2</v>
      </c>
      <c r="AV1939">
        <f>COUNTIFS(Property_Manual!$A$2:$A$1206,Raw!L1939,Property_Manual!$B$2:$B$1206,Raw!M1939,Property_Manual!$C$2:$C$1206,Raw!N1939,Property_Manual!$D$2:$D$1206,Raw!O1939,Property_Manual!$F$2:$F$1206,"x")</f>
        <v>1</v>
      </c>
      <c r="AW1939" t="str">
        <f t="shared" si="958"/>
        <v>"Core","SecurityDeclaration","issuedForPiece","Core","Piece",4,"Security declaration details","Reference to the Piece the document was issued for","true","false","PieceLiveAnimals|PieceDg","https://onerecord.iata.org/ns/cargo#SecurityDeclaration","https://onerecord.iata.org/ns/cargo#issuedForPiece","https://onerecord.iata.org/ns/cargo#Piece"</v>
      </c>
      <c r="AX1939" t="str">
        <f t="shared" si="959"/>
        <v>"Core.SecurityDeclaration","issuedForPiece","Core.Piece","securityDeclarations","hasMany"</v>
      </c>
      <c r="AY1939" t="str">
        <f t="shared" si="960"/>
        <v>"Core.SecurityDeclaration","issuedForPiece","Core.Piece","securityDeclarations","hasMany"</v>
      </c>
    </row>
    <row r="1940" spans="1:51" x14ac:dyDescent="0.2">
      <c r="A1940" s="5" t="s">
        <v>1254</v>
      </c>
      <c r="B1940" s="5" t="s">
        <v>20</v>
      </c>
      <c r="C1940" s="5" t="s">
        <v>154</v>
      </c>
      <c r="D1940" s="5" t="s">
        <v>1004</v>
      </c>
      <c r="E1940" t="s">
        <v>49</v>
      </c>
      <c r="F1940" s="5" t="s">
        <v>926</v>
      </c>
      <c r="G1940">
        <v>1</v>
      </c>
      <c r="I1940" t="s">
        <v>997</v>
      </c>
      <c r="J1940" s="5" t="s">
        <v>1005</v>
      </c>
      <c r="K1940" s="5"/>
      <c r="L1940" t="str">
        <f t="shared" si="930"/>
        <v>SecurityDeclaration</v>
      </c>
      <c r="M1940" t="str">
        <f t="shared" si="931"/>
        <v>receivedFrom</v>
      </c>
      <c r="N1940" t="str">
        <f t="shared" si="932"/>
        <v>RegulatedEntity</v>
      </c>
      <c r="O1940" t="str">
        <f t="shared" si="933"/>
        <v/>
      </c>
      <c r="P1940" t="str">
        <f t="shared" si="934"/>
        <v/>
      </c>
      <c r="Q1940" t="str">
        <f t="shared" si="935"/>
        <v>Object</v>
      </c>
      <c r="R1940" t="str">
        <f t="shared" si="936"/>
        <v>"Core"</v>
      </c>
      <c r="S1940" t="str">
        <f t="shared" si="937"/>
        <v>"SecurityDeclaration"</v>
      </c>
      <c r="T1940" t="str">
        <f t="shared" si="938"/>
        <v>"receivedFrom"</v>
      </c>
      <c r="U1940" t="str">
        <f t="shared" si="939"/>
        <v>"Embedded"</v>
      </c>
      <c r="V1940" t="str">
        <f t="shared" si="940"/>
        <v>"RegulatedEntity"</v>
      </c>
      <c r="W1940">
        <f>IF($A1940="Implicit","",COUNTIFS($C$8:C1940,C1940,$A$8:A1940,"Explicit"))</f>
        <v>5</v>
      </c>
      <c r="X1940" t="str">
        <f t="shared" si="941"/>
        <v>"Security declaration details"</v>
      </c>
      <c r="Y1940" t="str">
        <f t="shared" si="942"/>
        <v>"Regulated entity that tendered the consignment"</v>
      </c>
      <c r="Z1940" t="str">
        <f t="shared" si="943"/>
        <v>"false"</v>
      </c>
      <c r="AA1940" t="str">
        <f t="shared" si="944"/>
        <v>"false"</v>
      </c>
      <c r="AB1940" t="str">
        <f t="shared" si="945"/>
        <v>""</v>
      </c>
      <c r="AC1940" t="str">
        <f t="shared" si="946"/>
        <v>"https://onerecord.iata.org/ns/cargo#SecurityDeclaration"</v>
      </c>
      <c r="AD1940" t="str">
        <f t="shared" si="947"/>
        <v>"https://onerecord.iata.org/ns/cargo#receivedFrom"</v>
      </c>
      <c r="AE1940" t="str">
        <f t="shared" si="948"/>
        <v>"https://onerecord.iata.org/ns/cargo#RegulatedEntity"</v>
      </c>
      <c r="AF1940" t="str">
        <f t="shared" si="949"/>
        <v>"Core","SecurityDeclaration","receivedFrom","Embedded","RegulatedEntity",5,"Security declaration details","Regulated entity that tendered the consignment","false","false","","https://onerecord.iata.org/ns/cargo#SecurityDeclaration","https://onerecord.iata.org/ns/cargo#receivedFrom","https://onerecord.iata.org/ns/cargo#RegulatedEntity"</v>
      </c>
      <c r="AG1940" t="str">
        <f t="shared" si="950"/>
        <v>"Core.SecurityDeclaration"</v>
      </c>
      <c r="AH1940" t="str">
        <f t="shared" si="951"/>
        <v>"receivedFrom"</v>
      </c>
      <c r="AI1940" t="str">
        <f t="shared" si="952"/>
        <v>"Embedded.RegulatedEntity"</v>
      </c>
      <c r="AJ1940" t="str">
        <f t="shared" si="953"/>
        <v>""</v>
      </c>
      <c r="AK1940" t="str">
        <f t="shared" si="954"/>
        <v>"hasOne"</v>
      </c>
      <c r="AL1940" t="str">
        <f t="shared" si="955"/>
        <v>"Core.SecurityDeclaration","receivedFrom","Embedded.RegulatedEntity","","hasOne"</v>
      </c>
      <c r="AN1940">
        <f>COUNTIF(View_conceptual!G:G,L1940)</f>
        <v>0</v>
      </c>
      <c r="AO1940">
        <f>COUNTIF(View_conceptual!H:H,L1940)+COUNTIF(View_conceptual!I:I,N1940)</f>
        <v>0</v>
      </c>
      <c r="AQ1940" t="str">
        <f t="shared" si="956"/>
        <v/>
      </c>
      <c r="AR1940" t="str">
        <f t="shared" si="957"/>
        <v/>
      </c>
      <c r="AT1940">
        <f>COUNTIF(View_full!G:G,L1940)</f>
        <v>1</v>
      </c>
      <c r="AU1940">
        <f>COUNTIF(View_full!H:H,L1940)+COUNTIF(View_full!I:I,N1940)</f>
        <v>2</v>
      </c>
      <c r="AV1940">
        <f>COUNTIFS(Property_Manual!$A$2:$A$1206,Raw!L1940,Property_Manual!$B$2:$B$1206,Raw!M1940,Property_Manual!$C$2:$C$1206,Raw!N1940,Property_Manual!$D$2:$D$1206,Raw!O1940,Property_Manual!$F$2:$F$1206,"x")</f>
        <v>1</v>
      </c>
      <c r="AW1940" t="str">
        <f t="shared" si="958"/>
        <v>"Core","SecurityDeclaration","receivedFrom","Embedded","RegulatedEntity",5,"Security declaration details","Regulated entity that tendered the consignment","false","false","","https://onerecord.iata.org/ns/cargo#SecurityDeclaration","https://onerecord.iata.org/ns/cargo#receivedFrom","https://onerecord.iata.org/ns/cargo#RegulatedEntity"</v>
      </c>
      <c r="AX1940" t="str">
        <f t="shared" si="959"/>
        <v>"Core.SecurityDeclaration","receivedFrom","Embedded.RegulatedEntity","","hasOne"</v>
      </c>
      <c r="AY1940" t="str">
        <f t="shared" si="960"/>
        <v>"Core.SecurityDeclaration","receivedFrom","Embedded.RegulatedEntity","","hasOne"</v>
      </c>
    </row>
    <row r="1941" spans="1:51" x14ac:dyDescent="0.2">
      <c r="A1941" s="5" t="s">
        <v>1254</v>
      </c>
      <c r="B1941" s="5" t="s">
        <v>20</v>
      </c>
      <c r="C1941" s="5" t="s">
        <v>154</v>
      </c>
      <c r="D1941" s="5" t="s">
        <v>1008</v>
      </c>
      <c r="E1941" t="s">
        <v>49</v>
      </c>
      <c r="F1941" s="5" t="s">
        <v>926</v>
      </c>
      <c r="G1941">
        <v>1</v>
      </c>
      <c r="I1941" t="s">
        <v>997</v>
      </c>
      <c r="J1941" s="5" t="s">
        <v>1009</v>
      </c>
      <c r="K1941" s="5"/>
      <c r="L1941" t="str">
        <f t="shared" si="930"/>
        <v>SecurityDeclaration</v>
      </c>
      <c r="M1941" t="str">
        <f t="shared" si="931"/>
        <v>regulatedEntityIssuer</v>
      </c>
      <c r="N1941" t="str">
        <f t="shared" si="932"/>
        <v>RegulatedEntity</v>
      </c>
      <c r="O1941" t="str">
        <f t="shared" si="933"/>
        <v/>
      </c>
      <c r="P1941" t="str">
        <f t="shared" si="934"/>
        <v/>
      </c>
      <c r="Q1941" t="str">
        <f t="shared" si="935"/>
        <v>Object</v>
      </c>
      <c r="R1941" t="str">
        <f t="shared" si="936"/>
        <v>"Core"</v>
      </c>
      <c r="S1941" t="str">
        <f t="shared" si="937"/>
        <v>"SecurityDeclaration"</v>
      </c>
      <c r="T1941" t="str">
        <f t="shared" si="938"/>
        <v>"regulatedEntityIssuer"</v>
      </c>
      <c r="U1941" t="str">
        <f t="shared" si="939"/>
        <v>"Embedded"</v>
      </c>
      <c r="V1941" t="str">
        <f t="shared" si="940"/>
        <v>"RegulatedEntity"</v>
      </c>
      <c r="W1941">
        <f>IF($A1941="Implicit","",COUNTIFS($C$8:C1941,C1941,$A$8:A1941,"Explicit"))</f>
        <v>6</v>
      </c>
      <c r="X1941" t="str">
        <f t="shared" si="941"/>
        <v>"Security declaration details"</v>
      </c>
      <c r="Y1941" t="str">
        <f t="shared" si="942"/>
        <v>"Regulated entity issuing the Security Declaration"</v>
      </c>
      <c r="Z1941" t="str">
        <f t="shared" si="943"/>
        <v>"false"</v>
      </c>
      <c r="AA1941" t="str">
        <f t="shared" si="944"/>
        <v>"false"</v>
      </c>
      <c r="AB1941" t="str">
        <f t="shared" si="945"/>
        <v>""</v>
      </c>
      <c r="AC1941" t="str">
        <f t="shared" si="946"/>
        <v>"https://onerecord.iata.org/ns/cargo#SecurityDeclaration"</v>
      </c>
      <c r="AD1941" t="str">
        <f t="shared" si="947"/>
        <v>"https://onerecord.iata.org/ns/cargo#regulatedEntityIssuer"</v>
      </c>
      <c r="AE1941" t="str">
        <f t="shared" si="948"/>
        <v>"https://onerecord.iata.org/ns/cargo#RegulatedEntity"</v>
      </c>
      <c r="AF1941" t="str">
        <f t="shared" si="949"/>
        <v>"Core","SecurityDeclaration","regulatedEntityIssuer","Embedded","RegulatedEntity",6,"Security declaration details","Regulated entity issuing the Security Declaration","false","false","","https://onerecord.iata.org/ns/cargo#SecurityDeclaration","https://onerecord.iata.org/ns/cargo#regulatedEntityIssuer","https://onerecord.iata.org/ns/cargo#RegulatedEntity"</v>
      </c>
      <c r="AG1941" t="str">
        <f t="shared" si="950"/>
        <v>"Core.SecurityDeclaration"</v>
      </c>
      <c r="AH1941" t="str">
        <f t="shared" si="951"/>
        <v>"regulatedEntityIssuer"</v>
      </c>
      <c r="AI1941" t="str">
        <f t="shared" si="952"/>
        <v>"Embedded.RegulatedEntity"</v>
      </c>
      <c r="AJ1941" t="str">
        <f t="shared" si="953"/>
        <v>""</v>
      </c>
      <c r="AK1941" t="str">
        <f t="shared" si="954"/>
        <v>"hasOne"</v>
      </c>
      <c r="AL1941" t="str">
        <f t="shared" si="955"/>
        <v>"Core.SecurityDeclaration","regulatedEntityIssuer","Embedded.RegulatedEntity","","hasOne"</v>
      </c>
      <c r="AN1941">
        <f>COUNTIF(View_conceptual!G:G,L1941)</f>
        <v>0</v>
      </c>
      <c r="AO1941">
        <f>COUNTIF(View_conceptual!H:H,L1941)+COUNTIF(View_conceptual!I:I,N1941)</f>
        <v>0</v>
      </c>
      <c r="AQ1941" t="str">
        <f t="shared" si="956"/>
        <v/>
      </c>
      <c r="AR1941" t="str">
        <f t="shared" si="957"/>
        <v/>
      </c>
      <c r="AT1941">
        <f>COUNTIF(View_full!G:G,L1941)</f>
        <v>1</v>
      </c>
      <c r="AU1941">
        <f>COUNTIF(View_full!H:H,L1941)+COUNTIF(View_full!I:I,N1941)</f>
        <v>2</v>
      </c>
      <c r="AV1941">
        <f>COUNTIFS(Property_Manual!$A$2:$A$1206,Raw!L1941,Property_Manual!$B$2:$B$1206,Raw!M1941,Property_Manual!$C$2:$C$1206,Raw!N1941,Property_Manual!$D$2:$D$1206,Raw!O1941,Property_Manual!$F$2:$F$1206,"x")</f>
        <v>1</v>
      </c>
      <c r="AW1941" t="str">
        <f t="shared" si="958"/>
        <v>"Core","SecurityDeclaration","regulatedEntityIssuer","Embedded","RegulatedEntity",6,"Security declaration details","Regulated entity issuing the Security Declaration","false","false","","https://onerecord.iata.org/ns/cargo#SecurityDeclaration","https://onerecord.iata.org/ns/cargo#regulatedEntityIssuer","https://onerecord.iata.org/ns/cargo#RegulatedEntity"</v>
      </c>
      <c r="AX1941" t="str">
        <f t="shared" si="959"/>
        <v>"Core.SecurityDeclaration","regulatedEntityIssuer","Embedded.RegulatedEntity","","hasOne"</v>
      </c>
      <c r="AY1941" t="str">
        <f t="shared" si="960"/>
        <v>"Core.SecurityDeclaration","regulatedEntityIssuer","Embedded.RegulatedEntity","","hasOne"</v>
      </c>
    </row>
    <row r="1942" spans="1:51" x14ac:dyDescent="0.2">
      <c r="A1942" s="5" t="s">
        <v>1254</v>
      </c>
      <c r="B1942" s="5" t="s">
        <v>20</v>
      </c>
      <c r="C1942" s="5" t="s">
        <v>154</v>
      </c>
      <c r="D1942" s="5" t="s">
        <v>1012</v>
      </c>
      <c r="E1942" t="s">
        <v>1197</v>
      </c>
      <c r="F1942" s="5" t="s">
        <v>2235</v>
      </c>
      <c r="G1942">
        <v>1</v>
      </c>
      <c r="I1942" t="s">
        <v>997</v>
      </c>
      <c r="J1942" s="5" t="s">
        <v>1013</v>
      </c>
      <c r="K1942" s="5"/>
      <c r="L1942" t="str">
        <f t="shared" si="930"/>
        <v>SecurityDeclaration</v>
      </c>
      <c r="M1942" t="str">
        <f t="shared" si="931"/>
        <v>securityStatus</v>
      </c>
      <c r="N1942" t="str">
        <f t="shared" si="932"/>
        <v>SecurityStatus</v>
      </c>
      <c r="O1942" t="str">
        <f t="shared" si="933"/>
        <v/>
      </c>
      <c r="P1942" t="str">
        <f t="shared" si="934"/>
        <v/>
      </c>
      <c r="Q1942" t="str">
        <f t="shared" si="935"/>
        <v>Object</v>
      </c>
      <c r="R1942" t="str">
        <f t="shared" si="936"/>
        <v>"Core"</v>
      </c>
      <c r="S1942" t="str">
        <f t="shared" si="937"/>
        <v>"SecurityDeclaration"</v>
      </c>
      <c r="T1942" t="str">
        <f t="shared" si="938"/>
        <v>"securityStatus"</v>
      </c>
      <c r="U1942" t="str">
        <f t="shared" si="939"/>
        <v>"CodeList"</v>
      </c>
      <c r="V1942" t="str">
        <f t="shared" si="940"/>
        <v>"SecurityStatus"</v>
      </c>
      <c r="W1942">
        <f>IF($A1942="Implicit","",COUNTIFS($C$8:C1942,C1942,$A$8:A1942,"Explicit"))</f>
        <v>7</v>
      </c>
      <c r="X1942" t="str">
        <f t="shared" si="941"/>
        <v>"Security declaration details"</v>
      </c>
      <c r="Y1942" t="str">
        <f t="shared" si="942"/>
        <v>"Security status indicator (CXML 1.13) - e.g. SPX- Cargo Secure for Passenger and All-Cargo Aircraft "</v>
      </c>
      <c r="Z1942" t="str">
        <f t="shared" si="943"/>
        <v>"false"</v>
      </c>
      <c r="AA1942" t="str">
        <f t="shared" si="944"/>
        <v>"true"</v>
      </c>
      <c r="AB1942" t="str">
        <f t="shared" si="945"/>
        <v>""</v>
      </c>
      <c r="AC1942" t="str">
        <f t="shared" si="946"/>
        <v>"https://onerecord.iata.org/ns/cargo#SecurityDeclaration"</v>
      </c>
      <c r="AD1942" t="str">
        <f t="shared" si="947"/>
        <v>"https://onerecord.iata.org/ns/cargo#securityStatus"</v>
      </c>
      <c r="AE1942" t="str">
        <f t="shared" si="948"/>
        <v>"https://onerecord.iata.org/ns/code-lists/SecurityStatus"</v>
      </c>
      <c r="AF1942" t="str">
        <f t="shared" si="949"/>
        <v>"Core","SecurityDeclaration","securityStatus","CodeList","SecurityStatus",7,"Security declaration details","Security status indicator (CXML 1.13) - e.g. SPX- Cargo Secure for Passenger and All-Cargo Aircraft ","false","true","","https://onerecord.iata.org/ns/cargo#SecurityDeclaration","https://onerecord.iata.org/ns/cargo#securityStatus","https://onerecord.iata.org/ns/code-lists/SecurityStatus"</v>
      </c>
      <c r="AG1942" t="str">
        <f t="shared" si="950"/>
        <v>"Core.SecurityDeclaration"</v>
      </c>
      <c r="AH1942" t="str">
        <f t="shared" si="951"/>
        <v>"securityStatus"</v>
      </c>
      <c r="AI1942" t="str">
        <f t="shared" si="952"/>
        <v>"CodeList.SecurityStatus"</v>
      </c>
      <c r="AJ1942" t="str">
        <f t="shared" si="953"/>
        <v>""</v>
      </c>
      <c r="AK1942" t="str">
        <f t="shared" si="954"/>
        <v>"hasOne"</v>
      </c>
      <c r="AL1942" t="str">
        <f t="shared" si="955"/>
        <v>"Core.SecurityDeclaration","securityStatus","CodeList.SecurityStatus","","hasOne"</v>
      </c>
      <c r="AN1942">
        <f>COUNTIF(View_conceptual!G:G,L1942)</f>
        <v>0</v>
      </c>
      <c r="AO1942">
        <f>COUNTIF(View_conceptual!H:H,L1942)+COUNTIF(View_conceptual!I:I,N1942)</f>
        <v>0</v>
      </c>
      <c r="AQ1942" t="str">
        <f t="shared" si="956"/>
        <v/>
      </c>
      <c r="AR1942" t="str">
        <f t="shared" si="957"/>
        <v/>
      </c>
      <c r="AT1942">
        <f>COUNTIF(View_full!G:G,L1942)</f>
        <v>1</v>
      </c>
      <c r="AU1942">
        <f>COUNTIF(View_full!H:H,L1942)+COUNTIF(View_full!I:I,N1942)</f>
        <v>1</v>
      </c>
      <c r="AV1942">
        <f>COUNTIFS(Property_Manual!$A$2:$A$1206,Raw!L1942,Property_Manual!$B$2:$B$1206,Raw!M1942,Property_Manual!$C$2:$C$1206,Raw!N1942,Property_Manual!$D$2:$D$1206,Raw!O1942,Property_Manual!$F$2:$F$1206,"x")</f>
        <v>0</v>
      </c>
      <c r="AW1942" t="str">
        <f t="shared" si="958"/>
        <v>"Core","SecurityDeclaration","securityStatus","CodeList","SecurityStatus",7,"Security declaration details","Security status indicator (CXML 1.13) - e.g. SPX- Cargo Secure for Passenger and All-Cargo Aircraft ","false","true","","https://onerecord.iata.org/ns/cargo#SecurityDeclaration","https://onerecord.iata.org/ns/cargo#securityStatus","https://onerecord.iata.org/ns/code-lists/SecurityStatus"</v>
      </c>
      <c r="AX1942" t="str">
        <f t="shared" si="959"/>
        <v/>
      </c>
      <c r="AY1942" t="str">
        <f t="shared" si="960"/>
        <v/>
      </c>
    </row>
    <row r="1943" spans="1:51" x14ac:dyDescent="0.2">
      <c r="A1943" s="5" t="s">
        <v>1255</v>
      </c>
      <c r="B1943" s="5" t="s">
        <v>20</v>
      </c>
      <c r="C1943" s="5" t="s">
        <v>154</v>
      </c>
      <c r="D1943" s="5" t="s">
        <v>38</v>
      </c>
      <c r="E1943" t="s">
        <v>1209</v>
      </c>
      <c r="F1943" s="5" t="s">
        <v>23</v>
      </c>
      <c r="H1943" t="s">
        <v>415</v>
      </c>
      <c r="I1943" t="s">
        <v>997</v>
      </c>
      <c r="J1943" s="5" t="s">
        <v>39</v>
      </c>
      <c r="K1943" s="5"/>
      <c r="L1943" t="str">
        <f t="shared" si="930"/>
        <v>SecurityDeclaration</v>
      </c>
      <c r="M1943" t="str">
        <f t="shared" si="931"/>
        <v>checks</v>
      </c>
      <c r="N1943" t="str">
        <f t="shared" si="932"/>
        <v>Check</v>
      </c>
      <c r="O1943" t="str">
        <f t="shared" si="933"/>
        <v>checkedObject</v>
      </c>
      <c r="P1943" t="str">
        <f t="shared" si="934"/>
        <v/>
      </c>
      <c r="Q1943" t="str">
        <f t="shared" si="935"/>
        <v>Object</v>
      </c>
      <c r="R1943" t="str">
        <f t="shared" si="936"/>
        <v/>
      </c>
      <c r="S1943" t="str">
        <f t="shared" si="937"/>
        <v/>
      </c>
      <c r="T1943" t="str">
        <f t="shared" si="938"/>
        <v/>
      </c>
      <c r="U1943" t="str">
        <f t="shared" si="939"/>
        <v/>
      </c>
      <c r="V1943" t="str">
        <f t="shared" si="940"/>
        <v/>
      </c>
      <c r="W1943" t="str">
        <f>IF($A1943="Implicit","",COUNTIFS($C$8:C1943,C1943,$A$8:A1943,"Explicit"))</f>
        <v/>
      </c>
      <c r="X1943" t="str">
        <f t="shared" si="941"/>
        <v/>
      </c>
      <c r="Y1943" t="str">
        <f t="shared" si="942"/>
        <v/>
      </c>
      <c r="Z1943" t="str">
        <f t="shared" si="943"/>
        <v/>
      </c>
      <c r="AA1943" t="str">
        <f t="shared" si="944"/>
        <v/>
      </c>
      <c r="AB1943" t="str">
        <f t="shared" si="945"/>
        <v/>
      </c>
      <c r="AC1943" t="str">
        <f t="shared" si="946"/>
        <v/>
      </c>
      <c r="AD1943" t="str">
        <f t="shared" si="947"/>
        <v/>
      </c>
      <c r="AE1943" t="str">
        <f t="shared" si="948"/>
        <v/>
      </c>
      <c r="AF1943" t="str">
        <f t="shared" si="949"/>
        <v/>
      </c>
      <c r="AG1943" t="str">
        <f t="shared" si="950"/>
        <v>"Core.SecurityDeclaration"</v>
      </c>
      <c r="AH1943" t="str">
        <f t="shared" si="951"/>
        <v>"checks"</v>
      </c>
      <c r="AI1943" t="str">
        <f t="shared" si="952"/>
        <v>"Action.Check"</v>
      </c>
      <c r="AJ1943" t="str">
        <f t="shared" si="953"/>
        <v>"checkedObject"</v>
      </c>
      <c r="AK1943" t="str">
        <f t="shared" si="954"/>
        <v>"hasMany"</v>
      </c>
      <c r="AL1943" t="str">
        <f t="shared" si="955"/>
        <v>"Core.SecurityDeclaration","checks","Action.Check","checkedObject","hasMany"</v>
      </c>
      <c r="AN1943">
        <f>COUNTIF(View_conceptual!G:G,L1943)</f>
        <v>0</v>
      </c>
      <c r="AO1943">
        <f>COUNTIF(View_conceptual!H:H,L1943)+COUNTIF(View_conceptual!I:I,N1943)</f>
        <v>0</v>
      </c>
      <c r="AQ1943" t="str">
        <f t="shared" si="956"/>
        <v/>
      </c>
      <c r="AR1943" t="str">
        <f t="shared" si="957"/>
        <v/>
      </c>
      <c r="AT1943">
        <f>COUNTIF(View_full!G:G,L1943)</f>
        <v>1</v>
      </c>
      <c r="AU1943">
        <f>COUNTIF(View_full!H:H,L1943)+COUNTIF(View_full!I:I,N1943)</f>
        <v>1</v>
      </c>
      <c r="AV1943">
        <f>COUNTIFS(Property_Manual!$A$2:$A$1206,Raw!L1943,Property_Manual!$B$2:$B$1206,Raw!M1943,Property_Manual!$C$2:$C$1206,Raw!N1943,Property_Manual!$D$2:$D$1206,Raw!O1943,Property_Manual!$F$2:$F$1206,"x")</f>
        <v>0</v>
      </c>
      <c r="AW1943" t="str">
        <f t="shared" si="958"/>
        <v/>
      </c>
      <c r="AX1943" t="str">
        <f t="shared" si="959"/>
        <v/>
      </c>
      <c r="AY1943" t="str">
        <f t="shared" si="960"/>
        <v/>
      </c>
    </row>
    <row r="1944" spans="1:51" x14ac:dyDescent="0.2">
      <c r="A1944" t="s">
        <v>1255</v>
      </c>
      <c r="B1944" t="s">
        <v>20</v>
      </c>
      <c r="C1944" t="s">
        <v>154</v>
      </c>
      <c r="D1944" t="s">
        <v>43</v>
      </c>
      <c r="E1944" t="s">
        <v>1198</v>
      </c>
      <c r="F1944" t="s">
        <v>44</v>
      </c>
      <c r="H1944" t="s">
        <v>654</v>
      </c>
      <c r="I1944" t="s">
        <v>997</v>
      </c>
      <c r="J1944" t="s">
        <v>45</v>
      </c>
      <c r="L1944" t="str">
        <f t="shared" si="930"/>
        <v>SecurityDeclaration</v>
      </c>
      <c r="M1944" t="str">
        <f t="shared" si="931"/>
        <v>externalReferences</v>
      </c>
      <c r="N1944" t="str">
        <f t="shared" si="932"/>
        <v>ExternalReference</v>
      </c>
      <c r="O1944" t="str">
        <f t="shared" si="933"/>
        <v>referenceForObjects</v>
      </c>
      <c r="P1944" t="str">
        <f t="shared" si="934"/>
        <v/>
      </c>
      <c r="Q1944" t="str">
        <f t="shared" si="935"/>
        <v>Object</v>
      </c>
      <c r="R1944" t="str">
        <f t="shared" si="936"/>
        <v/>
      </c>
      <c r="S1944" t="str">
        <f t="shared" si="937"/>
        <v/>
      </c>
      <c r="T1944" t="str">
        <f t="shared" si="938"/>
        <v/>
      </c>
      <c r="U1944" t="str">
        <f t="shared" si="939"/>
        <v/>
      </c>
      <c r="V1944" t="str">
        <f t="shared" si="940"/>
        <v/>
      </c>
      <c r="W1944" t="str">
        <f>IF($A1944="Implicit","",COUNTIFS($C$8:C1944,C1944,$A$8:A1944,"Explicit"))</f>
        <v/>
      </c>
      <c r="X1944" t="str">
        <f t="shared" si="941"/>
        <v/>
      </c>
      <c r="Y1944" t="str">
        <f t="shared" si="942"/>
        <v/>
      </c>
      <c r="Z1944" t="str">
        <f t="shared" si="943"/>
        <v/>
      </c>
      <c r="AA1944" t="str">
        <f t="shared" si="944"/>
        <v/>
      </c>
      <c r="AB1944" t="str">
        <f t="shared" si="945"/>
        <v/>
      </c>
      <c r="AC1944" t="str">
        <f t="shared" si="946"/>
        <v/>
      </c>
      <c r="AD1944" t="str">
        <f t="shared" si="947"/>
        <v/>
      </c>
      <c r="AE1944" t="str">
        <f t="shared" si="948"/>
        <v/>
      </c>
      <c r="AF1944" t="str">
        <f t="shared" si="949"/>
        <v/>
      </c>
      <c r="AG1944" t="str">
        <f t="shared" si="950"/>
        <v>"Core.SecurityDeclaration"</v>
      </c>
      <c r="AH1944" t="str">
        <f t="shared" si="951"/>
        <v>"externalReferences"</v>
      </c>
      <c r="AI1944" t="str">
        <f t="shared" si="952"/>
        <v>"Common.ExternalReference"</v>
      </c>
      <c r="AJ1944" t="str">
        <f t="shared" si="953"/>
        <v>"referenceForObjects"</v>
      </c>
      <c r="AK1944" t="str">
        <f t="shared" si="954"/>
        <v>"hasMany"</v>
      </c>
      <c r="AL1944" t="str">
        <f t="shared" si="955"/>
        <v>"Core.SecurityDeclaration","externalReferences","Common.ExternalReference","referenceForObjects","hasMany"</v>
      </c>
      <c r="AN1944">
        <f>COUNTIF(View_conceptual!G:G,L1944)</f>
        <v>0</v>
      </c>
      <c r="AO1944">
        <f>COUNTIF(View_conceptual!H:H,L1944)+COUNTIF(View_conceptual!I:I,N1944)</f>
        <v>0</v>
      </c>
      <c r="AQ1944" t="str">
        <f t="shared" si="956"/>
        <v/>
      </c>
      <c r="AR1944" t="str">
        <f t="shared" si="957"/>
        <v/>
      </c>
      <c r="AT1944">
        <f>COUNTIF(View_full!G:G,L1944)</f>
        <v>1</v>
      </c>
      <c r="AU1944">
        <f>COUNTIF(View_full!H:H,L1944)+COUNTIF(View_full!I:I,N1944)</f>
        <v>1</v>
      </c>
      <c r="AV1944">
        <f>COUNTIFS(Property_Manual!$A$2:$A$1206,Raw!L1944,Property_Manual!$B$2:$B$1206,Raw!M1944,Property_Manual!$C$2:$C$1206,Raw!N1944,Property_Manual!$D$2:$D$1206,Raw!O1944,Property_Manual!$F$2:$F$1206,"x")</f>
        <v>0</v>
      </c>
      <c r="AW1944" t="str">
        <f t="shared" si="958"/>
        <v/>
      </c>
      <c r="AX1944" t="str">
        <f t="shared" si="959"/>
        <v/>
      </c>
      <c r="AY1944" t="str">
        <f t="shared" si="960"/>
        <v/>
      </c>
    </row>
    <row r="1945" spans="1:51" x14ac:dyDescent="0.2">
      <c r="A1945" t="s">
        <v>1255</v>
      </c>
      <c r="B1945" t="s">
        <v>20</v>
      </c>
      <c r="C1945" t="s">
        <v>154</v>
      </c>
      <c r="D1945" t="s">
        <v>1000</v>
      </c>
      <c r="E1945" t="s">
        <v>1836</v>
      </c>
      <c r="F1945" t="s">
        <v>390</v>
      </c>
      <c r="G1945">
        <v>1</v>
      </c>
      <c r="I1945" t="s">
        <v>997</v>
      </c>
      <c r="J1945" t="s">
        <v>1001</v>
      </c>
      <c r="L1945" t="str">
        <f t="shared" si="930"/>
        <v>SecurityDeclaration</v>
      </c>
      <c r="M1945" t="str">
        <f t="shared" si="931"/>
        <v>issuedBy</v>
      </c>
      <c r="N1945" t="str">
        <f t="shared" si="932"/>
        <v>Person</v>
      </c>
      <c r="O1945" t="str">
        <f t="shared" si="933"/>
        <v/>
      </c>
      <c r="P1945" t="str">
        <f t="shared" si="934"/>
        <v/>
      </c>
      <c r="Q1945" t="str">
        <f t="shared" si="935"/>
        <v>Object</v>
      </c>
      <c r="R1945" t="str">
        <f t="shared" si="936"/>
        <v/>
      </c>
      <c r="S1945" t="str">
        <f t="shared" si="937"/>
        <v/>
      </c>
      <c r="T1945" t="str">
        <f t="shared" si="938"/>
        <v/>
      </c>
      <c r="U1945" t="str">
        <f t="shared" si="939"/>
        <v/>
      </c>
      <c r="V1945" t="str">
        <f t="shared" si="940"/>
        <v/>
      </c>
      <c r="W1945" t="str">
        <f>IF($A1945="Implicit","",COUNTIFS($C$8:C1945,C1945,$A$8:A1945,"Explicit"))</f>
        <v/>
      </c>
      <c r="X1945" t="str">
        <f t="shared" si="941"/>
        <v/>
      </c>
      <c r="Y1945" t="str">
        <f t="shared" si="942"/>
        <v/>
      </c>
      <c r="Z1945" t="str">
        <f t="shared" si="943"/>
        <v/>
      </c>
      <c r="AA1945" t="str">
        <f t="shared" si="944"/>
        <v/>
      </c>
      <c r="AB1945" t="str">
        <f t="shared" si="945"/>
        <v/>
      </c>
      <c r="AC1945" t="str">
        <f t="shared" si="946"/>
        <v/>
      </c>
      <c r="AD1945" t="str">
        <f t="shared" si="947"/>
        <v/>
      </c>
      <c r="AE1945" t="str">
        <f t="shared" si="948"/>
        <v/>
      </c>
      <c r="AF1945" t="str">
        <f t="shared" si="949"/>
        <v/>
      </c>
      <c r="AG1945" t="str">
        <f t="shared" si="950"/>
        <v>"Core.SecurityDeclaration"</v>
      </c>
      <c r="AH1945" t="str">
        <f t="shared" si="951"/>
        <v>"issuedBy"</v>
      </c>
      <c r="AI1945" t="str">
        <f t="shared" si="952"/>
        <v>"Agent.Person"</v>
      </c>
      <c r="AJ1945" t="str">
        <f t="shared" si="953"/>
        <v>""</v>
      </c>
      <c r="AK1945" t="str">
        <f t="shared" si="954"/>
        <v>"hasOne"</v>
      </c>
      <c r="AL1945" t="str">
        <f t="shared" si="955"/>
        <v>"Core.SecurityDeclaration","issuedBy","Agent.Person","","hasOne"</v>
      </c>
      <c r="AN1945">
        <f>COUNTIF(View_conceptual!G:G,L1945)</f>
        <v>0</v>
      </c>
      <c r="AO1945">
        <f>COUNTIF(View_conceptual!H:H,L1945)+COUNTIF(View_conceptual!I:I,N1945)</f>
        <v>0</v>
      </c>
      <c r="AQ1945" t="str">
        <f t="shared" si="956"/>
        <v/>
      </c>
      <c r="AR1945" t="str">
        <f t="shared" si="957"/>
        <v/>
      </c>
      <c r="AT1945">
        <f>COUNTIF(View_full!G:G,L1945)</f>
        <v>1</v>
      </c>
      <c r="AU1945">
        <f>COUNTIF(View_full!H:H,L1945)+COUNTIF(View_full!I:I,N1945)</f>
        <v>1</v>
      </c>
      <c r="AV1945">
        <f>COUNTIFS(Property_Manual!$A$2:$A$1206,Raw!L1945,Property_Manual!$B$2:$B$1206,Raw!M1945,Property_Manual!$C$2:$C$1206,Raw!N1945,Property_Manual!$D$2:$D$1206,Raw!O1945,Property_Manual!$F$2:$F$1206,"x")</f>
        <v>0</v>
      </c>
      <c r="AW1945" t="str">
        <f t="shared" si="958"/>
        <v/>
      </c>
      <c r="AX1945" t="str">
        <f t="shared" si="959"/>
        <v/>
      </c>
      <c r="AY1945" t="str">
        <f t="shared" si="960"/>
        <v/>
      </c>
    </row>
    <row r="1946" spans="1:51" x14ac:dyDescent="0.2">
      <c r="A1946" t="s">
        <v>1255</v>
      </c>
      <c r="B1946" t="s">
        <v>20</v>
      </c>
      <c r="C1946" t="s">
        <v>154</v>
      </c>
      <c r="D1946" t="s">
        <v>555</v>
      </c>
      <c r="E1946" t="s">
        <v>20</v>
      </c>
      <c r="F1946" t="s">
        <v>109</v>
      </c>
      <c r="H1946" t="s">
        <v>153</v>
      </c>
      <c r="I1946" t="s">
        <v>997</v>
      </c>
      <c r="J1946" t="s">
        <v>556</v>
      </c>
      <c r="K1946" t="s">
        <v>1833</v>
      </c>
      <c r="L1946" t="str">
        <f t="shared" si="930"/>
        <v>SecurityDeclaration</v>
      </c>
      <c r="M1946" t="str">
        <f t="shared" si="931"/>
        <v>issuedForPiece</v>
      </c>
      <c r="N1946" t="str">
        <f t="shared" si="932"/>
        <v>Piece</v>
      </c>
      <c r="O1946" t="str">
        <f t="shared" si="933"/>
        <v>securityDeclarations</v>
      </c>
      <c r="P1946" t="str">
        <f t="shared" si="934"/>
        <v>PieceLiveAnimals|PieceDg</v>
      </c>
      <c r="Q1946" t="str">
        <f t="shared" si="935"/>
        <v>Object</v>
      </c>
      <c r="R1946" t="str">
        <f t="shared" si="936"/>
        <v/>
      </c>
      <c r="S1946" t="str">
        <f t="shared" si="937"/>
        <v/>
      </c>
      <c r="T1946" t="str">
        <f t="shared" si="938"/>
        <v/>
      </c>
      <c r="U1946" t="str">
        <f t="shared" si="939"/>
        <v/>
      </c>
      <c r="V1946" t="str">
        <f t="shared" si="940"/>
        <v/>
      </c>
      <c r="W1946" t="str">
        <f>IF($A1946="Implicit","",COUNTIFS($C$8:C1946,C1946,$A$8:A1946,"Explicit"))</f>
        <v/>
      </c>
      <c r="X1946" t="str">
        <f t="shared" si="941"/>
        <v/>
      </c>
      <c r="Y1946" t="str">
        <f t="shared" si="942"/>
        <v/>
      </c>
      <c r="Z1946" t="str">
        <f t="shared" si="943"/>
        <v/>
      </c>
      <c r="AA1946" t="str">
        <f t="shared" si="944"/>
        <v/>
      </c>
      <c r="AB1946" t="str">
        <f t="shared" si="945"/>
        <v/>
      </c>
      <c r="AC1946" t="str">
        <f t="shared" si="946"/>
        <v/>
      </c>
      <c r="AD1946" t="str">
        <f t="shared" si="947"/>
        <v/>
      </c>
      <c r="AE1946" t="str">
        <f t="shared" si="948"/>
        <v/>
      </c>
      <c r="AF1946" t="str">
        <f t="shared" si="949"/>
        <v/>
      </c>
      <c r="AG1946" t="str">
        <f t="shared" si="950"/>
        <v>"Core.SecurityDeclaration"</v>
      </c>
      <c r="AH1946" t="str">
        <f t="shared" si="951"/>
        <v>"issuedForPiece"</v>
      </c>
      <c r="AI1946" t="str">
        <f t="shared" si="952"/>
        <v>"Core.Piece"</v>
      </c>
      <c r="AJ1946" t="str">
        <f t="shared" si="953"/>
        <v>"securityDeclarations"</v>
      </c>
      <c r="AK1946" t="str">
        <f t="shared" si="954"/>
        <v>"hasMany"</v>
      </c>
      <c r="AL1946" t="str">
        <f t="shared" si="955"/>
        <v>"Core.SecurityDeclaration","issuedForPiece","Core.Piece","securityDeclarations","hasMany"</v>
      </c>
      <c r="AN1946">
        <f>COUNTIF(View_conceptual!G:G,L1946)</f>
        <v>0</v>
      </c>
      <c r="AO1946">
        <f>COUNTIF(View_conceptual!H:H,L1946)+COUNTIF(View_conceptual!I:I,N1946)</f>
        <v>1</v>
      </c>
      <c r="AQ1946" t="str">
        <f t="shared" si="956"/>
        <v/>
      </c>
      <c r="AR1946" t="str">
        <f t="shared" si="957"/>
        <v/>
      </c>
      <c r="AT1946">
        <f>COUNTIF(View_full!G:G,L1946)</f>
        <v>1</v>
      </c>
      <c r="AU1946">
        <f>COUNTIF(View_full!H:H,L1946)+COUNTIF(View_full!I:I,N1946)</f>
        <v>2</v>
      </c>
      <c r="AV1946">
        <f>COUNTIFS(Property_Manual!$A$2:$A$1206,Raw!L1946,Property_Manual!$B$2:$B$1206,Raw!M1946,Property_Manual!$C$2:$C$1206,Raw!N1946,Property_Manual!$D$2:$D$1206,Raw!O1946,Property_Manual!$F$2:$F$1206,"x")</f>
        <v>1</v>
      </c>
      <c r="AW1946" t="str">
        <f t="shared" si="958"/>
        <v/>
      </c>
      <c r="AX1946" t="str">
        <f t="shared" si="959"/>
        <v>"Core.SecurityDeclaration","issuedForPiece","Core.Piece","securityDeclarations","hasMany"</v>
      </c>
      <c r="AY1946" t="str">
        <f t="shared" si="960"/>
        <v>"Core.SecurityDeclaration","issuedForPiece","Core.Piece","securityDeclarations","hasMany"</v>
      </c>
    </row>
    <row r="1947" spans="1:51" x14ac:dyDescent="0.2">
      <c r="A1947" t="s">
        <v>1255</v>
      </c>
      <c r="B1947" t="s">
        <v>20</v>
      </c>
      <c r="C1947" t="s">
        <v>154</v>
      </c>
      <c r="D1947" t="s">
        <v>555</v>
      </c>
      <c r="E1947" t="s">
        <v>1199</v>
      </c>
      <c r="F1947" t="s">
        <v>204</v>
      </c>
      <c r="H1947" t="s">
        <v>153</v>
      </c>
      <c r="I1947" t="s">
        <v>997</v>
      </c>
      <c r="J1947" t="s">
        <v>556</v>
      </c>
      <c r="L1947" t="str">
        <f t="shared" si="930"/>
        <v>SecurityDeclaration</v>
      </c>
      <c r="M1947" t="str">
        <f t="shared" si="931"/>
        <v>issuedForPiece</v>
      </c>
      <c r="N1947" t="str">
        <f t="shared" si="932"/>
        <v>PieceLiveAnimals</v>
      </c>
      <c r="O1947" t="str">
        <f t="shared" si="933"/>
        <v>securityDeclarations</v>
      </c>
      <c r="P1947" t="str">
        <f t="shared" si="934"/>
        <v/>
      </c>
      <c r="Q1947" t="str">
        <f t="shared" si="935"/>
        <v>Object</v>
      </c>
      <c r="R1947" t="str">
        <f t="shared" si="936"/>
        <v/>
      </c>
      <c r="S1947" t="str">
        <f t="shared" si="937"/>
        <v/>
      </c>
      <c r="T1947" t="str">
        <f t="shared" si="938"/>
        <v/>
      </c>
      <c r="U1947" t="str">
        <f t="shared" si="939"/>
        <v/>
      </c>
      <c r="V1947" t="str">
        <f t="shared" si="940"/>
        <v/>
      </c>
      <c r="W1947" t="str">
        <f>IF($A1947="Implicit","",COUNTIFS($C$8:C1947,C1947,$A$8:A1947,"Explicit"))</f>
        <v/>
      </c>
      <c r="X1947" t="str">
        <f t="shared" si="941"/>
        <v/>
      </c>
      <c r="Y1947" t="str">
        <f t="shared" si="942"/>
        <v/>
      </c>
      <c r="Z1947" t="str">
        <f t="shared" si="943"/>
        <v/>
      </c>
      <c r="AA1947" t="str">
        <f t="shared" si="944"/>
        <v/>
      </c>
      <c r="AB1947" t="str">
        <f t="shared" si="945"/>
        <v/>
      </c>
      <c r="AC1947" t="str">
        <f t="shared" si="946"/>
        <v/>
      </c>
      <c r="AD1947" t="str">
        <f t="shared" si="947"/>
        <v/>
      </c>
      <c r="AE1947" t="str">
        <f t="shared" si="948"/>
        <v/>
      </c>
      <c r="AF1947" t="str">
        <f t="shared" si="949"/>
        <v/>
      </c>
      <c r="AG1947" t="str">
        <f t="shared" si="950"/>
        <v>"Core.SecurityDeclaration"</v>
      </c>
      <c r="AH1947" t="str">
        <f t="shared" si="951"/>
        <v>"issuedForPiece"</v>
      </c>
      <c r="AI1947" t="str">
        <f t="shared" si="952"/>
        <v>"LiveAnimals.PieceLiveAnimals"</v>
      </c>
      <c r="AJ1947" t="str">
        <f t="shared" si="953"/>
        <v>"securityDeclarations"</v>
      </c>
      <c r="AK1947" t="str">
        <f t="shared" si="954"/>
        <v>"hasMany"</v>
      </c>
      <c r="AL1947" t="str">
        <f t="shared" si="955"/>
        <v>"Core.SecurityDeclaration","issuedForPiece","LiveAnimals.PieceLiveAnimals","securityDeclarations","hasMany"</v>
      </c>
      <c r="AN1947">
        <f>COUNTIF(View_conceptual!G:G,L1947)</f>
        <v>0</v>
      </c>
      <c r="AO1947">
        <f>COUNTIF(View_conceptual!H:H,L1947)+COUNTIF(View_conceptual!I:I,N1947)</f>
        <v>0</v>
      </c>
      <c r="AQ1947" t="str">
        <f t="shared" si="956"/>
        <v/>
      </c>
      <c r="AR1947" t="str">
        <f t="shared" si="957"/>
        <v/>
      </c>
      <c r="AT1947">
        <f>COUNTIF(View_full!G:G,L1947)</f>
        <v>1</v>
      </c>
      <c r="AU1947">
        <f>COUNTIF(View_full!H:H,L1947)+COUNTIF(View_full!I:I,N1947)</f>
        <v>1</v>
      </c>
      <c r="AV1947">
        <f>COUNTIFS(Property_Manual!$A$2:$A$1206,Raw!L1947,Property_Manual!$B$2:$B$1206,Raw!M1947,Property_Manual!$C$2:$C$1206,Raw!N1947,Property_Manual!$D$2:$D$1206,Raw!O1947,Property_Manual!$F$2:$F$1206,"x")</f>
        <v>0</v>
      </c>
      <c r="AW1947" t="str">
        <f t="shared" si="958"/>
        <v/>
      </c>
      <c r="AX1947" t="str">
        <f t="shared" si="959"/>
        <v/>
      </c>
      <c r="AY1947" t="str">
        <f t="shared" si="960"/>
        <v/>
      </c>
    </row>
    <row r="1948" spans="1:51" x14ac:dyDescent="0.2">
      <c r="A1948" t="s">
        <v>1255</v>
      </c>
      <c r="B1948" t="s">
        <v>20</v>
      </c>
      <c r="C1948" t="s">
        <v>154</v>
      </c>
      <c r="D1948" t="s">
        <v>555</v>
      </c>
      <c r="E1948" t="s">
        <v>1207</v>
      </c>
      <c r="F1948" t="s">
        <v>626</v>
      </c>
      <c r="H1948" t="s">
        <v>153</v>
      </c>
      <c r="I1948" t="s">
        <v>997</v>
      </c>
      <c r="J1948" t="s">
        <v>556</v>
      </c>
      <c r="L1948" t="str">
        <f t="shared" si="930"/>
        <v>SecurityDeclaration</v>
      </c>
      <c r="M1948" t="str">
        <f t="shared" si="931"/>
        <v>issuedForPiece</v>
      </c>
      <c r="N1948" t="str">
        <f t="shared" si="932"/>
        <v>PieceDg</v>
      </c>
      <c r="O1948" t="str">
        <f t="shared" si="933"/>
        <v>securityDeclarations</v>
      </c>
      <c r="P1948" t="str">
        <f t="shared" si="934"/>
        <v/>
      </c>
      <c r="Q1948" t="str">
        <f t="shared" si="935"/>
        <v>Object</v>
      </c>
      <c r="R1948" t="str">
        <f t="shared" si="936"/>
        <v/>
      </c>
      <c r="S1948" t="str">
        <f t="shared" si="937"/>
        <v/>
      </c>
      <c r="T1948" t="str">
        <f t="shared" si="938"/>
        <v/>
      </c>
      <c r="U1948" t="str">
        <f t="shared" si="939"/>
        <v/>
      </c>
      <c r="V1948" t="str">
        <f t="shared" si="940"/>
        <v/>
      </c>
      <c r="W1948" t="str">
        <f>IF($A1948="Implicit","",COUNTIFS($C$8:C1948,C1948,$A$8:A1948,"Explicit"))</f>
        <v/>
      </c>
      <c r="X1948" t="str">
        <f t="shared" si="941"/>
        <v/>
      </c>
      <c r="Y1948" t="str">
        <f t="shared" si="942"/>
        <v/>
      </c>
      <c r="Z1948" t="str">
        <f t="shared" si="943"/>
        <v/>
      </c>
      <c r="AA1948" t="str">
        <f t="shared" si="944"/>
        <v/>
      </c>
      <c r="AB1948" t="str">
        <f t="shared" si="945"/>
        <v/>
      </c>
      <c r="AC1948" t="str">
        <f t="shared" si="946"/>
        <v/>
      </c>
      <c r="AD1948" t="str">
        <f t="shared" si="947"/>
        <v/>
      </c>
      <c r="AE1948" t="str">
        <f t="shared" si="948"/>
        <v/>
      </c>
      <c r="AF1948" t="str">
        <f t="shared" si="949"/>
        <v/>
      </c>
      <c r="AG1948" t="str">
        <f t="shared" si="950"/>
        <v>"Core.SecurityDeclaration"</v>
      </c>
      <c r="AH1948" t="str">
        <f t="shared" si="951"/>
        <v>"issuedForPiece"</v>
      </c>
      <c r="AI1948" t="str">
        <f t="shared" si="952"/>
        <v>"DG.PieceDg"</v>
      </c>
      <c r="AJ1948" t="str">
        <f t="shared" si="953"/>
        <v>"securityDeclarations"</v>
      </c>
      <c r="AK1948" t="str">
        <f t="shared" si="954"/>
        <v>"hasMany"</v>
      </c>
      <c r="AL1948" t="str">
        <f t="shared" si="955"/>
        <v>"Core.SecurityDeclaration","issuedForPiece","DG.PieceDg","securityDeclarations","hasMany"</v>
      </c>
      <c r="AN1948">
        <f>COUNTIF(View_conceptual!G:G,L1948)</f>
        <v>0</v>
      </c>
      <c r="AO1948">
        <f>COUNTIF(View_conceptual!H:H,L1948)+COUNTIF(View_conceptual!I:I,N1948)</f>
        <v>0</v>
      </c>
      <c r="AQ1948" t="str">
        <f t="shared" si="956"/>
        <v/>
      </c>
      <c r="AR1948" t="str">
        <f t="shared" si="957"/>
        <v/>
      </c>
      <c r="AT1948">
        <f>COUNTIF(View_full!G:G,L1948)</f>
        <v>1</v>
      </c>
      <c r="AU1948">
        <f>COUNTIF(View_full!H:H,L1948)+COUNTIF(View_full!I:I,N1948)</f>
        <v>1</v>
      </c>
      <c r="AV1948">
        <f>COUNTIFS(Property_Manual!$A$2:$A$1206,Raw!L1948,Property_Manual!$B$2:$B$1206,Raw!M1948,Property_Manual!$C$2:$C$1206,Raw!N1948,Property_Manual!$D$2:$D$1206,Raw!O1948,Property_Manual!$F$2:$F$1206,"x")</f>
        <v>0</v>
      </c>
      <c r="AW1948" t="str">
        <f t="shared" si="958"/>
        <v/>
      </c>
      <c r="AX1948" t="str">
        <f t="shared" si="959"/>
        <v/>
      </c>
      <c r="AY1948" t="str">
        <f t="shared" si="960"/>
        <v/>
      </c>
    </row>
    <row r="1949" spans="1:51" x14ac:dyDescent="0.2">
      <c r="A1949" t="s">
        <v>1255</v>
      </c>
      <c r="B1949" t="s">
        <v>20</v>
      </c>
      <c r="C1949" t="s">
        <v>154</v>
      </c>
      <c r="D1949" t="s">
        <v>1004</v>
      </c>
      <c r="E1949" t="s">
        <v>49</v>
      </c>
      <c r="F1949" t="s">
        <v>926</v>
      </c>
      <c r="G1949">
        <v>1</v>
      </c>
      <c r="I1949" t="s">
        <v>997</v>
      </c>
      <c r="J1949" t="s">
        <v>1005</v>
      </c>
      <c r="L1949" t="str">
        <f t="shared" si="930"/>
        <v>SecurityDeclaration</v>
      </c>
      <c r="M1949" t="str">
        <f t="shared" si="931"/>
        <v>receivedFrom</v>
      </c>
      <c r="N1949" t="str">
        <f t="shared" si="932"/>
        <v>RegulatedEntity</v>
      </c>
      <c r="O1949" t="str">
        <f t="shared" si="933"/>
        <v/>
      </c>
      <c r="P1949" t="str">
        <f t="shared" si="934"/>
        <v/>
      </c>
      <c r="Q1949" t="str">
        <f t="shared" si="935"/>
        <v>Object</v>
      </c>
      <c r="R1949" t="str">
        <f t="shared" si="936"/>
        <v/>
      </c>
      <c r="S1949" t="str">
        <f t="shared" si="937"/>
        <v/>
      </c>
      <c r="T1949" t="str">
        <f t="shared" si="938"/>
        <v/>
      </c>
      <c r="U1949" t="str">
        <f t="shared" si="939"/>
        <v/>
      </c>
      <c r="V1949" t="str">
        <f t="shared" si="940"/>
        <v/>
      </c>
      <c r="W1949" t="str">
        <f>IF($A1949="Implicit","",COUNTIFS($C$8:C1949,C1949,$A$8:A1949,"Explicit"))</f>
        <v/>
      </c>
      <c r="X1949" t="str">
        <f t="shared" si="941"/>
        <v/>
      </c>
      <c r="Y1949" t="str">
        <f t="shared" si="942"/>
        <v/>
      </c>
      <c r="Z1949" t="str">
        <f t="shared" si="943"/>
        <v/>
      </c>
      <c r="AA1949" t="str">
        <f t="shared" si="944"/>
        <v/>
      </c>
      <c r="AB1949" t="str">
        <f t="shared" si="945"/>
        <v/>
      </c>
      <c r="AC1949" t="str">
        <f t="shared" si="946"/>
        <v/>
      </c>
      <c r="AD1949" t="str">
        <f t="shared" si="947"/>
        <v/>
      </c>
      <c r="AE1949" t="str">
        <f t="shared" si="948"/>
        <v/>
      </c>
      <c r="AF1949" t="str">
        <f t="shared" si="949"/>
        <v/>
      </c>
      <c r="AG1949" t="str">
        <f t="shared" si="950"/>
        <v>"Core.SecurityDeclaration"</v>
      </c>
      <c r="AH1949" t="str">
        <f t="shared" si="951"/>
        <v>"receivedFrom"</v>
      </c>
      <c r="AI1949" t="str">
        <f t="shared" si="952"/>
        <v>"Embedded.RegulatedEntity"</v>
      </c>
      <c r="AJ1949" t="str">
        <f t="shared" si="953"/>
        <v>""</v>
      </c>
      <c r="AK1949" t="str">
        <f t="shared" si="954"/>
        <v>"hasOne"</v>
      </c>
      <c r="AL1949" t="str">
        <f t="shared" si="955"/>
        <v>"Core.SecurityDeclaration","receivedFrom","Embedded.RegulatedEntity","","hasOne"</v>
      </c>
      <c r="AN1949">
        <f>COUNTIF(View_conceptual!G:G,L1949)</f>
        <v>0</v>
      </c>
      <c r="AO1949">
        <f>COUNTIF(View_conceptual!H:H,L1949)+COUNTIF(View_conceptual!I:I,N1949)</f>
        <v>0</v>
      </c>
      <c r="AQ1949" t="str">
        <f t="shared" si="956"/>
        <v/>
      </c>
      <c r="AR1949" t="str">
        <f t="shared" si="957"/>
        <v/>
      </c>
      <c r="AT1949">
        <f>COUNTIF(View_full!G:G,L1949)</f>
        <v>1</v>
      </c>
      <c r="AU1949">
        <f>COUNTIF(View_full!H:H,L1949)+COUNTIF(View_full!I:I,N1949)</f>
        <v>2</v>
      </c>
      <c r="AV1949">
        <f>COUNTIFS(Property_Manual!$A$2:$A$1206,Raw!L1949,Property_Manual!$B$2:$B$1206,Raw!M1949,Property_Manual!$C$2:$C$1206,Raw!N1949,Property_Manual!$D$2:$D$1206,Raw!O1949,Property_Manual!$F$2:$F$1206,"x")</f>
        <v>1</v>
      </c>
      <c r="AW1949" t="str">
        <f t="shared" si="958"/>
        <v/>
      </c>
      <c r="AX1949" t="str">
        <f t="shared" si="959"/>
        <v>"Core.SecurityDeclaration","receivedFrom","Embedded.RegulatedEntity","","hasOne"</v>
      </c>
      <c r="AY1949" t="str">
        <f t="shared" si="960"/>
        <v>"Core.SecurityDeclaration","receivedFrom","Embedded.RegulatedEntity","","hasOne"</v>
      </c>
    </row>
    <row r="1950" spans="1:51" x14ac:dyDescent="0.2">
      <c r="A1950" t="s">
        <v>1255</v>
      </c>
      <c r="B1950" t="s">
        <v>20</v>
      </c>
      <c r="C1950" t="s">
        <v>154</v>
      </c>
      <c r="D1950" t="s">
        <v>1008</v>
      </c>
      <c r="E1950" t="s">
        <v>49</v>
      </c>
      <c r="F1950" t="s">
        <v>926</v>
      </c>
      <c r="G1950">
        <v>1</v>
      </c>
      <c r="I1950" t="s">
        <v>997</v>
      </c>
      <c r="J1950" t="s">
        <v>1009</v>
      </c>
      <c r="L1950" t="str">
        <f t="shared" si="930"/>
        <v>SecurityDeclaration</v>
      </c>
      <c r="M1950" t="str">
        <f t="shared" si="931"/>
        <v>regulatedEntityIssuer</v>
      </c>
      <c r="N1950" t="str">
        <f t="shared" si="932"/>
        <v>RegulatedEntity</v>
      </c>
      <c r="O1950" t="str">
        <f t="shared" si="933"/>
        <v/>
      </c>
      <c r="P1950" t="str">
        <f t="shared" si="934"/>
        <v/>
      </c>
      <c r="Q1950" t="str">
        <f t="shared" si="935"/>
        <v>Object</v>
      </c>
      <c r="R1950" t="str">
        <f t="shared" si="936"/>
        <v/>
      </c>
      <c r="S1950" t="str">
        <f t="shared" si="937"/>
        <v/>
      </c>
      <c r="T1950" t="str">
        <f t="shared" si="938"/>
        <v/>
      </c>
      <c r="U1950" t="str">
        <f t="shared" si="939"/>
        <v/>
      </c>
      <c r="V1950" t="str">
        <f t="shared" si="940"/>
        <v/>
      </c>
      <c r="W1950" t="str">
        <f>IF($A1950="Implicit","",COUNTIFS($C$8:C1950,C1950,$A$8:A1950,"Explicit"))</f>
        <v/>
      </c>
      <c r="X1950" t="str">
        <f t="shared" si="941"/>
        <v/>
      </c>
      <c r="Y1950" t="str">
        <f t="shared" si="942"/>
        <v/>
      </c>
      <c r="Z1950" t="str">
        <f t="shared" si="943"/>
        <v/>
      </c>
      <c r="AA1950" t="str">
        <f t="shared" si="944"/>
        <v/>
      </c>
      <c r="AB1950" t="str">
        <f t="shared" si="945"/>
        <v/>
      </c>
      <c r="AC1950" t="str">
        <f t="shared" si="946"/>
        <v/>
      </c>
      <c r="AD1950" t="str">
        <f t="shared" si="947"/>
        <v/>
      </c>
      <c r="AE1950" t="str">
        <f t="shared" si="948"/>
        <v/>
      </c>
      <c r="AF1950" t="str">
        <f t="shared" si="949"/>
        <v/>
      </c>
      <c r="AG1950" t="str">
        <f t="shared" si="950"/>
        <v>"Core.SecurityDeclaration"</v>
      </c>
      <c r="AH1950" t="str">
        <f t="shared" si="951"/>
        <v>"regulatedEntityIssuer"</v>
      </c>
      <c r="AI1950" t="str">
        <f t="shared" si="952"/>
        <v>"Embedded.RegulatedEntity"</v>
      </c>
      <c r="AJ1950" t="str">
        <f t="shared" si="953"/>
        <v>""</v>
      </c>
      <c r="AK1950" t="str">
        <f t="shared" si="954"/>
        <v>"hasOne"</v>
      </c>
      <c r="AL1950" t="str">
        <f t="shared" si="955"/>
        <v>"Core.SecurityDeclaration","regulatedEntityIssuer","Embedded.RegulatedEntity","","hasOne"</v>
      </c>
      <c r="AN1950">
        <f>COUNTIF(View_conceptual!G:G,L1950)</f>
        <v>0</v>
      </c>
      <c r="AO1950">
        <f>COUNTIF(View_conceptual!H:H,L1950)+COUNTIF(View_conceptual!I:I,N1950)</f>
        <v>0</v>
      </c>
      <c r="AQ1950" t="str">
        <f t="shared" si="956"/>
        <v/>
      </c>
      <c r="AR1950" t="str">
        <f t="shared" si="957"/>
        <v/>
      </c>
      <c r="AT1950">
        <f>COUNTIF(View_full!G:G,L1950)</f>
        <v>1</v>
      </c>
      <c r="AU1950">
        <f>COUNTIF(View_full!H:H,L1950)+COUNTIF(View_full!I:I,N1950)</f>
        <v>2</v>
      </c>
      <c r="AV1950">
        <f>COUNTIFS(Property_Manual!$A$2:$A$1206,Raw!L1950,Property_Manual!$B$2:$B$1206,Raw!M1950,Property_Manual!$C$2:$C$1206,Raw!N1950,Property_Manual!$D$2:$D$1206,Raw!O1950,Property_Manual!$F$2:$F$1206,"x")</f>
        <v>1</v>
      </c>
      <c r="AW1950" t="str">
        <f t="shared" si="958"/>
        <v/>
      </c>
      <c r="AX1950" t="str">
        <f t="shared" si="959"/>
        <v>"Core.SecurityDeclaration","regulatedEntityIssuer","Embedded.RegulatedEntity","","hasOne"</v>
      </c>
      <c r="AY1950" t="str">
        <f t="shared" si="960"/>
        <v>"Core.SecurityDeclaration","regulatedEntityIssuer","Embedded.RegulatedEntity","","hasOne"</v>
      </c>
    </row>
    <row r="1951" spans="1:51" x14ac:dyDescent="0.2">
      <c r="A1951" t="s">
        <v>1255</v>
      </c>
      <c r="B1951" t="s">
        <v>20</v>
      </c>
      <c r="C1951" t="s">
        <v>154</v>
      </c>
      <c r="D1951" t="s">
        <v>1012</v>
      </c>
      <c r="E1951" t="s">
        <v>1197</v>
      </c>
      <c r="F1951" t="s">
        <v>2235</v>
      </c>
      <c r="G1951">
        <v>1</v>
      </c>
      <c r="I1951" t="s">
        <v>997</v>
      </c>
      <c r="J1951" t="s">
        <v>1013</v>
      </c>
      <c r="L1951" t="str">
        <f t="shared" si="930"/>
        <v>SecurityDeclaration</v>
      </c>
      <c r="M1951" t="str">
        <f t="shared" si="931"/>
        <v>securityStatus</v>
      </c>
      <c r="N1951" t="str">
        <f t="shared" si="932"/>
        <v>SecurityStatus</v>
      </c>
      <c r="O1951" t="str">
        <f t="shared" si="933"/>
        <v/>
      </c>
      <c r="P1951" t="str">
        <f t="shared" si="934"/>
        <v/>
      </c>
      <c r="Q1951" t="str">
        <f t="shared" si="935"/>
        <v>Object</v>
      </c>
      <c r="R1951" t="str">
        <f t="shared" si="936"/>
        <v/>
      </c>
      <c r="S1951" t="str">
        <f t="shared" si="937"/>
        <v/>
      </c>
      <c r="T1951" t="str">
        <f t="shared" si="938"/>
        <v/>
      </c>
      <c r="U1951" t="str">
        <f t="shared" si="939"/>
        <v/>
      </c>
      <c r="V1951" t="str">
        <f t="shared" si="940"/>
        <v/>
      </c>
      <c r="W1951" t="str">
        <f>IF($A1951="Implicit","",COUNTIFS($C$8:C1951,C1951,$A$8:A1951,"Explicit"))</f>
        <v/>
      </c>
      <c r="X1951" t="str">
        <f t="shared" si="941"/>
        <v/>
      </c>
      <c r="Y1951" t="str">
        <f t="shared" si="942"/>
        <v/>
      </c>
      <c r="Z1951" t="str">
        <f t="shared" si="943"/>
        <v/>
      </c>
      <c r="AA1951" t="str">
        <f t="shared" si="944"/>
        <v/>
      </c>
      <c r="AB1951" t="str">
        <f t="shared" si="945"/>
        <v/>
      </c>
      <c r="AC1951" t="str">
        <f t="shared" si="946"/>
        <v/>
      </c>
      <c r="AD1951" t="str">
        <f t="shared" si="947"/>
        <v/>
      </c>
      <c r="AE1951" t="str">
        <f t="shared" si="948"/>
        <v/>
      </c>
      <c r="AF1951" t="str">
        <f t="shared" si="949"/>
        <v/>
      </c>
      <c r="AG1951" t="str">
        <f t="shared" si="950"/>
        <v>"Core.SecurityDeclaration"</v>
      </c>
      <c r="AH1951" t="str">
        <f t="shared" si="951"/>
        <v>"securityStatus"</v>
      </c>
      <c r="AI1951" t="str">
        <f t="shared" si="952"/>
        <v>"CodeList.SecurityStatus"</v>
      </c>
      <c r="AJ1951" t="str">
        <f t="shared" si="953"/>
        <v>""</v>
      </c>
      <c r="AK1951" t="str">
        <f t="shared" si="954"/>
        <v>"hasOne"</v>
      </c>
      <c r="AL1951" t="str">
        <f t="shared" si="955"/>
        <v>"Core.SecurityDeclaration","securityStatus","CodeList.SecurityStatus","","hasOne"</v>
      </c>
      <c r="AN1951">
        <f>COUNTIF(View_conceptual!G:G,L1951)</f>
        <v>0</v>
      </c>
      <c r="AO1951">
        <f>COUNTIF(View_conceptual!H:H,L1951)+COUNTIF(View_conceptual!I:I,N1951)</f>
        <v>0</v>
      </c>
      <c r="AQ1951" t="str">
        <f t="shared" si="956"/>
        <v/>
      </c>
      <c r="AR1951" t="str">
        <f t="shared" si="957"/>
        <v/>
      </c>
      <c r="AT1951">
        <f>COUNTIF(View_full!G:G,L1951)</f>
        <v>1</v>
      </c>
      <c r="AU1951">
        <f>COUNTIF(View_full!H:H,L1951)+COUNTIF(View_full!I:I,N1951)</f>
        <v>1</v>
      </c>
      <c r="AV1951">
        <f>COUNTIFS(Property_Manual!$A$2:$A$1206,Raw!L1951,Property_Manual!$B$2:$B$1206,Raw!M1951,Property_Manual!$C$2:$C$1206,Raw!N1951,Property_Manual!$D$2:$D$1206,Raw!O1951,Property_Manual!$F$2:$F$1206,"x")</f>
        <v>0</v>
      </c>
      <c r="AW1951" t="str">
        <f t="shared" si="958"/>
        <v/>
      </c>
      <c r="AX1951" t="str">
        <f t="shared" si="959"/>
        <v/>
      </c>
      <c r="AY1951" t="str">
        <f t="shared" si="960"/>
        <v/>
      </c>
    </row>
    <row r="1952" spans="1:51" x14ac:dyDescent="0.2">
      <c r="A1952" t="s">
        <v>1254</v>
      </c>
      <c r="B1952" t="s">
        <v>20</v>
      </c>
      <c r="C1952" t="s">
        <v>154</v>
      </c>
      <c r="D1952" t="s">
        <v>40</v>
      </c>
      <c r="E1952" t="s">
        <v>1212</v>
      </c>
      <c r="F1952" t="s">
        <v>41</v>
      </c>
      <c r="I1952" t="s">
        <v>997</v>
      </c>
      <c r="J1952" t="s">
        <v>42</v>
      </c>
      <c r="L1952" t="str">
        <f t="shared" si="930"/>
        <v>SecurityDeclaration</v>
      </c>
      <c r="M1952" t="str">
        <f t="shared" si="931"/>
        <v>events</v>
      </c>
      <c r="N1952" t="str">
        <f t="shared" si="932"/>
        <v>LogisticsEvent</v>
      </c>
      <c r="O1952" t="str">
        <f t="shared" si="933"/>
        <v/>
      </c>
      <c r="P1952" t="str">
        <f t="shared" si="934"/>
        <v/>
      </c>
      <c r="Q1952" t="str">
        <f t="shared" si="935"/>
        <v>Object</v>
      </c>
      <c r="R1952" t="str">
        <f t="shared" si="936"/>
        <v>"Core"</v>
      </c>
      <c r="S1952" t="str">
        <f t="shared" si="937"/>
        <v>"SecurityDeclaration"</v>
      </c>
      <c r="T1952" t="str">
        <f t="shared" si="938"/>
        <v>"events"</v>
      </c>
      <c r="U1952" t="str">
        <f t="shared" si="939"/>
        <v>"Event"</v>
      </c>
      <c r="V1952" t="str">
        <f t="shared" si="940"/>
        <v>"LogisticsEvent"</v>
      </c>
      <c r="W1952">
        <f>IF($A1952="Implicit","",COUNTIFS($C$8:C1952,C1952,$A$8:A1952,"Explicit"))</f>
        <v>8</v>
      </c>
      <c r="X1952" t="str">
        <f t="shared" si="941"/>
        <v>"Security declaration details"</v>
      </c>
      <c r="Y1952" t="str">
        <f t="shared" si="942"/>
        <v>"Events object"</v>
      </c>
      <c r="Z1952" t="str">
        <f t="shared" si="943"/>
        <v>"true"</v>
      </c>
      <c r="AA1952" t="str">
        <f t="shared" si="944"/>
        <v>"false"</v>
      </c>
      <c r="AB1952" t="str">
        <f t="shared" si="945"/>
        <v>""</v>
      </c>
      <c r="AC1952" t="str">
        <f t="shared" si="946"/>
        <v>"https://onerecord.iata.org/ns/cargo#SecurityDeclaration"</v>
      </c>
      <c r="AD1952" t="str">
        <f t="shared" si="947"/>
        <v>"https://onerecord.iata.org/ns/cargo#events"</v>
      </c>
      <c r="AE1952" t="str">
        <f t="shared" si="948"/>
        <v>"https://onerecord.iata.org/ns/cargo#LogisticsEvent"</v>
      </c>
      <c r="AF1952" t="str">
        <f t="shared" si="949"/>
        <v>"Core","SecurityDeclaration","events","Event","LogisticsEvent",8,"Security declaration details","Events object","true","false","","https://onerecord.iata.org/ns/cargo#SecurityDeclaration","https://onerecord.iata.org/ns/cargo#events","https://onerecord.iata.org/ns/cargo#LogisticsEvent"</v>
      </c>
      <c r="AG1952" t="str">
        <f t="shared" si="950"/>
        <v>"Core.SecurityDeclaration"</v>
      </c>
      <c r="AH1952" t="str">
        <f t="shared" si="951"/>
        <v>"events"</v>
      </c>
      <c r="AI1952" t="str">
        <f t="shared" si="952"/>
        <v>"Event.LogisticsEvent"</v>
      </c>
      <c r="AJ1952" t="str">
        <f t="shared" si="953"/>
        <v>""</v>
      </c>
      <c r="AK1952" t="str">
        <f t="shared" si="954"/>
        <v>"hasMany"</v>
      </c>
      <c r="AL1952" t="str">
        <f t="shared" si="955"/>
        <v>"Core.SecurityDeclaration","events","Event.LogisticsEvent","","hasMany"</v>
      </c>
      <c r="AN1952">
        <f>COUNTIF(View_conceptual!G:G,L1952)</f>
        <v>0</v>
      </c>
      <c r="AO1952">
        <f>COUNTIF(View_conceptual!H:H,L1952)+COUNTIF(View_conceptual!I:I,N1952)</f>
        <v>0</v>
      </c>
      <c r="AQ1952" t="str">
        <f t="shared" si="956"/>
        <v/>
      </c>
      <c r="AR1952" t="str">
        <f t="shared" si="957"/>
        <v/>
      </c>
      <c r="AT1952">
        <f>COUNTIF(View_full!G:G,L1952)</f>
        <v>1</v>
      </c>
      <c r="AU1952">
        <f>COUNTIF(View_full!H:H,L1952)+COUNTIF(View_full!I:I,N1952)</f>
        <v>1</v>
      </c>
      <c r="AV1952">
        <f>COUNTIFS(Property_Manual!$A$2:$A$1206,Raw!L1952,Property_Manual!$B$2:$B$1206,Raw!M1952,Property_Manual!$C$2:$C$1206,Raw!N1952,Property_Manual!$D$2:$D$1206,Raw!O1952,Property_Manual!$F$2:$F$1206,"x")</f>
        <v>0</v>
      </c>
      <c r="AW1952" t="str">
        <f t="shared" si="958"/>
        <v>"Core","SecurityDeclaration","events","Event","LogisticsEvent",8,"Security declaration details","Events object","true","false","","https://onerecord.iata.org/ns/cargo#SecurityDeclaration","https://onerecord.iata.org/ns/cargo#events","https://onerecord.iata.org/ns/cargo#LogisticsEvent"</v>
      </c>
      <c r="AX1952" t="str">
        <f t="shared" si="959"/>
        <v/>
      </c>
      <c r="AY1952" t="str">
        <f t="shared" si="960"/>
        <v/>
      </c>
    </row>
    <row r="1953" spans="1:51" x14ac:dyDescent="0.2">
      <c r="A1953" t="s">
        <v>1254</v>
      </c>
      <c r="B1953" t="s">
        <v>20</v>
      </c>
      <c r="C1953" t="s">
        <v>154</v>
      </c>
      <c r="D1953" t="s">
        <v>46</v>
      </c>
      <c r="F1953" t="s">
        <v>47</v>
      </c>
      <c r="G1953">
        <v>1</v>
      </c>
      <c r="I1953" t="s">
        <v>997</v>
      </c>
      <c r="J1953" t="s">
        <v>48</v>
      </c>
      <c r="L1953" t="str">
        <f t="shared" si="930"/>
        <v>SecurityDeclaration</v>
      </c>
      <c r="M1953" t="str">
        <f t="shared" si="931"/>
        <v>skeletonIndicator</v>
      </c>
      <c r="N1953" t="str">
        <f t="shared" si="932"/>
        <v>boolean</v>
      </c>
      <c r="O1953" t="str">
        <f t="shared" si="933"/>
        <v/>
      </c>
      <c r="P1953" t="str">
        <f t="shared" si="934"/>
        <v/>
      </c>
      <c r="Q1953" t="str">
        <f t="shared" si="935"/>
        <v>Object</v>
      </c>
      <c r="R1953" t="str">
        <f t="shared" si="936"/>
        <v>"Core"</v>
      </c>
      <c r="S1953" t="str">
        <f t="shared" si="937"/>
        <v>"SecurityDeclaration"</v>
      </c>
      <c r="T1953" t="str">
        <f t="shared" si="938"/>
        <v>"skeletonIndicator"</v>
      </c>
      <c r="U1953" t="str">
        <f t="shared" si="939"/>
        <v>""</v>
      </c>
      <c r="V1953" t="str">
        <f t="shared" si="940"/>
        <v>"boolean"</v>
      </c>
      <c r="W1953">
        <f>IF($A1953="Implicit","",COUNTIFS($C$8:C1953,C1953,$A$8:A1953,"Explicit"))</f>
        <v>9</v>
      </c>
      <c r="X1953" t="str">
        <f t="shared" si="941"/>
        <v>"Security declaration details"</v>
      </c>
      <c r="Y1953" t="str">
        <f t="shared" si="942"/>
        <v>"Indicator whether a logistics object is a skeleton object"</v>
      </c>
      <c r="Z1953" t="str">
        <f t="shared" si="943"/>
        <v>"false"</v>
      </c>
      <c r="AA1953" t="str">
        <f t="shared" si="944"/>
        <v>"false"</v>
      </c>
      <c r="AB1953" t="str">
        <f t="shared" si="945"/>
        <v>""</v>
      </c>
      <c r="AC1953" t="str">
        <f t="shared" si="946"/>
        <v>"https://onerecord.iata.org/ns/cargo#SecurityDeclaration"</v>
      </c>
      <c r="AD1953" t="str">
        <f t="shared" si="947"/>
        <v>"https://onerecord.iata.org/ns/cargo#skeletonIndicator"</v>
      </c>
      <c r="AE1953" t="str">
        <f t="shared" si="948"/>
        <v>"http://www.w3.org/2001/XMLSchema#boolean"</v>
      </c>
      <c r="AF1953" t="str">
        <f t="shared" si="949"/>
        <v>"Core","SecurityDeclaration","skeletonIndicator","","boolean",9,"Security declaration details","Indicator whether a logistics object is a skeleton object","false","false","","https://onerecord.iata.org/ns/cargo#SecurityDeclaration","https://onerecord.iata.org/ns/cargo#skeletonIndicator","http://www.w3.org/2001/XMLSchema#boolean"</v>
      </c>
      <c r="AG1953" t="str">
        <f t="shared" si="950"/>
        <v>"Core.SecurityDeclaration"</v>
      </c>
      <c r="AH1953" t="str">
        <f t="shared" si="951"/>
        <v>"skeletonIndicator"</v>
      </c>
      <c r="AI1953" t="str">
        <f t="shared" si="952"/>
        <v>".boolean"</v>
      </c>
      <c r="AJ1953" t="str">
        <f t="shared" si="953"/>
        <v>""</v>
      </c>
      <c r="AK1953" t="str">
        <f t="shared" si="954"/>
        <v>"hasOne"</v>
      </c>
      <c r="AL1953" t="str">
        <f t="shared" si="955"/>
        <v>"Core.SecurityDeclaration","skeletonIndicator",".boolean","","hasOne"</v>
      </c>
      <c r="AN1953">
        <f>COUNTIF(View_conceptual!G:G,L1953)</f>
        <v>0</v>
      </c>
      <c r="AO1953">
        <f>COUNTIF(View_conceptual!H:H,L1953)+COUNTIF(View_conceptual!I:I,N1953)</f>
        <v>0</v>
      </c>
      <c r="AQ1953" t="str">
        <f t="shared" si="956"/>
        <v/>
      </c>
      <c r="AR1953" t="str">
        <f t="shared" si="957"/>
        <v/>
      </c>
      <c r="AT1953">
        <f>COUNTIF(View_full!G:G,L1953)</f>
        <v>1</v>
      </c>
      <c r="AU1953">
        <f>COUNTIF(View_full!H:H,L1953)+COUNTIF(View_full!I:I,N1953)</f>
        <v>1</v>
      </c>
      <c r="AV1953">
        <f>COUNTIFS(Property_Manual!$A$2:$A$1206,Raw!L1953,Property_Manual!$B$2:$B$1206,Raw!M1953,Property_Manual!$C$2:$C$1206,Raw!N1953,Property_Manual!$D$2:$D$1206,Raw!O1953,Property_Manual!$F$2:$F$1206,"x")</f>
        <v>0</v>
      </c>
      <c r="AW1953" t="str">
        <f t="shared" si="958"/>
        <v>"Core","SecurityDeclaration","skeletonIndicator","","boolean",9,"Security declaration details","Indicator whether a logistics object is a skeleton object","false","false","","https://onerecord.iata.org/ns/cargo#SecurityDeclaration","https://onerecord.iata.org/ns/cargo#skeletonIndicator","http://www.w3.org/2001/XMLSchema#boolean"</v>
      </c>
      <c r="AX1953" t="str">
        <f t="shared" si="959"/>
        <v/>
      </c>
      <c r="AY1953" t="str">
        <f t="shared" si="960"/>
        <v/>
      </c>
    </row>
    <row r="1954" spans="1:51" x14ac:dyDescent="0.2">
      <c r="A1954" t="s">
        <v>1254</v>
      </c>
      <c r="B1954" t="s">
        <v>20</v>
      </c>
      <c r="C1954" t="s">
        <v>154</v>
      </c>
      <c r="D1954" t="s">
        <v>998</v>
      </c>
      <c r="E1954" t="s">
        <v>1197</v>
      </c>
      <c r="F1954" t="s">
        <v>2236</v>
      </c>
      <c r="I1954" t="s">
        <v>997</v>
      </c>
      <c r="J1954" t="s">
        <v>999</v>
      </c>
      <c r="L1954" t="str">
        <f t="shared" si="930"/>
        <v>SecurityDeclaration</v>
      </c>
      <c r="M1954" t="str">
        <f t="shared" si="931"/>
        <v>groundsForExemption</v>
      </c>
      <c r="N1954" t="str">
        <f t="shared" si="932"/>
        <v>ScreeningExemption</v>
      </c>
      <c r="O1954" t="str">
        <f t="shared" si="933"/>
        <v/>
      </c>
      <c r="P1954" t="str">
        <f t="shared" si="934"/>
        <v/>
      </c>
      <c r="Q1954" t="str">
        <f t="shared" si="935"/>
        <v>Object</v>
      </c>
      <c r="R1954" t="str">
        <f t="shared" si="936"/>
        <v>"Core"</v>
      </c>
      <c r="S1954" t="str">
        <f t="shared" si="937"/>
        <v>"SecurityDeclaration"</v>
      </c>
      <c r="T1954" t="str">
        <f t="shared" si="938"/>
        <v>"groundsForExemption"</v>
      </c>
      <c r="U1954" t="str">
        <f t="shared" si="939"/>
        <v>"CodeList"</v>
      </c>
      <c r="V1954" t="str">
        <f t="shared" si="940"/>
        <v>"ScreeningExemption"</v>
      </c>
      <c r="W1954">
        <f>IF($A1954="Implicit","",COUNTIFS($C$8:C1954,C1954,$A$8:A1954,"Explicit"))</f>
        <v>10</v>
      </c>
      <c r="X1954" t="str">
        <f t="shared" si="941"/>
        <v>"Security declaration details"</v>
      </c>
      <c r="Y1954" t="str">
        <f t="shared" si="942"/>
        <v>"Exemption code - e.g. BIOM- Bio-Medical Samples SMUS - small undersized shipments MAIL - mail BIOM - bio-medical samples DIPL - diplomatic bags or diplomatic mail LFSM - life-saving materials NUCL - nuclear materials TRNS - transfer or transshipment"</v>
      </c>
      <c r="Z1954" t="str">
        <f t="shared" si="943"/>
        <v>"true"</v>
      </c>
      <c r="AA1954" t="str">
        <f t="shared" si="944"/>
        <v>"true"</v>
      </c>
      <c r="AB1954" t="str">
        <f t="shared" si="945"/>
        <v>""</v>
      </c>
      <c r="AC1954" t="str">
        <f t="shared" si="946"/>
        <v>"https://onerecord.iata.org/ns/cargo#SecurityDeclaration"</v>
      </c>
      <c r="AD1954" t="str">
        <f t="shared" si="947"/>
        <v>"https://onerecord.iata.org/ns/cargo#groundsForExemption"</v>
      </c>
      <c r="AE1954" t="str">
        <f t="shared" si="948"/>
        <v>"https://onerecord.iata.org/ns/code-lists/ScreeningExemption"</v>
      </c>
      <c r="AF1954" t="str">
        <f t="shared" si="949"/>
        <v>"Core","SecurityDeclaration","groundsForExemption","CodeList","ScreeningExemption",10,"Security declaration details","Exemption code - e.g. BIOM- Bio-Medical Samples SMUS - small undersized shipments MAIL - mail BIOM - bio-medical samples DIPL - diplomatic bags or diplomatic mail LFSM - life-saving materials NUCL - nuclear materials TRNS - transfer or transshipment","true","true","","https://onerecord.iata.org/ns/cargo#SecurityDeclaration","https://onerecord.iata.org/ns/cargo#groundsForExemption","https://onerecord.iata.org/ns/code-lists/ScreeningExemption"</v>
      </c>
      <c r="AG1954" t="str">
        <f t="shared" si="950"/>
        <v>"Core.SecurityDeclaration"</v>
      </c>
      <c r="AH1954" t="str">
        <f t="shared" si="951"/>
        <v>"groundsForExemption"</v>
      </c>
      <c r="AI1954" t="str">
        <f t="shared" si="952"/>
        <v>"CodeList.ScreeningExemption"</v>
      </c>
      <c r="AJ1954" t="str">
        <f t="shared" si="953"/>
        <v>""</v>
      </c>
      <c r="AK1954" t="str">
        <f t="shared" si="954"/>
        <v>"hasMany"</v>
      </c>
      <c r="AL1954" t="str">
        <f t="shared" si="955"/>
        <v>"Core.SecurityDeclaration","groundsForExemption","CodeList.ScreeningExemption","","hasMany"</v>
      </c>
      <c r="AN1954">
        <f>COUNTIF(View_conceptual!G:G,L1954)</f>
        <v>0</v>
      </c>
      <c r="AO1954">
        <f>COUNTIF(View_conceptual!H:H,L1954)+COUNTIF(View_conceptual!I:I,N1954)</f>
        <v>0</v>
      </c>
      <c r="AQ1954" t="str">
        <f t="shared" si="956"/>
        <v/>
      </c>
      <c r="AR1954" t="str">
        <f t="shared" si="957"/>
        <v/>
      </c>
      <c r="AT1954">
        <f>COUNTIF(View_full!G:G,L1954)</f>
        <v>1</v>
      </c>
      <c r="AU1954">
        <f>COUNTIF(View_full!H:H,L1954)+COUNTIF(View_full!I:I,N1954)</f>
        <v>1</v>
      </c>
      <c r="AV1954">
        <f>COUNTIFS(Property_Manual!$A$2:$A$1206,Raw!L1954,Property_Manual!$B$2:$B$1206,Raw!M1954,Property_Manual!$C$2:$C$1206,Raw!N1954,Property_Manual!$D$2:$D$1206,Raw!O1954,Property_Manual!$F$2:$F$1206,"x")</f>
        <v>0</v>
      </c>
      <c r="AW1954" t="str">
        <f t="shared" si="958"/>
        <v>"Core","SecurityDeclaration","groundsForExemption","CodeList","ScreeningExemption",10,"Security declaration details","Exemption code - e.g. BIOM- Bio-Medical Samples SMUS - small undersized shipments MAIL - mail BIOM - bio-medical samples DIPL - diplomatic bags or diplomatic mail LFSM - life-saving materials NUCL - nuclear materials TRNS - transfer or transshipment","true","true","","https://onerecord.iata.org/ns/cargo#SecurityDeclaration","https://onerecord.iata.org/ns/cargo#groundsForExemption","https://onerecord.iata.org/ns/code-lists/ScreeningExemption"</v>
      </c>
      <c r="AX1954" t="str">
        <f t="shared" si="959"/>
        <v/>
      </c>
      <c r="AY1954" t="str">
        <f t="shared" si="960"/>
        <v/>
      </c>
    </row>
    <row r="1955" spans="1:51" x14ac:dyDescent="0.2">
      <c r="A1955" t="s">
        <v>1254</v>
      </c>
      <c r="B1955" t="s">
        <v>20</v>
      </c>
      <c r="C1955" t="s">
        <v>154</v>
      </c>
      <c r="D1955" t="s">
        <v>1002</v>
      </c>
      <c r="E1955" t="s">
        <v>49</v>
      </c>
      <c r="F1955" t="s">
        <v>926</v>
      </c>
      <c r="I1955" t="s">
        <v>997</v>
      </c>
      <c r="J1955" t="s">
        <v>1003</v>
      </c>
      <c r="L1955" t="str">
        <f t="shared" si="930"/>
        <v>SecurityDeclaration</v>
      </c>
      <c r="M1955" t="str">
        <f t="shared" si="931"/>
        <v>otherRegulatedEntities</v>
      </c>
      <c r="N1955" t="str">
        <f t="shared" si="932"/>
        <v>RegulatedEntity</v>
      </c>
      <c r="O1955" t="str">
        <f t="shared" si="933"/>
        <v/>
      </c>
      <c r="P1955" t="str">
        <f t="shared" si="934"/>
        <v/>
      </c>
      <c r="Q1955" t="str">
        <f t="shared" si="935"/>
        <v>Object</v>
      </c>
      <c r="R1955" t="str">
        <f t="shared" si="936"/>
        <v>"Core"</v>
      </c>
      <c r="S1955" t="str">
        <f t="shared" si="937"/>
        <v>"SecurityDeclaration"</v>
      </c>
      <c r="T1955" t="str">
        <f t="shared" si="938"/>
        <v>"otherRegulatedEntities"</v>
      </c>
      <c r="U1955" t="str">
        <f t="shared" si="939"/>
        <v>"Embedded"</v>
      </c>
      <c r="V1955" t="str">
        <f t="shared" si="940"/>
        <v>"RegulatedEntity"</v>
      </c>
      <c r="W1955">
        <f>IF($A1955="Implicit","",COUNTIFS($C$8:C1955,C1955,$A$8:A1955,"Explicit"))</f>
        <v>11</v>
      </c>
      <c r="X1955" t="str">
        <f t="shared" si="941"/>
        <v>"Security declaration details"</v>
      </c>
      <c r="Y1955" t="str">
        <f t="shared" si="942"/>
        <v>"Any other regulated entity that accepts custody of the cargo and accepts the security status originally issued"</v>
      </c>
      <c r="Z1955" t="str">
        <f t="shared" si="943"/>
        <v>"true"</v>
      </c>
      <c r="AA1955" t="str">
        <f t="shared" si="944"/>
        <v>"false"</v>
      </c>
      <c r="AB1955" t="str">
        <f t="shared" si="945"/>
        <v>""</v>
      </c>
      <c r="AC1955" t="str">
        <f t="shared" si="946"/>
        <v>"https://onerecord.iata.org/ns/cargo#SecurityDeclaration"</v>
      </c>
      <c r="AD1955" t="str">
        <f t="shared" si="947"/>
        <v>"https://onerecord.iata.org/ns/cargo#otherRegulatedEntities"</v>
      </c>
      <c r="AE1955" t="str">
        <f t="shared" si="948"/>
        <v>"https://onerecord.iata.org/ns/cargo#RegulatedEntity"</v>
      </c>
      <c r="AF1955" t="str">
        <f t="shared" si="949"/>
        <v>"Core","SecurityDeclaration","otherRegulatedEntities","Embedded","RegulatedEntity",11,"Security declaration details","Any other regulated entity that accepts custody of the cargo and accepts the security status originally issued","true","false","","https://onerecord.iata.org/ns/cargo#SecurityDeclaration","https://onerecord.iata.org/ns/cargo#otherRegulatedEntities","https://onerecord.iata.org/ns/cargo#RegulatedEntity"</v>
      </c>
      <c r="AG1955" t="str">
        <f t="shared" si="950"/>
        <v>"Core.SecurityDeclaration"</v>
      </c>
      <c r="AH1955" t="str">
        <f t="shared" si="951"/>
        <v>"otherRegulatedEntities"</v>
      </c>
      <c r="AI1955" t="str">
        <f t="shared" si="952"/>
        <v>"Embedded.RegulatedEntity"</v>
      </c>
      <c r="AJ1955" t="str">
        <f t="shared" si="953"/>
        <v>""</v>
      </c>
      <c r="AK1955" t="str">
        <f t="shared" si="954"/>
        <v>"hasMany"</v>
      </c>
      <c r="AL1955" t="str">
        <f t="shared" si="955"/>
        <v>"Core.SecurityDeclaration","otherRegulatedEntities","Embedded.RegulatedEntity","","hasMany"</v>
      </c>
      <c r="AN1955">
        <f>COUNTIF(View_conceptual!G:G,L1955)</f>
        <v>0</v>
      </c>
      <c r="AO1955">
        <f>COUNTIF(View_conceptual!H:H,L1955)+COUNTIF(View_conceptual!I:I,N1955)</f>
        <v>0</v>
      </c>
      <c r="AQ1955" t="str">
        <f t="shared" si="956"/>
        <v/>
      </c>
      <c r="AR1955" t="str">
        <f t="shared" si="957"/>
        <v/>
      </c>
      <c r="AT1955">
        <f>COUNTIF(View_full!G:G,L1955)</f>
        <v>1</v>
      </c>
      <c r="AU1955">
        <f>COUNTIF(View_full!H:H,L1955)+COUNTIF(View_full!I:I,N1955)</f>
        <v>2</v>
      </c>
      <c r="AV1955">
        <f>COUNTIFS(Property_Manual!$A$2:$A$1206,Raw!L1955,Property_Manual!$B$2:$B$1206,Raw!M1955,Property_Manual!$C$2:$C$1206,Raw!N1955,Property_Manual!$D$2:$D$1206,Raw!O1955,Property_Manual!$F$2:$F$1206,"x")</f>
        <v>0</v>
      </c>
      <c r="AW1955" t="str">
        <f t="shared" si="958"/>
        <v>"Core","SecurityDeclaration","otherRegulatedEntities","Embedded","RegulatedEntity",11,"Security declaration details","Any other regulated entity that accepts custody of the cargo and accepts the security status originally issued","true","false","","https://onerecord.iata.org/ns/cargo#SecurityDeclaration","https://onerecord.iata.org/ns/cargo#otherRegulatedEntities","https://onerecord.iata.org/ns/cargo#RegulatedEntity"</v>
      </c>
      <c r="AX1955" t="str">
        <f t="shared" si="959"/>
        <v>"Core.SecurityDeclaration","otherRegulatedEntities","Embedded.RegulatedEntity","","hasMany"</v>
      </c>
      <c r="AY1955" t="str">
        <f t="shared" si="960"/>
        <v/>
      </c>
    </row>
    <row r="1956" spans="1:51" x14ac:dyDescent="0.2">
      <c r="A1956" t="s">
        <v>1254</v>
      </c>
      <c r="B1956" t="s">
        <v>20</v>
      </c>
      <c r="C1956" t="s">
        <v>154</v>
      </c>
      <c r="D1956" t="s">
        <v>1006</v>
      </c>
      <c r="E1956" t="s">
        <v>49</v>
      </c>
      <c r="F1956" t="s">
        <v>926</v>
      </c>
      <c r="I1956" t="s">
        <v>997</v>
      </c>
      <c r="J1956" t="s">
        <v>1007</v>
      </c>
      <c r="L1956" t="str">
        <f t="shared" si="930"/>
        <v>SecurityDeclaration</v>
      </c>
      <c r="M1956" t="str">
        <f t="shared" si="931"/>
        <v>regulatedEntityAcceptor</v>
      </c>
      <c r="N1956" t="str">
        <f t="shared" si="932"/>
        <v>RegulatedEntity</v>
      </c>
      <c r="O1956" t="str">
        <f t="shared" si="933"/>
        <v/>
      </c>
      <c r="P1956" t="str">
        <f t="shared" si="934"/>
        <v/>
      </c>
      <c r="Q1956" t="str">
        <f t="shared" si="935"/>
        <v>Object</v>
      </c>
      <c r="R1956" t="str">
        <f t="shared" si="936"/>
        <v>"Core"</v>
      </c>
      <c r="S1956" t="str">
        <f t="shared" si="937"/>
        <v>"SecurityDeclaration"</v>
      </c>
      <c r="T1956" t="str">
        <f t="shared" si="938"/>
        <v>"regulatedEntityAcceptor"</v>
      </c>
      <c r="U1956" t="str">
        <f t="shared" si="939"/>
        <v>"Embedded"</v>
      </c>
      <c r="V1956" t="str">
        <f t="shared" si="940"/>
        <v>"RegulatedEntity"</v>
      </c>
      <c r="W1956">
        <f>IF($A1956="Implicit","",COUNTIFS($C$8:C1956,C1956,$A$8:A1956,"Explicit"))</f>
        <v>12</v>
      </c>
      <c r="X1956" t="str">
        <f t="shared" si="941"/>
        <v>"Security declaration details"</v>
      </c>
      <c r="Y1956" t="str">
        <f t="shared" si="942"/>
        <v>"Information about the accepting regulated entity of the Security Declaration"</v>
      </c>
      <c r="Z1956" t="str">
        <f t="shared" si="943"/>
        <v>"true"</v>
      </c>
      <c r="AA1956" t="str">
        <f t="shared" si="944"/>
        <v>"false"</v>
      </c>
      <c r="AB1956" t="str">
        <f t="shared" si="945"/>
        <v>""</v>
      </c>
      <c r="AC1956" t="str">
        <f t="shared" si="946"/>
        <v>"https://onerecord.iata.org/ns/cargo#SecurityDeclaration"</v>
      </c>
      <c r="AD1956" t="str">
        <f t="shared" si="947"/>
        <v>"https://onerecord.iata.org/ns/cargo#regulatedEntityAcceptor"</v>
      </c>
      <c r="AE1956" t="str">
        <f t="shared" si="948"/>
        <v>"https://onerecord.iata.org/ns/cargo#RegulatedEntity"</v>
      </c>
      <c r="AF1956" t="str">
        <f t="shared" si="949"/>
        <v>"Core","SecurityDeclaration","regulatedEntityAcceptor","Embedded","RegulatedEntity",12,"Security declaration details","Information about the accepting regulated entity of the Security Declaration","true","false","","https://onerecord.iata.org/ns/cargo#SecurityDeclaration","https://onerecord.iata.org/ns/cargo#regulatedEntityAcceptor","https://onerecord.iata.org/ns/cargo#RegulatedEntity"</v>
      </c>
      <c r="AG1956" t="str">
        <f t="shared" si="950"/>
        <v>"Core.SecurityDeclaration"</v>
      </c>
      <c r="AH1956" t="str">
        <f t="shared" si="951"/>
        <v>"regulatedEntityAcceptor"</v>
      </c>
      <c r="AI1956" t="str">
        <f t="shared" si="952"/>
        <v>"Embedded.RegulatedEntity"</v>
      </c>
      <c r="AJ1956" t="str">
        <f t="shared" si="953"/>
        <v>""</v>
      </c>
      <c r="AK1956" t="str">
        <f t="shared" si="954"/>
        <v>"hasMany"</v>
      </c>
      <c r="AL1956" t="str">
        <f t="shared" si="955"/>
        <v>"Core.SecurityDeclaration","regulatedEntityAcceptor","Embedded.RegulatedEntity","","hasMany"</v>
      </c>
      <c r="AN1956">
        <f>COUNTIF(View_conceptual!G:G,L1956)</f>
        <v>0</v>
      </c>
      <c r="AO1956">
        <f>COUNTIF(View_conceptual!H:H,L1956)+COUNTIF(View_conceptual!I:I,N1956)</f>
        <v>0</v>
      </c>
      <c r="AQ1956" t="str">
        <f t="shared" si="956"/>
        <v/>
      </c>
      <c r="AR1956" t="str">
        <f t="shared" si="957"/>
        <v/>
      </c>
      <c r="AT1956">
        <f>COUNTIF(View_full!G:G,L1956)</f>
        <v>1</v>
      </c>
      <c r="AU1956">
        <f>COUNTIF(View_full!H:H,L1956)+COUNTIF(View_full!I:I,N1956)</f>
        <v>2</v>
      </c>
      <c r="AV1956">
        <f>COUNTIFS(Property_Manual!$A$2:$A$1206,Raw!L1956,Property_Manual!$B$2:$B$1206,Raw!M1956,Property_Manual!$C$2:$C$1206,Raw!N1956,Property_Manual!$D$2:$D$1206,Raw!O1956,Property_Manual!$F$2:$F$1206,"x")</f>
        <v>1</v>
      </c>
      <c r="AW1956" t="str">
        <f t="shared" si="958"/>
        <v>"Core","SecurityDeclaration","regulatedEntityAcceptor","Embedded","RegulatedEntity",12,"Security declaration details","Information about the accepting regulated entity of the Security Declaration","true","false","","https://onerecord.iata.org/ns/cargo#SecurityDeclaration","https://onerecord.iata.org/ns/cargo#regulatedEntityAcceptor","https://onerecord.iata.org/ns/cargo#RegulatedEntity"</v>
      </c>
      <c r="AX1956" t="str">
        <f t="shared" si="959"/>
        <v>"Core.SecurityDeclaration","regulatedEntityAcceptor","Embedded.RegulatedEntity","","hasMany"</v>
      </c>
      <c r="AY1956" t="str">
        <f t="shared" si="960"/>
        <v>"Core.SecurityDeclaration","regulatedEntityAcceptor","Embedded.RegulatedEntity","","hasMany"</v>
      </c>
    </row>
    <row r="1957" spans="1:51" x14ac:dyDescent="0.2">
      <c r="A1957" t="s">
        <v>1254</v>
      </c>
      <c r="B1957" t="s">
        <v>20</v>
      </c>
      <c r="C1957" t="s">
        <v>154</v>
      </c>
      <c r="D1957" t="s">
        <v>1010</v>
      </c>
      <c r="E1957" t="s">
        <v>1197</v>
      </c>
      <c r="F1957" t="s">
        <v>2237</v>
      </c>
      <c r="I1957" t="s">
        <v>997</v>
      </c>
      <c r="J1957" t="s">
        <v>1011</v>
      </c>
      <c r="L1957" t="str">
        <f t="shared" si="930"/>
        <v>SecurityDeclaration</v>
      </c>
      <c r="M1957" t="str">
        <f t="shared" si="931"/>
        <v>screeningMethods</v>
      </c>
      <c r="N1957" t="str">
        <f t="shared" si="932"/>
        <v>ScreeningMethod</v>
      </c>
      <c r="O1957" t="str">
        <f t="shared" si="933"/>
        <v/>
      </c>
      <c r="P1957" t="str">
        <f t="shared" si="934"/>
        <v/>
      </c>
      <c r="Q1957" t="str">
        <f t="shared" si="935"/>
        <v>Object</v>
      </c>
      <c r="R1957" t="str">
        <f t="shared" si="936"/>
        <v>"Core"</v>
      </c>
      <c r="S1957" t="str">
        <f t="shared" si="937"/>
        <v>"SecurityDeclaration"</v>
      </c>
      <c r="T1957" t="str">
        <f t="shared" si="938"/>
        <v>"screeningMethods"</v>
      </c>
      <c r="U1957" t="str">
        <f t="shared" si="939"/>
        <v>"CodeList"</v>
      </c>
      <c r="V1957" t="str">
        <f t="shared" si="940"/>
        <v>"ScreeningMethod"</v>
      </c>
      <c r="W1957">
        <f>IF($A1957="Implicit","",COUNTIFS($C$8:C1957,C1957,$A$8:A1957,"Explicit"))</f>
        <v>13</v>
      </c>
      <c r="X1957" t="str">
        <f t="shared" si="941"/>
        <v>"Security declaration details"</v>
      </c>
      <c r="Y1957" t="str">
        <f t="shared" si="942"/>
        <v>"Screening methods which have been used to secure the cargo PHS ‚Äì Physical Inspection and/or hand search VCK - Visual check XRY- X-ray equipment EDS - Explosive detection system EDD - Explosive detection dogsETD - Explosive trace detection equipment - particles or vapor CMD - Cargo metal detection AOM - Subjected to any other means: this entry should be followed by free text specifying what other mean was used to secure the cargo"</v>
      </c>
      <c r="Z1957" t="str">
        <f t="shared" si="943"/>
        <v>"true"</v>
      </c>
      <c r="AA1957" t="str">
        <f t="shared" si="944"/>
        <v>"true"</v>
      </c>
      <c r="AB1957" t="str">
        <f t="shared" si="945"/>
        <v>""</v>
      </c>
      <c r="AC1957" t="str">
        <f t="shared" si="946"/>
        <v>"https://onerecord.iata.org/ns/cargo#SecurityDeclaration"</v>
      </c>
      <c r="AD1957" t="str">
        <f t="shared" si="947"/>
        <v>"https://onerecord.iata.org/ns/cargo#screeningMethods"</v>
      </c>
      <c r="AE1957" t="str">
        <f t="shared" si="948"/>
        <v>"https://onerecord.iata.org/ns/code-lists/ScreeningMethod"</v>
      </c>
      <c r="AF1957" t="str">
        <f t="shared" si="949"/>
        <v>"Core","SecurityDeclaration","screeningMethods","CodeList","ScreeningMethod",13,"Security declaration details","Screening methods which have been used to secure the cargo PHS ‚Äì Physical Inspection and/or hand search VCK - Visual check XRY- X-ray equipment EDS - Explosive detection system EDD - Explosive detection dogsETD - Explosive trace detection equipment - particles or vapor CMD - Cargo metal detection AOM - Subjected to any other means: this entry should be followed by free text specifying what other mean was used to secure the cargo","true","true","","https://onerecord.iata.org/ns/cargo#SecurityDeclaration","https://onerecord.iata.org/ns/cargo#screeningMethods","https://onerecord.iata.org/ns/code-lists/ScreeningMethod"</v>
      </c>
      <c r="AG1957" t="str">
        <f t="shared" si="950"/>
        <v>"Core.SecurityDeclaration"</v>
      </c>
      <c r="AH1957" t="str">
        <f t="shared" si="951"/>
        <v>"screeningMethods"</v>
      </c>
      <c r="AI1957" t="str">
        <f t="shared" si="952"/>
        <v>"CodeList.ScreeningMethod"</v>
      </c>
      <c r="AJ1957" t="str">
        <f t="shared" si="953"/>
        <v>""</v>
      </c>
      <c r="AK1957" t="str">
        <f t="shared" si="954"/>
        <v>"hasMany"</v>
      </c>
      <c r="AL1957" t="str">
        <f t="shared" si="955"/>
        <v>"Core.SecurityDeclaration","screeningMethods","CodeList.ScreeningMethod","","hasMany"</v>
      </c>
      <c r="AN1957">
        <f>COUNTIF(View_conceptual!G:G,L1957)</f>
        <v>0</v>
      </c>
      <c r="AO1957">
        <f>COUNTIF(View_conceptual!H:H,L1957)+COUNTIF(View_conceptual!I:I,N1957)</f>
        <v>0</v>
      </c>
      <c r="AQ1957" t="str">
        <f t="shared" si="956"/>
        <v/>
      </c>
      <c r="AR1957" t="str">
        <f t="shared" si="957"/>
        <v/>
      </c>
      <c r="AT1957">
        <f>COUNTIF(View_full!G:G,L1957)</f>
        <v>1</v>
      </c>
      <c r="AU1957">
        <f>COUNTIF(View_full!H:H,L1957)+COUNTIF(View_full!I:I,N1957)</f>
        <v>1</v>
      </c>
      <c r="AV1957">
        <f>COUNTIFS(Property_Manual!$A$2:$A$1206,Raw!L1957,Property_Manual!$B$2:$B$1206,Raw!M1957,Property_Manual!$C$2:$C$1206,Raw!N1957,Property_Manual!$D$2:$D$1206,Raw!O1957,Property_Manual!$F$2:$F$1206,"x")</f>
        <v>0</v>
      </c>
      <c r="AW1957" t="str">
        <f t="shared" si="958"/>
        <v>"Core","SecurityDeclaration","screeningMethods","CodeList","ScreeningMethod",13,"Security declaration details","Screening methods which have been used to secure the cargo PHS ‚Äì Physical Inspection and/or hand search VCK - Visual check XRY- X-ray equipment EDS - Explosive detection system EDD - Explosive detection dogsETD - Explosive trace detection equipment - particles or vapor CMD - Cargo metal detection AOM - Subjected to any other means: this entry should be followed by free text specifying what other mean was used to secure the cargo","true","true","","https://onerecord.iata.org/ns/cargo#SecurityDeclaration","https://onerecord.iata.org/ns/cargo#screeningMethods","https://onerecord.iata.org/ns/code-lists/ScreeningMethod"</v>
      </c>
      <c r="AX1957" t="str">
        <f t="shared" si="959"/>
        <v/>
      </c>
      <c r="AY1957" t="str">
        <f t="shared" si="960"/>
        <v/>
      </c>
    </row>
    <row r="1958" spans="1:51" x14ac:dyDescent="0.2">
      <c r="A1958" t="s">
        <v>1254</v>
      </c>
      <c r="B1958" t="s">
        <v>20</v>
      </c>
      <c r="C1958" t="s">
        <v>154</v>
      </c>
      <c r="D1958" t="s">
        <v>1014</v>
      </c>
      <c r="F1958" t="s">
        <v>6</v>
      </c>
      <c r="G1958">
        <v>1</v>
      </c>
      <c r="I1958" t="s">
        <v>997</v>
      </c>
      <c r="J1958" t="s">
        <v>1015</v>
      </c>
      <c r="L1958" t="str">
        <f t="shared" si="930"/>
        <v>SecurityDeclaration</v>
      </c>
      <c r="M1958" t="str">
        <f t="shared" si="931"/>
        <v>additionalSecurityInformation</v>
      </c>
      <c r="N1958" t="str">
        <f t="shared" si="932"/>
        <v>string</v>
      </c>
      <c r="O1958" t="str">
        <f t="shared" si="933"/>
        <v/>
      </c>
      <c r="P1958" t="str">
        <f t="shared" si="934"/>
        <v/>
      </c>
      <c r="Q1958" t="str">
        <f t="shared" si="935"/>
        <v>Object</v>
      </c>
      <c r="R1958" t="str">
        <f t="shared" si="936"/>
        <v>"Core"</v>
      </c>
      <c r="S1958" t="str">
        <f t="shared" si="937"/>
        <v>"SecurityDeclaration"</v>
      </c>
      <c r="T1958" t="str">
        <f t="shared" si="938"/>
        <v>"additionalSecurityInformation"</v>
      </c>
      <c r="U1958" t="str">
        <f t="shared" si="939"/>
        <v>""</v>
      </c>
      <c r="V1958" t="str">
        <f t="shared" si="940"/>
        <v>"string"</v>
      </c>
      <c r="W1958">
        <f>IF($A1958="Implicit","",COUNTIFS($C$8:C1958,C1958,$A$8:A1958,"Explicit"))</f>
        <v>14</v>
      </c>
      <c r="X1958" t="str">
        <f t="shared" si="941"/>
        <v>"Security declaration details"</v>
      </c>
      <c r="Y1958" t="str">
        <f t="shared" si="942"/>
        <v>"Any additional information that may be required by an ICAO Member State"</v>
      </c>
      <c r="Z1958" t="str">
        <f t="shared" si="943"/>
        <v>"false"</v>
      </c>
      <c r="AA1958" t="str">
        <f t="shared" si="944"/>
        <v>"false"</v>
      </c>
      <c r="AB1958" t="str">
        <f t="shared" si="945"/>
        <v>""</v>
      </c>
      <c r="AC1958" t="str">
        <f t="shared" si="946"/>
        <v>"https://onerecord.iata.org/ns/cargo#SecurityDeclaration"</v>
      </c>
      <c r="AD1958" t="str">
        <f t="shared" si="947"/>
        <v>"https://onerecord.iata.org/ns/cargo#additionalSecurityInformation"</v>
      </c>
      <c r="AE1958" t="str">
        <f t="shared" si="948"/>
        <v>"http://www.w3.org/2001/XMLSchema#string"</v>
      </c>
      <c r="AF1958" t="str">
        <f t="shared" si="949"/>
        <v>"Core","SecurityDeclaration","additionalSecurityInformation","","string",14,"Security declaration details","Any additional information that may be required by an ICAO Member State","false","false","","https://onerecord.iata.org/ns/cargo#SecurityDeclaration","https://onerecord.iata.org/ns/cargo#additionalSecurityInformation","http://www.w3.org/2001/XMLSchema#string"</v>
      </c>
      <c r="AG1958" t="str">
        <f t="shared" si="950"/>
        <v>"Core.SecurityDeclaration"</v>
      </c>
      <c r="AH1958" t="str">
        <f t="shared" si="951"/>
        <v>"additionalSecurityInformation"</v>
      </c>
      <c r="AI1958" t="str">
        <f t="shared" si="952"/>
        <v>".string"</v>
      </c>
      <c r="AJ1958" t="str">
        <f t="shared" si="953"/>
        <v>""</v>
      </c>
      <c r="AK1958" t="str">
        <f t="shared" si="954"/>
        <v>"hasOne"</v>
      </c>
      <c r="AL1958" t="str">
        <f t="shared" si="955"/>
        <v>"Core.SecurityDeclaration","additionalSecurityInformation",".string","","hasOne"</v>
      </c>
      <c r="AN1958">
        <f>COUNTIF(View_conceptual!G:G,L1958)</f>
        <v>0</v>
      </c>
      <c r="AO1958">
        <f>COUNTIF(View_conceptual!H:H,L1958)+COUNTIF(View_conceptual!I:I,N1958)</f>
        <v>0</v>
      </c>
      <c r="AQ1958" t="str">
        <f t="shared" si="956"/>
        <v/>
      </c>
      <c r="AR1958" t="str">
        <f t="shared" si="957"/>
        <v/>
      </c>
      <c r="AT1958">
        <f>COUNTIF(View_full!G:G,L1958)</f>
        <v>1</v>
      </c>
      <c r="AU1958">
        <f>COUNTIF(View_full!H:H,L1958)+COUNTIF(View_full!I:I,N1958)</f>
        <v>1</v>
      </c>
      <c r="AV1958">
        <f>COUNTIFS(Property_Manual!$A$2:$A$1206,Raw!L1958,Property_Manual!$B$2:$B$1206,Raw!M1958,Property_Manual!$C$2:$C$1206,Raw!N1958,Property_Manual!$D$2:$D$1206,Raw!O1958,Property_Manual!$F$2:$F$1206,"x")</f>
        <v>0</v>
      </c>
      <c r="AW1958" t="str">
        <f t="shared" si="958"/>
        <v>"Core","SecurityDeclaration","additionalSecurityInformation","","string",14,"Security declaration details","Any additional information that may be required by an ICAO Member State","false","false","","https://onerecord.iata.org/ns/cargo#SecurityDeclaration","https://onerecord.iata.org/ns/cargo#additionalSecurityInformation","http://www.w3.org/2001/XMLSchema#string"</v>
      </c>
      <c r="AX1958" t="str">
        <f t="shared" si="959"/>
        <v/>
      </c>
      <c r="AY1958" t="str">
        <f t="shared" si="960"/>
        <v/>
      </c>
    </row>
    <row r="1959" spans="1:51" x14ac:dyDescent="0.2">
      <c r="A1959" t="s">
        <v>1254</v>
      </c>
      <c r="B1959" t="s">
        <v>20</v>
      </c>
      <c r="C1959" t="s">
        <v>154</v>
      </c>
      <c r="D1959" t="s">
        <v>1016</v>
      </c>
      <c r="F1959" t="s">
        <v>253</v>
      </c>
      <c r="G1959">
        <v>1</v>
      </c>
      <c r="I1959" t="s">
        <v>997</v>
      </c>
      <c r="J1959" t="s">
        <v>1017</v>
      </c>
      <c r="L1959" t="str">
        <f t="shared" si="930"/>
        <v>SecurityDeclaration</v>
      </c>
      <c r="M1959" t="str">
        <f t="shared" si="931"/>
        <v>issuedOn</v>
      </c>
      <c r="N1959" t="str">
        <f t="shared" si="932"/>
        <v>dateTime</v>
      </c>
      <c r="O1959" t="str">
        <f t="shared" si="933"/>
        <v/>
      </c>
      <c r="P1959" t="str">
        <f t="shared" si="934"/>
        <v/>
      </c>
      <c r="Q1959" t="str">
        <f t="shared" si="935"/>
        <v>Object</v>
      </c>
      <c r="R1959" t="str">
        <f t="shared" si="936"/>
        <v>"Core"</v>
      </c>
      <c r="S1959" t="str">
        <f t="shared" si="937"/>
        <v>"SecurityDeclaration"</v>
      </c>
      <c r="T1959" t="str">
        <f t="shared" si="938"/>
        <v>"issuedOn"</v>
      </c>
      <c r="U1959" t="str">
        <f t="shared" si="939"/>
        <v>""</v>
      </c>
      <c r="V1959" t="str">
        <f t="shared" si="940"/>
        <v>"dateTime"</v>
      </c>
      <c r="W1959">
        <f>IF($A1959="Implicit","",COUNTIFS($C$8:C1959,C1959,$A$8:A1959,"Explicit"))</f>
        <v>15</v>
      </c>
      <c r="X1959" t="str">
        <f t="shared" si="941"/>
        <v>"Security declaration details"</v>
      </c>
      <c r="Y1959" t="str">
        <f t="shared" si="942"/>
        <v>"Date and time when the security status was issued"</v>
      </c>
      <c r="Z1959" t="str">
        <f t="shared" si="943"/>
        <v>"false"</v>
      </c>
      <c r="AA1959" t="str">
        <f t="shared" si="944"/>
        <v>"false"</v>
      </c>
      <c r="AB1959" t="str">
        <f t="shared" si="945"/>
        <v>""</v>
      </c>
      <c r="AC1959" t="str">
        <f t="shared" si="946"/>
        <v>"https://onerecord.iata.org/ns/cargo#SecurityDeclaration"</v>
      </c>
      <c r="AD1959" t="str">
        <f t="shared" si="947"/>
        <v>"https://onerecord.iata.org/ns/cargo#issuedOn"</v>
      </c>
      <c r="AE1959" t="str">
        <f t="shared" si="948"/>
        <v>"http://www.w3.org/2001/XMLSchema#dateTime"</v>
      </c>
      <c r="AF1959" t="str">
        <f t="shared" si="949"/>
        <v>"Core","SecurityDeclaration","issuedOn","","dateTime",15,"Security declaration details","Date and time when the security status was issued","false","false","","https://onerecord.iata.org/ns/cargo#SecurityDeclaration","https://onerecord.iata.org/ns/cargo#issuedOn","http://www.w3.org/2001/XMLSchema#dateTime"</v>
      </c>
      <c r="AG1959" t="str">
        <f t="shared" si="950"/>
        <v>"Core.SecurityDeclaration"</v>
      </c>
      <c r="AH1959" t="str">
        <f t="shared" si="951"/>
        <v>"issuedOn"</v>
      </c>
      <c r="AI1959" t="str">
        <f t="shared" si="952"/>
        <v>".dateTime"</v>
      </c>
      <c r="AJ1959" t="str">
        <f t="shared" si="953"/>
        <v>""</v>
      </c>
      <c r="AK1959" t="str">
        <f t="shared" si="954"/>
        <v>"hasOne"</v>
      </c>
      <c r="AL1959" t="str">
        <f t="shared" si="955"/>
        <v>"Core.SecurityDeclaration","issuedOn",".dateTime","","hasOne"</v>
      </c>
      <c r="AN1959">
        <f>COUNTIF(View_conceptual!G:G,L1959)</f>
        <v>0</v>
      </c>
      <c r="AO1959">
        <f>COUNTIF(View_conceptual!H:H,L1959)+COUNTIF(View_conceptual!I:I,N1959)</f>
        <v>0</v>
      </c>
      <c r="AQ1959" t="str">
        <f t="shared" si="956"/>
        <v/>
      </c>
      <c r="AR1959" t="str">
        <f t="shared" si="957"/>
        <v/>
      </c>
      <c r="AT1959">
        <f>COUNTIF(View_full!G:G,L1959)</f>
        <v>1</v>
      </c>
      <c r="AU1959">
        <f>COUNTIF(View_full!H:H,L1959)+COUNTIF(View_full!I:I,N1959)</f>
        <v>1</v>
      </c>
      <c r="AV1959">
        <f>COUNTIFS(Property_Manual!$A$2:$A$1206,Raw!L1959,Property_Manual!$B$2:$B$1206,Raw!M1959,Property_Manual!$C$2:$C$1206,Raw!N1959,Property_Manual!$D$2:$D$1206,Raw!O1959,Property_Manual!$F$2:$F$1206,"x")</f>
        <v>0</v>
      </c>
      <c r="AW1959" t="str">
        <f t="shared" si="958"/>
        <v>"Core","SecurityDeclaration","issuedOn","","dateTime",15,"Security declaration details","Date and time when the security status was issued","false","false","","https://onerecord.iata.org/ns/cargo#SecurityDeclaration","https://onerecord.iata.org/ns/cargo#issuedOn","http://www.w3.org/2001/XMLSchema#dateTime"</v>
      </c>
      <c r="AX1959" t="str">
        <f t="shared" si="959"/>
        <v/>
      </c>
      <c r="AY1959" t="str">
        <f t="shared" si="960"/>
        <v/>
      </c>
    </row>
    <row r="1960" spans="1:51" x14ac:dyDescent="0.2">
      <c r="A1960" t="s">
        <v>1255</v>
      </c>
      <c r="B1960" t="s">
        <v>20</v>
      </c>
      <c r="C1960" t="s">
        <v>154</v>
      </c>
      <c r="D1960" t="s">
        <v>40</v>
      </c>
      <c r="E1960" t="s">
        <v>1212</v>
      </c>
      <c r="F1960" t="s">
        <v>41</v>
      </c>
      <c r="I1960" t="s">
        <v>997</v>
      </c>
      <c r="J1960" t="s">
        <v>42</v>
      </c>
      <c r="L1960" t="str">
        <f t="shared" si="930"/>
        <v>SecurityDeclaration</v>
      </c>
      <c r="M1960" t="str">
        <f t="shared" si="931"/>
        <v>events</v>
      </c>
      <c r="N1960" t="str">
        <f t="shared" si="932"/>
        <v>LogisticsEvent</v>
      </c>
      <c r="O1960" t="str">
        <f t="shared" si="933"/>
        <v/>
      </c>
      <c r="P1960" t="str">
        <f t="shared" si="934"/>
        <v/>
      </c>
      <c r="Q1960" t="str">
        <f t="shared" si="935"/>
        <v>Object</v>
      </c>
      <c r="R1960" t="str">
        <f t="shared" si="936"/>
        <v/>
      </c>
      <c r="S1960" t="str">
        <f t="shared" si="937"/>
        <v/>
      </c>
      <c r="T1960" t="str">
        <f t="shared" si="938"/>
        <v/>
      </c>
      <c r="U1960" t="str">
        <f t="shared" si="939"/>
        <v/>
      </c>
      <c r="V1960" t="str">
        <f t="shared" si="940"/>
        <v/>
      </c>
      <c r="W1960" t="str">
        <f>IF($A1960="Implicit","",COUNTIFS($C$8:C1960,C1960,$A$8:A1960,"Explicit"))</f>
        <v/>
      </c>
      <c r="X1960" t="str">
        <f t="shared" si="941"/>
        <v/>
      </c>
      <c r="Y1960" t="str">
        <f t="shared" si="942"/>
        <v/>
      </c>
      <c r="Z1960" t="str">
        <f t="shared" si="943"/>
        <v/>
      </c>
      <c r="AA1960" t="str">
        <f t="shared" si="944"/>
        <v/>
      </c>
      <c r="AB1960" t="str">
        <f t="shared" si="945"/>
        <v/>
      </c>
      <c r="AC1960" t="str">
        <f t="shared" si="946"/>
        <v/>
      </c>
      <c r="AD1960" t="str">
        <f t="shared" si="947"/>
        <v/>
      </c>
      <c r="AE1960" t="str">
        <f t="shared" si="948"/>
        <v/>
      </c>
      <c r="AF1960" t="str">
        <f t="shared" si="949"/>
        <v/>
      </c>
      <c r="AG1960" t="str">
        <f t="shared" si="950"/>
        <v>"Core.SecurityDeclaration"</v>
      </c>
      <c r="AH1960" t="str">
        <f t="shared" si="951"/>
        <v>"events"</v>
      </c>
      <c r="AI1960" t="str">
        <f t="shared" si="952"/>
        <v>"Event.LogisticsEvent"</v>
      </c>
      <c r="AJ1960" t="str">
        <f t="shared" si="953"/>
        <v>""</v>
      </c>
      <c r="AK1960" t="str">
        <f t="shared" si="954"/>
        <v>"hasMany"</v>
      </c>
      <c r="AL1960" t="str">
        <f t="shared" si="955"/>
        <v>"Core.SecurityDeclaration","events","Event.LogisticsEvent","","hasMany"</v>
      </c>
      <c r="AN1960">
        <f>COUNTIF(View_conceptual!G:G,L1960)</f>
        <v>0</v>
      </c>
      <c r="AO1960">
        <f>COUNTIF(View_conceptual!H:H,L1960)+COUNTIF(View_conceptual!I:I,N1960)</f>
        <v>0</v>
      </c>
      <c r="AQ1960" t="str">
        <f t="shared" si="956"/>
        <v/>
      </c>
      <c r="AR1960" t="str">
        <f t="shared" si="957"/>
        <v/>
      </c>
      <c r="AT1960">
        <f>COUNTIF(View_full!G:G,L1960)</f>
        <v>1</v>
      </c>
      <c r="AU1960">
        <f>COUNTIF(View_full!H:H,L1960)+COUNTIF(View_full!I:I,N1960)</f>
        <v>1</v>
      </c>
      <c r="AV1960">
        <f>COUNTIFS(Property_Manual!$A$2:$A$1206,Raw!L1960,Property_Manual!$B$2:$B$1206,Raw!M1960,Property_Manual!$C$2:$C$1206,Raw!N1960,Property_Manual!$D$2:$D$1206,Raw!O1960,Property_Manual!$F$2:$F$1206,"x")</f>
        <v>0</v>
      </c>
      <c r="AW1960" t="str">
        <f t="shared" si="958"/>
        <v/>
      </c>
      <c r="AX1960" t="str">
        <f t="shared" si="959"/>
        <v/>
      </c>
      <c r="AY1960" t="str">
        <f t="shared" si="960"/>
        <v/>
      </c>
    </row>
    <row r="1961" spans="1:51" x14ac:dyDescent="0.2">
      <c r="A1961" t="s">
        <v>1255</v>
      </c>
      <c r="B1961" t="s">
        <v>20</v>
      </c>
      <c r="C1961" t="s">
        <v>154</v>
      </c>
      <c r="D1961" t="s">
        <v>998</v>
      </c>
      <c r="E1961" t="s">
        <v>1197</v>
      </c>
      <c r="F1961" t="s">
        <v>2236</v>
      </c>
      <c r="I1961" t="s">
        <v>997</v>
      </c>
      <c r="J1961" t="s">
        <v>999</v>
      </c>
      <c r="L1961" t="str">
        <f t="shared" si="930"/>
        <v>SecurityDeclaration</v>
      </c>
      <c r="M1961" t="str">
        <f t="shared" si="931"/>
        <v>groundsForExemption</v>
      </c>
      <c r="N1961" t="str">
        <f t="shared" si="932"/>
        <v>ScreeningExemption</v>
      </c>
      <c r="O1961" t="str">
        <f t="shared" si="933"/>
        <v/>
      </c>
      <c r="P1961" t="str">
        <f t="shared" si="934"/>
        <v/>
      </c>
      <c r="Q1961" t="str">
        <f t="shared" si="935"/>
        <v>Object</v>
      </c>
      <c r="R1961" t="str">
        <f t="shared" si="936"/>
        <v/>
      </c>
      <c r="S1961" t="str">
        <f t="shared" si="937"/>
        <v/>
      </c>
      <c r="T1961" t="str">
        <f t="shared" si="938"/>
        <v/>
      </c>
      <c r="U1961" t="str">
        <f t="shared" si="939"/>
        <v/>
      </c>
      <c r="V1961" t="str">
        <f t="shared" si="940"/>
        <v/>
      </c>
      <c r="W1961" t="str">
        <f>IF($A1961="Implicit","",COUNTIFS($C$8:C1961,C1961,$A$8:A1961,"Explicit"))</f>
        <v/>
      </c>
      <c r="X1961" t="str">
        <f t="shared" si="941"/>
        <v/>
      </c>
      <c r="Y1961" t="str">
        <f t="shared" si="942"/>
        <v/>
      </c>
      <c r="Z1961" t="str">
        <f t="shared" si="943"/>
        <v/>
      </c>
      <c r="AA1961" t="str">
        <f t="shared" si="944"/>
        <v/>
      </c>
      <c r="AB1961" t="str">
        <f t="shared" si="945"/>
        <v/>
      </c>
      <c r="AC1961" t="str">
        <f t="shared" si="946"/>
        <v/>
      </c>
      <c r="AD1961" t="str">
        <f t="shared" si="947"/>
        <v/>
      </c>
      <c r="AE1961" t="str">
        <f t="shared" si="948"/>
        <v/>
      </c>
      <c r="AF1961" t="str">
        <f t="shared" si="949"/>
        <v/>
      </c>
      <c r="AG1961" t="str">
        <f t="shared" si="950"/>
        <v>"Core.SecurityDeclaration"</v>
      </c>
      <c r="AH1961" t="str">
        <f t="shared" si="951"/>
        <v>"groundsForExemption"</v>
      </c>
      <c r="AI1961" t="str">
        <f t="shared" si="952"/>
        <v>"CodeList.ScreeningExemption"</v>
      </c>
      <c r="AJ1961" t="str">
        <f t="shared" si="953"/>
        <v>""</v>
      </c>
      <c r="AK1961" t="str">
        <f t="shared" si="954"/>
        <v>"hasMany"</v>
      </c>
      <c r="AL1961" t="str">
        <f t="shared" si="955"/>
        <v>"Core.SecurityDeclaration","groundsForExemption","CodeList.ScreeningExemption","","hasMany"</v>
      </c>
      <c r="AN1961">
        <f>COUNTIF(View_conceptual!G:G,L1961)</f>
        <v>0</v>
      </c>
      <c r="AO1961">
        <f>COUNTIF(View_conceptual!H:H,L1961)+COUNTIF(View_conceptual!I:I,N1961)</f>
        <v>0</v>
      </c>
      <c r="AQ1961" t="str">
        <f t="shared" si="956"/>
        <v/>
      </c>
      <c r="AR1961" t="str">
        <f t="shared" si="957"/>
        <v/>
      </c>
      <c r="AT1961">
        <f>COUNTIF(View_full!G:G,L1961)</f>
        <v>1</v>
      </c>
      <c r="AU1961">
        <f>COUNTIF(View_full!H:H,L1961)+COUNTIF(View_full!I:I,N1961)</f>
        <v>1</v>
      </c>
      <c r="AV1961">
        <f>COUNTIFS(Property_Manual!$A$2:$A$1206,Raw!L1961,Property_Manual!$B$2:$B$1206,Raw!M1961,Property_Manual!$C$2:$C$1206,Raw!N1961,Property_Manual!$D$2:$D$1206,Raw!O1961,Property_Manual!$F$2:$F$1206,"x")</f>
        <v>0</v>
      </c>
      <c r="AW1961" t="str">
        <f t="shared" si="958"/>
        <v/>
      </c>
      <c r="AX1961" t="str">
        <f t="shared" si="959"/>
        <v/>
      </c>
      <c r="AY1961" t="str">
        <f t="shared" si="960"/>
        <v/>
      </c>
    </row>
    <row r="1962" spans="1:51" x14ac:dyDescent="0.2">
      <c r="A1962" t="s">
        <v>1255</v>
      </c>
      <c r="B1962" t="s">
        <v>20</v>
      </c>
      <c r="C1962" t="s">
        <v>154</v>
      </c>
      <c r="D1962" t="s">
        <v>1002</v>
      </c>
      <c r="E1962" t="s">
        <v>49</v>
      </c>
      <c r="F1962" t="s">
        <v>926</v>
      </c>
      <c r="I1962" t="s">
        <v>997</v>
      </c>
      <c r="J1962" t="s">
        <v>1003</v>
      </c>
      <c r="L1962" t="str">
        <f t="shared" si="930"/>
        <v>SecurityDeclaration</v>
      </c>
      <c r="M1962" t="str">
        <f t="shared" si="931"/>
        <v>otherRegulatedEntities</v>
      </c>
      <c r="N1962" t="str">
        <f t="shared" si="932"/>
        <v>RegulatedEntity</v>
      </c>
      <c r="O1962" t="str">
        <f t="shared" si="933"/>
        <v/>
      </c>
      <c r="P1962" t="str">
        <f t="shared" si="934"/>
        <v/>
      </c>
      <c r="Q1962" t="str">
        <f t="shared" si="935"/>
        <v>Object</v>
      </c>
      <c r="R1962" t="str">
        <f t="shared" si="936"/>
        <v/>
      </c>
      <c r="S1962" t="str">
        <f t="shared" si="937"/>
        <v/>
      </c>
      <c r="T1962" t="str">
        <f t="shared" si="938"/>
        <v/>
      </c>
      <c r="U1962" t="str">
        <f t="shared" si="939"/>
        <v/>
      </c>
      <c r="V1962" t="str">
        <f t="shared" si="940"/>
        <v/>
      </c>
      <c r="W1962" t="str">
        <f>IF($A1962="Implicit","",COUNTIFS($C$8:C1962,C1962,$A$8:A1962,"Explicit"))</f>
        <v/>
      </c>
      <c r="X1962" t="str">
        <f t="shared" si="941"/>
        <v/>
      </c>
      <c r="Y1962" t="str">
        <f t="shared" si="942"/>
        <v/>
      </c>
      <c r="Z1962" t="str">
        <f t="shared" si="943"/>
        <v/>
      </c>
      <c r="AA1962" t="str">
        <f t="shared" si="944"/>
        <v/>
      </c>
      <c r="AB1962" t="str">
        <f t="shared" si="945"/>
        <v/>
      </c>
      <c r="AC1962" t="str">
        <f t="shared" si="946"/>
        <v/>
      </c>
      <c r="AD1962" t="str">
        <f t="shared" si="947"/>
        <v/>
      </c>
      <c r="AE1962" t="str">
        <f t="shared" si="948"/>
        <v/>
      </c>
      <c r="AF1962" t="str">
        <f t="shared" si="949"/>
        <v/>
      </c>
      <c r="AG1962" t="str">
        <f t="shared" si="950"/>
        <v>"Core.SecurityDeclaration"</v>
      </c>
      <c r="AH1962" t="str">
        <f t="shared" si="951"/>
        <v>"otherRegulatedEntities"</v>
      </c>
      <c r="AI1962" t="str">
        <f t="shared" si="952"/>
        <v>"Embedded.RegulatedEntity"</v>
      </c>
      <c r="AJ1962" t="str">
        <f t="shared" si="953"/>
        <v>""</v>
      </c>
      <c r="AK1962" t="str">
        <f t="shared" si="954"/>
        <v>"hasMany"</v>
      </c>
      <c r="AL1962" t="str">
        <f t="shared" si="955"/>
        <v>"Core.SecurityDeclaration","otherRegulatedEntities","Embedded.RegulatedEntity","","hasMany"</v>
      </c>
      <c r="AN1962">
        <f>COUNTIF(View_conceptual!G:G,L1962)</f>
        <v>0</v>
      </c>
      <c r="AO1962">
        <f>COUNTIF(View_conceptual!H:H,L1962)+COUNTIF(View_conceptual!I:I,N1962)</f>
        <v>0</v>
      </c>
      <c r="AQ1962" t="str">
        <f t="shared" si="956"/>
        <v/>
      </c>
      <c r="AR1962" t="str">
        <f t="shared" si="957"/>
        <v/>
      </c>
      <c r="AT1962">
        <f>COUNTIF(View_full!G:G,L1962)</f>
        <v>1</v>
      </c>
      <c r="AU1962">
        <f>COUNTIF(View_full!H:H,L1962)+COUNTIF(View_full!I:I,N1962)</f>
        <v>2</v>
      </c>
      <c r="AV1962">
        <f>COUNTIFS(Property_Manual!$A$2:$A$1206,Raw!L1962,Property_Manual!$B$2:$B$1206,Raw!M1962,Property_Manual!$C$2:$C$1206,Raw!N1962,Property_Manual!$D$2:$D$1206,Raw!O1962,Property_Manual!$F$2:$F$1206,"x")</f>
        <v>0</v>
      </c>
      <c r="AW1962" t="str">
        <f t="shared" si="958"/>
        <v/>
      </c>
      <c r="AX1962" t="str">
        <f t="shared" si="959"/>
        <v>"Core.SecurityDeclaration","otherRegulatedEntities","Embedded.RegulatedEntity","","hasMany"</v>
      </c>
      <c r="AY1962" t="str">
        <f t="shared" si="960"/>
        <v/>
      </c>
    </row>
    <row r="1963" spans="1:51" x14ac:dyDescent="0.2">
      <c r="A1963" t="s">
        <v>1255</v>
      </c>
      <c r="B1963" t="s">
        <v>20</v>
      </c>
      <c r="C1963" t="s">
        <v>154</v>
      </c>
      <c r="D1963" t="s">
        <v>1006</v>
      </c>
      <c r="E1963" t="s">
        <v>49</v>
      </c>
      <c r="F1963" t="s">
        <v>926</v>
      </c>
      <c r="I1963" t="s">
        <v>997</v>
      </c>
      <c r="J1963" t="s">
        <v>1007</v>
      </c>
      <c r="L1963" t="str">
        <f t="shared" si="930"/>
        <v>SecurityDeclaration</v>
      </c>
      <c r="M1963" t="str">
        <f t="shared" si="931"/>
        <v>regulatedEntityAcceptor</v>
      </c>
      <c r="N1963" t="str">
        <f t="shared" si="932"/>
        <v>RegulatedEntity</v>
      </c>
      <c r="O1963" t="str">
        <f t="shared" si="933"/>
        <v/>
      </c>
      <c r="P1963" t="str">
        <f t="shared" si="934"/>
        <v/>
      </c>
      <c r="Q1963" t="str">
        <f t="shared" si="935"/>
        <v>Object</v>
      </c>
      <c r="R1963" t="str">
        <f t="shared" si="936"/>
        <v/>
      </c>
      <c r="S1963" t="str">
        <f t="shared" si="937"/>
        <v/>
      </c>
      <c r="T1963" t="str">
        <f t="shared" si="938"/>
        <v/>
      </c>
      <c r="U1963" t="str">
        <f t="shared" si="939"/>
        <v/>
      </c>
      <c r="V1963" t="str">
        <f t="shared" si="940"/>
        <v/>
      </c>
      <c r="W1963" t="str">
        <f>IF($A1963="Implicit","",COUNTIFS($C$8:C1963,C1963,$A$8:A1963,"Explicit"))</f>
        <v/>
      </c>
      <c r="X1963" t="str">
        <f t="shared" si="941"/>
        <v/>
      </c>
      <c r="Y1963" t="str">
        <f t="shared" si="942"/>
        <v/>
      </c>
      <c r="Z1963" t="str">
        <f t="shared" si="943"/>
        <v/>
      </c>
      <c r="AA1963" t="str">
        <f t="shared" si="944"/>
        <v/>
      </c>
      <c r="AB1963" t="str">
        <f t="shared" si="945"/>
        <v/>
      </c>
      <c r="AC1963" t="str">
        <f t="shared" si="946"/>
        <v/>
      </c>
      <c r="AD1963" t="str">
        <f t="shared" si="947"/>
        <v/>
      </c>
      <c r="AE1963" t="str">
        <f t="shared" si="948"/>
        <v/>
      </c>
      <c r="AF1963" t="str">
        <f t="shared" si="949"/>
        <v/>
      </c>
      <c r="AG1963" t="str">
        <f t="shared" si="950"/>
        <v>"Core.SecurityDeclaration"</v>
      </c>
      <c r="AH1963" t="str">
        <f t="shared" si="951"/>
        <v>"regulatedEntityAcceptor"</v>
      </c>
      <c r="AI1963" t="str">
        <f t="shared" si="952"/>
        <v>"Embedded.RegulatedEntity"</v>
      </c>
      <c r="AJ1963" t="str">
        <f t="shared" si="953"/>
        <v>""</v>
      </c>
      <c r="AK1963" t="str">
        <f t="shared" si="954"/>
        <v>"hasMany"</v>
      </c>
      <c r="AL1963" t="str">
        <f t="shared" si="955"/>
        <v>"Core.SecurityDeclaration","regulatedEntityAcceptor","Embedded.RegulatedEntity","","hasMany"</v>
      </c>
      <c r="AN1963">
        <f>COUNTIF(View_conceptual!G:G,L1963)</f>
        <v>0</v>
      </c>
      <c r="AO1963">
        <f>COUNTIF(View_conceptual!H:H,L1963)+COUNTIF(View_conceptual!I:I,N1963)</f>
        <v>0</v>
      </c>
      <c r="AQ1963" t="str">
        <f t="shared" si="956"/>
        <v/>
      </c>
      <c r="AR1963" t="str">
        <f t="shared" si="957"/>
        <v/>
      </c>
      <c r="AT1963">
        <f>COUNTIF(View_full!G:G,L1963)</f>
        <v>1</v>
      </c>
      <c r="AU1963">
        <f>COUNTIF(View_full!H:H,L1963)+COUNTIF(View_full!I:I,N1963)</f>
        <v>2</v>
      </c>
      <c r="AV1963">
        <f>COUNTIFS(Property_Manual!$A$2:$A$1206,Raw!L1963,Property_Manual!$B$2:$B$1206,Raw!M1963,Property_Manual!$C$2:$C$1206,Raw!N1963,Property_Manual!$D$2:$D$1206,Raw!O1963,Property_Manual!$F$2:$F$1206,"x")</f>
        <v>1</v>
      </c>
      <c r="AW1963" t="str">
        <f t="shared" si="958"/>
        <v/>
      </c>
      <c r="AX1963" t="str">
        <f t="shared" si="959"/>
        <v>"Core.SecurityDeclaration","regulatedEntityAcceptor","Embedded.RegulatedEntity","","hasMany"</v>
      </c>
      <c r="AY1963" t="str">
        <f t="shared" si="960"/>
        <v>"Core.SecurityDeclaration","regulatedEntityAcceptor","Embedded.RegulatedEntity","","hasMany"</v>
      </c>
    </row>
    <row r="1964" spans="1:51" x14ac:dyDescent="0.2">
      <c r="A1964" t="s">
        <v>1255</v>
      </c>
      <c r="B1964" t="s">
        <v>20</v>
      </c>
      <c r="C1964" t="s">
        <v>154</v>
      </c>
      <c r="D1964" t="s">
        <v>1010</v>
      </c>
      <c r="E1964" t="s">
        <v>1197</v>
      </c>
      <c r="F1964" t="s">
        <v>2237</v>
      </c>
      <c r="I1964" t="s">
        <v>997</v>
      </c>
      <c r="J1964" t="s">
        <v>1011</v>
      </c>
      <c r="L1964" t="str">
        <f t="shared" si="930"/>
        <v>SecurityDeclaration</v>
      </c>
      <c r="M1964" t="str">
        <f t="shared" si="931"/>
        <v>screeningMethods</v>
      </c>
      <c r="N1964" t="str">
        <f t="shared" si="932"/>
        <v>ScreeningMethod</v>
      </c>
      <c r="O1964" t="str">
        <f t="shared" si="933"/>
        <v/>
      </c>
      <c r="P1964" t="str">
        <f t="shared" si="934"/>
        <v/>
      </c>
      <c r="Q1964" t="str">
        <f t="shared" si="935"/>
        <v>Object</v>
      </c>
      <c r="R1964" t="str">
        <f t="shared" si="936"/>
        <v/>
      </c>
      <c r="S1964" t="str">
        <f t="shared" si="937"/>
        <v/>
      </c>
      <c r="T1964" t="str">
        <f t="shared" si="938"/>
        <v/>
      </c>
      <c r="U1964" t="str">
        <f t="shared" si="939"/>
        <v/>
      </c>
      <c r="V1964" t="str">
        <f t="shared" si="940"/>
        <v/>
      </c>
      <c r="W1964" t="str">
        <f>IF($A1964="Implicit","",COUNTIFS($C$8:C1964,C1964,$A$8:A1964,"Explicit"))</f>
        <v/>
      </c>
      <c r="X1964" t="str">
        <f t="shared" si="941"/>
        <v/>
      </c>
      <c r="Y1964" t="str">
        <f t="shared" si="942"/>
        <v/>
      </c>
      <c r="Z1964" t="str">
        <f t="shared" si="943"/>
        <v/>
      </c>
      <c r="AA1964" t="str">
        <f t="shared" si="944"/>
        <v/>
      </c>
      <c r="AB1964" t="str">
        <f t="shared" si="945"/>
        <v/>
      </c>
      <c r="AC1964" t="str">
        <f t="shared" si="946"/>
        <v/>
      </c>
      <c r="AD1964" t="str">
        <f t="shared" si="947"/>
        <v/>
      </c>
      <c r="AE1964" t="str">
        <f t="shared" si="948"/>
        <v/>
      </c>
      <c r="AF1964" t="str">
        <f t="shared" si="949"/>
        <v/>
      </c>
      <c r="AG1964" t="str">
        <f t="shared" si="950"/>
        <v>"Core.SecurityDeclaration"</v>
      </c>
      <c r="AH1964" t="str">
        <f t="shared" si="951"/>
        <v>"screeningMethods"</v>
      </c>
      <c r="AI1964" t="str">
        <f t="shared" si="952"/>
        <v>"CodeList.ScreeningMethod"</v>
      </c>
      <c r="AJ1964" t="str">
        <f t="shared" si="953"/>
        <v>""</v>
      </c>
      <c r="AK1964" t="str">
        <f t="shared" si="954"/>
        <v>"hasMany"</v>
      </c>
      <c r="AL1964" t="str">
        <f t="shared" si="955"/>
        <v>"Core.SecurityDeclaration","screeningMethods","CodeList.ScreeningMethod","","hasMany"</v>
      </c>
      <c r="AN1964">
        <f>COUNTIF(View_conceptual!G:G,L1964)</f>
        <v>0</v>
      </c>
      <c r="AO1964">
        <f>COUNTIF(View_conceptual!H:H,L1964)+COUNTIF(View_conceptual!I:I,N1964)</f>
        <v>0</v>
      </c>
      <c r="AQ1964" t="str">
        <f t="shared" si="956"/>
        <v/>
      </c>
      <c r="AR1964" t="str">
        <f t="shared" si="957"/>
        <v/>
      </c>
      <c r="AT1964">
        <f>COUNTIF(View_full!G:G,L1964)</f>
        <v>1</v>
      </c>
      <c r="AU1964">
        <f>COUNTIF(View_full!H:H,L1964)+COUNTIF(View_full!I:I,N1964)</f>
        <v>1</v>
      </c>
      <c r="AV1964">
        <f>COUNTIFS(Property_Manual!$A$2:$A$1206,Raw!L1964,Property_Manual!$B$2:$B$1206,Raw!M1964,Property_Manual!$C$2:$C$1206,Raw!N1964,Property_Manual!$D$2:$D$1206,Raw!O1964,Property_Manual!$F$2:$F$1206,"x")</f>
        <v>0</v>
      </c>
      <c r="AW1964" t="str">
        <f t="shared" si="958"/>
        <v/>
      </c>
      <c r="AX1964" t="str">
        <f t="shared" si="959"/>
        <v/>
      </c>
      <c r="AY1964" t="str">
        <f t="shared" si="960"/>
        <v/>
      </c>
    </row>
    <row r="1965" spans="1:51" x14ac:dyDescent="0.2">
      <c r="A1965" t="s">
        <v>1254</v>
      </c>
      <c r="B1965" t="s">
        <v>20</v>
      </c>
      <c r="C1965" t="s">
        <v>154</v>
      </c>
      <c r="D1965" t="s">
        <v>1018</v>
      </c>
      <c r="F1965" t="s">
        <v>6</v>
      </c>
      <c r="I1965" t="s">
        <v>997</v>
      </c>
      <c r="J1965" t="s">
        <v>1019</v>
      </c>
      <c r="L1965" t="str">
        <f t="shared" si="930"/>
        <v>SecurityDeclaration</v>
      </c>
      <c r="M1965" t="str">
        <f t="shared" si="931"/>
        <v>otherScreeningMethods</v>
      </c>
      <c r="N1965" t="str">
        <f t="shared" si="932"/>
        <v>string</v>
      </c>
      <c r="O1965" t="str">
        <f t="shared" si="933"/>
        <v/>
      </c>
      <c r="P1965" t="str">
        <f t="shared" si="934"/>
        <v/>
      </c>
      <c r="Q1965" t="str">
        <f t="shared" si="935"/>
        <v>Object</v>
      </c>
      <c r="R1965" t="str">
        <f t="shared" si="936"/>
        <v>"Core"</v>
      </c>
      <c r="S1965" t="str">
        <f t="shared" si="937"/>
        <v>"SecurityDeclaration"</v>
      </c>
      <c r="T1965" t="str">
        <f t="shared" si="938"/>
        <v>"otherScreeningMethods"</v>
      </c>
      <c r="U1965" t="str">
        <f t="shared" si="939"/>
        <v>""</v>
      </c>
      <c r="V1965" t="str">
        <f t="shared" si="940"/>
        <v>"string"</v>
      </c>
      <c r="W1965">
        <f>IF($A1965="Implicit","",COUNTIFS($C$8:C1965,C1965,$A$8:A1965,"Explicit"))</f>
        <v>16</v>
      </c>
      <c r="X1965" t="str">
        <f t="shared" si="941"/>
        <v>"Security declaration details"</v>
      </c>
      <c r="Y1965" t="str">
        <f t="shared" si="942"/>
        <v>"Other methods used to secure the cargo"</v>
      </c>
      <c r="Z1965" t="str">
        <f t="shared" si="943"/>
        <v>"true"</v>
      </c>
      <c r="AA1965" t="str">
        <f t="shared" si="944"/>
        <v>"false"</v>
      </c>
      <c r="AB1965" t="str">
        <f t="shared" si="945"/>
        <v>""</v>
      </c>
      <c r="AC1965" t="str">
        <f t="shared" si="946"/>
        <v>"https://onerecord.iata.org/ns/cargo#SecurityDeclaration"</v>
      </c>
      <c r="AD1965" t="str">
        <f t="shared" si="947"/>
        <v>"https://onerecord.iata.org/ns/cargo#otherScreeningMethods"</v>
      </c>
      <c r="AE1965" t="str">
        <f t="shared" si="948"/>
        <v>"http://www.w3.org/2001/XMLSchema#string"</v>
      </c>
      <c r="AF1965" t="str">
        <f t="shared" si="949"/>
        <v>"Core","SecurityDeclaration","otherScreeningMethods","","string",16,"Security declaration details","Other methods used to secure the cargo","true","false","","https://onerecord.iata.org/ns/cargo#SecurityDeclaration","https://onerecord.iata.org/ns/cargo#otherScreeningMethods","http://www.w3.org/2001/XMLSchema#string"</v>
      </c>
      <c r="AG1965" t="str">
        <f t="shared" si="950"/>
        <v>"Core.SecurityDeclaration"</v>
      </c>
      <c r="AH1965" t="str">
        <f t="shared" si="951"/>
        <v>"otherScreeningMethods"</v>
      </c>
      <c r="AI1965" t="str">
        <f t="shared" si="952"/>
        <v>".string"</v>
      </c>
      <c r="AJ1965" t="str">
        <f t="shared" si="953"/>
        <v>""</v>
      </c>
      <c r="AK1965" t="str">
        <f t="shared" si="954"/>
        <v>"hasMany"</v>
      </c>
      <c r="AL1965" t="str">
        <f t="shared" si="955"/>
        <v>"Core.SecurityDeclaration","otherScreeningMethods",".string","","hasMany"</v>
      </c>
      <c r="AN1965">
        <f>COUNTIF(View_conceptual!G:G,L1965)</f>
        <v>0</v>
      </c>
      <c r="AO1965">
        <f>COUNTIF(View_conceptual!H:H,L1965)+COUNTIF(View_conceptual!I:I,N1965)</f>
        <v>0</v>
      </c>
      <c r="AQ1965" t="str">
        <f t="shared" si="956"/>
        <v/>
      </c>
      <c r="AR1965" t="str">
        <f t="shared" si="957"/>
        <v/>
      </c>
      <c r="AT1965">
        <f>COUNTIF(View_full!G:G,L1965)</f>
        <v>1</v>
      </c>
      <c r="AU1965">
        <f>COUNTIF(View_full!H:H,L1965)+COUNTIF(View_full!I:I,N1965)</f>
        <v>1</v>
      </c>
      <c r="AV1965">
        <f>COUNTIFS(Property_Manual!$A$2:$A$1206,Raw!L1965,Property_Manual!$B$2:$B$1206,Raw!M1965,Property_Manual!$C$2:$C$1206,Raw!N1965,Property_Manual!$D$2:$D$1206,Raw!O1965,Property_Manual!$F$2:$F$1206,"x")</f>
        <v>0</v>
      </c>
      <c r="AW1965" t="str">
        <f t="shared" si="958"/>
        <v>"Core","SecurityDeclaration","otherScreeningMethods","","string",16,"Security declaration details","Other methods used to secure the cargo","true","false","","https://onerecord.iata.org/ns/cargo#SecurityDeclaration","https://onerecord.iata.org/ns/cargo#otherScreeningMethods","http://www.w3.org/2001/XMLSchema#string"</v>
      </c>
      <c r="AX1965" t="str">
        <f t="shared" si="959"/>
        <v/>
      </c>
      <c r="AY1965" t="str">
        <f t="shared" si="960"/>
        <v/>
      </c>
    </row>
    <row r="1966" spans="1:51" x14ac:dyDescent="0.2">
      <c r="A1966" t="s">
        <v>1254</v>
      </c>
      <c r="B1966" t="s">
        <v>1198</v>
      </c>
      <c r="C1966" t="s">
        <v>227</v>
      </c>
      <c r="D1966" t="s">
        <v>456</v>
      </c>
      <c r="E1966" t="s">
        <v>1198</v>
      </c>
      <c r="F1966" t="s">
        <v>112</v>
      </c>
      <c r="G1966">
        <v>1</v>
      </c>
      <c r="H1966" t="s">
        <v>226</v>
      </c>
      <c r="I1966" t="s">
        <v>452</v>
      </c>
      <c r="J1966" t="s">
        <v>457</v>
      </c>
      <c r="L1966" t="str">
        <f t="shared" si="930"/>
        <v>Sensor</v>
      </c>
      <c r="M1966" t="str">
        <f t="shared" si="931"/>
        <v>partOfIotDevice</v>
      </c>
      <c r="N1966" t="str">
        <f t="shared" si="932"/>
        <v>IotDevice</v>
      </c>
      <c r="O1966" t="str">
        <f t="shared" si="933"/>
        <v>connectedSensors</v>
      </c>
      <c r="P1966" t="str">
        <f t="shared" si="934"/>
        <v/>
      </c>
      <c r="Q1966" t="str">
        <f t="shared" si="935"/>
        <v>Object</v>
      </c>
      <c r="R1966" t="str">
        <f t="shared" si="936"/>
        <v>"Common"</v>
      </c>
      <c r="S1966" t="str">
        <f t="shared" si="937"/>
        <v>"Sensor"</v>
      </c>
      <c r="T1966" t="str">
        <f t="shared" si="938"/>
        <v>"partOfIotDevice"</v>
      </c>
      <c r="U1966" t="str">
        <f t="shared" si="939"/>
        <v>"Common"</v>
      </c>
      <c r="V1966" t="str">
        <f t="shared" si="940"/>
        <v>"IotDevice"</v>
      </c>
      <c r="W1966">
        <f>IF($A1966="Implicit","",COUNTIFS($C$8:C1966,C1966,$A$8:A1966,"Explicit"))</f>
        <v>1</v>
      </c>
      <c r="X1966" t="str">
        <f t="shared" si="941"/>
        <v>"Sensor details and measurements; linked to Connected Devices"</v>
      </c>
      <c r="Y1966" t="str">
        <f t="shared" si="942"/>
        <v>"Reference to the IoT Device to which the sensor is linked"</v>
      </c>
      <c r="Z1966" t="str">
        <f t="shared" si="943"/>
        <v>"false"</v>
      </c>
      <c r="AA1966" t="str">
        <f t="shared" si="944"/>
        <v>"false"</v>
      </c>
      <c r="AB1966" t="str">
        <f t="shared" si="945"/>
        <v>""</v>
      </c>
      <c r="AC1966" t="str">
        <f t="shared" si="946"/>
        <v>"https://onerecord.iata.org/ns/cargo#Sensor"</v>
      </c>
      <c r="AD1966" t="str">
        <f t="shared" si="947"/>
        <v>"https://onerecord.iata.org/ns/cargo#partOfIotDevice"</v>
      </c>
      <c r="AE1966" t="str">
        <f t="shared" si="948"/>
        <v>"https://onerecord.iata.org/ns/cargo#IotDevice"</v>
      </c>
      <c r="AF1966" t="str">
        <f t="shared" si="949"/>
        <v>"Common","Sensor","partOfIotDevice","Common","IotDevice",1,"Sensor details and measurements; linked to Connected Devices","Reference to the IoT Device to which the sensor is linked","false","false","","https://onerecord.iata.org/ns/cargo#Sensor","https://onerecord.iata.org/ns/cargo#partOfIotDevice","https://onerecord.iata.org/ns/cargo#IotDevice"</v>
      </c>
      <c r="AG1966" t="str">
        <f t="shared" si="950"/>
        <v>"Common.Sensor"</v>
      </c>
      <c r="AH1966" t="str">
        <f t="shared" si="951"/>
        <v>"partOfIotDevice"</v>
      </c>
      <c r="AI1966" t="str">
        <f t="shared" si="952"/>
        <v>"Common.IotDevice"</v>
      </c>
      <c r="AJ1966" t="str">
        <f t="shared" si="953"/>
        <v>"connectedSensors"</v>
      </c>
      <c r="AK1966" t="str">
        <f t="shared" si="954"/>
        <v>"hasOne"</v>
      </c>
      <c r="AL1966" t="str">
        <f t="shared" si="955"/>
        <v>"Common.Sensor","partOfIotDevice","Common.IotDevice","connectedSensors","hasOne"</v>
      </c>
      <c r="AN1966">
        <f>COUNTIF(View_conceptual!G:G,L1966)</f>
        <v>0</v>
      </c>
      <c r="AO1966">
        <f>COUNTIF(View_conceptual!H:H,L1966)+COUNTIF(View_conceptual!I:I,N1966)</f>
        <v>0</v>
      </c>
      <c r="AQ1966" t="str">
        <f t="shared" si="956"/>
        <v/>
      </c>
      <c r="AR1966" t="str">
        <f t="shared" si="957"/>
        <v/>
      </c>
      <c r="AT1966">
        <f>COUNTIF(View_full!G:G,L1966)</f>
        <v>1</v>
      </c>
      <c r="AU1966">
        <f>COUNTIF(View_full!H:H,L1966)+COUNTIF(View_full!I:I,N1966)</f>
        <v>1</v>
      </c>
      <c r="AV1966">
        <f>COUNTIFS(Property_Manual!$A$2:$A$1206,Raw!L1966,Property_Manual!$B$2:$B$1206,Raw!M1966,Property_Manual!$C$2:$C$1206,Raw!N1966,Property_Manual!$D$2:$D$1206,Raw!O1966,Property_Manual!$F$2:$F$1206,"x")</f>
        <v>1</v>
      </c>
      <c r="AW1966" t="str">
        <f t="shared" si="958"/>
        <v>"Common","Sensor","partOfIotDevice","Common","IotDevice",1,"Sensor details and measurements; linked to Connected Devices","Reference to the IoT Device to which the sensor is linked","false","false","","https://onerecord.iata.org/ns/cargo#Sensor","https://onerecord.iata.org/ns/cargo#partOfIotDevice","https://onerecord.iata.org/ns/cargo#IotDevice"</v>
      </c>
      <c r="AX1966" t="str">
        <f t="shared" si="959"/>
        <v/>
      </c>
      <c r="AY1966" t="str">
        <f t="shared" si="960"/>
        <v>"Common.Sensor","partOfIotDevice","Common.IotDevice","connectedSensors","hasOne"</v>
      </c>
    </row>
    <row r="1967" spans="1:51" x14ac:dyDescent="0.2">
      <c r="A1967" t="s">
        <v>1255</v>
      </c>
      <c r="B1967" t="s">
        <v>1198</v>
      </c>
      <c r="C1967" t="s">
        <v>227</v>
      </c>
      <c r="D1967" t="s">
        <v>456</v>
      </c>
      <c r="E1967" t="s">
        <v>1198</v>
      </c>
      <c r="F1967" t="s">
        <v>112</v>
      </c>
      <c r="G1967">
        <v>1</v>
      </c>
      <c r="H1967" t="s">
        <v>226</v>
      </c>
      <c r="I1967" t="s">
        <v>452</v>
      </c>
      <c r="J1967" t="s">
        <v>457</v>
      </c>
      <c r="L1967" t="str">
        <f t="shared" si="930"/>
        <v>Sensor</v>
      </c>
      <c r="M1967" t="str">
        <f t="shared" si="931"/>
        <v>partOfIotDevice</v>
      </c>
      <c r="N1967" t="str">
        <f t="shared" si="932"/>
        <v>IotDevice</v>
      </c>
      <c r="O1967" t="str">
        <f t="shared" si="933"/>
        <v>connectedSensors</v>
      </c>
      <c r="P1967" t="str">
        <f t="shared" si="934"/>
        <v/>
      </c>
      <c r="Q1967" t="str">
        <f t="shared" si="935"/>
        <v>Object</v>
      </c>
      <c r="R1967" t="str">
        <f t="shared" si="936"/>
        <v/>
      </c>
      <c r="S1967" t="str">
        <f t="shared" si="937"/>
        <v/>
      </c>
      <c r="T1967" t="str">
        <f t="shared" si="938"/>
        <v/>
      </c>
      <c r="U1967" t="str">
        <f t="shared" si="939"/>
        <v/>
      </c>
      <c r="V1967" t="str">
        <f t="shared" si="940"/>
        <v/>
      </c>
      <c r="W1967" t="str">
        <f>IF($A1967="Implicit","",COUNTIFS($C$8:C1967,C1967,$A$8:A1967,"Explicit"))</f>
        <v/>
      </c>
      <c r="X1967" t="str">
        <f t="shared" si="941"/>
        <v/>
      </c>
      <c r="Y1967" t="str">
        <f t="shared" si="942"/>
        <v/>
      </c>
      <c r="Z1967" t="str">
        <f t="shared" si="943"/>
        <v/>
      </c>
      <c r="AA1967" t="str">
        <f t="shared" si="944"/>
        <v/>
      </c>
      <c r="AB1967" t="str">
        <f t="shared" si="945"/>
        <v/>
      </c>
      <c r="AC1967" t="str">
        <f t="shared" si="946"/>
        <v/>
      </c>
      <c r="AD1967" t="str">
        <f t="shared" si="947"/>
        <v/>
      </c>
      <c r="AE1967" t="str">
        <f t="shared" si="948"/>
        <v/>
      </c>
      <c r="AF1967" t="str">
        <f t="shared" si="949"/>
        <v/>
      </c>
      <c r="AG1967" t="str">
        <f t="shared" si="950"/>
        <v>"Common.Sensor"</v>
      </c>
      <c r="AH1967" t="str">
        <f t="shared" si="951"/>
        <v>"partOfIotDevice"</v>
      </c>
      <c r="AI1967" t="str">
        <f t="shared" si="952"/>
        <v>"Common.IotDevice"</v>
      </c>
      <c r="AJ1967" t="str">
        <f t="shared" si="953"/>
        <v>"connectedSensors"</v>
      </c>
      <c r="AK1967" t="str">
        <f t="shared" si="954"/>
        <v>"hasOne"</v>
      </c>
      <c r="AL1967" t="str">
        <f t="shared" si="955"/>
        <v>"Common.Sensor","partOfIotDevice","Common.IotDevice","connectedSensors","hasOne"</v>
      </c>
      <c r="AN1967">
        <f>COUNTIF(View_conceptual!G:G,L1967)</f>
        <v>0</v>
      </c>
      <c r="AO1967">
        <f>COUNTIF(View_conceptual!H:H,L1967)+COUNTIF(View_conceptual!I:I,N1967)</f>
        <v>0</v>
      </c>
      <c r="AQ1967" t="str">
        <f t="shared" si="956"/>
        <v/>
      </c>
      <c r="AR1967" t="str">
        <f t="shared" si="957"/>
        <v/>
      </c>
      <c r="AT1967">
        <f>COUNTIF(View_full!G:G,L1967)</f>
        <v>1</v>
      </c>
      <c r="AU1967">
        <f>COUNTIF(View_full!H:H,L1967)+COUNTIF(View_full!I:I,N1967)</f>
        <v>1</v>
      </c>
      <c r="AV1967">
        <f>COUNTIFS(Property_Manual!$A$2:$A$1206,Raw!L1967,Property_Manual!$B$2:$B$1206,Raw!M1967,Property_Manual!$C$2:$C$1206,Raw!N1967,Property_Manual!$D$2:$D$1206,Raw!O1967,Property_Manual!$F$2:$F$1206,"x")</f>
        <v>1</v>
      </c>
      <c r="AW1967" t="str">
        <f t="shared" si="958"/>
        <v/>
      </c>
      <c r="AX1967" t="str">
        <f t="shared" si="959"/>
        <v/>
      </c>
      <c r="AY1967" t="str">
        <f t="shared" si="960"/>
        <v>"Common.Sensor","partOfIotDevice","Common.IotDevice","connectedSensors","hasOne"</v>
      </c>
    </row>
    <row r="1968" spans="1:51" x14ac:dyDescent="0.2">
      <c r="A1968" t="s">
        <v>1254</v>
      </c>
      <c r="B1968" t="s">
        <v>1198</v>
      </c>
      <c r="C1968" t="s">
        <v>227</v>
      </c>
      <c r="D1968" t="s">
        <v>38</v>
      </c>
      <c r="E1968" t="s">
        <v>1209</v>
      </c>
      <c r="F1968" t="s">
        <v>23</v>
      </c>
      <c r="H1968" t="s">
        <v>415</v>
      </c>
      <c r="I1968" t="s">
        <v>452</v>
      </c>
      <c r="J1968" t="s">
        <v>39</v>
      </c>
      <c r="L1968" t="str">
        <f t="shared" si="930"/>
        <v>Sensor</v>
      </c>
      <c r="M1968" t="str">
        <f t="shared" si="931"/>
        <v>checks</v>
      </c>
      <c r="N1968" t="str">
        <f t="shared" si="932"/>
        <v>Check</v>
      </c>
      <c r="O1968" t="str">
        <f t="shared" si="933"/>
        <v>checkedObject</v>
      </c>
      <c r="P1968" t="str">
        <f t="shared" si="934"/>
        <v/>
      </c>
      <c r="Q1968" t="str">
        <f t="shared" si="935"/>
        <v>Object</v>
      </c>
      <c r="R1968" t="str">
        <f t="shared" si="936"/>
        <v>"Common"</v>
      </c>
      <c r="S1968" t="str">
        <f t="shared" si="937"/>
        <v>"Sensor"</v>
      </c>
      <c r="T1968" t="str">
        <f t="shared" si="938"/>
        <v>"checks"</v>
      </c>
      <c r="U1968" t="str">
        <f t="shared" si="939"/>
        <v>"Action"</v>
      </c>
      <c r="V1968" t="str">
        <f t="shared" si="940"/>
        <v>"Check"</v>
      </c>
      <c r="W1968">
        <f>IF($A1968="Implicit","",COUNTIFS($C$8:C1968,C1968,$A$8:A1968,"Explicit"))</f>
        <v>2</v>
      </c>
      <c r="X1968" t="str">
        <f t="shared" si="941"/>
        <v>"Sensor details and measurements; linked to Connected Devices"</v>
      </c>
      <c r="Y1968" t="str">
        <f t="shared" si="942"/>
        <v>"References to the CheckActions performed on the object"</v>
      </c>
      <c r="Z1968" t="str">
        <f t="shared" si="943"/>
        <v>"true"</v>
      </c>
      <c r="AA1968" t="str">
        <f t="shared" si="944"/>
        <v>"false"</v>
      </c>
      <c r="AB1968" t="str">
        <f t="shared" si="945"/>
        <v>""</v>
      </c>
      <c r="AC1968" t="str">
        <f t="shared" si="946"/>
        <v>"https://onerecord.iata.org/ns/cargo#Sensor"</v>
      </c>
      <c r="AD1968" t="str">
        <f t="shared" si="947"/>
        <v>"https://onerecord.iata.org/ns/cargo#checks"</v>
      </c>
      <c r="AE1968" t="str">
        <f t="shared" si="948"/>
        <v>"https://onerecord.iata.org/ns/cargo#Check"</v>
      </c>
      <c r="AF1968" t="str">
        <f t="shared" si="949"/>
        <v>"Common","Sensor","checks","Action","Check",2,"Sensor details and measurements; linked to Connected Devices","References to the CheckActions performed on the object","true","false","","https://onerecord.iata.org/ns/cargo#Sensor","https://onerecord.iata.org/ns/cargo#checks","https://onerecord.iata.org/ns/cargo#Check"</v>
      </c>
      <c r="AG1968" t="str">
        <f t="shared" si="950"/>
        <v>"Common.Sensor"</v>
      </c>
      <c r="AH1968" t="str">
        <f t="shared" si="951"/>
        <v>"checks"</v>
      </c>
      <c r="AI1968" t="str">
        <f t="shared" si="952"/>
        <v>"Action.Check"</v>
      </c>
      <c r="AJ1968" t="str">
        <f t="shared" si="953"/>
        <v>"checkedObject"</v>
      </c>
      <c r="AK1968" t="str">
        <f t="shared" si="954"/>
        <v>"hasMany"</v>
      </c>
      <c r="AL1968" t="str">
        <f t="shared" si="955"/>
        <v>"Common.Sensor","checks","Action.Check","checkedObject","hasMany"</v>
      </c>
      <c r="AN1968">
        <f>COUNTIF(View_conceptual!G:G,L1968)</f>
        <v>0</v>
      </c>
      <c r="AO1968">
        <f>COUNTIF(View_conceptual!H:H,L1968)+COUNTIF(View_conceptual!I:I,N1968)</f>
        <v>0</v>
      </c>
      <c r="AQ1968" t="str">
        <f t="shared" si="956"/>
        <v/>
      </c>
      <c r="AR1968" t="str">
        <f t="shared" si="957"/>
        <v/>
      </c>
      <c r="AT1968">
        <f>COUNTIF(View_full!G:G,L1968)</f>
        <v>1</v>
      </c>
      <c r="AU1968">
        <f>COUNTIF(View_full!H:H,L1968)+COUNTIF(View_full!I:I,N1968)</f>
        <v>1</v>
      </c>
      <c r="AV1968">
        <f>COUNTIFS(Property_Manual!$A$2:$A$1206,Raw!L1968,Property_Manual!$B$2:$B$1206,Raw!M1968,Property_Manual!$C$2:$C$1206,Raw!N1968,Property_Manual!$D$2:$D$1206,Raw!O1968,Property_Manual!$F$2:$F$1206,"x")</f>
        <v>0</v>
      </c>
      <c r="AW1968" t="str">
        <f t="shared" si="958"/>
        <v>"Common","Sensor","checks","Action","Check",2,"Sensor details and measurements; linked to Connected Devices","References to the CheckActions performed on the object","true","false","","https://onerecord.iata.org/ns/cargo#Sensor","https://onerecord.iata.org/ns/cargo#checks","https://onerecord.iata.org/ns/cargo#Check"</v>
      </c>
      <c r="AX1968" t="str">
        <f t="shared" si="959"/>
        <v/>
      </c>
      <c r="AY1968" t="str">
        <f t="shared" si="960"/>
        <v/>
      </c>
    </row>
    <row r="1969" spans="1:51" x14ac:dyDescent="0.2">
      <c r="A1969" t="s">
        <v>1254</v>
      </c>
      <c r="B1969" t="s">
        <v>1198</v>
      </c>
      <c r="C1969" t="s">
        <v>227</v>
      </c>
      <c r="D1969" t="s">
        <v>43</v>
      </c>
      <c r="E1969" t="s">
        <v>1198</v>
      </c>
      <c r="F1969" t="s">
        <v>44</v>
      </c>
      <c r="H1969" t="s">
        <v>654</v>
      </c>
      <c r="I1969" t="s">
        <v>452</v>
      </c>
      <c r="J1969" t="s">
        <v>45</v>
      </c>
      <c r="L1969" t="str">
        <f t="shared" si="930"/>
        <v>Sensor</v>
      </c>
      <c r="M1969" t="str">
        <f t="shared" si="931"/>
        <v>externalReferences</v>
      </c>
      <c r="N1969" t="str">
        <f t="shared" si="932"/>
        <v>ExternalReference</v>
      </c>
      <c r="O1969" t="str">
        <f t="shared" si="933"/>
        <v>referenceForObjects</v>
      </c>
      <c r="P1969" t="str">
        <f t="shared" si="934"/>
        <v/>
      </c>
      <c r="Q1969" t="str">
        <f t="shared" si="935"/>
        <v>Object</v>
      </c>
      <c r="R1969" t="str">
        <f t="shared" si="936"/>
        <v>"Common"</v>
      </c>
      <c r="S1969" t="str">
        <f t="shared" si="937"/>
        <v>"Sensor"</v>
      </c>
      <c r="T1969" t="str">
        <f t="shared" si="938"/>
        <v>"externalReferences"</v>
      </c>
      <c r="U1969" t="str">
        <f t="shared" si="939"/>
        <v>"Common"</v>
      </c>
      <c r="V1969" t="str">
        <f t="shared" si="940"/>
        <v>"ExternalReference"</v>
      </c>
      <c r="W1969">
        <f>IF($A1969="Implicit","",COUNTIFS($C$8:C1969,C1969,$A$8:A1969,"Explicit"))</f>
        <v>3</v>
      </c>
      <c r="X1969" t="str">
        <f t="shared" si="941"/>
        <v>"Sensor details and measurements; linked to Connected Devices"</v>
      </c>
      <c r="Y1969" t="str">
        <f t="shared" si="942"/>
        <v>"References to all associated ExternalReferences"</v>
      </c>
      <c r="Z1969" t="str">
        <f t="shared" si="943"/>
        <v>"true"</v>
      </c>
      <c r="AA1969" t="str">
        <f t="shared" si="944"/>
        <v>"false"</v>
      </c>
      <c r="AB1969" t="str">
        <f t="shared" si="945"/>
        <v>""</v>
      </c>
      <c r="AC1969" t="str">
        <f t="shared" si="946"/>
        <v>"https://onerecord.iata.org/ns/cargo#Sensor"</v>
      </c>
      <c r="AD1969" t="str">
        <f t="shared" si="947"/>
        <v>"https://onerecord.iata.org/ns/cargo#externalReferences"</v>
      </c>
      <c r="AE1969" t="str">
        <f t="shared" si="948"/>
        <v>"https://onerecord.iata.org/ns/cargo#ExternalReference"</v>
      </c>
      <c r="AF1969" t="str">
        <f t="shared" si="949"/>
        <v>"Common","Sensor","externalReferences","Common","ExternalReference",3,"Sensor details and measurements; linked to Connected Devices","References to all associated ExternalReferences","true","false","","https://onerecord.iata.org/ns/cargo#Sensor","https://onerecord.iata.org/ns/cargo#externalReferences","https://onerecord.iata.org/ns/cargo#ExternalReference"</v>
      </c>
      <c r="AG1969" t="str">
        <f t="shared" si="950"/>
        <v>"Common.Sensor"</v>
      </c>
      <c r="AH1969" t="str">
        <f t="shared" si="951"/>
        <v>"externalReferences"</v>
      </c>
      <c r="AI1969" t="str">
        <f t="shared" si="952"/>
        <v>"Common.ExternalReference"</v>
      </c>
      <c r="AJ1969" t="str">
        <f t="shared" si="953"/>
        <v>"referenceForObjects"</v>
      </c>
      <c r="AK1969" t="str">
        <f t="shared" si="954"/>
        <v>"hasMany"</v>
      </c>
      <c r="AL1969" t="str">
        <f t="shared" si="955"/>
        <v>"Common.Sensor","externalReferences","Common.ExternalReference","referenceForObjects","hasMany"</v>
      </c>
      <c r="AN1969">
        <f>COUNTIF(View_conceptual!G:G,L1969)</f>
        <v>0</v>
      </c>
      <c r="AO1969">
        <f>COUNTIF(View_conceptual!H:H,L1969)+COUNTIF(View_conceptual!I:I,N1969)</f>
        <v>0</v>
      </c>
      <c r="AQ1969" t="str">
        <f t="shared" si="956"/>
        <v/>
      </c>
      <c r="AR1969" t="str">
        <f t="shared" si="957"/>
        <v/>
      </c>
      <c r="AT1969">
        <f>COUNTIF(View_full!G:G,L1969)</f>
        <v>1</v>
      </c>
      <c r="AU1969">
        <f>COUNTIF(View_full!H:H,L1969)+COUNTIF(View_full!I:I,N1969)</f>
        <v>1</v>
      </c>
      <c r="AV1969">
        <f>COUNTIFS(Property_Manual!$A$2:$A$1206,Raw!L1969,Property_Manual!$B$2:$B$1206,Raw!M1969,Property_Manual!$C$2:$C$1206,Raw!N1969,Property_Manual!$D$2:$D$1206,Raw!O1969,Property_Manual!$F$2:$F$1206,"x")</f>
        <v>0</v>
      </c>
      <c r="AW1969" t="str">
        <f t="shared" si="958"/>
        <v>"Common","Sensor","externalReferences","Common","ExternalReference",3,"Sensor details and measurements; linked to Connected Devices","References to all associated ExternalReferences","true","false","","https://onerecord.iata.org/ns/cargo#Sensor","https://onerecord.iata.org/ns/cargo#externalReferences","https://onerecord.iata.org/ns/cargo#ExternalReference"</v>
      </c>
      <c r="AX1969" t="str">
        <f t="shared" si="959"/>
        <v/>
      </c>
      <c r="AY1969" t="str">
        <f t="shared" si="960"/>
        <v/>
      </c>
    </row>
    <row r="1970" spans="1:51" x14ac:dyDescent="0.2">
      <c r="A1970" t="s">
        <v>1254</v>
      </c>
      <c r="B1970" t="s">
        <v>1198</v>
      </c>
      <c r="C1970" t="s">
        <v>227</v>
      </c>
      <c r="D1970" t="s">
        <v>111</v>
      </c>
      <c r="E1970" t="s">
        <v>1198</v>
      </c>
      <c r="F1970" t="s">
        <v>112</v>
      </c>
      <c r="H1970" t="s">
        <v>222</v>
      </c>
      <c r="I1970" t="s">
        <v>452</v>
      </c>
      <c r="J1970" t="s">
        <v>113</v>
      </c>
      <c r="L1970" t="str">
        <f t="shared" si="930"/>
        <v>Sensor</v>
      </c>
      <c r="M1970" t="str">
        <f t="shared" si="931"/>
        <v>attachedIotDevices</v>
      </c>
      <c r="N1970" t="str">
        <f t="shared" si="932"/>
        <v>IotDevice</v>
      </c>
      <c r="O1970" t="str">
        <f t="shared" si="933"/>
        <v>attachedToObject</v>
      </c>
      <c r="P1970" t="str">
        <f t="shared" si="934"/>
        <v/>
      </c>
      <c r="Q1970" t="str">
        <f t="shared" si="935"/>
        <v>Object</v>
      </c>
      <c r="R1970" t="str">
        <f t="shared" si="936"/>
        <v>"Common"</v>
      </c>
      <c r="S1970" t="str">
        <f t="shared" si="937"/>
        <v>"Sensor"</v>
      </c>
      <c r="T1970" t="str">
        <f t="shared" si="938"/>
        <v>"attachedIotDevices"</v>
      </c>
      <c r="U1970" t="str">
        <f t="shared" si="939"/>
        <v>"Common"</v>
      </c>
      <c r="V1970" t="str">
        <f t="shared" si="940"/>
        <v>"IotDevice"</v>
      </c>
      <c r="W1970">
        <f>IF($A1970="Implicit","",COUNTIFS($C$8:C1970,C1970,$A$8:A1970,"Explicit"))</f>
        <v>4</v>
      </c>
      <c r="X1970" t="str">
        <f t="shared" si="941"/>
        <v>"Sensor details and measurements; linked to Connected Devices"</v>
      </c>
      <c r="Y1970" t="str">
        <f t="shared" si="942"/>
        <v>"References to all connected IotDevices"</v>
      </c>
      <c r="Z1970" t="str">
        <f t="shared" si="943"/>
        <v>"true"</v>
      </c>
      <c r="AA1970" t="str">
        <f t="shared" si="944"/>
        <v>"false"</v>
      </c>
      <c r="AB1970" t="str">
        <f t="shared" si="945"/>
        <v>""</v>
      </c>
      <c r="AC1970" t="str">
        <f t="shared" si="946"/>
        <v>"https://onerecord.iata.org/ns/cargo#Sensor"</v>
      </c>
      <c r="AD1970" t="str">
        <f t="shared" si="947"/>
        <v>"https://onerecord.iata.org/ns/cargo#attachedIotDevices"</v>
      </c>
      <c r="AE1970" t="str">
        <f t="shared" si="948"/>
        <v>"https://onerecord.iata.org/ns/cargo#IotDevice"</v>
      </c>
      <c r="AF1970" t="str">
        <f t="shared" si="949"/>
        <v>"Common","Sensor","attachedIotDevices","Common","IotDevice",4,"Sensor details and measurements; linked to Connected Devices","References to all connected IotDevices","true","false","","https://onerecord.iata.org/ns/cargo#Sensor","https://onerecord.iata.org/ns/cargo#attachedIotDevices","https://onerecord.iata.org/ns/cargo#IotDevice"</v>
      </c>
      <c r="AG1970" t="str">
        <f t="shared" si="950"/>
        <v>"Common.Sensor"</v>
      </c>
      <c r="AH1970" t="str">
        <f t="shared" si="951"/>
        <v>"attachedIotDevices"</v>
      </c>
      <c r="AI1970" t="str">
        <f t="shared" si="952"/>
        <v>"Common.IotDevice"</v>
      </c>
      <c r="AJ1970" t="str">
        <f t="shared" si="953"/>
        <v>"attachedToObject"</v>
      </c>
      <c r="AK1970" t="str">
        <f t="shared" si="954"/>
        <v>"hasMany"</v>
      </c>
      <c r="AL1970" t="str">
        <f t="shared" si="955"/>
        <v>"Common.Sensor","attachedIotDevices","Common.IotDevice","attachedToObject","hasMany"</v>
      </c>
      <c r="AN1970">
        <f>COUNTIF(View_conceptual!G:G,L1970)</f>
        <v>0</v>
      </c>
      <c r="AO1970">
        <f>COUNTIF(View_conceptual!H:H,L1970)+COUNTIF(View_conceptual!I:I,N1970)</f>
        <v>0</v>
      </c>
      <c r="AQ1970" t="str">
        <f t="shared" si="956"/>
        <v/>
      </c>
      <c r="AR1970" t="str">
        <f t="shared" si="957"/>
        <v/>
      </c>
      <c r="AT1970">
        <f>COUNTIF(View_full!G:G,L1970)</f>
        <v>1</v>
      </c>
      <c r="AU1970">
        <f>COUNTIF(View_full!H:H,L1970)+COUNTIF(View_full!I:I,N1970)</f>
        <v>1</v>
      </c>
      <c r="AV1970">
        <f>COUNTIFS(Property_Manual!$A$2:$A$1206,Raw!L1970,Property_Manual!$B$2:$B$1206,Raw!M1970,Property_Manual!$C$2:$C$1206,Raw!N1970,Property_Manual!$D$2:$D$1206,Raw!O1970,Property_Manual!$F$2:$F$1206,"x")</f>
        <v>0</v>
      </c>
      <c r="AW1970" t="str">
        <f t="shared" si="958"/>
        <v>"Common","Sensor","attachedIotDevices","Common","IotDevice",4,"Sensor details and measurements; linked to Connected Devices","References to all connected IotDevices","true","false","","https://onerecord.iata.org/ns/cargo#Sensor","https://onerecord.iata.org/ns/cargo#attachedIotDevices","https://onerecord.iata.org/ns/cargo#IotDevice"</v>
      </c>
      <c r="AX1970" t="str">
        <f t="shared" si="959"/>
        <v/>
      </c>
      <c r="AY1970" t="str">
        <f t="shared" si="960"/>
        <v/>
      </c>
    </row>
    <row r="1971" spans="1:51" x14ac:dyDescent="0.2">
      <c r="A1971" t="s">
        <v>1254</v>
      </c>
      <c r="B1971" t="s">
        <v>1198</v>
      </c>
      <c r="C1971" t="s">
        <v>227</v>
      </c>
      <c r="D1971" t="s">
        <v>458</v>
      </c>
      <c r="E1971" t="s">
        <v>3</v>
      </c>
      <c r="F1971" t="s">
        <v>459</v>
      </c>
      <c r="G1971">
        <v>1</v>
      </c>
      <c r="I1971" t="s">
        <v>452</v>
      </c>
      <c r="J1971" t="s">
        <v>460</v>
      </c>
      <c r="L1971" t="str">
        <f t="shared" si="930"/>
        <v>Sensor</v>
      </c>
      <c r="M1971" t="str">
        <f t="shared" si="931"/>
        <v>sensorType</v>
      </c>
      <c r="N1971" t="str">
        <f t="shared" si="932"/>
        <v>SensorType</v>
      </c>
      <c r="O1971" t="str">
        <f t="shared" si="933"/>
        <v/>
      </c>
      <c r="P1971" t="str">
        <f t="shared" si="934"/>
        <v/>
      </c>
      <c r="Q1971" t="str">
        <f t="shared" si="935"/>
        <v>Object</v>
      </c>
      <c r="R1971" t="str">
        <f t="shared" si="936"/>
        <v>"Common"</v>
      </c>
      <c r="S1971" t="str">
        <f t="shared" si="937"/>
        <v>"Sensor"</v>
      </c>
      <c r="T1971" t="str">
        <f t="shared" si="938"/>
        <v>"sensorType"</v>
      </c>
      <c r="U1971" t="str">
        <f t="shared" si="939"/>
        <v>"Enum"</v>
      </c>
      <c r="V1971" t="str">
        <f t="shared" si="940"/>
        <v>"SensorType"</v>
      </c>
      <c r="W1971">
        <f>IF($A1971="Implicit","",COUNTIFS($C$8:C1971,C1971,$A$8:A1971,"Explicit"))</f>
        <v>5</v>
      </c>
      <c r="X1971" t="str">
        <f t="shared" si="941"/>
        <v>"Sensor details and measurements; linked to Connected Devices"</v>
      </c>
      <c r="Y1971" t="str">
        <f t="shared" si="942"/>
        <v>"Type of sensor as described in Interactive Cargo Recommended Practice"</v>
      </c>
      <c r="Z1971" t="str">
        <f t="shared" si="943"/>
        <v>"false"</v>
      </c>
      <c r="AA1971" t="str">
        <f t="shared" si="944"/>
        <v>"true"</v>
      </c>
      <c r="AB1971" t="str">
        <f t="shared" si="945"/>
        <v>""</v>
      </c>
      <c r="AC1971" t="str">
        <f t="shared" si="946"/>
        <v>"https://onerecord.iata.org/ns/cargo#Sensor"</v>
      </c>
      <c r="AD1971" t="str">
        <f t="shared" si="947"/>
        <v>"https://onerecord.iata.org/ns/cargo#sensorType"</v>
      </c>
      <c r="AE1971" t="str">
        <f t="shared" si="948"/>
        <v>"https://onerecord.iata.org/ns/cargo#SensorType"</v>
      </c>
      <c r="AF1971" t="str">
        <f t="shared" si="949"/>
        <v>"Common","Sensor","sensorType","Enum","SensorType",5,"Sensor details and measurements; linked to Connected Devices","Type of sensor as described in Interactive Cargo Recommended Practice","false","true","","https://onerecord.iata.org/ns/cargo#Sensor","https://onerecord.iata.org/ns/cargo#sensorType","https://onerecord.iata.org/ns/cargo#SensorType"</v>
      </c>
      <c r="AG1971" t="str">
        <f t="shared" si="950"/>
        <v>"Common.Sensor"</v>
      </c>
      <c r="AH1971" t="str">
        <f t="shared" si="951"/>
        <v>"sensorType"</v>
      </c>
      <c r="AI1971" t="str">
        <f t="shared" si="952"/>
        <v>"Enum.SensorType"</v>
      </c>
      <c r="AJ1971" t="str">
        <f t="shared" si="953"/>
        <v>""</v>
      </c>
      <c r="AK1971" t="str">
        <f t="shared" si="954"/>
        <v>"hasOne"</v>
      </c>
      <c r="AL1971" t="str">
        <f t="shared" si="955"/>
        <v>"Common.Sensor","sensorType","Enum.SensorType","","hasOne"</v>
      </c>
      <c r="AN1971">
        <f>COUNTIF(View_conceptual!G:G,L1971)</f>
        <v>0</v>
      </c>
      <c r="AO1971">
        <f>COUNTIF(View_conceptual!H:H,L1971)+COUNTIF(View_conceptual!I:I,N1971)</f>
        <v>0</v>
      </c>
      <c r="AQ1971" t="str">
        <f t="shared" si="956"/>
        <v/>
      </c>
      <c r="AR1971" t="str">
        <f t="shared" si="957"/>
        <v/>
      </c>
      <c r="AT1971">
        <f>COUNTIF(View_full!G:G,L1971)</f>
        <v>1</v>
      </c>
      <c r="AU1971">
        <f>COUNTIF(View_full!H:H,L1971)+COUNTIF(View_full!I:I,N1971)</f>
        <v>1</v>
      </c>
      <c r="AV1971">
        <f>COUNTIFS(Property_Manual!$A$2:$A$1206,Raw!L1971,Property_Manual!$B$2:$B$1206,Raw!M1971,Property_Manual!$C$2:$C$1206,Raw!N1971,Property_Manual!$D$2:$D$1206,Raw!O1971,Property_Manual!$F$2:$F$1206,"x")</f>
        <v>0</v>
      </c>
      <c r="AW1971" t="str">
        <f t="shared" si="958"/>
        <v>"Common","Sensor","sensorType","Enum","SensorType",5,"Sensor details and measurements; linked to Connected Devices","Type of sensor as described in Interactive Cargo Recommended Practice","false","true","","https://onerecord.iata.org/ns/cargo#Sensor","https://onerecord.iata.org/ns/cargo#sensorType","https://onerecord.iata.org/ns/cargo#SensorType"</v>
      </c>
      <c r="AX1971" t="str">
        <f t="shared" si="959"/>
        <v/>
      </c>
      <c r="AY1971" t="str">
        <f t="shared" si="960"/>
        <v/>
      </c>
    </row>
    <row r="1972" spans="1:51" x14ac:dyDescent="0.2">
      <c r="A1972" t="s">
        <v>1255</v>
      </c>
      <c r="B1972" t="s">
        <v>1198</v>
      </c>
      <c r="C1972" t="s">
        <v>227</v>
      </c>
      <c r="D1972" t="s">
        <v>38</v>
      </c>
      <c r="E1972" t="s">
        <v>1209</v>
      </c>
      <c r="F1972" t="s">
        <v>23</v>
      </c>
      <c r="H1972" t="s">
        <v>415</v>
      </c>
      <c r="I1972" t="s">
        <v>452</v>
      </c>
      <c r="J1972" t="s">
        <v>39</v>
      </c>
      <c r="L1972" t="str">
        <f t="shared" si="930"/>
        <v>Sensor</v>
      </c>
      <c r="M1972" t="str">
        <f t="shared" si="931"/>
        <v>checks</v>
      </c>
      <c r="N1972" t="str">
        <f t="shared" si="932"/>
        <v>Check</v>
      </c>
      <c r="O1972" t="str">
        <f t="shared" si="933"/>
        <v>checkedObject</v>
      </c>
      <c r="P1972" t="str">
        <f t="shared" si="934"/>
        <v/>
      </c>
      <c r="Q1972" t="str">
        <f t="shared" si="935"/>
        <v>Object</v>
      </c>
      <c r="R1972" t="str">
        <f t="shared" si="936"/>
        <v/>
      </c>
      <c r="S1972" t="str">
        <f t="shared" si="937"/>
        <v/>
      </c>
      <c r="T1972" t="str">
        <f t="shared" si="938"/>
        <v/>
      </c>
      <c r="U1972" t="str">
        <f t="shared" si="939"/>
        <v/>
      </c>
      <c r="V1972" t="str">
        <f t="shared" si="940"/>
        <v/>
      </c>
      <c r="W1972" t="str">
        <f>IF($A1972="Implicit","",COUNTIFS($C$8:C1972,C1972,$A$8:A1972,"Explicit"))</f>
        <v/>
      </c>
      <c r="X1972" t="str">
        <f t="shared" si="941"/>
        <v/>
      </c>
      <c r="Y1972" t="str">
        <f t="shared" si="942"/>
        <v/>
      </c>
      <c r="Z1972" t="str">
        <f t="shared" si="943"/>
        <v/>
      </c>
      <c r="AA1972" t="str">
        <f t="shared" si="944"/>
        <v/>
      </c>
      <c r="AB1972" t="str">
        <f t="shared" si="945"/>
        <v/>
      </c>
      <c r="AC1972" t="str">
        <f t="shared" si="946"/>
        <v/>
      </c>
      <c r="AD1972" t="str">
        <f t="shared" si="947"/>
        <v/>
      </c>
      <c r="AE1972" t="str">
        <f t="shared" si="948"/>
        <v/>
      </c>
      <c r="AF1972" t="str">
        <f t="shared" si="949"/>
        <v/>
      </c>
      <c r="AG1972" t="str">
        <f t="shared" si="950"/>
        <v>"Common.Sensor"</v>
      </c>
      <c r="AH1972" t="str">
        <f t="shared" si="951"/>
        <v>"checks"</v>
      </c>
      <c r="AI1972" t="str">
        <f t="shared" si="952"/>
        <v>"Action.Check"</v>
      </c>
      <c r="AJ1972" t="str">
        <f t="shared" si="953"/>
        <v>"checkedObject"</v>
      </c>
      <c r="AK1972" t="str">
        <f t="shared" si="954"/>
        <v>"hasMany"</v>
      </c>
      <c r="AL1972" t="str">
        <f t="shared" si="955"/>
        <v>"Common.Sensor","checks","Action.Check","checkedObject","hasMany"</v>
      </c>
      <c r="AN1972">
        <f>COUNTIF(View_conceptual!G:G,L1972)</f>
        <v>0</v>
      </c>
      <c r="AO1972">
        <f>COUNTIF(View_conceptual!H:H,L1972)+COUNTIF(View_conceptual!I:I,N1972)</f>
        <v>0</v>
      </c>
      <c r="AQ1972" t="str">
        <f t="shared" si="956"/>
        <v/>
      </c>
      <c r="AR1972" t="str">
        <f t="shared" si="957"/>
        <v/>
      </c>
      <c r="AT1972">
        <f>COUNTIF(View_full!G:G,L1972)</f>
        <v>1</v>
      </c>
      <c r="AU1972">
        <f>COUNTIF(View_full!H:H,L1972)+COUNTIF(View_full!I:I,N1972)</f>
        <v>1</v>
      </c>
      <c r="AV1972">
        <f>COUNTIFS(Property_Manual!$A$2:$A$1206,Raw!L1972,Property_Manual!$B$2:$B$1206,Raw!M1972,Property_Manual!$C$2:$C$1206,Raw!N1972,Property_Manual!$D$2:$D$1206,Raw!O1972,Property_Manual!$F$2:$F$1206,"x")</f>
        <v>0</v>
      </c>
      <c r="AW1972" t="str">
        <f t="shared" si="958"/>
        <v/>
      </c>
      <c r="AX1972" t="str">
        <f t="shared" si="959"/>
        <v/>
      </c>
      <c r="AY1972" t="str">
        <f t="shared" si="960"/>
        <v/>
      </c>
    </row>
    <row r="1973" spans="1:51" x14ac:dyDescent="0.2">
      <c r="A1973" t="s">
        <v>1255</v>
      </c>
      <c r="B1973" t="s">
        <v>1198</v>
      </c>
      <c r="C1973" t="s">
        <v>227</v>
      </c>
      <c r="D1973" t="s">
        <v>43</v>
      </c>
      <c r="E1973" t="s">
        <v>1198</v>
      </c>
      <c r="F1973" t="s">
        <v>44</v>
      </c>
      <c r="H1973" t="s">
        <v>654</v>
      </c>
      <c r="I1973" t="s">
        <v>452</v>
      </c>
      <c r="J1973" t="s">
        <v>45</v>
      </c>
      <c r="L1973" t="str">
        <f t="shared" si="930"/>
        <v>Sensor</v>
      </c>
      <c r="M1973" t="str">
        <f t="shared" si="931"/>
        <v>externalReferences</v>
      </c>
      <c r="N1973" t="str">
        <f t="shared" si="932"/>
        <v>ExternalReference</v>
      </c>
      <c r="O1973" t="str">
        <f t="shared" si="933"/>
        <v>referenceForObjects</v>
      </c>
      <c r="P1973" t="str">
        <f t="shared" si="934"/>
        <v/>
      </c>
      <c r="Q1973" t="str">
        <f t="shared" si="935"/>
        <v>Object</v>
      </c>
      <c r="R1973" t="str">
        <f t="shared" si="936"/>
        <v/>
      </c>
      <c r="S1973" t="str">
        <f t="shared" si="937"/>
        <v/>
      </c>
      <c r="T1973" t="str">
        <f t="shared" si="938"/>
        <v/>
      </c>
      <c r="U1973" t="str">
        <f t="shared" si="939"/>
        <v/>
      </c>
      <c r="V1973" t="str">
        <f t="shared" si="940"/>
        <v/>
      </c>
      <c r="W1973" t="str">
        <f>IF($A1973="Implicit","",COUNTIFS($C$8:C1973,C1973,$A$8:A1973,"Explicit"))</f>
        <v/>
      </c>
      <c r="X1973" t="str">
        <f t="shared" si="941"/>
        <v/>
      </c>
      <c r="Y1973" t="str">
        <f t="shared" si="942"/>
        <v/>
      </c>
      <c r="Z1973" t="str">
        <f t="shared" si="943"/>
        <v/>
      </c>
      <c r="AA1973" t="str">
        <f t="shared" si="944"/>
        <v/>
      </c>
      <c r="AB1973" t="str">
        <f t="shared" si="945"/>
        <v/>
      </c>
      <c r="AC1973" t="str">
        <f t="shared" si="946"/>
        <v/>
      </c>
      <c r="AD1973" t="str">
        <f t="shared" si="947"/>
        <v/>
      </c>
      <c r="AE1973" t="str">
        <f t="shared" si="948"/>
        <v/>
      </c>
      <c r="AF1973" t="str">
        <f t="shared" si="949"/>
        <v/>
      </c>
      <c r="AG1973" t="str">
        <f t="shared" si="950"/>
        <v>"Common.Sensor"</v>
      </c>
      <c r="AH1973" t="str">
        <f t="shared" si="951"/>
        <v>"externalReferences"</v>
      </c>
      <c r="AI1973" t="str">
        <f t="shared" si="952"/>
        <v>"Common.ExternalReference"</v>
      </c>
      <c r="AJ1973" t="str">
        <f t="shared" si="953"/>
        <v>"referenceForObjects"</v>
      </c>
      <c r="AK1973" t="str">
        <f t="shared" si="954"/>
        <v>"hasMany"</v>
      </c>
      <c r="AL1973" t="str">
        <f t="shared" si="955"/>
        <v>"Common.Sensor","externalReferences","Common.ExternalReference","referenceForObjects","hasMany"</v>
      </c>
      <c r="AN1973">
        <f>COUNTIF(View_conceptual!G:G,L1973)</f>
        <v>0</v>
      </c>
      <c r="AO1973">
        <f>COUNTIF(View_conceptual!H:H,L1973)+COUNTIF(View_conceptual!I:I,N1973)</f>
        <v>0</v>
      </c>
      <c r="AQ1973" t="str">
        <f t="shared" si="956"/>
        <v/>
      </c>
      <c r="AR1973" t="str">
        <f t="shared" si="957"/>
        <v/>
      </c>
      <c r="AT1973">
        <f>COUNTIF(View_full!G:G,L1973)</f>
        <v>1</v>
      </c>
      <c r="AU1973">
        <f>COUNTIF(View_full!H:H,L1973)+COUNTIF(View_full!I:I,N1973)</f>
        <v>1</v>
      </c>
      <c r="AV1973">
        <f>COUNTIFS(Property_Manual!$A$2:$A$1206,Raw!L1973,Property_Manual!$B$2:$B$1206,Raw!M1973,Property_Manual!$C$2:$C$1206,Raw!N1973,Property_Manual!$D$2:$D$1206,Raw!O1973,Property_Manual!$F$2:$F$1206,"x")</f>
        <v>0</v>
      </c>
      <c r="AW1973" t="str">
        <f t="shared" si="958"/>
        <v/>
      </c>
      <c r="AX1973" t="str">
        <f t="shared" si="959"/>
        <v/>
      </c>
      <c r="AY1973" t="str">
        <f t="shared" si="960"/>
        <v/>
      </c>
    </row>
    <row r="1974" spans="1:51" x14ac:dyDescent="0.2">
      <c r="A1974" t="s">
        <v>1255</v>
      </c>
      <c r="B1974" t="s">
        <v>1198</v>
      </c>
      <c r="C1974" t="s">
        <v>227</v>
      </c>
      <c r="D1974" t="s">
        <v>111</v>
      </c>
      <c r="E1974" t="s">
        <v>1198</v>
      </c>
      <c r="F1974" t="s">
        <v>112</v>
      </c>
      <c r="H1974" t="s">
        <v>222</v>
      </c>
      <c r="I1974" t="s">
        <v>452</v>
      </c>
      <c r="J1974" t="s">
        <v>113</v>
      </c>
      <c r="L1974" t="str">
        <f t="shared" si="930"/>
        <v>Sensor</v>
      </c>
      <c r="M1974" t="str">
        <f t="shared" si="931"/>
        <v>attachedIotDevices</v>
      </c>
      <c r="N1974" t="str">
        <f t="shared" si="932"/>
        <v>IotDevice</v>
      </c>
      <c r="O1974" t="str">
        <f t="shared" si="933"/>
        <v>attachedToObject</v>
      </c>
      <c r="P1974" t="str">
        <f t="shared" si="934"/>
        <v/>
      </c>
      <c r="Q1974" t="str">
        <f t="shared" si="935"/>
        <v>Object</v>
      </c>
      <c r="R1974" t="str">
        <f t="shared" si="936"/>
        <v/>
      </c>
      <c r="S1974" t="str">
        <f t="shared" si="937"/>
        <v/>
      </c>
      <c r="T1974" t="str">
        <f t="shared" si="938"/>
        <v/>
      </c>
      <c r="U1974" t="str">
        <f t="shared" si="939"/>
        <v/>
      </c>
      <c r="V1974" t="str">
        <f t="shared" si="940"/>
        <v/>
      </c>
      <c r="W1974" t="str">
        <f>IF($A1974="Implicit","",COUNTIFS($C$8:C1974,C1974,$A$8:A1974,"Explicit"))</f>
        <v/>
      </c>
      <c r="X1974" t="str">
        <f t="shared" si="941"/>
        <v/>
      </c>
      <c r="Y1974" t="str">
        <f t="shared" si="942"/>
        <v/>
      </c>
      <c r="Z1974" t="str">
        <f t="shared" si="943"/>
        <v/>
      </c>
      <c r="AA1974" t="str">
        <f t="shared" si="944"/>
        <v/>
      </c>
      <c r="AB1974" t="str">
        <f t="shared" si="945"/>
        <v/>
      </c>
      <c r="AC1974" t="str">
        <f t="shared" si="946"/>
        <v/>
      </c>
      <c r="AD1974" t="str">
        <f t="shared" si="947"/>
        <v/>
      </c>
      <c r="AE1974" t="str">
        <f t="shared" si="948"/>
        <v/>
      </c>
      <c r="AF1974" t="str">
        <f t="shared" si="949"/>
        <v/>
      </c>
      <c r="AG1974" t="str">
        <f t="shared" si="950"/>
        <v>"Common.Sensor"</v>
      </c>
      <c r="AH1974" t="str">
        <f t="shared" si="951"/>
        <v>"attachedIotDevices"</v>
      </c>
      <c r="AI1974" t="str">
        <f t="shared" si="952"/>
        <v>"Common.IotDevice"</v>
      </c>
      <c r="AJ1974" t="str">
        <f t="shared" si="953"/>
        <v>"attachedToObject"</v>
      </c>
      <c r="AK1974" t="str">
        <f t="shared" si="954"/>
        <v>"hasMany"</v>
      </c>
      <c r="AL1974" t="str">
        <f t="shared" si="955"/>
        <v>"Common.Sensor","attachedIotDevices","Common.IotDevice","attachedToObject","hasMany"</v>
      </c>
      <c r="AN1974">
        <f>COUNTIF(View_conceptual!G:G,L1974)</f>
        <v>0</v>
      </c>
      <c r="AO1974">
        <f>COUNTIF(View_conceptual!H:H,L1974)+COUNTIF(View_conceptual!I:I,N1974)</f>
        <v>0</v>
      </c>
      <c r="AQ1974" t="str">
        <f t="shared" si="956"/>
        <v/>
      </c>
      <c r="AR1974" t="str">
        <f t="shared" si="957"/>
        <v/>
      </c>
      <c r="AT1974">
        <f>COUNTIF(View_full!G:G,L1974)</f>
        <v>1</v>
      </c>
      <c r="AU1974">
        <f>COUNTIF(View_full!H:H,L1974)+COUNTIF(View_full!I:I,N1974)</f>
        <v>1</v>
      </c>
      <c r="AV1974">
        <f>COUNTIFS(Property_Manual!$A$2:$A$1206,Raw!L1974,Property_Manual!$B$2:$B$1206,Raw!M1974,Property_Manual!$C$2:$C$1206,Raw!N1974,Property_Manual!$D$2:$D$1206,Raw!O1974,Property_Manual!$F$2:$F$1206,"x")</f>
        <v>0</v>
      </c>
      <c r="AW1974" t="str">
        <f t="shared" si="958"/>
        <v/>
      </c>
      <c r="AX1974" t="str">
        <f t="shared" si="959"/>
        <v/>
      </c>
      <c r="AY1974" t="str">
        <f t="shared" si="960"/>
        <v/>
      </c>
    </row>
    <row r="1975" spans="1:51" x14ac:dyDescent="0.2">
      <c r="A1975" t="s">
        <v>1255</v>
      </c>
      <c r="B1975" t="s">
        <v>1198</v>
      </c>
      <c r="C1975" t="s">
        <v>227</v>
      </c>
      <c r="D1975" t="s">
        <v>114</v>
      </c>
      <c r="E1975" t="s">
        <v>1209</v>
      </c>
      <c r="F1975" t="s">
        <v>1043</v>
      </c>
      <c r="H1975" t="s">
        <v>1045</v>
      </c>
      <c r="I1975" t="s">
        <v>452</v>
      </c>
      <c r="J1975" t="s">
        <v>116</v>
      </c>
      <c r="L1975" t="str">
        <f t="shared" si="930"/>
        <v>Sensor</v>
      </c>
      <c r="M1975" t="str">
        <f t="shared" si="931"/>
        <v>involvedInActions</v>
      </c>
      <c r="N1975" t="str">
        <f t="shared" si="932"/>
        <v>Storing</v>
      </c>
      <c r="O1975" t="str">
        <f t="shared" si="933"/>
        <v>storedObjects</v>
      </c>
      <c r="P1975" t="str">
        <f t="shared" si="934"/>
        <v/>
      </c>
      <c r="Q1975" t="str">
        <f t="shared" si="935"/>
        <v>Object</v>
      </c>
      <c r="R1975" t="str">
        <f t="shared" si="936"/>
        <v/>
      </c>
      <c r="S1975" t="str">
        <f t="shared" si="937"/>
        <v/>
      </c>
      <c r="T1975" t="str">
        <f t="shared" si="938"/>
        <v/>
      </c>
      <c r="U1975" t="str">
        <f t="shared" si="939"/>
        <v/>
      </c>
      <c r="V1975" t="str">
        <f t="shared" si="940"/>
        <v/>
      </c>
      <c r="W1975" t="str">
        <f>IF($A1975="Implicit","",COUNTIFS($C$8:C1975,C1975,$A$8:A1975,"Explicit"))</f>
        <v/>
      </c>
      <c r="X1975" t="str">
        <f t="shared" si="941"/>
        <v/>
      </c>
      <c r="Y1975" t="str">
        <f t="shared" si="942"/>
        <v/>
      </c>
      <c r="Z1975" t="str">
        <f t="shared" si="943"/>
        <v/>
      </c>
      <c r="AA1975" t="str">
        <f t="shared" si="944"/>
        <v/>
      </c>
      <c r="AB1975" t="str">
        <f t="shared" si="945"/>
        <v/>
      </c>
      <c r="AC1975" t="str">
        <f t="shared" si="946"/>
        <v/>
      </c>
      <c r="AD1975" t="str">
        <f t="shared" si="947"/>
        <v/>
      </c>
      <c r="AE1975" t="str">
        <f t="shared" si="948"/>
        <v/>
      </c>
      <c r="AF1975" t="str">
        <f t="shared" si="949"/>
        <v/>
      </c>
      <c r="AG1975" t="str">
        <f t="shared" si="950"/>
        <v>"Common.Sensor"</v>
      </c>
      <c r="AH1975" t="str">
        <f t="shared" si="951"/>
        <v>"involvedInActions"</v>
      </c>
      <c r="AI1975" t="str">
        <f t="shared" si="952"/>
        <v>"Action.Storing"</v>
      </c>
      <c r="AJ1975" t="str">
        <f t="shared" si="953"/>
        <v>"storedObjects"</v>
      </c>
      <c r="AK1975" t="str">
        <f t="shared" si="954"/>
        <v>"hasMany"</v>
      </c>
      <c r="AL1975" t="str">
        <f t="shared" si="955"/>
        <v>"Common.Sensor","involvedInActions","Action.Storing","storedObjects","hasMany"</v>
      </c>
      <c r="AN1975">
        <f>COUNTIF(View_conceptual!G:G,L1975)</f>
        <v>0</v>
      </c>
      <c r="AO1975">
        <f>COUNTIF(View_conceptual!H:H,L1975)+COUNTIF(View_conceptual!I:I,N1975)</f>
        <v>0</v>
      </c>
      <c r="AQ1975" t="str">
        <f t="shared" si="956"/>
        <v/>
      </c>
      <c r="AR1975" t="str">
        <f t="shared" si="957"/>
        <v/>
      </c>
      <c r="AT1975">
        <f>COUNTIF(View_full!G:G,L1975)</f>
        <v>1</v>
      </c>
      <c r="AU1975">
        <f>COUNTIF(View_full!H:H,L1975)+COUNTIF(View_full!I:I,N1975)</f>
        <v>2</v>
      </c>
      <c r="AV1975">
        <f>COUNTIFS(Property_Manual!$A$2:$A$1206,Raw!L1975,Property_Manual!$B$2:$B$1206,Raw!M1975,Property_Manual!$C$2:$C$1206,Raw!N1975,Property_Manual!$D$2:$D$1206,Raw!O1975,Property_Manual!$F$2:$F$1206,"x")</f>
        <v>0</v>
      </c>
      <c r="AW1975" t="str">
        <f t="shared" si="958"/>
        <v/>
      </c>
      <c r="AX1975" t="str">
        <f t="shared" si="959"/>
        <v>"Common.Sensor","involvedInActions","Action.Storing","storedObjects","hasMany"</v>
      </c>
      <c r="AY1975" t="str">
        <f t="shared" si="960"/>
        <v/>
      </c>
    </row>
    <row r="1976" spans="1:51" x14ac:dyDescent="0.2">
      <c r="A1976" t="s">
        <v>1255</v>
      </c>
      <c r="B1976" t="s">
        <v>1198</v>
      </c>
      <c r="C1976" t="s">
        <v>227</v>
      </c>
      <c r="D1976" t="s">
        <v>458</v>
      </c>
      <c r="E1976" t="s">
        <v>3</v>
      </c>
      <c r="F1976" t="s">
        <v>459</v>
      </c>
      <c r="G1976">
        <v>1</v>
      </c>
      <c r="I1976" t="s">
        <v>452</v>
      </c>
      <c r="J1976" t="s">
        <v>460</v>
      </c>
      <c r="L1976" t="str">
        <f t="shared" si="930"/>
        <v>Sensor</v>
      </c>
      <c r="M1976" t="str">
        <f t="shared" si="931"/>
        <v>sensorType</v>
      </c>
      <c r="N1976" t="str">
        <f t="shared" si="932"/>
        <v>SensorType</v>
      </c>
      <c r="O1976" t="str">
        <f t="shared" si="933"/>
        <v/>
      </c>
      <c r="P1976" t="str">
        <f t="shared" si="934"/>
        <v/>
      </c>
      <c r="Q1976" t="str">
        <f t="shared" si="935"/>
        <v>Object</v>
      </c>
      <c r="R1976" t="str">
        <f t="shared" si="936"/>
        <v/>
      </c>
      <c r="S1976" t="str">
        <f t="shared" si="937"/>
        <v/>
      </c>
      <c r="T1976" t="str">
        <f t="shared" si="938"/>
        <v/>
      </c>
      <c r="U1976" t="str">
        <f t="shared" si="939"/>
        <v/>
      </c>
      <c r="V1976" t="str">
        <f t="shared" si="940"/>
        <v/>
      </c>
      <c r="W1976" t="str">
        <f>IF($A1976="Implicit","",COUNTIFS($C$8:C1976,C1976,$A$8:A1976,"Explicit"))</f>
        <v/>
      </c>
      <c r="X1976" t="str">
        <f t="shared" si="941"/>
        <v/>
      </c>
      <c r="Y1976" t="str">
        <f t="shared" si="942"/>
        <v/>
      </c>
      <c r="Z1976" t="str">
        <f t="shared" si="943"/>
        <v/>
      </c>
      <c r="AA1976" t="str">
        <f t="shared" si="944"/>
        <v/>
      </c>
      <c r="AB1976" t="str">
        <f t="shared" si="945"/>
        <v/>
      </c>
      <c r="AC1976" t="str">
        <f t="shared" si="946"/>
        <v/>
      </c>
      <c r="AD1976" t="str">
        <f t="shared" si="947"/>
        <v/>
      </c>
      <c r="AE1976" t="str">
        <f t="shared" si="948"/>
        <v/>
      </c>
      <c r="AF1976" t="str">
        <f t="shared" si="949"/>
        <v/>
      </c>
      <c r="AG1976" t="str">
        <f t="shared" si="950"/>
        <v>"Common.Sensor"</v>
      </c>
      <c r="AH1976" t="str">
        <f t="shared" si="951"/>
        <v>"sensorType"</v>
      </c>
      <c r="AI1976" t="str">
        <f t="shared" si="952"/>
        <v>"Enum.SensorType"</v>
      </c>
      <c r="AJ1976" t="str">
        <f t="shared" si="953"/>
        <v>""</v>
      </c>
      <c r="AK1976" t="str">
        <f t="shared" si="954"/>
        <v>"hasOne"</v>
      </c>
      <c r="AL1976" t="str">
        <f t="shared" si="955"/>
        <v>"Common.Sensor","sensorType","Enum.SensorType","","hasOne"</v>
      </c>
      <c r="AN1976">
        <f>COUNTIF(View_conceptual!G:G,L1976)</f>
        <v>0</v>
      </c>
      <c r="AO1976">
        <f>COUNTIF(View_conceptual!H:H,L1976)+COUNTIF(View_conceptual!I:I,N1976)</f>
        <v>0</v>
      </c>
      <c r="AQ1976" t="str">
        <f t="shared" si="956"/>
        <v/>
      </c>
      <c r="AR1976" t="str">
        <f t="shared" si="957"/>
        <v/>
      </c>
      <c r="AT1976">
        <f>COUNTIF(View_full!G:G,L1976)</f>
        <v>1</v>
      </c>
      <c r="AU1976">
        <f>COUNTIF(View_full!H:H,L1976)+COUNTIF(View_full!I:I,N1976)</f>
        <v>1</v>
      </c>
      <c r="AV1976">
        <f>COUNTIFS(Property_Manual!$A$2:$A$1206,Raw!L1976,Property_Manual!$B$2:$B$1206,Raw!M1976,Property_Manual!$C$2:$C$1206,Raw!N1976,Property_Manual!$D$2:$D$1206,Raw!O1976,Property_Manual!$F$2:$F$1206,"x")</f>
        <v>0</v>
      </c>
      <c r="AW1976" t="str">
        <f t="shared" si="958"/>
        <v/>
      </c>
      <c r="AX1976" t="str">
        <f t="shared" si="959"/>
        <v/>
      </c>
      <c r="AY1976" t="str">
        <f t="shared" si="960"/>
        <v/>
      </c>
    </row>
    <row r="1977" spans="1:51" x14ac:dyDescent="0.2">
      <c r="A1977" t="s">
        <v>1254</v>
      </c>
      <c r="B1977" t="s">
        <v>1198</v>
      </c>
      <c r="C1977" t="s">
        <v>227</v>
      </c>
      <c r="D1977" t="s">
        <v>40</v>
      </c>
      <c r="E1977" t="s">
        <v>1212</v>
      </c>
      <c r="F1977" t="s">
        <v>41</v>
      </c>
      <c r="I1977" t="s">
        <v>452</v>
      </c>
      <c r="J1977" t="s">
        <v>42</v>
      </c>
      <c r="L1977" t="str">
        <f t="shared" si="930"/>
        <v>Sensor</v>
      </c>
      <c r="M1977" t="str">
        <f t="shared" si="931"/>
        <v>events</v>
      </c>
      <c r="N1977" t="str">
        <f t="shared" si="932"/>
        <v>LogisticsEvent</v>
      </c>
      <c r="O1977" t="str">
        <f t="shared" si="933"/>
        <v/>
      </c>
      <c r="P1977" t="str">
        <f t="shared" si="934"/>
        <v/>
      </c>
      <c r="Q1977" t="str">
        <f t="shared" si="935"/>
        <v>Object</v>
      </c>
      <c r="R1977" t="str">
        <f t="shared" si="936"/>
        <v>"Common"</v>
      </c>
      <c r="S1977" t="str">
        <f t="shared" si="937"/>
        <v>"Sensor"</v>
      </c>
      <c r="T1977" t="str">
        <f t="shared" si="938"/>
        <v>"events"</v>
      </c>
      <c r="U1977" t="str">
        <f t="shared" si="939"/>
        <v>"Event"</v>
      </c>
      <c r="V1977" t="str">
        <f t="shared" si="940"/>
        <v>"LogisticsEvent"</v>
      </c>
      <c r="W1977">
        <f>IF($A1977="Implicit","",COUNTIFS($C$8:C1977,C1977,$A$8:A1977,"Explicit"))</f>
        <v>6</v>
      </c>
      <c r="X1977" t="str">
        <f t="shared" si="941"/>
        <v>"Sensor details and measurements; linked to Connected Devices"</v>
      </c>
      <c r="Y1977" t="str">
        <f t="shared" si="942"/>
        <v>"Events object"</v>
      </c>
      <c r="Z1977" t="str">
        <f t="shared" si="943"/>
        <v>"true"</v>
      </c>
      <c r="AA1977" t="str">
        <f t="shared" si="944"/>
        <v>"false"</v>
      </c>
      <c r="AB1977" t="str">
        <f t="shared" si="945"/>
        <v>""</v>
      </c>
      <c r="AC1977" t="str">
        <f t="shared" si="946"/>
        <v>"https://onerecord.iata.org/ns/cargo#Sensor"</v>
      </c>
      <c r="AD1977" t="str">
        <f t="shared" si="947"/>
        <v>"https://onerecord.iata.org/ns/cargo#events"</v>
      </c>
      <c r="AE1977" t="str">
        <f t="shared" si="948"/>
        <v>"https://onerecord.iata.org/ns/cargo#LogisticsEvent"</v>
      </c>
      <c r="AF1977" t="str">
        <f t="shared" si="949"/>
        <v>"Common","Sensor","events","Event","LogisticsEvent",6,"Sensor details and measurements; linked to Connected Devices","Events object","true","false","","https://onerecord.iata.org/ns/cargo#Sensor","https://onerecord.iata.org/ns/cargo#events","https://onerecord.iata.org/ns/cargo#LogisticsEvent"</v>
      </c>
      <c r="AG1977" t="str">
        <f t="shared" si="950"/>
        <v>"Common.Sensor"</v>
      </c>
      <c r="AH1977" t="str">
        <f t="shared" si="951"/>
        <v>"events"</v>
      </c>
      <c r="AI1977" t="str">
        <f t="shared" si="952"/>
        <v>"Event.LogisticsEvent"</v>
      </c>
      <c r="AJ1977" t="str">
        <f t="shared" si="953"/>
        <v>""</v>
      </c>
      <c r="AK1977" t="str">
        <f t="shared" si="954"/>
        <v>"hasMany"</v>
      </c>
      <c r="AL1977" t="str">
        <f t="shared" si="955"/>
        <v>"Common.Sensor","events","Event.LogisticsEvent","","hasMany"</v>
      </c>
      <c r="AN1977">
        <f>COUNTIF(View_conceptual!G:G,L1977)</f>
        <v>0</v>
      </c>
      <c r="AO1977">
        <f>COUNTIF(View_conceptual!H:H,L1977)+COUNTIF(View_conceptual!I:I,N1977)</f>
        <v>0</v>
      </c>
      <c r="AQ1977" t="str">
        <f t="shared" si="956"/>
        <v/>
      </c>
      <c r="AR1977" t="str">
        <f t="shared" si="957"/>
        <v/>
      </c>
      <c r="AT1977">
        <f>COUNTIF(View_full!G:G,L1977)</f>
        <v>1</v>
      </c>
      <c r="AU1977">
        <f>COUNTIF(View_full!H:H,L1977)+COUNTIF(View_full!I:I,N1977)</f>
        <v>1</v>
      </c>
      <c r="AV1977">
        <f>COUNTIFS(Property_Manual!$A$2:$A$1206,Raw!L1977,Property_Manual!$B$2:$B$1206,Raw!M1977,Property_Manual!$C$2:$C$1206,Raw!N1977,Property_Manual!$D$2:$D$1206,Raw!O1977,Property_Manual!$F$2:$F$1206,"x")</f>
        <v>0</v>
      </c>
      <c r="AW1977" t="str">
        <f t="shared" si="958"/>
        <v>"Common","Sensor","events","Event","LogisticsEvent",6,"Sensor details and measurements; linked to Connected Devices","Events object","true","false","","https://onerecord.iata.org/ns/cargo#Sensor","https://onerecord.iata.org/ns/cargo#events","https://onerecord.iata.org/ns/cargo#LogisticsEvent"</v>
      </c>
      <c r="AX1977" t="str">
        <f t="shared" si="959"/>
        <v/>
      </c>
      <c r="AY1977" t="str">
        <f t="shared" si="960"/>
        <v/>
      </c>
    </row>
    <row r="1978" spans="1:51" x14ac:dyDescent="0.2">
      <c r="A1978" t="s">
        <v>1254</v>
      </c>
      <c r="B1978" t="s">
        <v>1198</v>
      </c>
      <c r="C1978" t="s">
        <v>227</v>
      </c>
      <c r="D1978" t="s">
        <v>46</v>
      </c>
      <c r="F1978" t="s">
        <v>47</v>
      </c>
      <c r="G1978">
        <v>1</v>
      </c>
      <c r="I1978" t="s">
        <v>452</v>
      </c>
      <c r="J1978" t="s">
        <v>48</v>
      </c>
      <c r="L1978" t="str">
        <f t="shared" si="930"/>
        <v>Sensor</v>
      </c>
      <c r="M1978" t="str">
        <f t="shared" si="931"/>
        <v>skeletonIndicator</v>
      </c>
      <c r="N1978" t="str">
        <f t="shared" si="932"/>
        <v>boolean</v>
      </c>
      <c r="O1978" t="str">
        <f t="shared" si="933"/>
        <v/>
      </c>
      <c r="P1978" t="str">
        <f t="shared" si="934"/>
        <v/>
      </c>
      <c r="Q1978" t="str">
        <f t="shared" si="935"/>
        <v>Object</v>
      </c>
      <c r="R1978" t="str">
        <f t="shared" si="936"/>
        <v>"Common"</v>
      </c>
      <c r="S1978" t="str">
        <f t="shared" si="937"/>
        <v>"Sensor"</v>
      </c>
      <c r="T1978" t="str">
        <f t="shared" si="938"/>
        <v>"skeletonIndicator"</v>
      </c>
      <c r="U1978" t="str">
        <f t="shared" si="939"/>
        <v>""</v>
      </c>
      <c r="V1978" t="str">
        <f t="shared" si="940"/>
        <v>"boolean"</v>
      </c>
      <c r="W1978">
        <f>IF($A1978="Implicit","",COUNTIFS($C$8:C1978,C1978,$A$8:A1978,"Explicit"))</f>
        <v>7</v>
      </c>
      <c r="X1978" t="str">
        <f t="shared" si="941"/>
        <v>"Sensor details and measurements; linked to Connected Devices"</v>
      </c>
      <c r="Y1978" t="str">
        <f t="shared" si="942"/>
        <v>"Indicator whether a logistics object is a skeleton object"</v>
      </c>
      <c r="Z1978" t="str">
        <f t="shared" si="943"/>
        <v>"false"</v>
      </c>
      <c r="AA1978" t="str">
        <f t="shared" si="944"/>
        <v>"false"</v>
      </c>
      <c r="AB1978" t="str">
        <f t="shared" si="945"/>
        <v>""</v>
      </c>
      <c r="AC1978" t="str">
        <f t="shared" si="946"/>
        <v>"https://onerecord.iata.org/ns/cargo#Sensor"</v>
      </c>
      <c r="AD1978" t="str">
        <f t="shared" si="947"/>
        <v>"https://onerecord.iata.org/ns/cargo#skeletonIndicator"</v>
      </c>
      <c r="AE1978" t="str">
        <f t="shared" si="948"/>
        <v>"http://www.w3.org/2001/XMLSchema#boolean"</v>
      </c>
      <c r="AF1978" t="str">
        <f t="shared" si="949"/>
        <v>"Common","Sensor","skeletonIndicator","","boolean",7,"Sensor details and measurements; linked to Connected Devices","Indicator whether a logistics object is a skeleton object","false","false","","https://onerecord.iata.org/ns/cargo#Sensor","https://onerecord.iata.org/ns/cargo#skeletonIndicator","http://www.w3.org/2001/XMLSchema#boolean"</v>
      </c>
      <c r="AG1978" t="str">
        <f t="shared" si="950"/>
        <v>"Common.Sensor"</v>
      </c>
      <c r="AH1978" t="str">
        <f t="shared" si="951"/>
        <v>"skeletonIndicator"</v>
      </c>
      <c r="AI1978" t="str">
        <f t="shared" si="952"/>
        <v>".boolean"</v>
      </c>
      <c r="AJ1978" t="str">
        <f t="shared" si="953"/>
        <v>""</v>
      </c>
      <c r="AK1978" t="str">
        <f t="shared" si="954"/>
        <v>"hasOne"</v>
      </c>
      <c r="AL1978" t="str">
        <f t="shared" si="955"/>
        <v>"Common.Sensor","skeletonIndicator",".boolean","","hasOne"</v>
      </c>
      <c r="AN1978">
        <f>COUNTIF(View_conceptual!G:G,L1978)</f>
        <v>0</v>
      </c>
      <c r="AO1978">
        <f>COUNTIF(View_conceptual!H:H,L1978)+COUNTIF(View_conceptual!I:I,N1978)</f>
        <v>0</v>
      </c>
      <c r="AQ1978" t="str">
        <f t="shared" si="956"/>
        <v/>
      </c>
      <c r="AR1978" t="str">
        <f t="shared" si="957"/>
        <v/>
      </c>
      <c r="AT1978">
        <f>COUNTIF(View_full!G:G,L1978)</f>
        <v>1</v>
      </c>
      <c r="AU1978">
        <f>COUNTIF(View_full!H:H,L1978)+COUNTIF(View_full!I:I,N1978)</f>
        <v>1</v>
      </c>
      <c r="AV1978">
        <f>COUNTIFS(Property_Manual!$A$2:$A$1206,Raw!L1978,Property_Manual!$B$2:$B$1206,Raw!M1978,Property_Manual!$C$2:$C$1206,Raw!N1978,Property_Manual!$D$2:$D$1206,Raw!O1978,Property_Manual!$F$2:$F$1206,"x")</f>
        <v>0</v>
      </c>
      <c r="AW1978" t="str">
        <f t="shared" si="958"/>
        <v>"Common","Sensor","skeletonIndicator","","boolean",7,"Sensor details and measurements; linked to Connected Devices","Indicator whether a logistics object is a skeleton object","false","false","","https://onerecord.iata.org/ns/cargo#Sensor","https://onerecord.iata.org/ns/cargo#skeletonIndicator","http://www.w3.org/2001/XMLSchema#boolean"</v>
      </c>
      <c r="AX1978" t="str">
        <f t="shared" si="959"/>
        <v/>
      </c>
      <c r="AY1978" t="str">
        <f t="shared" si="960"/>
        <v/>
      </c>
    </row>
    <row r="1979" spans="1:51" x14ac:dyDescent="0.2">
      <c r="A1979" t="s">
        <v>1254</v>
      </c>
      <c r="B1979" t="s">
        <v>1198</v>
      </c>
      <c r="C1979" t="s">
        <v>227</v>
      </c>
      <c r="D1979" t="s">
        <v>114</v>
      </c>
      <c r="E1979" t="s">
        <v>1196</v>
      </c>
      <c r="F1979" t="s">
        <v>115</v>
      </c>
      <c r="I1979" t="s">
        <v>452</v>
      </c>
      <c r="J1979" t="s">
        <v>116</v>
      </c>
      <c r="K1979" t="s">
        <v>1834</v>
      </c>
      <c r="L1979" t="str">
        <f t="shared" si="930"/>
        <v>Sensor</v>
      </c>
      <c r="M1979" t="str">
        <f t="shared" si="931"/>
        <v>involvedInActions</v>
      </c>
      <c r="N1979" t="str">
        <f t="shared" si="932"/>
        <v>LogisticsAction</v>
      </c>
      <c r="O1979" t="str">
        <f t="shared" si="933"/>
        <v/>
      </c>
      <c r="P1979" t="str">
        <f t="shared" si="934"/>
        <v>Check|Composing|Loading|Storing</v>
      </c>
      <c r="Q1979" t="str">
        <f t="shared" si="935"/>
        <v>Object</v>
      </c>
      <c r="R1979" t="str">
        <f t="shared" si="936"/>
        <v>"Common"</v>
      </c>
      <c r="S1979" t="str">
        <f t="shared" si="937"/>
        <v>"Sensor"</v>
      </c>
      <c r="T1979" t="str">
        <f t="shared" si="938"/>
        <v>"involvedInActions"</v>
      </c>
      <c r="U1979" t="str">
        <f t="shared" si="939"/>
        <v>"Abstract"</v>
      </c>
      <c r="V1979" t="str">
        <f t="shared" si="940"/>
        <v>"LogisticsAction"</v>
      </c>
      <c r="W1979">
        <f>IF($A1979="Implicit","",COUNTIFS($C$8:C1979,C1979,$A$8:A1979,"Explicit"))</f>
        <v>8</v>
      </c>
      <c r="X1979" t="str">
        <f t="shared" si="941"/>
        <v>"Sensor details and measurements; linked to Connected Devices"</v>
      </c>
      <c r="Y1979" t="str">
        <f t="shared" si="942"/>
        <v>"References to the Actions the object is involved in"</v>
      </c>
      <c r="Z1979" t="str">
        <f t="shared" si="943"/>
        <v>"true"</v>
      </c>
      <c r="AA1979" t="str">
        <f t="shared" si="944"/>
        <v>"false"</v>
      </c>
      <c r="AB1979" t="str">
        <f t="shared" si="945"/>
        <v>"Check|Composing|Loading|Storing"</v>
      </c>
      <c r="AC1979" t="str">
        <f t="shared" si="946"/>
        <v>"https://onerecord.iata.org/ns/cargo#Sensor"</v>
      </c>
      <c r="AD1979" t="str">
        <f t="shared" si="947"/>
        <v>"https://onerecord.iata.org/ns/cargo#involvedInActions"</v>
      </c>
      <c r="AE1979" t="str">
        <f t="shared" si="948"/>
        <v>"https://onerecord.iata.org/ns/cargo#LogisticsAction"</v>
      </c>
      <c r="AF1979" t="str">
        <f t="shared" si="949"/>
        <v>"Common","Sensor","involvedInActions","Abstract","LogisticsAction",8,"Sensor details and measurements; linked to Connected Devices","References to the Actions the object is involved in","true","false","Check|Composing|Loading|Storing","https://onerecord.iata.org/ns/cargo#Sensor","https://onerecord.iata.org/ns/cargo#involvedInActions","https://onerecord.iata.org/ns/cargo#LogisticsAction"</v>
      </c>
      <c r="AG1979" t="str">
        <f t="shared" si="950"/>
        <v>"Common.Sensor"</v>
      </c>
      <c r="AH1979" t="str">
        <f t="shared" si="951"/>
        <v>"involvedInActions"</v>
      </c>
      <c r="AI1979" t="str">
        <f t="shared" si="952"/>
        <v>"Abstract.LogisticsAction"</v>
      </c>
      <c r="AJ1979" t="str">
        <f t="shared" si="953"/>
        <v>""</v>
      </c>
      <c r="AK1979" t="str">
        <f t="shared" si="954"/>
        <v>"hasMany"</v>
      </c>
      <c r="AL1979" t="str">
        <f t="shared" si="955"/>
        <v>"Common.Sensor","involvedInActions","Abstract.LogisticsAction","","hasMany"</v>
      </c>
      <c r="AN1979">
        <f>COUNTIF(View_conceptual!G:G,L1979)</f>
        <v>0</v>
      </c>
      <c r="AO1979">
        <f>COUNTIF(View_conceptual!H:H,L1979)+COUNTIF(View_conceptual!I:I,N1979)</f>
        <v>0</v>
      </c>
      <c r="AQ1979" t="str">
        <f t="shared" si="956"/>
        <v/>
      </c>
      <c r="AR1979" t="str">
        <f t="shared" si="957"/>
        <v/>
      </c>
      <c r="AT1979">
        <f>COUNTIF(View_full!G:G,L1979)</f>
        <v>1</v>
      </c>
      <c r="AU1979">
        <f>COUNTIF(View_full!H:H,L1979)+COUNTIF(View_full!I:I,N1979)</f>
        <v>1</v>
      </c>
      <c r="AV1979">
        <f>COUNTIFS(Property_Manual!$A$2:$A$1206,Raw!L1979,Property_Manual!$B$2:$B$1206,Raw!M1979,Property_Manual!$C$2:$C$1206,Raw!N1979,Property_Manual!$D$2:$D$1206,Raw!O1979,Property_Manual!$F$2:$F$1206,"x")</f>
        <v>0</v>
      </c>
      <c r="AW1979" t="str">
        <f t="shared" si="958"/>
        <v>"Common","Sensor","involvedInActions","Abstract","LogisticsAction",8,"Sensor details and measurements; linked to Connected Devices","References to the Actions the object is involved in","true","false","Check|Composing|Loading|Storing","https://onerecord.iata.org/ns/cargo#Sensor","https://onerecord.iata.org/ns/cargo#involvedInActions","https://onerecord.iata.org/ns/cargo#LogisticsAction"</v>
      </c>
      <c r="AX1979" t="str">
        <f t="shared" si="959"/>
        <v/>
      </c>
      <c r="AY1979" t="str">
        <f t="shared" si="960"/>
        <v/>
      </c>
    </row>
    <row r="1980" spans="1:51" x14ac:dyDescent="0.2">
      <c r="A1980" t="s">
        <v>1254</v>
      </c>
      <c r="B1980" t="s">
        <v>1198</v>
      </c>
      <c r="C1980" t="s">
        <v>227</v>
      </c>
      <c r="D1980" t="s">
        <v>453</v>
      </c>
      <c r="E1980" t="s">
        <v>49</v>
      </c>
      <c r="F1980" t="s">
        <v>454</v>
      </c>
      <c r="I1980" t="s">
        <v>452</v>
      </c>
      <c r="J1980" t="s">
        <v>455</v>
      </c>
      <c r="L1980" t="str">
        <f t="shared" si="930"/>
        <v>Sensor</v>
      </c>
      <c r="M1980" t="str">
        <f t="shared" si="931"/>
        <v>measurements</v>
      </c>
      <c r="N1980" t="str">
        <f t="shared" si="932"/>
        <v>Measurement</v>
      </c>
      <c r="O1980" t="str">
        <f t="shared" si="933"/>
        <v/>
      </c>
      <c r="P1980" t="str">
        <f t="shared" si="934"/>
        <v/>
      </c>
      <c r="Q1980" t="str">
        <f t="shared" si="935"/>
        <v>Object</v>
      </c>
      <c r="R1980" t="str">
        <f t="shared" si="936"/>
        <v>"Common"</v>
      </c>
      <c r="S1980" t="str">
        <f t="shared" si="937"/>
        <v>"Sensor"</v>
      </c>
      <c r="T1980" t="str">
        <f t="shared" si="938"/>
        <v>"measurements"</v>
      </c>
      <c r="U1980" t="str">
        <f t="shared" si="939"/>
        <v>"Embedded"</v>
      </c>
      <c r="V1980" t="str">
        <f t="shared" si="940"/>
        <v>"Measurement"</v>
      </c>
      <c r="W1980">
        <f>IF($A1980="Implicit","",COUNTIFS($C$8:C1980,C1980,$A$8:A1980,"Explicit"))</f>
        <v>9</v>
      </c>
      <c r="X1980" t="str">
        <f t="shared" si="941"/>
        <v>"Sensor details and measurements; linked to Connected Devices"</v>
      </c>
      <c r="Y1980" t="str">
        <f t="shared" si="942"/>
        <v>"Reference to the Measurements recorded by the Sensor"</v>
      </c>
      <c r="Z1980" t="str">
        <f t="shared" si="943"/>
        <v>"true"</v>
      </c>
      <c r="AA1980" t="str">
        <f t="shared" si="944"/>
        <v>"false"</v>
      </c>
      <c r="AB1980" t="str">
        <f t="shared" si="945"/>
        <v>""</v>
      </c>
      <c r="AC1980" t="str">
        <f t="shared" si="946"/>
        <v>"https://onerecord.iata.org/ns/cargo#Sensor"</v>
      </c>
      <c r="AD1980" t="str">
        <f t="shared" si="947"/>
        <v>"https://onerecord.iata.org/ns/cargo#measurements"</v>
      </c>
      <c r="AE1980" t="str">
        <f t="shared" si="948"/>
        <v>"https://onerecord.iata.org/ns/cargo#Measurement"</v>
      </c>
      <c r="AF1980" t="str">
        <f t="shared" si="949"/>
        <v>"Common","Sensor","measurements","Embedded","Measurement",9,"Sensor details and measurements; linked to Connected Devices","Reference to the Measurements recorded by the Sensor","true","false","","https://onerecord.iata.org/ns/cargo#Sensor","https://onerecord.iata.org/ns/cargo#measurements","https://onerecord.iata.org/ns/cargo#Measurement"</v>
      </c>
      <c r="AG1980" t="str">
        <f t="shared" si="950"/>
        <v>"Common.Sensor"</v>
      </c>
      <c r="AH1980" t="str">
        <f t="shared" si="951"/>
        <v>"measurements"</v>
      </c>
      <c r="AI1980" t="str">
        <f t="shared" si="952"/>
        <v>"Embedded.Measurement"</v>
      </c>
      <c r="AJ1980" t="str">
        <f t="shared" si="953"/>
        <v>""</v>
      </c>
      <c r="AK1980" t="str">
        <f t="shared" si="954"/>
        <v>"hasMany"</v>
      </c>
      <c r="AL1980" t="str">
        <f t="shared" si="955"/>
        <v>"Common.Sensor","measurements","Embedded.Measurement","","hasMany"</v>
      </c>
      <c r="AN1980">
        <f>COUNTIF(View_conceptual!G:G,L1980)</f>
        <v>0</v>
      </c>
      <c r="AO1980">
        <f>COUNTIF(View_conceptual!H:H,L1980)+COUNTIF(View_conceptual!I:I,N1980)</f>
        <v>0</v>
      </c>
      <c r="AQ1980" t="str">
        <f t="shared" si="956"/>
        <v/>
      </c>
      <c r="AR1980" t="str">
        <f t="shared" si="957"/>
        <v/>
      </c>
      <c r="AT1980">
        <f>COUNTIF(View_full!G:G,L1980)</f>
        <v>1</v>
      </c>
      <c r="AU1980">
        <f>COUNTIF(View_full!H:H,L1980)+COUNTIF(View_full!I:I,N1980)</f>
        <v>1</v>
      </c>
      <c r="AV1980">
        <f>COUNTIFS(Property_Manual!$A$2:$A$1206,Raw!L1980,Property_Manual!$B$2:$B$1206,Raw!M1980,Property_Manual!$C$2:$C$1206,Raw!N1980,Property_Manual!$D$2:$D$1206,Raw!O1980,Property_Manual!$F$2:$F$1206,"x")</f>
        <v>1</v>
      </c>
      <c r="AW1980" t="str">
        <f t="shared" si="958"/>
        <v>"Common","Sensor","measurements","Embedded","Measurement",9,"Sensor details and measurements; linked to Connected Devices","Reference to the Measurements recorded by the Sensor","true","false","","https://onerecord.iata.org/ns/cargo#Sensor","https://onerecord.iata.org/ns/cargo#measurements","https://onerecord.iata.org/ns/cargo#Measurement"</v>
      </c>
      <c r="AX1980" t="str">
        <f t="shared" si="959"/>
        <v/>
      </c>
      <c r="AY1980" t="str">
        <f t="shared" si="960"/>
        <v>"Common.Sensor","measurements","Embedded.Measurement","","hasMany"</v>
      </c>
    </row>
    <row r="1981" spans="1:51" x14ac:dyDescent="0.2">
      <c r="A1981" t="s">
        <v>1254</v>
      </c>
      <c r="B1981" t="s">
        <v>1198</v>
      </c>
      <c r="C1981" t="s">
        <v>227</v>
      </c>
      <c r="D1981" t="s">
        <v>232</v>
      </c>
      <c r="F1981" t="s">
        <v>6</v>
      </c>
      <c r="G1981">
        <v>1</v>
      </c>
      <c r="I1981" t="s">
        <v>452</v>
      </c>
      <c r="J1981" t="s">
        <v>233</v>
      </c>
      <c r="L1981" t="str">
        <f t="shared" si="930"/>
        <v>Sensor</v>
      </c>
      <c r="M1981" t="str">
        <f t="shared" si="931"/>
        <v>description</v>
      </c>
      <c r="N1981" t="str">
        <f t="shared" si="932"/>
        <v>string</v>
      </c>
      <c r="O1981" t="str">
        <f t="shared" si="933"/>
        <v/>
      </c>
      <c r="P1981" t="str">
        <f t="shared" si="934"/>
        <v/>
      </c>
      <c r="Q1981" t="str">
        <f t="shared" si="935"/>
        <v>Object</v>
      </c>
      <c r="R1981" t="str">
        <f t="shared" si="936"/>
        <v>"Common"</v>
      </c>
      <c r="S1981" t="str">
        <f t="shared" si="937"/>
        <v>"Sensor"</v>
      </c>
      <c r="T1981" t="str">
        <f t="shared" si="938"/>
        <v>"description"</v>
      </c>
      <c r="U1981" t="str">
        <f t="shared" si="939"/>
        <v>""</v>
      </c>
      <c r="V1981" t="str">
        <f t="shared" si="940"/>
        <v>"string"</v>
      </c>
      <c r="W1981">
        <f>IF($A1981="Implicit","",COUNTIFS($C$8:C1981,C1981,$A$8:A1981,"Explicit"))</f>
        <v>10</v>
      </c>
      <c r="X1981" t="str">
        <f t="shared" si="941"/>
        <v>"Sensor details and measurements; linked to Connected Devices"</v>
      </c>
      <c r="Y1981" t="str">
        <f t="shared" si="942"/>
        <v>"Natural language description if required"</v>
      </c>
      <c r="Z1981" t="str">
        <f t="shared" si="943"/>
        <v>"false"</v>
      </c>
      <c r="AA1981" t="str">
        <f t="shared" si="944"/>
        <v>"false"</v>
      </c>
      <c r="AB1981" t="str">
        <f t="shared" si="945"/>
        <v>""</v>
      </c>
      <c r="AC1981" t="str">
        <f t="shared" si="946"/>
        <v>"https://onerecord.iata.org/ns/cargo#Sensor"</v>
      </c>
      <c r="AD1981" t="str">
        <f t="shared" si="947"/>
        <v>"https://onerecord.iata.org/ns/cargo#description"</v>
      </c>
      <c r="AE1981" t="str">
        <f t="shared" si="948"/>
        <v>"http://www.w3.org/2001/XMLSchema#string"</v>
      </c>
      <c r="AF1981" t="str">
        <f t="shared" si="949"/>
        <v>"Common","Sensor","description","","string",10,"Sensor details and measurements; linked to Connected Devices","Natural language description if required","false","false","","https://onerecord.iata.org/ns/cargo#Sensor","https://onerecord.iata.org/ns/cargo#description","http://www.w3.org/2001/XMLSchema#string"</v>
      </c>
      <c r="AG1981" t="str">
        <f t="shared" si="950"/>
        <v>"Common.Sensor"</v>
      </c>
      <c r="AH1981" t="str">
        <f t="shared" si="951"/>
        <v>"description"</v>
      </c>
      <c r="AI1981" t="str">
        <f t="shared" si="952"/>
        <v>".string"</v>
      </c>
      <c r="AJ1981" t="str">
        <f t="shared" si="953"/>
        <v>""</v>
      </c>
      <c r="AK1981" t="str">
        <f t="shared" si="954"/>
        <v>"hasOne"</v>
      </c>
      <c r="AL1981" t="str">
        <f t="shared" si="955"/>
        <v>"Common.Sensor","description",".string","","hasOne"</v>
      </c>
      <c r="AN1981">
        <f>COUNTIF(View_conceptual!G:G,L1981)</f>
        <v>0</v>
      </c>
      <c r="AO1981">
        <f>COUNTIF(View_conceptual!H:H,L1981)+COUNTIF(View_conceptual!I:I,N1981)</f>
        <v>0</v>
      </c>
      <c r="AQ1981" t="str">
        <f t="shared" si="956"/>
        <v/>
      </c>
      <c r="AR1981" t="str">
        <f t="shared" si="957"/>
        <v/>
      </c>
      <c r="AT1981">
        <f>COUNTIF(View_full!G:G,L1981)</f>
        <v>1</v>
      </c>
      <c r="AU1981">
        <f>COUNTIF(View_full!H:H,L1981)+COUNTIF(View_full!I:I,N1981)</f>
        <v>1</v>
      </c>
      <c r="AV1981">
        <f>COUNTIFS(Property_Manual!$A$2:$A$1206,Raw!L1981,Property_Manual!$B$2:$B$1206,Raw!M1981,Property_Manual!$C$2:$C$1206,Raw!N1981,Property_Manual!$D$2:$D$1206,Raw!O1981,Property_Manual!$F$2:$F$1206,"x")</f>
        <v>0</v>
      </c>
      <c r="AW1981" t="str">
        <f t="shared" si="958"/>
        <v>"Common","Sensor","description","","string",10,"Sensor details and measurements; linked to Connected Devices","Natural language description if required","false","false","","https://onerecord.iata.org/ns/cargo#Sensor","https://onerecord.iata.org/ns/cargo#description","http://www.w3.org/2001/XMLSchema#string"</v>
      </c>
      <c r="AX1981" t="str">
        <f t="shared" si="959"/>
        <v/>
      </c>
      <c r="AY1981" t="str">
        <f t="shared" si="960"/>
        <v/>
      </c>
    </row>
    <row r="1982" spans="1:51" x14ac:dyDescent="0.2">
      <c r="A1982" t="s">
        <v>1254</v>
      </c>
      <c r="B1982" t="s">
        <v>1198</v>
      </c>
      <c r="C1982" t="s">
        <v>227</v>
      </c>
      <c r="D1982" t="s">
        <v>218</v>
      </c>
      <c r="F1982" t="s">
        <v>6</v>
      </c>
      <c r="G1982">
        <v>1</v>
      </c>
      <c r="I1982" t="s">
        <v>452</v>
      </c>
      <c r="J1982" t="s">
        <v>219</v>
      </c>
      <c r="L1982" t="str">
        <f t="shared" si="930"/>
        <v>Sensor</v>
      </c>
      <c r="M1982" t="str">
        <f t="shared" si="931"/>
        <v>name</v>
      </c>
      <c r="N1982" t="str">
        <f t="shared" si="932"/>
        <v>string</v>
      </c>
      <c r="O1982" t="str">
        <f t="shared" si="933"/>
        <v/>
      </c>
      <c r="P1982" t="str">
        <f t="shared" si="934"/>
        <v/>
      </c>
      <c r="Q1982" t="str">
        <f t="shared" si="935"/>
        <v>Object</v>
      </c>
      <c r="R1982" t="str">
        <f t="shared" si="936"/>
        <v>"Common"</v>
      </c>
      <c r="S1982" t="str">
        <f t="shared" si="937"/>
        <v>"Sensor"</v>
      </c>
      <c r="T1982" t="str">
        <f t="shared" si="938"/>
        <v>"name"</v>
      </c>
      <c r="U1982" t="str">
        <f t="shared" si="939"/>
        <v>""</v>
      </c>
      <c r="V1982" t="str">
        <f t="shared" si="940"/>
        <v>"string"</v>
      </c>
      <c r="W1982">
        <f>IF($A1982="Implicit","",COUNTIFS($C$8:C1982,C1982,$A$8:A1982,"Explicit"))</f>
        <v>11</v>
      </c>
      <c r="X1982" t="str">
        <f t="shared" si="941"/>
        <v>"Sensor details and measurements; linked to Connected Devices"</v>
      </c>
      <c r="Y1982" t="str">
        <f t="shared" si="942"/>
        <v>"Human-understandable name of object depending on the context"</v>
      </c>
      <c r="Z1982" t="str">
        <f t="shared" si="943"/>
        <v>"false"</v>
      </c>
      <c r="AA1982" t="str">
        <f t="shared" si="944"/>
        <v>"false"</v>
      </c>
      <c r="AB1982" t="str">
        <f t="shared" si="945"/>
        <v>""</v>
      </c>
      <c r="AC1982" t="str">
        <f t="shared" si="946"/>
        <v>"https://onerecord.iata.org/ns/cargo#Sensor"</v>
      </c>
      <c r="AD1982" t="str">
        <f t="shared" si="947"/>
        <v>"https://onerecord.iata.org/ns/cargo#name"</v>
      </c>
      <c r="AE1982" t="str">
        <f t="shared" si="948"/>
        <v>"http://www.w3.org/2001/XMLSchema#string"</v>
      </c>
      <c r="AF1982" t="str">
        <f t="shared" si="949"/>
        <v>"Common","Sensor","name","","string",11,"Sensor details and measurements; linked to Connected Devices","Human-understandable name of object depending on the context","false","false","","https://onerecord.iata.org/ns/cargo#Sensor","https://onerecord.iata.org/ns/cargo#name","http://www.w3.org/2001/XMLSchema#string"</v>
      </c>
      <c r="AG1982" t="str">
        <f t="shared" si="950"/>
        <v>"Common.Sensor"</v>
      </c>
      <c r="AH1982" t="str">
        <f t="shared" si="951"/>
        <v>"name"</v>
      </c>
      <c r="AI1982" t="str">
        <f t="shared" si="952"/>
        <v>".string"</v>
      </c>
      <c r="AJ1982" t="str">
        <f t="shared" si="953"/>
        <v>""</v>
      </c>
      <c r="AK1982" t="str">
        <f t="shared" si="954"/>
        <v>"hasOne"</v>
      </c>
      <c r="AL1982" t="str">
        <f t="shared" si="955"/>
        <v>"Common.Sensor","name",".string","","hasOne"</v>
      </c>
      <c r="AN1982">
        <f>COUNTIF(View_conceptual!G:G,L1982)</f>
        <v>0</v>
      </c>
      <c r="AO1982">
        <f>COUNTIF(View_conceptual!H:H,L1982)+COUNTIF(View_conceptual!I:I,N1982)</f>
        <v>0</v>
      </c>
      <c r="AQ1982" t="str">
        <f t="shared" si="956"/>
        <v/>
      </c>
      <c r="AR1982" t="str">
        <f t="shared" si="957"/>
        <v/>
      </c>
      <c r="AT1982">
        <f>COUNTIF(View_full!G:G,L1982)</f>
        <v>1</v>
      </c>
      <c r="AU1982">
        <f>COUNTIF(View_full!H:H,L1982)+COUNTIF(View_full!I:I,N1982)</f>
        <v>1</v>
      </c>
      <c r="AV1982">
        <f>COUNTIFS(Property_Manual!$A$2:$A$1206,Raw!L1982,Property_Manual!$B$2:$B$1206,Raw!M1982,Property_Manual!$C$2:$C$1206,Raw!N1982,Property_Manual!$D$2:$D$1206,Raw!O1982,Property_Manual!$F$2:$F$1206,"x")</f>
        <v>0</v>
      </c>
      <c r="AW1982" t="str">
        <f t="shared" si="958"/>
        <v>"Common","Sensor","name","","string",11,"Sensor details and measurements; linked to Connected Devices","Human-understandable name of object depending on the context","false","false","","https://onerecord.iata.org/ns/cargo#Sensor","https://onerecord.iata.org/ns/cargo#name","http://www.w3.org/2001/XMLSchema#string"</v>
      </c>
      <c r="AX1982" t="str">
        <f t="shared" si="959"/>
        <v/>
      </c>
      <c r="AY1982" t="str">
        <f t="shared" si="960"/>
        <v/>
      </c>
    </row>
    <row r="1983" spans="1:51" x14ac:dyDescent="0.2">
      <c r="A1983" t="s">
        <v>1254</v>
      </c>
      <c r="B1983" t="s">
        <v>1198</v>
      </c>
      <c r="C1983" t="s">
        <v>227</v>
      </c>
      <c r="D1983" t="s">
        <v>236</v>
      </c>
      <c r="F1983" t="s">
        <v>6</v>
      </c>
      <c r="G1983">
        <v>1</v>
      </c>
      <c r="I1983" t="s">
        <v>452</v>
      </c>
      <c r="J1983" t="s">
        <v>237</v>
      </c>
      <c r="L1983" t="str">
        <f t="shared" si="930"/>
        <v>Sensor</v>
      </c>
      <c r="M1983" t="str">
        <f t="shared" si="931"/>
        <v>serialNumber</v>
      </c>
      <c r="N1983" t="str">
        <f t="shared" si="932"/>
        <v>string</v>
      </c>
      <c r="O1983" t="str">
        <f t="shared" si="933"/>
        <v/>
      </c>
      <c r="P1983" t="str">
        <f t="shared" si="934"/>
        <v/>
      </c>
      <c r="Q1983" t="str">
        <f t="shared" si="935"/>
        <v>Object</v>
      </c>
      <c r="R1983" t="str">
        <f t="shared" si="936"/>
        <v>"Common"</v>
      </c>
      <c r="S1983" t="str">
        <f t="shared" si="937"/>
        <v>"Sensor"</v>
      </c>
      <c r="T1983" t="str">
        <f t="shared" si="938"/>
        <v>"serialNumber"</v>
      </c>
      <c r="U1983" t="str">
        <f t="shared" si="939"/>
        <v>""</v>
      </c>
      <c r="V1983" t="str">
        <f t="shared" si="940"/>
        <v>"string"</v>
      </c>
      <c r="W1983">
        <f>IF($A1983="Implicit","",COUNTIFS($C$8:C1983,C1983,$A$8:A1983,"Explicit"))</f>
        <v>12</v>
      </c>
      <c r="X1983" t="str">
        <f t="shared" si="941"/>
        <v>"Sensor details and measurements; linked to Connected Devices"</v>
      </c>
      <c r="Y1983" t="str">
        <f t="shared" si="942"/>
        <v>"Serial number that allows to uniquely identify the object"</v>
      </c>
      <c r="Z1983" t="str">
        <f t="shared" si="943"/>
        <v>"false"</v>
      </c>
      <c r="AA1983" t="str">
        <f t="shared" si="944"/>
        <v>"false"</v>
      </c>
      <c r="AB1983" t="str">
        <f t="shared" si="945"/>
        <v>""</v>
      </c>
      <c r="AC1983" t="str">
        <f t="shared" si="946"/>
        <v>"https://onerecord.iata.org/ns/cargo#Sensor"</v>
      </c>
      <c r="AD1983" t="str">
        <f t="shared" si="947"/>
        <v>"https://onerecord.iata.org/ns/cargo#serialNumber"</v>
      </c>
      <c r="AE1983" t="str">
        <f t="shared" si="948"/>
        <v>"http://www.w3.org/2001/XMLSchema#string"</v>
      </c>
      <c r="AF1983" t="str">
        <f t="shared" si="949"/>
        <v>"Common","Sensor","serialNumber","","string",12,"Sensor details and measurements; linked to Connected Devices","Serial number that allows to uniquely identify the object","false","false","","https://onerecord.iata.org/ns/cargo#Sensor","https://onerecord.iata.org/ns/cargo#serialNumber","http://www.w3.org/2001/XMLSchema#string"</v>
      </c>
      <c r="AG1983" t="str">
        <f t="shared" si="950"/>
        <v>"Common.Sensor"</v>
      </c>
      <c r="AH1983" t="str">
        <f t="shared" si="951"/>
        <v>"serialNumber"</v>
      </c>
      <c r="AI1983" t="str">
        <f t="shared" si="952"/>
        <v>".string"</v>
      </c>
      <c r="AJ1983" t="str">
        <f t="shared" si="953"/>
        <v>""</v>
      </c>
      <c r="AK1983" t="str">
        <f t="shared" si="954"/>
        <v>"hasOne"</v>
      </c>
      <c r="AL1983" t="str">
        <f t="shared" si="955"/>
        <v>"Common.Sensor","serialNumber",".string","","hasOne"</v>
      </c>
      <c r="AN1983">
        <f>COUNTIF(View_conceptual!G:G,L1983)</f>
        <v>0</v>
      </c>
      <c r="AO1983">
        <f>COUNTIF(View_conceptual!H:H,L1983)+COUNTIF(View_conceptual!I:I,N1983)</f>
        <v>0</v>
      </c>
      <c r="AQ1983" t="str">
        <f t="shared" si="956"/>
        <v/>
      </c>
      <c r="AR1983" t="str">
        <f t="shared" si="957"/>
        <v/>
      </c>
      <c r="AT1983">
        <f>COUNTIF(View_full!G:G,L1983)</f>
        <v>1</v>
      </c>
      <c r="AU1983">
        <f>COUNTIF(View_full!H:H,L1983)+COUNTIF(View_full!I:I,N1983)</f>
        <v>1</v>
      </c>
      <c r="AV1983">
        <f>COUNTIFS(Property_Manual!$A$2:$A$1206,Raw!L1983,Property_Manual!$B$2:$B$1206,Raw!M1983,Property_Manual!$C$2:$C$1206,Raw!N1983,Property_Manual!$D$2:$D$1206,Raw!O1983,Property_Manual!$F$2:$F$1206,"x")</f>
        <v>0</v>
      </c>
      <c r="AW1983" t="str">
        <f t="shared" si="958"/>
        <v>"Common","Sensor","serialNumber","","string",12,"Sensor details and measurements; linked to Connected Devices","Serial number that allows to uniquely identify the object","false","false","","https://onerecord.iata.org/ns/cargo#Sensor","https://onerecord.iata.org/ns/cargo#serialNumber","http://www.w3.org/2001/XMLSchema#string"</v>
      </c>
      <c r="AX1983" t="str">
        <f t="shared" si="959"/>
        <v/>
      </c>
      <c r="AY1983" t="str">
        <f t="shared" si="960"/>
        <v/>
      </c>
    </row>
    <row r="1984" spans="1:51" x14ac:dyDescent="0.2">
      <c r="A1984" t="s">
        <v>1255</v>
      </c>
      <c r="B1984" t="s">
        <v>1198</v>
      </c>
      <c r="C1984" t="s">
        <v>227</v>
      </c>
      <c r="D1984" t="s">
        <v>40</v>
      </c>
      <c r="E1984" t="s">
        <v>1212</v>
      </c>
      <c r="F1984" t="s">
        <v>41</v>
      </c>
      <c r="I1984" t="s">
        <v>452</v>
      </c>
      <c r="J1984" t="s">
        <v>42</v>
      </c>
      <c r="L1984" t="str">
        <f t="shared" si="930"/>
        <v>Sensor</v>
      </c>
      <c r="M1984" t="str">
        <f t="shared" si="931"/>
        <v>events</v>
      </c>
      <c r="N1984" t="str">
        <f t="shared" si="932"/>
        <v>LogisticsEvent</v>
      </c>
      <c r="O1984" t="str">
        <f t="shared" si="933"/>
        <v/>
      </c>
      <c r="P1984" t="str">
        <f t="shared" si="934"/>
        <v/>
      </c>
      <c r="Q1984" t="str">
        <f t="shared" si="935"/>
        <v>Object</v>
      </c>
      <c r="R1984" t="str">
        <f t="shared" si="936"/>
        <v/>
      </c>
      <c r="S1984" t="str">
        <f t="shared" si="937"/>
        <v/>
      </c>
      <c r="T1984" t="str">
        <f t="shared" si="938"/>
        <v/>
      </c>
      <c r="U1984" t="str">
        <f t="shared" si="939"/>
        <v/>
      </c>
      <c r="V1984" t="str">
        <f t="shared" si="940"/>
        <v/>
      </c>
      <c r="W1984" t="str">
        <f>IF($A1984="Implicit","",COUNTIFS($C$8:C1984,C1984,$A$8:A1984,"Explicit"))</f>
        <v/>
      </c>
      <c r="X1984" t="str">
        <f t="shared" si="941"/>
        <v/>
      </c>
      <c r="Y1984" t="str">
        <f t="shared" si="942"/>
        <v/>
      </c>
      <c r="Z1984" t="str">
        <f t="shared" si="943"/>
        <v/>
      </c>
      <c r="AA1984" t="str">
        <f t="shared" si="944"/>
        <v/>
      </c>
      <c r="AB1984" t="str">
        <f t="shared" si="945"/>
        <v/>
      </c>
      <c r="AC1984" t="str">
        <f t="shared" si="946"/>
        <v/>
      </c>
      <c r="AD1984" t="str">
        <f t="shared" si="947"/>
        <v/>
      </c>
      <c r="AE1984" t="str">
        <f t="shared" si="948"/>
        <v/>
      </c>
      <c r="AF1984" t="str">
        <f t="shared" si="949"/>
        <v/>
      </c>
      <c r="AG1984" t="str">
        <f t="shared" si="950"/>
        <v>"Common.Sensor"</v>
      </c>
      <c r="AH1984" t="str">
        <f t="shared" si="951"/>
        <v>"events"</v>
      </c>
      <c r="AI1984" t="str">
        <f t="shared" si="952"/>
        <v>"Event.LogisticsEvent"</v>
      </c>
      <c r="AJ1984" t="str">
        <f t="shared" si="953"/>
        <v>""</v>
      </c>
      <c r="AK1984" t="str">
        <f t="shared" si="954"/>
        <v>"hasMany"</v>
      </c>
      <c r="AL1984" t="str">
        <f t="shared" si="955"/>
        <v>"Common.Sensor","events","Event.LogisticsEvent","","hasMany"</v>
      </c>
      <c r="AN1984">
        <f>COUNTIF(View_conceptual!G:G,L1984)</f>
        <v>0</v>
      </c>
      <c r="AO1984">
        <f>COUNTIF(View_conceptual!H:H,L1984)+COUNTIF(View_conceptual!I:I,N1984)</f>
        <v>0</v>
      </c>
      <c r="AQ1984" t="str">
        <f t="shared" si="956"/>
        <v/>
      </c>
      <c r="AR1984" t="str">
        <f t="shared" si="957"/>
        <v/>
      </c>
      <c r="AT1984">
        <f>COUNTIF(View_full!G:G,L1984)</f>
        <v>1</v>
      </c>
      <c r="AU1984">
        <f>COUNTIF(View_full!H:H,L1984)+COUNTIF(View_full!I:I,N1984)</f>
        <v>1</v>
      </c>
      <c r="AV1984">
        <f>COUNTIFS(Property_Manual!$A$2:$A$1206,Raw!L1984,Property_Manual!$B$2:$B$1206,Raw!M1984,Property_Manual!$C$2:$C$1206,Raw!N1984,Property_Manual!$D$2:$D$1206,Raw!O1984,Property_Manual!$F$2:$F$1206,"x")</f>
        <v>0</v>
      </c>
      <c r="AW1984" t="str">
        <f t="shared" si="958"/>
        <v/>
      </c>
      <c r="AX1984" t="str">
        <f t="shared" si="959"/>
        <v/>
      </c>
      <c r="AY1984" t="str">
        <f t="shared" si="960"/>
        <v/>
      </c>
    </row>
    <row r="1985" spans="1:51" x14ac:dyDescent="0.2">
      <c r="A1985" t="s">
        <v>1255</v>
      </c>
      <c r="B1985" t="s">
        <v>1198</v>
      </c>
      <c r="C1985" t="s">
        <v>227</v>
      </c>
      <c r="D1985" t="s">
        <v>114</v>
      </c>
      <c r="E1985" t="s">
        <v>1209</v>
      </c>
      <c r="F1985" t="s">
        <v>23</v>
      </c>
      <c r="I1985" t="s">
        <v>452</v>
      </c>
      <c r="J1985" t="s">
        <v>116</v>
      </c>
      <c r="L1985" t="str">
        <f t="shared" si="930"/>
        <v>Sensor</v>
      </c>
      <c r="M1985" t="str">
        <f t="shared" si="931"/>
        <v>involvedInActions</v>
      </c>
      <c r="N1985" t="str">
        <f t="shared" si="932"/>
        <v>Check</v>
      </c>
      <c r="O1985" t="str">
        <f t="shared" si="933"/>
        <v/>
      </c>
      <c r="P1985" t="str">
        <f t="shared" si="934"/>
        <v/>
      </c>
      <c r="Q1985" t="str">
        <f t="shared" si="935"/>
        <v>Object</v>
      </c>
      <c r="R1985" t="str">
        <f t="shared" si="936"/>
        <v/>
      </c>
      <c r="S1985" t="str">
        <f t="shared" si="937"/>
        <v/>
      </c>
      <c r="T1985" t="str">
        <f t="shared" si="938"/>
        <v/>
      </c>
      <c r="U1985" t="str">
        <f t="shared" si="939"/>
        <v/>
      </c>
      <c r="V1985" t="str">
        <f t="shared" si="940"/>
        <v/>
      </c>
      <c r="W1985" t="str">
        <f>IF($A1985="Implicit","",COUNTIFS($C$8:C1985,C1985,$A$8:A1985,"Explicit"))</f>
        <v/>
      </c>
      <c r="X1985" t="str">
        <f t="shared" si="941"/>
        <v/>
      </c>
      <c r="Y1985" t="str">
        <f t="shared" si="942"/>
        <v/>
      </c>
      <c r="Z1985" t="str">
        <f t="shared" si="943"/>
        <v/>
      </c>
      <c r="AA1985" t="str">
        <f t="shared" si="944"/>
        <v/>
      </c>
      <c r="AB1985" t="str">
        <f t="shared" si="945"/>
        <v/>
      </c>
      <c r="AC1985" t="str">
        <f t="shared" si="946"/>
        <v/>
      </c>
      <c r="AD1985" t="str">
        <f t="shared" si="947"/>
        <v/>
      </c>
      <c r="AE1985" t="str">
        <f t="shared" si="948"/>
        <v/>
      </c>
      <c r="AF1985" t="str">
        <f t="shared" si="949"/>
        <v/>
      </c>
      <c r="AG1985" t="str">
        <f t="shared" si="950"/>
        <v>"Common.Sensor"</v>
      </c>
      <c r="AH1985" t="str">
        <f t="shared" si="951"/>
        <v>"involvedInActions"</v>
      </c>
      <c r="AI1985" t="str">
        <f t="shared" si="952"/>
        <v>"Action.Check"</v>
      </c>
      <c r="AJ1985" t="str">
        <f t="shared" si="953"/>
        <v>""</v>
      </c>
      <c r="AK1985" t="str">
        <f t="shared" si="954"/>
        <v>"hasMany"</v>
      </c>
      <c r="AL1985" t="str">
        <f t="shared" si="955"/>
        <v>"Common.Sensor","involvedInActions","Action.Check","","hasMany"</v>
      </c>
      <c r="AN1985">
        <f>COUNTIF(View_conceptual!G:G,L1985)</f>
        <v>0</v>
      </c>
      <c r="AO1985">
        <f>COUNTIF(View_conceptual!H:H,L1985)+COUNTIF(View_conceptual!I:I,N1985)</f>
        <v>0</v>
      </c>
      <c r="AQ1985" t="str">
        <f t="shared" si="956"/>
        <v/>
      </c>
      <c r="AR1985" t="str">
        <f t="shared" si="957"/>
        <v/>
      </c>
      <c r="AT1985">
        <f>COUNTIF(View_full!G:G,L1985)</f>
        <v>1</v>
      </c>
      <c r="AU1985">
        <f>COUNTIF(View_full!H:H,L1985)+COUNTIF(View_full!I:I,N1985)</f>
        <v>1</v>
      </c>
      <c r="AV1985">
        <f>COUNTIFS(Property_Manual!$A$2:$A$1206,Raw!L1985,Property_Manual!$B$2:$B$1206,Raw!M1985,Property_Manual!$C$2:$C$1206,Raw!N1985,Property_Manual!$D$2:$D$1206,Raw!O1985,Property_Manual!$F$2:$F$1206,"x")</f>
        <v>0</v>
      </c>
      <c r="AW1985" t="str">
        <f t="shared" si="958"/>
        <v/>
      </c>
      <c r="AX1985" t="str">
        <f t="shared" si="959"/>
        <v/>
      </c>
      <c r="AY1985" t="str">
        <f t="shared" si="960"/>
        <v/>
      </c>
    </row>
    <row r="1986" spans="1:51" x14ac:dyDescent="0.2">
      <c r="A1986" t="s">
        <v>1255</v>
      </c>
      <c r="B1986" t="s">
        <v>1198</v>
      </c>
      <c r="C1986" t="s">
        <v>227</v>
      </c>
      <c r="D1986" t="s">
        <v>114</v>
      </c>
      <c r="E1986" t="s">
        <v>1209</v>
      </c>
      <c r="F1986" t="s">
        <v>439</v>
      </c>
      <c r="I1986" t="s">
        <v>452</v>
      </c>
      <c r="J1986" t="s">
        <v>116</v>
      </c>
      <c r="L1986" t="str">
        <f t="shared" si="930"/>
        <v>Sensor</v>
      </c>
      <c r="M1986" t="str">
        <f t="shared" si="931"/>
        <v>involvedInActions</v>
      </c>
      <c r="N1986" t="str">
        <f t="shared" si="932"/>
        <v>Composing</v>
      </c>
      <c r="O1986" t="str">
        <f t="shared" si="933"/>
        <v/>
      </c>
      <c r="P1986" t="str">
        <f t="shared" si="934"/>
        <v/>
      </c>
      <c r="Q1986" t="str">
        <f t="shared" si="935"/>
        <v>Object</v>
      </c>
      <c r="R1986" t="str">
        <f t="shared" si="936"/>
        <v/>
      </c>
      <c r="S1986" t="str">
        <f t="shared" si="937"/>
        <v/>
      </c>
      <c r="T1986" t="str">
        <f t="shared" si="938"/>
        <v/>
      </c>
      <c r="U1986" t="str">
        <f t="shared" si="939"/>
        <v/>
      </c>
      <c r="V1986" t="str">
        <f t="shared" si="940"/>
        <v/>
      </c>
      <c r="W1986" t="str">
        <f>IF($A1986="Implicit","",COUNTIFS($C$8:C1986,C1986,$A$8:A1986,"Explicit"))</f>
        <v/>
      </c>
      <c r="X1986" t="str">
        <f t="shared" si="941"/>
        <v/>
      </c>
      <c r="Y1986" t="str">
        <f t="shared" si="942"/>
        <v/>
      </c>
      <c r="Z1986" t="str">
        <f t="shared" si="943"/>
        <v/>
      </c>
      <c r="AA1986" t="str">
        <f t="shared" si="944"/>
        <v/>
      </c>
      <c r="AB1986" t="str">
        <f t="shared" si="945"/>
        <v/>
      </c>
      <c r="AC1986" t="str">
        <f t="shared" si="946"/>
        <v/>
      </c>
      <c r="AD1986" t="str">
        <f t="shared" si="947"/>
        <v/>
      </c>
      <c r="AE1986" t="str">
        <f t="shared" si="948"/>
        <v/>
      </c>
      <c r="AF1986" t="str">
        <f t="shared" si="949"/>
        <v/>
      </c>
      <c r="AG1986" t="str">
        <f t="shared" si="950"/>
        <v>"Common.Sensor"</v>
      </c>
      <c r="AH1986" t="str">
        <f t="shared" si="951"/>
        <v>"involvedInActions"</v>
      </c>
      <c r="AI1986" t="str">
        <f t="shared" si="952"/>
        <v>"Action.Composing"</v>
      </c>
      <c r="AJ1986" t="str">
        <f t="shared" si="953"/>
        <v>""</v>
      </c>
      <c r="AK1986" t="str">
        <f t="shared" si="954"/>
        <v>"hasMany"</v>
      </c>
      <c r="AL1986" t="str">
        <f t="shared" si="955"/>
        <v>"Common.Sensor","involvedInActions","Action.Composing","","hasMany"</v>
      </c>
      <c r="AN1986">
        <f>COUNTIF(View_conceptual!G:G,L1986)</f>
        <v>0</v>
      </c>
      <c r="AO1986">
        <f>COUNTIF(View_conceptual!H:H,L1986)+COUNTIF(View_conceptual!I:I,N1986)</f>
        <v>1</v>
      </c>
      <c r="AQ1986" t="str">
        <f t="shared" si="956"/>
        <v/>
      </c>
      <c r="AR1986" t="str">
        <f t="shared" si="957"/>
        <v/>
      </c>
      <c r="AT1986">
        <f>COUNTIF(View_full!G:G,L1986)</f>
        <v>1</v>
      </c>
      <c r="AU1986">
        <f>COUNTIF(View_full!H:H,L1986)+COUNTIF(View_full!I:I,N1986)</f>
        <v>2</v>
      </c>
      <c r="AV1986">
        <f>COUNTIFS(Property_Manual!$A$2:$A$1206,Raw!L1986,Property_Manual!$B$2:$B$1206,Raw!M1986,Property_Manual!$C$2:$C$1206,Raw!N1986,Property_Manual!$D$2:$D$1206,Raw!O1986,Property_Manual!$F$2:$F$1206,"x")</f>
        <v>0</v>
      </c>
      <c r="AW1986" t="str">
        <f t="shared" si="958"/>
        <v/>
      </c>
      <c r="AX1986" t="str">
        <f t="shared" si="959"/>
        <v>"Common.Sensor","involvedInActions","Action.Composing","","hasMany"</v>
      </c>
      <c r="AY1986" t="str">
        <f t="shared" si="960"/>
        <v/>
      </c>
    </row>
    <row r="1987" spans="1:51" x14ac:dyDescent="0.2">
      <c r="A1987" t="s">
        <v>1255</v>
      </c>
      <c r="B1987" t="s">
        <v>1198</v>
      </c>
      <c r="C1987" t="s">
        <v>227</v>
      </c>
      <c r="D1987" t="s">
        <v>114</v>
      </c>
      <c r="E1987" t="s">
        <v>1196</v>
      </c>
      <c r="F1987" t="s">
        <v>115</v>
      </c>
      <c r="I1987" t="s">
        <v>452</v>
      </c>
      <c r="J1987" t="s">
        <v>116</v>
      </c>
      <c r="K1987" t="s">
        <v>1834</v>
      </c>
      <c r="L1987" t="str">
        <f t="shared" si="930"/>
        <v>Sensor</v>
      </c>
      <c r="M1987" t="str">
        <f t="shared" si="931"/>
        <v>involvedInActions</v>
      </c>
      <c r="N1987" t="str">
        <f t="shared" si="932"/>
        <v>LogisticsAction</v>
      </c>
      <c r="O1987" t="str">
        <f t="shared" si="933"/>
        <v/>
      </c>
      <c r="P1987" t="str">
        <f t="shared" si="934"/>
        <v>Check|Composing|Loading|Storing</v>
      </c>
      <c r="Q1987" t="str">
        <f t="shared" si="935"/>
        <v>Object</v>
      </c>
      <c r="R1987" t="str">
        <f t="shared" si="936"/>
        <v/>
      </c>
      <c r="S1987" t="str">
        <f t="shared" si="937"/>
        <v/>
      </c>
      <c r="T1987" t="str">
        <f t="shared" si="938"/>
        <v/>
      </c>
      <c r="U1987" t="str">
        <f t="shared" si="939"/>
        <v/>
      </c>
      <c r="V1987" t="str">
        <f t="shared" si="940"/>
        <v/>
      </c>
      <c r="W1987" t="str">
        <f>IF($A1987="Implicit","",COUNTIFS($C$8:C1987,C1987,$A$8:A1987,"Explicit"))</f>
        <v/>
      </c>
      <c r="X1987" t="str">
        <f t="shared" si="941"/>
        <v/>
      </c>
      <c r="Y1987" t="str">
        <f t="shared" si="942"/>
        <v/>
      </c>
      <c r="Z1987" t="str">
        <f t="shared" si="943"/>
        <v/>
      </c>
      <c r="AA1987" t="str">
        <f t="shared" si="944"/>
        <v/>
      </c>
      <c r="AB1987" t="str">
        <f t="shared" si="945"/>
        <v/>
      </c>
      <c r="AC1987" t="str">
        <f t="shared" si="946"/>
        <v/>
      </c>
      <c r="AD1987" t="str">
        <f t="shared" si="947"/>
        <v/>
      </c>
      <c r="AE1987" t="str">
        <f t="shared" si="948"/>
        <v/>
      </c>
      <c r="AF1987" t="str">
        <f t="shared" si="949"/>
        <v/>
      </c>
      <c r="AG1987" t="str">
        <f t="shared" si="950"/>
        <v>"Common.Sensor"</v>
      </c>
      <c r="AH1987" t="str">
        <f t="shared" si="951"/>
        <v>"involvedInActions"</v>
      </c>
      <c r="AI1987" t="str">
        <f t="shared" si="952"/>
        <v>"Abstract.LogisticsAction"</v>
      </c>
      <c r="AJ1987" t="str">
        <f t="shared" si="953"/>
        <v>""</v>
      </c>
      <c r="AK1987" t="str">
        <f t="shared" si="954"/>
        <v>"hasMany"</v>
      </c>
      <c r="AL1987" t="str">
        <f t="shared" si="955"/>
        <v>"Common.Sensor","involvedInActions","Abstract.LogisticsAction","","hasMany"</v>
      </c>
      <c r="AN1987">
        <f>COUNTIF(View_conceptual!G:G,L1987)</f>
        <v>0</v>
      </c>
      <c r="AO1987">
        <f>COUNTIF(View_conceptual!H:H,L1987)+COUNTIF(View_conceptual!I:I,N1987)</f>
        <v>0</v>
      </c>
      <c r="AQ1987" t="str">
        <f t="shared" si="956"/>
        <v/>
      </c>
      <c r="AR1987" t="str">
        <f t="shared" si="957"/>
        <v/>
      </c>
      <c r="AT1987">
        <f>COUNTIF(View_full!G:G,L1987)</f>
        <v>1</v>
      </c>
      <c r="AU1987">
        <f>COUNTIF(View_full!H:H,L1987)+COUNTIF(View_full!I:I,N1987)</f>
        <v>1</v>
      </c>
      <c r="AV1987">
        <f>COUNTIFS(Property_Manual!$A$2:$A$1206,Raw!L1987,Property_Manual!$B$2:$B$1206,Raw!M1987,Property_Manual!$C$2:$C$1206,Raw!N1987,Property_Manual!$D$2:$D$1206,Raw!O1987,Property_Manual!$F$2:$F$1206,"x")</f>
        <v>0</v>
      </c>
      <c r="AW1987" t="str">
        <f t="shared" si="958"/>
        <v/>
      </c>
      <c r="AX1987" t="str">
        <f t="shared" si="959"/>
        <v/>
      </c>
      <c r="AY1987" t="str">
        <f t="shared" si="960"/>
        <v/>
      </c>
    </row>
    <row r="1988" spans="1:51" x14ac:dyDescent="0.2">
      <c r="A1988" t="s">
        <v>1255</v>
      </c>
      <c r="B1988" t="s">
        <v>1198</v>
      </c>
      <c r="C1988" t="s">
        <v>227</v>
      </c>
      <c r="D1988" t="s">
        <v>114</v>
      </c>
      <c r="E1988" t="s">
        <v>1209</v>
      </c>
      <c r="F1988" t="s">
        <v>829</v>
      </c>
      <c r="I1988" t="s">
        <v>452</v>
      </c>
      <c r="J1988" t="s">
        <v>116</v>
      </c>
      <c r="L1988" t="str">
        <f t="shared" si="930"/>
        <v>Sensor</v>
      </c>
      <c r="M1988" t="str">
        <f t="shared" si="931"/>
        <v>involvedInActions</v>
      </c>
      <c r="N1988" t="str">
        <f t="shared" si="932"/>
        <v>Loading</v>
      </c>
      <c r="O1988" t="str">
        <f t="shared" si="933"/>
        <v/>
      </c>
      <c r="P1988" t="str">
        <f t="shared" si="934"/>
        <v/>
      </c>
      <c r="Q1988" t="str">
        <f t="shared" si="935"/>
        <v>Object</v>
      </c>
      <c r="R1988" t="str">
        <f t="shared" si="936"/>
        <v/>
      </c>
      <c r="S1988" t="str">
        <f t="shared" si="937"/>
        <v/>
      </c>
      <c r="T1988" t="str">
        <f t="shared" si="938"/>
        <v/>
      </c>
      <c r="U1988" t="str">
        <f t="shared" si="939"/>
        <v/>
      </c>
      <c r="V1988" t="str">
        <f t="shared" si="940"/>
        <v/>
      </c>
      <c r="W1988" t="str">
        <f>IF($A1988="Implicit","",COUNTIFS($C$8:C1988,C1988,$A$8:A1988,"Explicit"))</f>
        <v/>
      </c>
      <c r="X1988" t="str">
        <f t="shared" si="941"/>
        <v/>
      </c>
      <c r="Y1988" t="str">
        <f t="shared" si="942"/>
        <v/>
      </c>
      <c r="Z1988" t="str">
        <f t="shared" si="943"/>
        <v/>
      </c>
      <c r="AA1988" t="str">
        <f t="shared" si="944"/>
        <v/>
      </c>
      <c r="AB1988" t="str">
        <f t="shared" si="945"/>
        <v/>
      </c>
      <c r="AC1988" t="str">
        <f t="shared" si="946"/>
        <v/>
      </c>
      <c r="AD1988" t="str">
        <f t="shared" si="947"/>
        <v/>
      </c>
      <c r="AE1988" t="str">
        <f t="shared" si="948"/>
        <v/>
      </c>
      <c r="AF1988" t="str">
        <f t="shared" si="949"/>
        <v/>
      </c>
      <c r="AG1988" t="str">
        <f t="shared" si="950"/>
        <v>"Common.Sensor"</v>
      </c>
      <c r="AH1988" t="str">
        <f t="shared" si="951"/>
        <v>"involvedInActions"</v>
      </c>
      <c r="AI1988" t="str">
        <f t="shared" si="952"/>
        <v>"Action.Loading"</v>
      </c>
      <c r="AJ1988" t="str">
        <f t="shared" si="953"/>
        <v>""</v>
      </c>
      <c r="AK1988" t="str">
        <f t="shared" si="954"/>
        <v>"hasMany"</v>
      </c>
      <c r="AL1988" t="str">
        <f t="shared" si="955"/>
        <v>"Common.Sensor","involvedInActions","Action.Loading","","hasMany"</v>
      </c>
      <c r="AN1988">
        <f>COUNTIF(View_conceptual!G:G,L1988)</f>
        <v>0</v>
      </c>
      <c r="AO1988">
        <f>COUNTIF(View_conceptual!H:H,L1988)+COUNTIF(View_conceptual!I:I,N1988)</f>
        <v>1</v>
      </c>
      <c r="AQ1988" t="str">
        <f t="shared" si="956"/>
        <v/>
      </c>
      <c r="AR1988" t="str">
        <f t="shared" si="957"/>
        <v/>
      </c>
      <c r="AT1988">
        <f>COUNTIF(View_full!G:G,L1988)</f>
        <v>1</v>
      </c>
      <c r="AU1988">
        <f>COUNTIF(View_full!H:H,L1988)+COUNTIF(View_full!I:I,N1988)</f>
        <v>2</v>
      </c>
      <c r="AV1988">
        <f>COUNTIFS(Property_Manual!$A$2:$A$1206,Raw!L1988,Property_Manual!$B$2:$B$1206,Raw!M1988,Property_Manual!$C$2:$C$1206,Raw!N1988,Property_Manual!$D$2:$D$1206,Raw!O1988,Property_Manual!$F$2:$F$1206,"x")</f>
        <v>0</v>
      </c>
      <c r="AW1988" t="str">
        <f t="shared" si="958"/>
        <v/>
      </c>
      <c r="AX1988" t="str">
        <f t="shared" si="959"/>
        <v>"Common.Sensor","involvedInActions","Action.Loading","","hasMany"</v>
      </c>
      <c r="AY1988" t="str">
        <f t="shared" si="960"/>
        <v/>
      </c>
    </row>
    <row r="1989" spans="1:51" x14ac:dyDescent="0.2">
      <c r="A1989" t="s">
        <v>1255</v>
      </c>
      <c r="B1989" t="s">
        <v>1198</v>
      </c>
      <c r="C1989" t="s">
        <v>227</v>
      </c>
      <c r="D1989" t="s">
        <v>453</v>
      </c>
      <c r="E1989" t="s">
        <v>49</v>
      </c>
      <c r="F1989" t="s">
        <v>454</v>
      </c>
      <c r="I1989" t="s">
        <v>452</v>
      </c>
      <c r="J1989" t="s">
        <v>455</v>
      </c>
      <c r="L1989" t="str">
        <f t="shared" si="930"/>
        <v>Sensor</v>
      </c>
      <c r="M1989" t="str">
        <f t="shared" si="931"/>
        <v>measurements</v>
      </c>
      <c r="N1989" t="str">
        <f t="shared" si="932"/>
        <v>Measurement</v>
      </c>
      <c r="O1989" t="str">
        <f t="shared" si="933"/>
        <v/>
      </c>
      <c r="P1989" t="str">
        <f t="shared" si="934"/>
        <v/>
      </c>
      <c r="Q1989" t="str">
        <f t="shared" si="935"/>
        <v>Object</v>
      </c>
      <c r="R1989" t="str">
        <f t="shared" si="936"/>
        <v/>
      </c>
      <c r="S1989" t="str">
        <f t="shared" si="937"/>
        <v/>
      </c>
      <c r="T1989" t="str">
        <f t="shared" si="938"/>
        <v/>
      </c>
      <c r="U1989" t="str">
        <f t="shared" si="939"/>
        <v/>
      </c>
      <c r="V1989" t="str">
        <f t="shared" si="940"/>
        <v/>
      </c>
      <c r="W1989" t="str">
        <f>IF($A1989="Implicit","",COUNTIFS($C$8:C1989,C1989,$A$8:A1989,"Explicit"))</f>
        <v/>
      </c>
      <c r="X1989" t="str">
        <f t="shared" si="941"/>
        <v/>
      </c>
      <c r="Y1989" t="str">
        <f t="shared" si="942"/>
        <v/>
      </c>
      <c r="Z1989" t="str">
        <f t="shared" si="943"/>
        <v/>
      </c>
      <c r="AA1989" t="str">
        <f t="shared" si="944"/>
        <v/>
      </c>
      <c r="AB1989" t="str">
        <f t="shared" si="945"/>
        <v/>
      </c>
      <c r="AC1989" t="str">
        <f t="shared" si="946"/>
        <v/>
      </c>
      <c r="AD1989" t="str">
        <f t="shared" si="947"/>
        <v/>
      </c>
      <c r="AE1989" t="str">
        <f t="shared" si="948"/>
        <v/>
      </c>
      <c r="AF1989" t="str">
        <f t="shared" si="949"/>
        <v/>
      </c>
      <c r="AG1989" t="str">
        <f t="shared" si="950"/>
        <v>"Common.Sensor"</v>
      </c>
      <c r="AH1989" t="str">
        <f t="shared" si="951"/>
        <v>"measurements"</v>
      </c>
      <c r="AI1989" t="str">
        <f t="shared" si="952"/>
        <v>"Embedded.Measurement"</v>
      </c>
      <c r="AJ1989" t="str">
        <f t="shared" si="953"/>
        <v>""</v>
      </c>
      <c r="AK1989" t="str">
        <f t="shared" si="954"/>
        <v>"hasMany"</v>
      </c>
      <c r="AL1989" t="str">
        <f t="shared" si="955"/>
        <v>"Common.Sensor","measurements","Embedded.Measurement","","hasMany"</v>
      </c>
      <c r="AN1989">
        <f>COUNTIF(View_conceptual!G:G,L1989)</f>
        <v>0</v>
      </c>
      <c r="AO1989">
        <f>COUNTIF(View_conceptual!H:H,L1989)+COUNTIF(View_conceptual!I:I,N1989)</f>
        <v>0</v>
      </c>
      <c r="AQ1989" t="str">
        <f t="shared" si="956"/>
        <v/>
      </c>
      <c r="AR1989" t="str">
        <f t="shared" si="957"/>
        <v/>
      </c>
      <c r="AT1989">
        <f>COUNTIF(View_full!G:G,L1989)</f>
        <v>1</v>
      </c>
      <c r="AU1989">
        <f>COUNTIF(View_full!H:H,L1989)+COUNTIF(View_full!I:I,N1989)</f>
        <v>1</v>
      </c>
      <c r="AV1989">
        <f>COUNTIFS(Property_Manual!$A$2:$A$1206,Raw!L1989,Property_Manual!$B$2:$B$1206,Raw!M1989,Property_Manual!$C$2:$C$1206,Raw!N1989,Property_Manual!$D$2:$D$1206,Raw!O1989,Property_Manual!$F$2:$F$1206,"x")</f>
        <v>1</v>
      </c>
      <c r="AW1989" t="str">
        <f t="shared" si="958"/>
        <v/>
      </c>
      <c r="AX1989" t="str">
        <f t="shared" si="959"/>
        <v/>
      </c>
      <c r="AY1989" t="str">
        <f t="shared" si="960"/>
        <v>"Common.Sensor","measurements","Embedded.Measurement","","hasMany"</v>
      </c>
    </row>
    <row r="1990" spans="1:51" x14ac:dyDescent="0.2">
      <c r="A1990" t="s">
        <v>1254</v>
      </c>
      <c r="B1990" t="s">
        <v>3</v>
      </c>
      <c r="C1990" t="s">
        <v>459</v>
      </c>
      <c r="D1990" t="s">
        <v>5</v>
      </c>
      <c r="F1990" t="s">
        <v>6</v>
      </c>
      <c r="G1990">
        <v>1</v>
      </c>
      <c r="I1990" t="s">
        <v>1020</v>
      </c>
      <c r="J1990" t="s">
        <v>8</v>
      </c>
      <c r="L1990" t="str">
        <f t="shared" si="930"/>
        <v>SensorType</v>
      </c>
      <c r="M1990" t="str">
        <f t="shared" si="931"/>
        <v>code</v>
      </c>
      <c r="N1990" t="str">
        <f t="shared" si="932"/>
        <v>string</v>
      </c>
      <c r="O1990" t="str">
        <f t="shared" si="933"/>
        <v/>
      </c>
      <c r="P1990" t="str">
        <f t="shared" si="934"/>
        <v/>
      </c>
      <c r="Q1990" t="str">
        <f t="shared" si="935"/>
        <v>Object</v>
      </c>
      <c r="R1990" t="str">
        <f t="shared" si="936"/>
        <v>"Enum"</v>
      </c>
      <c r="S1990" t="str">
        <f t="shared" si="937"/>
        <v>"SensorType"</v>
      </c>
      <c r="T1990" t="str">
        <f t="shared" si="938"/>
        <v>"code"</v>
      </c>
      <c r="U1990" t="str">
        <f t="shared" si="939"/>
        <v>""</v>
      </c>
      <c r="V1990" t="str">
        <f t="shared" si="940"/>
        <v>"string"</v>
      </c>
      <c r="W1990">
        <f>IF($A1990="Implicit","",COUNTIFS($C$8:C1990,C1990,$A$8:A1990,"Explicit"))</f>
        <v>1</v>
      </c>
      <c r="X1990" t="str">
        <f t="shared" si="941"/>
        <v>"Open code list for sensor types"</v>
      </c>
      <c r="Y1990" t="str">
        <f t="shared" si="942"/>
        <v>"Code or short version of a code; for example "CH" for Switzerland when referring to the UN/LOCODE code list"</v>
      </c>
      <c r="Z1990" t="str">
        <f t="shared" si="943"/>
        <v>"false"</v>
      </c>
      <c r="AA1990" t="str">
        <f t="shared" si="944"/>
        <v>"false"</v>
      </c>
      <c r="AB1990" t="str">
        <f t="shared" si="945"/>
        <v>""</v>
      </c>
      <c r="AC1990" t="str">
        <f t="shared" si="946"/>
        <v>"https://onerecord.iata.org/ns/cargo#SensorType"</v>
      </c>
      <c r="AD1990" t="str">
        <f t="shared" si="947"/>
        <v>"https://onerecord.iata.org/ns/cargo#code"</v>
      </c>
      <c r="AE1990" t="str">
        <f t="shared" si="948"/>
        <v>"http://www.w3.org/2001/XMLSchema#string"</v>
      </c>
      <c r="AF1990" t="str">
        <f t="shared" si="949"/>
        <v>"Enum","SensorType","code","","string",1,"Open code list for sensor types","Code or short version of a code; for example "CH" for Switzerland when referring to the UN/LOCODE code list","false","false","","https://onerecord.iata.org/ns/cargo#SensorType","https://onerecord.iata.org/ns/cargo#code","http://www.w3.org/2001/XMLSchema#string"</v>
      </c>
      <c r="AG1990" t="str">
        <f t="shared" si="950"/>
        <v>"Enum.SensorType"</v>
      </c>
      <c r="AH1990" t="str">
        <f t="shared" si="951"/>
        <v>"code"</v>
      </c>
      <c r="AI1990" t="str">
        <f t="shared" si="952"/>
        <v>".string"</v>
      </c>
      <c r="AJ1990" t="str">
        <f t="shared" si="953"/>
        <v>""</v>
      </c>
      <c r="AK1990" t="str">
        <f t="shared" si="954"/>
        <v>"hasOne"</v>
      </c>
      <c r="AL1990" t="str">
        <f t="shared" si="955"/>
        <v>"Enum.SensorType","code",".string","","hasOne"</v>
      </c>
      <c r="AN1990">
        <f>COUNTIF(View_conceptual!G:G,L1990)</f>
        <v>0</v>
      </c>
      <c r="AO1990">
        <f>COUNTIF(View_conceptual!H:H,L1990)+COUNTIF(View_conceptual!I:I,N1990)</f>
        <v>0</v>
      </c>
      <c r="AQ1990" t="str">
        <f t="shared" si="956"/>
        <v/>
      </c>
      <c r="AR1990" t="str">
        <f t="shared" si="957"/>
        <v/>
      </c>
      <c r="AT1990">
        <f>COUNTIF(View_full!G:G,L1990)</f>
        <v>0</v>
      </c>
      <c r="AU1990">
        <f>COUNTIF(View_full!H:H,L1990)+COUNTIF(View_full!I:I,N1990)</f>
        <v>0</v>
      </c>
      <c r="AV1990">
        <f>COUNTIFS(Property_Manual!$A$2:$A$1206,Raw!L1990,Property_Manual!$B$2:$B$1206,Raw!M1990,Property_Manual!$C$2:$C$1206,Raw!N1990,Property_Manual!$D$2:$D$1206,Raw!O1990,Property_Manual!$F$2:$F$1206,"x")</f>
        <v>0</v>
      </c>
      <c r="AW1990" t="str">
        <f t="shared" si="958"/>
        <v/>
      </c>
      <c r="AX1990" t="str">
        <f t="shared" si="959"/>
        <v/>
      </c>
      <c r="AY1990" t="str">
        <f t="shared" si="960"/>
        <v/>
      </c>
    </row>
    <row r="1991" spans="1:51" x14ac:dyDescent="0.2">
      <c r="A1991" t="s">
        <v>1254</v>
      </c>
      <c r="B1991" t="s">
        <v>3</v>
      </c>
      <c r="C1991" t="s">
        <v>459</v>
      </c>
      <c r="D1991" t="s">
        <v>9</v>
      </c>
      <c r="F1991" t="s">
        <v>6</v>
      </c>
      <c r="G1991">
        <v>1</v>
      </c>
      <c r="I1991" t="s">
        <v>1020</v>
      </c>
      <c r="J1991" t="s">
        <v>10</v>
      </c>
      <c r="L1991" t="str">
        <f t="shared" si="930"/>
        <v>SensorType</v>
      </c>
      <c r="M1991" t="str">
        <f t="shared" si="931"/>
        <v>codeDescription</v>
      </c>
      <c r="N1991" t="str">
        <f t="shared" si="932"/>
        <v>string</v>
      </c>
      <c r="O1991" t="str">
        <f t="shared" si="933"/>
        <v/>
      </c>
      <c r="P1991" t="str">
        <f t="shared" si="934"/>
        <v/>
      </c>
      <c r="Q1991" t="str">
        <f t="shared" si="935"/>
        <v>Object</v>
      </c>
      <c r="R1991" t="str">
        <f t="shared" si="936"/>
        <v>"Enum"</v>
      </c>
      <c r="S1991" t="str">
        <f t="shared" si="937"/>
        <v>"SensorType"</v>
      </c>
      <c r="T1991" t="str">
        <f t="shared" si="938"/>
        <v>"codeDescription"</v>
      </c>
      <c r="U1991" t="str">
        <f t="shared" si="939"/>
        <v>""</v>
      </c>
      <c r="V1991" t="str">
        <f t="shared" si="940"/>
        <v>"string"</v>
      </c>
      <c r="W1991">
        <f>IF($A1991="Implicit","",COUNTIFS($C$8:C1991,C1991,$A$8:A1991,"Explicit"))</f>
        <v>2</v>
      </c>
      <c r="X1991" t="str">
        <f t="shared" si="941"/>
        <v>"Open code list for sensor types"</v>
      </c>
      <c r="Y1991" t="str">
        <f t="shared" si="942"/>
        <v>"Description or long version of the code; for example "Switzerland" for Switzerland when referring to the UN/LOCODE code list"</v>
      </c>
      <c r="Z1991" t="str">
        <f t="shared" si="943"/>
        <v>"false"</v>
      </c>
      <c r="AA1991" t="str">
        <f t="shared" si="944"/>
        <v>"false"</v>
      </c>
      <c r="AB1991" t="str">
        <f t="shared" si="945"/>
        <v>""</v>
      </c>
      <c r="AC1991" t="str">
        <f t="shared" si="946"/>
        <v>"https://onerecord.iata.org/ns/cargo#SensorType"</v>
      </c>
      <c r="AD1991" t="str">
        <f t="shared" si="947"/>
        <v>"https://onerecord.iata.org/ns/cargo#codeDescription"</v>
      </c>
      <c r="AE1991" t="str">
        <f t="shared" si="948"/>
        <v>"http://www.w3.org/2001/XMLSchema#string"</v>
      </c>
      <c r="AF1991" t="str">
        <f t="shared" si="949"/>
        <v>"Enum","SensorType","codeDescription","","string",2,"Open code list for sensor types","Description or long version of the code; for example "Switzerland" for Switzerland when referring to the UN/LOCODE code list","false","false","","https://onerecord.iata.org/ns/cargo#SensorType","https://onerecord.iata.org/ns/cargo#codeDescription","http://www.w3.org/2001/XMLSchema#string"</v>
      </c>
      <c r="AG1991" t="str">
        <f t="shared" si="950"/>
        <v>"Enum.SensorType"</v>
      </c>
      <c r="AH1991" t="str">
        <f t="shared" si="951"/>
        <v>"codeDescription"</v>
      </c>
      <c r="AI1991" t="str">
        <f t="shared" si="952"/>
        <v>".string"</v>
      </c>
      <c r="AJ1991" t="str">
        <f t="shared" si="953"/>
        <v>""</v>
      </c>
      <c r="AK1991" t="str">
        <f t="shared" si="954"/>
        <v>"hasOne"</v>
      </c>
      <c r="AL1991" t="str">
        <f t="shared" si="955"/>
        <v>"Enum.SensorType","codeDescription",".string","","hasOne"</v>
      </c>
      <c r="AN1991">
        <f>COUNTIF(View_conceptual!G:G,L1991)</f>
        <v>0</v>
      </c>
      <c r="AO1991">
        <f>COUNTIF(View_conceptual!H:H,L1991)+COUNTIF(View_conceptual!I:I,N1991)</f>
        <v>0</v>
      </c>
      <c r="AQ1991" t="str">
        <f t="shared" si="956"/>
        <v/>
      </c>
      <c r="AR1991" t="str">
        <f t="shared" si="957"/>
        <v/>
      </c>
      <c r="AT1991">
        <f>COUNTIF(View_full!G:G,L1991)</f>
        <v>0</v>
      </c>
      <c r="AU1991">
        <f>COUNTIF(View_full!H:H,L1991)+COUNTIF(View_full!I:I,N1991)</f>
        <v>0</v>
      </c>
      <c r="AV1991">
        <f>COUNTIFS(Property_Manual!$A$2:$A$1206,Raw!L1991,Property_Manual!$B$2:$B$1206,Raw!M1991,Property_Manual!$C$2:$C$1206,Raw!N1991,Property_Manual!$D$2:$D$1206,Raw!O1991,Property_Manual!$F$2:$F$1206,"x")</f>
        <v>0</v>
      </c>
      <c r="AW1991" t="str">
        <f t="shared" si="958"/>
        <v/>
      </c>
      <c r="AX1991" t="str">
        <f t="shared" si="959"/>
        <v/>
      </c>
      <c r="AY1991" t="str">
        <f t="shared" si="960"/>
        <v/>
      </c>
    </row>
    <row r="1992" spans="1:51" x14ac:dyDescent="0.2">
      <c r="A1992" t="s">
        <v>1254</v>
      </c>
      <c r="B1992" t="s">
        <v>3</v>
      </c>
      <c r="C1992" t="s">
        <v>459</v>
      </c>
      <c r="D1992" t="s">
        <v>11</v>
      </c>
      <c r="F1992" t="s">
        <v>12</v>
      </c>
      <c r="G1992">
        <v>1</v>
      </c>
      <c r="I1992" t="s">
        <v>1020</v>
      </c>
      <c r="J1992" t="s">
        <v>13</v>
      </c>
      <c r="L1992" t="str">
        <f t="shared" si="930"/>
        <v>SensorType</v>
      </c>
      <c r="M1992" t="str">
        <f t="shared" si="931"/>
        <v>codeLevel</v>
      </c>
      <c r="N1992" t="str">
        <f t="shared" si="932"/>
        <v>integer</v>
      </c>
      <c r="O1992" t="str">
        <f t="shared" si="933"/>
        <v/>
      </c>
      <c r="P1992" t="str">
        <f t="shared" si="934"/>
        <v/>
      </c>
      <c r="Q1992" t="str">
        <f t="shared" si="935"/>
        <v>Object</v>
      </c>
      <c r="R1992" t="str">
        <f t="shared" si="936"/>
        <v>"Enum"</v>
      </c>
      <c r="S1992" t="str">
        <f t="shared" si="937"/>
        <v>"SensorType"</v>
      </c>
      <c r="T1992" t="str">
        <f t="shared" si="938"/>
        <v>"codeLevel"</v>
      </c>
      <c r="U1992" t="str">
        <f t="shared" si="939"/>
        <v>""</v>
      </c>
      <c r="V1992" t="str">
        <f t="shared" si="940"/>
        <v>"integer"</v>
      </c>
      <c r="W1992">
        <f>IF($A1992="Implicit","",COUNTIFS($C$8:C1992,C1992,$A$8:A1992,"Explicit"))</f>
        <v>3</v>
      </c>
      <c r="X1992" t="str">
        <f t="shared" si="941"/>
        <v>"Open code list for sensor types"</v>
      </c>
      <c r="Y1992" t="str">
        <f t="shared" si="942"/>
        <v>"Integer indicating the level of a code if a codelists is hierarchical; for example HS-Codes"</v>
      </c>
      <c r="Z1992" t="str">
        <f t="shared" si="943"/>
        <v>"false"</v>
      </c>
      <c r="AA1992" t="str">
        <f t="shared" si="944"/>
        <v>"false"</v>
      </c>
      <c r="AB1992" t="str">
        <f t="shared" si="945"/>
        <v>""</v>
      </c>
      <c r="AC1992" t="str">
        <f t="shared" si="946"/>
        <v>"https://onerecord.iata.org/ns/cargo#SensorType"</v>
      </c>
      <c r="AD1992" t="str">
        <f t="shared" si="947"/>
        <v>"https://onerecord.iata.org/ns/cargo#codeLevel"</v>
      </c>
      <c r="AE1992" t="str">
        <f t="shared" si="948"/>
        <v>"http://www.w3.org/2001/XMLSchema#integer"</v>
      </c>
      <c r="AF1992" t="str">
        <f t="shared" si="949"/>
        <v>"Enum","SensorType","codeLevel","","integer",3,"Open code list for sensor types","Integer indicating the level of a code if a codelists is hierarchical; for example HS-Codes","false","false","","https://onerecord.iata.org/ns/cargo#SensorType","https://onerecord.iata.org/ns/cargo#codeLevel","http://www.w3.org/2001/XMLSchema#integer"</v>
      </c>
      <c r="AG1992" t="str">
        <f t="shared" si="950"/>
        <v>"Enum.SensorType"</v>
      </c>
      <c r="AH1992" t="str">
        <f t="shared" si="951"/>
        <v>"codeLevel"</v>
      </c>
      <c r="AI1992" t="str">
        <f t="shared" si="952"/>
        <v>".integer"</v>
      </c>
      <c r="AJ1992" t="str">
        <f t="shared" si="953"/>
        <v>""</v>
      </c>
      <c r="AK1992" t="str">
        <f t="shared" si="954"/>
        <v>"hasOne"</v>
      </c>
      <c r="AL1992" t="str">
        <f t="shared" si="955"/>
        <v>"Enum.SensorType","codeLevel",".integer","","hasOne"</v>
      </c>
      <c r="AN1992">
        <f>COUNTIF(View_conceptual!G:G,L1992)</f>
        <v>0</v>
      </c>
      <c r="AO1992">
        <f>COUNTIF(View_conceptual!H:H,L1992)+COUNTIF(View_conceptual!I:I,N1992)</f>
        <v>0</v>
      </c>
      <c r="AQ1992" t="str">
        <f t="shared" si="956"/>
        <v/>
      </c>
      <c r="AR1992" t="str">
        <f t="shared" si="957"/>
        <v/>
      </c>
      <c r="AT1992">
        <f>COUNTIF(View_full!G:G,L1992)</f>
        <v>0</v>
      </c>
      <c r="AU1992">
        <f>COUNTIF(View_full!H:H,L1992)+COUNTIF(View_full!I:I,N1992)</f>
        <v>0</v>
      </c>
      <c r="AV1992">
        <f>COUNTIFS(Property_Manual!$A$2:$A$1206,Raw!L1992,Property_Manual!$B$2:$B$1206,Raw!M1992,Property_Manual!$C$2:$C$1206,Raw!N1992,Property_Manual!$D$2:$D$1206,Raw!O1992,Property_Manual!$F$2:$F$1206,"x")</f>
        <v>0</v>
      </c>
      <c r="AW1992" t="str">
        <f t="shared" si="958"/>
        <v/>
      </c>
      <c r="AX1992" t="str">
        <f t="shared" si="959"/>
        <v/>
      </c>
      <c r="AY1992" t="str">
        <f t="shared" si="960"/>
        <v/>
      </c>
    </row>
    <row r="1993" spans="1:51" x14ac:dyDescent="0.2">
      <c r="A1993" t="s">
        <v>1254</v>
      </c>
      <c r="B1993" t="s">
        <v>3</v>
      </c>
      <c r="C1993" t="s">
        <v>459</v>
      </c>
      <c r="D1993" t="s">
        <v>14</v>
      </c>
      <c r="F1993" t="s">
        <v>6</v>
      </c>
      <c r="G1993">
        <v>1</v>
      </c>
      <c r="I1993" t="s">
        <v>1020</v>
      </c>
      <c r="J1993" t="s">
        <v>15</v>
      </c>
      <c r="L1993" t="str">
        <f t="shared" ref="L1993:L2056" si="961">SUBSTITUTE(SUBSTITUTE(SUBSTITUTE(C1993,$B$2,$A$2),$B$3,$A$3),$B$4,$A$4)</f>
        <v>SensorType</v>
      </c>
      <c r="M1993" t="str">
        <f t="shared" ref="M1993:M2056" si="962">SUBSTITUTE(SUBSTITUTE(SUBSTITUTE(D1993,$B$2,$A$2),$B$3,$A$3),$A$4,$B$4)</f>
        <v>codeListName</v>
      </c>
      <c r="N1993" t="str">
        <f t="shared" ref="N1993:N2056" si="963">SUBSTITUTE(SUBSTITUTE(SUBSTITUTE(F1993,$B$2,$A$2),$B$3,$A$3),$B$4,$A$4)</f>
        <v>string</v>
      </c>
      <c r="O1993" t="str">
        <f t="shared" ref="O1993:O2056" si="964">SUBSTITUTE(SUBSTITUTE(SUBSTITUTE(H1993,$B$2,$A$2),$B$3,$A$3),$B$4,$A$4)</f>
        <v/>
      </c>
      <c r="P1993" t="str">
        <f t="shared" ref="P1993:P2056" si="965">SUBSTITUTE(SUBSTITUTE(SUBSTITUTE(K1993,$B$2,$A$2),$B$3,$A$3),$B$4,$A$4)</f>
        <v/>
      </c>
      <c r="Q1993" t="str">
        <f t="shared" ref="Q1993:Q2056" si="966">IF(LEFT(N1993,3)="xsd","Data","Object")</f>
        <v>Object</v>
      </c>
      <c r="R1993" t="str">
        <f t="shared" ref="R1993:R2056" si="967">IF($A1993="Implicit","",$F$1&amp;B1993&amp;$F$1)</f>
        <v>"Enum"</v>
      </c>
      <c r="S1993" t="str">
        <f t="shared" ref="S1993:S2056" si="968">IF($A1993="Implicit","",$F$1&amp;L1993&amp;$F$1)</f>
        <v>"SensorType"</v>
      </c>
      <c r="T1993" t="str">
        <f t="shared" ref="T1993:T2056" si="969">IF($A1993="Implicit","",$F$1&amp;M1993&amp;$F$1)</f>
        <v>"codeListName"</v>
      </c>
      <c r="U1993" t="str">
        <f t="shared" ref="U1993:U2056" si="970">IF($A1993="Implicit","",$F$1&amp;E1993&amp;$F$1)</f>
        <v>""</v>
      </c>
      <c r="V1993" t="str">
        <f t="shared" ref="V1993:V2056" si="971">IF($A1993="Implicit","",$F$1&amp;N1993&amp;$F$1)</f>
        <v>"string"</v>
      </c>
      <c r="W1993">
        <f>IF($A1993="Implicit","",COUNTIFS($C$8:C1993,C1993,$A$8:A1993,"Explicit"))</f>
        <v>4</v>
      </c>
      <c r="X1993" t="str">
        <f t="shared" ref="X1993:X2056" si="972">IF($A1993="Implicit","",$F$1&amp;SUBSTITUTE(IF(I1993=0,"",I1993),",",";")&amp;$F$1)</f>
        <v>"Open code list for sensor types"</v>
      </c>
      <c r="Y1993" t="str">
        <f t="shared" ref="Y1993:Y2056" si="973">IF($A1993="Implicit","",$F$1&amp;SUBSTITUTE(IF(J1993=0,"",J1993),",",";")&amp;$F$1)</f>
        <v>"Official name of the code list without version number when direct reference is not possible; for example "UN/LOCODE" when referring to the UN/LOCODE code list"</v>
      </c>
      <c r="Z1993" t="str">
        <f t="shared" ref="Z1993:Z2056" si="974">IF($A1993="Implicit","",$F$1&amp;IF(G1993=1,"false","true")&amp;$F$1)</f>
        <v>"false"</v>
      </c>
      <c r="AA1993" t="str">
        <f t="shared" ref="AA1993:AA2056" si="975">IF($A1993="Implicit","",$F$1&amp;IF(OR(E1993="Enum",E1993="CodeList"),"true","false")&amp;$F$1)</f>
        <v>"false"</v>
      </c>
      <c r="AB1993" t="str">
        <f t="shared" ref="AB1993:AB2056" si="976">IF($A1993="Implicit","",$F$1&amp;P1993&amp;$F$1)</f>
        <v>""</v>
      </c>
      <c r="AC1993" t="str">
        <f t="shared" ref="AC1993:AC2056" si="977">IF($A1993="Implicit","",$F$1&amp;C1993&amp;$F$1)</f>
        <v>"https://onerecord.iata.org/ns/cargo#SensorType"</v>
      </c>
      <c r="AD1993" t="str">
        <f t="shared" ref="AD1993:AD2056" si="978">IF($A1993="Implicit","",$F$1&amp;D1993&amp;$F$1)</f>
        <v>"https://onerecord.iata.org/ns/cargo#codeListName"</v>
      </c>
      <c r="AE1993" t="str">
        <f t="shared" ref="AE1993:AE2056" si="979">IF($A1993="Implicit","",$F$1&amp;F1993&amp;$F$1)</f>
        <v>"http://www.w3.org/2001/XMLSchema#string"</v>
      </c>
      <c r="AF1993" t="str">
        <f t="shared" ref="AF1993:AF2056" si="980">IF(A1993="Implicit","",R1993&amp;","&amp;S1993&amp;","&amp;T1993&amp;","&amp;U1993&amp;","&amp;V1993&amp;","&amp;W1993&amp;","&amp;X1993&amp;","&amp;Y1993&amp;","&amp;Z1993&amp;","&amp;AA1993&amp;","&amp;AB1993&amp;","&amp;AC1993&amp;","&amp;AD1993&amp;","&amp;AE1993)</f>
        <v>"Enum","SensorType","codeListName","","string",4,"Open code list for sensor types","Official name of the code list without version number when direct reference is not possible; for example "UN/LOCODE" when referring to the UN/LOCODE code list","false","false","","https://onerecord.iata.org/ns/cargo#SensorType","https://onerecord.iata.org/ns/cargo#codeListName","http://www.w3.org/2001/XMLSchema#string"</v>
      </c>
      <c r="AG1993" t="str">
        <f t="shared" ref="AG1993:AG2056" si="981">IF(Q1993="Data","",$F$1&amp;B1993&amp;"."&amp;L1993&amp;$F$1)</f>
        <v>"Enum.SensorType"</v>
      </c>
      <c r="AH1993" t="str">
        <f t="shared" ref="AH1993:AH2056" si="982">IF(Q1993="Data","",$F$1&amp;M1993&amp;$F$1)</f>
        <v>"codeListName"</v>
      </c>
      <c r="AI1993" t="str">
        <f t="shared" ref="AI1993:AI2056" si="983">IF(Q1993="Data","",$F$1&amp;E1993&amp;"."&amp;N1993&amp;$F$1)</f>
        <v>".string"</v>
      </c>
      <c r="AJ1993" t="str">
        <f t="shared" ref="AJ1993:AJ2056" si="984">IF(Q1993="Data","",$F$1&amp;O1993&amp;$F$1)</f>
        <v>""</v>
      </c>
      <c r="AK1993" t="str">
        <f t="shared" ref="AK1993:AK2056" si="985">IF(Q1993="Data","",$F$1&amp;IF(G1993=1,"hasOne","hasMany")&amp;$F$1)</f>
        <v>"hasOne"</v>
      </c>
      <c r="AL1993" t="str">
        <f t="shared" ref="AL1993:AL2056" si="986">IF(Q1993="Data","",AG1993&amp;","&amp;AH1993&amp;","&amp;AI1993&amp;","&amp;AJ1993&amp;","&amp;AK1993)</f>
        <v>"Enum.SensorType","codeListName",".string","","hasOne"</v>
      </c>
      <c r="AN1993">
        <f>COUNTIF(View_conceptual!G:G,L1993)</f>
        <v>0</v>
      </c>
      <c r="AO1993">
        <f>COUNTIF(View_conceptual!H:H,L1993)+COUNTIF(View_conceptual!I:I,N1993)</f>
        <v>0</v>
      </c>
      <c r="AQ1993" t="str">
        <f t="shared" ref="AQ1993:AQ2056" si="987">IF(AN1993=1,AF1993,"")</f>
        <v/>
      </c>
      <c r="AR1993" t="str">
        <f t="shared" ref="AR1993:AR2056" si="988">IF(AO1993=2,AL1993,"")</f>
        <v/>
      </c>
      <c r="AT1993">
        <f>COUNTIF(View_full!G:G,L1993)</f>
        <v>0</v>
      </c>
      <c r="AU1993">
        <f>COUNTIF(View_full!H:H,L1993)+COUNTIF(View_full!I:I,N1993)</f>
        <v>0</v>
      </c>
      <c r="AV1993">
        <f>COUNTIFS(Property_Manual!$A$2:$A$1206,Raw!L1993,Property_Manual!$B$2:$B$1206,Raw!M1993,Property_Manual!$C$2:$C$1206,Raw!N1993,Property_Manual!$D$2:$D$1206,Raw!O1993,Property_Manual!$F$2:$F$1206,"x")</f>
        <v>0</v>
      </c>
      <c r="AW1993" t="str">
        <f t="shared" ref="AW1993:AW2056" si="989">IF(AT1993=1,AF1993,"")</f>
        <v/>
      </c>
      <c r="AX1993" t="str">
        <f t="shared" ref="AX1993:AX2056" si="990">IF(AU1993=2,AL1993,"")</f>
        <v/>
      </c>
      <c r="AY1993" t="str">
        <f t="shared" ref="AY1993:AY2056" si="991">IF(AV1993=1,AL1993,"")</f>
        <v/>
      </c>
    </row>
    <row r="1994" spans="1:51" x14ac:dyDescent="0.2">
      <c r="A1994" t="s">
        <v>1254</v>
      </c>
      <c r="B1994" t="s">
        <v>3</v>
      </c>
      <c r="C1994" t="s">
        <v>459</v>
      </c>
      <c r="D1994" t="s">
        <v>16</v>
      </c>
      <c r="F1994" t="s">
        <v>6</v>
      </c>
      <c r="G1994">
        <v>1</v>
      </c>
      <c r="I1994" t="s">
        <v>1020</v>
      </c>
      <c r="J1994" t="s">
        <v>17</v>
      </c>
      <c r="L1994" t="str">
        <f t="shared" si="961"/>
        <v>SensorType</v>
      </c>
      <c r="M1994" t="str">
        <f t="shared" si="962"/>
        <v>codeListReference</v>
      </c>
      <c r="N1994" t="str">
        <f t="shared" si="963"/>
        <v>string</v>
      </c>
      <c r="O1994" t="str">
        <f t="shared" si="964"/>
        <v/>
      </c>
      <c r="P1994" t="str">
        <f t="shared" si="965"/>
        <v/>
      </c>
      <c r="Q1994" t="str">
        <f t="shared" si="966"/>
        <v>Object</v>
      </c>
      <c r="R1994" t="str">
        <f t="shared" si="967"/>
        <v>"Enum"</v>
      </c>
      <c r="S1994" t="str">
        <f t="shared" si="968"/>
        <v>"SensorType"</v>
      </c>
      <c r="T1994" t="str">
        <f t="shared" si="969"/>
        <v>"codeListReference"</v>
      </c>
      <c r="U1994" t="str">
        <f t="shared" si="970"/>
        <v>""</v>
      </c>
      <c r="V1994" t="str">
        <f t="shared" si="971"/>
        <v>"string"</v>
      </c>
      <c r="W1994">
        <f>IF($A1994="Implicit","",COUNTIFS($C$8:C1994,C1994,$A$8:A1994,"Explicit"))</f>
        <v>5</v>
      </c>
      <c r="X1994" t="str">
        <f t="shared" si="972"/>
        <v>"Open code list for sensor types"</v>
      </c>
      <c r="Y1994" t="str">
        <f t="shared" si="973"/>
        <v>"URL to access the code list the code is taken from; for example "https://unece.org/trade/cefact/unlocode-code-list-country-and-territory" for UN/LOCODE."</v>
      </c>
      <c r="Z1994" t="str">
        <f t="shared" si="974"/>
        <v>"false"</v>
      </c>
      <c r="AA1994" t="str">
        <f t="shared" si="975"/>
        <v>"false"</v>
      </c>
      <c r="AB1994" t="str">
        <f t="shared" si="976"/>
        <v>""</v>
      </c>
      <c r="AC1994" t="str">
        <f t="shared" si="977"/>
        <v>"https://onerecord.iata.org/ns/cargo#SensorType"</v>
      </c>
      <c r="AD1994" t="str">
        <f t="shared" si="978"/>
        <v>"https://onerecord.iata.org/ns/cargo#codeListReference"</v>
      </c>
      <c r="AE1994" t="str">
        <f t="shared" si="979"/>
        <v>"http://www.w3.org/2001/XMLSchema#string"</v>
      </c>
      <c r="AF1994" t="str">
        <f t="shared" si="980"/>
        <v>"Enum","SensorType","codeListReference","","string",5,"Open code list for sensor types","URL to access the code list the code is taken from; for example "https://unece.org/trade/cefact/unlocode-code-list-country-and-territory" for UN/LOCODE.","false","false","","https://onerecord.iata.org/ns/cargo#SensorType","https://onerecord.iata.org/ns/cargo#codeListReference","http://www.w3.org/2001/XMLSchema#string"</v>
      </c>
      <c r="AG1994" t="str">
        <f t="shared" si="981"/>
        <v>"Enum.SensorType"</v>
      </c>
      <c r="AH1994" t="str">
        <f t="shared" si="982"/>
        <v>"codeListReference"</v>
      </c>
      <c r="AI1994" t="str">
        <f t="shared" si="983"/>
        <v>".string"</v>
      </c>
      <c r="AJ1994" t="str">
        <f t="shared" si="984"/>
        <v>""</v>
      </c>
      <c r="AK1994" t="str">
        <f t="shared" si="985"/>
        <v>"hasOne"</v>
      </c>
      <c r="AL1994" t="str">
        <f t="shared" si="986"/>
        <v>"Enum.SensorType","codeListReference",".string","","hasOne"</v>
      </c>
      <c r="AN1994">
        <f>COUNTIF(View_conceptual!G:G,L1994)</f>
        <v>0</v>
      </c>
      <c r="AO1994">
        <f>COUNTIF(View_conceptual!H:H,L1994)+COUNTIF(View_conceptual!I:I,N1994)</f>
        <v>0</v>
      </c>
      <c r="AQ1994" t="str">
        <f t="shared" si="987"/>
        <v/>
      </c>
      <c r="AR1994" t="str">
        <f t="shared" si="988"/>
        <v/>
      </c>
      <c r="AT1994">
        <f>COUNTIF(View_full!G:G,L1994)</f>
        <v>0</v>
      </c>
      <c r="AU1994">
        <f>COUNTIF(View_full!H:H,L1994)+COUNTIF(View_full!I:I,N1994)</f>
        <v>0</v>
      </c>
      <c r="AV1994">
        <f>COUNTIFS(Property_Manual!$A$2:$A$1206,Raw!L1994,Property_Manual!$B$2:$B$1206,Raw!M1994,Property_Manual!$C$2:$C$1206,Raw!N1994,Property_Manual!$D$2:$D$1206,Raw!O1994,Property_Manual!$F$2:$F$1206,"x")</f>
        <v>0</v>
      </c>
      <c r="AW1994" t="str">
        <f t="shared" si="989"/>
        <v/>
      </c>
      <c r="AX1994" t="str">
        <f t="shared" si="990"/>
        <v/>
      </c>
      <c r="AY1994" t="str">
        <f t="shared" si="991"/>
        <v/>
      </c>
    </row>
    <row r="1995" spans="1:51" x14ac:dyDescent="0.2">
      <c r="A1995" t="s">
        <v>1254</v>
      </c>
      <c r="B1995" t="s">
        <v>3</v>
      </c>
      <c r="C1995" t="s">
        <v>459</v>
      </c>
      <c r="D1995" t="s">
        <v>18</v>
      </c>
      <c r="F1995" t="s">
        <v>6</v>
      </c>
      <c r="G1995">
        <v>1</v>
      </c>
      <c r="I1995" t="s">
        <v>1020</v>
      </c>
      <c r="J1995" t="s">
        <v>19</v>
      </c>
      <c r="L1995" t="str">
        <f t="shared" si="961"/>
        <v>SensorType</v>
      </c>
      <c r="M1995" t="str">
        <f t="shared" si="962"/>
        <v>codeListVersion</v>
      </c>
      <c r="N1995" t="str">
        <f t="shared" si="963"/>
        <v>string</v>
      </c>
      <c r="O1995" t="str">
        <f t="shared" si="964"/>
        <v/>
      </c>
      <c r="P1995" t="str">
        <f t="shared" si="965"/>
        <v/>
      </c>
      <c r="Q1995" t="str">
        <f t="shared" si="966"/>
        <v>Object</v>
      </c>
      <c r="R1995" t="str">
        <f t="shared" si="967"/>
        <v>"Enum"</v>
      </c>
      <c r="S1995" t="str">
        <f t="shared" si="968"/>
        <v>"SensorType"</v>
      </c>
      <c r="T1995" t="str">
        <f t="shared" si="969"/>
        <v>"codeListVersion"</v>
      </c>
      <c r="U1995" t="str">
        <f t="shared" si="970"/>
        <v>""</v>
      </c>
      <c r="V1995" t="str">
        <f t="shared" si="971"/>
        <v>"string"</v>
      </c>
      <c r="W1995">
        <f>IF($A1995="Implicit","",COUNTIFS($C$8:C1995,C1995,$A$8:A1995,"Explicit"))</f>
        <v>6</v>
      </c>
      <c r="X1995" t="str">
        <f t="shared" si="972"/>
        <v>"Open code list for sensor types"</v>
      </c>
      <c r="Y1995" t="str">
        <f t="shared" si="973"/>
        <v>"Version of the code list; for example "223-1" for UN/LOCODE. Used if the property codeListName is used or the version is not apparent from the resource referred to in property codeListReference."</v>
      </c>
      <c r="Z1995" t="str">
        <f t="shared" si="974"/>
        <v>"false"</v>
      </c>
      <c r="AA1995" t="str">
        <f t="shared" si="975"/>
        <v>"false"</v>
      </c>
      <c r="AB1995" t="str">
        <f t="shared" si="976"/>
        <v>""</v>
      </c>
      <c r="AC1995" t="str">
        <f t="shared" si="977"/>
        <v>"https://onerecord.iata.org/ns/cargo#SensorType"</v>
      </c>
      <c r="AD1995" t="str">
        <f t="shared" si="978"/>
        <v>"https://onerecord.iata.org/ns/cargo#codeListVersion"</v>
      </c>
      <c r="AE1995" t="str">
        <f t="shared" si="979"/>
        <v>"http://www.w3.org/2001/XMLSchema#string"</v>
      </c>
      <c r="AF1995" t="str">
        <f t="shared" si="980"/>
        <v>"Enum","SensorType","codeListVersion","","string",6,"Open code list for sensor types","Version of the code list; for example "223-1" for UN/LOCODE. Used if the property codeListName is used or the version is not apparent from the resource referred to in property codeListReference.","false","false","","https://onerecord.iata.org/ns/cargo#SensorType","https://onerecord.iata.org/ns/cargo#codeListVersion","http://www.w3.org/2001/XMLSchema#string"</v>
      </c>
      <c r="AG1995" t="str">
        <f t="shared" si="981"/>
        <v>"Enum.SensorType"</v>
      </c>
      <c r="AH1995" t="str">
        <f t="shared" si="982"/>
        <v>"codeListVersion"</v>
      </c>
      <c r="AI1995" t="str">
        <f t="shared" si="983"/>
        <v>".string"</v>
      </c>
      <c r="AJ1995" t="str">
        <f t="shared" si="984"/>
        <v>""</v>
      </c>
      <c r="AK1995" t="str">
        <f t="shared" si="985"/>
        <v>"hasOne"</v>
      </c>
      <c r="AL1995" t="str">
        <f t="shared" si="986"/>
        <v>"Enum.SensorType","codeListVersion",".string","","hasOne"</v>
      </c>
      <c r="AN1995">
        <f>COUNTIF(View_conceptual!G:G,L1995)</f>
        <v>0</v>
      </c>
      <c r="AO1995">
        <f>COUNTIF(View_conceptual!H:H,L1995)+COUNTIF(View_conceptual!I:I,N1995)</f>
        <v>0</v>
      </c>
      <c r="AQ1995" t="str">
        <f t="shared" si="987"/>
        <v/>
      </c>
      <c r="AR1995" t="str">
        <f t="shared" si="988"/>
        <v/>
      </c>
      <c r="AT1995">
        <f>COUNTIF(View_full!G:G,L1995)</f>
        <v>0</v>
      </c>
      <c r="AU1995">
        <f>COUNTIF(View_full!H:H,L1995)+COUNTIF(View_full!I:I,N1995)</f>
        <v>0</v>
      </c>
      <c r="AV1995">
        <f>COUNTIFS(Property_Manual!$A$2:$A$1206,Raw!L1995,Property_Manual!$B$2:$B$1206,Raw!M1995,Property_Manual!$C$2:$C$1206,Raw!N1995,Property_Manual!$D$2:$D$1206,Raw!O1995,Property_Manual!$F$2:$F$1206,"x")</f>
        <v>0</v>
      </c>
      <c r="AW1995" t="str">
        <f t="shared" si="989"/>
        <v/>
      </c>
      <c r="AX1995" t="str">
        <f t="shared" si="990"/>
        <v/>
      </c>
      <c r="AY1995" t="str">
        <f t="shared" si="991"/>
        <v/>
      </c>
    </row>
    <row r="1996" spans="1:51" x14ac:dyDescent="0.2">
      <c r="A1996" t="s">
        <v>1254</v>
      </c>
      <c r="B1996" t="s">
        <v>20</v>
      </c>
      <c r="C1996" t="s">
        <v>143</v>
      </c>
      <c r="D1996" t="s">
        <v>789</v>
      </c>
      <c r="E1996" t="s">
        <v>20</v>
      </c>
      <c r="F1996" t="s">
        <v>778</v>
      </c>
      <c r="G1996">
        <v>1</v>
      </c>
      <c r="H1996" t="s">
        <v>784</v>
      </c>
      <c r="I1996" t="s">
        <v>786</v>
      </c>
      <c r="J1996" t="s">
        <v>780</v>
      </c>
      <c r="L1996" t="str">
        <f t="shared" si="961"/>
        <v>Shipment</v>
      </c>
      <c r="M1996" t="str">
        <f t="shared" si="962"/>
        <v>insurance</v>
      </c>
      <c r="N1996" t="str">
        <f t="shared" si="963"/>
        <v>Insurance</v>
      </c>
      <c r="O1996" t="str">
        <f t="shared" si="964"/>
        <v>insuredShipments</v>
      </c>
      <c r="P1996" t="str">
        <f t="shared" si="965"/>
        <v/>
      </c>
      <c r="Q1996" t="str">
        <f t="shared" si="966"/>
        <v>Object</v>
      </c>
      <c r="R1996" t="str">
        <f t="shared" si="967"/>
        <v>"Core"</v>
      </c>
      <c r="S1996" t="str">
        <f t="shared" si="968"/>
        <v>"Shipment"</v>
      </c>
      <c r="T1996" t="str">
        <f t="shared" si="969"/>
        <v>"insurance"</v>
      </c>
      <c r="U1996" t="str">
        <f t="shared" si="970"/>
        <v>"Core"</v>
      </c>
      <c r="V1996" t="str">
        <f t="shared" si="971"/>
        <v>"Insurance"</v>
      </c>
      <c r="W1996">
        <f>IF($A1996="Implicit","",COUNTIFS($C$8:C1996,C1996,$A$8:A1996,"Explicit"))</f>
        <v>1</v>
      </c>
      <c r="X1996" t="str">
        <f t="shared" si="972"/>
        <v>"Shipment details"</v>
      </c>
      <c r="Y1996" t="str">
        <f t="shared" si="973"/>
        <v>"Insurance details"</v>
      </c>
      <c r="Z1996" t="str">
        <f t="shared" si="974"/>
        <v>"false"</v>
      </c>
      <c r="AA1996" t="str">
        <f t="shared" si="975"/>
        <v>"false"</v>
      </c>
      <c r="AB1996" t="str">
        <f t="shared" si="976"/>
        <v>""</v>
      </c>
      <c r="AC1996" t="str">
        <f t="shared" si="977"/>
        <v>"https://onerecord.iata.org/ns/cargo#Shipment"</v>
      </c>
      <c r="AD1996" t="str">
        <f t="shared" si="978"/>
        <v>"https://onerecord.iata.org/ns/cargo#insurance"</v>
      </c>
      <c r="AE1996" t="str">
        <f t="shared" si="979"/>
        <v>"https://onerecord.iata.org/ns/cargo#Insurance"</v>
      </c>
      <c r="AF1996" t="str">
        <f t="shared" si="980"/>
        <v>"Core","Shipment","insurance","Core","Insurance",1,"Shipment details","Insurance details","false","false","","https://onerecord.iata.org/ns/cargo#Shipment","https://onerecord.iata.org/ns/cargo#insurance","https://onerecord.iata.org/ns/cargo#Insurance"</v>
      </c>
      <c r="AG1996" t="str">
        <f t="shared" si="981"/>
        <v>"Core.Shipment"</v>
      </c>
      <c r="AH1996" t="str">
        <f t="shared" si="982"/>
        <v>"insurance"</v>
      </c>
      <c r="AI1996" t="str">
        <f t="shared" si="983"/>
        <v>"Core.Insurance"</v>
      </c>
      <c r="AJ1996" t="str">
        <f t="shared" si="984"/>
        <v>"insuredShipments"</v>
      </c>
      <c r="AK1996" t="str">
        <f t="shared" si="985"/>
        <v>"hasOne"</v>
      </c>
      <c r="AL1996" t="str">
        <f t="shared" si="986"/>
        <v>"Core.Shipment","insurance","Core.Insurance","insuredShipments","hasOne"</v>
      </c>
      <c r="AN1996">
        <f>COUNTIF(View_conceptual!G:G,L1996)</f>
        <v>1</v>
      </c>
      <c r="AO1996">
        <f>COUNTIF(View_conceptual!H:H,L1996)+COUNTIF(View_conceptual!I:I,N1996)</f>
        <v>1</v>
      </c>
      <c r="AQ1996" t="str">
        <f t="shared" si="987"/>
        <v>"Core","Shipment","insurance","Core","Insurance",1,"Shipment details","Insurance details","false","false","","https://onerecord.iata.org/ns/cargo#Shipment","https://onerecord.iata.org/ns/cargo#insurance","https://onerecord.iata.org/ns/cargo#Insurance"</v>
      </c>
      <c r="AR1996" t="str">
        <f t="shared" si="988"/>
        <v/>
      </c>
      <c r="AT1996">
        <f>COUNTIF(View_full!G:G,L1996)</f>
        <v>1</v>
      </c>
      <c r="AU1996">
        <f>COUNTIF(View_full!H:H,L1996)+COUNTIF(View_full!I:I,N1996)</f>
        <v>2</v>
      </c>
      <c r="AV1996">
        <f>COUNTIFS(Property_Manual!$A$2:$A$1206,Raw!L1996,Property_Manual!$B$2:$B$1206,Raw!M1996,Property_Manual!$C$2:$C$1206,Raw!N1996,Property_Manual!$D$2:$D$1206,Raw!O1996,Property_Manual!$F$2:$F$1206,"x")</f>
        <v>1</v>
      </c>
      <c r="AW1996" t="str">
        <f t="shared" si="989"/>
        <v>"Core","Shipment","insurance","Core","Insurance",1,"Shipment details","Insurance details","false","false","","https://onerecord.iata.org/ns/cargo#Shipment","https://onerecord.iata.org/ns/cargo#insurance","https://onerecord.iata.org/ns/cargo#Insurance"</v>
      </c>
      <c r="AX1996" t="str">
        <f t="shared" si="990"/>
        <v>"Core.Shipment","insurance","Core.Insurance","insuredShipments","hasOne"</v>
      </c>
      <c r="AY1996" t="str">
        <f t="shared" si="991"/>
        <v>"Core.Shipment","insurance","Core.Insurance","insuredShipments","hasOne"</v>
      </c>
    </row>
    <row r="1997" spans="1:51" x14ac:dyDescent="0.2">
      <c r="A1997" t="s">
        <v>1254</v>
      </c>
      <c r="B1997" t="s">
        <v>20</v>
      </c>
      <c r="C1997" t="s">
        <v>143</v>
      </c>
      <c r="D1997" t="s">
        <v>796</v>
      </c>
      <c r="E1997" t="s">
        <v>20</v>
      </c>
      <c r="F1997" t="s">
        <v>245</v>
      </c>
      <c r="G1997">
        <v>1</v>
      </c>
      <c r="H1997" t="s">
        <v>599</v>
      </c>
      <c r="I1997" t="s">
        <v>786</v>
      </c>
      <c r="J1997" t="s">
        <v>797</v>
      </c>
      <c r="L1997" t="str">
        <f t="shared" si="961"/>
        <v>Shipment</v>
      </c>
      <c r="M1997" t="str">
        <f t="shared" si="962"/>
        <v>waybill</v>
      </c>
      <c r="N1997" t="str">
        <f t="shared" si="963"/>
        <v>Waybill</v>
      </c>
      <c r="O1997" t="str">
        <f t="shared" si="964"/>
        <v>shipment</v>
      </c>
      <c r="P1997" t="str">
        <f t="shared" si="965"/>
        <v/>
      </c>
      <c r="Q1997" t="str">
        <f t="shared" si="966"/>
        <v>Object</v>
      </c>
      <c r="R1997" t="str">
        <f t="shared" si="967"/>
        <v>"Core"</v>
      </c>
      <c r="S1997" t="str">
        <f t="shared" si="968"/>
        <v>"Shipment"</v>
      </c>
      <c r="T1997" t="str">
        <f t="shared" si="969"/>
        <v>"waybill"</v>
      </c>
      <c r="U1997" t="str">
        <f t="shared" si="970"/>
        <v>"Core"</v>
      </c>
      <c r="V1997" t="str">
        <f t="shared" si="971"/>
        <v>"Waybill"</v>
      </c>
      <c r="W1997">
        <f>IF($A1997="Implicit","",COUNTIFS($C$8:C1997,C1997,$A$8:A1997,"Explicit"))</f>
        <v>2</v>
      </c>
      <c r="X1997" t="str">
        <f t="shared" si="972"/>
        <v>"Shipment details"</v>
      </c>
      <c r="Y1997" t="str">
        <f t="shared" si="973"/>
        <v>"Reference to the Waybill of the shipment"</v>
      </c>
      <c r="Z1997" t="str">
        <f t="shared" si="974"/>
        <v>"false"</v>
      </c>
      <c r="AA1997" t="str">
        <f t="shared" si="975"/>
        <v>"false"</v>
      </c>
      <c r="AB1997" t="str">
        <f t="shared" si="976"/>
        <v>""</v>
      </c>
      <c r="AC1997" t="str">
        <f t="shared" si="977"/>
        <v>"https://onerecord.iata.org/ns/cargo#Shipment"</v>
      </c>
      <c r="AD1997" t="str">
        <f t="shared" si="978"/>
        <v>"https://onerecord.iata.org/ns/cargo#waybill"</v>
      </c>
      <c r="AE1997" t="str">
        <f t="shared" si="979"/>
        <v>"https://onerecord.iata.org/ns/cargo#Waybill"</v>
      </c>
      <c r="AF1997" t="str">
        <f t="shared" si="980"/>
        <v>"Core","Shipment","waybill","Core","Waybill",2,"Shipment details","Reference to the Waybill of the shipment","false","false","","https://onerecord.iata.org/ns/cargo#Shipment","https://onerecord.iata.org/ns/cargo#waybill","https://onerecord.iata.org/ns/cargo#Waybill"</v>
      </c>
      <c r="AG1997" t="str">
        <f t="shared" si="981"/>
        <v>"Core.Shipment"</v>
      </c>
      <c r="AH1997" t="str">
        <f t="shared" si="982"/>
        <v>"waybill"</v>
      </c>
      <c r="AI1997" t="str">
        <f t="shared" si="983"/>
        <v>"Core.Waybill"</v>
      </c>
      <c r="AJ1997" t="str">
        <f t="shared" si="984"/>
        <v>"shipment"</v>
      </c>
      <c r="AK1997" t="str">
        <f t="shared" si="985"/>
        <v>"hasOne"</v>
      </c>
      <c r="AL1997" t="str">
        <f t="shared" si="986"/>
        <v>"Core.Shipment","waybill","Core.Waybill","shipment","hasOne"</v>
      </c>
      <c r="AN1997">
        <f>COUNTIF(View_conceptual!G:G,L1997)</f>
        <v>1</v>
      </c>
      <c r="AO1997">
        <f>COUNTIF(View_conceptual!H:H,L1997)+COUNTIF(View_conceptual!I:I,N1997)</f>
        <v>2</v>
      </c>
      <c r="AQ1997" t="str">
        <f t="shared" si="987"/>
        <v>"Core","Shipment","waybill","Core","Waybill",2,"Shipment details","Reference to the Waybill of the shipment","false","false","","https://onerecord.iata.org/ns/cargo#Shipment","https://onerecord.iata.org/ns/cargo#waybill","https://onerecord.iata.org/ns/cargo#Waybill"</v>
      </c>
      <c r="AR1997" t="str">
        <f t="shared" si="988"/>
        <v>"Core.Shipment","waybill","Core.Waybill","shipment","hasOne"</v>
      </c>
      <c r="AT1997">
        <f>COUNTIF(View_full!G:G,L1997)</f>
        <v>1</v>
      </c>
      <c r="AU1997">
        <f>COUNTIF(View_full!H:H,L1997)+COUNTIF(View_full!I:I,N1997)</f>
        <v>2</v>
      </c>
      <c r="AV1997">
        <f>COUNTIFS(Property_Manual!$A$2:$A$1206,Raw!L1997,Property_Manual!$B$2:$B$1206,Raw!M1997,Property_Manual!$C$2:$C$1206,Raw!N1997,Property_Manual!$D$2:$D$1206,Raw!O1997,Property_Manual!$F$2:$F$1206,"x")</f>
        <v>1</v>
      </c>
      <c r="AW1997" t="str">
        <f t="shared" si="989"/>
        <v>"Core","Shipment","waybill","Core","Waybill",2,"Shipment details","Reference to the Waybill of the shipment","false","false","","https://onerecord.iata.org/ns/cargo#Shipment","https://onerecord.iata.org/ns/cargo#waybill","https://onerecord.iata.org/ns/cargo#Waybill"</v>
      </c>
      <c r="AX1997" t="str">
        <f t="shared" si="990"/>
        <v>"Core.Shipment","waybill","Core.Waybill","shipment","hasOne"</v>
      </c>
      <c r="AY1997" t="str">
        <f t="shared" si="991"/>
        <v>"Core.Shipment","waybill","Core.Waybill","shipment","hasOne"</v>
      </c>
    </row>
    <row r="1998" spans="1:51" x14ac:dyDescent="0.2">
      <c r="A1998" t="s">
        <v>1255</v>
      </c>
      <c r="B1998" t="s">
        <v>20</v>
      </c>
      <c r="C1998" t="s">
        <v>143</v>
      </c>
      <c r="D1998" t="s">
        <v>789</v>
      </c>
      <c r="E1998" t="s">
        <v>20</v>
      </c>
      <c r="F1998" t="s">
        <v>778</v>
      </c>
      <c r="G1998">
        <v>1</v>
      </c>
      <c r="H1998" t="s">
        <v>784</v>
      </c>
      <c r="I1998" t="s">
        <v>786</v>
      </c>
      <c r="J1998" t="s">
        <v>780</v>
      </c>
      <c r="L1998" t="str">
        <f t="shared" si="961"/>
        <v>Shipment</v>
      </c>
      <c r="M1998" t="str">
        <f t="shared" si="962"/>
        <v>insurance</v>
      </c>
      <c r="N1998" t="str">
        <f t="shared" si="963"/>
        <v>Insurance</v>
      </c>
      <c r="O1998" t="str">
        <f t="shared" si="964"/>
        <v>insuredShipments</v>
      </c>
      <c r="P1998" t="str">
        <f t="shared" si="965"/>
        <v/>
      </c>
      <c r="Q1998" t="str">
        <f t="shared" si="966"/>
        <v>Object</v>
      </c>
      <c r="R1998" t="str">
        <f t="shared" si="967"/>
        <v/>
      </c>
      <c r="S1998" t="str">
        <f t="shared" si="968"/>
        <v/>
      </c>
      <c r="T1998" t="str">
        <f t="shared" si="969"/>
        <v/>
      </c>
      <c r="U1998" t="str">
        <f t="shared" si="970"/>
        <v/>
      </c>
      <c r="V1998" t="str">
        <f t="shared" si="971"/>
        <v/>
      </c>
      <c r="W1998" t="str">
        <f>IF($A1998="Implicit","",COUNTIFS($C$8:C1998,C1998,$A$8:A1998,"Explicit"))</f>
        <v/>
      </c>
      <c r="X1998" t="str">
        <f t="shared" si="972"/>
        <v/>
      </c>
      <c r="Y1998" t="str">
        <f t="shared" si="973"/>
        <v/>
      </c>
      <c r="Z1998" t="str">
        <f t="shared" si="974"/>
        <v/>
      </c>
      <c r="AA1998" t="str">
        <f t="shared" si="975"/>
        <v/>
      </c>
      <c r="AB1998" t="str">
        <f t="shared" si="976"/>
        <v/>
      </c>
      <c r="AC1998" t="str">
        <f t="shared" si="977"/>
        <v/>
      </c>
      <c r="AD1998" t="str">
        <f t="shared" si="978"/>
        <v/>
      </c>
      <c r="AE1998" t="str">
        <f t="shared" si="979"/>
        <v/>
      </c>
      <c r="AF1998" t="str">
        <f t="shared" si="980"/>
        <v/>
      </c>
      <c r="AG1998" t="str">
        <f t="shared" si="981"/>
        <v>"Core.Shipment"</v>
      </c>
      <c r="AH1998" t="str">
        <f t="shared" si="982"/>
        <v>"insurance"</v>
      </c>
      <c r="AI1998" t="str">
        <f t="shared" si="983"/>
        <v>"Core.Insurance"</v>
      </c>
      <c r="AJ1998" t="str">
        <f t="shared" si="984"/>
        <v>"insuredShipments"</v>
      </c>
      <c r="AK1998" t="str">
        <f t="shared" si="985"/>
        <v>"hasOne"</v>
      </c>
      <c r="AL1998" t="str">
        <f t="shared" si="986"/>
        <v>"Core.Shipment","insurance","Core.Insurance","insuredShipments","hasOne"</v>
      </c>
      <c r="AN1998">
        <f>COUNTIF(View_conceptual!G:G,L1998)</f>
        <v>1</v>
      </c>
      <c r="AO1998">
        <f>COUNTIF(View_conceptual!H:H,L1998)+COUNTIF(View_conceptual!I:I,N1998)</f>
        <v>1</v>
      </c>
      <c r="AQ1998" t="str">
        <f t="shared" si="987"/>
        <v/>
      </c>
      <c r="AR1998" t="str">
        <f t="shared" si="988"/>
        <v/>
      </c>
      <c r="AT1998">
        <f>COUNTIF(View_full!G:G,L1998)</f>
        <v>1</v>
      </c>
      <c r="AU1998">
        <f>COUNTIF(View_full!H:H,L1998)+COUNTIF(View_full!I:I,N1998)</f>
        <v>2</v>
      </c>
      <c r="AV1998">
        <f>COUNTIFS(Property_Manual!$A$2:$A$1206,Raw!L1998,Property_Manual!$B$2:$B$1206,Raw!M1998,Property_Manual!$C$2:$C$1206,Raw!N1998,Property_Manual!$D$2:$D$1206,Raw!O1998,Property_Manual!$F$2:$F$1206,"x")</f>
        <v>1</v>
      </c>
      <c r="AW1998" t="str">
        <f t="shared" si="989"/>
        <v/>
      </c>
      <c r="AX1998" t="str">
        <f t="shared" si="990"/>
        <v>"Core.Shipment","insurance","Core.Insurance","insuredShipments","hasOne"</v>
      </c>
      <c r="AY1998" t="str">
        <f t="shared" si="991"/>
        <v>"Core.Shipment","insurance","Core.Insurance","insuredShipments","hasOne"</v>
      </c>
    </row>
    <row r="1999" spans="1:51" x14ac:dyDescent="0.2">
      <c r="A1999" t="s">
        <v>1255</v>
      </c>
      <c r="B1999" t="s">
        <v>20</v>
      </c>
      <c r="C1999" t="s">
        <v>143</v>
      </c>
      <c r="D1999" t="s">
        <v>796</v>
      </c>
      <c r="E1999" t="s">
        <v>20</v>
      </c>
      <c r="F1999" t="s">
        <v>245</v>
      </c>
      <c r="G1999">
        <v>1</v>
      </c>
      <c r="H1999" t="s">
        <v>599</v>
      </c>
      <c r="I1999" t="s">
        <v>786</v>
      </c>
      <c r="J1999" t="s">
        <v>797</v>
      </c>
      <c r="L1999" t="str">
        <f t="shared" si="961"/>
        <v>Shipment</v>
      </c>
      <c r="M1999" t="str">
        <f t="shared" si="962"/>
        <v>waybill</v>
      </c>
      <c r="N1999" t="str">
        <f t="shared" si="963"/>
        <v>Waybill</v>
      </c>
      <c r="O1999" t="str">
        <f t="shared" si="964"/>
        <v>shipment</v>
      </c>
      <c r="P1999" t="str">
        <f t="shared" si="965"/>
        <v/>
      </c>
      <c r="Q1999" t="str">
        <f t="shared" si="966"/>
        <v>Object</v>
      </c>
      <c r="R1999" t="str">
        <f t="shared" si="967"/>
        <v/>
      </c>
      <c r="S1999" t="str">
        <f t="shared" si="968"/>
        <v/>
      </c>
      <c r="T1999" t="str">
        <f t="shared" si="969"/>
        <v/>
      </c>
      <c r="U1999" t="str">
        <f t="shared" si="970"/>
        <v/>
      </c>
      <c r="V1999" t="str">
        <f t="shared" si="971"/>
        <v/>
      </c>
      <c r="W1999" t="str">
        <f>IF($A1999="Implicit","",COUNTIFS($C$8:C1999,C1999,$A$8:A1999,"Explicit"))</f>
        <v/>
      </c>
      <c r="X1999" t="str">
        <f t="shared" si="972"/>
        <v/>
      </c>
      <c r="Y1999" t="str">
        <f t="shared" si="973"/>
        <v/>
      </c>
      <c r="Z1999" t="str">
        <f t="shared" si="974"/>
        <v/>
      </c>
      <c r="AA1999" t="str">
        <f t="shared" si="975"/>
        <v/>
      </c>
      <c r="AB1999" t="str">
        <f t="shared" si="976"/>
        <v/>
      </c>
      <c r="AC1999" t="str">
        <f t="shared" si="977"/>
        <v/>
      </c>
      <c r="AD1999" t="str">
        <f t="shared" si="978"/>
        <v/>
      </c>
      <c r="AE1999" t="str">
        <f t="shared" si="979"/>
        <v/>
      </c>
      <c r="AF1999" t="str">
        <f t="shared" si="980"/>
        <v/>
      </c>
      <c r="AG1999" t="str">
        <f t="shared" si="981"/>
        <v>"Core.Shipment"</v>
      </c>
      <c r="AH1999" t="str">
        <f t="shared" si="982"/>
        <v>"waybill"</v>
      </c>
      <c r="AI1999" t="str">
        <f t="shared" si="983"/>
        <v>"Core.Waybill"</v>
      </c>
      <c r="AJ1999" t="str">
        <f t="shared" si="984"/>
        <v>"shipment"</v>
      </c>
      <c r="AK1999" t="str">
        <f t="shared" si="985"/>
        <v>"hasOne"</v>
      </c>
      <c r="AL1999" t="str">
        <f t="shared" si="986"/>
        <v>"Core.Shipment","waybill","Core.Waybill","shipment","hasOne"</v>
      </c>
      <c r="AN1999">
        <f>COUNTIF(View_conceptual!G:G,L1999)</f>
        <v>1</v>
      </c>
      <c r="AO1999">
        <f>COUNTIF(View_conceptual!H:H,L1999)+COUNTIF(View_conceptual!I:I,N1999)</f>
        <v>2</v>
      </c>
      <c r="AQ1999" t="str">
        <f t="shared" si="987"/>
        <v/>
      </c>
      <c r="AR1999" t="str">
        <f t="shared" si="988"/>
        <v>"Core.Shipment","waybill","Core.Waybill","shipment","hasOne"</v>
      </c>
      <c r="AT1999">
        <f>COUNTIF(View_full!G:G,L1999)</f>
        <v>1</v>
      </c>
      <c r="AU1999">
        <f>COUNTIF(View_full!H:H,L1999)+COUNTIF(View_full!I:I,N1999)</f>
        <v>2</v>
      </c>
      <c r="AV1999">
        <f>COUNTIFS(Property_Manual!$A$2:$A$1206,Raw!L1999,Property_Manual!$B$2:$B$1206,Raw!M1999,Property_Manual!$C$2:$C$1206,Raw!N1999,Property_Manual!$D$2:$D$1206,Raw!O1999,Property_Manual!$F$2:$F$1206,"x")</f>
        <v>1</v>
      </c>
      <c r="AW1999" t="str">
        <f t="shared" si="989"/>
        <v/>
      </c>
      <c r="AX1999" t="str">
        <f t="shared" si="990"/>
        <v>"Core.Shipment","waybill","Core.Waybill","shipment","hasOne"</v>
      </c>
      <c r="AY1999" t="str">
        <f t="shared" si="991"/>
        <v>"Core.Shipment","waybill","Core.Waybill","shipment","hasOne"</v>
      </c>
    </row>
    <row r="2000" spans="1:51" x14ac:dyDescent="0.2">
      <c r="A2000" t="s">
        <v>1254</v>
      </c>
      <c r="B2000" t="s">
        <v>20</v>
      </c>
      <c r="C2000" t="s">
        <v>143</v>
      </c>
      <c r="D2000" t="s">
        <v>38</v>
      </c>
      <c r="E2000" t="s">
        <v>1209</v>
      </c>
      <c r="F2000" t="s">
        <v>23</v>
      </c>
      <c r="H2000" t="s">
        <v>415</v>
      </c>
      <c r="I2000" t="s">
        <v>786</v>
      </c>
      <c r="J2000" t="s">
        <v>39</v>
      </c>
      <c r="L2000" t="str">
        <f t="shared" si="961"/>
        <v>Shipment</v>
      </c>
      <c r="M2000" t="str">
        <f t="shared" si="962"/>
        <v>checks</v>
      </c>
      <c r="N2000" t="str">
        <f t="shared" si="963"/>
        <v>Check</v>
      </c>
      <c r="O2000" t="str">
        <f t="shared" si="964"/>
        <v>checkedObject</v>
      </c>
      <c r="P2000" t="str">
        <f t="shared" si="965"/>
        <v/>
      </c>
      <c r="Q2000" t="str">
        <f t="shared" si="966"/>
        <v>Object</v>
      </c>
      <c r="R2000" t="str">
        <f t="shared" si="967"/>
        <v>"Core"</v>
      </c>
      <c r="S2000" t="str">
        <f t="shared" si="968"/>
        <v>"Shipment"</v>
      </c>
      <c r="T2000" t="str">
        <f t="shared" si="969"/>
        <v>"checks"</v>
      </c>
      <c r="U2000" t="str">
        <f t="shared" si="970"/>
        <v>"Action"</v>
      </c>
      <c r="V2000" t="str">
        <f t="shared" si="971"/>
        <v>"Check"</v>
      </c>
      <c r="W2000">
        <f>IF($A2000="Implicit","",COUNTIFS($C$8:C2000,C2000,$A$8:A2000,"Explicit"))</f>
        <v>3</v>
      </c>
      <c r="X2000" t="str">
        <f t="shared" si="972"/>
        <v>"Shipment details"</v>
      </c>
      <c r="Y2000" t="str">
        <f t="shared" si="973"/>
        <v>"References to the CheckActions performed on the object"</v>
      </c>
      <c r="Z2000" t="str">
        <f t="shared" si="974"/>
        <v>"true"</v>
      </c>
      <c r="AA2000" t="str">
        <f t="shared" si="975"/>
        <v>"false"</v>
      </c>
      <c r="AB2000" t="str">
        <f t="shared" si="976"/>
        <v>""</v>
      </c>
      <c r="AC2000" t="str">
        <f t="shared" si="977"/>
        <v>"https://onerecord.iata.org/ns/cargo#Shipment"</v>
      </c>
      <c r="AD2000" t="str">
        <f t="shared" si="978"/>
        <v>"https://onerecord.iata.org/ns/cargo#checks"</v>
      </c>
      <c r="AE2000" t="str">
        <f t="shared" si="979"/>
        <v>"https://onerecord.iata.org/ns/cargo#Check"</v>
      </c>
      <c r="AF2000" t="str">
        <f t="shared" si="980"/>
        <v>"Core","Shipment","checks","Action","Check",3,"Shipment details","References to the CheckActions performed on the object","true","false","","https://onerecord.iata.org/ns/cargo#Shipment","https://onerecord.iata.org/ns/cargo#checks","https://onerecord.iata.org/ns/cargo#Check"</v>
      </c>
      <c r="AG2000" t="str">
        <f t="shared" si="981"/>
        <v>"Core.Shipment"</v>
      </c>
      <c r="AH2000" t="str">
        <f t="shared" si="982"/>
        <v>"checks"</v>
      </c>
      <c r="AI2000" t="str">
        <f t="shared" si="983"/>
        <v>"Action.Check"</v>
      </c>
      <c r="AJ2000" t="str">
        <f t="shared" si="984"/>
        <v>"checkedObject"</v>
      </c>
      <c r="AK2000" t="str">
        <f t="shared" si="985"/>
        <v>"hasMany"</v>
      </c>
      <c r="AL2000" t="str">
        <f t="shared" si="986"/>
        <v>"Core.Shipment","checks","Action.Check","checkedObject","hasMany"</v>
      </c>
      <c r="AN2000">
        <f>COUNTIF(View_conceptual!G:G,L2000)</f>
        <v>1</v>
      </c>
      <c r="AO2000">
        <f>COUNTIF(View_conceptual!H:H,L2000)+COUNTIF(View_conceptual!I:I,N2000)</f>
        <v>1</v>
      </c>
      <c r="AQ2000" t="str">
        <f t="shared" si="987"/>
        <v>"Core","Shipment","checks","Action","Check",3,"Shipment details","References to the CheckActions performed on the object","true","false","","https://onerecord.iata.org/ns/cargo#Shipment","https://onerecord.iata.org/ns/cargo#checks","https://onerecord.iata.org/ns/cargo#Check"</v>
      </c>
      <c r="AR2000" t="str">
        <f t="shared" si="988"/>
        <v/>
      </c>
      <c r="AT2000">
        <f>COUNTIF(View_full!G:G,L2000)</f>
        <v>1</v>
      </c>
      <c r="AU2000">
        <f>COUNTIF(View_full!H:H,L2000)+COUNTIF(View_full!I:I,N2000)</f>
        <v>1</v>
      </c>
      <c r="AV2000">
        <f>COUNTIFS(Property_Manual!$A$2:$A$1206,Raw!L2000,Property_Manual!$B$2:$B$1206,Raw!M2000,Property_Manual!$C$2:$C$1206,Raw!N2000,Property_Manual!$D$2:$D$1206,Raw!O2000,Property_Manual!$F$2:$F$1206,"x")</f>
        <v>0</v>
      </c>
      <c r="AW2000" t="str">
        <f t="shared" si="989"/>
        <v>"Core","Shipment","checks","Action","Check",3,"Shipment details","References to the CheckActions performed on the object","true","false","","https://onerecord.iata.org/ns/cargo#Shipment","https://onerecord.iata.org/ns/cargo#checks","https://onerecord.iata.org/ns/cargo#Check"</v>
      </c>
      <c r="AX2000" t="str">
        <f t="shared" si="990"/>
        <v/>
      </c>
      <c r="AY2000" t="str">
        <f t="shared" si="991"/>
        <v/>
      </c>
    </row>
    <row r="2001" spans="1:51" x14ac:dyDescent="0.2">
      <c r="A2001" t="s">
        <v>1254</v>
      </c>
      <c r="B2001" t="s">
        <v>20</v>
      </c>
      <c r="C2001" t="s">
        <v>143</v>
      </c>
      <c r="D2001" t="s">
        <v>43</v>
      </c>
      <c r="E2001" t="s">
        <v>1198</v>
      </c>
      <c r="F2001" t="s">
        <v>44</v>
      </c>
      <c r="H2001" t="s">
        <v>654</v>
      </c>
      <c r="I2001" t="s">
        <v>786</v>
      </c>
      <c r="J2001" t="s">
        <v>45</v>
      </c>
      <c r="L2001" t="str">
        <f t="shared" si="961"/>
        <v>Shipment</v>
      </c>
      <c r="M2001" t="str">
        <f t="shared" si="962"/>
        <v>externalReferences</v>
      </c>
      <c r="N2001" t="str">
        <f t="shared" si="963"/>
        <v>ExternalReference</v>
      </c>
      <c r="O2001" t="str">
        <f t="shared" si="964"/>
        <v>referenceForObjects</v>
      </c>
      <c r="P2001" t="str">
        <f t="shared" si="965"/>
        <v/>
      </c>
      <c r="Q2001" t="str">
        <f t="shared" si="966"/>
        <v>Object</v>
      </c>
      <c r="R2001" t="str">
        <f t="shared" si="967"/>
        <v>"Core"</v>
      </c>
      <c r="S2001" t="str">
        <f t="shared" si="968"/>
        <v>"Shipment"</v>
      </c>
      <c r="T2001" t="str">
        <f t="shared" si="969"/>
        <v>"externalReferences"</v>
      </c>
      <c r="U2001" t="str">
        <f t="shared" si="970"/>
        <v>"Common"</v>
      </c>
      <c r="V2001" t="str">
        <f t="shared" si="971"/>
        <v>"ExternalReference"</v>
      </c>
      <c r="W2001">
        <f>IF($A2001="Implicit","",COUNTIFS($C$8:C2001,C2001,$A$8:A2001,"Explicit"))</f>
        <v>4</v>
      </c>
      <c r="X2001" t="str">
        <f t="shared" si="972"/>
        <v>"Shipment details"</v>
      </c>
      <c r="Y2001" t="str">
        <f t="shared" si="973"/>
        <v>"References to all associated ExternalReferences"</v>
      </c>
      <c r="Z2001" t="str">
        <f t="shared" si="974"/>
        <v>"true"</v>
      </c>
      <c r="AA2001" t="str">
        <f t="shared" si="975"/>
        <v>"false"</v>
      </c>
      <c r="AB2001" t="str">
        <f t="shared" si="976"/>
        <v>""</v>
      </c>
      <c r="AC2001" t="str">
        <f t="shared" si="977"/>
        <v>"https://onerecord.iata.org/ns/cargo#Shipment"</v>
      </c>
      <c r="AD2001" t="str">
        <f t="shared" si="978"/>
        <v>"https://onerecord.iata.org/ns/cargo#externalReferences"</v>
      </c>
      <c r="AE2001" t="str">
        <f t="shared" si="979"/>
        <v>"https://onerecord.iata.org/ns/cargo#ExternalReference"</v>
      </c>
      <c r="AF2001" t="str">
        <f t="shared" si="980"/>
        <v>"Core","Shipment","externalReferences","Common","ExternalReference",4,"Shipment details","References to all associated ExternalReferences","true","false","","https://onerecord.iata.org/ns/cargo#Shipment","https://onerecord.iata.org/ns/cargo#externalReferences","https://onerecord.iata.org/ns/cargo#ExternalReference"</v>
      </c>
      <c r="AG2001" t="str">
        <f t="shared" si="981"/>
        <v>"Core.Shipment"</v>
      </c>
      <c r="AH2001" t="str">
        <f t="shared" si="982"/>
        <v>"externalReferences"</v>
      </c>
      <c r="AI2001" t="str">
        <f t="shared" si="983"/>
        <v>"Common.ExternalReference"</v>
      </c>
      <c r="AJ2001" t="str">
        <f t="shared" si="984"/>
        <v>"referenceForObjects"</v>
      </c>
      <c r="AK2001" t="str">
        <f t="shared" si="985"/>
        <v>"hasMany"</v>
      </c>
      <c r="AL2001" t="str">
        <f t="shared" si="986"/>
        <v>"Core.Shipment","externalReferences","Common.ExternalReference","referenceForObjects","hasMany"</v>
      </c>
      <c r="AN2001">
        <f>COUNTIF(View_conceptual!G:G,L2001)</f>
        <v>1</v>
      </c>
      <c r="AO2001">
        <f>COUNTIF(View_conceptual!H:H,L2001)+COUNTIF(View_conceptual!I:I,N2001)</f>
        <v>1</v>
      </c>
      <c r="AQ2001" t="str">
        <f t="shared" si="987"/>
        <v>"Core","Shipment","externalReferences","Common","ExternalReference",4,"Shipment details","References to all associated ExternalReferences","true","false","","https://onerecord.iata.org/ns/cargo#Shipment","https://onerecord.iata.org/ns/cargo#externalReferences","https://onerecord.iata.org/ns/cargo#ExternalReference"</v>
      </c>
      <c r="AR2001" t="str">
        <f t="shared" si="988"/>
        <v/>
      </c>
      <c r="AT2001">
        <f>COUNTIF(View_full!G:G,L2001)</f>
        <v>1</v>
      </c>
      <c r="AU2001">
        <f>COUNTIF(View_full!H:H,L2001)+COUNTIF(View_full!I:I,N2001)</f>
        <v>1</v>
      </c>
      <c r="AV2001">
        <f>COUNTIFS(Property_Manual!$A$2:$A$1206,Raw!L2001,Property_Manual!$B$2:$B$1206,Raw!M2001,Property_Manual!$C$2:$C$1206,Raw!N2001,Property_Manual!$D$2:$D$1206,Raw!O2001,Property_Manual!$F$2:$F$1206,"x")</f>
        <v>0</v>
      </c>
      <c r="AW2001" t="str">
        <f t="shared" si="989"/>
        <v>"Core","Shipment","externalReferences","Common","ExternalReference",4,"Shipment details","References to all associated ExternalReferences","true","false","","https://onerecord.iata.org/ns/cargo#Shipment","https://onerecord.iata.org/ns/cargo#externalReferences","https://onerecord.iata.org/ns/cargo#ExternalReference"</v>
      </c>
      <c r="AX2001" t="str">
        <f t="shared" si="990"/>
        <v/>
      </c>
      <c r="AY2001" t="str">
        <f t="shared" si="991"/>
        <v/>
      </c>
    </row>
    <row r="2002" spans="1:51" x14ac:dyDescent="0.2">
      <c r="A2002" t="s">
        <v>1254</v>
      </c>
      <c r="B2002" t="s">
        <v>20</v>
      </c>
      <c r="C2002" t="s">
        <v>143</v>
      </c>
      <c r="D2002" t="s">
        <v>127</v>
      </c>
      <c r="E2002" t="s">
        <v>20</v>
      </c>
      <c r="F2002" t="s">
        <v>128</v>
      </c>
      <c r="H2002" t="s">
        <v>557</v>
      </c>
      <c r="I2002" t="s">
        <v>786</v>
      </c>
      <c r="J2002" t="s">
        <v>129</v>
      </c>
      <c r="L2002" t="str">
        <f t="shared" si="961"/>
        <v>Shipment</v>
      </c>
      <c r="M2002" t="str">
        <f t="shared" si="962"/>
        <v>customsInformation</v>
      </c>
      <c r="N2002" t="str">
        <f t="shared" si="963"/>
        <v>CustomsInformation</v>
      </c>
      <c r="O2002" t="str">
        <f t="shared" si="964"/>
        <v>issuedForShipment</v>
      </c>
      <c r="P2002" t="str">
        <f t="shared" si="965"/>
        <v/>
      </c>
      <c r="Q2002" t="str">
        <f t="shared" si="966"/>
        <v>Object</v>
      </c>
      <c r="R2002" t="str">
        <f t="shared" si="967"/>
        <v>"Core"</v>
      </c>
      <c r="S2002" t="str">
        <f t="shared" si="968"/>
        <v>"Shipment"</v>
      </c>
      <c r="T2002" t="str">
        <f t="shared" si="969"/>
        <v>"customsInformation"</v>
      </c>
      <c r="U2002" t="str">
        <f t="shared" si="970"/>
        <v>"Core"</v>
      </c>
      <c r="V2002" t="str">
        <f t="shared" si="971"/>
        <v>"CustomsInformation"</v>
      </c>
      <c r="W2002">
        <f>IF($A2002="Implicit","",COUNTIFS($C$8:C2002,C2002,$A$8:A2002,"Explicit"))</f>
        <v>5</v>
      </c>
      <c r="X2002" t="str">
        <f t="shared" si="972"/>
        <v>"Shipment details"</v>
      </c>
      <c r="Y2002" t="str">
        <f t="shared" si="973"/>
        <v>"Customs details"</v>
      </c>
      <c r="Z2002" t="str">
        <f t="shared" si="974"/>
        <v>"true"</v>
      </c>
      <c r="AA2002" t="str">
        <f t="shared" si="975"/>
        <v>"false"</v>
      </c>
      <c r="AB2002" t="str">
        <f t="shared" si="976"/>
        <v>""</v>
      </c>
      <c r="AC2002" t="str">
        <f t="shared" si="977"/>
        <v>"https://onerecord.iata.org/ns/cargo#Shipment"</v>
      </c>
      <c r="AD2002" t="str">
        <f t="shared" si="978"/>
        <v>"https://onerecord.iata.org/ns/cargo#customsInformation"</v>
      </c>
      <c r="AE2002" t="str">
        <f t="shared" si="979"/>
        <v>"https://onerecord.iata.org/ns/cargo#CustomsInformation"</v>
      </c>
      <c r="AF2002" t="str">
        <f t="shared" si="980"/>
        <v>"Core","Shipment","customsInformation","Core","CustomsInformation",5,"Shipment details","Customs details","true","false","","https://onerecord.iata.org/ns/cargo#Shipment","https://onerecord.iata.org/ns/cargo#customsInformation","https://onerecord.iata.org/ns/cargo#CustomsInformation"</v>
      </c>
      <c r="AG2002" t="str">
        <f t="shared" si="981"/>
        <v>"Core.Shipment"</v>
      </c>
      <c r="AH2002" t="str">
        <f t="shared" si="982"/>
        <v>"customsInformation"</v>
      </c>
      <c r="AI2002" t="str">
        <f t="shared" si="983"/>
        <v>"Core.CustomsInformation"</v>
      </c>
      <c r="AJ2002" t="str">
        <f t="shared" si="984"/>
        <v>"issuedForShipment"</v>
      </c>
      <c r="AK2002" t="str">
        <f t="shared" si="985"/>
        <v>"hasMany"</v>
      </c>
      <c r="AL2002" t="str">
        <f t="shared" si="986"/>
        <v>"Core.Shipment","customsInformation","Core.CustomsInformation","issuedForShipment","hasMany"</v>
      </c>
      <c r="AN2002">
        <f>COUNTIF(View_conceptual!G:G,L2002)</f>
        <v>1</v>
      </c>
      <c r="AO2002">
        <f>COUNTIF(View_conceptual!H:H,L2002)+COUNTIF(View_conceptual!I:I,N2002)</f>
        <v>1</v>
      </c>
      <c r="AQ2002" t="str">
        <f t="shared" si="987"/>
        <v>"Core","Shipment","customsInformation","Core","CustomsInformation",5,"Shipment details","Customs details","true","false","","https://onerecord.iata.org/ns/cargo#Shipment","https://onerecord.iata.org/ns/cargo#customsInformation","https://onerecord.iata.org/ns/cargo#CustomsInformation"</v>
      </c>
      <c r="AR2002" t="str">
        <f t="shared" si="988"/>
        <v/>
      </c>
      <c r="AT2002">
        <f>COUNTIF(View_full!G:G,L2002)</f>
        <v>1</v>
      </c>
      <c r="AU2002">
        <f>COUNTIF(View_full!H:H,L2002)+COUNTIF(View_full!I:I,N2002)</f>
        <v>2</v>
      </c>
      <c r="AV2002">
        <f>COUNTIFS(Property_Manual!$A$2:$A$1206,Raw!L2002,Property_Manual!$B$2:$B$1206,Raw!M2002,Property_Manual!$C$2:$C$1206,Raw!N2002,Property_Manual!$D$2:$D$1206,Raw!O2002,Property_Manual!$F$2:$F$1206,"x")</f>
        <v>1</v>
      </c>
      <c r="AW2002" t="str">
        <f t="shared" si="989"/>
        <v>"Core","Shipment","customsInformation","Core","CustomsInformation",5,"Shipment details","Customs details","true","false","","https://onerecord.iata.org/ns/cargo#Shipment","https://onerecord.iata.org/ns/cargo#customsInformation","https://onerecord.iata.org/ns/cargo#CustomsInformation"</v>
      </c>
      <c r="AX2002" t="str">
        <f t="shared" si="990"/>
        <v>"Core.Shipment","customsInformation","Core.CustomsInformation","issuedForShipment","hasMany"</v>
      </c>
      <c r="AY2002" t="str">
        <f t="shared" si="991"/>
        <v>"Core.Shipment","customsInformation","Core.CustomsInformation","issuedForShipment","hasMany"</v>
      </c>
    </row>
    <row r="2003" spans="1:51" x14ac:dyDescent="0.2">
      <c r="A2003" t="s">
        <v>1254</v>
      </c>
      <c r="B2003" t="s">
        <v>20</v>
      </c>
      <c r="C2003" t="s">
        <v>143</v>
      </c>
      <c r="D2003" t="s">
        <v>787</v>
      </c>
      <c r="E2003" t="s">
        <v>49</v>
      </c>
      <c r="F2003" t="s">
        <v>58</v>
      </c>
      <c r="G2003">
        <v>1</v>
      </c>
      <c r="I2003" t="s">
        <v>786</v>
      </c>
      <c r="J2003" t="s">
        <v>788</v>
      </c>
      <c r="L2003" t="str">
        <f t="shared" si="961"/>
        <v>Shipment</v>
      </c>
      <c r="M2003" t="str">
        <f t="shared" si="962"/>
        <v>incoterms</v>
      </c>
      <c r="N2003" t="str">
        <f t="shared" si="963"/>
        <v>CodeListElement</v>
      </c>
      <c r="O2003" t="str">
        <f t="shared" si="964"/>
        <v/>
      </c>
      <c r="P2003" t="str">
        <f t="shared" si="965"/>
        <v/>
      </c>
      <c r="Q2003" t="str">
        <f t="shared" si="966"/>
        <v>Object</v>
      </c>
      <c r="R2003" t="str">
        <f t="shared" si="967"/>
        <v>"Core"</v>
      </c>
      <c r="S2003" t="str">
        <f t="shared" si="968"/>
        <v>"Shipment"</v>
      </c>
      <c r="T2003" t="str">
        <f t="shared" si="969"/>
        <v>"incoterms"</v>
      </c>
      <c r="U2003" t="str">
        <f t="shared" si="970"/>
        <v>"Embedded"</v>
      </c>
      <c r="V2003" t="str">
        <f t="shared" si="971"/>
        <v>"CodeListElement"</v>
      </c>
      <c r="W2003">
        <f>IF($A2003="Implicit","",COUNTIFS($C$8:C2003,C2003,$A$8:A2003,"Explicit"))</f>
        <v>6</v>
      </c>
      <c r="X2003" t="str">
        <f t="shared" si="972"/>
        <v>"Shipment details"</v>
      </c>
      <c r="Y2003" t="str">
        <f t="shared" si="973"/>
        <v>"Standard codes as defined by UNCEFACT and ICC that correspond to international rules for the interpretation of the most commonly used trade terms in different countries. UNECE recommendation n. 5 Incoterms 2."</v>
      </c>
      <c r="Z2003" t="str">
        <f t="shared" si="974"/>
        <v>"false"</v>
      </c>
      <c r="AA2003" t="str">
        <f t="shared" si="975"/>
        <v>"false"</v>
      </c>
      <c r="AB2003" t="str">
        <f t="shared" si="976"/>
        <v>""</v>
      </c>
      <c r="AC2003" t="str">
        <f t="shared" si="977"/>
        <v>"https://onerecord.iata.org/ns/cargo#Shipment"</v>
      </c>
      <c r="AD2003" t="str">
        <f t="shared" si="978"/>
        <v>"https://onerecord.iata.org/ns/cargo#incoterms"</v>
      </c>
      <c r="AE2003" t="str">
        <f t="shared" si="979"/>
        <v>"https://onerecord.iata.org/ns/cargo#CodeListElement"</v>
      </c>
      <c r="AF2003" t="str">
        <f t="shared" si="980"/>
        <v>"Core","Shipment","incoterms","Embedded","CodeListElement",6,"Shipment details","Standard codes as defined by UNCEFACT and ICC that correspond to international rules for the interpretation of the most commonly used trade terms in different countries. UNECE recommendation n. 5 Incoterms 2.","false","false","","https://onerecord.iata.org/ns/cargo#Shipment","https://onerecord.iata.org/ns/cargo#incoterms","https://onerecord.iata.org/ns/cargo#CodeListElement"</v>
      </c>
      <c r="AG2003" t="str">
        <f t="shared" si="981"/>
        <v>"Core.Shipment"</v>
      </c>
      <c r="AH2003" t="str">
        <f t="shared" si="982"/>
        <v>"incoterms"</v>
      </c>
      <c r="AI2003" t="str">
        <f t="shared" si="983"/>
        <v>"Embedded.CodeListElement"</v>
      </c>
      <c r="AJ2003" t="str">
        <f t="shared" si="984"/>
        <v>""</v>
      </c>
      <c r="AK2003" t="str">
        <f t="shared" si="985"/>
        <v>"hasOne"</v>
      </c>
      <c r="AL2003" t="str">
        <f t="shared" si="986"/>
        <v>"Core.Shipment","incoterms","Embedded.CodeListElement","","hasOne"</v>
      </c>
      <c r="AN2003">
        <f>COUNTIF(View_conceptual!G:G,L2003)</f>
        <v>1</v>
      </c>
      <c r="AO2003">
        <f>COUNTIF(View_conceptual!H:H,L2003)+COUNTIF(View_conceptual!I:I,N2003)</f>
        <v>1</v>
      </c>
      <c r="AQ2003" t="str">
        <f t="shared" si="987"/>
        <v>"Core","Shipment","incoterms","Embedded","CodeListElement",6,"Shipment details","Standard codes as defined by UNCEFACT and ICC that correspond to international rules for the interpretation of the most commonly used trade terms in different countries. UNECE recommendation n. 5 Incoterms 2.","false","false","","https://onerecord.iata.org/ns/cargo#Shipment","https://onerecord.iata.org/ns/cargo#incoterms","https://onerecord.iata.org/ns/cargo#CodeListElement"</v>
      </c>
      <c r="AR2003" t="str">
        <f t="shared" si="988"/>
        <v/>
      </c>
      <c r="AT2003">
        <f>COUNTIF(View_full!G:G,L2003)</f>
        <v>1</v>
      </c>
      <c r="AU2003">
        <f>COUNTIF(View_full!H:H,L2003)+COUNTIF(View_full!I:I,N2003)</f>
        <v>1</v>
      </c>
      <c r="AV2003">
        <f>COUNTIFS(Property_Manual!$A$2:$A$1206,Raw!L2003,Property_Manual!$B$2:$B$1206,Raw!M2003,Property_Manual!$C$2:$C$1206,Raw!N2003,Property_Manual!$D$2:$D$1206,Raw!O2003,Property_Manual!$F$2:$F$1206,"x")</f>
        <v>0</v>
      </c>
      <c r="AW2003" t="str">
        <f t="shared" si="989"/>
        <v>"Core","Shipment","incoterms","Embedded","CodeListElement",6,"Shipment details","Standard codes as defined by UNCEFACT and ICC that correspond to international rules for the interpretation of the most commonly used trade terms in different countries. UNECE recommendation n. 5 Incoterms 2.","false","false","","https://onerecord.iata.org/ns/cargo#Shipment","https://onerecord.iata.org/ns/cargo#incoterms","https://onerecord.iata.org/ns/cargo#CodeListElement"</v>
      </c>
      <c r="AX2003" t="str">
        <f t="shared" si="990"/>
        <v/>
      </c>
      <c r="AY2003" t="str">
        <f t="shared" si="991"/>
        <v/>
      </c>
    </row>
    <row r="2004" spans="1:51" x14ac:dyDescent="0.2">
      <c r="A2004" t="s">
        <v>1254</v>
      </c>
      <c r="B2004" t="s">
        <v>20</v>
      </c>
      <c r="C2004" t="s">
        <v>143</v>
      </c>
      <c r="D2004" t="s">
        <v>790</v>
      </c>
      <c r="E2004" t="s">
        <v>20</v>
      </c>
      <c r="F2004" t="s">
        <v>109</v>
      </c>
      <c r="H2004" t="s">
        <v>142</v>
      </c>
      <c r="I2004" t="s">
        <v>786</v>
      </c>
      <c r="J2004" t="s">
        <v>791</v>
      </c>
      <c r="K2004" t="s">
        <v>1833</v>
      </c>
      <c r="L2004" t="str">
        <f t="shared" si="961"/>
        <v>Shipment</v>
      </c>
      <c r="M2004" t="str">
        <f t="shared" si="962"/>
        <v>pieces</v>
      </c>
      <c r="N2004" t="str">
        <f t="shared" si="963"/>
        <v>Piece</v>
      </c>
      <c r="O2004" t="str">
        <f t="shared" si="964"/>
        <v>ofShipment</v>
      </c>
      <c r="P2004" t="str">
        <f t="shared" si="965"/>
        <v>PieceLiveAnimals|PieceDg</v>
      </c>
      <c r="Q2004" t="str">
        <f t="shared" si="966"/>
        <v>Object</v>
      </c>
      <c r="R2004" t="str">
        <f t="shared" si="967"/>
        <v>"Core"</v>
      </c>
      <c r="S2004" t="str">
        <f t="shared" si="968"/>
        <v>"Shipment"</v>
      </c>
      <c r="T2004" t="str">
        <f t="shared" si="969"/>
        <v>"pieces"</v>
      </c>
      <c r="U2004" t="str">
        <f t="shared" si="970"/>
        <v>"Core"</v>
      </c>
      <c r="V2004" t="str">
        <f t="shared" si="971"/>
        <v>"Piece"</v>
      </c>
      <c r="W2004">
        <f>IF($A2004="Implicit","",COUNTIFS($C$8:C2004,C2004,$A$8:A2004,"Explicit"))</f>
        <v>7</v>
      </c>
      <c r="X2004" t="str">
        <f t="shared" si="972"/>
        <v>"Shipment details"</v>
      </c>
      <c r="Y2004" t="str">
        <f t="shared" si="973"/>
        <v>"References to the Pieces that are part of this Shipment"</v>
      </c>
      <c r="Z2004" t="str">
        <f t="shared" si="974"/>
        <v>"true"</v>
      </c>
      <c r="AA2004" t="str">
        <f t="shared" si="975"/>
        <v>"false"</v>
      </c>
      <c r="AB2004" t="str">
        <f t="shared" si="976"/>
        <v>"PieceLiveAnimals|PieceDg"</v>
      </c>
      <c r="AC2004" t="str">
        <f t="shared" si="977"/>
        <v>"https://onerecord.iata.org/ns/cargo#Shipment"</v>
      </c>
      <c r="AD2004" t="str">
        <f t="shared" si="978"/>
        <v>"https://onerecord.iata.org/ns/cargo#pieces"</v>
      </c>
      <c r="AE2004" t="str">
        <f t="shared" si="979"/>
        <v>"https://onerecord.iata.org/ns/cargo#Piece"</v>
      </c>
      <c r="AF2004" t="str">
        <f t="shared" si="980"/>
        <v>"Core","Shipment","pieces","Core","Piece",7,"Shipment details","References to the Pieces that are part of this Shipment","true","false","PieceLiveAnimals|PieceDg","https://onerecord.iata.org/ns/cargo#Shipment","https://onerecord.iata.org/ns/cargo#pieces","https://onerecord.iata.org/ns/cargo#Piece"</v>
      </c>
      <c r="AG2004" t="str">
        <f t="shared" si="981"/>
        <v>"Core.Shipment"</v>
      </c>
      <c r="AH2004" t="str">
        <f t="shared" si="982"/>
        <v>"pieces"</v>
      </c>
      <c r="AI2004" t="str">
        <f t="shared" si="983"/>
        <v>"Core.Piece"</v>
      </c>
      <c r="AJ2004" t="str">
        <f t="shared" si="984"/>
        <v>"ofShipment"</v>
      </c>
      <c r="AK2004" t="str">
        <f t="shared" si="985"/>
        <v>"hasMany"</v>
      </c>
      <c r="AL2004" t="str">
        <f t="shared" si="986"/>
        <v>"Core.Shipment","pieces","Core.Piece","ofShipment","hasMany"</v>
      </c>
      <c r="AN2004">
        <f>COUNTIF(View_conceptual!G:G,L2004)</f>
        <v>1</v>
      </c>
      <c r="AO2004">
        <f>COUNTIF(View_conceptual!H:H,L2004)+COUNTIF(View_conceptual!I:I,N2004)</f>
        <v>2</v>
      </c>
      <c r="AQ2004" t="str">
        <f t="shared" si="987"/>
        <v>"Core","Shipment","pieces","Core","Piece",7,"Shipment details","References to the Pieces that are part of this Shipment","true","false","PieceLiveAnimals|PieceDg","https://onerecord.iata.org/ns/cargo#Shipment","https://onerecord.iata.org/ns/cargo#pieces","https://onerecord.iata.org/ns/cargo#Piece"</v>
      </c>
      <c r="AR2004" t="str">
        <f t="shared" si="988"/>
        <v>"Core.Shipment","pieces","Core.Piece","ofShipment","hasMany"</v>
      </c>
      <c r="AT2004">
        <f>COUNTIF(View_full!G:G,L2004)</f>
        <v>1</v>
      </c>
      <c r="AU2004">
        <f>COUNTIF(View_full!H:H,L2004)+COUNTIF(View_full!I:I,N2004)</f>
        <v>2</v>
      </c>
      <c r="AV2004">
        <f>COUNTIFS(Property_Manual!$A$2:$A$1206,Raw!L2004,Property_Manual!$B$2:$B$1206,Raw!M2004,Property_Manual!$C$2:$C$1206,Raw!N2004,Property_Manual!$D$2:$D$1206,Raw!O2004,Property_Manual!$F$2:$F$1206,"x")</f>
        <v>1</v>
      </c>
      <c r="AW2004" t="str">
        <f t="shared" si="989"/>
        <v>"Core","Shipment","pieces","Core","Piece",7,"Shipment details","References to the Pieces that are part of this Shipment","true","false","PieceLiveAnimals|PieceDg","https://onerecord.iata.org/ns/cargo#Shipment","https://onerecord.iata.org/ns/cargo#pieces","https://onerecord.iata.org/ns/cargo#Piece"</v>
      </c>
      <c r="AX2004" t="str">
        <f t="shared" si="990"/>
        <v>"Core.Shipment","pieces","Core.Piece","ofShipment","hasMany"</v>
      </c>
      <c r="AY2004" t="str">
        <f t="shared" si="991"/>
        <v>"Core.Shipment","pieces","Core.Piece","ofShipment","hasMany"</v>
      </c>
    </row>
    <row r="2005" spans="1:51" x14ac:dyDescent="0.2">
      <c r="A2005" t="s">
        <v>1254</v>
      </c>
      <c r="B2005" t="s">
        <v>20</v>
      </c>
      <c r="C2005" t="s">
        <v>143</v>
      </c>
      <c r="D2005" t="s">
        <v>794</v>
      </c>
      <c r="E2005" t="s">
        <v>49</v>
      </c>
      <c r="F2005" t="s">
        <v>86</v>
      </c>
      <c r="G2005">
        <v>1</v>
      </c>
      <c r="I2005" t="s">
        <v>786</v>
      </c>
      <c r="J2005" t="s">
        <v>795</v>
      </c>
      <c r="L2005" t="str">
        <f t="shared" si="961"/>
        <v>Shipment</v>
      </c>
      <c r="M2005" t="str">
        <f t="shared" si="962"/>
        <v>totalGrossWeight</v>
      </c>
      <c r="N2005" t="str">
        <f t="shared" si="963"/>
        <v>Value</v>
      </c>
      <c r="O2005" t="str">
        <f t="shared" si="964"/>
        <v/>
      </c>
      <c r="P2005" t="str">
        <f t="shared" si="965"/>
        <v/>
      </c>
      <c r="Q2005" t="str">
        <f t="shared" si="966"/>
        <v>Object</v>
      </c>
      <c r="R2005" t="str">
        <f t="shared" si="967"/>
        <v>"Core"</v>
      </c>
      <c r="S2005" t="str">
        <f t="shared" si="968"/>
        <v>"Shipment"</v>
      </c>
      <c r="T2005" t="str">
        <f t="shared" si="969"/>
        <v>"totalGrossWeight"</v>
      </c>
      <c r="U2005" t="str">
        <f t="shared" si="970"/>
        <v>"Embedded"</v>
      </c>
      <c r="V2005" t="str">
        <f t="shared" si="971"/>
        <v>"Value"</v>
      </c>
      <c r="W2005">
        <f>IF($A2005="Implicit","",COUNTIFS($C$8:C2005,C2005,$A$8:A2005,"Explicit"))</f>
        <v>8</v>
      </c>
      <c r="X2005" t="str">
        <f t="shared" si="972"/>
        <v>"Shipment details"</v>
      </c>
      <c r="Y2005" t="str">
        <f t="shared" si="973"/>
        <v>"Total gross weight of the whole shipment"</v>
      </c>
      <c r="Z2005" t="str">
        <f t="shared" si="974"/>
        <v>"false"</v>
      </c>
      <c r="AA2005" t="str">
        <f t="shared" si="975"/>
        <v>"false"</v>
      </c>
      <c r="AB2005" t="str">
        <f t="shared" si="976"/>
        <v>""</v>
      </c>
      <c r="AC2005" t="str">
        <f t="shared" si="977"/>
        <v>"https://onerecord.iata.org/ns/cargo#Shipment"</v>
      </c>
      <c r="AD2005" t="str">
        <f t="shared" si="978"/>
        <v>"https://onerecord.iata.org/ns/cargo#totalGrossWeight"</v>
      </c>
      <c r="AE2005" t="str">
        <f t="shared" si="979"/>
        <v>"https://onerecord.iata.org/ns/cargo#Value"</v>
      </c>
      <c r="AF2005" t="str">
        <f t="shared" si="980"/>
        <v>"Core","Shipment","totalGrossWeight","Embedded","Value",8,"Shipment details","Total gross weight of the whole shipment","false","false","","https://onerecord.iata.org/ns/cargo#Shipment","https://onerecord.iata.org/ns/cargo#totalGrossWeight","https://onerecord.iata.org/ns/cargo#Value"</v>
      </c>
      <c r="AG2005" t="str">
        <f t="shared" si="981"/>
        <v>"Core.Shipment"</v>
      </c>
      <c r="AH2005" t="str">
        <f t="shared" si="982"/>
        <v>"totalGrossWeight"</v>
      </c>
      <c r="AI2005" t="str">
        <f t="shared" si="983"/>
        <v>"Embedded.Value"</v>
      </c>
      <c r="AJ2005" t="str">
        <f t="shared" si="984"/>
        <v>""</v>
      </c>
      <c r="AK2005" t="str">
        <f t="shared" si="985"/>
        <v>"hasOne"</v>
      </c>
      <c r="AL2005" t="str">
        <f t="shared" si="986"/>
        <v>"Core.Shipment","totalGrossWeight","Embedded.Value","","hasOne"</v>
      </c>
      <c r="AN2005">
        <f>COUNTIF(View_conceptual!G:G,L2005)</f>
        <v>1</v>
      </c>
      <c r="AO2005">
        <f>COUNTIF(View_conceptual!H:H,L2005)+COUNTIF(View_conceptual!I:I,N2005)</f>
        <v>1</v>
      </c>
      <c r="AQ2005" t="str">
        <f t="shared" si="987"/>
        <v>"Core","Shipment","totalGrossWeight","Embedded","Value",8,"Shipment details","Total gross weight of the whole shipment","false","false","","https://onerecord.iata.org/ns/cargo#Shipment","https://onerecord.iata.org/ns/cargo#totalGrossWeight","https://onerecord.iata.org/ns/cargo#Value"</v>
      </c>
      <c r="AR2005" t="str">
        <f t="shared" si="988"/>
        <v/>
      </c>
      <c r="AT2005">
        <f>COUNTIF(View_full!G:G,L2005)</f>
        <v>1</v>
      </c>
      <c r="AU2005">
        <f>COUNTIF(View_full!H:H,L2005)+COUNTIF(View_full!I:I,N2005)</f>
        <v>1</v>
      </c>
      <c r="AV2005">
        <f>COUNTIFS(Property_Manual!$A$2:$A$1206,Raw!L2005,Property_Manual!$B$2:$B$1206,Raw!M2005,Property_Manual!$C$2:$C$1206,Raw!N2005,Property_Manual!$D$2:$D$1206,Raw!O2005,Property_Manual!$F$2:$F$1206,"x")</f>
        <v>0</v>
      </c>
      <c r="AW2005" t="str">
        <f t="shared" si="989"/>
        <v>"Core","Shipment","totalGrossWeight","Embedded","Value",8,"Shipment details","Total gross weight of the whole shipment","false","false","","https://onerecord.iata.org/ns/cargo#Shipment","https://onerecord.iata.org/ns/cargo#totalGrossWeight","https://onerecord.iata.org/ns/cargo#Value"</v>
      </c>
      <c r="AX2005" t="str">
        <f t="shared" si="990"/>
        <v/>
      </c>
      <c r="AY2005" t="str">
        <f t="shared" si="991"/>
        <v/>
      </c>
    </row>
    <row r="2006" spans="1:51" x14ac:dyDescent="0.2">
      <c r="A2006" t="s">
        <v>1255</v>
      </c>
      <c r="B2006" t="s">
        <v>20</v>
      </c>
      <c r="C2006" t="s">
        <v>143</v>
      </c>
      <c r="D2006" t="s">
        <v>38</v>
      </c>
      <c r="E2006" t="s">
        <v>1209</v>
      </c>
      <c r="F2006" t="s">
        <v>23</v>
      </c>
      <c r="H2006" t="s">
        <v>415</v>
      </c>
      <c r="I2006" t="s">
        <v>786</v>
      </c>
      <c r="J2006" t="s">
        <v>39</v>
      </c>
      <c r="L2006" t="str">
        <f t="shared" si="961"/>
        <v>Shipment</v>
      </c>
      <c r="M2006" t="str">
        <f t="shared" si="962"/>
        <v>checks</v>
      </c>
      <c r="N2006" t="str">
        <f t="shared" si="963"/>
        <v>Check</v>
      </c>
      <c r="O2006" t="str">
        <f t="shared" si="964"/>
        <v>checkedObject</v>
      </c>
      <c r="P2006" t="str">
        <f t="shared" si="965"/>
        <v/>
      </c>
      <c r="Q2006" t="str">
        <f t="shared" si="966"/>
        <v>Object</v>
      </c>
      <c r="R2006" t="str">
        <f t="shared" si="967"/>
        <v/>
      </c>
      <c r="S2006" t="str">
        <f t="shared" si="968"/>
        <v/>
      </c>
      <c r="T2006" t="str">
        <f t="shared" si="969"/>
        <v/>
      </c>
      <c r="U2006" t="str">
        <f t="shared" si="970"/>
        <v/>
      </c>
      <c r="V2006" t="str">
        <f t="shared" si="971"/>
        <v/>
      </c>
      <c r="W2006" t="str">
        <f>IF($A2006="Implicit","",COUNTIFS($C$8:C2006,C2006,$A$8:A2006,"Explicit"))</f>
        <v/>
      </c>
      <c r="X2006" t="str">
        <f t="shared" si="972"/>
        <v/>
      </c>
      <c r="Y2006" t="str">
        <f t="shared" si="973"/>
        <v/>
      </c>
      <c r="Z2006" t="str">
        <f t="shared" si="974"/>
        <v/>
      </c>
      <c r="AA2006" t="str">
        <f t="shared" si="975"/>
        <v/>
      </c>
      <c r="AB2006" t="str">
        <f t="shared" si="976"/>
        <v/>
      </c>
      <c r="AC2006" t="str">
        <f t="shared" si="977"/>
        <v/>
      </c>
      <c r="AD2006" t="str">
        <f t="shared" si="978"/>
        <v/>
      </c>
      <c r="AE2006" t="str">
        <f t="shared" si="979"/>
        <v/>
      </c>
      <c r="AF2006" t="str">
        <f t="shared" si="980"/>
        <v/>
      </c>
      <c r="AG2006" t="str">
        <f t="shared" si="981"/>
        <v>"Core.Shipment"</v>
      </c>
      <c r="AH2006" t="str">
        <f t="shared" si="982"/>
        <v>"checks"</v>
      </c>
      <c r="AI2006" t="str">
        <f t="shared" si="983"/>
        <v>"Action.Check"</v>
      </c>
      <c r="AJ2006" t="str">
        <f t="shared" si="984"/>
        <v>"checkedObject"</v>
      </c>
      <c r="AK2006" t="str">
        <f t="shared" si="985"/>
        <v>"hasMany"</v>
      </c>
      <c r="AL2006" t="str">
        <f t="shared" si="986"/>
        <v>"Core.Shipment","checks","Action.Check","checkedObject","hasMany"</v>
      </c>
      <c r="AN2006">
        <f>COUNTIF(View_conceptual!G:G,L2006)</f>
        <v>1</v>
      </c>
      <c r="AO2006">
        <f>COUNTIF(View_conceptual!H:H,L2006)+COUNTIF(View_conceptual!I:I,N2006)</f>
        <v>1</v>
      </c>
      <c r="AQ2006" t="str">
        <f t="shared" si="987"/>
        <v/>
      </c>
      <c r="AR2006" t="str">
        <f t="shared" si="988"/>
        <v/>
      </c>
      <c r="AT2006">
        <f>COUNTIF(View_full!G:G,L2006)</f>
        <v>1</v>
      </c>
      <c r="AU2006">
        <f>COUNTIF(View_full!H:H,L2006)+COUNTIF(View_full!I:I,N2006)</f>
        <v>1</v>
      </c>
      <c r="AV2006">
        <f>COUNTIFS(Property_Manual!$A$2:$A$1206,Raw!L2006,Property_Manual!$B$2:$B$1206,Raw!M2006,Property_Manual!$C$2:$C$1206,Raw!N2006,Property_Manual!$D$2:$D$1206,Raw!O2006,Property_Manual!$F$2:$F$1206,"x")</f>
        <v>0</v>
      </c>
      <c r="AW2006" t="str">
        <f t="shared" si="989"/>
        <v/>
      </c>
      <c r="AX2006" t="str">
        <f t="shared" si="990"/>
        <v/>
      </c>
      <c r="AY2006" t="str">
        <f t="shared" si="991"/>
        <v/>
      </c>
    </row>
    <row r="2007" spans="1:51" x14ac:dyDescent="0.2">
      <c r="A2007" t="s">
        <v>1255</v>
      </c>
      <c r="B2007" t="s">
        <v>20</v>
      </c>
      <c r="C2007" t="s">
        <v>143</v>
      </c>
      <c r="D2007" t="s">
        <v>43</v>
      </c>
      <c r="E2007" t="s">
        <v>1198</v>
      </c>
      <c r="F2007" t="s">
        <v>44</v>
      </c>
      <c r="H2007" t="s">
        <v>654</v>
      </c>
      <c r="I2007" t="s">
        <v>786</v>
      </c>
      <c r="J2007" t="s">
        <v>45</v>
      </c>
      <c r="L2007" t="str">
        <f t="shared" si="961"/>
        <v>Shipment</v>
      </c>
      <c r="M2007" t="str">
        <f t="shared" si="962"/>
        <v>externalReferences</v>
      </c>
      <c r="N2007" t="str">
        <f t="shared" si="963"/>
        <v>ExternalReference</v>
      </c>
      <c r="O2007" t="str">
        <f t="shared" si="964"/>
        <v>referenceForObjects</v>
      </c>
      <c r="P2007" t="str">
        <f t="shared" si="965"/>
        <v/>
      </c>
      <c r="Q2007" t="str">
        <f t="shared" si="966"/>
        <v>Object</v>
      </c>
      <c r="R2007" t="str">
        <f t="shared" si="967"/>
        <v/>
      </c>
      <c r="S2007" t="str">
        <f t="shared" si="968"/>
        <v/>
      </c>
      <c r="T2007" t="str">
        <f t="shared" si="969"/>
        <v/>
      </c>
      <c r="U2007" t="str">
        <f t="shared" si="970"/>
        <v/>
      </c>
      <c r="V2007" t="str">
        <f t="shared" si="971"/>
        <v/>
      </c>
      <c r="W2007" t="str">
        <f>IF($A2007="Implicit","",COUNTIFS($C$8:C2007,C2007,$A$8:A2007,"Explicit"))</f>
        <v/>
      </c>
      <c r="X2007" t="str">
        <f t="shared" si="972"/>
        <v/>
      </c>
      <c r="Y2007" t="str">
        <f t="shared" si="973"/>
        <v/>
      </c>
      <c r="Z2007" t="str">
        <f t="shared" si="974"/>
        <v/>
      </c>
      <c r="AA2007" t="str">
        <f t="shared" si="975"/>
        <v/>
      </c>
      <c r="AB2007" t="str">
        <f t="shared" si="976"/>
        <v/>
      </c>
      <c r="AC2007" t="str">
        <f t="shared" si="977"/>
        <v/>
      </c>
      <c r="AD2007" t="str">
        <f t="shared" si="978"/>
        <v/>
      </c>
      <c r="AE2007" t="str">
        <f t="shared" si="979"/>
        <v/>
      </c>
      <c r="AF2007" t="str">
        <f t="shared" si="980"/>
        <v/>
      </c>
      <c r="AG2007" t="str">
        <f t="shared" si="981"/>
        <v>"Core.Shipment"</v>
      </c>
      <c r="AH2007" t="str">
        <f t="shared" si="982"/>
        <v>"externalReferences"</v>
      </c>
      <c r="AI2007" t="str">
        <f t="shared" si="983"/>
        <v>"Common.ExternalReference"</v>
      </c>
      <c r="AJ2007" t="str">
        <f t="shared" si="984"/>
        <v>"referenceForObjects"</v>
      </c>
      <c r="AK2007" t="str">
        <f t="shared" si="985"/>
        <v>"hasMany"</v>
      </c>
      <c r="AL2007" t="str">
        <f t="shared" si="986"/>
        <v>"Core.Shipment","externalReferences","Common.ExternalReference","referenceForObjects","hasMany"</v>
      </c>
      <c r="AN2007">
        <f>COUNTIF(View_conceptual!G:G,L2007)</f>
        <v>1</v>
      </c>
      <c r="AO2007">
        <f>COUNTIF(View_conceptual!H:H,L2007)+COUNTIF(View_conceptual!I:I,N2007)</f>
        <v>1</v>
      </c>
      <c r="AQ2007" t="str">
        <f t="shared" si="987"/>
        <v/>
      </c>
      <c r="AR2007" t="str">
        <f t="shared" si="988"/>
        <v/>
      </c>
      <c r="AT2007">
        <f>COUNTIF(View_full!G:G,L2007)</f>
        <v>1</v>
      </c>
      <c r="AU2007">
        <f>COUNTIF(View_full!H:H,L2007)+COUNTIF(View_full!I:I,N2007)</f>
        <v>1</v>
      </c>
      <c r="AV2007">
        <f>COUNTIFS(Property_Manual!$A$2:$A$1206,Raw!L2007,Property_Manual!$B$2:$B$1206,Raw!M2007,Property_Manual!$C$2:$C$1206,Raw!N2007,Property_Manual!$D$2:$D$1206,Raw!O2007,Property_Manual!$F$2:$F$1206,"x")</f>
        <v>0</v>
      </c>
      <c r="AW2007" t="str">
        <f t="shared" si="989"/>
        <v/>
      </c>
      <c r="AX2007" t="str">
        <f t="shared" si="990"/>
        <v/>
      </c>
      <c r="AY2007" t="str">
        <f t="shared" si="991"/>
        <v/>
      </c>
    </row>
    <row r="2008" spans="1:51" x14ac:dyDescent="0.2">
      <c r="A2008" t="s">
        <v>1255</v>
      </c>
      <c r="B2008" t="s">
        <v>20</v>
      </c>
      <c r="C2008" t="s">
        <v>143</v>
      </c>
      <c r="D2008" t="s">
        <v>127</v>
      </c>
      <c r="E2008" t="s">
        <v>20</v>
      </c>
      <c r="F2008" t="s">
        <v>128</v>
      </c>
      <c r="H2008" t="s">
        <v>557</v>
      </c>
      <c r="I2008" t="s">
        <v>786</v>
      </c>
      <c r="J2008" t="s">
        <v>129</v>
      </c>
      <c r="L2008" t="str">
        <f t="shared" si="961"/>
        <v>Shipment</v>
      </c>
      <c r="M2008" t="str">
        <f t="shared" si="962"/>
        <v>customsInformation</v>
      </c>
      <c r="N2008" t="str">
        <f t="shared" si="963"/>
        <v>CustomsInformation</v>
      </c>
      <c r="O2008" t="str">
        <f t="shared" si="964"/>
        <v>issuedForShipment</v>
      </c>
      <c r="P2008" t="str">
        <f t="shared" si="965"/>
        <v/>
      </c>
      <c r="Q2008" t="str">
        <f t="shared" si="966"/>
        <v>Object</v>
      </c>
      <c r="R2008" t="str">
        <f t="shared" si="967"/>
        <v/>
      </c>
      <c r="S2008" t="str">
        <f t="shared" si="968"/>
        <v/>
      </c>
      <c r="T2008" t="str">
        <f t="shared" si="969"/>
        <v/>
      </c>
      <c r="U2008" t="str">
        <f t="shared" si="970"/>
        <v/>
      </c>
      <c r="V2008" t="str">
        <f t="shared" si="971"/>
        <v/>
      </c>
      <c r="W2008" t="str">
        <f>IF($A2008="Implicit","",COUNTIFS($C$8:C2008,C2008,$A$8:A2008,"Explicit"))</f>
        <v/>
      </c>
      <c r="X2008" t="str">
        <f t="shared" si="972"/>
        <v/>
      </c>
      <c r="Y2008" t="str">
        <f t="shared" si="973"/>
        <v/>
      </c>
      <c r="Z2008" t="str">
        <f t="shared" si="974"/>
        <v/>
      </c>
      <c r="AA2008" t="str">
        <f t="shared" si="975"/>
        <v/>
      </c>
      <c r="AB2008" t="str">
        <f t="shared" si="976"/>
        <v/>
      </c>
      <c r="AC2008" t="str">
        <f t="shared" si="977"/>
        <v/>
      </c>
      <c r="AD2008" t="str">
        <f t="shared" si="978"/>
        <v/>
      </c>
      <c r="AE2008" t="str">
        <f t="shared" si="979"/>
        <v/>
      </c>
      <c r="AF2008" t="str">
        <f t="shared" si="980"/>
        <v/>
      </c>
      <c r="AG2008" t="str">
        <f t="shared" si="981"/>
        <v>"Core.Shipment"</v>
      </c>
      <c r="AH2008" t="str">
        <f t="shared" si="982"/>
        <v>"customsInformation"</v>
      </c>
      <c r="AI2008" t="str">
        <f t="shared" si="983"/>
        <v>"Core.CustomsInformation"</v>
      </c>
      <c r="AJ2008" t="str">
        <f t="shared" si="984"/>
        <v>"issuedForShipment"</v>
      </c>
      <c r="AK2008" t="str">
        <f t="shared" si="985"/>
        <v>"hasMany"</v>
      </c>
      <c r="AL2008" t="str">
        <f t="shared" si="986"/>
        <v>"Core.Shipment","customsInformation","Core.CustomsInformation","issuedForShipment","hasMany"</v>
      </c>
      <c r="AN2008">
        <f>COUNTIF(View_conceptual!G:G,L2008)</f>
        <v>1</v>
      </c>
      <c r="AO2008">
        <f>COUNTIF(View_conceptual!H:H,L2008)+COUNTIF(View_conceptual!I:I,N2008)</f>
        <v>1</v>
      </c>
      <c r="AQ2008" t="str">
        <f t="shared" si="987"/>
        <v/>
      </c>
      <c r="AR2008" t="str">
        <f t="shared" si="988"/>
        <v/>
      </c>
      <c r="AT2008">
        <f>COUNTIF(View_full!G:G,L2008)</f>
        <v>1</v>
      </c>
      <c r="AU2008">
        <f>COUNTIF(View_full!H:H,L2008)+COUNTIF(View_full!I:I,N2008)</f>
        <v>2</v>
      </c>
      <c r="AV2008">
        <f>COUNTIFS(Property_Manual!$A$2:$A$1206,Raw!L2008,Property_Manual!$B$2:$B$1206,Raw!M2008,Property_Manual!$C$2:$C$1206,Raw!N2008,Property_Manual!$D$2:$D$1206,Raw!O2008,Property_Manual!$F$2:$F$1206,"x")</f>
        <v>1</v>
      </c>
      <c r="AW2008" t="str">
        <f t="shared" si="989"/>
        <v/>
      </c>
      <c r="AX2008" t="str">
        <f t="shared" si="990"/>
        <v>"Core.Shipment","customsInformation","Core.CustomsInformation","issuedForShipment","hasMany"</v>
      </c>
      <c r="AY2008" t="str">
        <f t="shared" si="991"/>
        <v>"Core.Shipment","customsInformation","Core.CustomsInformation","issuedForShipment","hasMany"</v>
      </c>
    </row>
    <row r="2009" spans="1:51" x14ac:dyDescent="0.2">
      <c r="A2009" t="s">
        <v>1255</v>
      </c>
      <c r="B2009" t="s">
        <v>20</v>
      </c>
      <c r="C2009" t="s">
        <v>143</v>
      </c>
      <c r="D2009" t="s">
        <v>790</v>
      </c>
      <c r="E2009" t="s">
        <v>20</v>
      </c>
      <c r="F2009" t="s">
        <v>109</v>
      </c>
      <c r="H2009" t="s">
        <v>142</v>
      </c>
      <c r="I2009" t="s">
        <v>786</v>
      </c>
      <c r="J2009" t="s">
        <v>791</v>
      </c>
      <c r="K2009" t="s">
        <v>1833</v>
      </c>
      <c r="L2009" t="str">
        <f t="shared" si="961"/>
        <v>Shipment</v>
      </c>
      <c r="M2009" t="str">
        <f t="shared" si="962"/>
        <v>pieces</v>
      </c>
      <c r="N2009" t="str">
        <f t="shared" si="963"/>
        <v>Piece</v>
      </c>
      <c r="O2009" t="str">
        <f t="shared" si="964"/>
        <v>ofShipment</v>
      </c>
      <c r="P2009" t="str">
        <f t="shared" si="965"/>
        <v>PieceLiveAnimals|PieceDg</v>
      </c>
      <c r="Q2009" t="str">
        <f t="shared" si="966"/>
        <v>Object</v>
      </c>
      <c r="R2009" t="str">
        <f t="shared" si="967"/>
        <v/>
      </c>
      <c r="S2009" t="str">
        <f t="shared" si="968"/>
        <v/>
      </c>
      <c r="T2009" t="str">
        <f t="shared" si="969"/>
        <v/>
      </c>
      <c r="U2009" t="str">
        <f t="shared" si="970"/>
        <v/>
      </c>
      <c r="V2009" t="str">
        <f t="shared" si="971"/>
        <v/>
      </c>
      <c r="W2009" t="str">
        <f>IF($A2009="Implicit","",COUNTIFS($C$8:C2009,C2009,$A$8:A2009,"Explicit"))</f>
        <v/>
      </c>
      <c r="X2009" t="str">
        <f t="shared" si="972"/>
        <v/>
      </c>
      <c r="Y2009" t="str">
        <f t="shared" si="973"/>
        <v/>
      </c>
      <c r="Z2009" t="str">
        <f t="shared" si="974"/>
        <v/>
      </c>
      <c r="AA2009" t="str">
        <f t="shared" si="975"/>
        <v/>
      </c>
      <c r="AB2009" t="str">
        <f t="shared" si="976"/>
        <v/>
      </c>
      <c r="AC2009" t="str">
        <f t="shared" si="977"/>
        <v/>
      </c>
      <c r="AD2009" t="str">
        <f t="shared" si="978"/>
        <v/>
      </c>
      <c r="AE2009" t="str">
        <f t="shared" si="979"/>
        <v/>
      </c>
      <c r="AF2009" t="str">
        <f t="shared" si="980"/>
        <v/>
      </c>
      <c r="AG2009" t="str">
        <f t="shared" si="981"/>
        <v>"Core.Shipment"</v>
      </c>
      <c r="AH2009" t="str">
        <f t="shared" si="982"/>
        <v>"pieces"</v>
      </c>
      <c r="AI2009" t="str">
        <f t="shared" si="983"/>
        <v>"Core.Piece"</v>
      </c>
      <c r="AJ2009" t="str">
        <f t="shared" si="984"/>
        <v>"ofShipment"</v>
      </c>
      <c r="AK2009" t="str">
        <f t="shared" si="985"/>
        <v>"hasMany"</v>
      </c>
      <c r="AL2009" t="str">
        <f t="shared" si="986"/>
        <v>"Core.Shipment","pieces","Core.Piece","ofShipment","hasMany"</v>
      </c>
      <c r="AN2009">
        <f>COUNTIF(View_conceptual!G:G,L2009)</f>
        <v>1</v>
      </c>
      <c r="AO2009">
        <f>COUNTIF(View_conceptual!H:H,L2009)+COUNTIF(View_conceptual!I:I,N2009)</f>
        <v>2</v>
      </c>
      <c r="AQ2009" t="str">
        <f t="shared" si="987"/>
        <v/>
      </c>
      <c r="AR2009" t="str">
        <f t="shared" si="988"/>
        <v>"Core.Shipment","pieces","Core.Piece","ofShipment","hasMany"</v>
      </c>
      <c r="AT2009">
        <f>COUNTIF(View_full!G:G,L2009)</f>
        <v>1</v>
      </c>
      <c r="AU2009">
        <f>COUNTIF(View_full!H:H,L2009)+COUNTIF(View_full!I:I,N2009)</f>
        <v>2</v>
      </c>
      <c r="AV2009">
        <f>COUNTIFS(Property_Manual!$A$2:$A$1206,Raw!L2009,Property_Manual!$B$2:$B$1206,Raw!M2009,Property_Manual!$C$2:$C$1206,Raw!N2009,Property_Manual!$D$2:$D$1206,Raw!O2009,Property_Manual!$F$2:$F$1206,"x")</f>
        <v>1</v>
      </c>
      <c r="AW2009" t="str">
        <f t="shared" si="989"/>
        <v/>
      </c>
      <c r="AX2009" t="str">
        <f t="shared" si="990"/>
        <v>"Core.Shipment","pieces","Core.Piece","ofShipment","hasMany"</v>
      </c>
      <c r="AY2009" t="str">
        <f t="shared" si="991"/>
        <v>"Core.Shipment","pieces","Core.Piece","ofShipment","hasMany"</v>
      </c>
    </row>
    <row r="2010" spans="1:51" x14ac:dyDescent="0.2">
      <c r="A2010" t="s">
        <v>1255</v>
      </c>
      <c r="B2010" t="s">
        <v>20</v>
      </c>
      <c r="C2010" t="s">
        <v>143</v>
      </c>
      <c r="D2010" t="s">
        <v>790</v>
      </c>
      <c r="E2010" t="s">
        <v>1199</v>
      </c>
      <c r="F2010" t="s">
        <v>204</v>
      </c>
      <c r="H2010" t="s">
        <v>142</v>
      </c>
      <c r="I2010" t="s">
        <v>786</v>
      </c>
      <c r="J2010" t="s">
        <v>791</v>
      </c>
      <c r="L2010" t="str">
        <f t="shared" si="961"/>
        <v>Shipment</v>
      </c>
      <c r="M2010" t="str">
        <f t="shared" si="962"/>
        <v>pieces</v>
      </c>
      <c r="N2010" t="str">
        <f t="shared" si="963"/>
        <v>PieceLiveAnimals</v>
      </c>
      <c r="O2010" t="str">
        <f t="shared" si="964"/>
        <v>ofShipment</v>
      </c>
      <c r="P2010" t="str">
        <f t="shared" si="965"/>
        <v/>
      </c>
      <c r="Q2010" t="str">
        <f t="shared" si="966"/>
        <v>Object</v>
      </c>
      <c r="R2010" t="str">
        <f t="shared" si="967"/>
        <v/>
      </c>
      <c r="S2010" t="str">
        <f t="shared" si="968"/>
        <v/>
      </c>
      <c r="T2010" t="str">
        <f t="shared" si="969"/>
        <v/>
      </c>
      <c r="U2010" t="str">
        <f t="shared" si="970"/>
        <v/>
      </c>
      <c r="V2010" t="str">
        <f t="shared" si="971"/>
        <v/>
      </c>
      <c r="W2010" t="str">
        <f>IF($A2010="Implicit","",COUNTIFS($C$8:C2010,C2010,$A$8:A2010,"Explicit"))</f>
        <v/>
      </c>
      <c r="X2010" t="str">
        <f t="shared" si="972"/>
        <v/>
      </c>
      <c r="Y2010" t="str">
        <f t="shared" si="973"/>
        <v/>
      </c>
      <c r="Z2010" t="str">
        <f t="shared" si="974"/>
        <v/>
      </c>
      <c r="AA2010" t="str">
        <f t="shared" si="975"/>
        <v/>
      </c>
      <c r="AB2010" t="str">
        <f t="shared" si="976"/>
        <v/>
      </c>
      <c r="AC2010" t="str">
        <f t="shared" si="977"/>
        <v/>
      </c>
      <c r="AD2010" t="str">
        <f t="shared" si="978"/>
        <v/>
      </c>
      <c r="AE2010" t="str">
        <f t="shared" si="979"/>
        <v/>
      </c>
      <c r="AF2010" t="str">
        <f t="shared" si="980"/>
        <v/>
      </c>
      <c r="AG2010" t="str">
        <f t="shared" si="981"/>
        <v>"Core.Shipment"</v>
      </c>
      <c r="AH2010" t="str">
        <f t="shared" si="982"/>
        <v>"pieces"</v>
      </c>
      <c r="AI2010" t="str">
        <f t="shared" si="983"/>
        <v>"LiveAnimals.PieceLiveAnimals"</v>
      </c>
      <c r="AJ2010" t="str">
        <f t="shared" si="984"/>
        <v>"ofShipment"</v>
      </c>
      <c r="AK2010" t="str">
        <f t="shared" si="985"/>
        <v>"hasMany"</v>
      </c>
      <c r="AL2010" t="str">
        <f t="shared" si="986"/>
        <v>"Core.Shipment","pieces","LiveAnimals.PieceLiveAnimals","ofShipment","hasMany"</v>
      </c>
      <c r="AN2010">
        <f>COUNTIF(View_conceptual!G:G,L2010)</f>
        <v>1</v>
      </c>
      <c r="AO2010">
        <f>COUNTIF(View_conceptual!H:H,L2010)+COUNTIF(View_conceptual!I:I,N2010)</f>
        <v>1</v>
      </c>
      <c r="AQ2010" t="str">
        <f t="shared" si="987"/>
        <v/>
      </c>
      <c r="AR2010" t="str">
        <f t="shared" si="988"/>
        <v/>
      </c>
      <c r="AT2010">
        <f>COUNTIF(View_full!G:G,L2010)</f>
        <v>1</v>
      </c>
      <c r="AU2010">
        <f>COUNTIF(View_full!H:H,L2010)+COUNTIF(View_full!I:I,N2010)</f>
        <v>1</v>
      </c>
      <c r="AV2010">
        <f>COUNTIFS(Property_Manual!$A$2:$A$1206,Raw!L2010,Property_Manual!$B$2:$B$1206,Raw!M2010,Property_Manual!$C$2:$C$1206,Raw!N2010,Property_Manual!$D$2:$D$1206,Raw!O2010,Property_Manual!$F$2:$F$1206,"x")</f>
        <v>0</v>
      </c>
      <c r="AW2010" t="str">
        <f t="shared" si="989"/>
        <v/>
      </c>
      <c r="AX2010" t="str">
        <f t="shared" si="990"/>
        <v/>
      </c>
      <c r="AY2010" t="str">
        <f t="shared" si="991"/>
        <v/>
      </c>
    </row>
    <row r="2011" spans="1:51" x14ac:dyDescent="0.2">
      <c r="A2011" t="s">
        <v>1255</v>
      </c>
      <c r="B2011" t="s">
        <v>20</v>
      </c>
      <c r="C2011" t="s">
        <v>143</v>
      </c>
      <c r="D2011" t="s">
        <v>790</v>
      </c>
      <c r="E2011" t="s">
        <v>1207</v>
      </c>
      <c r="F2011" t="s">
        <v>626</v>
      </c>
      <c r="H2011" t="s">
        <v>142</v>
      </c>
      <c r="I2011" t="s">
        <v>786</v>
      </c>
      <c r="J2011" t="s">
        <v>791</v>
      </c>
      <c r="L2011" t="str">
        <f t="shared" si="961"/>
        <v>Shipment</v>
      </c>
      <c r="M2011" t="str">
        <f t="shared" si="962"/>
        <v>pieces</v>
      </c>
      <c r="N2011" t="str">
        <f t="shared" si="963"/>
        <v>PieceDg</v>
      </c>
      <c r="O2011" t="str">
        <f t="shared" si="964"/>
        <v>ofShipment</v>
      </c>
      <c r="P2011" t="str">
        <f t="shared" si="965"/>
        <v/>
      </c>
      <c r="Q2011" t="str">
        <f t="shared" si="966"/>
        <v>Object</v>
      </c>
      <c r="R2011" t="str">
        <f t="shared" si="967"/>
        <v/>
      </c>
      <c r="S2011" t="str">
        <f t="shared" si="968"/>
        <v/>
      </c>
      <c r="T2011" t="str">
        <f t="shared" si="969"/>
        <v/>
      </c>
      <c r="U2011" t="str">
        <f t="shared" si="970"/>
        <v/>
      </c>
      <c r="V2011" t="str">
        <f t="shared" si="971"/>
        <v/>
      </c>
      <c r="W2011" t="str">
        <f>IF($A2011="Implicit","",COUNTIFS($C$8:C2011,C2011,$A$8:A2011,"Explicit"))</f>
        <v/>
      </c>
      <c r="X2011" t="str">
        <f t="shared" si="972"/>
        <v/>
      </c>
      <c r="Y2011" t="str">
        <f t="shared" si="973"/>
        <v/>
      </c>
      <c r="Z2011" t="str">
        <f t="shared" si="974"/>
        <v/>
      </c>
      <c r="AA2011" t="str">
        <f t="shared" si="975"/>
        <v/>
      </c>
      <c r="AB2011" t="str">
        <f t="shared" si="976"/>
        <v/>
      </c>
      <c r="AC2011" t="str">
        <f t="shared" si="977"/>
        <v/>
      </c>
      <c r="AD2011" t="str">
        <f t="shared" si="978"/>
        <v/>
      </c>
      <c r="AE2011" t="str">
        <f t="shared" si="979"/>
        <v/>
      </c>
      <c r="AF2011" t="str">
        <f t="shared" si="980"/>
        <v/>
      </c>
      <c r="AG2011" t="str">
        <f t="shared" si="981"/>
        <v>"Core.Shipment"</v>
      </c>
      <c r="AH2011" t="str">
        <f t="shared" si="982"/>
        <v>"pieces"</v>
      </c>
      <c r="AI2011" t="str">
        <f t="shared" si="983"/>
        <v>"DG.PieceDg"</v>
      </c>
      <c r="AJ2011" t="str">
        <f t="shared" si="984"/>
        <v>"ofShipment"</v>
      </c>
      <c r="AK2011" t="str">
        <f t="shared" si="985"/>
        <v>"hasMany"</v>
      </c>
      <c r="AL2011" t="str">
        <f t="shared" si="986"/>
        <v>"Core.Shipment","pieces","DG.PieceDg","ofShipment","hasMany"</v>
      </c>
      <c r="AN2011">
        <f>COUNTIF(View_conceptual!G:G,L2011)</f>
        <v>1</v>
      </c>
      <c r="AO2011">
        <f>COUNTIF(View_conceptual!H:H,L2011)+COUNTIF(View_conceptual!I:I,N2011)</f>
        <v>1</v>
      </c>
      <c r="AQ2011" t="str">
        <f t="shared" si="987"/>
        <v/>
      </c>
      <c r="AR2011" t="str">
        <f t="shared" si="988"/>
        <v/>
      </c>
      <c r="AT2011">
        <f>COUNTIF(View_full!G:G,L2011)</f>
        <v>1</v>
      </c>
      <c r="AU2011">
        <f>COUNTIF(View_full!H:H,L2011)+COUNTIF(View_full!I:I,N2011)</f>
        <v>1</v>
      </c>
      <c r="AV2011">
        <f>COUNTIFS(Property_Manual!$A$2:$A$1206,Raw!L2011,Property_Manual!$B$2:$B$1206,Raw!M2011,Property_Manual!$C$2:$C$1206,Raw!N2011,Property_Manual!$D$2:$D$1206,Raw!O2011,Property_Manual!$F$2:$F$1206,"x")</f>
        <v>0</v>
      </c>
      <c r="AW2011" t="str">
        <f t="shared" si="989"/>
        <v/>
      </c>
      <c r="AX2011" t="str">
        <f t="shared" si="990"/>
        <v/>
      </c>
      <c r="AY2011" t="str">
        <f t="shared" si="991"/>
        <v/>
      </c>
    </row>
    <row r="2012" spans="1:51" x14ac:dyDescent="0.2">
      <c r="A2012" t="s">
        <v>1255</v>
      </c>
      <c r="B2012" t="s">
        <v>20</v>
      </c>
      <c r="C2012" t="s">
        <v>143</v>
      </c>
      <c r="D2012" t="s">
        <v>794</v>
      </c>
      <c r="E2012" t="s">
        <v>49</v>
      </c>
      <c r="F2012" t="s">
        <v>86</v>
      </c>
      <c r="G2012">
        <v>1</v>
      </c>
      <c r="I2012" t="s">
        <v>786</v>
      </c>
      <c r="J2012" t="s">
        <v>795</v>
      </c>
      <c r="L2012" t="str">
        <f t="shared" si="961"/>
        <v>Shipment</v>
      </c>
      <c r="M2012" t="str">
        <f t="shared" si="962"/>
        <v>totalGrossWeight</v>
      </c>
      <c r="N2012" t="str">
        <f t="shared" si="963"/>
        <v>Value</v>
      </c>
      <c r="O2012" t="str">
        <f t="shared" si="964"/>
        <v/>
      </c>
      <c r="P2012" t="str">
        <f t="shared" si="965"/>
        <v/>
      </c>
      <c r="Q2012" t="str">
        <f t="shared" si="966"/>
        <v>Object</v>
      </c>
      <c r="R2012" t="str">
        <f t="shared" si="967"/>
        <v/>
      </c>
      <c r="S2012" t="str">
        <f t="shared" si="968"/>
        <v/>
      </c>
      <c r="T2012" t="str">
        <f t="shared" si="969"/>
        <v/>
      </c>
      <c r="U2012" t="str">
        <f t="shared" si="970"/>
        <v/>
      </c>
      <c r="V2012" t="str">
        <f t="shared" si="971"/>
        <v/>
      </c>
      <c r="W2012" t="str">
        <f>IF($A2012="Implicit","",COUNTIFS($C$8:C2012,C2012,$A$8:A2012,"Explicit"))</f>
        <v/>
      </c>
      <c r="X2012" t="str">
        <f t="shared" si="972"/>
        <v/>
      </c>
      <c r="Y2012" t="str">
        <f t="shared" si="973"/>
        <v/>
      </c>
      <c r="Z2012" t="str">
        <f t="shared" si="974"/>
        <v/>
      </c>
      <c r="AA2012" t="str">
        <f t="shared" si="975"/>
        <v/>
      </c>
      <c r="AB2012" t="str">
        <f t="shared" si="976"/>
        <v/>
      </c>
      <c r="AC2012" t="str">
        <f t="shared" si="977"/>
        <v/>
      </c>
      <c r="AD2012" t="str">
        <f t="shared" si="978"/>
        <v/>
      </c>
      <c r="AE2012" t="str">
        <f t="shared" si="979"/>
        <v/>
      </c>
      <c r="AF2012" t="str">
        <f t="shared" si="980"/>
        <v/>
      </c>
      <c r="AG2012" t="str">
        <f t="shared" si="981"/>
        <v>"Core.Shipment"</v>
      </c>
      <c r="AH2012" t="str">
        <f t="shared" si="982"/>
        <v>"totalGrossWeight"</v>
      </c>
      <c r="AI2012" t="str">
        <f t="shared" si="983"/>
        <v>"Embedded.Value"</v>
      </c>
      <c r="AJ2012" t="str">
        <f t="shared" si="984"/>
        <v>""</v>
      </c>
      <c r="AK2012" t="str">
        <f t="shared" si="985"/>
        <v>"hasOne"</v>
      </c>
      <c r="AL2012" t="str">
        <f t="shared" si="986"/>
        <v>"Core.Shipment","totalGrossWeight","Embedded.Value","","hasOne"</v>
      </c>
      <c r="AN2012">
        <f>COUNTIF(View_conceptual!G:G,L2012)</f>
        <v>1</v>
      </c>
      <c r="AO2012">
        <f>COUNTIF(View_conceptual!H:H,L2012)+COUNTIF(View_conceptual!I:I,N2012)</f>
        <v>1</v>
      </c>
      <c r="AQ2012" t="str">
        <f t="shared" si="987"/>
        <v/>
      </c>
      <c r="AR2012" t="str">
        <f t="shared" si="988"/>
        <v/>
      </c>
      <c r="AT2012">
        <f>COUNTIF(View_full!G:G,L2012)</f>
        <v>1</v>
      </c>
      <c r="AU2012">
        <f>COUNTIF(View_full!H:H,L2012)+COUNTIF(View_full!I:I,N2012)</f>
        <v>1</v>
      </c>
      <c r="AV2012">
        <f>COUNTIFS(Property_Manual!$A$2:$A$1206,Raw!L2012,Property_Manual!$B$2:$B$1206,Raw!M2012,Property_Manual!$C$2:$C$1206,Raw!N2012,Property_Manual!$D$2:$D$1206,Raw!O2012,Property_Manual!$F$2:$F$1206,"x")</f>
        <v>0</v>
      </c>
      <c r="AW2012" t="str">
        <f t="shared" si="989"/>
        <v/>
      </c>
      <c r="AX2012" t="str">
        <f t="shared" si="990"/>
        <v/>
      </c>
      <c r="AY2012" t="str">
        <f t="shared" si="991"/>
        <v/>
      </c>
    </row>
    <row r="2013" spans="1:51" x14ac:dyDescent="0.2">
      <c r="A2013" t="s">
        <v>1254</v>
      </c>
      <c r="B2013" t="s">
        <v>20</v>
      </c>
      <c r="C2013" t="s">
        <v>143</v>
      </c>
      <c r="D2013" t="s">
        <v>40</v>
      </c>
      <c r="E2013" t="s">
        <v>1212</v>
      </c>
      <c r="F2013" t="s">
        <v>41</v>
      </c>
      <c r="I2013" t="s">
        <v>786</v>
      </c>
      <c r="J2013" t="s">
        <v>42</v>
      </c>
      <c r="L2013" t="str">
        <f t="shared" si="961"/>
        <v>Shipment</v>
      </c>
      <c r="M2013" t="str">
        <f t="shared" si="962"/>
        <v>events</v>
      </c>
      <c r="N2013" t="str">
        <f t="shared" si="963"/>
        <v>LogisticsEvent</v>
      </c>
      <c r="O2013" t="str">
        <f t="shared" si="964"/>
        <v/>
      </c>
      <c r="P2013" t="str">
        <f t="shared" si="965"/>
        <v/>
      </c>
      <c r="Q2013" t="str">
        <f t="shared" si="966"/>
        <v>Object</v>
      </c>
      <c r="R2013" t="str">
        <f t="shared" si="967"/>
        <v>"Core"</v>
      </c>
      <c r="S2013" t="str">
        <f t="shared" si="968"/>
        <v>"Shipment"</v>
      </c>
      <c r="T2013" t="str">
        <f t="shared" si="969"/>
        <v>"events"</v>
      </c>
      <c r="U2013" t="str">
        <f t="shared" si="970"/>
        <v>"Event"</v>
      </c>
      <c r="V2013" t="str">
        <f t="shared" si="971"/>
        <v>"LogisticsEvent"</v>
      </c>
      <c r="W2013">
        <f>IF($A2013="Implicit","",COUNTIFS($C$8:C2013,C2013,$A$8:A2013,"Explicit"))</f>
        <v>9</v>
      </c>
      <c r="X2013" t="str">
        <f t="shared" si="972"/>
        <v>"Shipment details"</v>
      </c>
      <c r="Y2013" t="str">
        <f t="shared" si="973"/>
        <v>"Events object"</v>
      </c>
      <c r="Z2013" t="str">
        <f t="shared" si="974"/>
        <v>"true"</v>
      </c>
      <c r="AA2013" t="str">
        <f t="shared" si="975"/>
        <v>"false"</v>
      </c>
      <c r="AB2013" t="str">
        <f t="shared" si="976"/>
        <v>""</v>
      </c>
      <c r="AC2013" t="str">
        <f t="shared" si="977"/>
        <v>"https://onerecord.iata.org/ns/cargo#Shipment"</v>
      </c>
      <c r="AD2013" t="str">
        <f t="shared" si="978"/>
        <v>"https://onerecord.iata.org/ns/cargo#events"</v>
      </c>
      <c r="AE2013" t="str">
        <f t="shared" si="979"/>
        <v>"https://onerecord.iata.org/ns/cargo#LogisticsEvent"</v>
      </c>
      <c r="AF2013" t="str">
        <f t="shared" si="980"/>
        <v>"Core","Shipment","events","Event","LogisticsEvent",9,"Shipment details","Events object","true","false","","https://onerecord.iata.org/ns/cargo#Shipment","https://onerecord.iata.org/ns/cargo#events","https://onerecord.iata.org/ns/cargo#LogisticsEvent"</v>
      </c>
      <c r="AG2013" t="str">
        <f t="shared" si="981"/>
        <v>"Core.Shipment"</v>
      </c>
      <c r="AH2013" t="str">
        <f t="shared" si="982"/>
        <v>"events"</v>
      </c>
      <c r="AI2013" t="str">
        <f t="shared" si="983"/>
        <v>"Event.LogisticsEvent"</v>
      </c>
      <c r="AJ2013" t="str">
        <f t="shared" si="984"/>
        <v>""</v>
      </c>
      <c r="AK2013" t="str">
        <f t="shared" si="985"/>
        <v>"hasMany"</v>
      </c>
      <c r="AL2013" t="str">
        <f t="shared" si="986"/>
        <v>"Core.Shipment","events","Event.LogisticsEvent","","hasMany"</v>
      </c>
      <c r="AN2013">
        <f>COUNTIF(View_conceptual!G:G,L2013)</f>
        <v>1</v>
      </c>
      <c r="AO2013">
        <f>COUNTIF(View_conceptual!H:H,L2013)+COUNTIF(View_conceptual!I:I,N2013)</f>
        <v>1</v>
      </c>
      <c r="AQ2013" t="str">
        <f t="shared" si="987"/>
        <v>"Core","Shipment","events","Event","LogisticsEvent",9,"Shipment details","Events object","true","false","","https://onerecord.iata.org/ns/cargo#Shipment","https://onerecord.iata.org/ns/cargo#events","https://onerecord.iata.org/ns/cargo#LogisticsEvent"</v>
      </c>
      <c r="AR2013" t="str">
        <f t="shared" si="988"/>
        <v/>
      </c>
      <c r="AT2013">
        <f>COUNTIF(View_full!G:G,L2013)</f>
        <v>1</v>
      </c>
      <c r="AU2013">
        <f>COUNTIF(View_full!H:H,L2013)+COUNTIF(View_full!I:I,N2013)</f>
        <v>1</v>
      </c>
      <c r="AV2013">
        <f>COUNTIFS(Property_Manual!$A$2:$A$1206,Raw!L2013,Property_Manual!$B$2:$B$1206,Raw!M2013,Property_Manual!$C$2:$C$1206,Raw!N2013,Property_Manual!$D$2:$D$1206,Raw!O2013,Property_Manual!$F$2:$F$1206,"x")</f>
        <v>0</v>
      </c>
      <c r="AW2013" t="str">
        <f t="shared" si="989"/>
        <v>"Core","Shipment","events","Event","LogisticsEvent",9,"Shipment details","Events object","true","false","","https://onerecord.iata.org/ns/cargo#Shipment","https://onerecord.iata.org/ns/cargo#events","https://onerecord.iata.org/ns/cargo#LogisticsEvent"</v>
      </c>
      <c r="AX2013" t="str">
        <f t="shared" si="990"/>
        <v/>
      </c>
      <c r="AY2013" t="str">
        <f t="shared" si="991"/>
        <v/>
      </c>
    </row>
    <row r="2014" spans="1:51" x14ac:dyDescent="0.2">
      <c r="A2014" t="s">
        <v>1254</v>
      </c>
      <c r="B2014" t="s">
        <v>20</v>
      </c>
      <c r="C2014" t="s">
        <v>143</v>
      </c>
      <c r="D2014" t="s">
        <v>46</v>
      </c>
      <c r="F2014" t="s">
        <v>47</v>
      </c>
      <c r="G2014">
        <v>1</v>
      </c>
      <c r="I2014" t="s">
        <v>786</v>
      </c>
      <c r="J2014" t="s">
        <v>48</v>
      </c>
      <c r="L2014" t="str">
        <f t="shared" si="961"/>
        <v>Shipment</v>
      </c>
      <c r="M2014" t="str">
        <f t="shared" si="962"/>
        <v>skeletonIndicator</v>
      </c>
      <c r="N2014" t="str">
        <f t="shared" si="963"/>
        <v>boolean</v>
      </c>
      <c r="O2014" t="str">
        <f t="shared" si="964"/>
        <v/>
      </c>
      <c r="P2014" t="str">
        <f t="shared" si="965"/>
        <v/>
      </c>
      <c r="Q2014" t="str">
        <f t="shared" si="966"/>
        <v>Object</v>
      </c>
      <c r="R2014" t="str">
        <f t="shared" si="967"/>
        <v>"Core"</v>
      </c>
      <c r="S2014" t="str">
        <f t="shared" si="968"/>
        <v>"Shipment"</v>
      </c>
      <c r="T2014" t="str">
        <f t="shared" si="969"/>
        <v>"skeletonIndicator"</v>
      </c>
      <c r="U2014" t="str">
        <f t="shared" si="970"/>
        <v>""</v>
      </c>
      <c r="V2014" t="str">
        <f t="shared" si="971"/>
        <v>"boolean"</v>
      </c>
      <c r="W2014">
        <f>IF($A2014="Implicit","",COUNTIFS($C$8:C2014,C2014,$A$8:A2014,"Explicit"))</f>
        <v>10</v>
      </c>
      <c r="X2014" t="str">
        <f t="shared" si="972"/>
        <v>"Shipment details"</v>
      </c>
      <c r="Y2014" t="str">
        <f t="shared" si="973"/>
        <v>"Indicator whether a logistics object is a skeleton object"</v>
      </c>
      <c r="Z2014" t="str">
        <f t="shared" si="974"/>
        <v>"false"</v>
      </c>
      <c r="AA2014" t="str">
        <f t="shared" si="975"/>
        <v>"false"</v>
      </c>
      <c r="AB2014" t="str">
        <f t="shared" si="976"/>
        <v>""</v>
      </c>
      <c r="AC2014" t="str">
        <f t="shared" si="977"/>
        <v>"https://onerecord.iata.org/ns/cargo#Shipment"</v>
      </c>
      <c r="AD2014" t="str">
        <f t="shared" si="978"/>
        <v>"https://onerecord.iata.org/ns/cargo#skeletonIndicator"</v>
      </c>
      <c r="AE2014" t="str">
        <f t="shared" si="979"/>
        <v>"http://www.w3.org/2001/XMLSchema#boolean"</v>
      </c>
      <c r="AF2014" t="str">
        <f t="shared" si="980"/>
        <v>"Core","Shipment","skeletonIndicator","","boolean",10,"Shipment details","Indicator whether a logistics object is a skeleton object","false","false","","https://onerecord.iata.org/ns/cargo#Shipment","https://onerecord.iata.org/ns/cargo#skeletonIndicator","http://www.w3.org/2001/XMLSchema#boolean"</v>
      </c>
      <c r="AG2014" t="str">
        <f t="shared" si="981"/>
        <v>"Core.Shipment"</v>
      </c>
      <c r="AH2014" t="str">
        <f t="shared" si="982"/>
        <v>"skeletonIndicator"</v>
      </c>
      <c r="AI2014" t="str">
        <f t="shared" si="983"/>
        <v>".boolean"</v>
      </c>
      <c r="AJ2014" t="str">
        <f t="shared" si="984"/>
        <v>""</v>
      </c>
      <c r="AK2014" t="str">
        <f t="shared" si="985"/>
        <v>"hasOne"</v>
      </c>
      <c r="AL2014" t="str">
        <f t="shared" si="986"/>
        <v>"Core.Shipment","skeletonIndicator",".boolean","","hasOne"</v>
      </c>
      <c r="AN2014">
        <f>COUNTIF(View_conceptual!G:G,L2014)</f>
        <v>1</v>
      </c>
      <c r="AO2014">
        <f>COUNTIF(View_conceptual!H:H,L2014)+COUNTIF(View_conceptual!I:I,N2014)</f>
        <v>1</v>
      </c>
      <c r="AQ2014" t="str">
        <f t="shared" si="987"/>
        <v>"Core","Shipment","skeletonIndicator","","boolean",10,"Shipment details","Indicator whether a logistics object is a skeleton object","false","false","","https://onerecord.iata.org/ns/cargo#Shipment","https://onerecord.iata.org/ns/cargo#skeletonIndicator","http://www.w3.org/2001/XMLSchema#boolean"</v>
      </c>
      <c r="AR2014" t="str">
        <f t="shared" si="988"/>
        <v/>
      </c>
      <c r="AT2014">
        <f>COUNTIF(View_full!G:G,L2014)</f>
        <v>1</v>
      </c>
      <c r="AU2014">
        <f>COUNTIF(View_full!H:H,L2014)+COUNTIF(View_full!I:I,N2014)</f>
        <v>1</v>
      </c>
      <c r="AV2014">
        <f>COUNTIFS(Property_Manual!$A$2:$A$1206,Raw!L2014,Property_Manual!$B$2:$B$1206,Raw!M2014,Property_Manual!$C$2:$C$1206,Raw!N2014,Property_Manual!$D$2:$D$1206,Raw!O2014,Property_Manual!$F$2:$F$1206,"x")</f>
        <v>0</v>
      </c>
      <c r="AW2014" t="str">
        <f t="shared" si="989"/>
        <v>"Core","Shipment","skeletonIndicator","","boolean",10,"Shipment details","Indicator whether a logistics object is a skeleton object","false","false","","https://onerecord.iata.org/ns/cargo#Shipment","https://onerecord.iata.org/ns/cargo#skeletonIndicator","http://www.w3.org/2001/XMLSchema#boolean"</v>
      </c>
      <c r="AX2014" t="str">
        <f t="shared" si="990"/>
        <v/>
      </c>
      <c r="AY2014" t="str">
        <f t="shared" si="991"/>
        <v/>
      </c>
    </row>
    <row r="2015" spans="1:51" x14ac:dyDescent="0.2">
      <c r="A2015" t="s">
        <v>1254</v>
      </c>
      <c r="B2015" t="s">
        <v>20</v>
      </c>
      <c r="C2015" t="s">
        <v>143</v>
      </c>
      <c r="D2015" t="s">
        <v>91</v>
      </c>
      <c r="E2015" t="s">
        <v>49</v>
      </c>
      <c r="F2015" t="s">
        <v>92</v>
      </c>
      <c r="I2015" t="s">
        <v>786</v>
      </c>
      <c r="J2015" t="s">
        <v>93</v>
      </c>
      <c r="L2015" t="str">
        <f t="shared" si="961"/>
        <v>Shipment</v>
      </c>
      <c r="M2015" t="str">
        <f t="shared" si="962"/>
        <v>involvedParties</v>
      </c>
      <c r="N2015" t="str">
        <f t="shared" si="963"/>
        <v>Party</v>
      </c>
      <c r="O2015" t="str">
        <f t="shared" si="964"/>
        <v/>
      </c>
      <c r="P2015" t="str">
        <f t="shared" si="965"/>
        <v/>
      </c>
      <c r="Q2015" t="str">
        <f t="shared" si="966"/>
        <v>Object</v>
      </c>
      <c r="R2015" t="str">
        <f t="shared" si="967"/>
        <v>"Core"</v>
      </c>
      <c r="S2015" t="str">
        <f t="shared" si="968"/>
        <v>"Shipment"</v>
      </c>
      <c r="T2015" t="str">
        <f t="shared" si="969"/>
        <v>"involvedParties"</v>
      </c>
      <c r="U2015" t="str">
        <f t="shared" si="970"/>
        <v>"Embedded"</v>
      </c>
      <c r="V2015" t="str">
        <f t="shared" si="971"/>
        <v>"Party"</v>
      </c>
      <c r="W2015">
        <f>IF($A2015="Implicit","",COUNTIFS($C$8:C2015,C2015,$A$8:A2015,"Explicit"))</f>
        <v>11</v>
      </c>
      <c r="X2015" t="str">
        <f t="shared" si="972"/>
        <v>"Shipment details"</v>
      </c>
      <c r="Y2015" t="str">
        <f t="shared" si="973"/>
        <v>"Information about other Parties involved depending on the context of use"</v>
      </c>
      <c r="Z2015" t="str">
        <f t="shared" si="974"/>
        <v>"true"</v>
      </c>
      <c r="AA2015" t="str">
        <f t="shared" si="975"/>
        <v>"false"</v>
      </c>
      <c r="AB2015" t="str">
        <f t="shared" si="976"/>
        <v>""</v>
      </c>
      <c r="AC2015" t="str">
        <f t="shared" si="977"/>
        <v>"https://onerecord.iata.org/ns/cargo#Shipment"</v>
      </c>
      <c r="AD2015" t="str">
        <f t="shared" si="978"/>
        <v>"https://onerecord.iata.org/ns/cargo#involvedParties"</v>
      </c>
      <c r="AE2015" t="str">
        <f t="shared" si="979"/>
        <v>"https://onerecord.iata.org/ns/cargo#Party"</v>
      </c>
      <c r="AF2015" t="str">
        <f t="shared" si="980"/>
        <v>"Core","Shipment","involvedParties","Embedded","Party",11,"Shipment details","Information about other Parties involved depending on the context of use","true","false","","https://onerecord.iata.org/ns/cargo#Shipment","https://onerecord.iata.org/ns/cargo#involvedParties","https://onerecord.iata.org/ns/cargo#Party"</v>
      </c>
      <c r="AG2015" t="str">
        <f t="shared" si="981"/>
        <v>"Core.Shipment"</v>
      </c>
      <c r="AH2015" t="str">
        <f t="shared" si="982"/>
        <v>"involvedParties"</v>
      </c>
      <c r="AI2015" t="str">
        <f t="shared" si="983"/>
        <v>"Embedded.Party"</v>
      </c>
      <c r="AJ2015" t="str">
        <f t="shared" si="984"/>
        <v>""</v>
      </c>
      <c r="AK2015" t="str">
        <f t="shared" si="985"/>
        <v>"hasMany"</v>
      </c>
      <c r="AL2015" t="str">
        <f t="shared" si="986"/>
        <v>"Core.Shipment","involvedParties","Embedded.Party","","hasMany"</v>
      </c>
      <c r="AN2015">
        <f>COUNTIF(View_conceptual!G:G,L2015)</f>
        <v>1</v>
      </c>
      <c r="AO2015">
        <f>COUNTIF(View_conceptual!H:H,L2015)+COUNTIF(View_conceptual!I:I,N2015)</f>
        <v>1</v>
      </c>
      <c r="AQ2015" t="str">
        <f t="shared" si="987"/>
        <v>"Core","Shipment","involvedParties","Embedded","Party",11,"Shipment details","Information about other Parties involved depending on the context of use","true","false","","https://onerecord.iata.org/ns/cargo#Shipment","https://onerecord.iata.org/ns/cargo#involvedParties","https://onerecord.iata.org/ns/cargo#Party"</v>
      </c>
      <c r="AR2015" t="str">
        <f t="shared" si="988"/>
        <v/>
      </c>
      <c r="AT2015">
        <f>COUNTIF(View_full!G:G,L2015)</f>
        <v>1</v>
      </c>
      <c r="AU2015">
        <f>COUNTIF(View_full!H:H,L2015)+COUNTIF(View_full!I:I,N2015)</f>
        <v>1</v>
      </c>
      <c r="AV2015">
        <f>COUNTIFS(Property_Manual!$A$2:$A$1206,Raw!L2015,Property_Manual!$B$2:$B$1206,Raw!M2015,Property_Manual!$C$2:$C$1206,Raw!N2015,Property_Manual!$D$2:$D$1206,Raw!O2015,Property_Manual!$F$2:$F$1206,"x")</f>
        <v>0</v>
      </c>
      <c r="AW2015" t="str">
        <f t="shared" si="989"/>
        <v>"Core","Shipment","involvedParties","Embedded","Party",11,"Shipment details","Information about other Parties involved depending on the context of use","true","false","","https://onerecord.iata.org/ns/cargo#Shipment","https://onerecord.iata.org/ns/cargo#involvedParties","https://onerecord.iata.org/ns/cargo#Party"</v>
      </c>
      <c r="AX2015" t="str">
        <f t="shared" si="990"/>
        <v/>
      </c>
      <c r="AY2015" t="str">
        <f t="shared" si="991"/>
        <v/>
      </c>
    </row>
    <row r="2016" spans="1:51" x14ac:dyDescent="0.2">
      <c r="A2016" t="s">
        <v>1254</v>
      </c>
      <c r="B2016" t="s">
        <v>20</v>
      </c>
      <c r="C2016" t="s">
        <v>143</v>
      </c>
      <c r="D2016" t="s">
        <v>792</v>
      </c>
      <c r="E2016" t="s">
        <v>49</v>
      </c>
      <c r="F2016" t="s">
        <v>131</v>
      </c>
      <c r="I2016" t="s">
        <v>786</v>
      </c>
      <c r="J2016" t="s">
        <v>793</v>
      </c>
      <c r="L2016" t="str">
        <f t="shared" si="961"/>
        <v>Shipment</v>
      </c>
      <c r="M2016" t="str">
        <f t="shared" si="962"/>
        <v>totalDimensions</v>
      </c>
      <c r="N2016" t="str">
        <f t="shared" si="963"/>
        <v>Dimensions</v>
      </c>
      <c r="O2016" t="str">
        <f t="shared" si="964"/>
        <v/>
      </c>
      <c r="P2016" t="str">
        <f t="shared" si="965"/>
        <v/>
      </c>
      <c r="Q2016" t="str">
        <f t="shared" si="966"/>
        <v>Object</v>
      </c>
      <c r="R2016" t="str">
        <f t="shared" si="967"/>
        <v>"Core"</v>
      </c>
      <c r="S2016" t="str">
        <f t="shared" si="968"/>
        <v>"Shipment"</v>
      </c>
      <c r="T2016" t="str">
        <f t="shared" si="969"/>
        <v>"totalDimensions"</v>
      </c>
      <c r="U2016" t="str">
        <f t="shared" si="970"/>
        <v>"Embedded"</v>
      </c>
      <c r="V2016" t="str">
        <f t="shared" si="971"/>
        <v>"Dimensions"</v>
      </c>
      <c r="W2016">
        <f>IF($A2016="Implicit","",COUNTIFS($C$8:C2016,C2016,$A$8:A2016,"Explicit"))</f>
        <v>12</v>
      </c>
      <c r="X2016" t="str">
        <f t="shared" si="972"/>
        <v>"Shipment details"</v>
      </c>
      <c r="Y2016" t="str">
        <f t="shared" si="973"/>
        <v>"Dimensions of the whole shipment"</v>
      </c>
      <c r="Z2016" t="str">
        <f t="shared" si="974"/>
        <v>"true"</v>
      </c>
      <c r="AA2016" t="str">
        <f t="shared" si="975"/>
        <v>"false"</v>
      </c>
      <c r="AB2016" t="str">
        <f t="shared" si="976"/>
        <v>""</v>
      </c>
      <c r="AC2016" t="str">
        <f t="shared" si="977"/>
        <v>"https://onerecord.iata.org/ns/cargo#Shipment"</v>
      </c>
      <c r="AD2016" t="str">
        <f t="shared" si="978"/>
        <v>"https://onerecord.iata.org/ns/cargo#totalDimensions"</v>
      </c>
      <c r="AE2016" t="str">
        <f t="shared" si="979"/>
        <v>"https://onerecord.iata.org/ns/cargo#Dimensions"</v>
      </c>
      <c r="AF2016" t="str">
        <f t="shared" si="980"/>
        <v>"Core","Shipment","totalDimensions","Embedded","Dimensions",12,"Shipment details","Dimensions of the whole shipment","true","false","","https://onerecord.iata.org/ns/cargo#Shipment","https://onerecord.iata.org/ns/cargo#totalDimensions","https://onerecord.iata.org/ns/cargo#Dimensions"</v>
      </c>
      <c r="AG2016" t="str">
        <f t="shared" si="981"/>
        <v>"Core.Shipment"</v>
      </c>
      <c r="AH2016" t="str">
        <f t="shared" si="982"/>
        <v>"totalDimensions"</v>
      </c>
      <c r="AI2016" t="str">
        <f t="shared" si="983"/>
        <v>"Embedded.Dimensions"</v>
      </c>
      <c r="AJ2016" t="str">
        <f t="shared" si="984"/>
        <v>""</v>
      </c>
      <c r="AK2016" t="str">
        <f t="shared" si="985"/>
        <v>"hasMany"</v>
      </c>
      <c r="AL2016" t="str">
        <f t="shared" si="986"/>
        <v>"Core.Shipment","totalDimensions","Embedded.Dimensions","","hasMany"</v>
      </c>
      <c r="AN2016">
        <f>COUNTIF(View_conceptual!G:G,L2016)</f>
        <v>1</v>
      </c>
      <c r="AO2016">
        <f>COUNTIF(View_conceptual!H:H,L2016)+COUNTIF(View_conceptual!I:I,N2016)</f>
        <v>1</v>
      </c>
      <c r="AQ2016" t="str">
        <f t="shared" si="987"/>
        <v>"Core","Shipment","totalDimensions","Embedded","Dimensions",12,"Shipment details","Dimensions of the whole shipment","true","false","","https://onerecord.iata.org/ns/cargo#Shipment","https://onerecord.iata.org/ns/cargo#totalDimensions","https://onerecord.iata.org/ns/cargo#Dimensions"</v>
      </c>
      <c r="AR2016" t="str">
        <f t="shared" si="988"/>
        <v/>
      </c>
      <c r="AT2016">
        <f>COUNTIF(View_full!G:G,L2016)</f>
        <v>1</v>
      </c>
      <c r="AU2016">
        <f>COUNTIF(View_full!H:H,L2016)+COUNTIF(View_full!I:I,N2016)</f>
        <v>1</v>
      </c>
      <c r="AV2016">
        <f>COUNTIFS(Property_Manual!$A$2:$A$1206,Raw!L2016,Property_Manual!$B$2:$B$1206,Raw!M2016,Property_Manual!$C$2:$C$1206,Raw!N2016,Property_Manual!$D$2:$D$1206,Raw!O2016,Property_Manual!$F$2:$F$1206,"x")</f>
        <v>0</v>
      </c>
      <c r="AW2016" t="str">
        <f t="shared" si="989"/>
        <v>"Core","Shipment","totalDimensions","Embedded","Dimensions",12,"Shipment details","Dimensions of the whole shipment","true","false","","https://onerecord.iata.org/ns/cargo#Shipment","https://onerecord.iata.org/ns/cargo#totalDimensions","https://onerecord.iata.org/ns/cargo#Dimensions"</v>
      </c>
      <c r="AX2016" t="str">
        <f t="shared" si="990"/>
        <v/>
      </c>
      <c r="AY2016" t="str">
        <f t="shared" si="991"/>
        <v/>
      </c>
    </row>
    <row r="2017" spans="1:51" x14ac:dyDescent="0.2">
      <c r="A2017" t="s">
        <v>1254</v>
      </c>
      <c r="B2017" t="s">
        <v>20</v>
      </c>
      <c r="C2017" t="s">
        <v>143</v>
      </c>
      <c r="D2017" t="s">
        <v>162</v>
      </c>
      <c r="F2017" t="s">
        <v>6</v>
      </c>
      <c r="G2017">
        <v>1</v>
      </c>
      <c r="I2017" t="s">
        <v>786</v>
      </c>
      <c r="J2017" t="s">
        <v>163</v>
      </c>
      <c r="L2017" t="str">
        <f t="shared" si="961"/>
        <v>Shipment</v>
      </c>
      <c r="M2017" t="str">
        <f t="shared" si="962"/>
        <v>goodsDescription</v>
      </c>
      <c r="N2017" t="str">
        <f t="shared" si="963"/>
        <v>string</v>
      </c>
      <c r="O2017" t="str">
        <f t="shared" si="964"/>
        <v/>
      </c>
      <c r="P2017" t="str">
        <f t="shared" si="965"/>
        <v/>
      </c>
      <c r="Q2017" t="str">
        <f t="shared" si="966"/>
        <v>Object</v>
      </c>
      <c r="R2017" t="str">
        <f t="shared" si="967"/>
        <v>"Core"</v>
      </c>
      <c r="S2017" t="str">
        <f t="shared" si="968"/>
        <v>"Shipment"</v>
      </c>
      <c r="T2017" t="str">
        <f t="shared" si="969"/>
        <v>"goodsDescription"</v>
      </c>
      <c r="U2017" t="str">
        <f t="shared" si="970"/>
        <v>""</v>
      </c>
      <c r="V2017" t="str">
        <f t="shared" si="971"/>
        <v>"string"</v>
      </c>
      <c r="W2017">
        <f>IF($A2017="Implicit","",COUNTIFS($C$8:C2017,C2017,$A$8:A2017,"Explicit"))</f>
        <v>13</v>
      </c>
      <c r="X2017" t="str">
        <f t="shared" si="972"/>
        <v>"Shipment details"</v>
      </c>
      <c r="Y2017" t="str">
        <f t="shared" si="973"/>
        <v>"Description of goods; for the BookingShipment the commodity list defined by Modernizing Cargo Distribution MCD working group can be used as a referential."</v>
      </c>
      <c r="Z2017" t="str">
        <f t="shared" si="974"/>
        <v>"false"</v>
      </c>
      <c r="AA2017" t="str">
        <f t="shared" si="975"/>
        <v>"false"</v>
      </c>
      <c r="AB2017" t="str">
        <f t="shared" si="976"/>
        <v>""</v>
      </c>
      <c r="AC2017" t="str">
        <f t="shared" si="977"/>
        <v>"https://onerecord.iata.org/ns/cargo#Shipment"</v>
      </c>
      <c r="AD2017" t="str">
        <f t="shared" si="978"/>
        <v>"https://onerecord.iata.org/ns/cargo#goodsDescription"</v>
      </c>
      <c r="AE2017" t="str">
        <f t="shared" si="979"/>
        <v>"http://www.w3.org/2001/XMLSchema#string"</v>
      </c>
      <c r="AF2017" t="str">
        <f t="shared" si="980"/>
        <v>"Core","Shipment","goodsDescription","","string",13,"Shipment details","Description of goods; for the BookingShipment the commodity list defined by Modernizing Cargo Distribution MCD working group can be used as a referential.","false","false","","https://onerecord.iata.org/ns/cargo#Shipment","https://onerecord.iata.org/ns/cargo#goodsDescription","http://www.w3.org/2001/XMLSchema#string"</v>
      </c>
      <c r="AG2017" t="str">
        <f t="shared" si="981"/>
        <v>"Core.Shipment"</v>
      </c>
      <c r="AH2017" t="str">
        <f t="shared" si="982"/>
        <v>"goodsDescription"</v>
      </c>
      <c r="AI2017" t="str">
        <f t="shared" si="983"/>
        <v>".string"</v>
      </c>
      <c r="AJ2017" t="str">
        <f t="shared" si="984"/>
        <v>""</v>
      </c>
      <c r="AK2017" t="str">
        <f t="shared" si="985"/>
        <v>"hasOne"</v>
      </c>
      <c r="AL2017" t="str">
        <f t="shared" si="986"/>
        <v>"Core.Shipment","goodsDescription",".string","","hasOne"</v>
      </c>
      <c r="AN2017">
        <f>COUNTIF(View_conceptual!G:G,L2017)</f>
        <v>1</v>
      </c>
      <c r="AO2017">
        <f>COUNTIF(View_conceptual!H:H,L2017)+COUNTIF(View_conceptual!I:I,N2017)</f>
        <v>1</v>
      </c>
      <c r="AQ2017" t="str">
        <f t="shared" si="987"/>
        <v>"Core","Shipment","goodsDescription","","string",13,"Shipment details","Description of goods; for the BookingShipment the commodity list defined by Modernizing Cargo Distribution MCD working group can be used as a referential.","false","false","","https://onerecord.iata.org/ns/cargo#Shipment","https://onerecord.iata.org/ns/cargo#goodsDescription","http://www.w3.org/2001/XMLSchema#string"</v>
      </c>
      <c r="AR2017" t="str">
        <f t="shared" si="988"/>
        <v/>
      </c>
      <c r="AT2017">
        <f>COUNTIF(View_full!G:G,L2017)</f>
        <v>1</v>
      </c>
      <c r="AU2017">
        <f>COUNTIF(View_full!H:H,L2017)+COUNTIF(View_full!I:I,N2017)</f>
        <v>1</v>
      </c>
      <c r="AV2017">
        <f>COUNTIFS(Property_Manual!$A$2:$A$1206,Raw!L2017,Property_Manual!$B$2:$B$1206,Raw!M2017,Property_Manual!$C$2:$C$1206,Raw!N2017,Property_Manual!$D$2:$D$1206,Raw!O2017,Property_Manual!$F$2:$F$1206,"x")</f>
        <v>0</v>
      </c>
      <c r="AW2017" t="str">
        <f t="shared" si="989"/>
        <v>"Core","Shipment","goodsDescription","","string",13,"Shipment details","Description of goods; for the BookingShipment the commodity list defined by Modernizing Cargo Distribution MCD working group can be used as a referential.","false","false","","https://onerecord.iata.org/ns/cargo#Shipment","https://onerecord.iata.org/ns/cargo#goodsDescription","http://www.w3.org/2001/XMLSchema#string"</v>
      </c>
      <c r="AX2017" t="str">
        <f t="shared" si="990"/>
        <v/>
      </c>
      <c r="AY2017" t="str">
        <f t="shared" si="991"/>
        <v/>
      </c>
    </row>
    <row r="2018" spans="1:51" x14ac:dyDescent="0.2">
      <c r="A2018" t="s">
        <v>1255</v>
      </c>
      <c r="B2018" t="s">
        <v>20</v>
      </c>
      <c r="C2018" t="s">
        <v>143</v>
      </c>
      <c r="D2018" t="s">
        <v>40</v>
      </c>
      <c r="E2018" t="s">
        <v>1212</v>
      </c>
      <c r="F2018" t="s">
        <v>41</v>
      </c>
      <c r="I2018" t="s">
        <v>786</v>
      </c>
      <c r="J2018" t="s">
        <v>42</v>
      </c>
      <c r="L2018" t="str">
        <f t="shared" si="961"/>
        <v>Shipment</v>
      </c>
      <c r="M2018" t="str">
        <f t="shared" si="962"/>
        <v>events</v>
      </c>
      <c r="N2018" t="str">
        <f t="shared" si="963"/>
        <v>LogisticsEvent</v>
      </c>
      <c r="O2018" t="str">
        <f t="shared" si="964"/>
        <v/>
      </c>
      <c r="P2018" t="str">
        <f t="shared" si="965"/>
        <v/>
      </c>
      <c r="Q2018" t="str">
        <f t="shared" si="966"/>
        <v>Object</v>
      </c>
      <c r="R2018" t="str">
        <f t="shared" si="967"/>
        <v/>
      </c>
      <c r="S2018" t="str">
        <f t="shared" si="968"/>
        <v/>
      </c>
      <c r="T2018" t="str">
        <f t="shared" si="969"/>
        <v/>
      </c>
      <c r="U2018" t="str">
        <f t="shared" si="970"/>
        <v/>
      </c>
      <c r="V2018" t="str">
        <f t="shared" si="971"/>
        <v/>
      </c>
      <c r="W2018" t="str">
        <f>IF($A2018="Implicit","",COUNTIFS($C$8:C2018,C2018,$A$8:A2018,"Explicit"))</f>
        <v/>
      </c>
      <c r="X2018" t="str">
        <f t="shared" si="972"/>
        <v/>
      </c>
      <c r="Y2018" t="str">
        <f t="shared" si="973"/>
        <v/>
      </c>
      <c r="Z2018" t="str">
        <f t="shared" si="974"/>
        <v/>
      </c>
      <c r="AA2018" t="str">
        <f t="shared" si="975"/>
        <v/>
      </c>
      <c r="AB2018" t="str">
        <f t="shared" si="976"/>
        <v/>
      </c>
      <c r="AC2018" t="str">
        <f t="shared" si="977"/>
        <v/>
      </c>
      <c r="AD2018" t="str">
        <f t="shared" si="978"/>
        <v/>
      </c>
      <c r="AE2018" t="str">
        <f t="shared" si="979"/>
        <v/>
      </c>
      <c r="AF2018" t="str">
        <f t="shared" si="980"/>
        <v/>
      </c>
      <c r="AG2018" t="str">
        <f t="shared" si="981"/>
        <v>"Core.Shipment"</v>
      </c>
      <c r="AH2018" t="str">
        <f t="shared" si="982"/>
        <v>"events"</v>
      </c>
      <c r="AI2018" t="str">
        <f t="shared" si="983"/>
        <v>"Event.LogisticsEvent"</v>
      </c>
      <c r="AJ2018" t="str">
        <f t="shared" si="984"/>
        <v>""</v>
      </c>
      <c r="AK2018" t="str">
        <f t="shared" si="985"/>
        <v>"hasMany"</v>
      </c>
      <c r="AL2018" t="str">
        <f t="shared" si="986"/>
        <v>"Core.Shipment","events","Event.LogisticsEvent","","hasMany"</v>
      </c>
      <c r="AN2018">
        <f>COUNTIF(View_conceptual!G:G,L2018)</f>
        <v>1</v>
      </c>
      <c r="AO2018">
        <f>COUNTIF(View_conceptual!H:H,L2018)+COUNTIF(View_conceptual!I:I,N2018)</f>
        <v>1</v>
      </c>
      <c r="AQ2018" t="str">
        <f t="shared" si="987"/>
        <v/>
      </c>
      <c r="AR2018" t="str">
        <f t="shared" si="988"/>
        <v/>
      </c>
      <c r="AT2018">
        <f>COUNTIF(View_full!G:G,L2018)</f>
        <v>1</v>
      </c>
      <c r="AU2018">
        <f>COUNTIF(View_full!H:H,L2018)+COUNTIF(View_full!I:I,N2018)</f>
        <v>1</v>
      </c>
      <c r="AV2018">
        <f>COUNTIFS(Property_Manual!$A$2:$A$1206,Raw!L2018,Property_Manual!$B$2:$B$1206,Raw!M2018,Property_Manual!$C$2:$C$1206,Raw!N2018,Property_Manual!$D$2:$D$1206,Raw!O2018,Property_Manual!$F$2:$F$1206,"x")</f>
        <v>0</v>
      </c>
      <c r="AW2018" t="str">
        <f t="shared" si="989"/>
        <v/>
      </c>
      <c r="AX2018" t="str">
        <f t="shared" si="990"/>
        <v/>
      </c>
      <c r="AY2018" t="str">
        <f t="shared" si="991"/>
        <v/>
      </c>
    </row>
    <row r="2019" spans="1:51" x14ac:dyDescent="0.2">
      <c r="A2019" t="s">
        <v>1255</v>
      </c>
      <c r="B2019" t="s">
        <v>20</v>
      </c>
      <c r="C2019" t="s">
        <v>143</v>
      </c>
      <c r="D2019" t="s">
        <v>91</v>
      </c>
      <c r="E2019" t="s">
        <v>49</v>
      </c>
      <c r="F2019" t="s">
        <v>92</v>
      </c>
      <c r="I2019" t="s">
        <v>786</v>
      </c>
      <c r="J2019" t="s">
        <v>93</v>
      </c>
      <c r="L2019" t="str">
        <f t="shared" si="961"/>
        <v>Shipment</v>
      </c>
      <c r="M2019" t="str">
        <f t="shared" si="962"/>
        <v>involvedParties</v>
      </c>
      <c r="N2019" t="str">
        <f t="shared" si="963"/>
        <v>Party</v>
      </c>
      <c r="O2019" t="str">
        <f t="shared" si="964"/>
        <v/>
      </c>
      <c r="P2019" t="str">
        <f t="shared" si="965"/>
        <v/>
      </c>
      <c r="Q2019" t="str">
        <f t="shared" si="966"/>
        <v>Object</v>
      </c>
      <c r="R2019" t="str">
        <f t="shared" si="967"/>
        <v/>
      </c>
      <c r="S2019" t="str">
        <f t="shared" si="968"/>
        <v/>
      </c>
      <c r="T2019" t="str">
        <f t="shared" si="969"/>
        <v/>
      </c>
      <c r="U2019" t="str">
        <f t="shared" si="970"/>
        <v/>
      </c>
      <c r="V2019" t="str">
        <f t="shared" si="971"/>
        <v/>
      </c>
      <c r="W2019" t="str">
        <f>IF($A2019="Implicit","",COUNTIFS($C$8:C2019,C2019,$A$8:A2019,"Explicit"))</f>
        <v/>
      </c>
      <c r="X2019" t="str">
        <f t="shared" si="972"/>
        <v/>
      </c>
      <c r="Y2019" t="str">
        <f t="shared" si="973"/>
        <v/>
      </c>
      <c r="Z2019" t="str">
        <f t="shared" si="974"/>
        <v/>
      </c>
      <c r="AA2019" t="str">
        <f t="shared" si="975"/>
        <v/>
      </c>
      <c r="AB2019" t="str">
        <f t="shared" si="976"/>
        <v/>
      </c>
      <c r="AC2019" t="str">
        <f t="shared" si="977"/>
        <v/>
      </c>
      <c r="AD2019" t="str">
        <f t="shared" si="978"/>
        <v/>
      </c>
      <c r="AE2019" t="str">
        <f t="shared" si="979"/>
        <v/>
      </c>
      <c r="AF2019" t="str">
        <f t="shared" si="980"/>
        <v/>
      </c>
      <c r="AG2019" t="str">
        <f t="shared" si="981"/>
        <v>"Core.Shipment"</v>
      </c>
      <c r="AH2019" t="str">
        <f t="shared" si="982"/>
        <v>"involvedParties"</v>
      </c>
      <c r="AI2019" t="str">
        <f t="shared" si="983"/>
        <v>"Embedded.Party"</v>
      </c>
      <c r="AJ2019" t="str">
        <f t="shared" si="984"/>
        <v>""</v>
      </c>
      <c r="AK2019" t="str">
        <f t="shared" si="985"/>
        <v>"hasMany"</v>
      </c>
      <c r="AL2019" t="str">
        <f t="shared" si="986"/>
        <v>"Core.Shipment","involvedParties","Embedded.Party","","hasMany"</v>
      </c>
      <c r="AN2019">
        <f>COUNTIF(View_conceptual!G:G,L2019)</f>
        <v>1</v>
      </c>
      <c r="AO2019">
        <f>COUNTIF(View_conceptual!H:H,L2019)+COUNTIF(View_conceptual!I:I,N2019)</f>
        <v>1</v>
      </c>
      <c r="AQ2019" t="str">
        <f t="shared" si="987"/>
        <v/>
      </c>
      <c r="AR2019" t="str">
        <f t="shared" si="988"/>
        <v/>
      </c>
      <c r="AT2019">
        <f>COUNTIF(View_full!G:G,L2019)</f>
        <v>1</v>
      </c>
      <c r="AU2019">
        <f>COUNTIF(View_full!H:H,L2019)+COUNTIF(View_full!I:I,N2019)</f>
        <v>1</v>
      </c>
      <c r="AV2019">
        <f>COUNTIFS(Property_Manual!$A$2:$A$1206,Raw!L2019,Property_Manual!$B$2:$B$1206,Raw!M2019,Property_Manual!$C$2:$C$1206,Raw!N2019,Property_Manual!$D$2:$D$1206,Raw!O2019,Property_Manual!$F$2:$F$1206,"x")</f>
        <v>0</v>
      </c>
      <c r="AW2019" t="str">
        <f t="shared" si="989"/>
        <v/>
      </c>
      <c r="AX2019" t="str">
        <f t="shared" si="990"/>
        <v/>
      </c>
      <c r="AY2019" t="str">
        <f t="shared" si="991"/>
        <v/>
      </c>
    </row>
    <row r="2020" spans="1:51" x14ac:dyDescent="0.2">
      <c r="A2020" t="s">
        <v>1255</v>
      </c>
      <c r="B2020" t="s">
        <v>20</v>
      </c>
      <c r="C2020" t="s">
        <v>143</v>
      </c>
      <c r="D2020" t="s">
        <v>792</v>
      </c>
      <c r="E2020" t="s">
        <v>49</v>
      </c>
      <c r="F2020" t="s">
        <v>131</v>
      </c>
      <c r="I2020" t="s">
        <v>786</v>
      </c>
      <c r="J2020" t="s">
        <v>793</v>
      </c>
      <c r="L2020" t="str">
        <f t="shared" si="961"/>
        <v>Shipment</v>
      </c>
      <c r="M2020" t="str">
        <f t="shared" si="962"/>
        <v>totalDimensions</v>
      </c>
      <c r="N2020" t="str">
        <f t="shared" si="963"/>
        <v>Dimensions</v>
      </c>
      <c r="O2020" t="str">
        <f t="shared" si="964"/>
        <v/>
      </c>
      <c r="P2020" t="str">
        <f t="shared" si="965"/>
        <v/>
      </c>
      <c r="Q2020" t="str">
        <f t="shared" si="966"/>
        <v>Object</v>
      </c>
      <c r="R2020" t="str">
        <f t="shared" si="967"/>
        <v/>
      </c>
      <c r="S2020" t="str">
        <f t="shared" si="968"/>
        <v/>
      </c>
      <c r="T2020" t="str">
        <f t="shared" si="969"/>
        <v/>
      </c>
      <c r="U2020" t="str">
        <f t="shared" si="970"/>
        <v/>
      </c>
      <c r="V2020" t="str">
        <f t="shared" si="971"/>
        <v/>
      </c>
      <c r="W2020" t="str">
        <f>IF($A2020="Implicit","",COUNTIFS($C$8:C2020,C2020,$A$8:A2020,"Explicit"))</f>
        <v/>
      </c>
      <c r="X2020" t="str">
        <f t="shared" si="972"/>
        <v/>
      </c>
      <c r="Y2020" t="str">
        <f t="shared" si="973"/>
        <v/>
      </c>
      <c r="Z2020" t="str">
        <f t="shared" si="974"/>
        <v/>
      </c>
      <c r="AA2020" t="str">
        <f t="shared" si="975"/>
        <v/>
      </c>
      <c r="AB2020" t="str">
        <f t="shared" si="976"/>
        <v/>
      </c>
      <c r="AC2020" t="str">
        <f t="shared" si="977"/>
        <v/>
      </c>
      <c r="AD2020" t="str">
        <f t="shared" si="978"/>
        <v/>
      </c>
      <c r="AE2020" t="str">
        <f t="shared" si="979"/>
        <v/>
      </c>
      <c r="AF2020" t="str">
        <f t="shared" si="980"/>
        <v/>
      </c>
      <c r="AG2020" t="str">
        <f t="shared" si="981"/>
        <v>"Core.Shipment"</v>
      </c>
      <c r="AH2020" t="str">
        <f t="shared" si="982"/>
        <v>"totalDimensions"</v>
      </c>
      <c r="AI2020" t="str">
        <f t="shared" si="983"/>
        <v>"Embedded.Dimensions"</v>
      </c>
      <c r="AJ2020" t="str">
        <f t="shared" si="984"/>
        <v>""</v>
      </c>
      <c r="AK2020" t="str">
        <f t="shared" si="985"/>
        <v>"hasMany"</v>
      </c>
      <c r="AL2020" t="str">
        <f t="shared" si="986"/>
        <v>"Core.Shipment","totalDimensions","Embedded.Dimensions","","hasMany"</v>
      </c>
      <c r="AN2020">
        <f>COUNTIF(View_conceptual!G:G,L2020)</f>
        <v>1</v>
      </c>
      <c r="AO2020">
        <f>COUNTIF(View_conceptual!H:H,L2020)+COUNTIF(View_conceptual!I:I,N2020)</f>
        <v>1</v>
      </c>
      <c r="AQ2020" t="str">
        <f t="shared" si="987"/>
        <v/>
      </c>
      <c r="AR2020" t="str">
        <f t="shared" si="988"/>
        <v/>
      </c>
      <c r="AT2020">
        <f>COUNTIF(View_full!G:G,L2020)</f>
        <v>1</v>
      </c>
      <c r="AU2020">
        <f>COUNTIF(View_full!H:H,L2020)+COUNTIF(View_full!I:I,N2020)</f>
        <v>1</v>
      </c>
      <c r="AV2020">
        <f>COUNTIFS(Property_Manual!$A$2:$A$1206,Raw!L2020,Property_Manual!$B$2:$B$1206,Raw!M2020,Property_Manual!$C$2:$C$1206,Raw!N2020,Property_Manual!$D$2:$D$1206,Raw!O2020,Property_Manual!$F$2:$F$1206,"x")</f>
        <v>0</v>
      </c>
      <c r="AW2020" t="str">
        <f t="shared" si="989"/>
        <v/>
      </c>
      <c r="AX2020" t="str">
        <f t="shared" si="990"/>
        <v/>
      </c>
      <c r="AY2020" t="str">
        <f t="shared" si="991"/>
        <v/>
      </c>
    </row>
    <row r="2021" spans="1:51" x14ac:dyDescent="0.2">
      <c r="A2021" t="s">
        <v>1254</v>
      </c>
      <c r="B2021" t="s">
        <v>20</v>
      </c>
      <c r="C2021" t="s">
        <v>143</v>
      </c>
      <c r="D2021" t="s">
        <v>176</v>
      </c>
      <c r="F2021" t="s">
        <v>6</v>
      </c>
      <c r="I2021" t="s">
        <v>786</v>
      </c>
      <c r="J2021" t="s">
        <v>177</v>
      </c>
      <c r="L2021" t="str">
        <f t="shared" si="961"/>
        <v>Shipment</v>
      </c>
      <c r="M2021" t="str">
        <f t="shared" si="962"/>
        <v>textualHandlingInstructions</v>
      </c>
      <c r="N2021" t="str">
        <f t="shared" si="963"/>
        <v>string</v>
      </c>
      <c r="O2021" t="str">
        <f t="shared" si="964"/>
        <v/>
      </c>
      <c r="P2021" t="str">
        <f t="shared" si="965"/>
        <v/>
      </c>
      <c r="Q2021" t="str">
        <f t="shared" si="966"/>
        <v>Object</v>
      </c>
      <c r="R2021" t="str">
        <f t="shared" si="967"/>
        <v>"Core"</v>
      </c>
      <c r="S2021" t="str">
        <f t="shared" si="968"/>
        <v>"Shipment"</v>
      </c>
      <c r="T2021" t="str">
        <f t="shared" si="969"/>
        <v>"textualHandlingInstructions"</v>
      </c>
      <c r="U2021" t="str">
        <f t="shared" si="970"/>
        <v>""</v>
      </c>
      <c r="V2021" t="str">
        <f t="shared" si="971"/>
        <v>"string"</v>
      </c>
      <c r="W2021">
        <f>IF($A2021="Implicit","",COUNTIFS($C$8:C2021,C2021,$A$8:A2021,"Explicit"))</f>
        <v>14</v>
      </c>
      <c r="X2021" t="str">
        <f t="shared" si="972"/>
        <v>"Shipment details"</v>
      </c>
      <c r="Y2021" t="str">
        <f t="shared" si="973"/>
        <v>"Strings to provide free text handling instructions such as SSR and OSI"</v>
      </c>
      <c r="Z2021" t="str">
        <f t="shared" si="974"/>
        <v>"true"</v>
      </c>
      <c r="AA2021" t="str">
        <f t="shared" si="975"/>
        <v>"false"</v>
      </c>
      <c r="AB2021" t="str">
        <f t="shared" si="976"/>
        <v>""</v>
      </c>
      <c r="AC2021" t="str">
        <f t="shared" si="977"/>
        <v>"https://onerecord.iata.org/ns/cargo#Shipment"</v>
      </c>
      <c r="AD2021" t="str">
        <f t="shared" si="978"/>
        <v>"https://onerecord.iata.org/ns/cargo#textualHandlingInstructions"</v>
      </c>
      <c r="AE2021" t="str">
        <f t="shared" si="979"/>
        <v>"http://www.w3.org/2001/XMLSchema#string"</v>
      </c>
      <c r="AF2021" t="str">
        <f t="shared" si="980"/>
        <v>"Core","Shipment","textualHandlingInstructions","","string",14,"Shipment details","Strings to provide free text handling instructions such as SSR and OSI","true","false","","https://onerecord.iata.org/ns/cargo#Shipment","https://onerecord.iata.org/ns/cargo#textualHandlingInstructions","http://www.w3.org/2001/XMLSchema#string"</v>
      </c>
      <c r="AG2021" t="str">
        <f t="shared" si="981"/>
        <v>"Core.Shipment"</v>
      </c>
      <c r="AH2021" t="str">
        <f t="shared" si="982"/>
        <v>"textualHandlingInstructions"</v>
      </c>
      <c r="AI2021" t="str">
        <f t="shared" si="983"/>
        <v>".string"</v>
      </c>
      <c r="AJ2021" t="str">
        <f t="shared" si="984"/>
        <v>""</v>
      </c>
      <c r="AK2021" t="str">
        <f t="shared" si="985"/>
        <v>"hasMany"</v>
      </c>
      <c r="AL2021" t="str">
        <f t="shared" si="986"/>
        <v>"Core.Shipment","textualHandlingInstructions",".string","","hasMany"</v>
      </c>
      <c r="AN2021">
        <f>COUNTIF(View_conceptual!G:G,L2021)</f>
        <v>1</v>
      </c>
      <c r="AO2021">
        <f>COUNTIF(View_conceptual!H:H,L2021)+COUNTIF(View_conceptual!I:I,N2021)</f>
        <v>1</v>
      </c>
      <c r="AQ2021" t="str">
        <f t="shared" si="987"/>
        <v>"Core","Shipment","textualHandlingInstructions","","string",14,"Shipment details","Strings to provide free text handling instructions such as SSR and OSI","true","false","","https://onerecord.iata.org/ns/cargo#Shipment","https://onerecord.iata.org/ns/cargo#textualHandlingInstructions","http://www.w3.org/2001/XMLSchema#string"</v>
      </c>
      <c r="AR2021" t="str">
        <f t="shared" si="988"/>
        <v/>
      </c>
      <c r="AT2021">
        <f>COUNTIF(View_full!G:G,L2021)</f>
        <v>1</v>
      </c>
      <c r="AU2021">
        <f>COUNTIF(View_full!H:H,L2021)+COUNTIF(View_full!I:I,N2021)</f>
        <v>1</v>
      </c>
      <c r="AV2021">
        <f>COUNTIFS(Property_Manual!$A$2:$A$1206,Raw!L2021,Property_Manual!$B$2:$B$1206,Raw!M2021,Property_Manual!$C$2:$C$1206,Raw!N2021,Property_Manual!$D$2:$D$1206,Raw!O2021,Property_Manual!$F$2:$F$1206,"x")</f>
        <v>0</v>
      </c>
      <c r="AW2021" t="str">
        <f t="shared" si="989"/>
        <v>"Core","Shipment","textualHandlingInstructions","","string",14,"Shipment details","Strings to provide free text handling instructions such as SSR and OSI","true","false","","https://onerecord.iata.org/ns/cargo#Shipment","https://onerecord.iata.org/ns/cargo#textualHandlingInstructions","http://www.w3.org/2001/XMLSchema#string"</v>
      </c>
      <c r="AX2021" t="str">
        <f t="shared" si="990"/>
        <v/>
      </c>
      <c r="AY2021" t="str">
        <f t="shared" si="991"/>
        <v/>
      </c>
    </row>
    <row r="2022" spans="1:51" x14ac:dyDescent="0.2">
      <c r="A2022" t="s">
        <v>1254</v>
      </c>
      <c r="B2022" t="s">
        <v>49</v>
      </c>
      <c r="C2022" t="s">
        <v>309</v>
      </c>
      <c r="D2022" t="s">
        <v>1037</v>
      </c>
      <c r="E2022" t="s">
        <v>1198</v>
      </c>
      <c r="F2022" t="s">
        <v>89</v>
      </c>
      <c r="G2022">
        <v>1</v>
      </c>
      <c r="I2022" t="s">
        <v>1038</v>
      </c>
      <c r="J2022" t="s">
        <v>1039</v>
      </c>
      <c r="L2022" t="str">
        <f t="shared" si="961"/>
        <v>StationRemarks</v>
      </c>
      <c r="M2022" t="str">
        <f t="shared" si="962"/>
        <v>station</v>
      </c>
      <c r="N2022" t="str">
        <f t="shared" si="963"/>
        <v>Location</v>
      </c>
      <c r="O2022" t="str">
        <f t="shared" si="964"/>
        <v/>
      </c>
      <c r="P2022" t="str">
        <f t="shared" si="965"/>
        <v/>
      </c>
      <c r="Q2022" t="str">
        <f t="shared" si="966"/>
        <v>Object</v>
      </c>
      <c r="R2022" t="str">
        <f t="shared" si="967"/>
        <v>"Embedded"</v>
      </c>
      <c r="S2022" t="str">
        <f t="shared" si="968"/>
        <v>"StationRemarks"</v>
      </c>
      <c r="T2022" t="str">
        <f t="shared" si="969"/>
        <v>"station"</v>
      </c>
      <c r="U2022" t="str">
        <f t="shared" si="970"/>
        <v>"Common"</v>
      </c>
      <c r="V2022" t="str">
        <f t="shared" si="971"/>
        <v>"Location"</v>
      </c>
      <c r="W2022">
        <f>IF($A2022="Implicit","",COUNTIFS($C$8:C2022,C2022,$A$8:A2022,"Explicit"))</f>
        <v>1</v>
      </c>
      <c r="X2022" t="str">
        <f t="shared" si="972"/>
        <v>"StationRemarks details"</v>
      </c>
      <c r="Y2022" t="str">
        <f t="shared" si="973"/>
        <v>"Reference to the station (Airport); mandatory "</v>
      </c>
      <c r="Z2022" t="str">
        <f t="shared" si="974"/>
        <v>"false"</v>
      </c>
      <c r="AA2022" t="str">
        <f t="shared" si="975"/>
        <v>"false"</v>
      </c>
      <c r="AB2022" t="str">
        <f t="shared" si="976"/>
        <v>""</v>
      </c>
      <c r="AC2022" t="str">
        <f t="shared" si="977"/>
        <v>"https://onerecord.iata.org/ns/cargo#StationRemarks"</v>
      </c>
      <c r="AD2022" t="str">
        <f t="shared" si="978"/>
        <v>"https://onerecord.iata.org/ns/cargo#station"</v>
      </c>
      <c r="AE2022" t="str">
        <f t="shared" si="979"/>
        <v>"https://onerecord.iata.org/ns/cargo#Location"</v>
      </c>
      <c r="AF2022" t="str">
        <f t="shared" si="980"/>
        <v>"Embedded","StationRemarks","station","Common","Location",1,"StationRemarks details","Reference to the station (Airport); mandatory ","false","false","","https://onerecord.iata.org/ns/cargo#StationRemarks","https://onerecord.iata.org/ns/cargo#station","https://onerecord.iata.org/ns/cargo#Location"</v>
      </c>
      <c r="AG2022" t="str">
        <f t="shared" si="981"/>
        <v>"Embedded.StationRemarks"</v>
      </c>
      <c r="AH2022" t="str">
        <f t="shared" si="982"/>
        <v>"station"</v>
      </c>
      <c r="AI2022" t="str">
        <f t="shared" si="983"/>
        <v>"Common.Location"</v>
      </c>
      <c r="AJ2022" t="str">
        <f t="shared" si="984"/>
        <v>""</v>
      </c>
      <c r="AK2022" t="str">
        <f t="shared" si="985"/>
        <v>"hasOne"</v>
      </c>
      <c r="AL2022" t="str">
        <f t="shared" si="986"/>
        <v>"Embedded.StationRemarks","station","Common.Location","","hasOne"</v>
      </c>
      <c r="AN2022">
        <f>COUNTIF(View_conceptual!G:G,L2022)</f>
        <v>0</v>
      </c>
      <c r="AO2022">
        <f>COUNTIF(View_conceptual!H:H,L2022)+COUNTIF(View_conceptual!I:I,N2022)</f>
        <v>0</v>
      </c>
      <c r="AQ2022" t="str">
        <f t="shared" si="987"/>
        <v/>
      </c>
      <c r="AR2022" t="str">
        <f t="shared" si="988"/>
        <v/>
      </c>
      <c r="AT2022">
        <f>COUNTIF(View_full!G:G,L2022)</f>
        <v>1</v>
      </c>
      <c r="AU2022">
        <f>COUNTIF(View_full!H:H,L2022)+COUNTIF(View_full!I:I,N2022)</f>
        <v>0</v>
      </c>
      <c r="AV2022">
        <f>COUNTIFS(Property_Manual!$A$2:$A$1206,Raw!L2022,Property_Manual!$B$2:$B$1206,Raw!M2022,Property_Manual!$C$2:$C$1206,Raw!N2022,Property_Manual!$D$2:$D$1206,Raw!O2022,Property_Manual!$F$2:$F$1206,"x")</f>
        <v>0</v>
      </c>
      <c r="AW2022" t="str">
        <f t="shared" si="989"/>
        <v>"Embedded","StationRemarks","station","Common","Location",1,"StationRemarks details","Reference to the station (Airport); mandatory ","false","false","","https://onerecord.iata.org/ns/cargo#StationRemarks","https://onerecord.iata.org/ns/cargo#station","https://onerecord.iata.org/ns/cargo#Location"</v>
      </c>
      <c r="AX2022" t="str">
        <f t="shared" si="990"/>
        <v/>
      </c>
      <c r="AY2022" t="str">
        <f t="shared" si="991"/>
        <v/>
      </c>
    </row>
    <row r="2023" spans="1:51" x14ac:dyDescent="0.2">
      <c r="A2023" t="s">
        <v>1255</v>
      </c>
      <c r="B2023" t="s">
        <v>49</v>
      </c>
      <c r="C2023" t="s">
        <v>309</v>
      </c>
      <c r="D2023" t="s">
        <v>1037</v>
      </c>
      <c r="E2023" t="s">
        <v>1198</v>
      </c>
      <c r="F2023" t="s">
        <v>89</v>
      </c>
      <c r="G2023">
        <v>1</v>
      </c>
      <c r="I2023" t="s">
        <v>1038</v>
      </c>
      <c r="J2023" t="s">
        <v>1039</v>
      </c>
      <c r="L2023" t="str">
        <f t="shared" si="961"/>
        <v>StationRemarks</v>
      </c>
      <c r="M2023" t="str">
        <f t="shared" si="962"/>
        <v>station</v>
      </c>
      <c r="N2023" t="str">
        <f t="shared" si="963"/>
        <v>Location</v>
      </c>
      <c r="O2023" t="str">
        <f t="shared" si="964"/>
        <v/>
      </c>
      <c r="P2023" t="str">
        <f t="shared" si="965"/>
        <v/>
      </c>
      <c r="Q2023" t="str">
        <f t="shared" si="966"/>
        <v>Object</v>
      </c>
      <c r="R2023" t="str">
        <f t="shared" si="967"/>
        <v/>
      </c>
      <c r="S2023" t="str">
        <f t="shared" si="968"/>
        <v/>
      </c>
      <c r="T2023" t="str">
        <f t="shared" si="969"/>
        <v/>
      </c>
      <c r="U2023" t="str">
        <f t="shared" si="970"/>
        <v/>
      </c>
      <c r="V2023" t="str">
        <f t="shared" si="971"/>
        <v/>
      </c>
      <c r="W2023" t="str">
        <f>IF($A2023="Implicit","",COUNTIFS($C$8:C2023,C2023,$A$8:A2023,"Explicit"))</f>
        <v/>
      </c>
      <c r="X2023" t="str">
        <f t="shared" si="972"/>
        <v/>
      </c>
      <c r="Y2023" t="str">
        <f t="shared" si="973"/>
        <v/>
      </c>
      <c r="Z2023" t="str">
        <f t="shared" si="974"/>
        <v/>
      </c>
      <c r="AA2023" t="str">
        <f t="shared" si="975"/>
        <v/>
      </c>
      <c r="AB2023" t="str">
        <f t="shared" si="976"/>
        <v/>
      </c>
      <c r="AC2023" t="str">
        <f t="shared" si="977"/>
        <v/>
      </c>
      <c r="AD2023" t="str">
        <f t="shared" si="978"/>
        <v/>
      </c>
      <c r="AE2023" t="str">
        <f t="shared" si="979"/>
        <v/>
      </c>
      <c r="AF2023" t="str">
        <f t="shared" si="980"/>
        <v/>
      </c>
      <c r="AG2023" t="str">
        <f t="shared" si="981"/>
        <v>"Embedded.StationRemarks"</v>
      </c>
      <c r="AH2023" t="str">
        <f t="shared" si="982"/>
        <v>"station"</v>
      </c>
      <c r="AI2023" t="str">
        <f t="shared" si="983"/>
        <v>"Common.Location"</v>
      </c>
      <c r="AJ2023" t="str">
        <f t="shared" si="984"/>
        <v>""</v>
      </c>
      <c r="AK2023" t="str">
        <f t="shared" si="985"/>
        <v>"hasOne"</v>
      </c>
      <c r="AL2023" t="str">
        <f t="shared" si="986"/>
        <v>"Embedded.StationRemarks","station","Common.Location","","hasOne"</v>
      </c>
      <c r="AN2023">
        <f>COUNTIF(View_conceptual!G:G,L2023)</f>
        <v>0</v>
      </c>
      <c r="AO2023">
        <f>COUNTIF(View_conceptual!H:H,L2023)+COUNTIF(View_conceptual!I:I,N2023)</f>
        <v>0</v>
      </c>
      <c r="AQ2023" t="str">
        <f t="shared" si="987"/>
        <v/>
      </c>
      <c r="AR2023" t="str">
        <f t="shared" si="988"/>
        <v/>
      </c>
      <c r="AT2023">
        <f>COUNTIF(View_full!G:G,L2023)</f>
        <v>1</v>
      </c>
      <c r="AU2023">
        <f>COUNTIF(View_full!H:H,L2023)+COUNTIF(View_full!I:I,N2023)</f>
        <v>0</v>
      </c>
      <c r="AV2023">
        <f>COUNTIFS(Property_Manual!$A$2:$A$1206,Raw!L2023,Property_Manual!$B$2:$B$1206,Raw!M2023,Property_Manual!$C$2:$C$1206,Raw!N2023,Property_Manual!$D$2:$D$1206,Raw!O2023,Property_Manual!$F$2:$F$1206,"x")</f>
        <v>0</v>
      </c>
      <c r="AW2023" t="str">
        <f t="shared" si="989"/>
        <v/>
      </c>
      <c r="AX2023" t="str">
        <f t="shared" si="990"/>
        <v/>
      </c>
      <c r="AY2023" t="str">
        <f t="shared" si="991"/>
        <v/>
      </c>
    </row>
    <row r="2024" spans="1:51" x14ac:dyDescent="0.2">
      <c r="A2024" t="s">
        <v>1254</v>
      </c>
      <c r="B2024" t="s">
        <v>49</v>
      </c>
      <c r="C2024" t="s">
        <v>309</v>
      </c>
      <c r="D2024" t="s">
        <v>1040</v>
      </c>
      <c r="F2024" t="s">
        <v>6</v>
      </c>
      <c r="G2024">
        <v>1</v>
      </c>
      <c r="I2024" t="s">
        <v>1038</v>
      </c>
      <c r="J2024" t="s">
        <v>1041</v>
      </c>
      <c r="L2024" t="str">
        <f t="shared" si="961"/>
        <v>StationRemarks</v>
      </c>
      <c r="M2024" t="str">
        <f t="shared" si="962"/>
        <v>remarksText</v>
      </c>
      <c r="N2024" t="str">
        <f t="shared" si="963"/>
        <v>string</v>
      </c>
      <c r="O2024" t="str">
        <f t="shared" si="964"/>
        <v/>
      </c>
      <c r="P2024" t="str">
        <f t="shared" si="965"/>
        <v/>
      </c>
      <c r="Q2024" t="str">
        <f t="shared" si="966"/>
        <v>Object</v>
      </c>
      <c r="R2024" t="str">
        <f t="shared" si="967"/>
        <v>"Embedded"</v>
      </c>
      <c r="S2024" t="str">
        <f t="shared" si="968"/>
        <v>"StationRemarks"</v>
      </c>
      <c r="T2024" t="str">
        <f t="shared" si="969"/>
        <v>"remarksText"</v>
      </c>
      <c r="U2024" t="str">
        <f t="shared" si="970"/>
        <v>""</v>
      </c>
      <c r="V2024" t="str">
        <f t="shared" si="971"/>
        <v>"string"</v>
      </c>
      <c r="W2024">
        <f>IF($A2024="Implicit","",COUNTIFS($C$8:C2024,C2024,$A$8:A2024,"Explicit"))</f>
        <v>2</v>
      </c>
      <c r="X2024" t="str">
        <f t="shared" si="972"/>
        <v>"StationRemarks details"</v>
      </c>
      <c r="Y2024" t="str">
        <f t="shared" si="973"/>
        <v>"Details of the remarks; mandatory"</v>
      </c>
      <c r="Z2024" t="str">
        <f t="shared" si="974"/>
        <v>"false"</v>
      </c>
      <c r="AA2024" t="str">
        <f t="shared" si="975"/>
        <v>"false"</v>
      </c>
      <c r="AB2024" t="str">
        <f t="shared" si="976"/>
        <v>""</v>
      </c>
      <c r="AC2024" t="str">
        <f t="shared" si="977"/>
        <v>"https://onerecord.iata.org/ns/cargo#StationRemarks"</v>
      </c>
      <c r="AD2024" t="str">
        <f t="shared" si="978"/>
        <v>"https://onerecord.iata.org/ns/cargo#remarksText"</v>
      </c>
      <c r="AE2024" t="str">
        <f t="shared" si="979"/>
        <v>"http://www.w3.org/2001/XMLSchema#string"</v>
      </c>
      <c r="AF2024" t="str">
        <f t="shared" si="980"/>
        <v>"Embedded","StationRemarks","remarksText","","string",2,"StationRemarks details","Details of the remarks; mandatory","false","false","","https://onerecord.iata.org/ns/cargo#StationRemarks","https://onerecord.iata.org/ns/cargo#remarksText","http://www.w3.org/2001/XMLSchema#string"</v>
      </c>
      <c r="AG2024" t="str">
        <f t="shared" si="981"/>
        <v>"Embedded.StationRemarks"</v>
      </c>
      <c r="AH2024" t="str">
        <f t="shared" si="982"/>
        <v>"remarksText"</v>
      </c>
      <c r="AI2024" t="str">
        <f t="shared" si="983"/>
        <v>".string"</v>
      </c>
      <c r="AJ2024" t="str">
        <f t="shared" si="984"/>
        <v>""</v>
      </c>
      <c r="AK2024" t="str">
        <f t="shared" si="985"/>
        <v>"hasOne"</v>
      </c>
      <c r="AL2024" t="str">
        <f t="shared" si="986"/>
        <v>"Embedded.StationRemarks","remarksText",".string","","hasOne"</v>
      </c>
      <c r="AN2024">
        <f>COUNTIF(View_conceptual!G:G,L2024)</f>
        <v>0</v>
      </c>
      <c r="AO2024">
        <f>COUNTIF(View_conceptual!H:H,L2024)+COUNTIF(View_conceptual!I:I,N2024)</f>
        <v>0</v>
      </c>
      <c r="AQ2024" t="str">
        <f t="shared" si="987"/>
        <v/>
      </c>
      <c r="AR2024" t="str">
        <f t="shared" si="988"/>
        <v/>
      </c>
      <c r="AT2024">
        <f>COUNTIF(View_full!G:G,L2024)</f>
        <v>1</v>
      </c>
      <c r="AU2024">
        <f>COUNTIF(View_full!H:H,L2024)+COUNTIF(View_full!I:I,N2024)</f>
        <v>0</v>
      </c>
      <c r="AV2024">
        <f>COUNTIFS(Property_Manual!$A$2:$A$1206,Raw!L2024,Property_Manual!$B$2:$B$1206,Raw!M2024,Property_Manual!$C$2:$C$1206,Raw!N2024,Property_Manual!$D$2:$D$1206,Raw!O2024,Property_Manual!$F$2:$F$1206,"x")</f>
        <v>0</v>
      </c>
      <c r="AW2024" t="str">
        <f t="shared" si="989"/>
        <v>"Embedded","StationRemarks","remarksText","","string",2,"StationRemarks details","Details of the remarks; mandatory","false","false","","https://onerecord.iata.org/ns/cargo#StationRemarks","https://onerecord.iata.org/ns/cargo#remarksText","http://www.w3.org/2001/XMLSchema#string"</v>
      </c>
      <c r="AX2024" t="str">
        <f t="shared" si="990"/>
        <v/>
      </c>
      <c r="AY2024" t="str">
        <f t="shared" si="991"/>
        <v/>
      </c>
    </row>
    <row r="2025" spans="1:51" x14ac:dyDescent="0.2">
      <c r="A2025" t="s">
        <v>1254</v>
      </c>
      <c r="B2025" t="s">
        <v>1210</v>
      </c>
      <c r="C2025" t="s">
        <v>1134</v>
      </c>
      <c r="D2025" t="s">
        <v>22</v>
      </c>
      <c r="E2025" t="s">
        <v>1209</v>
      </c>
      <c r="F2025" t="s">
        <v>23</v>
      </c>
      <c r="H2025" t="s">
        <v>426</v>
      </c>
      <c r="I2025" t="s">
        <v>1135</v>
      </c>
      <c r="J2025" t="s">
        <v>25</v>
      </c>
      <c r="L2025" t="str">
        <f t="shared" si="961"/>
        <v>Storage</v>
      </c>
      <c r="M2025" t="str">
        <f t="shared" si="962"/>
        <v>checkActions</v>
      </c>
      <c r="N2025" t="str">
        <f t="shared" si="963"/>
        <v>Check</v>
      </c>
      <c r="O2025" t="str">
        <f t="shared" si="964"/>
        <v>servedActivity</v>
      </c>
      <c r="P2025" t="str">
        <f t="shared" si="965"/>
        <v/>
      </c>
      <c r="Q2025" t="str">
        <f t="shared" si="966"/>
        <v>Object</v>
      </c>
      <c r="R2025" t="str">
        <f t="shared" si="967"/>
        <v>"Activity"</v>
      </c>
      <c r="S2025" t="str">
        <f t="shared" si="968"/>
        <v>"Storage"</v>
      </c>
      <c r="T2025" t="str">
        <f t="shared" si="969"/>
        <v>"checkActions"</v>
      </c>
      <c r="U2025" t="str">
        <f t="shared" si="970"/>
        <v>"Action"</v>
      </c>
      <c r="V2025" t="str">
        <f t="shared" si="971"/>
        <v>"Check"</v>
      </c>
      <c r="W2025">
        <f>IF($A2025="Implicit","",COUNTIFS($C$8:C2025,C2025,$A$8:A2025,"Explicit"))</f>
        <v>1</v>
      </c>
      <c r="X2025" t="str">
        <f t="shared" si="972"/>
        <v>"Activity to describe storing processes"</v>
      </c>
      <c r="Y2025" t="str">
        <f t="shared" si="973"/>
        <v>"References to CheckActions performed for the Activity"</v>
      </c>
      <c r="Z2025" t="str">
        <f t="shared" si="974"/>
        <v>"true"</v>
      </c>
      <c r="AA2025" t="str">
        <f t="shared" si="975"/>
        <v>"false"</v>
      </c>
      <c r="AB2025" t="str">
        <f t="shared" si="976"/>
        <v>""</v>
      </c>
      <c r="AC2025" t="str">
        <f t="shared" si="977"/>
        <v>"https://onerecord.iata.org/ns/cargo#Storage"</v>
      </c>
      <c r="AD2025" t="str">
        <f t="shared" si="978"/>
        <v>"https://onerecord.iata.org/ns/cargo#checkActions"</v>
      </c>
      <c r="AE2025" t="str">
        <f t="shared" si="979"/>
        <v>"https://onerecord.iata.org/ns/cargo#Check"</v>
      </c>
      <c r="AF2025" t="str">
        <f t="shared" si="980"/>
        <v>"Activity","Storage","checkActions","Action","Check",1,"Activity to describe storing processes","References to CheckActions performed for the Activity","true","false","","https://onerecord.iata.org/ns/cargo#Storage","https://onerecord.iata.org/ns/cargo#checkActions","https://onerecord.iata.org/ns/cargo#Check"</v>
      </c>
      <c r="AG2025" t="str">
        <f t="shared" si="981"/>
        <v>"Activity.Storage"</v>
      </c>
      <c r="AH2025" t="str">
        <f t="shared" si="982"/>
        <v>"checkActions"</v>
      </c>
      <c r="AI2025" t="str">
        <f t="shared" si="983"/>
        <v>"Action.Check"</v>
      </c>
      <c r="AJ2025" t="str">
        <f t="shared" si="984"/>
        <v>"servedActivity"</v>
      </c>
      <c r="AK2025" t="str">
        <f t="shared" si="985"/>
        <v>"hasMany"</v>
      </c>
      <c r="AL2025" t="str">
        <f t="shared" si="986"/>
        <v>"Activity.Storage","checkActions","Action.Check","servedActivity","hasMany"</v>
      </c>
      <c r="AN2025">
        <f>COUNTIF(View_conceptual!G:G,L2025)</f>
        <v>0</v>
      </c>
      <c r="AO2025">
        <f>COUNTIF(View_conceptual!H:H,L2025)+COUNTIF(View_conceptual!I:I,N2025)</f>
        <v>0</v>
      </c>
      <c r="AQ2025" t="str">
        <f t="shared" si="987"/>
        <v/>
      </c>
      <c r="AR2025" t="str">
        <f t="shared" si="988"/>
        <v/>
      </c>
      <c r="AT2025">
        <f>COUNTIF(View_full!G:G,L2025)</f>
        <v>1</v>
      </c>
      <c r="AU2025">
        <f>COUNTIF(View_full!H:H,L2025)+COUNTIF(View_full!I:I,N2025)</f>
        <v>1</v>
      </c>
      <c r="AV2025">
        <f>COUNTIFS(Property_Manual!$A$2:$A$1206,Raw!L2025,Property_Manual!$B$2:$B$1206,Raw!M2025,Property_Manual!$C$2:$C$1206,Raw!N2025,Property_Manual!$D$2:$D$1206,Raw!O2025,Property_Manual!$F$2:$F$1206,"x")</f>
        <v>0</v>
      </c>
      <c r="AW2025" t="str">
        <f t="shared" si="989"/>
        <v>"Activity","Storage","checkActions","Action","Check",1,"Activity to describe storing processes","References to CheckActions performed for the Activity","true","false","","https://onerecord.iata.org/ns/cargo#Storage","https://onerecord.iata.org/ns/cargo#checkActions","https://onerecord.iata.org/ns/cargo#Check"</v>
      </c>
      <c r="AX2025" t="str">
        <f t="shared" si="990"/>
        <v/>
      </c>
      <c r="AY2025" t="str">
        <f t="shared" si="991"/>
        <v/>
      </c>
    </row>
    <row r="2026" spans="1:51" x14ac:dyDescent="0.2">
      <c r="A2026" t="s">
        <v>1254</v>
      </c>
      <c r="B2026" t="s">
        <v>1210</v>
      </c>
      <c r="C2026" t="s">
        <v>1134</v>
      </c>
      <c r="D2026" t="s">
        <v>32</v>
      </c>
      <c r="E2026" t="s">
        <v>3</v>
      </c>
      <c r="F2026" t="s">
        <v>33</v>
      </c>
      <c r="G2026">
        <v>1</v>
      </c>
      <c r="I2026" t="s">
        <v>1135</v>
      </c>
      <c r="J2026" t="s">
        <v>34</v>
      </c>
      <c r="L2026" t="str">
        <f t="shared" si="961"/>
        <v>Storage</v>
      </c>
      <c r="M2026" t="str">
        <f t="shared" si="962"/>
        <v>executionStatus</v>
      </c>
      <c r="N2026" t="str">
        <f t="shared" si="963"/>
        <v>ExecutionStatus</v>
      </c>
      <c r="O2026" t="str">
        <f t="shared" si="964"/>
        <v/>
      </c>
      <c r="P2026" t="str">
        <f t="shared" si="965"/>
        <v/>
      </c>
      <c r="Q2026" t="str">
        <f t="shared" si="966"/>
        <v>Object</v>
      </c>
      <c r="R2026" t="str">
        <f t="shared" si="967"/>
        <v>"Activity"</v>
      </c>
      <c r="S2026" t="str">
        <f t="shared" si="968"/>
        <v>"Storage"</v>
      </c>
      <c r="T2026" t="str">
        <f t="shared" si="969"/>
        <v>"executionStatus"</v>
      </c>
      <c r="U2026" t="str">
        <f t="shared" si="970"/>
        <v>"Enum"</v>
      </c>
      <c r="V2026" t="str">
        <f t="shared" si="971"/>
        <v>"ExecutionStatus"</v>
      </c>
      <c r="W2026">
        <f>IF($A2026="Implicit","",COUNTIFS($C$8:C2026,C2026,$A$8:A2026,"Explicit"))</f>
        <v>2</v>
      </c>
      <c r="X2026" t="str">
        <f t="shared" si="972"/>
        <v>"Activity to describe storing processes"</v>
      </c>
      <c r="Y2026" t="str">
        <f t="shared" si="973"/>
        <v>"Enum stating the status of the Activity"</v>
      </c>
      <c r="Z2026" t="str">
        <f t="shared" si="974"/>
        <v>"false"</v>
      </c>
      <c r="AA2026" t="str">
        <f t="shared" si="975"/>
        <v>"true"</v>
      </c>
      <c r="AB2026" t="str">
        <f t="shared" si="976"/>
        <v>""</v>
      </c>
      <c r="AC2026" t="str">
        <f t="shared" si="977"/>
        <v>"https://onerecord.iata.org/ns/cargo#Storage"</v>
      </c>
      <c r="AD2026" t="str">
        <f t="shared" si="978"/>
        <v>"https://onerecord.iata.org/ns/cargo#executionStatus"</v>
      </c>
      <c r="AE2026" t="str">
        <f t="shared" si="979"/>
        <v>"https://onerecord.iata.org/ns/cargo#ExecutionStatus"</v>
      </c>
      <c r="AF2026" t="str">
        <f t="shared" si="980"/>
        <v>"Activity","Storage","executionStatus","Enum","ExecutionStatus",2,"Activity to describe storing processes","Enum stating the status of the Activity","false","true","","https://onerecord.iata.org/ns/cargo#Storage","https://onerecord.iata.org/ns/cargo#executionStatus","https://onerecord.iata.org/ns/cargo#ExecutionStatus"</v>
      </c>
      <c r="AG2026" t="str">
        <f t="shared" si="981"/>
        <v>"Activity.Storage"</v>
      </c>
      <c r="AH2026" t="str">
        <f t="shared" si="982"/>
        <v>"executionStatus"</v>
      </c>
      <c r="AI2026" t="str">
        <f t="shared" si="983"/>
        <v>"Enum.ExecutionStatus"</v>
      </c>
      <c r="AJ2026" t="str">
        <f t="shared" si="984"/>
        <v>""</v>
      </c>
      <c r="AK2026" t="str">
        <f t="shared" si="985"/>
        <v>"hasOne"</v>
      </c>
      <c r="AL2026" t="str">
        <f t="shared" si="986"/>
        <v>"Activity.Storage","executionStatus","Enum.ExecutionStatus","","hasOne"</v>
      </c>
      <c r="AN2026">
        <f>COUNTIF(View_conceptual!G:G,L2026)</f>
        <v>0</v>
      </c>
      <c r="AO2026">
        <f>COUNTIF(View_conceptual!H:H,L2026)+COUNTIF(View_conceptual!I:I,N2026)</f>
        <v>0</v>
      </c>
      <c r="AQ2026" t="str">
        <f t="shared" si="987"/>
        <v/>
      </c>
      <c r="AR2026" t="str">
        <f t="shared" si="988"/>
        <v/>
      </c>
      <c r="AT2026">
        <f>COUNTIF(View_full!G:G,L2026)</f>
        <v>1</v>
      </c>
      <c r="AU2026">
        <f>COUNTIF(View_full!H:H,L2026)+COUNTIF(View_full!I:I,N2026)</f>
        <v>1</v>
      </c>
      <c r="AV2026">
        <f>COUNTIFS(Property_Manual!$A$2:$A$1206,Raw!L2026,Property_Manual!$B$2:$B$1206,Raw!M2026,Property_Manual!$C$2:$C$1206,Raw!N2026,Property_Manual!$D$2:$D$1206,Raw!O2026,Property_Manual!$F$2:$F$1206,"x")</f>
        <v>0</v>
      </c>
      <c r="AW2026" t="str">
        <f t="shared" si="989"/>
        <v>"Activity","Storage","executionStatus","Enum","ExecutionStatus",2,"Activity to describe storing processes","Enum stating the status of the Activity","false","true","","https://onerecord.iata.org/ns/cargo#Storage","https://onerecord.iata.org/ns/cargo#executionStatus","https://onerecord.iata.org/ns/cargo#ExecutionStatus"</v>
      </c>
      <c r="AX2026" t="str">
        <f t="shared" si="990"/>
        <v/>
      </c>
      <c r="AY2026" t="str">
        <f t="shared" si="991"/>
        <v/>
      </c>
    </row>
    <row r="2027" spans="1:51" x14ac:dyDescent="0.2">
      <c r="A2027" t="s">
        <v>1254</v>
      </c>
      <c r="B2027" t="s">
        <v>1210</v>
      </c>
      <c r="C2027" t="s">
        <v>1134</v>
      </c>
      <c r="D2027" t="s">
        <v>38</v>
      </c>
      <c r="E2027" t="s">
        <v>1209</v>
      </c>
      <c r="F2027" t="s">
        <v>23</v>
      </c>
      <c r="H2027" t="s">
        <v>415</v>
      </c>
      <c r="I2027" t="s">
        <v>1135</v>
      </c>
      <c r="J2027" t="s">
        <v>39</v>
      </c>
      <c r="L2027" t="str">
        <f t="shared" si="961"/>
        <v>Storage</v>
      </c>
      <c r="M2027" t="str">
        <f t="shared" si="962"/>
        <v>checks</v>
      </c>
      <c r="N2027" t="str">
        <f t="shared" si="963"/>
        <v>Check</v>
      </c>
      <c r="O2027" t="str">
        <f t="shared" si="964"/>
        <v>checkedObject</v>
      </c>
      <c r="P2027" t="str">
        <f t="shared" si="965"/>
        <v/>
      </c>
      <c r="Q2027" t="str">
        <f t="shared" si="966"/>
        <v>Object</v>
      </c>
      <c r="R2027" t="str">
        <f t="shared" si="967"/>
        <v>"Activity"</v>
      </c>
      <c r="S2027" t="str">
        <f t="shared" si="968"/>
        <v>"Storage"</v>
      </c>
      <c r="T2027" t="str">
        <f t="shared" si="969"/>
        <v>"checks"</v>
      </c>
      <c r="U2027" t="str">
        <f t="shared" si="970"/>
        <v>"Action"</v>
      </c>
      <c r="V2027" t="str">
        <f t="shared" si="971"/>
        <v>"Check"</v>
      </c>
      <c r="W2027">
        <f>IF($A2027="Implicit","",COUNTIFS($C$8:C2027,C2027,$A$8:A2027,"Explicit"))</f>
        <v>3</v>
      </c>
      <c r="X2027" t="str">
        <f t="shared" si="972"/>
        <v>"Activity to describe storing processes"</v>
      </c>
      <c r="Y2027" t="str">
        <f t="shared" si="973"/>
        <v>"References to the CheckActions performed on the object"</v>
      </c>
      <c r="Z2027" t="str">
        <f t="shared" si="974"/>
        <v>"true"</v>
      </c>
      <c r="AA2027" t="str">
        <f t="shared" si="975"/>
        <v>"false"</v>
      </c>
      <c r="AB2027" t="str">
        <f t="shared" si="976"/>
        <v>""</v>
      </c>
      <c r="AC2027" t="str">
        <f t="shared" si="977"/>
        <v>"https://onerecord.iata.org/ns/cargo#Storage"</v>
      </c>
      <c r="AD2027" t="str">
        <f t="shared" si="978"/>
        <v>"https://onerecord.iata.org/ns/cargo#checks"</v>
      </c>
      <c r="AE2027" t="str">
        <f t="shared" si="979"/>
        <v>"https://onerecord.iata.org/ns/cargo#Check"</v>
      </c>
      <c r="AF2027" t="str">
        <f t="shared" si="980"/>
        <v>"Activity","Storage","checks","Action","Check",3,"Activity to describe storing processes","References to the CheckActions performed on the object","true","false","","https://onerecord.iata.org/ns/cargo#Storage","https://onerecord.iata.org/ns/cargo#checks","https://onerecord.iata.org/ns/cargo#Check"</v>
      </c>
      <c r="AG2027" t="str">
        <f t="shared" si="981"/>
        <v>"Activity.Storage"</v>
      </c>
      <c r="AH2027" t="str">
        <f t="shared" si="982"/>
        <v>"checks"</v>
      </c>
      <c r="AI2027" t="str">
        <f t="shared" si="983"/>
        <v>"Action.Check"</v>
      </c>
      <c r="AJ2027" t="str">
        <f t="shared" si="984"/>
        <v>"checkedObject"</v>
      </c>
      <c r="AK2027" t="str">
        <f t="shared" si="985"/>
        <v>"hasMany"</v>
      </c>
      <c r="AL2027" t="str">
        <f t="shared" si="986"/>
        <v>"Activity.Storage","checks","Action.Check","checkedObject","hasMany"</v>
      </c>
      <c r="AN2027">
        <f>COUNTIF(View_conceptual!G:G,L2027)</f>
        <v>0</v>
      </c>
      <c r="AO2027">
        <f>COUNTIF(View_conceptual!H:H,L2027)+COUNTIF(View_conceptual!I:I,N2027)</f>
        <v>0</v>
      </c>
      <c r="AQ2027" t="str">
        <f t="shared" si="987"/>
        <v/>
      </c>
      <c r="AR2027" t="str">
        <f t="shared" si="988"/>
        <v/>
      </c>
      <c r="AT2027">
        <f>COUNTIF(View_full!G:G,L2027)</f>
        <v>1</v>
      </c>
      <c r="AU2027">
        <f>COUNTIF(View_full!H:H,L2027)+COUNTIF(View_full!I:I,N2027)</f>
        <v>1</v>
      </c>
      <c r="AV2027">
        <f>COUNTIFS(Property_Manual!$A$2:$A$1206,Raw!L2027,Property_Manual!$B$2:$B$1206,Raw!M2027,Property_Manual!$C$2:$C$1206,Raw!N2027,Property_Manual!$D$2:$D$1206,Raw!O2027,Property_Manual!$F$2:$F$1206,"x")</f>
        <v>0</v>
      </c>
      <c r="AW2027" t="str">
        <f t="shared" si="989"/>
        <v>"Activity","Storage","checks","Action","Check",3,"Activity to describe storing processes","References to the CheckActions performed on the object","true","false","","https://onerecord.iata.org/ns/cargo#Storage","https://onerecord.iata.org/ns/cargo#checks","https://onerecord.iata.org/ns/cargo#Check"</v>
      </c>
      <c r="AX2027" t="str">
        <f t="shared" si="990"/>
        <v/>
      </c>
      <c r="AY2027" t="str">
        <f t="shared" si="991"/>
        <v/>
      </c>
    </row>
    <row r="2028" spans="1:51" x14ac:dyDescent="0.2">
      <c r="A2028" t="s">
        <v>1254</v>
      </c>
      <c r="B2028" t="s">
        <v>1210</v>
      </c>
      <c r="C2028" t="s">
        <v>1134</v>
      </c>
      <c r="D2028" t="s">
        <v>43</v>
      </c>
      <c r="E2028" t="s">
        <v>1198</v>
      </c>
      <c r="F2028" t="s">
        <v>44</v>
      </c>
      <c r="H2028" t="s">
        <v>654</v>
      </c>
      <c r="I2028" t="s">
        <v>1135</v>
      </c>
      <c r="J2028" t="s">
        <v>45</v>
      </c>
      <c r="L2028" t="str">
        <f t="shared" si="961"/>
        <v>Storage</v>
      </c>
      <c r="M2028" t="str">
        <f t="shared" si="962"/>
        <v>externalReferences</v>
      </c>
      <c r="N2028" t="str">
        <f t="shared" si="963"/>
        <v>ExternalReference</v>
      </c>
      <c r="O2028" t="str">
        <f t="shared" si="964"/>
        <v>referenceForObjects</v>
      </c>
      <c r="P2028" t="str">
        <f t="shared" si="965"/>
        <v/>
      </c>
      <c r="Q2028" t="str">
        <f t="shared" si="966"/>
        <v>Object</v>
      </c>
      <c r="R2028" t="str">
        <f t="shared" si="967"/>
        <v>"Activity"</v>
      </c>
      <c r="S2028" t="str">
        <f t="shared" si="968"/>
        <v>"Storage"</v>
      </c>
      <c r="T2028" t="str">
        <f t="shared" si="969"/>
        <v>"externalReferences"</v>
      </c>
      <c r="U2028" t="str">
        <f t="shared" si="970"/>
        <v>"Common"</v>
      </c>
      <c r="V2028" t="str">
        <f t="shared" si="971"/>
        <v>"ExternalReference"</v>
      </c>
      <c r="W2028">
        <f>IF($A2028="Implicit","",COUNTIFS($C$8:C2028,C2028,$A$8:A2028,"Explicit"))</f>
        <v>4</v>
      </c>
      <c r="X2028" t="str">
        <f t="shared" si="972"/>
        <v>"Activity to describe storing processes"</v>
      </c>
      <c r="Y2028" t="str">
        <f t="shared" si="973"/>
        <v>"References to all associated ExternalReferences"</v>
      </c>
      <c r="Z2028" t="str">
        <f t="shared" si="974"/>
        <v>"true"</v>
      </c>
      <c r="AA2028" t="str">
        <f t="shared" si="975"/>
        <v>"false"</v>
      </c>
      <c r="AB2028" t="str">
        <f t="shared" si="976"/>
        <v>""</v>
      </c>
      <c r="AC2028" t="str">
        <f t="shared" si="977"/>
        <v>"https://onerecord.iata.org/ns/cargo#Storage"</v>
      </c>
      <c r="AD2028" t="str">
        <f t="shared" si="978"/>
        <v>"https://onerecord.iata.org/ns/cargo#externalReferences"</v>
      </c>
      <c r="AE2028" t="str">
        <f t="shared" si="979"/>
        <v>"https://onerecord.iata.org/ns/cargo#ExternalReference"</v>
      </c>
      <c r="AF2028" t="str">
        <f t="shared" si="980"/>
        <v>"Activity","Storage","externalReferences","Common","ExternalReference",4,"Activity to describe storing processes","References to all associated ExternalReferences","true","false","","https://onerecord.iata.org/ns/cargo#Storage","https://onerecord.iata.org/ns/cargo#externalReferences","https://onerecord.iata.org/ns/cargo#ExternalReference"</v>
      </c>
      <c r="AG2028" t="str">
        <f t="shared" si="981"/>
        <v>"Activity.Storage"</v>
      </c>
      <c r="AH2028" t="str">
        <f t="shared" si="982"/>
        <v>"externalReferences"</v>
      </c>
      <c r="AI2028" t="str">
        <f t="shared" si="983"/>
        <v>"Common.ExternalReference"</v>
      </c>
      <c r="AJ2028" t="str">
        <f t="shared" si="984"/>
        <v>"referenceForObjects"</v>
      </c>
      <c r="AK2028" t="str">
        <f t="shared" si="985"/>
        <v>"hasMany"</v>
      </c>
      <c r="AL2028" t="str">
        <f t="shared" si="986"/>
        <v>"Activity.Storage","externalReferences","Common.ExternalReference","referenceForObjects","hasMany"</v>
      </c>
      <c r="AN2028">
        <f>COUNTIF(View_conceptual!G:G,L2028)</f>
        <v>0</v>
      </c>
      <c r="AO2028">
        <f>COUNTIF(View_conceptual!H:H,L2028)+COUNTIF(View_conceptual!I:I,N2028)</f>
        <v>0</v>
      </c>
      <c r="AQ2028" t="str">
        <f t="shared" si="987"/>
        <v/>
      </c>
      <c r="AR2028" t="str">
        <f t="shared" si="988"/>
        <v/>
      </c>
      <c r="AT2028">
        <f>COUNTIF(View_full!G:G,L2028)</f>
        <v>1</v>
      </c>
      <c r="AU2028">
        <f>COUNTIF(View_full!H:H,L2028)+COUNTIF(View_full!I:I,N2028)</f>
        <v>1</v>
      </c>
      <c r="AV2028">
        <f>COUNTIFS(Property_Manual!$A$2:$A$1206,Raw!L2028,Property_Manual!$B$2:$B$1206,Raw!M2028,Property_Manual!$C$2:$C$1206,Raw!N2028,Property_Manual!$D$2:$D$1206,Raw!O2028,Property_Manual!$F$2:$F$1206,"x")</f>
        <v>0</v>
      </c>
      <c r="AW2028" t="str">
        <f t="shared" si="989"/>
        <v>"Activity","Storage","externalReferences","Common","ExternalReference",4,"Activity to describe storing processes","References to all associated ExternalReferences","true","false","","https://onerecord.iata.org/ns/cargo#Storage","https://onerecord.iata.org/ns/cargo#externalReferences","https://onerecord.iata.org/ns/cargo#ExternalReference"</v>
      </c>
      <c r="AX2028" t="str">
        <f t="shared" si="990"/>
        <v/>
      </c>
      <c r="AY2028" t="str">
        <f t="shared" si="991"/>
        <v/>
      </c>
    </row>
    <row r="2029" spans="1:51" x14ac:dyDescent="0.2">
      <c r="A2029" t="s">
        <v>1254</v>
      </c>
      <c r="B2029" t="s">
        <v>1210</v>
      </c>
      <c r="C2029" t="s">
        <v>1134</v>
      </c>
      <c r="D2029" t="s">
        <v>1136</v>
      </c>
      <c r="E2029" t="s">
        <v>1209</v>
      </c>
      <c r="F2029" t="s">
        <v>1043</v>
      </c>
      <c r="H2029" t="s">
        <v>426</v>
      </c>
      <c r="I2029" t="s">
        <v>1135</v>
      </c>
      <c r="J2029" t="s">
        <v>1137</v>
      </c>
      <c r="L2029" t="str">
        <f t="shared" si="961"/>
        <v>Storage</v>
      </c>
      <c r="M2029" t="str">
        <f t="shared" si="962"/>
        <v>storingActions</v>
      </c>
      <c r="N2029" t="str">
        <f t="shared" si="963"/>
        <v>Storing</v>
      </c>
      <c r="O2029" t="str">
        <f t="shared" si="964"/>
        <v>servedActivity</v>
      </c>
      <c r="P2029" t="str">
        <f t="shared" si="965"/>
        <v/>
      </c>
      <c r="Q2029" t="str">
        <f t="shared" si="966"/>
        <v>Object</v>
      </c>
      <c r="R2029" t="str">
        <f t="shared" si="967"/>
        <v>"Activity"</v>
      </c>
      <c r="S2029" t="str">
        <f t="shared" si="968"/>
        <v>"Storage"</v>
      </c>
      <c r="T2029" t="str">
        <f t="shared" si="969"/>
        <v>"storingActions"</v>
      </c>
      <c r="U2029" t="str">
        <f t="shared" si="970"/>
        <v>"Action"</v>
      </c>
      <c r="V2029" t="str">
        <f t="shared" si="971"/>
        <v>"Storing"</v>
      </c>
      <c r="W2029">
        <f>IF($A2029="Implicit","",COUNTIFS($C$8:C2029,C2029,$A$8:A2029,"Explicit"))</f>
        <v>5</v>
      </c>
      <c r="X2029" t="str">
        <f t="shared" si="972"/>
        <v>"Activity to describe storing processes"</v>
      </c>
      <c r="Y2029" t="str">
        <f t="shared" si="973"/>
        <v>"References to all StoringActions performed for the Storing Activity"</v>
      </c>
      <c r="Z2029" t="str">
        <f t="shared" si="974"/>
        <v>"true"</v>
      </c>
      <c r="AA2029" t="str">
        <f t="shared" si="975"/>
        <v>"false"</v>
      </c>
      <c r="AB2029" t="str">
        <f t="shared" si="976"/>
        <v>""</v>
      </c>
      <c r="AC2029" t="str">
        <f t="shared" si="977"/>
        <v>"https://onerecord.iata.org/ns/cargo#Storage"</v>
      </c>
      <c r="AD2029" t="str">
        <f t="shared" si="978"/>
        <v>"https://onerecord.iata.org/ns/cargo#storingActions"</v>
      </c>
      <c r="AE2029" t="str">
        <f t="shared" si="979"/>
        <v>"https://onerecord.iata.org/ns/cargo#Storing"</v>
      </c>
      <c r="AF2029" t="str">
        <f t="shared" si="980"/>
        <v>"Activity","Storage","storingActions","Action","Storing",5,"Activity to describe storing processes","References to all StoringActions performed for the Storing Activity","true","false","","https://onerecord.iata.org/ns/cargo#Storage","https://onerecord.iata.org/ns/cargo#storingActions","https://onerecord.iata.org/ns/cargo#Storing"</v>
      </c>
      <c r="AG2029" t="str">
        <f t="shared" si="981"/>
        <v>"Activity.Storage"</v>
      </c>
      <c r="AH2029" t="str">
        <f t="shared" si="982"/>
        <v>"storingActions"</v>
      </c>
      <c r="AI2029" t="str">
        <f t="shared" si="983"/>
        <v>"Action.Storing"</v>
      </c>
      <c r="AJ2029" t="str">
        <f t="shared" si="984"/>
        <v>"servedActivity"</v>
      </c>
      <c r="AK2029" t="str">
        <f t="shared" si="985"/>
        <v>"hasMany"</v>
      </c>
      <c r="AL2029" t="str">
        <f t="shared" si="986"/>
        <v>"Activity.Storage","storingActions","Action.Storing","servedActivity","hasMany"</v>
      </c>
      <c r="AN2029">
        <f>COUNTIF(View_conceptual!G:G,L2029)</f>
        <v>0</v>
      </c>
      <c r="AO2029">
        <f>COUNTIF(View_conceptual!H:H,L2029)+COUNTIF(View_conceptual!I:I,N2029)</f>
        <v>0</v>
      </c>
      <c r="AQ2029" t="str">
        <f t="shared" si="987"/>
        <v/>
      </c>
      <c r="AR2029" t="str">
        <f t="shared" si="988"/>
        <v/>
      </c>
      <c r="AT2029">
        <f>COUNTIF(View_full!G:G,L2029)</f>
        <v>1</v>
      </c>
      <c r="AU2029">
        <f>COUNTIF(View_full!H:H,L2029)+COUNTIF(View_full!I:I,N2029)</f>
        <v>2</v>
      </c>
      <c r="AV2029">
        <f>COUNTIFS(Property_Manual!$A$2:$A$1206,Raw!L2029,Property_Manual!$B$2:$B$1206,Raw!M2029,Property_Manual!$C$2:$C$1206,Raw!N2029,Property_Manual!$D$2:$D$1206,Raw!O2029,Property_Manual!$F$2:$F$1206,"x")</f>
        <v>0</v>
      </c>
      <c r="AW2029" t="str">
        <f t="shared" si="989"/>
        <v>"Activity","Storage","storingActions","Action","Storing",5,"Activity to describe storing processes","References to all StoringActions performed for the Storing Activity","true","false","","https://onerecord.iata.org/ns/cargo#Storage","https://onerecord.iata.org/ns/cargo#storingActions","https://onerecord.iata.org/ns/cargo#Storing"</v>
      </c>
      <c r="AX2029" t="str">
        <f t="shared" si="990"/>
        <v>"Activity.Storage","storingActions","Action.Storing","servedActivity","hasMany"</v>
      </c>
      <c r="AY2029" t="str">
        <f t="shared" si="991"/>
        <v/>
      </c>
    </row>
    <row r="2030" spans="1:51" x14ac:dyDescent="0.2">
      <c r="A2030" t="s">
        <v>1255</v>
      </c>
      <c r="B2030" t="s">
        <v>1210</v>
      </c>
      <c r="C2030" t="s">
        <v>1134</v>
      </c>
      <c r="D2030" t="s">
        <v>22</v>
      </c>
      <c r="E2030" t="s">
        <v>1209</v>
      </c>
      <c r="F2030" t="s">
        <v>23</v>
      </c>
      <c r="H2030" t="s">
        <v>426</v>
      </c>
      <c r="I2030" t="s">
        <v>1135</v>
      </c>
      <c r="J2030" t="s">
        <v>25</v>
      </c>
      <c r="L2030" t="str">
        <f t="shared" si="961"/>
        <v>Storage</v>
      </c>
      <c r="M2030" t="str">
        <f t="shared" si="962"/>
        <v>checkActions</v>
      </c>
      <c r="N2030" t="str">
        <f t="shared" si="963"/>
        <v>Check</v>
      </c>
      <c r="O2030" t="str">
        <f t="shared" si="964"/>
        <v>servedActivity</v>
      </c>
      <c r="P2030" t="str">
        <f t="shared" si="965"/>
        <v/>
      </c>
      <c r="Q2030" t="str">
        <f t="shared" si="966"/>
        <v>Object</v>
      </c>
      <c r="R2030" t="str">
        <f t="shared" si="967"/>
        <v/>
      </c>
      <c r="S2030" t="str">
        <f t="shared" si="968"/>
        <v/>
      </c>
      <c r="T2030" t="str">
        <f t="shared" si="969"/>
        <v/>
      </c>
      <c r="U2030" t="str">
        <f t="shared" si="970"/>
        <v/>
      </c>
      <c r="V2030" t="str">
        <f t="shared" si="971"/>
        <v/>
      </c>
      <c r="W2030" t="str">
        <f>IF($A2030="Implicit","",COUNTIFS($C$8:C2030,C2030,$A$8:A2030,"Explicit"))</f>
        <v/>
      </c>
      <c r="X2030" t="str">
        <f t="shared" si="972"/>
        <v/>
      </c>
      <c r="Y2030" t="str">
        <f t="shared" si="973"/>
        <v/>
      </c>
      <c r="Z2030" t="str">
        <f t="shared" si="974"/>
        <v/>
      </c>
      <c r="AA2030" t="str">
        <f t="shared" si="975"/>
        <v/>
      </c>
      <c r="AB2030" t="str">
        <f t="shared" si="976"/>
        <v/>
      </c>
      <c r="AC2030" t="str">
        <f t="shared" si="977"/>
        <v/>
      </c>
      <c r="AD2030" t="str">
        <f t="shared" si="978"/>
        <v/>
      </c>
      <c r="AE2030" t="str">
        <f t="shared" si="979"/>
        <v/>
      </c>
      <c r="AF2030" t="str">
        <f t="shared" si="980"/>
        <v/>
      </c>
      <c r="AG2030" t="str">
        <f t="shared" si="981"/>
        <v>"Activity.Storage"</v>
      </c>
      <c r="AH2030" t="str">
        <f t="shared" si="982"/>
        <v>"checkActions"</v>
      </c>
      <c r="AI2030" t="str">
        <f t="shared" si="983"/>
        <v>"Action.Check"</v>
      </c>
      <c r="AJ2030" t="str">
        <f t="shared" si="984"/>
        <v>"servedActivity"</v>
      </c>
      <c r="AK2030" t="str">
        <f t="shared" si="985"/>
        <v>"hasMany"</v>
      </c>
      <c r="AL2030" t="str">
        <f t="shared" si="986"/>
        <v>"Activity.Storage","checkActions","Action.Check","servedActivity","hasMany"</v>
      </c>
      <c r="AN2030">
        <f>COUNTIF(View_conceptual!G:G,L2030)</f>
        <v>0</v>
      </c>
      <c r="AO2030">
        <f>COUNTIF(View_conceptual!H:H,L2030)+COUNTIF(View_conceptual!I:I,N2030)</f>
        <v>0</v>
      </c>
      <c r="AQ2030" t="str">
        <f t="shared" si="987"/>
        <v/>
      </c>
      <c r="AR2030" t="str">
        <f t="shared" si="988"/>
        <v/>
      </c>
      <c r="AT2030">
        <f>COUNTIF(View_full!G:G,L2030)</f>
        <v>1</v>
      </c>
      <c r="AU2030">
        <f>COUNTIF(View_full!H:H,L2030)+COUNTIF(View_full!I:I,N2030)</f>
        <v>1</v>
      </c>
      <c r="AV2030">
        <f>COUNTIFS(Property_Manual!$A$2:$A$1206,Raw!L2030,Property_Manual!$B$2:$B$1206,Raw!M2030,Property_Manual!$C$2:$C$1206,Raw!N2030,Property_Manual!$D$2:$D$1206,Raw!O2030,Property_Manual!$F$2:$F$1206,"x")</f>
        <v>0</v>
      </c>
      <c r="AW2030" t="str">
        <f t="shared" si="989"/>
        <v/>
      </c>
      <c r="AX2030" t="str">
        <f t="shared" si="990"/>
        <v/>
      </c>
      <c r="AY2030" t="str">
        <f t="shared" si="991"/>
        <v/>
      </c>
    </row>
    <row r="2031" spans="1:51" x14ac:dyDescent="0.2">
      <c r="A2031" t="s">
        <v>1255</v>
      </c>
      <c r="B2031" t="s">
        <v>1210</v>
      </c>
      <c r="C2031" t="s">
        <v>1134</v>
      </c>
      <c r="D2031" t="s">
        <v>32</v>
      </c>
      <c r="E2031" t="s">
        <v>3</v>
      </c>
      <c r="F2031" t="s">
        <v>33</v>
      </c>
      <c r="G2031">
        <v>1</v>
      </c>
      <c r="I2031" t="s">
        <v>1135</v>
      </c>
      <c r="J2031" t="s">
        <v>34</v>
      </c>
      <c r="L2031" t="str">
        <f t="shared" si="961"/>
        <v>Storage</v>
      </c>
      <c r="M2031" t="str">
        <f t="shared" si="962"/>
        <v>executionStatus</v>
      </c>
      <c r="N2031" t="str">
        <f t="shared" si="963"/>
        <v>ExecutionStatus</v>
      </c>
      <c r="O2031" t="str">
        <f t="shared" si="964"/>
        <v/>
      </c>
      <c r="P2031" t="str">
        <f t="shared" si="965"/>
        <v/>
      </c>
      <c r="Q2031" t="str">
        <f t="shared" si="966"/>
        <v>Object</v>
      </c>
      <c r="R2031" t="str">
        <f t="shared" si="967"/>
        <v/>
      </c>
      <c r="S2031" t="str">
        <f t="shared" si="968"/>
        <v/>
      </c>
      <c r="T2031" t="str">
        <f t="shared" si="969"/>
        <v/>
      </c>
      <c r="U2031" t="str">
        <f t="shared" si="970"/>
        <v/>
      </c>
      <c r="V2031" t="str">
        <f t="shared" si="971"/>
        <v/>
      </c>
      <c r="W2031" t="str">
        <f>IF($A2031="Implicit","",COUNTIFS($C$8:C2031,C2031,$A$8:A2031,"Explicit"))</f>
        <v/>
      </c>
      <c r="X2031" t="str">
        <f t="shared" si="972"/>
        <v/>
      </c>
      <c r="Y2031" t="str">
        <f t="shared" si="973"/>
        <v/>
      </c>
      <c r="Z2031" t="str">
        <f t="shared" si="974"/>
        <v/>
      </c>
      <c r="AA2031" t="str">
        <f t="shared" si="975"/>
        <v/>
      </c>
      <c r="AB2031" t="str">
        <f t="shared" si="976"/>
        <v/>
      </c>
      <c r="AC2031" t="str">
        <f t="shared" si="977"/>
        <v/>
      </c>
      <c r="AD2031" t="str">
        <f t="shared" si="978"/>
        <v/>
      </c>
      <c r="AE2031" t="str">
        <f t="shared" si="979"/>
        <v/>
      </c>
      <c r="AF2031" t="str">
        <f t="shared" si="980"/>
        <v/>
      </c>
      <c r="AG2031" t="str">
        <f t="shared" si="981"/>
        <v>"Activity.Storage"</v>
      </c>
      <c r="AH2031" t="str">
        <f t="shared" si="982"/>
        <v>"executionStatus"</v>
      </c>
      <c r="AI2031" t="str">
        <f t="shared" si="983"/>
        <v>"Enum.ExecutionStatus"</v>
      </c>
      <c r="AJ2031" t="str">
        <f t="shared" si="984"/>
        <v>""</v>
      </c>
      <c r="AK2031" t="str">
        <f t="shared" si="985"/>
        <v>"hasOne"</v>
      </c>
      <c r="AL2031" t="str">
        <f t="shared" si="986"/>
        <v>"Activity.Storage","executionStatus","Enum.ExecutionStatus","","hasOne"</v>
      </c>
      <c r="AN2031">
        <f>COUNTIF(View_conceptual!G:G,L2031)</f>
        <v>0</v>
      </c>
      <c r="AO2031">
        <f>COUNTIF(View_conceptual!H:H,L2031)+COUNTIF(View_conceptual!I:I,N2031)</f>
        <v>0</v>
      </c>
      <c r="AQ2031" t="str">
        <f t="shared" si="987"/>
        <v/>
      </c>
      <c r="AR2031" t="str">
        <f t="shared" si="988"/>
        <v/>
      </c>
      <c r="AT2031">
        <f>COUNTIF(View_full!G:G,L2031)</f>
        <v>1</v>
      </c>
      <c r="AU2031">
        <f>COUNTIF(View_full!H:H,L2031)+COUNTIF(View_full!I:I,N2031)</f>
        <v>1</v>
      </c>
      <c r="AV2031">
        <f>COUNTIFS(Property_Manual!$A$2:$A$1206,Raw!L2031,Property_Manual!$B$2:$B$1206,Raw!M2031,Property_Manual!$C$2:$C$1206,Raw!N2031,Property_Manual!$D$2:$D$1206,Raw!O2031,Property_Manual!$F$2:$F$1206,"x")</f>
        <v>0</v>
      </c>
      <c r="AW2031" t="str">
        <f t="shared" si="989"/>
        <v/>
      </c>
      <c r="AX2031" t="str">
        <f t="shared" si="990"/>
        <v/>
      </c>
      <c r="AY2031" t="str">
        <f t="shared" si="991"/>
        <v/>
      </c>
    </row>
    <row r="2032" spans="1:51" x14ac:dyDescent="0.2">
      <c r="A2032" t="s">
        <v>1255</v>
      </c>
      <c r="B2032" t="s">
        <v>1210</v>
      </c>
      <c r="C2032" t="s">
        <v>1134</v>
      </c>
      <c r="D2032" t="s">
        <v>38</v>
      </c>
      <c r="E2032" t="s">
        <v>1209</v>
      </c>
      <c r="F2032" t="s">
        <v>23</v>
      </c>
      <c r="H2032" t="s">
        <v>415</v>
      </c>
      <c r="I2032" t="s">
        <v>1135</v>
      </c>
      <c r="J2032" t="s">
        <v>39</v>
      </c>
      <c r="L2032" t="str">
        <f t="shared" si="961"/>
        <v>Storage</v>
      </c>
      <c r="M2032" t="str">
        <f t="shared" si="962"/>
        <v>checks</v>
      </c>
      <c r="N2032" t="str">
        <f t="shared" si="963"/>
        <v>Check</v>
      </c>
      <c r="O2032" t="str">
        <f t="shared" si="964"/>
        <v>checkedObject</v>
      </c>
      <c r="P2032" t="str">
        <f t="shared" si="965"/>
        <v/>
      </c>
      <c r="Q2032" t="str">
        <f t="shared" si="966"/>
        <v>Object</v>
      </c>
      <c r="R2032" t="str">
        <f t="shared" si="967"/>
        <v/>
      </c>
      <c r="S2032" t="str">
        <f t="shared" si="968"/>
        <v/>
      </c>
      <c r="T2032" t="str">
        <f t="shared" si="969"/>
        <v/>
      </c>
      <c r="U2032" t="str">
        <f t="shared" si="970"/>
        <v/>
      </c>
      <c r="V2032" t="str">
        <f t="shared" si="971"/>
        <v/>
      </c>
      <c r="W2032" t="str">
        <f>IF($A2032="Implicit","",COUNTIFS($C$8:C2032,C2032,$A$8:A2032,"Explicit"))</f>
        <v/>
      </c>
      <c r="X2032" t="str">
        <f t="shared" si="972"/>
        <v/>
      </c>
      <c r="Y2032" t="str">
        <f t="shared" si="973"/>
        <v/>
      </c>
      <c r="Z2032" t="str">
        <f t="shared" si="974"/>
        <v/>
      </c>
      <c r="AA2032" t="str">
        <f t="shared" si="975"/>
        <v/>
      </c>
      <c r="AB2032" t="str">
        <f t="shared" si="976"/>
        <v/>
      </c>
      <c r="AC2032" t="str">
        <f t="shared" si="977"/>
        <v/>
      </c>
      <c r="AD2032" t="str">
        <f t="shared" si="978"/>
        <v/>
      </c>
      <c r="AE2032" t="str">
        <f t="shared" si="979"/>
        <v/>
      </c>
      <c r="AF2032" t="str">
        <f t="shared" si="980"/>
        <v/>
      </c>
      <c r="AG2032" t="str">
        <f t="shared" si="981"/>
        <v>"Activity.Storage"</v>
      </c>
      <c r="AH2032" t="str">
        <f t="shared" si="982"/>
        <v>"checks"</v>
      </c>
      <c r="AI2032" t="str">
        <f t="shared" si="983"/>
        <v>"Action.Check"</v>
      </c>
      <c r="AJ2032" t="str">
        <f t="shared" si="984"/>
        <v>"checkedObject"</v>
      </c>
      <c r="AK2032" t="str">
        <f t="shared" si="985"/>
        <v>"hasMany"</v>
      </c>
      <c r="AL2032" t="str">
        <f t="shared" si="986"/>
        <v>"Activity.Storage","checks","Action.Check","checkedObject","hasMany"</v>
      </c>
      <c r="AN2032">
        <f>COUNTIF(View_conceptual!G:G,L2032)</f>
        <v>0</v>
      </c>
      <c r="AO2032">
        <f>COUNTIF(View_conceptual!H:H,L2032)+COUNTIF(View_conceptual!I:I,N2032)</f>
        <v>0</v>
      </c>
      <c r="AQ2032" t="str">
        <f t="shared" si="987"/>
        <v/>
      </c>
      <c r="AR2032" t="str">
        <f t="shared" si="988"/>
        <v/>
      </c>
      <c r="AT2032">
        <f>COUNTIF(View_full!G:G,L2032)</f>
        <v>1</v>
      </c>
      <c r="AU2032">
        <f>COUNTIF(View_full!H:H,L2032)+COUNTIF(View_full!I:I,N2032)</f>
        <v>1</v>
      </c>
      <c r="AV2032">
        <f>COUNTIFS(Property_Manual!$A$2:$A$1206,Raw!L2032,Property_Manual!$B$2:$B$1206,Raw!M2032,Property_Manual!$C$2:$C$1206,Raw!N2032,Property_Manual!$D$2:$D$1206,Raw!O2032,Property_Manual!$F$2:$F$1206,"x")</f>
        <v>0</v>
      </c>
      <c r="AW2032" t="str">
        <f t="shared" si="989"/>
        <v/>
      </c>
      <c r="AX2032" t="str">
        <f t="shared" si="990"/>
        <v/>
      </c>
      <c r="AY2032" t="str">
        <f t="shared" si="991"/>
        <v/>
      </c>
    </row>
    <row r="2033" spans="1:51" x14ac:dyDescent="0.2">
      <c r="A2033" t="s">
        <v>1255</v>
      </c>
      <c r="B2033" t="s">
        <v>1210</v>
      </c>
      <c r="C2033" t="s">
        <v>1134</v>
      </c>
      <c r="D2033" t="s">
        <v>43</v>
      </c>
      <c r="E2033" t="s">
        <v>1198</v>
      </c>
      <c r="F2033" t="s">
        <v>44</v>
      </c>
      <c r="H2033" t="s">
        <v>654</v>
      </c>
      <c r="I2033" t="s">
        <v>1135</v>
      </c>
      <c r="J2033" t="s">
        <v>45</v>
      </c>
      <c r="L2033" t="str">
        <f t="shared" si="961"/>
        <v>Storage</v>
      </c>
      <c r="M2033" t="str">
        <f t="shared" si="962"/>
        <v>externalReferences</v>
      </c>
      <c r="N2033" t="str">
        <f t="shared" si="963"/>
        <v>ExternalReference</v>
      </c>
      <c r="O2033" t="str">
        <f t="shared" si="964"/>
        <v>referenceForObjects</v>
      </c>
      <c r="P2033" t="str">
        <f t="shared" si="965"/>
        <v/>
      </c>
      <c r="Q2033" t="str">
        <f t="shared" si="966"/>
        <v>Object</v>
      </c>
      <c r="R2033" t="str">
        <f t="shared" si="967"/>
        <v/>
      </c>
      <c r="S2033" t="str">
        <f t="shared" si="968"/>
        <v/>
      </c>
      <c r="T2033" t="str">
        <f t="shared" si="969"/>
        <v/>
      </c>
      <c r="U2033" t="str">
        <f t="shared" si="970"/>
        <v/>
      </c>
      <c r="V2033" t="str">
        <f t="shared" si="971"/>
        <v/>
      </c>
      <c r="W2033" t="str">
        <f>IF($A2033="Implicit","",COUNTIFS($C$8:C2033,C2033,$A$8:A2033,"Explicit"))</f>
        <v/>
      </c>
      <c r="X2033" t="str">
        <f t="shared" si="972"/>
        <v/>
      </c>
      <c r="Y2033" t="str">
        <f t="shared" si="973"/>
        <v/>
      </c>
      <c r="Z2033" t="str">
        <f t="shared" si="974"/>
        <v/>
      </c>
      <c r="AA2033" t="str">
        <f t="shared" si="975"/>
        <v/>
      </c>
      <c r="AB2033" t="str">
        <f t="shared" si="976"/>
        <v/>
      </c>
      <c r="AC2033" t="str">
        <f t="shared" si="977"/>
        <v/>
      </c>
      <c r="AD2033" t="str">
        <f t="shared" si="978"/>
        <v/>
      </c>
      <c r="AE2033" t="str">
        <f t="shared" si="979"/>
        <v/>
      </c>
      <c r="AF2033" t="str">
        <f t="shared" si="980"/>
        <v/>
      </c>
      <c r="AG2033" t="str">
        <f t="shared" si="981"/>
        <v>"Activity.Storage"</v>
      </c>
      <c r="AH2033" t="str">
        <f t="shared" si="982"/>
        <v>"externalReferences"</v>
      </c>
      <c r="AI2033" t="str">
        <f t="shared" si="983"/>
        <v>"Common.ExternalReference"</v>
      </c>
      <c r="AJ2033" t="str">
        <f t="shared" si="984"/>
        <v>"referenceForObjects"</v>
      </c>
      <c r="AK2033" t="str">
        <f t="shared" si="985"/>
        <v>"hasMany"</v>
      </c>
      <c r="AL2033" t="str">
        <f t="shared" si="986"/>
        <v>"Activity.Storage","externalReferences","Common.ExternalReference","referenceForObjects","hasMany"</v>
      </c>
      <c r="AN2033">
        <f>COUNTIF(View_conceptual!G:G,L2033)</f>
        <v>0</v>
      </c>
      <c r="AO2033">
        <f>COUNTIF(View_conceptual!H:H,L2033)+COUNTIF(View_conceptual!I:I,N2033)</f>
        <v>0</v>
      </c>
      <c r="AQ2033" t="str">
        <f t="shared" si="987"/>
        <v/>
      </c>
      <c r="AR2033" t="str">
        <f t="shared" si="988"/>
        <v/>
      </c>
      <c r="AT2033">
        <f>COUNTIF(View_full!G:G,L2033)</f>
        <v>1</v>
      </c>
      <c r="AU2033">
        <f>COUNTIF(View_full!H:H,L2033)+COUNTIF(View_full!I:I,N2033)</f>
        <v>1</v>
      </c>
      <c r="AV2033">
        <f>COUNTIFS(Property_Manual!$A$2:$A$1206,Raw!L2033,Property_Manual!$B$2:$B$1206,Raw!M2033,Property_Manual!$C$2:$C$1206,Raw!N2033,Property_Manual!$D$2:$D$1206,Raw!O2033,Property_Manual!$F$2:$F$1206,"x")</f>
        <v>0</v>
      </c>
      <c r="AW2033" t="str">
        <f t="shared" si="989"/>
        <v/>
      </c>
      <c r="AX2033" t="str">
        <f t="shared" si="990"/>
        <v/>
      </c>
      <c r="AY2033" t="str">
        <f t="shared" si="991"/>
        <v/>
      </c>
    </row>
    <row r="2034" spans="1:51" x14ac:dyDescent="0.2">
      <c r="A2034" t="s">
        <v>1255</v>
      </c>
      <c r="B2034" t="s">
        <v>1210</v>
      </c>
      <c r="C2034" t="s">
        <v>1134</v>
      </c>
      <c r="D2034" t="s">
        <v>1136</v>
      </c>
      <c r="E2034" t="s">
        <v>1209</v>
      </c>
      <c r="F2034" t="s">
        <v>1043</v>
      </c>
      <c r="H2034" t="s">
        <v>426</v>
      </c>
      <c r="I2034" t="s">
        <v>1135</v>
      </c>
      <c r="J2034" t="s">
        <v>1137</v>
      </c>
      <c r="L2034" t="str">
        <f t="shared" si="961"/>
        <v>Storage</v>
      </c>
      <c r="M2034" t="str">
        <f t="shared" si="962"/>
        <v>storingActions</v>
      </c>
      <c r="N2034" t="str">
        <f t="shared" si="963"/>
        <v>Storing</v>
      </c>
      <c r="O2034" t="str">
        <f t="shared" si="964"/>
        <v>servedActivity</v>
      </c>
      <c r="P2034" t="str">
        <f t="shared" si="965"/>
        <v/>
      </c>
      <c r="Q2034" t="str">
        <f t="shared" si="966"/>
        <v>Object</v>
      </c>
      <c r="R2034" t="str">
        <f t="shared" si="967"/>
        <v/>
      </c>
      <c r="S2034" t="str">
        <f t="shared" si="968"/>
        <v/>
      </c>
      <c r="T2034" t="str">
        <f t="shared" si="969"/>
        <v/>
      </c>
      <c r="U2034" t="str">
        <f t="shared" si="970"/>
        <v/>
      </c>
      <c r="V2034" t="str">
        <f t="shared" si="971"/>
        <v/>
      </c>
      <c r="W2034" t="str">
        <f>IF($A2034="Implicit","",COUNTIFS($C$8:C2034,C2034,$A$8:A2034,"Explicit"))</f>
        <v/>
      </c>
      <c r="X2034" t="str">
        <f t="shared" si="972"/>
        <v/>
      </c>
      <c r="Y2034" t="str">
        <f t="shared" si="973"/>
        <v/>
      </c>
      <c r="Z2034" t="str">
        <f t="shared" si="974"/>
        <v/>
      </c>
      <c r="AA2034" t="str">
        <f t="shared" si="975"/>
        <v/>
      </c>
      <c r="AB2034" t="str">
        <f t="shared" si="976"/>
        <v/>
      </c>
      <c r="AC2034" t="str">
        <f t="shared" si="977"/>
        <v/>
      </c>
      <c r="AD2034" t="str">
        <f t="shared" si="978"/>
        <v/>
      </c>
      <c r="AE2034" t="str">
        <f t="shared" si="979"/>
        <v/>
      </c>
      <c r="AF2034" t="str">
        <f t="shared" si="980"/>
        <v/>
      </c>
      <c r="AG2034" t="str">
        <f t="shared" si="981"/>
        <v>"Activity.Storage"</v>
      </c>
      <c r="AH2034" t="str">
        <f t="shared" si="982"/>
        <v>"storingActions"</v>
      </c>
      <c r="AI2034" t="str">
        <f t="shared" si="983"/>
        <v>"Action.Storing"</v>
      </c>
      <c r="AJ2034" t="str">
        <f t="shared" si="984"/>
        <v>"servedActivity"</v>
      </c>
      <c r="AK2034" t="str">
        <f t="shared" si="985"/>
        <v>"hasMany"</v>
      </c>
      <c r="AL2034" t="str">
        <f t="shared" si="986"/>
        <v>"Activity.Storage","storingActions","Action.Storing","servedActivity","hasMany"</v>
      </c>
      <c r="AN2034">
        <f>COUNTIF(View_conceptual!G:G,L2034)</f>
        <v>0</v>
      </c>
      <c r="AO2034">
        <f>COUNTIF(View_conceptual!H:H,L2034)+COUNTIF(View_conceptual!I:I,N2034)</f>
        <v>0</v>
      </c>
      <c r="AQ2034" t="str">
        <f t="shared" si="987"/>
        <v/>
      </c>
      <c r="AR2034" t="str">
        <f t="shared" si="988"/>
        <v/>
      </c>
      <c r="AT2034">
        <f>COUNTIF(View_full!G:G,L2034)</f>
        <v>1</v>
      </c>
      <c r="AU2034">
        <f>COUNTIF(View_full!H:H,L2034)+COUNTIF(View_full!I:I,N2034)</f>
        <v>2</v>
      </c>
      <c r="AV2034">
        <f>COUNTIFS(Property_Manual!$A$2:$A$1206,Raw!L2034,Property_Manual!$B$2:$B$1206,Raw!M2034,Property_Manual!$C$2:$C$1206,Raw!N2034,Property_Manual!$D$2:$D$1206,Raw!O2034,Property_Manual!$F$2:$F$1206,"x")</f>
        <v>0</v>
      </c>
      <c r="AW2034" t="str">
        <f t="shared" si="989"/>
        <v/>
      </c>
      <c r="AX2034" t="str">
        <f t="shared" si="990"/>
        <v>"Activity.Storage","storingActions","Action.Storing","servedActivity","hasMany"</v>
      </c>
      <c r="AY2034" t="str">
        <f t="shared" si="991"/>
        <v/>
      </c>
    </row>
    <row r="2035" spans="1:51" x14ac:dyDescent="0.2">
      <c r="A2035" t="s">
        <v>1254</v>
      </c>
      <c r="B2035" t="s">
        <v>1210</v>
      </c>
      <c r="C2035" t="s">
        <v>1134</v>
      </c>
      <c r="D2035" t="s">
        <v>26</v>
      </c>
      <c r="E2035" t="s">
        <v>49</v>
      </c>
      <c r="F2035" t="s">
        <v>27</v>
      </c>
      <c r="I2035" t="s">
        <v>1135</v>
      </c>
      <c r="J2035" t="s">
        <v>28</v>
      </c>
      <c r="L2035" t="str">
        <f t="shared" si="961"/>
        <v>Storage</v>
      </c>
      <c r="M2035" t="str">
        <f t="shared" si="962"/>
        <v>contactDetails</v>
      </c>
      <c r="N2035" t="str">
        <f t="shared" si="963"/>
        <v>ContactDetail</v>
      </c>
      <c r="O2035" t="str">
        <f t="shared" si="964"/>
        <v/>
      </c>
      <c r="P2035" t="str">
        <f t="shared" si="965"/>
        <v/>
      </c>
      <c r="Q2035" t="str">
        <f t="shared" si="966"/>
        <v>Object</v>
      </c>
      <c r="R2035" t="str">
        <f t="shared" si="967"/>
        <v>"Activity"</v>
      </c>
      <c r="S2035" t="str">
        <f t="shared" si="968"/>
        <v>"Storage"</v>
      </c>
      <c r="T2035" t="str">
        <f t="shared" si="969"/>
        <v>"contactDetails"</v>
      </c>
      <c r="U2035" t="str">
        <f t="shared" si="970"/>
        <v>"Embedded"</v>
      </c>
      <c r="V2035" t="str">
        <f t="shared" si="971"/>
        <v>"ContactDetail"</v>
      </c>
      <c r="W2035">
        <f>IF($A2035="Implicit","",COUNTIFS($C$8:C2035,C2035,$A$8:A2035,"Explicit"))</f>
        <v>6</v>
      </c>
      <c r="X2035" t="str">
        <f t="shared" si="972"/>
        <v>"Activity to describe storing processes"</v>
      </c>
      <c r="Y2035" t="str">
        <f t="shared" si="973"/>
        <v>"Information about contactDetails"</v>
      </c>
      <c r="Z2035" t="str">
        <f t="shared" si="974"/>
        <v>"true"</v>
      </c>
      <c r="AA2035" t="str">
        <f t="shared" si="975"/>
        <v>"false"</v>
      </c>
      <c r="AB2035" t="str">
        <f t="shared" si="976"/>
        <v>""</v>
      </c>
      <c r="AC2035" t="str">
        <f t="shared" si="977"/>
        <v>"https://onerecord.iata.org/ns/cargo#Storage"</v>
      </c>
      <c r="AD2035" t="str">
        <f t="shared" si="978"/>
        <v>"https://onerecord.iata.org/ns/cargo#contactDetails"</v>
      </c>
      <c r="AE2035" t="str">
        <f t="shared" si="979"/>
        <v>"https://onerecord.iata.org/ns/cargo#ContactDetail"</v>
      </c>
      <c r="AF2035" t="str">
        <f t="shared" si="980"/>
        <v>"Activity","Storage","contactDetails","Embedded","ContactDetail",6,"Activity to describe storing processes","Information about contactDetails","true","false","","https://onerecord.iata.org/ns/cargo#Storage","https://onerecord.iata.org/ns/cargo#contactDetails","https://onerecord.iata.org/ns/cargo#ContactDetail"</v>
      </c>
      <c r="AG2035" t="str">
        <f t="shared" si="981"/>
        <v>"Activity.Storage"</v>
      </c>
      <c r="AH2035" t="str">
        <f t="shared" si="982"/>
        <v>"contactDetails"</v>
      </c>
      <c r="AI2035" t="str">
        <f t="shared" si="983"/>
        <v>"Embedded.ContactDetail"</v>
      </c>
      <c r="AJ2035" t="str">
        <f t="shared" si="984"/>
        <v>""</v>
      </c>
      <c r="AK2035" t="str">
        <f t="shared" si="985"/>
        <v>"hasMany"</v>
      </c>
      <c r="AL2035" t="str">
        <f t="shared" si="986"/>
        <v>"Activity.Storage","contactDetails","Embedded.ContactDetail","","hasMany"</v>
      </c>
      <c r="AN2035">
        <f>COUNTIF(View_conceptual!G:G,L2035)</f>
        <v>0</v>
      </c>
      <c r="AO2035">
        <f>COUNTIF(View_conceptual!H:H,L2035)+COUNTIF(View_conceptual!I:I,N2035)</f>
        <v>0</v>
      </c>
      <c r="AQ2035" t="str">
        <f t="shared" si="987"/>
        <v/>
      </c>
      <c r="AR2035" t="str">
        <f t="shared" si="988"/>
        <v/>
      </c>
      <c r="AT2035">
        <f>COUNTIF(View_full!G:G,L2035)</f>
        <v>1</v>
      </c>
      <c r="AU2035">
        <f>COUNTIF(View_full!H:H,L2035)+COUNTIF(View_full!I:I,N2035)</f>
        <v>1</v>
      </c>
      <c r="AV2035">
        <f>COUNTIFS(Property_Manual!$A$2:$A$1206,Raw!L2035,Property_Manual!$B$2:$B$1206,Raw!M2035,Property_Manual!$C$2:$C$1206,Raw!N2035,Property_Manual!$D$2:$D$1206,Raw!O2035,Property_Manual!$F$2:$F$1206,"x")</f>
        <v>0</v>
      </c>
      <c r="AW2035" t="str">
        <f t="shared" si="989"/>
        <v>"Activity","Storage","contactDetails","Embedded","ContactDetail",6,"Activity to describe storing processes","Information about contactDetails","true","false","","https://onerecord.iata.org/ns/cargo#Storage","https://onerecord.iata.org/ns/cargo#contactDetails","https://onerecord.iata.org/ns/cargo#ContactDetail"</v>
      </c>
      <c r="AX2035" t="str">
        <f t="shared" si="990"/>
        <v/>
      </c>
      <c r="AY2035" t="str">
        <f t="shared" si="991"/>
        <v/>
      </c>
    </row>
    <row r="2036" spans="1:51" x14ac:dyDescent="0.2">
      <c r="A2036" t="s">
        <v>1254</v>
      </c>
      <c r="B2036" t="s">
        <v>1210</v>
      </c>
      <c r="C2036" t="s">
        <v>1134</v>
      </c>
      <c r="D2036" t="s">
        <v>29</v>
      </c>
      <c r="E2036" t="s">
        <v>1836</v>
      </c>
      <c r="F2036" t="s">
        <v>30</v>
      </c>
      <c r="I2036" t="s">
        <v>1135</v>
      </c>
      <c r="J2036" t="s">
        <v>31</v>
      </c>
      <c r="K2036" t="s">
        <v>1831</v>
      </c>
      <c r="L2036" t="str">
        <f t="shared" si="961"/>
        <v>Storage</v>
      </c>
      <c r="M2036" t="str">
        <f t="shared" si="962"/>
        <v>contactPersons</v>
      </c>
      <c r="N2036" t="str">
        <f t="shared" si="963"/>
        <v>Actor</v>
      </c>
      <c r="O2036" t="str">
        <f t="shared" si="964"/>
        <v/>
      </c>
      <c r="P2036" t="str">
        <f t="shared" si="965"/>
        <v>Person|NonHumanActor</v>
      </c>
      <c r="Q2036" t="str">
        <f t="shared" si="966"/>
        <v>Object</v>
      </c>
      <c r="R2036" t="str">
        <f t="shared" si="967"/>
        <v>"Activity"</v>
      </c>
      <c r="S2036" t="str">
        <f t="shared" si="968"/>
        <v>"Storage"</v>
      </c>
      <c r="T2036" t="str">
        <f t="shared" si="969"/>
        <v>"contactPersons"</v>
      </c>
      <c r="U2036" t="str">
        <f t="shared" si="970"/>
        <v>"Agent"</v>
      </c>
      <c r="V2036" t="str">
        <f t="shared" si="971"/>
        <v>"Actor"</v>
      </c>
      <c r="W2036">
        <f>IF($A2036="Implicit","",COUNTIFS($C$8:C2036,C2036,$A$8:A2036,"Explicit"))</f>
        <v>7</v>
      </c>
      <c r="X2036" t="str">
        <f t="shared" si="972"/>
        <v>"Activity to describe storing processes"</v>
      </c>
      <c r="Y2036" t="str">
        <f t="shared" si="973"/>
        <v>"References to Actors (Person; NonHumanActor) acting as contacts"</v>
      </c>
      <c r="Z2036" t="str">
        <f t="shared" si="974"/>
        <v>"true"</v>
      </c>
      <c r="AA2036" t="str">
        <f t="shared" si="975"/>
        <v>"false"</v>
      </c>
      <c r="AB2036" t="str">
        <f t="shared" si="976"/>
        <v>"Person|NonHumanActor"</v>
      </c>
      <c r="AC2036" t="str">
        <f t="shared" si="977"/>
        <v>"https://onerecord.iata.org/ns/cargo#Storage"</v>
      </c>
      <c r="AD2036" t="str">
        <f t="shared" si="978"/>
        <v>"https://onerecord.iata.org/ns/cargo#contactPersons"</v>
      </c>
      <c r="AE2036" t="str">
        <f t="shared" si="979"/>
        <v>"https://onerecord.iata.org/ns/cargo#Actor"</v>
      </c>
      <c r="AF2036" t="str">
        <f t="shared" si="980"/>
        <v>"Activity","Storage","contactPersons","Agent","Actor",7,"Activity to describe storing processes","References to Actors (Person; NonHumanActor) acting as contacts","true","false","Person|NonHumanActor","https://onerecord.iata.org/ns/cargo#Storage","https://onerecord.iata.org/ns/cargo#contactPersons","https://onerecord.iata.org/ns/cargo#Actor"</v>
      </c>
      <c r="AG2036" t="str">
        <f t="shared" si="981"/>
        <v>"Activity.Storage"</v>
      </c>
      <c r="AH2036" t="str">
        <f t="shared" si="982"/>
        <v>"contactPersons"</v>
      </c>
      <c r="AI2036" t="str">
        <f t="shared" si="983"/>
        <v>"Agent.Actor"</v>
      </c>
      <c r="AJ2036" t="str">
        <f t="shared" si="984"/>
        <v>""</v>
      </c>
      <c r="AK2036" t="str">
        <f t="shared" si="985"/>
        <v>"hasMany"</v>
      </c>
      <c r="AL2036" t="str">
        <f t="shared" si="986"/>
        <v>"Activity.Storage","contactPersons","Agent.Actor","","hasMany"</v>
      </c>
      <c r="AN2036">
        <f>COUNTIF(View_conceptual!G:G,L2036)</f>
        <v>0</v>
      </c>
      <c r="AO2036">
        <f>COUNTIF(View_conceptual!H:H,L2036)+COUNTIF(View_conceptual!I:I,N2036)</f>
        <v>0</v>
      </c>
      <c r="AQ2036" t="str">
        <f t="shared" si="987"/>
        <v/>
      </c>
      <c r="AR2036" t="str">
        <f t="shared" si="988"/>
        <v/>
      </c>
      <c r="AT2036">
        <f>COUNTIF(View_full!G:G,L2036)</f>
        <v>1</v>
      </c>
      <c r="AU2036">
        <f>COUNTIF(View_full!H:H,L2036)+COUNTIF(View_full!I:I,N2036)</f>
        <v>1</v>
      </c>
      <c r="AV2036">
        <f>COUNTIFS(Property_Manual!$A$2:$A$1206,Raw!L2036,Property_Manual!$B$2:$B$1206,Raw!M2036,Property_Manual!$C$2:$C$1206,Raw!N2036,Property_Manual!$D$2:$D$1206,Raw!O2036,Property_Manual!$F$2:$F$1206,"x")</f>
        <v>0</v>
      </c>
      <c r="AW2036" t="str">
        <f t="shared" si="989"/>
        <v>"Activity","Storage","contactPersons","Agent","Actor",7,"Activity to describe storing processes","References to Actors (Person; NonHumanActor) acting as contacts","true","false","Person|NonHumanActor","https://onerecord.iata.org/ns/cargo#Storage","https://onerecord.iata.org/ns/cargo#contactPersons","https://onerecord.iata.org/ns/cargo#Actor"</v>
      </c>
      <c r="AX2036" t="str">
        <f t="shared" si="990"/>
        <v/>
      </c>
      <c r="AY2036" t="str">
        <f t="shared" si="991"/>
        <v/>
      </c>
    </row>
    <row r="2037" spans="1:51" x14ac:dyDescent="0.2">
      <c r="A2037" t="s">
        <v>1254</v>
      </c>
      <c r="B2037" t="s">
        <v>1210</v>
      </c>
      <c r="C2037" t="s">
        <v>1134</v>
      </c>
      <c r="D2037" t="s">
        <v>35</v>
      </c>
      <c r="E2037" t="s">
        <v>1196</v>
      </c>
      <c r="F2037" t="s">
        <v>36</v>
      </c>
      <c r="I2037" t="s">
        <v>1135</v>
      </c>
      <c r="J2037" t="s">
        <v>37</v>
      </c>
      <c r="K2037" t="s">
        <v>3151</v>
      </c>
      <c r="L2037" t="str">
        <f t="shared" si="961"/>
        <v>Storage</v>
      </c>
      <c r="M2037" t="str">
        <f t="shared" si="962"/>
        <v>servedServices</v>
      </c>
      <c r="N2037" t="str">
        <f t="shared" si="963"/>
        <v>LogisticsService</v>
      </c>
      <c r="O2037" t="str">
        <f t="shared" si="964"/>
        <v/>
      </c>
      <c r="P2037" t="str">
        <f t="shared" si="965"/>
        <v>Booking|HandlingService</v>
      </c>
      <c r="Q2037" t="str">
        <f t="shared" si="966"/>
        <v>Object</v>
      </c>
      <c r="R2037" t="str">
        <f t="shared" si="967"/>
        <v>"Activity"</v>
      </c>
      <c r="S2037" t="str">
        <f t="shared" si="968"/>
        <v>"Storage"</v>
      </c>
      <c r="T2037" t="str">
        <f t="shared" si="969"/>
        <v>"servedServices"</v>
      </c>
      <c r="U2037" t="str">
        <f t="shared" si="970"/>
        <v>"Abstract"</v>
      </c>
      <c r="V2037" t="str">
        <f t="shared" si="971"/>
        <v>"LogisticsService"</v>
      </c>
      <c r="W2037">
        <f>IF($A2037="Implicit","",COUNTIFS($C$8:C2037,C2037,$A$8:A2037,"Explicit"))</f>
        <v>8</v>
      </c>
      <c r="X2037" t="str">
        <f t="shared" si="972"/>
        <v>"Activity to describe storing processes"</v>
      </c>
      <c r="Y2037" t="str">
        <f t="shared" si="973"/>
        <v>"Reference to Services this Activity is executed for"</v>
      </c>
      <c r="Z2037" t="str">
        <f t="shared" si="974"/>
        <v>"true"</v>
      </c>
      <c r="AA2037" t="str">
        <f t="shared" si="975"/>
        <v>"false"</v>
      </c>
      <c r="AB2037" t="str">
        <f t="shared" si="976"/>
        <v>"Booking|HandlingService"</v>
      </c>
      <c r="AC2037" t="str">
        <f t="shared" si="977"/>
        <v>"https://onerecord.iata.org/ns/cargo#Storage"</v>
      </c>
      <c r="AD2037" t="str">
        <f t="shared" si="978"/>
        <v>"https://onerecord.iata.org/ns/cargo#servedServices"</v>
      </c>
      <c r="AE2037" t="str">
        <f t="shared" si="979"/>
        <v>"https://onerecord.iata.org/ns/cargo#LogisticsService"</v>
      </c>
      <c r="AF2037" t="str">
        <f t="shared" si="980"/>
        <v>"Activity","Storage","servedServices","Abstract","LogisticsService",8,"Activity to describe storing processes","Reference to Services this Activity is executed for","true","false","Booking|HandlingService","https://onerecord.iata.org/ns/cargo#Storage","https://onerecord.iata.org/ns/cargo#servedServices","https://onerecord.iata.org/ns/cargo#LogisticsService"</v>
      </c>
      <c r="AG2037" t="str">
        <f t="shared" si="981"/>
        <v>"Activity.Storage"</v>
      </c>
      <c r="AH2037" t="str">
        <f t="shared" si="982"/>
        <v>"servedServices"</v>
      </c>
      <c r="AI2037" t="str">
        <f t="shared" si="983"/>
        <v>"Abstract.LogisticsService"</v>
      </c>
      <c r="AJ2037" t="str">
        <f t="shared" si="984"/>
        <v>""</v>
      </c>
      <c r="AK2037" t="str">
        <f t="shared" si="985"/>
        <v>"hasMany"</v>
      </c>
      <c r="AL2037" t="str">
        <f t="shared" si="986"/>
        <v>"Activity.Storage","servedServices","Abstract.LogisticsService","","hasMany"</v>
      </c>
      <c r="AN2037">
        <f>COUNTIF(View_conceptual!G:G,L2037)</f>
        <v>0</v>
      </c>
      <c r="AO2037">
        <f>COUNTIF(View_conceptual!H:H,L2037)+COUNTIF(View_conceptual!I:I,N2037)</f>
        <v>0</v>
      </c>
      <c r="AQ2037" t="str">
        <f t="shared" si="987"/>
        <v/>
      </c>
      <c r="AR2037" t="str">
        <f t="shared" si="988"/>
        <v/>
      </c>
      <c r="AT2037">
        <f>COUNTIF(View_full!G:G,L2037)</f>
        <v>1</v>
      </c>
      <c r="AU2037">
        <f>COUNTIF(View_full!H:H,L2037)+COUNTIF(View_full!I:I,N2037)</f>
        <v>1</v>
      </c>
      <c r="AV2037">
        <f>COUNTIFS(Property_Manual!$A$2:$A$1206,Raw!L2037,Property_Manual!$B$2:$B$1206,Raw!M2037,Property_Manual!$C$2:$C$1206,Raw!N2037,Property_Manual!$D$2:$D$1206,Raw!O2037,Property_Manual!$F$2:$F$1206,"x")</f>
        <v>0</v>
      </c>
      <c r="AW2037" t="str">
        <f t="shared" si="989"/>
        <v>"Activity","Storage","servedServices","Abstract","LogisticsService",8,"Activity to describe storing processes","Reference to Services this Activity is executed for","true","false","Booking|HandlingService","https://onerecord.iata.org/ns/cargo#Storage","https://onerecord.iata.org/ns/cargo#servedServices","https://onerecord.iata.org/ns/cargo#LogisticsService"</v>
      </c>
      <c r="AX2037" t="str">
        <f t="shared" si="990"/>
        <v/>
      </c>
      <c r="AY2037" t="str">
        <f t="shared" si="991"/>
        <v/>
      </c>
    </row>
    <row r="2038" spans="1:51" x14ac:dyDescent="0.2">
      <c r="A2038" t="s">
        <v>1254</v>
      </c>
      <c r="B2038" t="s">
        <v>1210</v>
      </c>
      <c r="C2038" t="s">
        <v>1134</v>
      </c>
      <c r="D2038" t="s">
        <v>40</v>
      </c>
      <c r="E2038" t="s">
        <v>1212</v>
      </c>
      <c r="F2038" t="s">
        <v>41</v>
      </c>
      <c r="I2038" t="s">
        <v>1135</v>
      </c>
      <c r="J2038" t="s">
        <v>42</v>
      </c>
      <c r="L2038" t="str">
        <f t="shared" si="961"/>
        <v>Storage</v>
      </c>
      <c r="M2038" t="str">
        <f t="shared" si="962"/>
        <v>events</v>
      </c>
      <c r="N2038" t="str">
        <f t="shared" si="963"/>
        <v>LogisticsEvent</v>
      </c>
      <c r="O2038" t="str">
        <f t="shared" si="964"/>
        <v/>
      </c>
      <c r="P2038" t="str">
        <f t="shared" si="965"/>
        <v/>
      </c>
      <c r="Q2038" t="str">
        <f t="shared" si="966"/>
        <v>Object</v>
      </c>
      <c r="R2038" t="str">
        <f t="shared" si="967"/>
        <v>"Activity"</v>
      </c>
      <c r="S2038" t="str">
        <f t="shared" si="968"/>
        <v>"Storage"</v>
      </c>
      <c r="T2038" t="str">
        <f t="shared" si="969"/>
        <v>"events"</v>
      </c>
      <c r="U2038" t="str">
        <f t="shared" si="970"/>
        <v>"Event"</v>
      </c>
      <c r="V2038" t="str">
        <f t="shared" si="971"/>
        <v>"LogisticsEvent"</v>
      </c>
      <c r="W2038">
        <f>IF($A2038="Implicit","",COUNTIFS($C$8:C2038,C2038,$A$8:A2038,"Explicit"))</f>
        <v>9</v>
      </c>
      <c r="X2038" t="str">
        <f t="shared" si="972"/>
        <v>"Activity to describe storing processes"</v>
      </c>
      <c r="Y2038" t="str">
        <f t="shared" si="973"/>
        <v>"Events object"</v>
      </c>
      <c r="Z2038" t="str">
        <f t="shared" si="974"/>
        <v>"true"</v>
      </c>
      <c r="AA2038" t="str">
        <f t="shared" si="975"/>
        <v>"false"</v>
      </c>
      <c r="AB2038" t="str">
        <f t="shared" si="976"/>
        <v>""</v>
      </c>
      <c r="AC2038" t="str">
        <f t="shared" si="977"/>
        <v>"https://onerecord.iata.org/ns/cargo#Storage"</v>
      </c>
      <c r="AD2038" t="str">
        <f t="shared" si="978"/>
        <v>"https://onerecord.iata.org/ns/cargo#events"</v>
      </c>
      <c r="AE2038" t="str">
        <f t="shared" si="979"/>
        <v>"https://onerecord.iata.org/ns/cargo#LogisticsEvent"</v>
      </c>
      <c r="AF2038" t="str">
        <f t="shared" si="980"/>
        <v>"Activity","Storage","events","Event","LogisticsEvent",9,"Activity to describe storing processes","Events object","true","false","","https://onerecord.iata.org/ns/cargo#Storage","https://onerecord.iata.org/ns/cargo#events","https://onerecord.iata.org/ns/cargo#LogisticsEvent"</v>
      </c>
      <c r="AG2038" t="str">
        <f t="shared" si="981"/>
        <v>"Activity.Storage"</v>
      </c>
      <c r="AH2038" t="str">
        <f t="shared" si="982"/>
        <v>"events"</v>
      </c>
      <c r="AI2038" t="str">
        <f t="shared" si="983"/>
        <v>"Event.LogisticsEvent"</v>
      </c>
      <c r="AJ2038" t="str">
        <f t="shared" si="984"/>
        <v>""</v>
      </c>
      <c r="AK2038" t="str">
        <f t="shared" si="985"/>
        <v>"hasMany"</v>
      </c>
      <c r="AL2038" t="str">
        <f t="shared" si="986"/>
        <v>"Activity.Storage","events","Event.LogisticsEvent","","hasMany"</v>
      </c>
      <c r="AN2038">
        <f>COUNTIF(View_conceptual!G:G,L2038)</f>
        <v>0</v>
      </c>
      <c r="AO2038">
        <f>COUNTIF(View_conceptual!H:H,L2038)+COUNTIF(View_conceptual!I:I,N2038)</f>
        <v>0</v>
      </c>
      <c r="AQ2038" t="str">
        <f t="shared" si="987"/>
        <v/>
      </c>
      <c r="AR2038" t="str">
        <f t="shared" si="988"/>
        <v/>
      </c>
      <c r="AT2038">
        <f>COUNTIF(View_full!G:G,L2038)</f>
        <v>1</v>
      </c>
      <c r="AU2038">
        <f>COUNTIF(View_full!H:H,L2038)+COUNTIF(View_full!I:I,N2038)</f>
        <v>1</v>
      </c>
      <c r="AV2038">
        <f>COUNTIFS(Property_Manual!$A$2:$A$1206,Raw!L2038,Property_Manual!$B$2:$B$1206,Raw!M2038,Property_Manual!$C$2:$C$1206,Raw!N2038,Property_Manual!$D$2:$D$1206,Raw!O2038,Property_Manual!$F$2:$F$1206,"x")</f>
        <v>0</v>
      </c>
      <c r="AW2038" t="str">
        <f t="shared" si="989"/>
        <v>"Activity","Storage","events","Event","LogisticsEvent",9,"Activity to describe storing processes","Events object","true","false","","https://onerecord.iata.org/ns/cargo#Storage","https://onerecord.iata.org/ns/cargo#events","https://onerecord.iata.org/ns/cargo#LogisticsEvent"</v>
      </c>
      <c r="AX2038" t="str">
        <f t="shared" si="990"/>
        <v/>
      </c>
      <c r="AY2038" t="str">
        <f t="shared" si="991"/>
        <v/>
      </c>
    </row>
    <row r="2039" spans="1:51" x14ac:dyDescent="0.2">
      <c r="A2039" t="s">
        <v>1254</v>
      </c>
      <c r="B2039" t="s">
        <v>1210</v>
      </c>
      <c r="C2039" t="s">
        <v>1134</v>
      </c>
      <c r="D2039" t="s">
        <v>46</v>
      </c>
      <c r="F2039" t="s">
        <v>47</v>
      </c>
      <c r="G2039">
        <v>1</v>
      </c>
      <c r="I2039" t="s">
        <v>1135</v>
      </c>
      <c r="J2039" t="s">
        <v>48</v>
      </c>
      <c r="L2039" t="str">
        <f t="shared" si="961"/>
        <v>Storage</v>
      </c>
      <c r="M2039" t="str">
        <f t="shared" si="962"/>
        <v>skeletonIndicator</v>
      </c>
      <c r="N2039" t="str">
        <f t="shared" si="963"/>
        <v>boolean</v>
      </c>
      <c r="O2039" t="str">
        <f t="shared" si="964"/>
        <v/>
      </c>
      <c r="P2039" t="str">
        <f t="shared" si="965"/>
        <v/>
      </c>
      <c r="Q2039" t="str">
        <f t="shared" si="966"/>
        <v>Object</v>
      </c>
      <c r="R2039" t="str">
        <f t="shared" si="967"/>
        <v>"Activity"</v>
      </c>
      <c r="S2039" t="str">
        <f t="shared" si="968"/>
        <v>"Storage"</v>
      </c>
      <c r="T2039" t="str">
        <f t="shared" si="969"/>
        <v>"skeletonIndicator"</v>
      </c>
      <c r="U2039" t="str">
        <f t="shared" si="970"/>
        <v>""</v>
      </c>
      <c r="V2039" t="str">
        <f t="shared" si="971"/>
        <v>"boolean"</v>
      </c>
      <c r="W2039">
        <f>IF($A2039="Implicit","",COUNTIFS($C$8:C2039,C2039,$A$8:A2039,"Explicit"))</f>
        <v>10</v>
      </c>
      <c r="X2039" t="str">
        <f t="shared" si="972"/>
        <v>"Activity to describe storing processes"</v>
      </c>
      <c r="Y2039" t="str">
        <f t="shared" si="973"/>
        <v>"Indicator whether a logistics object is a skeleton object"</v>
      </c>
      <c r="Z2039" t="str">
        <f t="shared" si="974"/>
        <v>"false"</v>
      </c>
      <c r="AA2039" t="str">
        <f t="shared" si="975"/>
        <v>"false"</v>
      </c>
      <c r="AB2039" t="str">
        <f t="shared" si="976"/>
        <v>""</v>
      </c>
      <c r="AC2039" t="str">
        <f t="shared" si="977"/>
        <v>"https://onerecord.iata.org/ns/cargo#Storage"</v>
      </c>
      <c r="AD2039" t="str">
        <f t="shared" si="978"/>
        <v>"https://onerecord.iata.org/ns/cargo#skeletonIndicator"</v>
      </c>
      <c r="AE2039" t="str">
        <f t="shared" si="979"/>
        <v>"http://www.w3.org/2001/XMLSchema#boolean"</v>
      </c>
      <c r="AF2039" t="str">
        <f t="shared" si="980"/>
        <v>"Activity","Storage","skeletonIndicator","","boolean",10,"Activity to describe storing processes","Indicator whether a logistics object is a skeleton object","false","false","","https://onerecord.iata.org/ns/cargo#Storage","https://onerecord.iata.org/ns/cargo#skeletonIndicator","http://www.w3.org/2001/XMLSchema#boolean"</v>
      </c>
      <c r="AG2039" t="str">
        <f t="shared" si="981"/>
        <v>"Activity.Storage"</v>
      </c>
      <c r="AH2039" t="str">
        <f t="shared" si="982"/>
        <v>"skeletonIndicator"</v>
      </c>
      <c r="AI2039" t="str">
        <f t="shared" si="983"/>
        <v>".boolean"</v>
      </c>
      <c r="AJ2039" t="str">
        <f t="shared" si="984"/>
        <v>""</v>
      </c>
      <c r="AK2039" t="str">
        <f t="shared" si="985"/>
        <v>"hasOne"</v>
      </c>
      <c r="AL2039" t="str">
        <f t="shared" si="986"/>
        <v>"Activity.Storage","skeletonIndicator",".boolean","","hasOne"</v>
      </c>
      <c r="AN2039">
        <f>COUNTIF(View_conceptual!G:G,L2039)</f>
        <v>0</v>
      </c>
      <c r="AO2039">
        <f>COUNTIF(View_conceptual!H:H,L2039)+COUNTIF(View_conceptual!I:I,N2039)</f>
        <v>0</v>
      </c>
      <c r="AQ2039" t="str">
        <f t="shared" si="987"/>
        <v/>
      </c>
      <c r="AR2039" t="str">
        <f t="shared" si="988"/>
        <v/>
      </c>
      <c r="AT2039">
        <f>COUNTIF(View_full!G:G,L2039)</f>
        <v>1</v>
      </c>
      <c r="AU2039">
        <f>COUNTIF(View_full!H:H,L2039)+COUNTIF(View_full!I:I,N2039)</f>
        <v>1</v>
      </c>
      <c r="AV2039">
        <f>COUNTIFS(Property_Manual!$A$2:$A$1206,Raw!L2039,Property_Manual!$B$2:$B$1206,Raw!M2039,Property_Manual!$C$2:$C$1206,Raw!N2039,Property_Manual!$D$2:$D$1206,Raw!O2039,Property_Manual!$F$2:$F$1206,"x")</f>
        <v>0</v>
      </c>
      <c r="AW2039" t="str">
        <f t="shared" si="989"/>
        <v>"Activity","Storage","skeletonIndicator","","boolean",10,"Activity to describe storing processes","Indicator whether a logistics object is a skeleton object","false","false","","https://onerecord.iata.org/ns/cargo#Storage","https://onerecord.iata.org/ns/cargo#skeletonIndicator","http://www.w3.org/2001/XMLSchema#boolean"</v>
      </c>
      <c r="AX2039" t="str">
        <f t="shared" si="990"/>
        <v/>
      </c>
      <c r="AY2039" t="str">
        <f t="shared" si="991"/>
        <v/>
      </c>
    </row>
    <row r="2040" spans="1:51" x14ac:dyDescent="0.2">
      <c r="A2040" t="s">
        <v>1254</v>
      </c>
      <c r="B2040" t="s">
        <v>1210</v>
      </c>
      <c r="C2040" t="s">
        <v>1134</v>
      </c>
      <c r="D2040" t="s">
        <v>1138</v>
      </c>
      <c r="F2040" t="s">
        <v>6</v>
      </c>
      <c r="G2040">
        <v>1</v>
      </c>
      <c r="I2040" t="s">
        <v>1135</v>
      </c>
      <c r="J2040" t="s">
        <v>777</v>
      </c>
      <c r="L2040" t="str">
        <f t="shared" si="961"/>
        <v>Storage</v>
      </c>
      <c r="M2040" t="str">
        <f t="shared" si="962"/>
        <v>storingIdentifier</v>
      </c>
      <c r="N2040" t="str">
        <f t="shared" si="963"/>
        <v>string</v>
      </c>
      <c r="O2040" t="str">
        <f t="shared" si="964"/>
        <v/>
      </c>
      <c r="P2040" t="str">
        <f t="shared" si="965"/>
        <v/>
      </c>
      <c r="Q2040" t="str">
        <f t="shared" si="966"/>
        <v>Object</v>
      </c>
      <c r="R2040" t="str">
        <f t="shared" si="967"/>
        <v>"Activity"</v>
      </c>
      <c r="S2040" t="str">
        <f t="shared" si="968"/>
        <v>"Storage"</v>
      </c>
      <c r="T2040" t="str">
        <f t="shared" si="969"/>
        <v>"storingIdentifier"</v>
      </c>
      <c r="U2040" t="str">
        <f t="shared" si="970"/>
        <v>""</v>
      </c>
      <c r="V2040" t="str">
        <f t="shared" si="971"/>
        <v>"string"</v>
      </c>
      <c r="W2040">
        <f>IF($A2040="Implicit","",COUNTIFS($C$8:C2040,C2040,$A$8:A2040,"Explicit"))</f>
        <v>11</v>
      </c>
      <c r="X2040" t="str">
        <f t="shared" si="972"/>
        <v>"Activity to describe storing processes"</v>
      </c>
      <c r="Y2040" t="str">
        <f t="shared" si="973"/>
        <v>"Short text holding the process number if necessary"</v>
      </c>
      <c r="Z2040" t="str">
        <f t="shared" si="974"/>
        <v>"false"</v>
      </c>
      <c r="AA2040" t="str">
        <f t="shared" si="975"/>
        <v>"false"</v>
      </c>
      <c r="AB2040" t="str">
        <f t="shared" si="976"/>
        <v>""</v>
      </c>
      <c r="AC2040" t="str">
        <f t="shared" si="977"/>
        <v>"https://onerecord.iata.org/ns/cargo#Storage"</v>
      </c>
      <c r="AD2040" t="str">
        <f t="shared" si="978"/>
        <v>"https://onerecord.iata.org/ns/cargo#storingIdentifier"</v>
      </c>
      <c r="AE2040" t="str">
        <f t="shared" si="979"/>
        <v>"http://www.w3.org/2001/XMLSchema#string"</v>
      </c>
      <c r="AF2040" t="str">
        <f t="shared" si="980"/>
        <v>"Activity","Storage","storingIdentifier","","string",11,"Activity to describe storing processes","Short text holding the process number if necessary","false","false","","https://onerecord.iata.org/ns/cargo#Storage","https://onerecord.iata.org/ns/cargo#storingIdentifier","http://www.w3.org/2001/XMLSchema#string"</v>
      </c>
      <c r="AG2040" t="str">
        <f t="shared" si="981"/>
        <v>"Activity.Storage"</v>
      </c>
      <c r="AH2040" t="str">
        <f t="shared" si="982"/>
        <v>"storingIdentifier"</v>
      </c>
      <c r="AI2040" t="str">
        <f t="shared" si="983"/>
        <v>".string"</v>
      </c>
      <c r="AJ2040" t="str">
        <f t="shared" si="984"/>
        <v>""</v>
      </c>
      <c r="AK2040" t="str">
        <f t="shared" si="985"/>
        <v>"hasOne"</v>
      </c>
      <c r="AL2040" t="str">
        <f t="shared" si="986"/>
        <v>"Activity.Storage","storingIdentifier",".string","","hasOne"</v>
      </c>
      <c r="AN2040">
        <f>COUNTIF(View_conceptual!G:G,L2040)</f>
        <v>0</v>
      </c>
      <c r="AO2040">
        <f>COUNTIF(View_conceptual!H:H,L2040)+COUNTIF(View_conceptual!I:I,N2040)</f>
        <v>0</v>
      </c>
      <c r="AQ2040" t="str">
        <f t="shared" si="987"/>
        <v/>
      </c>
      <c r="AR2040" t="str">
        <f t="shared" si="988"/>
        <v/>
      </c>
      <c r="AT2040">
        <f>COUNTIF(View_full!G:G,L2040)</f>
        <v>1</v>
      </c>
      <c r="AU2040">
        <f>COUNTIF(View_full!H:H,L2040)+COUNTIF(View_full!I:I,N2040)</f>
        <v>1</v>
      </c>
      <c r="AV2040">
        <f>COUNTIFS(Property_Manual!$A$2:$A$1206,Raw!L2040,Property_Manual!$B$2:$B$1206,Raw!M2040,Property_Manual!$C$2:$C$1206,Raw!N2040,Property_Manual!$D$2:$D$1206,Raw!O2040,Property_Manual!$F$2:$F$1206,"x")</f>
        <v>0</v>
      </c>
      <c r="AW2040" t="str">
        <f t="shared" si="989"/>
        <v>"Activity","Storage","storingIdentifier","","string",11,"Activity to describe storing processes","Short text holding the process number if necessary","false","false","","https://onerecord.iata.org/ns/cargo#Storage","https://onerecord.iata.org/ns/cargo#storingIdentifier","http://www.w3.org/2001/XMLSchema#string"</v>
      </c>
      <c r="AX2040" t="str">
        <f t="shared" si="990"/>
        <v/>
      </c>
      <c r="AY2040" t="str">
        <f t="shared" si="991"/>
        <v/>
      </c>
    </row>
    <row r="2041" spans="1:51" x14ac:dyDescent="0.2">
      <c r="A2041" t="s">
        <v>1255</v>
      </c>
      <c r="B2041" t="s">
        <v>1210</v>
      </c>
      <c r="C2041" t="s">
        <v>1134</v>
      </c>
      <c r="D2041" t="s">
        <v>26</v>
      </c>
      <c r="E2041" t="s">
        <v>49</v>
      </c>
      <c r="F2041" t="s">
        <v>27</v>
      </c>
      <c r="I2041" t="s">
        <v>1135</v>
      </c>
      <c r="J2041" t="s">
        <v>28</v>
      </c>
      <c r="L2041" t="str">
        <f t="shared" si="961"/>
        <v>Storage</v>
      </c>
      <c r="M2041" t="str">
        <f t="shared" si="962"/>
        <v>contactDetails</v>
      </c>
      <c r="N2041" t="str">
        <f t="shared" si="963"/>
        <v>ContactDetail</v>
      </c>
      <c r="O2041" t="str">
        <f t="shared" si="964"/>
        <v/>
      </c>
      <c r="P2041" t="str">
        <f t="shared" si="965"/>
        <v/>
      </c>
      <c r="Q2041" t="str">
        <f t="shared" si="966"/>
        <v>Object</v>
      </c>
      <c r="R2041" t="str">
        <f t="shared" si="967"/>
        <v/>
      </c>
      <c r="S2041" t="str">
        <f t="shared" si="968"/>
        <v/>
      </c>
      <c r="T2041" t="str">
        <f t="shared" si="969"/>
        <v/>
      </c>
      <c r="U2041" t="str">
        <f t="shared" si="970"/>
        <v/>
      </c>
      <c r="V2041" t="str">
        <f t="shared" si="971"/>
        <v/>
      </c>
      <c r="W2041" t="str">
        <f>IF($A2041="Implicit","",COUNTIFS($C$8:C2041,C2041,$A$8:A2041,"Explicit"))</f>
        <v/>
      </c>
      <c r="X2041" t="str">
        <f t="shared" si="972"/>
        <v/>
      </c>
      <c r="Y2041" t="str">
        <f t="shared" si="973"/>
        <v/>
      </c>
      <c r="Z2041" t="str">
        <f t="shared" si="974"/>
        <v/>
      </c>
      <c r="AA2041" t="str">
        <f t="shared" si="975"/>
        <v/>
      </c>
      <c r="AB2041" t="str">
        <f t="shared" si="976"/>
        <v/>
      </c>
      <c r="AC2041" t="str">
        <f t="shared" si="977"/>
        <v/>
      </c>
      <c r="AD2041" t="str">
        <f t="shared" si="978"/>
        <v/>
      </c>
      <c r="AE2041" t="str">
        <f t="shared" si="979"/>
        <v/>
      </c>
      <c r="AF2041" t="str">
        <f t="shared" si="980"/>
        <v/>
      </c>
      <c r="AG2041" t="str">
        <f t="shared" si="981"/>
        <v>"Activity.Storage"</v>
      </c>
      <c r="AH2041" t="str">
        <f t="shared" si="982"/>
        <v>"contactDetails"</v>
      </c>
      <c r="AI2041" t="str">
        <f t="shared" si="983"/>
        <v>"Embedded.ContactDetail"</v>
      </c>
      <c r="AJ2041" t="str">
        <f t="shared" si="984"/>
        <v>""</v>
      </c>
      <c r="AK2041" t="str">
        <f t="shared" si="985"/>
        <v>"hasMany"</v>
      </c>
      <c r="AL2041" t="str">
        <f t="shared" si="986"/>
        <v>"Activity.Storage","contactDetails","Embedded.ContactDetail","","hasMany"</v>
      </c>
      <c r="AN2041">
        <f>COUNTIF(View_conceptual!G:G,L2041)</f>
        <v>0</v>
      </c>
      <c r="AO2041">
        <f>COUNTIF(View_conceptual!H:H,L2041)+COUNTIF(View_conceptual!I:I,N2041)</f>
        <v>0</v>
      </c>
      <c r="AQ2041" t="str">
        <f t="shared" si="987"/>
        <v/>
      </c>
      <c r="AR2041" t="str">
        <f t="shared" si="988"/>
        <v/>
      </c>
      <c r="AT2041">
        <f>COUNTIF(View_full!G:G,L2041)</f>
        <v>1</v>
      </c>
      <c r="AU2041">
        <f>COUNTIF(View_full!H:H,L2041)+COUNTIF(View_full!I:I,N2041)</f>
        <v>1</v>
      </c>
      <c r="AV2041">
        <f>COUNTIFS(Property_Manual!$A$2:$A$1206,Raw!L2041,Property_Manual!$B$2:$B$1206,Raw!M2041,Property_Manual!$C$2:$C$1206,Raw!N2041,Property_Manual!$D$2:$D$1206,Raw!O2041,Property_Manual!$F$2:$F$1206,"x")</f>
        <v>0</v>
      </c>
      <c r="AW2041" t="str">
        <f t="shared" si="989"/>
        <v/>
      </c>
      <c r="AX2041" t="str">
        <f t="shared" si="990"/>
        <v/>
      </c>
      <c r="AY2041" t="str">
        <f t="shared" si="991"/>
        <v/>
      </c>
    </row>
    <row r="2042" spans="1:51" x14ac:dyDescent="0.2">
      <c r="A2042" t="s">
        <v>1255</v>
      </c>
      <c r="B2042" t="s">
        <v>1210</v>
      </c>
      <c r="C2042" t="s">
        <v>1134</v>
      </c>
      <c r="D2042" t="s">
        <v>29</v>
      </c>
      <c r="E2042" t="s">
        <v>1836</v>
      </c>
      <c r="F2042" t="s">
        <v>30</v>
      </c>
      <c r="I2042" t="s">
        <v>1135</v>
      </c>
      <c r="J2042" t="s">
        <v>31</v>
      </c>
      <c r="K2042" t="s">
        <v>1831</v>
      </c>
      <c r="L2042" t="str">
        <f t="shared" si="961"/>
        <v>Storage</v>
      </c>
      <c r="M2042" t="str">
        <f t="shared" si="962"/>
        <v>contactPersons</v>
      </c>
      <c r="N2042" t="str">
        <f t="shared" si="963"/>
        <v>Actor</v>
      </c>
      <c r="O2042" t="str">
        <f t="shared" si="964"/>
        <v/>
      </c>
      <c r="P2042" t="str">
        <f t="shared" si="965"/>
        <v>Person|NonHumanActor</v>
      </c>
      <c r="Q2042" t="str">
        <f t="shared" si="966"/>
        <v>Object</v>
      </c>
      <c r="R2042" t="str">
        <f t="shared" si="967"/>
        <v/>
      </c>
      <c r="S2042" t="str">
        <f t="shared" si="968"/>
        <v/>
      </c>
      <c r="T2042" t="str">
        <f t="shared" si="969"/>
        <v/>
      </c>
      <c r="U2042" t="str">
        <f t="shared" si="970"/>
        <v/>
      </c>
      <c r="V2042" t="str">
        <f t="shared" si="971"/>
        <v/>
      </c>
      <c r="W2042" t="str">
        <f>IF($A2042="Implicit","",COUNTIFS($C$8:C2042,C2042,$A$8:A2042,"Explicit"))</f>
        <v/>
      </c>
      <c r="X2042" t="str">
        <f t="shared" si="972"/>
        <v/>
      </c>
      <c r="Y2042" t="str">
        <f t="shared" si="973"/>
        <v/>
      </c>
      <c r="Z2042" t="str">
        <f t="shared" si="974"/>
        <v/>
      </c>
      <c r="AA2042" t="str">
        <f t="shared" si="975"/>
        <v/>
      </c>
      <c r="AB2042" t="str">
        <f t="shared" si="976"/>
        <v/>
      </c>
      <c r="AC2042" t="str">
        <f t="shared" si="977"/>
        <v/>
      </c>
      <c r="AD2042" t="str">
        <f t="shared" si="978"/>
        <v/>
      </c>
      <c r="AE2042" t="str">
        <f t="shared" si="979"/>
        <v/>
      </c>
      <c r="AF2042" t="str">
        <f t="shared" si="980"/>
        <v/>
      </c>
      <c r="AG2042" t="str">
        <f t="shared" si="981"/>
        <v>"Activity.Storage"</v>
      </c>
      <c r="AH2042" t="str">
        <f t="shared" si="982"/>
        <v>"contactPersons"</v>
      </c>
      <c r="AI2042" t="str">
        <f t="shared" si="983"/>
        <v>"Agent.Actor"</v>
      </c>
      <c r="AJ2042" t="str">
        <f t="shared" si="984"/>
        <v>""</v>
      </c>
      <c r="AK2042" t="str">
        <f t="shared" si="985"/>
        <v>"hasMany"</v>
      </c>
      <c r="AL2042" t="str">
        <f t="shared" si="986"/>
        <v>"Activity.Storage","contactPersons","Agent.Actor","","hasMany"</v>
      </c>
      <c r="AN2042">
        <f>COUNTIF(View_conceptual!G:G,L2042)</f>
        <v>0</v>
      </c>
      <c r="AO2042">
        <f>COUNTIF(View_conceptual!H:H,L2042)+COUNTIF(View_conceptual!I:I,N2042)</f>
        <v>0</v>
      </c>
      <c r="AQ2042" t="str">
        <f t="shared" si="987"/>
        <v/>
      </c>
      <c r="AR2042" t="str">
        <f t="shared" si="988"/>
        <v/>
      </c>
      <c r="AT2042">
        <f>COUNTIF(View_full!G:G,L2042)</f>
        <v>1</v>
      </c>
      <c r="AU2042">
        <f>COUNTIF(View_full!H:H,L2042)+COUNTIF(View_full!I:I,N2042)</f>
        <v>1</v>
      </c>
      <c r="AV2042">
        <f>COUNTIFS(Property_Manual!$A$2:$A$1206,Raw!L2042,Property_Manual!$B$2:$B$1206,Raw!M2042,Property_Manual!$C$2:$C$1206,Raw!N2042,Property_Manual!$D$2:$D$1206,Raw!O2042,Property_Manual!$F$2:$F$1206,"x")</f>
        <v>0</v>
      </c>
      <c r="AW2042" t="str">
        <f t="shared" si="989"/>
        <v/>
      </c>
      <c r="AX2042" t="str">
        <f t="shared" si="990"/>
        <v/>
      </c>
      <c r="AY2042" t="str">
        <f t="shared" si="991"/>
        <v/>
      </c>
    </row>
    <row r="2043" spans="1:51" x14ac:dyDescent="0.2">
      <c r="A2043" t="s">
        <v>1255</v>
      </c>
      <c r="B2043" t="s">
        <v>1210</v>
      </c>
      <c r="C2043" t="s">
        <v>1134</v>
      </c>
      <c r="D2043" t="s">
        <v>29</v>
      </c>
      <c r="E2043" t="s">
        <v>1836</v>
      </c>
      <c r="F2043" t="s">
        <v>390</v>
      </c>
      <c r="I2043" t="s">
        <v>1135</v>
      </c>
      <c r="J2043" t="s">
        <v>31</v>
      </c>
      <c r="L2043" t="str">
        <f t="shared" si="961"/>
        <v>Storage</v>
      </c>
      <c r="M2043" t="str">
        <f t="shared" si="962"/>
        <v>contactPersons</v>
      </c>
      <c r="N2043" t="str">
        <f t="shared" si="963"/>
        <v>Person</v>
      </c>
      <c r="O2043" t="str">
        <f t="shared" si="964"/>
        <v/>
      </c>
      <c r="P2043" t="str">
        <f t="shared" si="965"/>
        <v/>
      </c>
      <c r="Q2043" t="str">
        <f t="shared" si="966"/>
        <v>Object</v>
      </c>
      <c r="R2043" t="str">
        <f t="shared" si="967"/>
        <v/>
      </c>
      <c r="S2043" t="str">
        <f t="shared" si="968"/>
        <v/>
      </c>
      <c r="T2043" t="str">
        <f t="shared" si="969"/>
        <v/>
      </c>
      <c r="U2043" t="str">
        <f t="shared" si="970"/>
        <v/>
      </c>
      <c r="V2043" t="str">
        <f t="shared" si="971"/>
        <v/>
      </c>
      <c r="W2043" t="str">
        <f>IF($A2043="Implicit","",COUNTIFS($C$8:C2043,C2043,$A$8:A2043,"Explicit"))</f>
        <v/>
      </c>
      <c r="X2043" t="str">
        <f t="shared" si="972"/>
        <v/>
      </c>
      <c r="Y2043" t="str">
        <f t="shared" si="973"/>
        <v/>
      </c>
      <c r="Z2043" t="str">
        <f t="shared" si="974"/>
        <v/>
      </c>
      <c r="AA2043" t="str">
        <f t="shared" si="975"/>
        <v/>
      </c>
      <c r="AB2043" t="str">
        <f t="shared" si="976"/>
        <v/>
      </c>
      <c r="AC2043" t="str">
        <f t="shared" si="977"/>
        <v/>
      </c>
      <c r="AD2043" t="str">
        <f t="shared" si="978"/>
        <v/>
      </c>
      <c r="AE2043" t="str">
        <f t="shared" si="979"/>
        <v/>
      </c>
      <c r="AF2043" t="str">
        <f t="shared" si="980"/>
        <v/>
      </c>
      <c r="AG2043" t="str">
        <f t="shared" si="981"/>
        <v>"Activity.Storage"</v>
      </c>
      <c r="AH2043" t="str">
        <f t="shared" si="982"/>
        <v>"contactPersons"</v>
      </c>
      <c r="AI2043" t="str">
        <f t="shared" si="983"/>
        <v>"Agent.Person"</v>
      </c>
      <c r="AJ2043" t="str">
        <f t="shared" si="984"/>
        <v>""</v>
      </c>
      <c r="AK2043" t="str">
        <f t="shared" si="985"/>
        <v>"hasMany"</v>
      </c>
      <c r="AL2043" t="str">
        <f t="shared" si="986"/>
        <v>"Activity.Storage","contactPersons","Agent.Person","","hasMany"</v>
      </c>
      <c r="AN2043">
        <f>COUNTIF(View_conceptual!G:G,L2043)</f>
        <v>0</v>
      </c>
      <c r="AO2043">
        <f>COUNTIF(View_conceptual!H:H,L2043)+COUNTIF(View_conceptual!I:I,N2043)</f>
        <v>0</v>
      </c>
      <c r="AQ2043" t="str">
        <f t="shared" si="987"/>
        <v/>
      </c>
      <c r="AR2043" t="str">
        <f t="shared" si="988"/>
        <v/>
      </c>
      <c r="AT2043">
        <f>COUNTIF(View_full!G:G,L2043)</f>
        <v>1</v>
      </c>
      <c r="AU2043">
        <f>COUNTIF(View_full!H:H,L2043)+COUNTIF(View_full!I:I,N2043)</f>
        <v>1</v>
      </c>
      <c r="AV2043">
        <f>COUNTIFS(Property_Manual!$A$2:$A$1206,Raw!L2043,Property_Manual!$B$2:$B$1206,Raw!M2043,Property_Manual!$C$2:$C$1206,Raw!N2043,Property_Manual!$D$2:$D$1206,Raw!O2043,Property_Manual!$F$2:$F$1206,"x")</f>
        <v>0</v>
      </c>
      <c r="AW2043" t="str">
        <f t="shared" si="989"/>
        <v/>
      </c>
      <c r="AX2043" t="str">
        <f t="shared" si="990"/>
        <v/>
      </c>
      <c r="AY2043" t="str">
        <f t="shared" si="991"/>
        <v/>
      </c>
    </row>
    <row r="2044" spans="1:51" x14ac:dyDescent="0.2">
      <c r="A2044" t="s">
        <v>1255</v>
      </c>
      <c r="B2044" t="s">
        <v>1210</v>
      </c>
      <c r="C2044" t="s">
        <v>1134</v>
      </c>
      <c r="D2044" t="s">
        <v>29</v>
      </c>
      <c r="E2044" t="s">
        <v>1836</v>
      </c>
      <c r="F2044" t="s">
        <v>1130</v>
      </c>
      <c r="I2044" t="s">
        <v>1135</v>
      </c>
      <c r="J2044" t="s">
        <v>31</v>
      </c>
      <c r="L2044" t="str">
        <f t="shared" si="961"/>
        <v>Storage</v>
      </c>
      <c r="M2044" t="str">
        <f t="shared" si="962"/>
        <v>contactPersons</v>
      </c>
      <c r="N2044" t="str">
        <f t="shared" si="963"/>
        <v>NonHumanActor</v>
      </c>
      <c r="O2044" t="str">
        <f t="shared" si="964"/>
        <v/>
      </c>
      <c r="P2044" t="str">
        <f t="shared" si="965"/>
        <v/>
      </c>
      <c r="Q2044" t="str">
        <f t="shared" si="966"/>
        <v>Object</v>
      </c>
      <c r="R2044" t="str">
        <f t="shared" si="967"/>
        <v/>
      </c>
      <c r="S2044" t="str">
        <f t="shared" si="968"/>
        <v/>
      </c>
      <c r="T2044" t="str">
        <f t="shared" si="969"/>
        <v/>
      </c>
      <c r="U2044" t="str">
        <f t="shared" si="970"/>
        <v/>
      </c>
      <c r="V2044" t="str">
        <f t="shared" si="971"/>
        <v/>
      </c>
      <c r="W2044" t="str">
        <f>IF($A2044="Implicit","",COUNTIFS($C$8:C2044,C2044,$A$8:A2044,"Explicit"))</f>
        <v/>
      </c>
      <c r="X2044" t="str">
        <f t="shared" si="972"/>
        <v/>
      </c>
      <c r="Y2044" t="str">
        <f t="shared" si="973"/>
        <v/>
      </c>
      <c r="Z2044" t="str">
        <f t="shared" si="974"/>
        <v/>
      </c>
      <c r="AA2044" t="str">
        <f t="shared" si="975"/>
        <v/>
      </c>
      <c r="AB2044" t="str">
        <f t="shared" si="976"/>
        <v/>
      </c>
      <c r="AC2044" t="str">
        <f t="shared" si="977"/>
        <v/>
      </c>
      <c r="AD2044" t="str">
        <f t="shared" si="978"/>
        <v/>
      </c>
      <c r="AE2044" t="str">
        <f t="shared" si="979"/>
        <v/>
      </c>
      <c r="AF2044" t="str">
        <f t="shared" si="980"/>
        <v/>
      </c>
      <c r="AG2044" t="str">
        <f t="shared" si="981"/>
        <v>"Activity.Storage"</v>
      </c>
      <c r="AH2044" t="str">
        <f t="shared" si="982"/>
        <v>"contactPersons"</v>
      </c>
      <c r="AI2044" t="str">
        <f t="shared" si="983"/>
        <v>"Agent.NonHumanActor"</v>
      </c>
      <c r="AJ2044" t="str">
        <f t="shared" si="984"/>
        <v>""</v>
      </c>
      <c r="AK2044" t="str">
        <f t="shared" si="985"/>
        <v>"hasMany"</v>
      </c>
      <c r="AL2044" t="str">
        <f t="shared" si="986"/>
        <v>"Activity.Storage","contactPersons","Agent.NonHumanActor","","hasMany"</v>
      </c>
      <c r="AN2044">
        <f>COUNTIF(View_conceptual!G:G,L2044)</f>
        <v>0</v>
      </c>
      <c r="AO2044">
        <f>COUNTIF(View_conceptual!H:H,L2044)+COUNTIF(View_conceptual!I:I,N2044)</f>
        <v>0</v>
      </c>
      <c r="AQ2044" t="str">
        <f t="shared" si="987"/>
        <v/>
      </c>
      <c r="AR2044" t="str">
        <f t="shared" si="988"/>
        <v/>
      </c>
      <c r="AT2044">
        <f>COUNTIF(View_full!G:G,L2044)</f>
        <v>1</v>
      </c>
      <c r="AU2044">
        <f>COUNTIF(View_full!H:H,L2044)+COUNTIF(View_full!I:I,N2044)</f>
        <v>1</v>
      </c>
      <c r="AV2044">
        <f>COUNTIFS(Property_Manual!$A$2:$A$1206,Raw!L2044,Property_Manual!$B$2:$B$1206,Raw!M2044,Property_Manual!$C$2:$C$1206,Raw!N2044,Property_Manual!$D$2:$D$1206,Raw!O2044,Property_Manual!$F$2:$F$1206,"x")</f>
        <v>0</v>
      </c>
      <c r="AW2044" t="str">
        <f t="shared" si="989"/>
        <v/>
      </c>
      <c r="AX2044" t="str">
        <f t="shared" si="990"/>
        <v/>
      </c>
      <c r="AY2044" t="str">
        <f t="shared" si="991"/>
        <v/>
      </c>
    </row>
    <row r="2045" spans="1:51" x14ac:dyDescent="0.2">
      <c r="A2045" t="s">
        <v>1255</v>
      </c>
      <c r="B2045" t="s">
        <v>1210</v>
      </c>
      <c r="C2045" t="s">
        <v>1134</v>
      </c>
      <c r="D2045" t="s">
        <v>35</v>
      </c>
      <c r="E2045" t="s">
        <v>1211</v>
      </c>
      <c r="F2045" t="s">
        <v>273</v>
      </c>
      <c r="I2045" t="s">
        <v>1135</v>
      </c>
      <c r="J2045" t="s">
        <v>37</v>
      </c>
      <c r="L2045" t="str">
        <f t="shared" si="961"/>
        <v>Storage</v>
      </c>
      <c r="M2045" t="str">
        <f t="shared" si="962"/>
        <v>servedServices</v>
      </c>
      <c r="N2045" t="str">
        <f t="shared" si="963"/>
        <v>Booking</v>
      </c>
      <c r="O2045" t="str">
        <f t="shared" si="964"/>
        <v/>
      </c>
      <c r="P2045" t="str">
        <f t="shared" si="965"/>
        <v/>
      </c>
      <c r="Q2045" t="str">
        <f t="shared" si="966"/>
        <v>Object</v>
      </c>
      <c r="R2045" t="str">
        <f t="shared" si="967"/>
        <v/>
      </c>
      <c r="S2045" t="str">
        <f t="shared" si="968"/>
        <v/>
      </c>
      <c r="T2045" t="str">
        <f t="shared" si="969"/>
        <v/>
      </c>
      <c r="U2045" t="str">
        <f t="shared" si="970"/>
        <v/>
      </c>
      <c r="V2045" t="str">
        <f t="shared" si="971"/>
        <v/>
      </c>
      <c r="W2045" t="str">
        <f>IF($A2045="Implicit","",COUNTIFS($C$8:C2045,C2045,$A$8:A2045,"Explicit"))</f>
        <v/>
      </c>
      <c r="X2045" t="str">
        <f t="shared" si="972"/>
        <v/>
      </c>
      <c r="Y2045" t="str">
        <f t="shared" si="973"/>
        <v/>
      </c>
      <c r="Z2045" t="str">
        <f t="shared" si="974"/>
        <v/>
      </c>
      <c r="AA2045" t="str">
        <f t="shared" si="975"/>
        <v/>
      </c>
      <c r="AB2045" t="str">
        <f t="shared" si="976"/>
        <v/>
      </c>
      <c r="AC2045" t="str">
        <f t="shared" si="977"/>
        <v/>
      </c>
      <c r="AD2045" t="str">
        <f t="shared" si="978"/>
        <v/>
      </c>
      <c r="AE2045" t="str">
        <f t="shared" si="979"/>
        <v/>
      </c>
      <c r="AF2045" t="str">
        <f t="shared" si="980"/>
        <v/>
      </c>
      <c r="AG2045" t="str">
        <f t="shared" si="981"/>
        <v>"Activity.Storage"</v>
      </c>
      <c r="AH2045" t="str">
        <f t="shared" si="982"/>
        <v>"servedServices"</v>
      </c>
      <c r="AI2045" t="str">
        <f t="shared" si="983"/>
        <v>"Service.Booking"</v>
      </c>
      <c r="AJ2045" t="str">
        <f t="shared" si="984"/>
        <v>""</v>
      </c>
      <c r="AK2045" t="str">
        <f t="shared" si="985"/>
        <v>"hasMany"</v>
      </c>
      <c r="AL2045" t="str">
        <f t="shared" si="986"/>
        <v>"Activity.Storage","servedServices","Service.Booking","","hasMany"</v>
      </c>
      <c r="AN2045">
        <f>COUNTIF(View_conceptual!G:G,L2045)</f>
        <v>0</v>
      </c>
      <c r="AO2045">
        <f>COUNTIF(View_conceptual!H:H,L2045)+COUNTIF(View_conceptual!I:I,N2045)</f>
        <v>1</v>
      </c>
      <c r="AQ2045" t="str">
        <f t="shared" si="987"/>
        <v/>
      </c>
      <c r="AR2045" t="str">
        <f t="shared" si="988"/>
        <v/>
      </c>
      <c r="AT2045">
        <f>COUNTIF(View_full!G:G,L2045)</f>
        <v>1</v>
      </c>
      <c r="AU2045">
        <f>COUNTIF(View_full!H:H,L2045)+COUNTIF(View_full!I:I,N2045)</f>
        <v>2</v>
      </c>
      <c r="AV2045">
        <f>COUNTIFS(Property_Manual!$A$2:$A$1206,Raw!L2045,Property_Manual!$B$2:$B$1206,Raw!M2045,Property_Manual!$C$2:$C$1206,Raw!N2045,Property_Manual!$D$2:$D$1206,Raw!O2045,Property_Manual!$F$2:$F$1206,"x")</f>
        <v>0</v>
      </c>
      <c r="AW2045" t="str">
        <f t="shared" si="989"/>
        <v/>
      </c>
      <c r="AX2045" t="str">
        <f t="shared" si="990"/>
        <v>"Activity.Storage","servedServices","Service.Booking","","hasMany"</v>
      </c>
      <c r="AY2045" t="str">
        <f t="shared" si="991"/>
        <v/>
      </c>
    </row>
    <row r="2046" spans="1:51" x14ac:dyDescent="0.2">
      <c r="A2046" t="s">
        <v>1255</v>
      </c>
      <c r="B2046" t="s">
        <v>1210</v>
      </c>
      <c r="C2046" t="s">
        <v>1134</v>
      </c>
      <c r="D2046" t="s">
        <v>35</v>
      </c>
      <c r="E2046" t="s">
        <v>1196</v>
      </c>
      <c r="F2046" t="s">
        <v>36</v>
      </c>
      <c r="I2046" t="s">
        <v>1135</v>
      </c>
      <c r="J2046" t="s">
        <v>37</v>
      </c>
      <c r="K2046" t="s">
        <v>3151</v>
      </c>
      <c r="L2046" t="str">
        <f t="shared" si="961"/>
        <v>Storage</v>
      </c>
      <c r="M2046" t="str">
        <f t="shared" si="962"/>
        <v>servedServices</v>
      </c>
      <c r="N2046" t="str">
        <f t="shared" si="963"/>
        <v>LogisticsService</v>
      </c>
      <c r="O2046" t="str">
        <f t="shared" si="964"/>
        <v/>
      </c>
      <c r="P2046" t="str">
        <f t="shared" si="965"/>
        <v>Booking|HandlingService</v>
      </c>
      <c r="Q2046" t="str">
        <f t="shared" si="966"/>
        <v>Object</v>
      </c>
      <c r="R2046" t="str">
        <f t="shared" si="967"/>
        <v/>
      </c>
      <c r="S2046" t="str">
        <f t="shared" si="968"/>
        <v/>
      </c>
      <c r="T2046" t="str">
        <f t="shared" si="969"/>
        <v/>
      </c>
      <c r="U2046" t="str">
        <f t="shared" si="970"/>
        <v/>
      </c>
      <c r="V2046" t="str">
        <f t="shared" si="971"/>
        <v/>
      </c>
      <c r="W2046" t="str">
        <f>IF($A2046="Implicit","",COUNTIFS($C$8:C2046,C2046,$A$8:A2046,"Explicit"))</f>
        <v/>
      </c>
      <c r="X2046" t="str">
        <f t="shared" si="972"/>
        <v/>
      </c>
      <c r="Y2046" t="str">
        <f t="shared" si="973"/>
        <v/>
      </c>
      <c r="Z2046" t="str">
        <f t="shared" si="974"/>
        <v/>
      </c>
      <c r="AA2046" t="str">
        <f t="shared" si="975"/>
        <v/>
      </c>
      <c r="AB2046" t="str">
        <f t="shared" si="976"/>
        <v/>
      </c>
      <c r="AC2046" t="str">
        <f t="shared" si="977"/>
        <v/>
      </c>
      <c r="AD2046" t="str">
        <f t="shared" si="978"/>
        <v/>
      </c>
      <c r="AE2046" t="str">
        <f t="shared" si="979"/>
        <v/>
      </c>
      <c r="AF2046" t="str">
        <f t="shared" si="980"/>
        <v/>
      </c>
      <c r="AG2046" t="str">
        <f t="shared" si="981"/>
        <v>"Activity.Storage"</v>
      </c>
      <c r="AH2046" t="str">
        <f t="shared" si="982"/>
        <v>"servedServices"</v>
      </c>
      <c r="AI2046" t="str">
        <f t="shared" si="983"/>
        <v>"Abstract.LogisticsService"</v>
      </c>
      <c r="AJ2046" t="str">
        <f t="shared" si="984"/>
        <v>""</v>
      </c>
      <c r="AK2046" t="str">
        <f t="shared" si="985"/>
        <v>"hasMany"</v>
      </c>
      <c r="AL2046" t="str">
        <f t="shared" si="986"/>
        <v>"Activity.Storage","servedServices","Abstract.LogisticsService","","hasMany"</v>
      </c>
      <c r="AN2046">
        <f>COUNTIF(View_conceptual!G:G,L2046)</f>
        <v>0</v>
      </c>
      <c r="AO2046">
        <f>COUNTIF(View_conceptual!H:H,L2046)+COUNTIF(View_conceptual!I:I,N2046)</f>
        <v>0</v>
      </c>
      <c r="AQ2046" t="str">
        <f t="shared" si="987"/>
        <v/>
      </c>
      <c r="AR2046" t="str">
        <f t="shared" si="988"/>
        <v/>
      </c>
      <c r="AT2046">
        <f>COUNTIF(View_full!G:G,L2046)</f>
        <v>1</v>
      </c>
      <c r="AU2046">
        <f>COUNTIF(View_full!H:H,L2046)+COUNTIF(View_full!I:I,N2046)</f>
        <v>1</v>
      </c>
      <c r="AV2046">
        <f>COUNTIFS(Property_Manual!$A$2:$A$1206,Raw!L2046,Property_Manual!$B$2:$B$1206,Raw!M2046,Property_Manual!$C$2:$C$1206,Raw!N2046,Property_Manual!$D$2:$D$1206,Raw!O2046,Property_Manual!$F$2:$F$1206,"x")</f>
        <v>0</v>
      </c>
      <c r="AW2046" t="str">
        <f t="shared" si="989"/>
        <v/>
      </c>
      <c r="AX2046" t="str">
        <f t="shared" si="990"/>
        <v/>
      </c>
      <c r="AY2046" t="str">
        <f t="shared" si="991"/>
        <v/>
      </c>
    </row>
    <row r="2047" spans="1:51" x14ac:dyDescent="0.2">
      <c r="A2047" t="s">
        <v>1255</v>
      </c>
      <c r="B2047" t="s">
        <v>1210</v>
      </c>
      <c r="C2047" t="s">
        <v>1134</v>
      </c>
      <c r="D2047" t="s">
        <v>40</v>
      </c>
      <c r="E2047" t="s">
        <v>1212</v>
      </c>
      <c r="F2047" t="s">
        <v>41</v>
      </c>
      <c r="I2047" t="s">
        <v>1135</v>
      </c>
      <c r="J2047" t="s">
        <v>42</v>
      </c>
      <c r="L2047" t="str">
        <f t="shared" si="961"/>
        <v>Storage</v>
      </c>
      <c r="M2047" t="str">
        <f t="shared" si="962"/>
        <v>events</v>
      </c>
      <c r="N2047" t="str">
        <f t="shared" si="963"/>
        <v>LogisticsEvent</v>
      </c>
      <c r="O2047" t="str">
        <f t="shared" si="964"/>
        <v/>
      </c>
      <c r="P2047" t="str">
        <f t="shared" si="965"/>
        <v/>
      </c>
      <c r="Q2047" t="str">
        <f t="shared" si="966"/>
        <v>Object</v>
      </c>
      <c r="R2047" t="str">
        <f t="shared" si="967"/>
        <v/>
      </c>
      <c r="S2047" t="str">
        <f t="shared" si="968"/>
        <v/>
      </c>
      <c r="T2047" t="str">
        <f t="shared" si="969"/>
        <v/>
      </c>
      <c r="U2047" t="str">
        <f t="shared" si="970"/>
        <v/>
      </c>
      <c r="V2047" t="str">
        <f t="shared" si="971"/>
        <v/>
      </c>
      <c r="W2047" t="str">
        <f>IF($A2047="Implicit","",COUNTIFS($C$8:C2047,C2047,$A$8:A2047,"Explicit"))</f>
        <v/>
      </c>
      <c r="X2047" t="str">
        <f t="shared" si="972"/>
        <v/>
      </c>
      <c r="Y2047" t="str">
        <f t="shared" si="973"/>
        <v/>
      </c>
      <c r="Z2047" t="str">
        <f t="shared" si="974"/>
        <v/>
      </c>
      <c r="AA2047" t="str">
        <f t="shared" si="975"/>
        <v/>
      </c>
      <c r="AB2047" t="str">
        <f t="shared" si="976"/>
        <v/>
      </c>
      <c r="AC2047" t="str">
        <f t="shared" si="977"/>
        <v/>
      </c>
      <c r="AD2047" t="str">
        <f t="shared" si="978"/>
        <v/>
      </c>
      <c r="AE2047" t="str">
        <f t="shared" si="979"/>
        <v/>
      </c>
      <c r="AF2047" t="str">
        <f t="shared" si="980"/>
        <v/>
      </c>
      <c r="AG2047" t="str">
        <f t="shared" si="981"/>
        <v>"Activity.Storage"</v>
      </c>
      <c r="AH2047" t="str">
        <f t="shared" si="982"/>
        <v>"events"</v>
      </c>
      <c r="AI2047" t="str">
        <f t="shared" si="983"/>
        <v>"Event.LogisticsEvent"</v>
      </c>
      <c r="AJ2047" t="str">
        <f t="shared" si="984"/>
        <v>""</v>
      </c>
      <c r="AK2047" t="str">
        <f t="shared" si="985"/>
        <v>"hasMany"</v>
      </c>
      <c r="AL2047" t="str">
        <f t="shared" si="986"/>
        <v>"Activity.Storage","events","Event.LogisticsEvent","","hasMany"</v>
      </c>
      <c r="AN2047">
        <f>COUNTIF(View_conceptual!G:G,L2047)</f>
        <v>0</v>
      </c>
      <c r="AO2047">
        <f>COUNTIF(View_conceptual!H:H,L2047)+COUNTIF(View_conceptual!I:I,N2047)</f>
        <v>0</v>
      </c>
      <c r="AQ2047" t="str">
        <f t="shared" si="987"/>
        <v/>
      </c>
      <c r="AR2047" t="str">
        <f t="shared" si="988"/>
        <v/>
      </c>
      <c r="AT2047">
        <f>COUNTIF(View_full!G:G,L2047)</f>
        <v>1</v>
      </c>
      <c r="AU2047">
        <f>COUNTIF(View_full!H:H,L2047)+COUNTIF(View_full!I:I,N2047)</f>
        <v>1</v>
      </c>
      <c r="AV2047">
        <f>COUNTIFS(Property_Manual!$A$2:$A$1206,Raw!L2047,Property_Manual!$B$2:$B$1206,Raw!M2047,Property_Manual!$C$2:$C$1206,Raw!N2047,Property_Manual!$D$2:$D$1206,Raw!O2047,Property_Manual!$F$2:$F$1206,"x")</f>
        <v>0</v>
      </c>
      <c r="AW2047" t="str">
        <f t="shared" si="989"/>
        <v/>
      </c>
      <c r="AX2047" t="str">
        <f t="shared" si="990"/>
        <v/>
      </c>
      <c r="AY2047" t="str">
        <f t="shared" si="991"/>
        <v/>
      </c>
    </row>
    <row r="2048" spans="1:51" x14ac:dyDescent="0.2">
      <c r="A2048" t="s">
        <v>1255</v>
      </c>
      <c r="B2048" t="s">
        <v>1210</v>
      </c>
      <c r="C2048" t="s">
        <v>1134</v>
      </c>
      <c r="D2048" t="s">
        <v>35</v>
      </c>
      <c r="F2048" t="s">
        <v>3152</v>
      </c>
      <c r="I2048" t="s">
        <v>1135</v>
      </c>
      <c r="J2048" t="s">
        <v>37</v>
      </c>
      <c r="L2048" t="str">
        <f t="shared" si="961"/>
        <v>Storage</v>
      </c>
      <c r="M2048" t="str">
        <f t="shared" si="962"/>
        <v>servedServices</v>
      </c>
      <c r="N2048" t="str">
        <f t="shared" si="963"/>
        <v>HandlingService</v>
      </c>
      <c r="O2048" t="str">
        <f t="shared" si="964"/>
        <v/>
      </c>
      <c r="P2048" t="str">
        <f t="shared" si="965"/>
        <v/>
      </c>
      <c r="Q2048" t="str">
        <f t="shared" si="966"/>
        <v>Object</v>
      </c>
      <c r="R2048" t="str">
        <f t="shared" si="967"/>
        <v/>
      </c>
      <c r="S2048" t="str">
        <f t="shared" si="968"/>
        <v/>
      </c>
      <c r="T2048" t="str">
        <f t="shared" si="969"/>
        <v/>
      </c>
      <c r="U2048" t="str">
        <f t="shared" si="970"/>
        <v/>
      </c>
      <c r="V2048" t="str">
        <f t="shared" si="971"/>
        <v/>
      </c>
      <c r="W2048" t="str">
        <f>IF($A2048="Implicit","",COUNTIFS($C$8:C2048,C2048,$A$8:A2048,"Explicit"))</f>
        <v/>
      </c>
      <c r="X2048" t="str">
        <f t="shared" si="972"/>
        <v/>
      </c>
      <c r="Y2048" t="str">
        <f t="shared" si="973"/>
        <v/>
      </c>
      <c r="Z2048" t="str">
        <f t="shared" si="974"/>
        <v/>
      </c>
      <c r="AA2048" t="str">
        <f t="shared" si="975"/>
        <v/>
      </c>
      <c r="AB2048" t="str">
        <f t="shared" si="976"/>
        <v/>
      </c>
      <c r="AC2048" t="str">
        <f t="shared" si="977"/>
        <v/>
      </c>
      <c r="AD2048" t="str">
        <f t="shared" si="978"/>
        <v/>
      </c>
      <c r="AE2048" t="str">
        <f t="shared" si="979"/>
        <v/>
      </c>
      <c r="AF2048" t="str">
        <f t="shared" si="980"/>
        <v/>
      </c>
      <c r="AG2048" t="str">
        <f t="shared" si="981"/>
        <v>"Activity.Storage"</v>
      </c>
      <c r="AH2048" t="str">
        <f t="shared" si="982"/>
        <v>"servedServices"</v>
      </c>
      <c r="AI2048" t="str">
        <f t="shared" si="983"/>
        <v>".HandlingService"</v>
      </c>
      <c r="AJ2048" t="str">
        <f t="shared" si="984"/>
        <v>""</v>
      </c>
      <c r="AK2048" t="str">
        <f t="shared" si="985"/>
        <v>"hasMany"</v>
      </c>
      <c r="AL2048" t="str">
        <f t="shared" si="986"/>
        <v>"Activity.Storage","servedServices",".HandlingService","","hasMany"</v>
      </c>
      <c r="AN2048">
        <f>COUNTIF(View_conceptual!G:G,L2048)</f>
        <v>0</v>
      </c>
      <c r="AO2048">
        <f>COUNTIF(View_conceptual!H:H,L2048)+COUNTIF(View_conceptual!I:I,N2048)</f>
        <v>0</v>
      </c>
      <c r="AQ2048" t="str">
        <f t="shared" si="987"/>
        <v/>
      </c>
      <c r="AR2048" t="str">
        <f t="shared" si="988"/>
        <v/>
      </c>
      <c r="AT2048">
        <f>COUNTIF(View_full!G:G,L2048)</f>
        <v>1</v>
      </c>
      <c r="AU2048">
        <f>COUNTIF(View_full!H:H,L2048)+COUNTIF(View_full!I:I,N2048)</f>
        <v>1</v>
      </c>
      <c r="AV2048">
        <f>COUNTIFS(Property_Manual!$A$2:$A$1206,Raw!L2048,Property_Manual!$B$2:$B$1206,Raw!M2048,Property_Manual!$C$2:$C$1206,Raw!N2048,Property_Manual!$D$2:$D$1206,Raw!O2048,Property_Manual!$F$2:$F$1206,"x")</f>
        <v>0</v>
      </c>
      <c r="AW2048" t="str">
        <f t="shared" si="989"/>
        <v/>
      </c>
      <c r="AX2048" t="str">
        <f t="shared" si="990"/>
        <v/>
      </c>
      <c r="AY2048" t="str">
        <f t="shared" si="991"/>
        <v/>
      </c>
    </row>
    <row r="2049" spans="1:51" x14ac:dyDescent="0.2">
      <c r="A2049" t="s">
        <v>1254</v>
      </c>
      <c r="B2049" t="s">
        <v>1209</v>
      </c>
      <c r="C2049" t="s">
        <v>1043</v>
      </c>
      <c r="D2049" t="s">
        <v>424</v>
      </c>
      <c r="E2049" t="s">
        <v>1198</v>
      </c>
      <c r="F2049" t="s">
        <v>89</v>
      </c>
      <c r="G2049">
        <v>1</v>
      </c>
      <c r="H2049" t="s">
        <v>192</v>
      </c>
      <c r="I2049" t="s">
        <v>1044</v>
      </c>
      <c r="J2049" t="s">
        <v>425</v>
      </c>
      <c r="L2049" t="str">
        <f t="shared" si="961"/>
        <v>Storing</v>
      </c>
      <c r="M2049" t="str">
        <f t="shared" si="962"/>
        <v>performedAt</v>
      </c>
      <c r="N2049" t="str">
        <f t="shared" si="963"/>
        <v>Location</v>
      </c>
      <c r="O2049" t="str">
        <f t="shared" si="964"/>
        <v>onsiteActions</v>
      </c>
      <c r="P2049" t="str">
        <f t="shared" si="965"/>
        <v/>
      </c>
      <c r="Q2049" t="str">
        <f t="shared" si="966"/>
        <v>Object</v>
      </c>
      <c r="R2049" t="str">
        <f t="shared" si="967"/>
        <v>"Action"</v>
      </c>
      <c r="S2049" t="str">
        <f t="shared" si="968"/>
        <v>"Storing"</v>
      </c>
      <c r="T2049" t="str">
        <f t="shared" si="969"/>
        <v>"performedAt"</v>
      </c>
      <c r="U2049" t="str">
        <f t="shared" si="970"/>
        <v>"Common"</v>
      </c>
      <c r="V2049" t="str">
        <f t="shared" si="971"/>
        <v>"Location"</v>
      </c>
      <c r="W2049">
        <f>IF($A2049="Implicit","",COUNTIFS($C$8:C2049,C2049,$A$8:A2049,"Explicit"))</f>
        <v>1</v>
      </c>
      <c r="X2049" t="str">
        <f t="shared" si="972"/>
        <v>"Action to describe store-in or store-out"</v>
      </c>
      <c r="Y2049" t="str">
        <f t="shared" si="973"/>
        <v>"Reference to the Location the Action was performed at"</v>
      </c>
      <c r="Z2049" t="str">
        <f t="shared" si="974"/>
        <v>"false"</v>
      </c>
      <c r="AA2049" t="str">
        <f t="shared" si="975"/>
        <v>"false"</v>
      </c>
      <c r="AB2049" t="str">
        <f t="shared" si="976"/>
        <v>""</v>
      </c>
      <c r="AC2049" t="str">
        <f t="shared" si="977"/>
        <v>"https://onerecord.iata.org/ns/cargo#Storing"</v>
      </c>
      <c r="AD2049" t="str">
        <f t="shared" si="978"/>
        <v>"https://onerecord.iata.org/ns/cargo#performedAt"</v>
      </c>
      <c r="AE2049" t="str">
        <f t="shared" si="979"/>
        <v>"https://onerecord.iata.org/ns/cargo#Location"</v>
      </c>
      <c r="AF2049" t="str">
        <f t="shared" si="980"/>
        <v>"Action","Storing","performedAt","Common","Location",1,"Action to describe store-in or store-out","Reference to the Location the Action was performed at","false","false","","https://onerecord.iata.org/ns/cargo#Storing","https://onerecord.iata.org/ns/cargo#performedAt","https://onerecord.iata.org/ns/cargo#Location"</v>
      </c>
      <c r="AG2049" t="str">
        <f t="shared" si="981"/>
        <v>"Action.Storing"</v>
      </c>
      <c r="AH2049" t="str">
        <f t="shared" si="982"/>
        <v>"performedAt"</v>
      </c>
      <c r="AI2049" t="str">
        <f t="shared" si="983"/>
        <v>"Common.Location"</v>
      </c>
      <c r="AJ2049" t="str">
        <f t="shared" si="984"/>
        <v>"onsiteActions"</v>
      </c>
      <c r="AK2049" t="str">
        <f t="shared" si="985"/>
        <v>"hasOne"</v>
      </c>
      <c r="AL2049" t="str">
        <f t="shared" si="986"/>
        <v>"Action.Storing","performedAt","Common.Location","onsiteActions","hasOne"</v>
      </c>
      <c r="AN2049">
        <f>COUNTIF(View_conceptual!G:G,L2049)</f>
        <v>0</v>
      </c>
      <c r="AO2049">
        <f>COUNTIF(View_conceptual!H:H,L2049)+COUNTIF(View_conceptual!I:I,N2049)</f>
        <v>0</v>
      </c>
      <c r="AQ2049" t="str">
        <f t="shared" si="987"/>
        <v/>
      </c>
      <c r="AR2049" t="str">
        <f t="shared" si="988"/>
        <v/>
      </c>
      <c r="AT2049">
        <f>COUNTIF(View_full!G:G,L2049)</f>
        <v>1</v>
      </c>
      <c r="AU2049">
        <f>COUNTIF(View_full!H:H,L2049)+COUNTIF(View_full!I:I,N2049)</f>
        <v>1</v>
      </c>
      <c r="AV2049">
        <f>COUNTIFS(Property_Manual!$A$2:$A$1206,Raw!L2049,Property_Manual!$B$2:$B$1206,Raw!M2049,Property_Manual!$C$2:$C$1206,Raw!N2049,Property_Manual!$D$2:$D$1206,Raw!O2049,Property_Manual!$F$2:$F$1206,"x")</f>
        <v>0</v>
      </c>
      <c r="AW2049" t="str">
        <f t="shared" si="989"/>
        <v>"Action","Storing","performedAt","Common","Location",1,"Action to describe store-in or store-out","Reference to the Location the Action was performed at","false","false","","https://onerecord.iata.org/ns/cargo#Storing","https://onerecord.iata.org/ns/cargo#performedAt","https://onerecord.iata.org/ns/cargo#Location"</v>
      </c>
      <c r="AX2049" t="str">
        <f t="shared" si="990"/>
        <v/>
      </c>
      <c r="AY2049" t="str">
        <f t="shared" si="991"/>
        <v/>
      </c>
    </row>
    <row r="2050" spans="1:51" x14ac:dyDescent="0.2">
      <c r="A2050" t="s">
        <v>1255</v>
      </c>
      <c r="B2050" t="s">
        <v>1209</v>
      </c>
      <c r="C2050" t="s">
        <v>1043</v>
      </c>
      <c r="D2050" t="s">
        <v>424</v>
      </c>
      <c r="E2050" t="s">
        <v>1198</v>
      </c>
      <c r="F2050" t="s">
        <v>89</v>
      </c>
      <c r="G2050">
        <v>1</v>
      </c>
      <c r="H2050" t="s">
        <v>192</v>
      </c>
      <c r="I2050" t="s">
        <v>1044</v>
      </c>
      <c r="J2050" t="s">
        <v>425</v>
      </c>
      <c r="L2050" t="str">
        <f t="shared" si="961"/>
        <v>Storing</v>
      </c>
      <c r="M2050" t="str">
        <f t="shared" si="962"/>
        <v>performedAt</v>
      </c>
      <c r="N2050" t="str">
        <f t="shared" si="963"/>
        <v>Location</v>
      </c>
      <c r="O2050" t="str">
        <f t="shared" si="964"/>
        <v>onsiteActions</v>
      </c>
      <c r="P2050" t="str">
        <f t="shared" si="965"/>
        <v/>
      </c>
      <c r="Q2050" t="str">
        <f t="shared" si="966"/>
        <v>Object</v>
      </c>
      <c r="R2050" t="str">
        <f t="shared" si="967"/>
        <v/>
      </c>
      <c r="S2050" t="str">
        <f t="shared" si="968"/>
        <v/>
      </c>
      <c r="T2050" t="str">
        <f t="shared" si="969"/>
        <v/>
      </c>
      <c r="U2050" t="str">
        <f t="shared" si="970"/>
        <v/>
      </c>
      <c r="V2050" t="str">
        <f t="shared" si="971"/>
        <v/>
      </c>
      <c r="W2050" t="str">
        <f>IF($A2050="Implicit","",COUNTIFS($C$8:C2050,C2050,$A$8:A2050,"Explicit"))</f>
        <v/>
      </c>
      <c r="X2050" t="str">
        <f t="shared" si="972"/>
        <v/>
      </c>
      <c r="Y2050" t="str">
        <f t="shared" si="973"/>
        <v/>
      </c>
      <c r="Z2050" t="str">
        <f t="shared" si="974"/>
        <v/>
      </c>
      <c r="AA2050" t="str">
        <f t="shared" si="975"/>
        <v/>
      </c>
      <c r="AB2050" t="str">
        <f t="shared" si="976"/>
        <v/>
      </c>
      <c r="AC2050" t="str">
        <f t="shared" si="977"/>
        <v/>
      </c>
      <c r="AD2050" t="str">
        <f t="shared" si="978"/>
        <v/>
      </c>
      <c r="AE2050" t="str">
        <f t="shared" si="979"/>
        <v/>
      </c>
      <c r="AF2050" t="str">
        <f t="shared" si="980"/>
        <v/>
      </c>
      <c r="AG2050" t="str">
        <f t="shared" si="981"/>
        <v>"Action.Storing"</v>
      </c>
      <c r="AH2050" t="str">
        <f t="shared" si="982"/>
        <v>"performedAt"</v>
      </c>
      <c r="AI2050" t="str">
        <f t="shared" si="983"/>
        <v>"Common.Location"</v>
      </c>
      <c r="AJ2050" t="str">
        <f t="shared" si="984"/>
        <v>"onsiteActions"</v>
      </c>
      <c r="AK2050" t="str">
        <f t="shared" si="985"/>
        <v>"hasOne"</v>
      </c>
      <c r="AL2050" t="str">
        <f t="shared" si="986"/>
        <v>"Action.Storing","performedAt","Common.Location","onsiteActions","hasOne"</v>
      </c>
      <c r="AN2050">
        <f>COUNTIF(View_conceptual!G:G,L2050)</f>
        <v>0</v>
      </c>
      <c r="AO2050">
        <f>COUNTIF(View_conceptual!H:H,L2050)+COUNTIF(View_conceptual!I:I,N2050)</f>
        <v>0</v>
      </c>
      <c r="AQ2050" t="str">
        <f t="shared" si="987"/>
        <v/>
      </c>
      <c r="AR2050" t="str">
        <f t="shared" si="988"/>
        <v/>
      </c>
      <c r="AT2050">
        <f>COUNTIF(View_full!G:G,L2050)</f>
        <v>1</v>
      </c>
      <c r="AU2050">
        <f>COUNTIF(View_full!H:H,L2050)+COUNTIF(View_full!I:I,N2050)</f>
        <v>1</v>
      </c>
      <c r="AV2050">
        <f>COUNTIFS(Property_Manual!$A$2:$A$1206,Raw!L2050,Property_Manual!$B$2:$B$1206,Raw!M2050,Property_Manual!$C$2:$C$1206,Raw!N2050,Property_Manual!$D$2:$D$1206,Raw!O2050,Property_Manual!$F$2:$F$1206,"x")</f>
        <v>0</v>
      </c>
      <c r="AW2050" t="str">
        <f t="shared" si="989"/>
        <v/>
      </c>
      <c r="AX2050" t="str">
        <f t="shared" si="990"/>
        <v/>
      </c>
      <c r="AY2050" t="str">
        <f t="shared" si="991"/>
        <v/>
      </c>
    </row>
    <row r="2051" spans="1:51" x14ac:dyDescent="0.2">
      <c r="A2051" t="s">
        <v>1255</v>
      </c>
      <c r="B2051" t="s">
        <v>1209</v>
      </c>
      <c r="C2051" t="s">
        <v>1043</v>
      </c>
      <c r="D2051" t="s">
        <v>426</v>
      </c>
      <c r="E2051" t="s">
        <v>1210</v>
      </c>
      <c r="F2051" t="s">
        <v>1134</v>
      </c>
      <c r="G2051">
        <v>1</v>
      </c>
      <c r="H2051" t="s">
        <v>1136</v>
      </c>
      <c r="I2051" t="s">
        <v>1044</v>
      </c>
      <c r="J2051" t="s">
        <v>427</v>
      </c>
      <c r="L2051" t="str">
        <f t="shared" si="961"/>
        <v>Storing</v>
      </c>
      <c r="M2051" t="str">
        <f t="shared" si="962"/>
        <v>servedActivity</v>
      </c>
      <c r="N2051" t="str">
        <f t="shared" si="963"/>
        <v>Storage</v>
      </c>
      <c r="O2051" t="str">
        <f t="shared" si="964"/>
        <v>storingActions</v>
      </c>
      <c r="P2051" t="str">
        <f t="shared" si="965"/>
        <v/>
      </c>
      <c r="Q2051" t="str">
        <f t="shared" si="966"/>
        <v>Object</v>
      </c>
      <c r="R2051" t="str">
        <f t="shared" si="967"/>
        <v/>
      </c>
      <c r="S2051" t="str">
        <f t="shared" si="968"/>
        <v/>
      </c>
      <c r="T2051" t="str">
        <f t="shared" si="969"/>
        <v/>
      </c>
      <c r="U2051" t="str">
        <f t="shared" si="970"/>
        <v/>
      </c>
      <c r="V2051" t="str">
        <f t="shared" si="971"/>
        <v/>
      </c>
      <c r="W2051" t="str">
        <f>IF($A2051="Implicit","",COUNTIFS($C$8:C2051,C2051,$A$8:A2051,"Explicit"))</f>
        <v/>
      </c>
      <c r="X2051" t="str">
        <f t="shared" si="972"/>
        <v/>
      </c>
      <c r="Y2051" t="str">
        <f t="shared" si="973"/>
        <v/>
      </c>
      <c r="Z2051" t="str">
        <f t="shared" si="974"/>
        <v/>
      </c>
      <c r="AA2051" t="str">
        <f t="shared" si="975"/>
        <v/>
      </c>
      <c r="AB2051" t="str">
        <f t="shared" si="976"/>
        <v/>
      </c>
      <c r="AC2051" t="str">
        <f t="shared" si="977"/>
        <v/>
      </c>
      <c r="AD2051" t="str">
        <f t="shared" si="978"/>
        <v/>
      </c>
      <c r="AE2051" t="str">
        <f t="shared" si="979"/>
        <v/>
      </c>
      <c r="AF2051" t="str">
        <f t="shared" si="980"/>
        <v/>
      </c>
      <c r="AG2051" t="str">
        <f t="shared" si="981"/>
        <v>"Action.Storing"</v>
      </c>
      <c r="AH2051" t="str">
        <f t="shared" si="982"/>
        <v>"servedActivity"</v>
      </c>
      <c r="AI2051" t="str">
        <f t="shared" si="983"/>
        <v>"Activity.Storage"</v>
      </c>
      <c r="AJ2051" t="str">
        <f t="shared" si="984"/>
        <v>"storingActions"</v>
      </c>
      <c r="AK2051" t="str">
        <f t="shared" si="985"/>
        <v>"hasOne"</v>
      </c>
      <c r="AL2051" t="str">
        <f t="shared" si="986"/>
        <v>"Action.Storing","servedActivity","Activity.Storage","storingActions","hasOne"</v>
      </c>
      <c r="AN2051">
        <f>COUNTIF(View_conceptual!G:G,L2051)</f>
        <v>0</v>
      </c>
      <c r="AO2051">
        <f>COUNTIF(View_conceptual!H:H,L2051)+COUNTIF(View_conceptual!I:I,N2051)</f>
        <v>0</v>
      </c>
      <c r="AQ2051" t="str">
        <f t="shared" si="987"/>
        <v/>
      </c>
      <c r="AR2051" t="str">
        <f t="shared" si="988"/>
        <v/>
      </c>
      <c r="AT2051">
        <f>COUNTIF(View_full!G:G,L2051)</f>
        <v>1</v>
      </c>
      <c r="AU2051">
        <f>COUNTIF(View_full!H:H,L2051)+COUNTIF(View_full!I:I,N2051)</f>
        <v>2</v>
      </c>
      <c r="AV2051">
        <f>COUNTIFS(Property_Manual!$A$2:$A$1206,Raw!L2051,Property_Manual!$B$2:$B$1206,Raw!M2051,Property_Manual!$C$2:$C$1206,Raw!N2051,Property_Manual!$D$2:$D$1206,Raw!O2051,Property_Manual!$F$2:$F$1206,"x")</f>
        <v>1</v>
      </c>
      <c r="AW2051" t="str">
        <f t="shared" si="989"/>
        <v/>
      </c>
      <c r="AX2051" t="str">
        <f t="shared" si="990"/>
        <v>"Action.Storing","servedActivity","Activity.Storage","storingActions","hasOne"</v>
      </c>
      <c r="AY2051" t="str">
        <f t="shared" si="991"/>
        <v>"Action.Storing","servedActivity","Activity.Storage","storingActions","hasOne"</v>
      </c>
    </row>
    <row r="2052" spans="1:51" x14ac:dyDescent="0.2">
      <c r="A2052" t="s">
        <v>1254</v>
      </c>
      <c r="B2052" t="s">
        <v>1209</v>
      </c>
      <c r="C2052" t="s">
        <v>1043</v>
      </c>
      <c r="D2052" t="s">
        <v>422</v>
      </c>
      <c r="E2052" t="s">
        <v>3</v>
      </c>
      <c r="F2052" t="s">
        <v>4</v>
      </c>
      <c r="G2052">
        <v>1</v>
      </c>
      <c r="I2052" t="s">
        <v>1044</v>
      </c>
      <c r="J2052" t="s">
        <v>423</v>
      </c>
      <c r="L2052" t="str">
        <f t="shared" si="961"/>
        <v>Storing</v>
      </c>
      <c r="M2052" t="str">
        <f t="shared" si="962"/>
        <v>actionTimeType</v>
      </c>
      <c r="N2052" t="str">
        <f t="shared" si="963"/>
        <v>ActionTimeType</v>
      </c>
      <c r="O2052" t="str">
        <f t="shared" si="964"/>
        <v/>
      </c>
      <c r="P2052" t="str">
        <f t="shared" si="965"/>
        <v/>
      </c>
      <c r="Q2052" t="str">
        <f t="shared" si="966"/>
        <v>Object</v>
      </c>
      <c r="R2052" t="str">
        <f t="shared" si="967"/>
        <v>"Action"</v>
      </c>
      <c r="S2052" t="str">
        <f t="shared" si="968"/>
        <v>"Storing"</v>
      </c>
      <c r="T2052" t="str">
        <f t="shared" si="969"/>
        <v>"actionTimeType"</v>
      </c>
      <c r="U2052" t="str">
        <f t="shared" si="970"/>
        <v>"Enum"</v>
      </c>
      <c r="V2052" t="str">
        <f t="shared" si="971"/>
        <v>"ActionTimeType"</v>
      </c>
      <c r="W2052">
        <f>IF($A2052="Implicit","",COUNTIFS($C$8:C2052,C2052,$A$8:A2052,"Explicit"))</f>
        <v>2</v>
      </c>
      <c r="X2052" t="str">
        <f t="shared" si="972"/>
        <v>"Action to describe store-in or store-out"</v>
      </c>
      <c r="Y2052" t="str">
        <f t="shared" si="973"/>
        <v>"Enum stating the type of the Action"</v>
      </c>
      <c r="Z2052" t="str">
        <f t="shared" si="974"/>
        <v>"false"</v>
      </c>
      <c r="AA2052" t="str">
        <f t="shared" si="975"/>
        <v>"true"</v>
      </c>
      <c r="AB2052" t="str">
        <f t="shared" si="976"/>
        <v>""</v>
      </c>
      <c r="AC2052" t="str">
        <f t="shared" si="977"/>
        <v>"https://onerecord.iata.org/ns/cargo#Storing"</v>
      </c>
      <c r="AD2052" t="str">
        <f t="shared" si="978"/>
        <v>"https://onerecord.iata.org/ns/cargo#actionTimeType"</v>
      </c>
      <c r="AE2052" t="str">
        <f t="shared" si="979"/>
        <v>"https://onerecord.iata.org/ns/cargo#ActionTimeType"</v>
      </c>
      <c r="AF2052" t="str">
        <f t="shared" si="980"/>
        <v>"Action","Storing","actionTimeType","Enum","ActionTimeType",2,"Action to describe store-in or store-out","Enum stating the type of the Action","false","true","","https://onerecord.iata.org/ns/cargo#Storing","https://onerecord.iata.org/ns/cargo#actionTimeType","https://onerecord.iata.org/ns/cargo#ActionTimeType"</v>
      </c>
      <c r="AG2052" t="str">
        <f t="shared" si="981"/>
        <v>"Action.Storing"</v>
      </c>
      <c r="AH2052" t="str">
        <f t="shared" si="982"/>
        <v>"actionTimeType"</v>
      </c>
      <c r="AI2052" t="str">
        <f t="shared" si="983"/>
        <v>"Enum.ActionTimeType"</v>
      </c>
      <c r="AJ2052" t="str">
        <f t="shared" si="984"/>
        <v>""</v>
      </c>
      <c r="AK2052" t="str">
        <f t="shared" si="985"/>
        <v>"hasOne"</v>
      </c>
      <c r="AL2052" t="str">
        <f t="shared" si="986"/>
        <v>"Action.Storing","actionTimeType","Enum.ActionTimeType","","hasOne"</v>
      </c>
      <c r="AN2052">
        <f>COUNTIF(View_conceptual!G:G,L2052)</f>
        <v>0</v>
      </c>
      <c r="AO2052">
        <f>COUNTIF(View_conceptual!H:H,L2052)+COUNTIF(View_conceptual!I:I,N2052)</f>
        <v>0</v>
      </c>
      <c r="AQ2052" t="str">
        <f t="shared" si="987"/>
        <v/>
      </c>
      <c r="AR2052" t="str">
        <f t="shared" si="988"/>
        <v/>
      </c>
      <c r="AT2052">
        <f>COUNTIF(View_full!G:G,L2052)</f>
        <v>1</v>
      </c>
      <c r="AU2052">
        <f>COUNTIF(View_full!H:H,L2052)+COUNTIF(View_full!I:I,N2052)</f>
        <v>1</v>
      </c>
      <c r="AV2052">
        <f>COUNTIFS(Property_Manual!$A$2:$A$1206,Raw!L2052,Property_Manual!$B$2:$B$1206,Raw!M2052,Property_Manual!$C$2:$C$1206,Raw!N2052,Property_Manual!$D$2:$D$1206,Raw!O2052,Property_Manual!$F$2:$F$1206,"x")</f>
        <v>0</v>
      </c>
      <c r="AW2052" t="str">
        <f t="shared" si="989"/>
        <v>"Action","Storing","actionTimeType","Enum","ActionTimeType",2,"Action to describe store-in or store-out","Enum stating the type of the Action","false","true","","https://onerecord.iata.org/ns/cargo#Storing","https://onerecord.iata.org/ns/cargo#actionTimeType","https://onerecord.iata.org/ns/cargo#ActionTimeType"</v>
      </c>
      <c r="AX2052" t="str">
        <f t="shared" si="990"/>
        <v/>
      </c>
      <c r="AY2052" t="str">
        <f t="shared" si="991"/>
        <v/>
      </c>
    </row>
    <row r="2053" spans="1:51" x14ac:dyDescent="0.2">
      <c r="A2053" t="s">
        <v>1254</v>
      </c>
      <c r="B2053" t="s">
        <v>1209</v>
      </c>
      <c r="C2053" t="s">
        <v>1043</v>
      </c>
      <c r="D2053" t="s">
        <v>426</v>
      </c>
      <c r="E2053" t="s">
        <v>1196</v>
      </c>
      <c r="F2053" t="s">
        <v>21</v>
      </c>
      <c r="G2053">
        <v>1</v>
      </c>
      <c r="I2053" t="s">
        <v>1044</v>
      </c>
      <c r="J2053" t="s">
        <v>427</v>
      </c>
      <c r="K2053" t="s">
        <v>1829</v>
      </c>
      <c r="L2053" t="str">
        <f t="shared" si="961"/>
        <v>Storing</v>
      </c>
      <c r="M2053" t="str">
        <f t="shared" si="962"/>
        <v>servedActivity</v>
      </c>
      <c r="N2053" t="str">
        <f t="shared" si="963"/>
        <v>LogisticsActivity</v>
      </c>
      <c r="O2053" t="str">
        <f t="shared" si="964"/>
        <v/>
      </c>
      <c r="P2053" t="str">
        <f t="shared" si="965"/>
        <v>UnitComposition|TransportMovement|Storage</v>
      </c>
      <c r="Q2053" t="str">
        <f t="shared" si="966"/>
        <v>Object</v>
      </c>
      <c r="R2053" t="str">
        <f t="shared" si="967"/>
        <v>"Action"</v>
      </c>
      <c r="S2053" t="str">
        <f t="shared" si="968"/>
        <v>"Storing"</v>
      </c>
      <c r="T2053" t="str">
        <f t="shared" si="969"/>
        <v>"servedActivity"</v>
      </c>
      <c r="U2053" t="str">
        <f t="shared" si="970"/>
        <v>"Abstract"</v>
      </c>
      <c r="V2053" t="str">
        <f t="shared" si="971"/>
        <v>"LogisticsActivity"</v>
      </c>
      <c r="W2053">
        <f>IF($A2053="Implicit","",COUNTIFS($C$8:C2053,C2053,$A$8:A2053,"Explicit"))</f>
        <v>3</v>
      </c>
      <c r="X2053" t="str">
        <f t="shared" si="972"/>
        <v>"Action to describe store-in or store-out"</v>
      </c>
      <c r="Y2053" t="str">
        <f t="shared" si="973"/>
        <v>"Reference to the Activity the Action was performed for"</v>
      </c>
      <c r="Z2053" t="str">
        <f t="shared" si="974"/>
        <v>"false"</v>
      </c>
      <c r="AA2053" t="str">
        <f t="shared" si="975"/>
        <v>"false"</v>
      </c>
      <c r="AB2053" t="str">
        <f t="shared" si="976"/>
        <v>"UnitComposition|TransportMovement|Storage"</v>
      </c>
      <c r="AC2053" t="str">
        <f t="shared" si="977"/>
        <v>"https://onerecord.iata.org/ns/cargo#Storing"</v>
      </c>
      <c r="AD2053" t="str">
        <f t="shared" si="978"/>
        <v>"https://onerecord.iata.org/ns/cargo#servedActivity"</v>
      </c>
      <c r="AE2053" t="str">
        <f t="shared" si="979"/>
        <v>"https://onerecord.iata.org/ns/cargo#LogisticsActivity"</v>
      </c>
      <c r="AF2053" t="str">
        <f t="shared" si="980"/>
        <v>"Action","Storing","servedActivity","Abstract","LogisticsActivity",3,"Action to describe store-in or store-out","Reference to the Activity the Action was performed for","false","false","UnitComposition|TransportMovement|Storage","https://onerecord.iata.org/ns/cargo#Storing","https://onerecord.iata.org/ns/cargo#servedActivity","https://onerecord.iata.org/ns/cargo#LogisticsActivity"</v>
      </c>
      <c r="AG2053" t="str">
        <f t="shared" si="981"/>
        <v>"Action.Storing"</v>
      </c>
      <c r="AH2053" t="str">
        <f t="shared" si="982"/>
        <v>"servedActivity"</v>
      </c>
      <c r="AI2053" t="str">
        <f t="shared" si="983"/>
        <v>"Abstract.LogisticsActivity"</v>
      </c>
      <c r="AJ2053" t="str">
        <f t="shared" si="984"/>
        <v>""</v>
      </c>
      <c r="AK2053" t="str">
        <f t="shared" si="985"/>
        <v>"hasOne"</v>
      </c>
      <c r="AL2053" t="str">
        <f t="shared" si="986"/>
        <v>"Action.Storing","servedActivity","Abstract.LogisticsActivity","","hasOne"</v>
      </c>
      <c r="AN2053">
        <f>COUNTIF(View_conceptual!G:G,L2053)</f>
        <v>0</v>
      </c>
      <c r="AO2053">
        <f>COUNTIF(View_conceptual!H:H,L2053)+COUNTIF(View_conceptual!I:I,N2053)</f>
        <v>0</v>
      </c>
      <c r="AQ2053" t="str">
        <f t="shared" si="987"/>
        <v/>
      </c>
      <c r="AR2053" t="str">
        <f t="shared" si="988"/>
        <v/>
      </c>
      <c r="AT2053">
        <f>COUNTIF(View_full!G:G,L2053)</f>
        <v>1</v>
      </c>
      <c r="AU2053">
        <f>COUNTIF(View_full!H:H,L2053)+COUNTIF(View_full!I:I,N2053)</f>
        <v>1</v>
      </c>
      <c r="AV2053">
        <f>COUNTIFS(Property_Manual!$A$2:$A$1206,Raw!L2053,Property_Manual!$B$2:$B$1206,Raw!M2053,Property_Manual!$C$2:$C$1206,Raw!N2053,Property_Manual!$D$2:$D$1206,Raw!O2053,Property_Manual!$F$2:$F$1206,"x")</f>
        <v>0</v>
      </c>
      <c r="AW2053" t="str">
        <f t="shared" si="989"/>
        <v>"Action","Storing","servedActivity","Abstract","LogisticsActivity",3,"Action to describe store-in or store-out","Reference to the Activity the Action was performed for","false","false","UnitComposition|TransportMovement|Storage","https://onerecord.iata.org/ns/cargo#Storing","https://onerecord.iata.org/ns/cargo#servedActivity","https://onerecord.iata.org/ns/cargo#LogisticsActivity"</v>
      </c>
      <c r="AX2053" t="str">
        <f t="shared" si="990"/>
        <v/>
      </c>
      <c r="AY2053" t="str">
        <f t="shared" si="991"/>
        <v/>
      </c>
    </row>
    <row r="2054" spans="1:51" x14ac:dyDescent="0.2">
      <c r="A2054" t="s">
        <v>1254</v>
      </c>
      <c r="B2054" t="s">
        <v>1209</v>
      </c>
      <c r="C2054" t="s">
        <v>1043</v>
      </c>
      <c r="D2054" t="s">
        <v>38</v>
      </c>
      <c r="E2054" t="s">
        <v>1209</v>
      </c>
      <c r="F2054" t="s">
        <v>23</v>
      </c>
      <c r="H2054" t="s">
        <v>415</v>
      </c>
      <c r="I2054" t="s">
        <v>1044</v>
      </c>
      <c r="J2054" t="s">
        <v>39</v>
      </c>
      <c r="L2054" t="str">
        <f t="shared" si="961"/>
        <v>Storing</v>
      </c>
      <c r="M2054" t="str">
        <f t="shared" si="962"/>
        <v>checks</v>
      </c>
      <c r="N2054" t="str">
        <f t="shared" si="963"/>
        <v>Check</v>
      </c>
      <c r="O2054" t="str">
        <f t="shared" si="964"/>
        <v>checkedObject</v>
      </c>
      <c r="P2054" t="str">
        <f t="shared" si="965"/>
        <v/>
      </c>
      <c r="Q2054" t="str">
        <f t="shared" si="966"/>
        <v>Object</v>
      </c>
      <c r="R2054" t="str">
        <f t="shared" si="967"/>
        <v>"Action"</v>
      </c>
      <c r="S2054" t="str">
        <f t="shared" si="968"/>
        <v>"Storing"</v>
      </c>
      <c r="T2054" t="str">
        <f t="shared" si="969"/>
        <v>"checks"</v>
      </c>
      <c r="U2054" t="str">
        <f t="shared" si="970"/>
        <v>"Action"</v>
      </c>
      <c r="V2054" t="str">
        <f t="shared" si="971"/>
        <v>"Check"</v>
      </c>
      <c r="W2054">
        <f>IF($A2054="Implicit","",COUNTIFS($C$8:C2054,C2054,$A$8:A2054,"Explicit"))</f>
        <v>4</v>
      </c>
      <c r="X2054" t="str">
        <f t="shared" si="972"/>
        <v>"Action to describe store-in or store-out"</v>
      </c>
      <c r="Y2054" t="str">
        <f t="shared" si="973"/>
        <v>"References to the CheckActions performed on the object"</v>
      </c>
      <c r="Z2054" t="str">
        <f t="shared" si="974"/>
        <v>"true"</v>
      </c>
      <c r="AA2054" t="str">
        <f t="shared" si="975"/>
        <v>"false"</v>
      </c>
      <c r="AB2054" t="str">
        <f t="shared" si="976"/>
        <v>""</v>
      </c>
      <c r="AC2054" t="str">
        <f t="shared" si="977"/>
        <v>"https://onerecord.iata.org/ns/cargo#Storing"</v>
      </c>
      <c r="AD2054" t="str">
        <f t="shared" si="978"/>
        <v>"https://onerecord.iata.org/ns/cargo#checks"</v>
      </c>
      <c r="AE2054" t="str">
        <f t="shared" si="979"/>
        <v>"https://onerecord.iata.org/ns/cargo#Check"</v>
      </c>
      <c r="AF2054" t="str">
        <f t="shared" si="980"/>
        <v>"Action","Storing","checks","Action","Check",4,"Action to describe store-in or store-out","References to the CheckActions performed on the object","true","false","","https://onerecord.iata.org/ns/cargo#Storing","https://onerecord.iata.org/ns/cargo#checks","https://onerecord.iata.org/ns/cargo#Check"</v>
      </c>
      <c r="AG2054" t="str">
        <f t="shared" si="981"/>
        <v>"Action.Storing"</v>
      </c>
      <c r="AH2054" t="str">
        <f t="shared" si="982"/>
        <v>"checks"</v>
      </c>
      <c r="AI2054" t="str">
        <f t="shared" si="983"/>
        <v>"Action.Check"</v>
      </c>
      <c r="AJ2054" t="str">
        <f t="shared" si="984"/>
        <v>"checkedObject"</v>
      </c>
      <c r="AK2054" t="str">
        <f t="shared" si="985"/>
        <v>"hasMany"</v>
      </c>
      <c r="AL2054" t="str">
        <f t="shared" si="986"/>
        <v>"Action.Storing","checks","Action.Check","checkedObject","hasMany"</v>
      </c>
      <c r="AN2054">
        <f>COUNTIF(View_conceptual!G:G,L2054)</f>
        <v>0</v>
      </c>
      <c r="AO2054">
        <f>COUNTIF(View_conceptual!H:H,L2054)+COUNTIF(View_conceptual!I:I,N2054)</f>
        <v>0</v>
      </c>
      <c r="AQ2054" t="str">
        <f t="shared" si="987"/>
        <v/>
      </c>
      <c r="AR2054" t="str">
        <f t="shared" si="988"/>
        <v/>
      </c>
      <c r="AT2054">
        <f>COUNTIF(View_full!G:G,L2054)</f>
        <v>1</v>
      </c>
      <c r="AU2054">
        <f>COUNTIF(View_full!H:H,L2054)+COUNTIF(View_full!I:I,N2054)</f>
        <v>1</v>
      </c>
      <c r="AV2054">
        <f>COUNTIFS(Property_Manual!$A$2:$A$1206,Raw!L2054,Property_Manual!$B$2:$B$1206,Raw!M2054,Property_Manual!$C$2:$C$1206,Raw!N2054,Property_Manual!$D$2:$D$1206,Raw!O2054,Property_Manual!$F$2:$F$1206,"x")</f>
        <v>0</v>
      </c>
      <c r="AW2054" t="str">
        <f t="shared" si="989"/>
        <v>"Action","Storing","checks","Action","Check",4,"Action to describe store-in or store-out","References to the CheckActions performed on the object","true","false","","https://onerecord.iata.org/ns/cargo#Storing","https://onerecord.iata.org/ns/cargo#checks","https://onerecord.iata.org/ns/cargo#Check"</v>
      </c>
      <c r="AX2054" t="str">
        <f t="shared" si="990"/>
        <v/>
      </c>
      <c r="AY2054" t="str">
        <f t="shared" si="991"/>
        <v/>
      </c>
    </row>
    <row r="2055" spans="1:51" x14ac:dyDescent="0.2">
      <c r="A2055" t="s">
        <v>1254</v>
      </c>
      <c r="B2055" t="s">
        <v>1209</v>
      </c>
      <c r="C2055" t="s">
        <v>1043</v>
      </c>
      <c r="D2055" t="s">
        <v>43</v>
      </c>
      <c r="E2055" t="s">
        <v>1198</v>
      </c>
      <c r="F2055" t="s">
        <v>44</v>
      </c>
      <c r="H2055" t="s">
        <v>654</v>
      </c>
      <c r="I2055" t="s">
        <v>1044</v>
      </c>
      <c r="J2055" t="s">
        <v>45</v>
      </c>
      <c r="L2055" t="str">
        <f t="shared" si="961"/>
        <v>Storing</v>
      </c>
      <c r="M2055" t="str">
        <f t="shared" si="962"/>
        <v>externalReferences</v>
      </c>
      <c r="N2055" t="str">
        <f t="shared" si="963"/>
        <v>ExternalReference</v>
      </c>
      <c r="O2055" t="str">
        <f t="shared" si="964"/>
        <v>referenceForObjects</v>
      </c>
      <c r="P2055" t="str">
        <f t="shared" si="965"/>
        <v/>
      </c>
      <c r="Q2055" t="str">
        <f t="shared" si="966"/>
        <v>Object</v>
      </c>
      <c r="R2055" t="str">
        <f t="shared" si="967"/>
        <v>"Action"</v>
      </c>
      <c r="S2055" t="str">
        <f t="shared" si="968"/>
        <v>"Storing"</v>
      </c>
      <c r="T2055" t="str">
        <f t="shared" si="969"/>
        <v>"externalReferences"</v>
      </c>
      <c r="U2055" t="str">
        <f t="shared" si="970"/>
        <v>"Common"</v>
      </c>
      <c r="V2055" t="str">
        <f t="shared" si="971"/>
        <v>"ExternalReference"</v>
      </c>
      <c r="W2055">
        <f>IF($A2055="Implicit","",COUNTIFS($C$8:C2055,C2055,$A$8:A2055,"Explicit"))</f>
        <v>5</v>
      </c>
      <c r="X2055" t="str">
        <f t="shared" si="972"/>
        <v>"Action to describe store-in or store-out"</v>
      </c>
      <c r="Y2055" t="str">
        <f t="shared" si="973"/>
        <v>"References to all associated ExternalReferences"</v>
      </c>
      <c r="Z2055" t="str">
        <f t="shared" si="974"/>
        <v>"true"</v>
      </c>
      <c r="AA2055" t="str">
        <f t="shared" si="975"/>
        <v>"false"</v>
      </c>
      <c r="AB2055" t="str">
        <f t="shared" si="976"/>
        <v>""</v>
      </c>
      <c r="AC2055" t="str">
        <f t="shared" si="977"/>
        <v>"https://onerecord.iata.org/ns/cargo#Storing"</v>
      </c>
      <c r="AD2055" t="str">
        <f t="shared" si="978"/>
        <v>"https://onerecord.iata.org/ns/cargo#externalReferences"</v>
      </c>
      <c r="AE2055" t="str">
        <f t="shared" si="979"/>
        <v>"https://onerecord.iata.org/ns/cargo#ExternalReference"</v>
      </c>
      <c r="AF2055" t="str">
        <f t="shared" si="980"/>
        <v>"Action","Storing","externalReferences","Common","ExternalReference",5,"Action to describe store-in or store-out","References to all associated ExternalReferences","true","false","","https://onerecord.iata.org/ns/cargo#Storing","https://onerecord.iata.org/ns/cargo#externalReferences","https://onerecord.iata.org/ns/cargo#ExternalReference"</v>
      </c>
      <c r="AG2055" t="str">
        <f t="shared" si="981"/>
        <v>"Action.Storing"</v>
      </c>
      <c r="AH2055" t="str">
        <f t="shared" si="982"/>
        <v>"externalReferences"</v>
      </c>
      <c r="AI2055" t="str">
        <f t="shared" si="983"/>
        <v>"Common.ExternalReference"</v>
      </c>
      <c r="AJ2055" t="str">
        <f t="shared" si="984"/>
        <v>"referenceForObjects"</v>
      </c>
      <c r="AK2055" t="str">
        <f t="shared" si="985"/>
        <v>"hasMany"</v>
      </c>
      <c r="AL2055" t="str">
        <f t="shared" si="986"/>
        <v>"Action.Storing","externalReferences","Common.ExternalReference","referenceForObjects","hasMany"</v>
      </c>
      <c r="AN2055">
        <f>COUNTIF(View_conceptual!G:G,L2055)</f>
        <v>0</v>
      </c>
      <c r="AO2055">
        <f>COUNTIF(View_conceptual!H:H,L2055)+COUNTIF(View_conceptual!I:I,N2055)</f>
        <v>0</v>
      </c>
      <c r="AQ2055" t="str">
        <f t="shared" si="987"/>
        <v/>
      </c>
      <c r="AR2055" t="str">
        <f t="shared" si="988"/>
        <v/>
      </c>
      <c r="AT2055">
        <f>COUNTIF(View_full!G:G,L2055)</f>
        <v>1</v>
      </c>
      <c r="AU2055">
        <f>COUNTIF(View_full!H:H,L2055)+COUNTIF(View_full!I:I,N2055)</f>
        <v>1</v>
      </c>
      <c r="AV2055">
        <f>COUNTIFS(Property_Manual!$A$2:$A$1206,Raw!L2055,Property_Manual!$B$2:$B$1206,Raw!M2055,Property_Manual!$C$2:$C$1206,Raw!N2055,Property_Manual!$D$2:$D$1206,Raw!O2055,Property_Manual!$F$2:$F$1206,"x")</f>
        <v>0</v>
      </c>
      <c r="AW2055" t="str">
        <f t="shared" si="989"/>
        <v>"Action","Storing","externalReferences","Common","ExternalReference",5,"Action to describe store-in or store-out","References to all associated ExternalReferences","true","false","","https://onerecord.iata.org/ns/cargo#Storing","https://onerecord.iata.org/ns/cargo#externalReferences","https://onerecord.iata.org/ns/cargo#ExternalReference"</v>
      </c>
      <c r="AX2055" t="str">
        <f t="shared" si="990"/>
        <v/>
      </c>
      <c r="AY2055" t="str">
        <f t="shared" si="991"/>
        <v/>
      </c>
    </row>
    <row r="2056" spans="1:51" x14ac:dyDescent="0.2">
      <c r="A2056" t="s">
        <v>1254</v>
      </c>
      <c r="B2056" t="s">
        <v>1209</v>
      </c>
      <c r="C2056" t="s">
        <v>1043</v>
      </c>
      <c r="D2056" t="s">
        <v>1045</v>
      </c>
      <c r="E2056" t="s">
        <v>1196</v>
      </c>
      <c r="F2056" t="s">
        <v>223</v>
      </c>
      <c r="H2056" t="s">
        <v>114</v>
      </c>
      <c r="I2056" t="s">
        <v>1044</v>
      </c>
      <c r="J2056" t="s">
        <v>1046</v>
      </c>
      <c r="K2056" t="s">
        <v>3150</v>
      </c>
      <c r="L2056" t="str">
        <f t="shared" si="961"/>
        <v>Storing</v>
      </c>
      <c r="M2056" t="str">
        <f t="shared" si="962"/>
        <v>storedObjects</v>
      </c>
      <c r="N2056" t="str">
        <f t="shared" si="963"/>
        <v>PhysicalLogisticsObject</v>
      </c>
      <c r="O2056" t="str">
        <f t="shared" si="964"/>
        <v>involvedInActions</v>
      </c>
      <c r="P2056" t="str">
        <f t="shared" si="965"/>
        <v>Piece|Location|IotDevice|LoadingMaterial|Sensor|PieceLiveAnimals|Item|LoadingUnit|TransportMeans|ULD|PieceDg|ItemDg</v>
      </c>
      <c r="Q2056" t="str">
        <f t="shared" si="966"/>
        <v>Object</v>
      </c>
      <c r="R2056" t="str">
        <f t="shared" si="967"/>
        <v>"Action"</v>
      </c>
      <c r="S2056" t="str">
        <f t="shared" si="968"/>
        <v>"Storing"</v>
      </c>
      <c r="T2056" t="str">
        <f t="shared" si="969"/>
        <v>"storedObjects"</v>
      </c>
      <c r="U2056" t="str">
        <f t="shared" si="970"/>
        <v>"Abstract"</v>
      </c>
      <c r="V2056" t="str">
        <f t="shared" si="971"/>
        <v>"PhysicalLogisticsObject"</v>
      </c>
      <c r="W2056">
        <f>IF($A2056="Implicit","",COUNTIFS($C$8:C2056,C2056,$A$8:A2056,"Explicit"))</f>
        <v>6</v>
      </c>
      <c r="X2056" t="str">
        <f t="shared" si="972"/>
        <v>"Action to describe store-in or store-out"</v>
      </c>
      <c r="Y2056" t="str">
        <f t="shared" si="973"/>
        <v>"Reference to the Objects being stored in or stored out"</v>
      </c>
      <c r="Z2056" t="str">
        <f t="shared" si="974"/>
        <v>"true"</v>
      </c>
      <c r="AA2056" t="str">
        <f t="shared" si="975"/>
        <v>"false"</v>
      </c>
      <c r="AB2056" t="str">
        <f t="shared" si="976"/>
        <v>"Piece|Location|IotDevice|LoadingMaterial|Sensor|PieceLiveAnimals|Item|LoadingUnit|TransportMeans|ULD|PieceDg|ItemDg"</v>
      </c>
      <c r="AC2056" t="str">
        <f t="shared" si="977"/>
        <v>"https://onerecord.iata.org/ns/cargo#Storing"</v>
      </c>
      <c r="AD2056" t="str">
        <f t="shared" si="978"/>
        <v>"https://onerecord.iata.org/ns/cargo#storedObjects"</v>
      </c>
      <c r="AE2056" t="str">
        <f t="shared" si="979"/>
        <v>"https://onerecord.iata.org/ns/cargo#PhysicalLogisticsObject"</v>
      </c>
      <c r="AF2056" t="str">
        <f t="shared" si="980"/>
        <v>"Action","Storing","storedObjects","Abstract","PhysicalLogisticsObject",6,"Action to describe store-in or store-out","Reference to the Objects being stored in or stored out","true","false","Piece|Location|IotDevice|LoadingMaterial|Sensor|PieceLiveAnimals|Item|LoadingUnit|TransportMeans|ULD|PieceDg|ItemDg","https://onerecord.iata.org/ns/cargo#Storing","https://onerecord.iata.org/ns/cargo#storedObjects","https://onerecord.iata.org/ns/cargo#PhysicalLogisticsObject"</v>
      </c>
      <c r="AG2056" t="str">
        <f t="shared" si="981"/>
        <v>"Action.Storing"</v>
      </c>
      <c r="AH2056" t="str">
        <f t="shared" si="982"/>
        <v>"storedObjects"</v>
      </c>
      <c r="AI2056" t="str">
        <f t="shared" si="983"/>
        <v>"Abstract.PhysicalLogisticsObject"</v>
      </c>
      <c r="AJ2056" t="str">
        <f t="shared" si="984"/>
        <v>"involvedInActions"</v>
      </c>
      <c r="AK2056" t="str">
        <f t="shared" si="985"/>
        <v>"hasMany"</v>
      </c>
      <c r="AL2056" t="str">
        <f t="shared" si="986"/>
        <v>"Action.Storing","storedObjects","Abstract.PhysicalLogisticsObject","involvedInActions","hasMany"</v>
      </c>
      <c r="AN2056">
        <f>COUNTIF(View_conceptual!G:G,L2056)</f>
        <v>0</v>
      </c>
      <c r="AO2056">
        <f>COUNTIF(View_conceptual!H:H,L2056)+COUNTIF(View_conceptual!I:I,N2056)</f>
        <v>0</v>
      </c>
      <c r="AQ2056" t="str">
        <f t="shared" si="987"/>
        <v/>
      </c>
      <c r="AR2056" t="str">
        <f t="shared" si="988"/>
        <v/>
      </c>
      <c r="AT2056">
        <f>COUNTIF(View_full!G:G,L2056)</f>
        <v>1</v>
      </c>
      <c r="AU2056">
        <f>COUNTIF(View_full!H:H,L2056)+COUNTIF(View_full!I:I,N2056)</f>
        <v>1</v>
      </c>
      <c r="AV2056">
        <f>COUNTIFS(Property_Manual!$A$2:$A$1206,Raw!L2056,Property_Manual!$B$2:$B$1206,Raw!M2056,Property_Manual!$C$2:$C$1206,Raw!N2056,Property_Manual!$D$2:$D$1206,Raw!O2056,Property_Manual!$F$2:$F$1206,"x")</f>
        <v>0</v>
      </c>
      <c r="AW2056" t="str">
        <f t="shared" si="989"/>
        <v>"Action","Storing","storedObjects","Abstract","PhysicalLogisticsObject",6,"Action to describe store-in or store-out","Reference to the Objects being stored in or stored out","true","false","Piece|Location|IotDevice|LoadingMaterial|Sensor|PieceLiveAnimals|Item|LoadingUnit|TransportMeans|ULD|PieceDg|ItemDg","https://onerecord.iata.org/ns/cargo#Storing","https://onerecord.iata.org/ns/cargo#storedObjects","https://onerecord.iata.org/ns/cargo#PhysicalLogisticsObject"</v>
      </c>
      <c r="AX2056" t="str">
        <f t="shared" si="990"/>
        <v/>
      </c>
      <c r="AY2056" t="str">
        <f t="shared" si="991"/>
        <v/>
      </c>
    </row>
    <row r="2057" spans="1:51" x14ac:dyDescent="0.2">
      <c r="A2057" t="s">
        <v>1254</v>
      </c>
      <c r="B2057" t="s">
        <v>1209</v>
      </c>
      <c r="C2057" t="s">
        <v>1043</v>
      </c>
      <c r="D2057" t="s">
        <v>1047</v>
      </c>
      <c r="E2057" t="s">
        <v>3</v>
      </c>
      <c r="F2057" t="s">
        <v>1048</v>
      </c>
      <c r="G2057">
        <v>1</v>
      </c>
      <c r="I2057" t="s">
        <v>1044</v>
      </c>
      <c r="J2057" t="s">
        <v>1049</v>
      </c>
      <c r="L2057" t="str">
        <f t="shared" ref="L2057:L2120" si="992">SUBSTITUTE(SUBSTITUTE(SUBSTITUTE(C2057,$B$2,$A$2),$B$3,$A$3),$B$4,$A$4)</f>
        <v>Storing</v>
      </c>
      <c r="M2057" t="str">
        <f t="shared" ref="M2057:M2120" si="993">SUBSTITUTE(SUBSTITUTE(SUBSTITUTE(D2057,$B$2,$A$2),$B$3,$A$3),$A$4,$B$4)</f>
        <v>storingType</v>
      </c>
      <c r="N2057" t="str">
        <f t="shared" ref="N2057:N2120" si="994">SUBSTITUTE(SUBSTITUTE(SUBSTITUTE(F2057,$B$2,$A$2),$B$3,$A$3),$B$4,$A$4)</f>
        <v>StoringType</v>
      </c>
      <c r="O2057" t="str">
        <f t="shared" ref="O2057:O2120" si="995">SUBSTITUTE(SUBSTITUTE(SUBSTITUTE(H2057,$B$2,$A$2),$B$3,$A$3),$B$4,$A$4)</f>
        <v/>
      </c>
      <c r="P2057" t="str">
        <f t="shared" ref="P2057:P2120" si="996">SUBSTITUTE(SUBSTITUTE(SUBSTITUTE(K2057,$B$2,$A$2),$B$3,$A$3),$B$4,$A$4)</f>
        <v/>
      </c>
      <c r="Q2057" t="str">
        <f t="shared" ref="Q2057:Q2120" si="997">IF(LEFT(N2057,3)="xsd","Data","Object")</f>
        <v>Object</v>
      </c>
      <c r="R2057" t="str">
        <f t="shared" ref="R2057:R2120" si="998">IF($A2057="Implicit","",$F$1&amp;B2057&amp;$F$1)</f>
        <v>"Action"</v>
      </c>
      <c r="S2057" t="str">
        <f t="shared" ref="S2057:S2120" si="999">IF($A2057="Implicit","",$F$1&amp;L2057&amp;$F$1)</f>
        <v>"Storing"</v>
      </c>
      <c r="T2057" t="str">
        <f t="shared" ref="T2057:T2120" si="1000">IF($A2057="Implicit","",$F$1&amp;M2057&amp;$F$1)</f>
        <v>"storingType"</v>
      </c>
      <c r="U2057" t="str">
        <f t="shared" ref="U2057:U2120" si="1001">IF($A2057="Implicit","",$F$1&amp;E2057&amp;$F$1)</f>
        <v>"Enum"</v>
      </c>
      <c r="V2057" t="str">
        <f t="shared" ref="V2057:V2120" si="1002">IF($A2057="Implicit","",$F$1&amp;N2057&amp;$F$1)</f>
        <v>"StoringType"</v>
      </c>
      <c r="W2057">
        <f>IF($A2057="Implicit","",COUNTIFS($C$8:C2057,C2057,$A$8:A2057,"Explicit"))</f>
        <v>7</v>
      </c>
      <c r="X2057" t="str">
        <f t="shared" ref="X2057:X2120" si="1003">IF($A2057="Implicit","",$F$1&amp;SUBSTITUTE(IF(I2057=0,"",I2057),",",";")&amp;$F$1)</f>
        <v>"Action to describe store-in or store-out"</v>
      </c>
      <c r="Y2057" t="str">
        <f t="shared" ref="Y2057:Y2120" si="1004">IF($A2057="Implicit","",$F$1&amp;SUBSTITUTE(IF(J2057=0,"",J2057),",",";")&amp;$F$1)</f>
        <v>"Enum stating whether the StoringAction describes the store-in or the store-out"</v>
      </c>
      <c r="Z2057" t="str">
        <f t="shared" ref="Z2057:Z2120" si="1005">IF($A2057="Implicit","",$F$1&amp;IF(G2057=1,"false","true")&amp;$F$1)</f>
        <v>"false"</v>
      </c>
      <c r="AA2057" t="str">
        <f t="shared" ref="AA2057:AA2120" si="1006">IF($A2057="Implicit","",$F$1&amp;IF(OR(E2057="Enum",E2057="CodeList"),"true","false")&amp;$F$1)</f>
        <v>"true"</v>
      </c>
      <c r="AB2057" t="str">
        <f t="shared" ref="AB2057:AB2120" si="1007">IF($A2057="Implicit","",$F$1&amp;P2057&amp;$F$1)</f>
        <v>""</v>
      </c>
      <c r="AC2057" t="str">
        <f t="shared" ref="AC2057:AC2120" si="1008">IF($A2057="Implicit","",$F$1&amp;C2057&amp;$F$1)</f>
        <v>"https://onerecord.iata.org/ns/cargo#Storing"</v>
      </c>
      <c r="AD2057" t="str">
        <f t="shared" ref="AD2057:AD2120" si="1009">IF($A2057="Implicit","",$F$1&amp;D2057&amp;$F$1)</f>
        <v>"https://onerecord.iata.org/ns/cargo#storingType"</v>
      </c>
      <c r="AE2057" t="str">
        <f t="shared" ref="AE2057:AE2120" si="1010">IF($A2057="Implicit","",$F$1&amp;F2057&amp;$F$1)</f>
        <v>"https://onerecord.iata.org/ns/cargo#StoringType"</v>
      </c>
      <c r="AF2057" t="str">
        <f t="shared" ref="AF2057:AF2120" si="1011">IF(A2057="Implicit","",R2057&amp;","&amp;S2057&amp;","&amp;T2057&amp;","&amp;U2057&amp;","&amp;V2057&amp;","&amp;W2057&amp;","&amp;X2057&amp;","&amp;Y2057&amp;","&amp;Z2057&amp;","&amp;AA2057&amp;","&amp;AB2057&amp;","&amp;AC2057&amp;","&amp;AD2057&amp;","&amp;AE2057)</f>
        <v>"Action","Storing","storingType","Enum","StoringType",7,"Action to describe store-in or store-out","Enum stating whether the StoringAction describes the store-in or the store-out","false","true","","https://onerecord.iata.org/ns/cargo#Storing","https://onerecord.iata.org/ns/cargo#storingType","https://onerecord.iata.org/ns/cargo#StoringType"</v>
      </c>
      <c r="AG2057" t="str">
        <f t="shared" ref="AG2057:AG2120" si="1012">IF(Q2057="Data","",$F$1&amp;B2057&amp;"."&amp;L2057&amp;$F$1)</f>
        <v>"Action.Storing"</v>
      </c>
      <c r="AH2057" t="str">
        <f t="shared" ref="AH2057:AH2120" si="1013">IF(Q2057="Data","",$F$1&amp;M2057&amp;$F$1)</f>
        <v>"storingType"</v>
      </c>
      <c r="AI2057" t="str">
        <f t="shared" ref="AI2057:AI2120" si="1014">IF(Q2057="Data","",$F$1&amp;E2057&amp;"."&amp;N2057&amp;$F$1)</f>
        <v>"Enum.StoringType"</v>
      </c>
      <c r="AJ2057" t="str">
        <f t="shared" ref="AJ2057:AJ2120" si="1015">IF(Q2057="Data","",$F$1&amp;O2057&amp;$F$1)</f>
        <v>""</v>
      </c>
      <c r="AK2057" t="str">
        <f t="shared" ref="AK2057:AK2120" si="1016">IF(Q2057="Data","",$F$1&amp;IF(G2057=1,"hasOne","hasMany")&amp;$F$1)</f>
        <v>"hasOne"</v>
      </c>
      <c r="AL2057" t="str">
        <f t="shared" ref="AL2057:AL2120" si="1017">IF(Q2057="Data","",AG2057&amp;","&amp;AH2057&amp;","&amp;AI2057&amp;","&amp;AJ2057&amp;","&amp;AK2057)</f>
        <v>"Action.Storing","storingType","Enum.StoringType","","hasOne"</v>
      </c>
      <c r="AN2057">
        <f>COUNTIF(View_conceptual!G:G,L2057)</f>
        <v>0</v>
      </c>
      <c r="AO2057">
        <f>COUNTIF(View_conceptual!H:H,L2057)+COUNTIF(View_conceptual!I:I,N2057)</f>
        <v>0</v>
      </c>
      <c r="AQ2057" t="str">
        <f t="shared" ref="AQ2057:AQ2120" si="1018">IF(AN2057=1,AF2057,"")</f>
        <v/>
      </c>
      <c r="AR2057" t="str">
        <f t="shared" ref="AR2057:AR2120" si="1019">IF(AO2057=2,AL2057,"")</f>
        <v/>
      </c>
      <c r="AT2057">
        <f>COUNTIF(View_full!G:G,L2057)</f>
        <v>1</v>
      </c>
      <c r="AU2057">
        <f>COUNTIF(View_full!H:H,L2057)+COUNTIF(View_full!I:I,N2057)</f>
        <v>1</v>
      </c>
      <c r="AV2057">
        <f>COUNTIFS(Property_Manual!$A$2:$A$1206,Raw!L2057,Property_Manual!$B$2:$B$1206,Raw!M2057,Property_Manual!$C$2:$C$1206,Raw!N2057,Property_Manual!$D$2:$D$1206,Raw!O2057,Property_Manual!$F$2:$F$1206,"x")</f>
        <v>0</v>
      </c>
      <c r="AW2057" t="str">
        <f t="shared" ref="AW2057:AW2120" si="1020">IF(AT2057=1,AF2057,"")</f>
        <v>"Action","Storing","storingType","Enum","StoringType",7,"Action to describe store-in or store-out","Enum stating whether the StoringAction describes the store-in or the store-out","false","true","","https://onerecord.iata.org/ns/cargo#Storing","https://onerecord.iata.org/ns/cargo#storingType","https://onerecord.iata.org/ns/cargo#StoringType"</v>
      </c>
      <c r="AX2057" t="str">
        <f t="shared" ref="AX2057:AX2120" si="1021">IF(AU2057=2,AL2057,"")</f>
        <v/>
      </c>
      <c r="AY2057" t="str">
        <f t="shared" ref="AY2057:AY2120" si="1022">IF(AV2057=1,AL2057,"")</f>
        <v/>
      </c>
    </row>
    <row r="2058" spans="1:51" x14ac:dyDescent="0.2">
      <c r="A2058" t="s">
        <v>1255</v>
      </c>
      <c r="B2058" t="s">
        <v>1209</v>
      </c>
      <c r="C2058" t="s">
        <v>1043</v>
      </c>
      <c r="D2058" t="s">
        <v>422</v>
      </c>
      <c r="E2058" t="s">
        <v>3</v>
      </c>
      <c r="F2058" t="s">
        <v>4</v>
      </c>
      <c r="G2058">
        <v>1</v>
      </c>
      <c r="I2058" t="s">
        <v>1044</v>
      </c>
      <c r="J2058" t="s">
        <v>423</v>
      </c>
      <c r="L2058" t="str">
        <f t="shared" si="992"/>
        <v>Storing</v>
      </c>
      <c r="M2058" t="str">
        <f t="shared" si="993"/>
        <v>actionTimeType</v>
      </c>
      <c r="N2058" t="str">
        <f t="shared" si="994"/>
        <v>ActionTimeType</v>
      </c>
      <c r="O2058" t="str">
        <f t="shared" si="995"/>
        <v/>
      </c>
      <c r="P2058" t="str">
        <f t="shared" si="996"/>
        <v/>
      </c>
      <c r="Q2058" t="str">
        <f t="shared" si="997"/>
        <v>Object</v>
      </c>
      <c r="R2058" t="str">
        <f t="shared" si="998"/>
        <v/>
      </c>
      <c r="S2058" t="str">
        <f t="shared" si="999"/>
        <v/>
      </c>
      <c r="T2058" t="str">
        <f t="shared" si="1000"/>
        <v/>
      </c>
      <c r="U2058" t="str">
        <f t="shared" si="1001"/>
        <v/>
      </c>
      <c r="V2058" t="str">
        <f t="shared" si="1002"/>
        <v/>
      </c>
      <c r="W2058" t="str">
        <f>IF($A2058="Implicit","",COUNTIFS($C$8:C2058,C2058,$A$8:A2058,"Explicit"))</f>
        <v/>
      </c>
      <c r="X2058" t="str">
        <f t="shared" si="1003"/>
        <v/>
      </c>
      <c r="Y2058" t="str">
        <f t="shared" si="1004"/>
        <v/>
      </c>
      <c r="Z2058" t="str">
        <f t="shared" si="1005"/>
        <v/>
      </c>
      <c r="AA2058" t="str">
        <f t="shared" si="1006"/>
        <v/>
      </c>
      <c r="AB2058" t="str">
        <f t="shared" si="1007"/>
        <v/>
      </c>
      <c r="AC2058" t="str">
        <f t="shared" si="1008"/>
        <v/>
      </c>
      <c r="AD2058" t="str">
        <f t="shared" si="1009"/>
        <v/>
      </c>
      <c r="AE2058" t="str">
        <f t="shared" si="1010"/>
        <v/>
      </c>
      <c r="AF2058" t="str">
        <f t="shared" si="1011"/>
        <v/>
      </c>
      <c r="AG2058" t="str">
        <f t="shared" si="1012"/>
        <v>"Action.Storing"</v>
      </c>
      <c r="AH2058" t="str">
        <f t="shared" si="1013"/>
        <v>"actionTimeType"</v>
      </c>
      <c r="AI2058" t="str">
        <f t="shared" si="1014"/>
        <v>"Enum.ActionTimeType"</v>
      </c>
      <c r="AJ2058" t="str">
        <f t="shared" si="1015"/>
        <v>""</v>
      </c>
      <c r="AK2058" t="str">
        <f t="shared" si="1016"/>
        <v>"hasOne"</v>
      </c>
      <c r="AL2058" t="str">
        <f t="shared" si="1017"/>
        <v>"Action.Storing","actionTimeType","Enum.ActionTimeType","","hasOne"</v>
      </c>
      <c r="AN2058">
        <f>COUNTIF(View_conceptual!G:G,L2058)</f>
        <v>0</v>
      </c>
      <c r="AO2058">
        <f>COUNTIF(View_conceptual!H:H,L2058)+COUNTIF(View_conceptual!I:I,N2058)</f>
        <v>0</v>
      </c>
      <c r="AQ2058" t="str">
        <f t="shared" si="1018"/>
        <v/>
      </c>
      <c r="AR2058" t="str">
        <f t="shared" si="1019"/>
        <v/>
      </c>
      <c r="AT2058">
        <f>COUNTIF(View_full!G:G,L2058)</f>
        <v>1</v>
      </c>
      <c r="AU2058">
        <f>COUNTIF(View_full!H:H,L2058)+COUNTIF(View_full!I:I,N2058)</f>
        <v>1</v>
      </c>
      <c r="AV2058">
        <f>COUNTIFS(Property_Manual!$A$2:$A$1206,Raw!L2058,Property_Manual!$B$2:$B$1206,Raw!M2058,Property_Manual!$C$2:$C$1206,Raw!N2058,Property_Manual!$D$2:$D$1206,Raw!O2058,Property_Manual!$F$2:$F$1206,"x")</f>
        <v>0</v>
      </c>
      <c r="AW2058" t="str">
        <f t="shared" si="1020"/>
        <v/>
      </c>
      <c r="AX2058" t="str">
        <f t="shared" si="1021"/>
        <v/>
      </c>
      <c r="AY2058" t="str">
        <f t="shared" si="1022"/>
        <v/>
      </c>
    </row>
    <row r="2059" spans="1:51" x14ac:dyDescent="0.2">
      <c r="A2059" t="s">
        <v>1255</v>
      </c>
      <c r="B2059" t="s">
        <v>1209</v>
      </c>
      <c r="C2059" t="s">
        <v>1043</v>
      </c>
      <c r="D2059" t="s">
        <v>426</v>
      </c>
      <c r="E2059" t="s">
        <v>1196</v>
      </c>
      <c r="F2059" t="s">
        <v>21</v>
      </c>
      <c r="G2059">
        <v>1</v>
      </c>
      <c r="I2059" t="s">
        <v>1044</v>
      </c>
      <c r="J2059" t="s">
        <v>427</v>
      </c>
      <c r="K2059" t="s">
        <v>1829</v>
      </c>
      <c r="L2059" t="str">
        <f t="shared" si="992"/>
        <v>Storing</v>
      </c>
      <c r="M2059" t="str">
        <f t="shared" si="993"/>
        <v>servedActivity</v>
      </c>
      <c r="N2059" t="str">
        <f t="shared" si="994"/>
        <v>LogisticsActivity</v>
      </c>
      <c r="O2059" t="str">
        <f t="shared" si="995"/>
        <v/>
      </c>
      <c r="P2059" t="str">
        <f t="shared" si="996"/>
        <v>UnitComposition|TransportMovement|Storage</v>
      </c>
      <c r="Q2059" t="str">
        <f t="shared" si="997"/>
        <v>Object</v>
      </c>
      <c r="R2059" t="str">
        <f t="shared" si="998"/>
        <v/>
      </c>
      <c r="S2059" t="str">
        <f t="shared" si="999"/>
        <v/>
      </c>
      <c r="T2059" t="str">
        <f t="shared" si="1000"/>
        <v/>
      </c>
      <c r="U2059" t="str">
        <f t="shared" si="1001"/>
        <v/>
      </c>
      <c r="V2059" t="str">
        <f t="shared" si="1002"/>
        <v/>
      </c>
      <c r="W2059" t="str">
        <f>IF($A2059="Implicit","",COUNTIFS($C$8:C2059,C2059,$A$8:A2059,"Explicit"))</f>
        <v/>
      </c>
      <c r="X2059" t="str">
        <f t="shared" si="1003"/>
        <v/>
      </c>
      <c r="Y2059" t="str">
        <f t="shared" si="1004"/>
        <v/>
      </c>
      <c r="Z2059" t="str">
        <f t="shared" si="1005"/>
        <v/>
      </c>
      <c r="AA2059" t="str">
        <f t="shared" si="1006"/>
        <v/>
      </c>
      <c r="AB2059" t="str">
        <f t="shared" si="1007"/>
        <v/>
      </c>
      <c r="AC2059" t="str">
        <f t="shared" si="1008"/>
        <v/>
      </c>
      <c r="AD2059" t="str">
        <f t="shared" si="1009"/>
        <v/>
      </c>
      <c r="AE2059" t="str">
        <f t="shared" si="1010"/>
        <v/>
      </c>
      <c r="AF2059" t="str">
        <f t="shared" si="1011"/>
        <v/>
      </c>
      <c r="AG2059" t="str">
        <f t="shared" si="1012"/>
        <v>"Action.Storing"</v>
      </c>
      <c r="AH2059" t="str">
        <f t="shared" si="1013"/>
        <v>"servedActivity"</v>
      </c>
      <c r="AI2059" t="str">
        <f t="shared" si="1014"/>
        <v>"Abstract.LogisticsActivity"</v>
      </c>
      <c r="AJ2059" t="str">
        <f t="shared" si="1015"/>
        <v>""</v>
      </c>
      <c r="AK2059" t="str">
        <f t="shared" si="1016"/>
        <v>"hasOne"</v>
      </c>
      <c r="AL2059" t="str">
        <f t="shared" si="1017"/>
        <v>"Action.Storing","servedActivity","Abstract.LogisticsActivity","","hasOne"</v>
      </c>
      <c r="AN2059">
        <f>COUNTIF(View_conceptual!G:G,L2059)</f>
        <v>0</v>
      </c>
      <c r="AO2059">
        <f>COUNTIF(View_conceptual!H:H,L2059)+COUNTIF(View_conceptual!I:I,N2059)</f>
        <v>0</v>
      </c>
      <c r="AQ2059" t="str">
        <f t="shared" si="1018"/>
        <v/>
      </c>
      <c r="AR2059" t="str">
        <f t="shared" si="1019"/>
        <v/>
      </c>
      <c r="AT2059">
        <f>COUNTIF(View_full!G:G,L2059)</f>
        <v>1</v>
      </c>
      <c r="AU2059">
        <f>COUNTIF(View_full!H:H,L2059)+COUNTIF(View_full!I:I,N2059)</f>
        <v>1</v>
      </c>
      <c r="AV2059">
        <f>COUNTIFS(Property_Manual!$A$2:$A$1206,Raw!L2059,Property_Manual!$B$2:$B$1206,Raw!M2059,Property_Manual!$C$2:$C$1206,Raw!N2059,Property_Manual!$D$2:$D$1206,Raw!O2059,Property_Manual!$F$2:$F$1206,"x")</f>
        <v>0</v>
      </c>
      <c r="AW2059" t="str">
        <f t="shared" si="1020"/>
        <v/>
      </c>
      <c r="AX2059" t="str">
        <f t="shared" si="1021"/>
        <v/>
      </c>
      <c r="AY2059" t="str">
        <f t="shared" si="1022"/>
        <v/>
      </c>
    </row>
    <row r="2060" spans="1:51" x14ac:dyDescent="0.2">
      <c r="A2060" t="s">
        <v>1255</v>
      </c>
      <c r="B2060" t="s">
        <v>1209</v>
      </c>
      <c r="C2060" t="s">
        <v>1043</v>
      </c>
      <c r="D2060" t="s">
        <v>426</v>
      </c>
      <c r="E2060" t="s">
        <v>1210</v>
      </c>
      <c r="F2060" t="s">
        <v>772</v>
      </c>
      <c r="G2060">
        <v>1</v>
      </c>
      <c r="I2060" t="s">
        <v>1044</v>
      </c>
      <c r="J2060" t="s">
        <v>427</v>
      </c>
      <c r="L2060" t="str">
        <f t="shared" si="992"/>
        <v>Storing</v>
      </c>
      <c r="M2060" t="str">
        <f t="shared" si="993"/>
        <v>servedActivity</v>
      </c>
      <c r="N2060" t="str">
        <f t="shared" si="994"/>
        <v>UnitComposition</v>
      </c>
      <c r="O2060" t="str">
        <f t="shared" si="995"/>
        <v/>
      </c>
      <c r="P2060" t="str">
        <f t="shared" si="996"/>
        <v/>
      </c>
      <c r="Q2060" t="str">
        <f t="shared" si="997"/>
        <v>Object</v>
      </c>
      <c r="R2060" t="str">
        <f t="shared" si="998"/>
        <v/>
      </c>
      <c r="S2060" t="str">
        <f t="shared" si="999"/>
        <v/>
      </c>
      <c r="T2060" t="str">
        <f t="shared" si="1000"/>
        <v/>
      </c>
      <c r="U2060" t="str">
        <f t="shared" si="1001"/>
        <v/>
      </c>
      <c r="V2060" t="str">
        <f t="shared" si="1002"/>
        <v/>
      </c>
      <c r="W2060" t="str">
        <f>IF($A2060="Implicit","",COUNTIFS($C$8:C2060,C2060,$A$8:A2060,"Explicit"))</f>
        <v/>
      </c>
      <c r="X2060" t="str">
        <f t="shared" si="1003"/>
        <v/>
      </c>
      <c r="Y2060" t="str">
        <f t="shared" si="1004"/>
        <v/>
      </c>
      <c r="Z2060" t="str">
        <f t="shared" si="1005"/>
        <v/>
      </c>
      <c r="AA2060" t="str">
        <f t="shared" si="1006"/>
        <v/>
      </c>
      <c r="AB2060" t="str">
        <f t="shared" si="1007"/>
        <v/>
      </c>
      <c r="AC2060" t="str">
        <f t="shared" si="1008"/>
        <v/>
      </c>
      <c r="AD2060" t="str">
        <f t="shared" si="1009"/>
        <v/>
      </c>
      <c r="AE2060" t="str">
        <f t="shared" si="1010"/>
        <v/>
      </c>
      <c r="AF2060" t="str">
        <f t="shared" si="1011"/>
        <v/>
      </c>
      <c r="AG2060" t="str">
        <f t="shared" si="1012"/>
        <v>"Action.Storing"</v>
      </c>
      <c r="AH2060" t="str">
        <f t="shared" si="1013"/>
        <v>"servedActivity"</v>
      </c>
      <c r="AI2060" t="str">
        <f t="shared" si="1014"/>
        <v>"Activity.UnitComposition"</v>
      </c>
      <c r="AJ2060" t="str">
        <f t="shared" si="1015"/>
        <v>""</v>
      </c>
      <c r="AK2060" t="str">
        <f t="shared" si="1016"/>
        <v>"hasOne"</v>
      </c>
      <c r="AL2060" t="str">
        <f t="shared" si="1017"/>
        <v>"Action.Storing","servedActivity","Activity.UnitComposition","","hasOne"</v>
      </c>
      <c r="AN2060">
        <f>COUNTIF(View_conceptual!G:G,L2060)</f>
        <v>0</v>
      </c>
      <c r="AO2060">
        <f>COUNTIF(View_conceptual!H:H,L2060)+COUNTIF(View_conceptual!I:I,N2060)</f>
        <v>1</v>
      </c>
      <c r="AQ2060" t="str">
        <f t="shared" si="1018"/>
        <v/>
      </c>
      <c r="AR2060" t="str">
        <f t="shared" si="1019"/>
        <v/>
      </c>
      <c r="AT2060">
        <f>COUNTIF(View_full!G:G,L2060)</f>
        <v>1</v>
      </c>
      <c r="AU2060">
        <f>COUNTIF(View_full!H:H,L2060)+COUNTIF(View_full!I:I,N2060)</f>
        <v>2</v>
      </c>
      <c r="AV2060">
        <f>COUNTIFS(Property_Manual!$A$2:$A$1206,Raw!L2060,Property_Manual!$B$2:$B$1206,Raw!M2060,Property_Manual!$C$2:$C$1206,Raw!N2060,Property_Manual!$D$2:$D$1206,Raw!O2060,Property_Manual!$F$2:$F$1206,"x")</f>
        <v>0</v>
      </c>
      <c r="AW2060" t="str">
        <f t="shared" si="1020"/>
        <v/>
      </c>
      <c r="AX2060" t="str">
        <f t="shared" si="1021"/>
        <v>"Action.Storing","servedActivity","Activity.UnitComposition","","hasOne"</v>
      </c>
      <c r="AY2060" t="str">
        <f t="shared" si="1022"/>
        <v/>
      </c>
    </row>
    <row r="2061" spans="1:51" x14ac:dyDescent="0.2">
      <c r="A2061" t="s">
        <v>1255</v>
      </c>
      <c r="B2061" t="s">
        <v>1209</v>
      </c>
      <c r="C2061" t="s">
        <v>1043</v>
      </c>
      <c r="D2061" t="s">
        <v>426</v>
      </c>
      <c r="E2061" t="s">
        <v>1210</v>
      </c>
      <c r="F2061" t="s">
        <v>868</v>
      </c>
      <c r="G2061">
        <v>1</v>
      </c>
      <c r="I2061" t="s">
        <v>1044</v>
      </c>
      <c r="J2061" t="s">
        <v>427</v>
      </c>
      <c r="L2061" t="str">
        <f t="shared" si="992"/>
        <v>Storing</v>
      </c>
      <c r="M2061" t="str">
        <f t="shared" si="993"/>
        <v>servedActivity</v>
      </c>
      <c r="N2061" t="str">
        <f t="shared" si="994"/>
        <v>TransportMovement</v>
      </c>
      <c r="O2061" t="str">
        <f t="shared" si="995"/>
        <v/>
      </c>
      <c r="P2061" t="str">
        <f t="shared" si="996"/>
        <v/>
      </c>
      <c r="Q2061" t="str">
        <f t="shared" si="997"/>
        <v>Object</v>
      </c>
      <c r="R2061" t="str">
        <f t="shared" si="998"/>
        <v/>
      </c>
      <c r="S2061" t="str">
        <f t="shared" si="999"/>
        <v/>
      </c>
      <c r="T2061" t="str">
        <f t="shared" si="1000"/>
        <v/>
      </c>
      <c r="U2061" t="str">
        <f t="shared" si="1001"/>
        <v/>
      </c>
      <c r="V2061" t="str">
        <f t="shared" si="1002"/>
        <v/>
      </c>
      <c r="W2061" t="str">
        <f>IF($A2061="Implicit","",COUNTIFS($C$8:C2061,C2061,$A$8:A2061,"Explicit"))</f>
        <v/>
      </c>
      <c r="X2061" t="str">
        <f t="shared" si="1003"/>
        <v/>
      </c>
      <c r="Y2061" t="str">
        <f t="shared" si="1004"/>
        <v/>
      </c>
      <c r="Z2061" t="str">
        <f t="shared" si="1005"/>
        <v/>
      </c>
      <c r="AA2061" t="str">
        <f t="shared" si="1006"/>
        <v/>
      </c>
      <c r="AB2061" t="str">
        <f t="shared" si="1007"/>
        <v/>
      </c>
      <c r="AC2061" t="str">
        <f t="shared" si="1008"/>
        <v/>
      </c>
      <c r="AD2061" t="str">
        <f t="shared" si="1009"/>
        <v/>
      </c>
      <c r="AE2061" t="str">
        <f t="shared" si="1010"/>
        <v/>
      </c>
      <c r="AF2061" t="str">
        <f t="shared" si="1011"/>
        <v/>
      </c>
      <c r="AG2061" t="str">
        <f t="shared" si="1012"/>
        <v>"Action.Storing"</v>
      </c>
      <c r="AH2061" t="str">
        <f t="shared" si="1013"/>
        <v>"servedActivity"</v>
      </c>
      <c r="AI2061" t="str">
        <f t="shared" si="1014"/>
        <v>"Activity.TransportMovement"</v>
      </c>
      <c r="AJ2061" t="str">
        <f t="shared" si="1015"/>
        <v>""</v>
      </c>
      <c r="AK2061" t="str">
        <f t="shared" si="1016"/>
        <v>"hasOne"</v>
      </c>
      <c r="AL2061" t="str">
        <f t="shared" si="1017"/>
        <v>"Action.Storing","servedActivity","Activity.TransportMovement","","hasOne"</v>
      </c>
      <c r="AN2061">
        <f>COUNTIF(View_conceptual!G:G,L2061)</f>
        <v>0</v>
      </c>
      <c r="AO2061">
        <f>COUNTIF(View_conceptual!H:H,L2061)+COUNTIF(View_conceptual!I:I,N2061)</f>
        <v>1</v>
      </c>
      <c r="AQ2061" t="str">
        <f t="shared" si="1018"/>
        <v/>
      </c>
      <c r="AR2061" t="str">
        <f t="shared" si="1019"/>
        <v/>
      </c>
      <c r="AT2061">
        <f>COUNTIF(View_full!G:G,L2061)</f>
        <v>1</v>
      </c>
      <c r="AU2061">
        <f>COUNTIF(View_full!H:H,L2061)+COUNTIF(View_full!I:I,N2061)</f>
        <v>2</v>
      </c>
      <c r="AV2061">
        <f>COUNTIFS(Property_Manual!$A$2:$A$1206,Raw!L2061,Property_Manual!$B$2:$B$1206,Raw!M2061,Property_Manual!$C$2:$C$1206,Raw!N2061,Property_Manual!$D$2:$D$1206,Raw!O2061,Property_Manual!$F$2:$F$1206,"x")</f>
        <v>0</v>
      </c>
      <c r="AW2061" t="str">
        <f t="shared" si="1020"/>
        <v/>
      </c>
      <c r="AX2061" t="str">
        <f t="shared" si="1021"/>
        <v>"Action.Storing","servedActivity","Activity.TransportMovement","","hasOne"</v>
      </c>
      <c r="AY2061" t="str">
        <f t="shared" si="1022"/>
        <v/>
      </c>
    </row>
    <row r="2062" spans="1:51" x14ac:dyDescent="0.2">
      <c r="A2062" t="s">
        <v>1255</v>
      </c>
      <c r="B2062" t="s">
        <v>1209</v>
      </c>
      <c r="C2062" t="s">
        <v>1043</v>
      </c>
      <c r="D2062" t="s">
        <v>38</v>
      </c>
      <c r="E2062" t="s">
        <v>1209</v>
      </c>
      <c r="F2062" t="s">
        <v>23</v>
      </c>
      <c r="H2062" t="s">
        <v>415</v>
      </c>
      <c r="I2062" t="s">
        <v>1044</v>
      </c>
      <c r="J2062" t="s">
        <v>39</v>
      </c>
      <c r="L2062" t="str">
        <f t="shared" si="992"/>
        <v>Storing</v>
      </c>
      <c r="M2062" t="str">
        <f t="shared" si="993"/>
        <v>checks</v>
      </c>
      <c r="N2062" t="str">
        <f t="shared" si="994"/>
        <v>Check</v>
      </c>
      <c r="O2062" t="str">
        <f t="shared" si="995"/>
        <v>checkedObject</v>
      </c>
      <c r="P2062" t="str">
        <f t="shared" si="996"/>
        <v/>
      </c>
      <c r="Q2062" t="str">
        <f t="shared" si="997"/>
        <v>Object</v>
      </c>
      <c r="R2062" t="str">
        <f t="shared" si="998"/>
        <v/>
      </c>
      <c r="S2062" t="str">
        <f t="shared" si="999"/>
        <v/>
      </c>
      <c r="T2062" t="str">
        <f t="shared" si="1000"/>
        <v/>
      </c>
      <c r="U2062" t="str">
        <f t="shared" si="1001"/>
        <v/>
      </c>
      <c r="V2062" t="str">
        <f t="shared" si="1002"/>
        <v/>
      </c>
      <c r="W2062" t="str">
        <f>IF($A2062="Implicit","",COUNTIFS($C$8:C2062,C2062,$A$8:A2062,"Explicit"))</f>
        <v/>
      </c>
      <c r="X2062" t="str">
        <f t="shared" si="1003"/>
        <v/>
      </c>
      <c r="Y2062" t="str">
        <f t="shared" si="1004"/>
        <v/>
      </c>
      <c r="Z2062" t="str">
        <f t="shared" si="1005"/>
        <v/>
      </c>
      <c r="AA2062" t="str">
        <f t="shared" si="1006"/>
        <v/>
      </c>
      <c r="AB2062" t="str">
        <f t="shared" si="1007"/>
        <v/>
      </c>
      <c r="AC2062" t="str">
        <f t="shared" si="1008"/>
        <v/>
      </c>
      <c r="AD2062" t="str">
        <f t="shared" si="1009"/>
        <v/>
      </c>
      <c r="AE2062" t="str">
        <f t="shared" si="1010"/>
        <v/>
      </c>
      <c r="AF2062" t="str">
        <f t="shared" si="1011"/>
        <v/>
      </c>
      <c r="AG2062" t="str">
        <f t="shared" si="1012"/>
        <v>"Action.Storing"</v>
      </c>
      <c r="AH2062" t="str">
        <f t="shared" si="1013"/>
        <v>"checks"</v>
      </c>
      <c r="AI2062" t="str">
        <f t="shared" si="1014"/>
        <v>"Action.Check"</v>
      </c>
      <c r="AJ2062" t="str">
        <f t="shared" si="1015"/>
        <v>"checkedObject"</v>
      </c>
      <c r="AK2062" t="str">
        <f t="shared" si="1016"/>
        <v>"hasMany"</v>
      </c>
      <c r="AL2062" t="str">
        <f t="shared" si="1017"/>
        <v>"Action.Storing","checks","Action.Check","checkedObject","hasMany"</v>
      </c>
      <c r="AN2062">
        <f>COUNTIF(View_conceptual!G:G,L2062)</f>
        <v>0</v>
      </c>
      <c r="AO2062">
        <f>COUNTIF(View_conceptual!H:H,L2062)+COUNTIF(View_conceptual!I:I,N2062)</f>
        <v>0</v>
      </c>
      <c r="AQ2062" t="str">
        <f t="shared" si="1018"/>
        <v/>
      </c>
      <c r="AR2062" t="str">
        <f t="shared" si="1019"/>
        <v/>
      </c>
      <c r="AT2062">
        <f>COUNTIF(View_full!G:G,L2062)</f>
        <v>1</v>
      </c>
      <c r="AU2062">
        <f>COUNTIF(View_full!H:H,L2062)+COUNTIF(View_full!I:I,N2062)</f>
        <v>1</v>
      </c>
      <c r="AV2062">
        <f>COUNTIFS(Property_Manual!$A$2:$A$1206,Raw!L2062,Property_Manual!$B$2:$B$1206,Raw!M2062,Property_Manual!$C$2:$C$1206,Raw!N2062,Property_Manual!$D$2:$D$1206,Raw!O2062,Property_Manual!$F$2:$F$1206,"x")</f>
        <v>0</v>
      </c>
      <c r="AW2062" t="str">
        <f t="shared" si="1020"/>
        <v/>
      </c>
      <c r="AX2062" t="str">
        <f t="shared" si="1021"/>
        <v/>
      </c>
      <c r="AY2062" t="str">
        <f t="shared" si="1022"/>
        <v/>
      </c>
    </row>
    <row r="2063" spans="1:51" x14ac:dyDescent="0.2">
      <c r="A2063" t="s">
        <v>1255</v>
      </c>
      <c r="B2063" t="s">
        <v>1209</v>
      </c>
      <c r="C2063" t="s">
        <v>1043</v>
      </c>
      <c r="D2063" t="s">
        <v>43</v>
      </c>
      <c r="E2063" t="s">
        <v>1198</v>
      </c>
      <c r="F2063" t="s">
        <v>44</v>
      </c>
      <c r="H2063" t="s">
        <v>654</v>
      </c>
      <c r="I2063" t="s">
        <v>1044</v>
      </c>
      <c r="J2063" t="s">
        <v>45</v>
      </c>
      <c r="L2063" t="str">
        <f t="shared" si="992"/>
        <v>Storing</v>
      </c>
      <c r="M2063" t="str">
        <f t="shared" si="993"/>
        <v>externalReferences</v>
      </c>
      <c r="N2063" t="str">
        <f t="shared" si="994"/>
        <v>ExternalReference</v>
      </c>
      <c r="O2063" t="str">
        <f t="shared" si="995"/>
        <v>referenceForObjects</v>
      </c>
      <c r="P2063" t="str">
        <f t="shared" si="996"/>
        <v/>
      </c>
      <c r="Q2063" t="str">
        <f t="shared" si="997"/>
        <v>Object</v>
      </c>
      <c r="R2063" t="str">
        <f t="shared" si="998"/>
        <v/>
      </c>
      <c r="S2063" t="str">
        <f t="shared" si="999"/>
        <v/>
      </c>
      <c r="T2063" t="str">
        <f t="shared" si="1000"/>
        <v/>
      </c>
      <c r="U2063" t="str">
        <f t="shared" si="1001"/>
        <v/>
      </c>
      <c r="V2063" t="str">
        <f t="shared" si="1002"/>
        <v/>
      </c>
      <c r="W2063" t="str">
        <f>IF($A2063="Implicit","",COUNTIFS($C$8:C2063,C2063,$A$8:A2063,"Explicit"))</f>
        <v/>
      </c>
      <c r="X2063" t="str">
        <f t="shared" si="1003"/>
        <v/>
      </c>
      <c r="Y2063" t="str">
        <f t="shared" si="1004"/>
        <v/>
      </c>
      <c r="Z2063" t="str">
        <f t="shared" si="1005"/>
        <v/>
      </c>
      <c r="AA2063" t="str">
        <f t="shared" si="1006"/>
        <v/>
      </c>
      <c r="AB2063" t="str">
        <f t="shared" si="1007"/>
        <v/>
      </c>
      <c r="AC2063" t="str">
        <f t="shared" si="1008"/>
        <v/>
      </c>
      <c r="AD2063" t="str">
        <f t="shared" si="1009"/>
        <v/>
      </c>
      <c r="AE2063" t="str">
        <f t="shared" si="1010"/>
        <v/>
      </c>
      <c r="AF2063" t="str">
        <f t="shared" si="1011"/>
        <v/>
      </c>
      <c r="AG2063" t="str">
        <f t="shared" si="1012"/>
        <v>"Action.Storing"</v>
      </c>
      <c r="AH2063" t="str">
        <f t="shared" si="1013"/>
        <v>"externalReferences"</v>
      </c>
      <c r="AI2063" t="str">
        <f t="shared" si="1014"/>
        <v>"Common.ExternalReference"</v>
      </c>
      <c r="AJ2063" t="str">
        <f t="shared" si="1015"/>
        <v>"referenceForObjects"</v>
      </c>
      <c r="AK2063" t="str">
        <f t="shared" si="1016"/>
        <v>"hasMany"</v>
      </c>
      <c r="AL2063" t="str">
        <f t="shared" si="1017"/>
        <v>"Action.Storing","externalReferences","Common.ExternalReference","referenceForObjects","hasMany"</v>
      </c>
      <c r="AN2063">
        <f>COUNTIF(View_conceptual!G:G,L2063)</f>
        <v>0</v>
      </c>
      <c r="AO2063">
        <f>COUNTIF(View_conceptual!H:H,L2063)+COUNTIF(View_conceptual!I:I,N2063)</f>
        <v>0</v>
      </c>
      <c r="AQ2063" t="str">
        <f t="shared" si="1018"/>
        <v/>
      </c>
      <c r="AR2063" t="str">
        <f t="shared" si="1019"/>
        <v/>
      </c>
      <c r="AT2063">
        <f>COUNTIF(View_full!G:G,L2063)</f>
        <v>1</v>
      </c>
      <c r="AU2063">
        <f>COUNTIF(View_full!H:H,L2063)+COUNTIF(View_full!I:I,N2063)</f>
        <v>1</v>
      </c>
      <c r="AV2063">
        <f>COUNTIFS(Property_Manual!$A$2:$A$1206,Raw!L2063,Property_Manual!$B$2:$B$1206,Raw!M2063,Property_Manual!$C$2:$C$1206,Raw!N2063,Property_Manual!$D$2:$D$1206,Raw!O2063,Property_Manual!$F$2:$F$1206,"x")</f>
        <v>0</v>
      </c>
      <c r="AW2063" t="str">
        <f t="shared" si="1020"/>
        <v/>
      </c>
      <c r="AX2063" t="str">
        <f t="shared" si="1021"/>
        <v/>
      </c>
      <c r="AY2063" t="str">
        <f t="shared" si="1022"/>
        <v/>
      </c>
    </row>
    <row r="2064" spans="1:51" x14ac:dyDescent="0.2">
      <c r="A2064" t="s">
        <v>1255</v>
      </c>
      <c r="B2064" t="s">
        <v>1209</v>
      </c>
      <c r="C2064" t="s">
        <v>1043</v>
      </c>
      <c r="D2064" t="s">
        <v>1045</v>
      </c>
      <c r="E2064" t="s">
        <v>20</v>
      </c>
      <c r="F2064" t="s">
        <v>109</v>
      </c>
      <c r="H2064" t="s">
        <v>114</v>
      </c>
      <c r="I2064" t="s">
        <v>1044</v>
      </c>
      <c r="J2064" t="s">
        <v>1046</v>
      </c>
      <c r="K2064" t="s">
        <v>1833</v>
      </c>
      <c r="L2064" t="str">
        <f t="shared" si="992"/>
        <v>Storing</v>
      </c>
      <c r="M2064" t="str">
        <f t="shared" si="993"/>
        <v>storedObjects</v>
      </c>
      <c r="N2064" t="str">
        <f t="shared" si="994"/>
        <v>Piece</v>
      </c>
      <c r="O2064" t="str">
        <f t="shared" si="995"/>
        <v>involvedInActions</v>
      </c>
      <c r="P2064" t="str">
        <f t="shared" si="996"/>
        <v>PieceLiveAnimals|PieceDg</v>
      </c>
      <c r="Q2064" t="str">
        <f t="shared" si="997"/>
        <v>Object</v>
      </c>
      <c r="R2064" t="str">
        <f t="shared" si="998"/>
        <v/>
      </c>
      <c r="S2064" t="str">
        <f t="shared" si="999"/>
        <v/>
      </c>
      <c r="T2064" t="str">
        <f t="shared" si="1000"/>
        <v/>
      </c>
      <c r="U2064" t="str">
        <f t="shared" si="1001"/>
        <v/>
      </c>
      <c r="V2064" t="str">
        <f t="shared" si="1002"/>
        <v/>
      </c>
      <c r="W2064" t="str">
        <f>IF($A2064="Implicit","",COUNTIFS($C$8:C2064,C2064,$A$8:A2064,"Explicit"))</f>
        <v/>
      </c>
      <c r="X2064" t="str">
        <f t="shared" si="1003"/>
        <v/>
      </c>
      <c r="Y2064" t="str">
        <f t="shared" si="1004"/>
        <v/>
      </c>
      <c r="Z2064" t="str">
        <f t="shared" si="1005"/>
        <v/>
      </c>
      <c r="AA2064" t="str">
        <f t="shared" si="1006"/>
        <v/>
      </c>
      <c r="AB2064" t="str">
        <f t="shared" si="1007"/>
        <v/>
      </c>
      <c r="AC2064" t="str">
        <f t="shared" si="1008"/>
        <v/>
      </c>
      <c r="AD2064" t="str">
        <f t="shared" si="1009"/>
        <v/>
      </c>
      <c r="AE2064" t="str">
        <f t="shared" si="1010"/>
        <v/>
      </c>
      <c r="AF2064" t="str">
        <f t="shared" si="1011"/>
        <v/>
      </c>
      <c r="AG2064" t="str">
        <f t="shared" si="1012"/>
        <v>"Action.Storing"</v>
      </c>
      <c r="AH2064" t="str">
        <f t="shared" si="1013"/>
        <v>"storedObjects"</v>
      </c>
      <c r="AI2064" t="str">
        <f t="shared" si="1014"/>
        <v>"Core.Piece"</v>
      </c>
      <c r="AJ2064" t="str">
        <f t="shared" si="1015"/>
        <v>"involvedInActions"</v>
      </c>
      <c r="AK2064" t="str">
        <f t="shared" si="1016"/>
        <v>"hasMany"</v>
      </c>
      <c r="AL2064" t="str">
        <f t="shared" si="1017"/>
        <v>"Action.Storing","storedObjects","Core.Piece","involvedInActions","hasMany"</v>
      </c>
      <c r="AN2064">
        <f>COUNTIF(View_conceptual!G:G,L2064)</f>
        <v>0</v>
      </c>
      <c r="AO2064">
        <f>COUNTIF(View_conceptual!H:H,L2064)+COUNTIF(View_conceptual!I:I,N2064)</f>
        <v>1</v>
      </c>
      <c r="AQ2064" t="str">
        <f t="shared" si="1018"/>
        <v/>
      </c>
      <c r="AR2064" t="str">
        <f t="shared" si="1019"/>
        <v/>
      </c>
      <c r="AT2064">
        <f>COUNTIF(View_full!G:G,L2064)</f>
        <v>1</v>
      </c>
      <c r="AU2064">
        <f>COUNTIF(View_full!H:H,L2064)+COUNTIF(View_full!I:I,N2064)</f>
        <v>2</v>
      </c>
      <c r="AV2064">
        <f>COUNTIFS(Property_Manual!$A$2:$A$1206,Raw!L2064,Property_Manual!$B$2:$B$1206,Raw!M2064,Property_Manual!$C$2:$C$1206,Raw!N2064,Property_Manual!$D$2:$D$1206,Raw!O2064,Property_Manual!$F$2:$F$1206,"x")</f>
        <v>0</v>
      </c>
      <c r="AW2064" t="str">
        <f t="shared" si="1020"/>
        <v/>
      </c>
      <c r="AX2064" t="str">
        <f t="shared" si="1021"/>
        <v>"Action.Storing","storedObjects","Core.Piece","involvedInActions","hasMany"</v>
      </c>
      <c r="AY2064" t="str">
        <f t="shared" si="1022"/>
        <v/>
      </c>
    </row>
    <row r="2065" spans="1:51" x14ac:dyDescent="0.2">
      <c r="A2065" t="s">
        <v>1255</v>
      </c>
      <c r="B2065" t="s">
        <v>1209</v>
      </c>
      <c r="C2065" t="s">
        <v>1043</v>
      </c>
      <c r="D2065" t="s">
        <v>1045</v>
      </c>
      <c r="E2065" t="s">
        <v>1198</v>
      </c>
      <c r="F2065" t="s">
        <v>89</v>
      </c>
      <c r="H2065" t="s">
        <v>114</v>
      </c>
      <c r="I2065" t="s">
        <v>1044</v>
      </c>
      <c r="J2065" t="s">
        <v>1046</v>
      </c>
      <c r="L2065" t="str">
        <f t="shared" si="992"/>
        <v>Storing</v>
      </c>
      <c r="M2065" t="str">
        <f t="shared" si="993"/>
        <v>storedObjects</v>
      </c>
      <c r="N2065" t="str">
        <f t="shared" si="994"/>
        <v>Location</v>
      </c>
      <c r="O2065" t="str">
        <f t="shared" si="995"/>
        <v>involvedInActions</v>
      </c>
      <c r="P2065" t="str">
        <f t="shared" si="996"/>
        <v/>
      </c>
      <c r="Q2065" t="str">
        <f t="shared" si="997"/>
        <v>Object</v>
      </c>
      <c r="R2065" t="str">
        <f t="shared" si="998"/>
        <v/>
      </c>
      <c r="S2065" t="str">
        <f t="shared" si="999"/>
        <v/>
      </c>
      <c r="T2065" t="str">
        <f t="shared" si="1000"/>
        <v/>
      </c>
      <c r="U2065" t="str">
        <f t="shared" si="1001"/>
        <v/>
      </c>
      <c r="V2065" t="str">
        <f t="shared" si="1002"/>
        <v/>
      </c>
      <c r="W2065" t="str">
        <f>IF($A2065="Implicit","",COUNTIFS($C$8:C2065,C2065,$A$8:A2065,"Explicit"))</f>
        <v/>
      </c>
      <c r="X2065" t="str">
        <f t="shared" si="1003"/>
        <v/>
      </c>
      <c r="Y2065" t="str">
        <f t="shared" si="1004"/>
        <v/>
      </c>
      <c r="Z2065" t="str">
        <f t="shared" si="1005"/>
        <v/>
      </c>
      <c r="AA2065" t="str">
        <f t="shared" si="1006"/>
        <v/>
      </c>
      <c r="AB2065" t="str">
        <f t="shared" si="1007"/>
        <v/>
      </c>
      <c r="AC2065" t="str">
        <f t="shared" si="1008"/>
        <v/>
      </c>
      <c r="AD2065" t="str">
        <f t="shared" si="1009"/>
        <v/>
      </c>
      <c r="AE2065" t="str">
        <f t="shared" si="1010"/>
        <v/>
      </c>
      <c r="AF2065" t="str">
        <f t="shared" si="1011"/>
        <v/>
      </c>
      <c r="AG2065" t="str">
        <f t="shared" si="1012"/>
        <v>"Action.Storing"</v>
      </c>
      <c r="AH2065" t="str">
        <f t="shared" si="1013"/>
        <v>"storedObjects"</v>
      </c>
      <c r="AI2065" t="str">
        <f t="shared" si="1014"/>
        <v>"Common.Location"</v>
      </c>
      <c r="AJ2065" t="str">
        <f t="shared" si="1015"/>
        <v>"involvedInActions"</v>
      </c>
      <c r="AK2065" t="str">
        <f t="shared" si="1016"/>
        <v>"hasMany"</v>
      </c>
      <c r="AL2065" t="str">
        <f t="shared" si="1017"/>
        <v>"Action.Storing","storedObjects","Common.Location","involvedInActions","hasMany"</v>
      </c>
      <c r="AN2065">
        <f>COUNTIF(View_conceptual!G:G,L2065)</f>
        <v>0</v>
      </c>
      <c r="AO2065">
        <f>COUNTIF(View_conceptual!H:H,L2065)+COUNTIF(View_conceptual!I:I,N2065)</f>
        <v>0</v>
      </c>
      <c r="AQ2065" t="str">
        <f t="shared" si="1018"/>
        <v/>
      </c>
      <c r="AR2065" t="str">
        <f t="shared" si="1019"/>
        <v/>
      </c>
      <c r="AT2065">
        <f>COUNTIF(View_full!G:G,L2065)</f>
        <v>1</v>
      </c>
      <c r="AU2065">
        <f>COUNTIF(View_full!H:H,L2065)+COUNTIF(View_full!I:I,N2065)</f>
        <v>1</v>
      </c>
      <c r="AV2065">
        <f>COUNTIFS(Property_Manual!$A$2:$A$1206,Raw!L2065,Property_Manual!$B$2:$B$1206,Raw!M2065,Property_Manual!$C$2:$C$1206,Raw!N2065,Property_Manual!$D$2:$D$1206,Raw!O2065,Property_Manual!$F$2:$F$1206,"x")</f>
        <v>0</v>
      </c>
      <c r="AW2065" t="str">
        <f t="shared" si="1020"/>
        <v/>
      </c>
      <c r="AX2065" t="str">
        <f t="shared" si="1021"/>
        <v/>
      </c>
      <c r="AY2065" t="str">
        <f t="shared" si="1022"/>
        <v/>
      </c>
    </row>
    <row r="2066" spans="1:51" x14ac:dyDescent="0.2">
      <c r="A2066" t="s">
        <v>1255</v>
      </c>
      <c r="B2066" t="s">
        <v>1209</v>
      </c>
      <c r="C2066" t="s">
        <v>1043</v>
      </c>
      <c r="D2066" t="s">
        <v>1045</v>
      </c>
      <c r="E2066" t="s">
        <v>1198</v>
      </c>
      <c r="F2066" t="s">
        <v>112</v>
      </c>
      <c r="H2066" t="s">
        <v>114</v>
      </c>
      <c r="I2066" t="s">
        <v>1044</v>
      </c>
      <c r="J2066" t="s">
        <v>1046</v>
      </c>
      <c r="L2066" t="str">
        <f t="shared" si="992"/>
        <v>Storing</v>
      </c>
      <c r="M2066" t="str">
        <f t="shared" si="993"/>
        <v>storedObjects</v>
      </c>
      <c r="N2066" t="str">
        <f t="shared" si="994"/>
        <v>IotDevice</v>
      </c>
      <c r="O2066" t="str">
        <f t="shared" si="995"/>
        <v>involvedInActions</v>
      </c>
      <c r="P2066" t="str">
        <f t="shared" si="996"/>
        <v/>
      </c>
      <c r="Q2066" t="str">
        <f t="shared" si="997"/>
        <v>Object</v>
      </c>
      <c r="R2066" t="str">
        <f t="shared" si="998"/>
        <v/>
      </c>
      <c r="S2066" t="str">
        <f t="shared" si="999"/>
        <v/>
      </c>
      <c r="T2066" t="str">
        <f t="shared" si="1000"/>
        <v/>
      </c>
      <c r="U2066" t="str">
        <f t="shared" si="1001"/>
        <v/>
      </c>
      <c r="V2066" t="str">
        <f t="shared" si="1002"/>
        <v/>
      </c>
      <c r="W2066" t="str">
        <f>IF($A2066="Implicit","",COUNTIFS($C$8:C2066,C2066,$A$8:A2066,"Explicit"))</f>
        <v/>
      </c>
      <c r="X2066" t="str">
        <f t="shared" si="1003"/>
        <v/>
      </c>
      <c r="Y2066" t="str">
        <f t="shared" si="1004"/>
        <v/>
      </c>
      <c r="Z2066" t="str">
        <f t="shared" si="1005"/>
        <v/>
      </c>
      <c r="AA2066" t="str">
        <f t="shared" si="1006"/>
        <v/>
      </c>
      <c r="AB2066" t="str">
        <f t="shared" si="1007"/>
        <v/>
      </c>
      <c r="AC2066" t="str">
        <f t="shared" si="1008"/>
        <v/>
      </c>
      <c r="AD2066" t="str">
        <f t="shared" si="1009"/>
        <v/>
      </c>
      <c r="AE2066" t="str">
        <f t="shared" si="1010"/>
        <v/>
      </c>
      <c r="AF2066" t="str">
        <f t="shared" si="1011"/>
        <v/>
      </c>
      <c r="AG2066" t="str">
        <f t="shared" si="1012"/>
        <v>"Action.Storing"</v>
      </c>
      <c r="AH2066" t="str">
        <f t="shared" si="1013"/>
        <v>"storedObjects"</v>
      </c>
      <c r="AI2066" t="str">
        <f t="shared" si="1014"/>
        <v>"Common.IotDevice"</v>
      </c>
      <c r="AJ2066" t="str">
        <f t="shared" si="1015"/>
        <v>"involvedInActions"</v>
      </c>
      <c r="AK2066" t="str">
        <f t="shared" si="1016"/>
        <v>"hasMany"</v>
      </c>
      <c r="AL2066" t="str">
        <f t="shared" si="1017"/>
        <v>"Action.Storing","storedObjects","Common.IotDevice","involvedInActions","hasMany"</v>
      </c>
      <c r="AN2066">
        <f>COUNTIF(View_conceptual!G:G,L2066)</f>
        <v>0</v>
      </c>
      <c r="AO2066">
        <f>COUNTIF(View_conceptual!H:H,L2066)+COUNTIF(View_conceptual!I:I,N2066)</f>
        <v>0</v>
      </c>
      <c r="AQ2066" t="str">
        <f t="shared" si="1018"/>
        <v/>
      </c>
      <c r="AR2066" t="str">
        <f t="shared" si="1019"/>
        <v/>
      </c>
      <c r="AT2066">
        <f>COUNTIF(View_full!G:G,L2066)</f>
        <v>1</v>
      </c>
      <c r="AU2066">
        <f>COUNTIF(View_full!H:H,L2066)+COUNTIF(View_full!I:I,N2066)</f>
        <v>1</v>
      </c>
      <c r="AV2066">
        <f>COUNTIFS(Property_Manual!$A$2:$A$1206,Raw!L2066,Property_Manual!$B$2:$B$1206,Raw!M2066,Property_Manual!$C$2:$C$1206,Raw!N2066,Property_Manual!$D$2:$D$1206,Raw!O2066,Property_Manual!$F$2:$F$1206,"x")</f>
        <v>0</v>
      </c>
      <c r="AW2066" t="str">
        <f t="shared" si="1020"/>
        <v/>
      </c>
      <c r="AX2066" t="str">
        <f t="shared" si="1021"/>
        <v/>
      </c>
      <c r="AY2066" t="str">
        <f t="shared" si="1022"/>
        <v/>
      </c>
    </row>
    <row r="2067" spans="1:51" x14ac:dyDescent="0.2">
      <c r="A2067" t="s">
        <v>1255</v>
      </c>
      <c r="B2067" t="s">
        <v>1209</v>
      </c>
      <c r="C2067" t="s">
        <v>1043</v>
      </c>
      <c r="D2067" t="s">
        <v>1045</v>
      </c>
      <c r="E2067" t="s">
        <v>1196</v>
      </c>
      <c r="F2067" t="s">
        <v>223</v>
      </c>
      <c r="H2067" t="s">
        <v>114</v>
      </c>
      <c r="I2067" t="s">
        <v>1044</v>
      </c>
      <c r="J2067" t="s">
        <v>1046</v>
      </c>
      <c r="K2067" t="s">
        <v>3150</v>
      </c>
      <c r="L2067" t="str">
        <f t="shared" si="992"/>
        <v>Storing</v>
      </c>
      <c r="M2067" t="str">
        <f t="shared" si="993"/>
        <v>storedObjects</v>
      </c>
      <c r="N2067" t="str">
        <f t="shared" si="994"/>
        <v>PhysicalLogisticsObject</v>
      </c>
      <c r="O2067" t="str">
        <f t="shared" si="995"/>
        <v>involvedInActions</v>
      </c>
      <c r="P2067" t="str">
        <f t="shared" si="996"/>
        <v>Piece|Location|IotDevice|LoadingMaterial|Sensor|PieceLiveAnimals|Item|LoadingUnit|TransportMeans|ULD|PieceDg|ItemDg</v>
      </c>
      <c r="Q2067" t="str">
        <f t="shared" si="997"/>
        <v>Object</v>
      </c>
      <c r="R2067" t="str">
        <f t="shared" si="998"/>
        <v/>
      </c>
      <c r="S2067" t="str">
        <f t="shared" si="999"/>
        <v/>
      </c>
      <c r="T2067" t="str">
        <f t="shared" si="1000"/>
        <v/>
      </c>
      <c r="U2067" t="str">
        <f t="shared" si="1001"/>
        <v/>
      </c>
      <c r="V2067" t="str">
        <f t="shared" si="1002"/>
        <v/>
      </c>
      <c r="W2067" t="str">
        <f>IF($A2067="Implicit","",COUNTIFS($C$8:C2067,C2067,$A$8:A2067,"Explicit"))</f>
        <v/>
      </c>
      <c r="X2067" t="str">
        <f t="shared" si="1003"/>
        <v/>
      </c>
      <c r="Y2067" t="str">
        <f t="shared" si="1004"/>
        <v/>
      </c>
      <c r="Z2067" t="str">
        <f t="shared" si="1005"/>
        <v/>
      </c>
      <c r="AA2067" t="str">
        <f t="shared" si="1006"/>
        <v/>
      </c>
      <c r="AB2067" t="str">
        <f t="shared" si="1007"/>
        <v/>
      </c>
      <c r="AC2067" t="str">
        <f t="shared" si="1008"/>
        <v/>
      </c>
      <c r="AD2067" t="str">
        <f t="shared" si="1009"/>
        <v/>
      </c>
      <c r="AE2067" t="str">
        <f t="shared" si="1010"/>
        <v/>
      </c>
      <c r="AF2067" t="str">
        <f t="shared" si="1011"/>
        <v/>
      </c>
      <c r="AG2067" t="str">
        <f t="shared" si="1012"/>
        <v>"Action.Storing"</v>
      </c>
      <c r="AH2067" t="str">
        <f t="shared" si="1013"/>
        <v>"storedObjects"</v>
      </c>
      <c r="AI2067" t="str">
        <f t="shared" si="1014"/>
        <v>"Abstract.PhysicalLogisticsObject"</v>
      </c>
      <c r="AJ2067" t="str">
        <f t="shared" si="1015"/>
        <v>"involvedInActions"</v>
      </c>
      <c r="AK2067" t="str">
        <f t="shared" si="1016"/>
        <v>"hasMany"</v>
      </c>
      <c r="AL2067" t="str">
        <f t="shared" si="1017"/>
        <v>"Action.Storing","storedObjects","Abstract.PhysicalLogisticsObject","involvedInActions","hasMany"</v>
      </c>
      <c r="AN2067">
        <f>COUNTIF(View_conceptual!G:G,L2067)</f>
        <v>0</v>
      </c>
      <c r="AO2067">
        <f>COUNTIF(View_conceptual!H:H,L2067)+COUNTIF(View_conceptual!I:I,N2067)</f>
        <v>0</v>
      </c>
      <c r="AQ2067" t="str">
        <f t="shared" si="1018"/>
        <v/>
      </c>
      <c r="AR2067" t="str">
        <f t="shared" si="1019"/>
        <v/>
      </c>
      <c r="AT2067">
        <f>COUNTIF(View_full!G:G,L2067)</f>
        <v>1</v>
      </c>
      <c r="AU2067">
        <f>COUNTIF(View_full!H:H,L2067)+COUNTIF(View_full!I:I,N2067)</f>
        <v>1</v>
      </c>
      <c r="AV2067">
        <f>COUNTIFS(Property_Manual!$A$2:$A$1206,Raw!L2067,Property_Manual!$B$2:$B$1206,Raw!M2067,Property_Manual!$C$2:$C$1206,Raw!N2067,Property_Manual!$D$2:$D$1206,Raw!O2067,Property_Manual!$F$2:$F$1206,"x")</f>
        <v>0</v>
      </c>
      <c r="AW2067" t="str">
        <f t="shared" si="1020"/>
        <v/>
      </c>
      <c r="AX2067" t="str">
        <f t="shared" si="1021"/>
        <v/>
      </c>
      <c r="AY2067" t="str">
        <f t="shared" si="1022"/>
        <v/>
      </c>
    </row>
    <row r="2068" spans="1:51" x14ac:dyDescent="0.2">
      <c r="A2068" t="s">
        <v>1255</v>
      </c>
      <c r="B2068" t="s">
        <v>1209</v>
      </c>
      <c r="C2068" t="s">
        <v>1043</v>
      </c>
      <c r="D2068" t="s">
        <v>1045</v>
      </c>
      <c r="E2068" t="s">
        <v>1198</v>
      </c>
      <c r="F2068" t="s">
        <v>433</v>
      </c>
      <c r="H2068" t="s">
        <v>114</v>
      </c>
      <c r="I2068" t="s">
        <v>1044</v>
      </c>
      <c r="J2068" t="s">
        <v>1046</v>
      </c>
      <c r="L2068" t="str">
        <f t="shared" si="992"/>
        <v>Storing</v>
      </c>
      <c r="M2068" t="str">
        <f t="shared" si="993"/>
        <v>storedObjects</v>
      </c>
      <c r="N2068" t="str">
        <f t="shared" si="994"/>
        <v>LoadingMaterial</v>
      </c>
      <c r="O2068" t="str">
        <f t="shared" si="995"/>
        <v>involvedInActions</v>
      </c>
      <c r="P2068" t="str">
        <f t="shared" si="996"/>
        <v/>
      </c>
      <c r="Q2068" t="str">
        <f t="shared" si="997"/>
        <v>Object</v>
      </c>
      <c r="R2068" t="str">
        <f t="shared" si="998"/>
        <v/>
      </c>
      <c r="S2068" t="str">
        <f t="shared" si="999"/>
        <v/>
      </c>
      <c r="T2068" t="str">
        <f t="shared" si="1000"/>
        <v/>
      </c>
      <c r="U2068" t="str">
        <f t="shared" si="1001"/>
        <v/>
      </c>
      <c r="V2068" t="str">
        <f t="shared" si="1002"/>
        <v/>
      </c>
      <c r="W2068" t="str">
        <f>IF($A2068="Implicit","",COUNTIFS($C$8:C2068,C2068,$A$8:A2068,"Explicit"))</f>
        <v/>
      </c>
      <c r="X2068" t="str">
        <f t="shared" si="1003"/>
        <v/>
      </c>
      <c r="Y2068" t="str">
        <f t="shared" si="1004"/>
        <v/>
      </c>
      <c r="Z2068" t="str">
        <f t="shared" si="1005"/>
        <v/>
      </c>
      <c r="AA2068" t="str">
        <f t="shared" si="1006"/>
        <v/>
      </c>
      <c r="AB2068" t="str">
        <f t="shared" si="1007"/>
        <v/>
      </c>
      <c r="AC2068" t="str">
        <f t="shared" si="1008"/>
        <v/>
      </c>
      <c r="AD2068" t="str">
        <f t="shared" si="1009"/>
        <v/>
      </c>
      <c r="AE2068" t="str">
        <f t="shared" si="1010"/>
        <v/>
      </c>
      <c r="AF2068" t="str">
        <f t="shared" si="1011"/>
        <v/>
      </c>
      <c r="AG2068" t="str">
        <f t="shared" si="1012"/>
        <v>"Action.Storing"</v>
      </c>
      <c r="AH2068" t="str">
        <f t="shared" si="1013"/>
        <v>"storedObjects"</v>
      </c>
      <c r="AI2068" t="str">
        <f t="shared" si="1014"/>
        <v>"Common.LoadingMaterial"</v>
      </c>
      <c r="AJ2068" t="str">
        <f t="shared" si="1015"/>
        <v>"involvedInActions"</v>
      </c>
      <c r="AK2068" t="str">
        <f t="shared" si="1016"/>
        <v>"hasMany"</v>
      </c>
      <c r="AL2068" t="str">
        <f t="shared" si="1017"/>
        <v>"Action.Storing","storedObjects","Common.LoadingMaterial","involvedInActions","hasMany"</v>
      </c>
      <c r="AN2068">
        <f>COUNTIF(View_conceptual!G:G,L2068)</f>
        <v>0</v>
      </c>
      <c r="AO2068">
        <f>COUNTIF(View_conceptual!H:H,L2068)+COUNTIF(View_conceptual!I:I,N2068)</f>
        <v>0</v>
      </c>
      <c r="AQ2068" t="str">
        <f t="shared" si="1018"/>
        <v/>
      </c>
      <c r="AR2068" t="str">
        <f t="shared" si="1019"/>
        <v/>
      </c>
      <c r="AT2068">
        <f>COUNTIF(View_full!G:G,L2068)</f>
        <v>1</v>
      </c>
      <c r="AU2068">
        <f>COUNTIF(View_full!H:H,L2068)+COUNTIF(View_full!I:I,N2068)</f>
        <v>1</v>
      </c>
      <c r="AV2068">
        <f>COUNTIFS(Property_Manual!$A$2:$A$1206,Raw!L2068,Property_Manual!$B$2:$B$1206,Raw!M2068,Property_Manual!$C$2:$C$1206,Raw!N2068,Property_Manual!$D$2:$D$1206,Raw!O2068,Property_Manual!$F$2:$F$1206,"x")</f>
        <v>0</v>
      </c>
      <c r="AW2068" t="str">
        <f t="shared" si="1020"/>
        <v/>
      </c>
      <c r="AX2068" t="str">
        <f t="shared" si="1021"/>
        <v/>
      </c>
      <c r="AY2068" t="str">
        <f t="shared" si="1022"/>
        <v/>
      </c>
    </row>
    <row r="2069" spans="1:51" x14ac:dyDescent="0.2">
      <c r="A2069" t="s">
        <v>1255</v>
      </c>
      <c r="B2069" t="s">
        <v>1209</v>
      </c>
      <c r="C2069" t="s">
        <v>1043</v>
      </c>
      <c r="D2069" t="s">
        <v>1045</v>
      </c>
      <c r="E2069" t="s">
        <v>1198</v>
      </c>
      <c r="F2069" t="s">
        <v>227</v>
      </c>
      <c r="H2069" t="s">
        <v>114</v>
      </c>
      <c r="I2069" t="s">
        <v>1044</v>
      </c>
      <c r="J2069" t="s">
        <v>1046</v>
      </c>
      <c r="L2069" t="str">
        <f t="shared" si="992"/>
        <v>Storing</v>
      </c>
      <c r="M2069" t="str">
        <f t="shared" si="993"/>
        <v>storedObjects</v>
      </c>
      <c r="N2069" t="str">
        <f t="shared" si="994"/>
        <v>Sensor</v>
      </c>
      <c r="O2069" t="str">
        <f t="shared" si="995"/>
        <v>involvedInActions</v>
      </c>
      <c r="P2069" t="str">
        <f t="shared" si="996"/>
        <v/>
      </c>
      <c r="Q2069" t="str">
        <f t="shared" si="997"/>
        <v>Object</v>
      </c>
      <c r="R2069" t="str">
        <f t="shared" si="998"/>
        <v/>
      </c>
      <c r="S2069" t="str">
        <f t="shared" si="999"/>
        <v/>
      </c>
      <c r="T2069" t="str">
        <f t="shared" si="1000"/>
        <v/>
      </c>
      <c r="U2069" t="str">
        <f t="shared" si="1001"/>
        <v/>
      </c>
      <c r="V2069" t="str">
        <f t="shared" si="1002"/>
        <v/>
      </c>
      <c r="W2069" t="str">
        <f>IF($A2069="Implicit","",COUNTIFS($C$8:C2069,C2069,$A$8:A2069,"Explicit"))</f>
        <v/>
      </c>
      <c r="X2069" t="str">
        <f t="shared" si="1003"/>
        <v/>
      </c>
      <c r="Y2069" t="str">
        <f t="shared" si="1004"/>
        <v/>
      </c>
      <c r="Z2069" t="str">
        <f t="shared" si="1005"/>
        <v/>
      </c>
      <c r="AA2069" t="str">
        <f t="shared" si="1006"/>
        <v/>
      </c>
      <c r="AB2069" t="str">
        <f t="shared" si="1007"/>
        <v/>
      </c>
      <c r="AC2069" t="str">
        <f t="shared" si="1008"/>
        <v/>
      </c>
      <c r="AD2069" t="str">
        <f t="shared" si="1009"/>
        <v/>
      </c>
      <c r="AE2069" t="str">
        <f t="shared" si="1010"/>
        <v/>
      </c>
      <c r="AF2069" t="str">
        <f t="shared" si="1011"/>
        <v/>
      </c>
      <c r="AG2069" t="str">
        <f t="shared" si="1012"/>
        <v>"Action.Storing"</v>
      </c>
      <c r="AH2069" t="str">
        <f t="shared" si="1013"/>
        <v>"storedObjects"</v>
      </c>
      <c r="AI2069" t="str">
        <f t="shared" si="1014"/>
        <v>"Common.Sensor"</v>
      </c>
      <c r="AJ2069" t="str">
        <f t="shared" si="1015"/>
        <v>"involvedInActions"</v>
      </c>
      <c r="AK2069" t="str">
        <f t="shared" si="1016"/>
        <v>"hasMany"</v>
      </c>
      <c r="AL2069" t="str">
        <f t="shared" si="1017"/>
        <v>"Action.Storing","storedObjects","Common.Sensor","involvedInActions","hasMany"</v>
      </c>
      <c r="AN2069">
        <f>COUNTIF(View_conceptual!G:G,L2069)</f>
        <v>0</v>
      </c>
      <c r="AO2069">
        <f>COUNTIF(View_conceptual!H:H,L2069)+COUNTIF(View_conceptual!I:I,N2069)</f>
        <v>0</v>
      </c>
      <c r="AQ2069" t="str">
        <f t="shared" si="1018"/>
        <v/>
      </c>
      <c r="AR2069" t="str">
        <f t="shared" si="1019"/>
        <v/>
      </c>
      <c r="AT2069">
        <f>COUNTIF(View_full!G:G,L2069)</f>
        <v>1</v>
      </c>
      <c r="AU2069">
        <f>COUNTIF(View_full!H:H,L2069)+COUNTIF(View_full!I:I,N2069)</f>
        <v>2</v>
      </c>
      <c r="AV2069">
        <f>COUNTIFS(Property_Manual!$A$2:$A$1206,Raw!L2069,Property_Manual!$B$2:$B$1206,Raw!M2069,Property_Manual!$C$2:$C$1206,Raw!N2069,Property_Manual!$D$2:$D$1206,Raw!O2069,Property_Manual!$F$2:$F$1206,"x")</f>
        <v>0</v>
      </c>
      <c r="AW2069" t="str">
        <f t="shared" si="1020"/>
        <v/>
      </c>
      <c r="AX2069" t="str">
        <f t="shared" si="1021"/>
        <v>"Action.Storing","storedObjects","Common.Sensor","involvedInActions","hasMany"</v>
      </c>
      <c r="AY2069" t="str">
        <f t="shared" si="1022"/>
        <v/>
      </c>
    </row>
    <row r="2070" spans="1:51" x14ac:dyDescent="0.2">
      <c r="A2070" t="s">
        <v>1255</v>
      </c>
      <c r="B2070" t="s">
        <v>1209</v>
      </c>
      <c r="C2070" t="s">
        <v>1043</v>
      </c>
      <c r="D2070" t="s">
        <v>1045</v>
      </c>
      <c r="E2070" t="s">
        <v>1199</v>
      </c>
      <c r="F2070" t="s">
        <v>204</v>
      </c>
      <c r="H2070" t="s">
        <v>114</v>
      </c>
      <c r="I2070" t="s">
        <v>1044</v>
      </c>
      <c r="J2070" t="s">
        <v>1046</v>
      </c>
      <c r="L2070" t="str">
        <f t="shared" si="992"/>
        <v>Storing</v>
      </c>
      <c r="M2070" t="str">
        <f t="shared" si="993"/>
        <v>storedObjects</v>
      </c>
      <c r="N2070" t="str">
        <f t="shared" si="994"/>
        <v>PieceLiveAnimals</v>
      </c>
      <c r="O2070" t="str">
        <f t="shared" si="995"/>
        <v>involvedInActions</v>
      </c>
      <c r="P2070" t="str">
        <f t="shared" si="996"/>
        <v/>
      </c>
      <c r="Q2070" t="str">
        <f t="shared" si="997"/>
        <v>Object</v>
      </c>
      <c r="R2070" t="str">
        <f t="shared" si="998"/>
        <v/>
      </c>
      <c r="S2070" t="str">
        <f t="shared" si="999"/>
        <v/>
      </c>
      <c r="T2070" t="str">
        <f t="shared" si="1000"/>
        <v/>
      </c>
      <c r="U2070" t="str">
        <f t="shared" si="1001"/>
        <v/>
      </c>
      <c r="V2070" t="str">
        <f t="shared" si="1002"/>
        <v/>
      </c>
      <c r="W2070" t="str">
        <f>IF($A2070="Implicit","",COUNTIFS($C$8:C2070,C2070,$A$8:A2070,"Explicit"))</f>
        <v/>
      </c>
      <c r="X2070" t="str">
        <f t="shared" si="1003"/>
        <v/>
      </c>
      <c r="Y2070" t="str">
        <f t="shared" si="1004"/>
        <v/>
      </c>
      <c r="Z2070" t="str">
        <f t="shared" si="1005"/>
        <v/>
      </c>
      <c r="AA2070" t="str">
        <f t="shared" si="1006"/>
        <v/>
      </c>
      <c r="AB2070" t="str">
        <f t="shared" si="1007"/>
        <v/>
      </c>
      <c r="AC2070" t="str">
        <f t="shared" si="1008"/>
        <v/>
      </c>
      <c r="AD2070" t="str">
        <f t="shared" si="1009"/>
        <v/>
      </c>
      <c r="AE2070" t="str">
        <f t="shared" si="1010"/>
        <v/>
      </c>
      <c r="AF2070" t="str">
        <f t="shared" si="1011"/>
        <v/>
      </c>
      <c r="AG2070" t="str">
        <f t="shared" si="1012"/>
        <v>"Action.Storing"</v>
      </c>
      <c r="AH2070" t="str">
        <f t="shared" si="1013"/>
        <v>"storedObjects"</v>
      </c>
      <c r="AI2070" t="str">
        <f t="shared" si="1014"/>
        <v>"LiveAnimals.PieceLiveAnimals"</v>
      </c>
      <c r="AJ2070" t="str">
        <f t="shared" si="1015"/>
        <v>"involvedInActions"</v>
      </c>
      <c r="AK2070" t="str">
        <f t="shared" si="1016"/>
        <v>"hasMany"</v>
      </c>
      <c r="AL2070" t="str">
        <f t="shared" si="1017"/>
        <v>"Action.Storing","storedObjects","LiveAnimals.PieceLiveAnimals","involvedInActions","hasMany"</v>
      </c>
      <c r="AN2070">
        <f>COUNTIF(View_conceptual!G:G,L2070)</f>
        <v>0</v>
      </c>
      <c r="AO2070">
        <f>COUNTIF(View_conceptual!H:H,L2070)+COUNTIF(View_conceptual!I:I,N2070)</f>
        <v>0</v>
      </c>
      <c r="AQ2070" t="str">
        <f t="shared" si="1018"/>
        <v/>
      </c>
      <c r="AR2070" t="str">
        <f t="shared" si="1019"/>
        <v/>
      </c>
      <c r="AT2070">
        <f>COUNTIF(View_full!G:G,L2070)</f>
        <v>1</v>
      </c>
      <c r="AU2070">
        <f>COUNTIF(View_full!H:H,L2070)+COUNTIF(View_full!I:I,N2070)</f>
        <v>1</v>
      </c>
      <c r="AV2070">
        <f>COUNTIFS(Property_Manual!$A$2:$A$1206,Raw!L2070,Property_Manual!$B$2:$B$1206,Raw!M2070,Property_Manual!$C$2:$C$1206,Raw!N2070,Property_Manual!$D$2:$D$1206,Raw!O2070,Property_Manual!$F$2:$F$1206,"x")</f>
        <v>0</v>
      </c>
      <c r="AW2070" t="str">
        <f t="shared" si="1020"/>
        <v/>
      </c>
      <c r="AX2070" t="str">
        <f t="shared" si="1021"/>
        <v/>
      </c>
      <c r="AY2070" t="str">
        <f t="shared" si="1022"/>
        <v/>
      </c>
    </row>
    <row r="2071" spans="1:51" x14ac:dyDescent="0.2">
      <c r="A2071" t="s">
        <v>1255</v>
      </c>
      <c r="B2071" t="s">
        <v>1209</v>
      </c>
      <c r="C2071" t="s">
        <v>1043</v>
      </c>
      <c r="D2071" t="s">
        <v>1045</v>
      </c>
      <c r="E2071" t="s">
        <v>20</v>
      </c>
      <c r="F2071" t="s">
        <v>118</v>
      </c>
      <c r="H2071" t="s">
        <v>114</v>
      </c>
      <c r="I2071" t="s">
        <v>1044</v>
      </c>
      <c r="J2071" t="s">
        <v>1046</v>
      </c>
      <c r="K2071" t="s">
        <v>1108</v>
      </c>
      <c r="L2071" t="str">
        <f t="shared" si="992"/>
        <v>Storing</v>
      </c>
      <c r="M2071" t="str">
        <f t="shared" si="993"/>
        <v>storedObjects</v>
      </c>
      <c r="N2071" t="str">
        <f t="shared" si="994"/>
        <v>Item</v>
      </c>
      <c r="O2071" t="str">
        <f t="shared" si="995"/>
        <v>involvedInActions</v>
      </c>
      <c r="P2071" t="str">
        <f t="shared" si="996"/>
        <v>ItemDg</v>
      </c>
      <c r="Q2071" t="str">
        <f t="shared" si="997"/>
        <v>Object</v>
      </c>
      <c r="R2071" t="str">
        <f t="shared" si="998"/>
        <v/>
      </c>
      <c r="S2071" t="str">
        <f t="shared" si="999"/>
        <v/>
      </c>
      <c r="T2071" t="str">
        <f t="shared" si="1000"/>
        <v/>
      </c>
      <c r="U2071" t="str">
        <f t="shared" si="1001"/>
        <v/>
      </c>
      <c r="V2071" t="str">
        <f t="shared" si="1002"/>
        <v/>
      </c>
      <c r="W2071" t="str">
        <f>IF($A2071="Implicit","",COUNTIFS($C$8:C2071,C2071,$A$8:A2071,"Explicit"))</f>
        <v/>
      </c>
      <c r="X2071" t="str">
        <f t="shared" si="1003"/>
        <v/>
      </c>
      <c r="Y2071" t="str">
        <f t="shared" si="1004"/>
        <v/>
      </c>
      <c r="Z2071" t="str">
        <f t="shared" si="1005"/>
        <v/>
      </c>
      <c r="AA2071" t="str">
        <f t="shared" si="1006"/>
        <v/>
      </c>
      <c r="AB2071" t="str">
        <f t="shared" si="1007"/>
        <v/>
      </c>
      <c r="AC2071" t="str">
        <f t="shared" si="1008"/>
        <v/>
      </c>
      <c r="AD2071" t="str">
        <f t="shared" si="1009"/>
        <v/>
      </c>
      <c r="AE2071" t="str">
        <f t="shared" si="1010"/>
        <v/>
      </c>
      <c r="AF2071" t="str">
        <f t="shared" si="1011"/>
        <v/>
      </c>
      <c r="AG2071" t="str">
        <f t="shared" si="1012"/>
        <v>"Action.Storing"</v>
      </c>
      <c r="AH2071" t="str">
        <f t="shared" si="1013"/>
        <v>"storedObjects"</v>
      </c>
      <c r="AI2071" t="str">
        <f t="shared" si="1014"/>
        <v>"Core.Item"</v>
      </c>
      <c r="AJ2071" t="str">
        <f t="shared" si="1015"/>
        <v>"involvedInActions"</v>
      </c>
      <c r="AK2071" t="str">
        <f t="shared" si="1016"/>
        <v>"hasMany"</v>
      </c>
      <c r="AL2071" t="str">
        <f t="shared" si="1017"/>
        <v>"Action.Storing","storedObjects","Core.Item","involvedInActions","hasMany"</v>
      </c>
      <c r="AN2071">
        <f>COUNTIF(View_conceptual!G:G,L2071)</f>
        <v>0</v>
      </c>
      <c r="AO2071">
        <f>COUNTIF(View_conceptual!H:H,L2071)+COUNTIF(View_conceptual!I:I,N2071)</f>
        <v>1</v>
      </c>
      <c r="AQ2071" t="str">
        <f t="shared" si="1018"/>
        <v/>
      </c>
      <c r="AR2071" t="str">
        <f t="shared" si="1019"/>
        <v/>
      </c>
      <c r="AT2071">
        <f>COUNTIF(View_full!G:G,L2071)</f>
        <v>1</v>
      </c>
      <c r="AU2071">
        <f>COUNTIF(View_full!H:H,L2071)+COUNTIF(View_full!I:I,N2071)</f>
        <v>2</v>
      </c>
      <c r="AV2071">
        <f>COUNTIFS(Property_Manual!$A$2:$A$1206,Raw!L2071,Property_Manual!$B$2:$B$1206,Raw!M2071,Property_Manual!$C$2:$C$1206,Raw!N2071,Property_Manual!$D$2:$D$1206,Raw!O2071,Property_Manual!$F$2:$F$1206,"x")</f>
        <v>0</v>
      </c>
      <c r="AW2071" t="str">
        <f t="shared" si="1020"/>
        <v/>
      </c>
      <c r="AX2071" t="str">
        <f t="shared" si="1021"/>
        <v>"Action.Storing","storedObjects","Core.Item","involvedInActions","hasMany"</v>
      </c>
      <c r="AY2071" t="str">
        <f t="shared" si="1022"/>
        <v/>
      </c>
    </row>
    <row r="2072" spans="1:51" x14ac:dyDescent="0.2">
      <c r="A2072" t="s">
        <v>1255</v>
      </c>
      <c r="B2072" t="s">
        <v>1209</v>
      </c>
      <c r="C2072" t="s">
        <v>1043</v>
      </c>
      <c r="D2072" t="s">
        <v>1045</v>
      </c>
      <c r="E2072" t="s">
        <v>1198</v>
      </c>
      <c r="F2072" t="s">
        <v>449</v>
      </c>
      <c r="H2072" t="s">
        <v>114</v>
      </c>
      <c r="I2072" t="s">
        <v>1044</v>
      </c>
      <c r="J2072" t="s">
        <v>1046</v>
      </c>
      <c r="K2072" t="s">
        <v>1139</v>
      </c>
      <c r="L2072" t="str">
        <f t="shared" si="992"/>
        <v>Storing</v>
      </c>
      <c r="M2072" t="str">
        <f t="shared" si="993"/>
        <v>storedObjects</v>
      </c>
      <c r="N2072" t="str">
        <f t="shared" si="994"/>
        <v>LoadingUnit</v>
      </c>
      <c r="O2072" t="str">
        <f t="shared" si="995"/>
        <v>involvedInActions</v>
      </c>
      <c r="P2072" t="str">
        <f t="shared" si="996"/>
        <v>ULD</v>
      </c>
      <c r="Q2072" t="str">
        <f t="shared" si="997"/>
        <v>Object</v>
      </c>
      <c r="R2072" t="str">
        <f t="shared" si="998"/>
        <v/>
      </c>
      <c r="S2072" t="str">
        <f t="shared" si="999"/>
        <v/>
      </c>
      <c r="T2072" t="str">
        <f t="shared" si="1000"/>
        <v/>
      </c>
      <c r="U2072" t="str">
        <f t="shared" si="1001"/>
        <v/>
      </c>
      <c r="V2072" t="str">
        <f t="shared" si="1002"/>
        <v/>
      </c>
      <c r="W2072" t="str">
        <f>IF($A2072="Implicit","",COUNTIFS($C$8:C2072,C2072,$A$8:A2072,"Explicit"))</f>
        <v/>
      </c>
      <c r="X2072" t="str">
        <f t="shared" si="1003"/>
        <v/>
      </c>
      <c r="Y2072" t="str">
        <f t="shared" si="1004"/>
        <v/>
      </c>
      <c r="Z2072" t="str">
        <f t="shared" si="1005"/>
        <v/>
      </c>
      <c r="AA2072" t="str">
        <f t="shared" si="1006"/>
        <v/>
      </c>
      <c r="AB2072" t="str">
        <f t="shared" si="1007"/>
        <v/>
      </c>
      <c r="AC2072" t="str">
        <f t="shared" si="1008"/>
        <v/>
      </c>
      <c r="AD2072" t="str">
        <f t="shared" si="1009"/>
        <v/>
      </c>
      <c r="AE2072" t="str">
        <f t="shared" si="1010"/>
        <v/>
      </c>
      <c r="AF2072" t="str">
        <f t="shared" si="1011"/>
        <v/>
      </c>
      <c r="AG2072" t="str">
        <f t="shared" si="1012"/>
        <v>"Action.Storing"</v>
      </c>
      <c r="AH2072" t="str">
        <f t="shared" si="1013"/>
        <v>"storedObjects"</v>
      </c>
      <c r="AI2072" t="str">
        <f t="shared" si="1014"/>
        <v>"Common.LoadingUnit"</v>
      </c>
      <c r="AJ2072" t="str">
        <f t="shared" si="1015"/>
        <v>"involvedInActions"</v>
      </c>
      <c r="AK2072" t="str">
        <f t="shared" si="1016"/>
        <v>"hasMany"</v>
      </c>
      <c r="AL2072" t="str">
        <f t="shared" si="1017"/>
        <v>"Action.Storing","storedObjects","Common.LoadingUnit","involvedInActions","hasMany"</v>
      </c>
      <c r="AN2072">
        <f>COUNTIF(View_conceptual!G:G,L2072)</f>
        <v>0</v>
      </c>
      <c r="AO2072">
        <f>COUNTIF(View_conceptual!H:H,L2072)+COUNTIF(View_conceptual!I:I,N2072)</f>
        <v>0</v>
      </c>
      <c r="AQ2072" t="str">
        <f t="shared" si="1018"/>
        <v/>
      </c>
      <c r="AR2072" t="str">
        <f t="shared" si="1019"/>
        <v/>
      </c>
      <c r="AT2072">
        <f>COUNTIF(View_full!G:G,L2072)</f>
        <v>1</v>
      </c>
      <c r="AU2072">
        <f>COUNTIF(View_full!H:H,L2072)+COUNTIF(View_full!I:I,N2072)</f>
        <v>1</v>
      </c>
      <c r="AV2072">
        <f>COUNTIFS(Property_Manual!$A$2:$A$1206,Raw!L2072,Property_Manual!$B$2:$B$1206,Raw!M2072,Property_Manual!$C$2:$C$1206,Raw!N2072,Property_Manual!$D$2:$D$1206,Raw!O2072,Property_Manual!$F$2:$F$1206,"x")</f>
        <v>0</v>
      </c>
      <c r="AW2072" t="str">
        <f t="shared" si="1020"/>
        <v/>
      </c>
      <c r="AX2072" t="str">
        <f t="shared" si="1021"/>
        <v/>
      </c>
      <c r="AY2072" t="str">
        <f t="shared" si="1022"/>
        <v/>
      </c>
    </row>
    <row r="2073" spans="1:51" x14ac:dyDescent="0.2">
      <c r="A2073" t="s">
        <v>1255</v>
      </c>
      <c r="B2073" t="s">
        <v>1209</v>
      </c>
      <c r="C2073" t="s">
        <v>1043</v>
      </c>
      <c r="D2073" t="s">
        <v>1045</v>
      </c>
      <c r="E2073" t="s">
        <v>20</v>
      </c>
      <c r="F2073" t="s">
        <v>841</v>
      </c>
      <c r="H2073" t="s">
        <v>114</v>
      </c>
      <c r="I2073" t="s">
        <v>1044</v>
      </c>
      <c r="J2073" t="s">
        <v>1046</v>
      </c>
      <c r="L2073" t="str">
        <f t="shared" si="992"/>
        <v>Storing</v>
      </c>
      <c r="M2073" t="str">
        <f t="shared" si="993"/>
        <v>storedObjects</v>
      </c>
      <c r="N2073" t="str">
        <f t="shared" si="994"/>
        <v>TransportMeans</v>
      </c>
      <c r="O2073" t="str">
        <f t="shared" si="995"/>
        <v>involvedInActions</v>
      </c>
      <c r="P2073" t="str">
        <f t="shared" si="996"/>
        <v/>
      </c>
      <c r="Q2073" t="str">
        <f t="shared" si="997"/>
        <v>Object</v>
      </c>
      <c r="R2073" t="str">
        <f t="shared" si="998"/>
        <v/>
      </c>
      <c r="S2073" t="str">
        <f t="shared" si="999"/>
        <v/>
      </c>
      <c r="T2073" t="str">
        <f t="shared" si="1000"/>
        <v/>
      </c>
      <c r="U2073" t="str">
        <f t="shared" si="1001"/>
        <v/>
      </c>
      <c r="V2073" t="str">
        <f t="shared" si="1002"/>
        <v/>
      </c>
      <c r="W2073" t="str">
        <f>IF($A2073="Implicit","",COUNTIFS($C$8:C2073,C2073,$A$8:A2073,"Explicit"))</f>
        <v/>
      </c>
      <c r="X2073" t="str">
        <f t="shared" si="1003"/>
        <v/>
      </c>
      <c r="Y2073" t="str">
        <f t="shared" si="1004"/>
        <v/>
      </c>
      <c r="Z2073" t="str">
        <f t="shared" si="1005"/>
        <v/>
      </c>
      <c r="AA2073" t="str">
        <f t="shared" si="1006"/>
        <v/>
      </c>
      <c r="AB2073" t="str">
        <f t="shared" si="1007"/>
        <v/>
      </c>
      <c r="AC2073" t="str">
        <f t="shared" si="1008"/>
        <v/>
      </c>
      <c r="AD2073" t="str">
        <f t="shared" si="1009"/>
        <v/>
      </c>
      <c r="AE2073" t="str">
        <f t="shared" si="1010"/>
        <v/>
      </c>
      <c r="AF2073" t="str">
        <f t="shared" si="1011"/>
        <v/>
      </c>
      <c r="AG2073" t="str">
        <f t="shared" si="1012"/>
        <v>"Action.Storing"</v>
      </c>
      <c r="AH2073" t="str">
        <f t="shared" si="1013"/>
        <v>"storedObjects"</v>
      </c>
      <c r="AI2073" t="str">
        <f t="shared" si="1014"/>
        <v>"Core.TransportMeans"</v>
      </c>
      <c r="AJ2073" t="str">
        <f t="shared" si="1015"/>
        <v>"involvedInActions"</v>
      </c>
      <c r="AK2073" t="str">
        <f t="shared" si="1016"/>
        <v>"hasMany"</v>
      </c>
      <c r="AL2073" t="str">
        <f t="shared" si="1017"/>
        <v>"Action.Storing","storedObjects","Core.TransportMeans","involvedInActions","hasMany"</v>
      </c>
      <c r="AN2073">
        <f>COUNTIF(View_conceptual!G:G,L2073)</f>
        <v>0</v>
      </c>
      <c r="AO2073">
        <f>COUNTIF(View_conceptual!H:H,L2073)+COUNTIF(View_conceptual!I:I,N2073)</f>
        <v>1</v>
      </c>
      <c r="AQ2073" t="str">
        <f t="shared" si="1018"/>
        <v/>
      </c>
      <c r="AR2073" t="str">
        <f t="shared" si="1019"/>
        <v/>
      </c>
      <c r="AT2073">
        <f>COUNTIF(View_full!G:G,L2073)</f>
        <v>1</v>
      </c>
      <c r="AU2073">
        <f>COUNTIF(View_full!H:H,L2073)+COUNTIF(View_full!I:I,N2073)</f>
        <v>2</v>
      </c>
      <c r="AV2073">
        <f>COUNTIFS(Property_Manual!$A$2:$A$1206,Raw!L2073,Property_Manual!$B$2:$B$1206,Raw!M2073,Property_Manual!$C$2:$C$1206,Raw!N2073,Property_Manual!$D$2:$D$1206,Raw!O2073,Property_Manual!$F$2:$F$1206,"x")</f>
        <v>0</v>
      </c>
      <c r="AW2073" t="str">
        <f t="shared" si="1020"/>
        <v/>
      </c>
      <c r="AX2073" t="str">
        <f t="shared" si="1021"/>
        <v>"Action.Storing","storedObjects","Core.TransportMeans","involvedInActions","hasMany"</v>
      </c>
      <c r="AY2073" t="str">
        <f t="shared" si="1022"/>
        <v/>
      </c>
    </row>
    <row r="2074" spans="1:51" x14ac:dyDescent="0.2">
      <c r="A2074" t="s">
        <v>1255</v>
      </c>
      <c r="B2074" t="s">
        <v>1209</v>
      </c>
      <c r="C2074" t="s">
        <v>1043</v>
      </c>
      <c r="D2074" t="s">
        <v>1045</v>
      </c>
      <c r="E2074" t="s">
        <v>20</v>
      </c>
      <c r="F2074" t="s">
        <v>1139</v>
      </c>
      <c r="H2074" t="s">
        <v>114</v>
      </c>
      <c r="I2074" t="s">
        <v>1044</v>
      </c>
      <c r="J2074" t="s">
        <v>1046</v>
      </c>
      <c r="L2074" t="str">
        <f t="shared" si="992"/>
        <v>Storing</v>
      </c>
      <c r="M2074" t="str">
        <f t="shared" si="993"/>
        <v>storedObjects</v>
      </c>
      <c r="N2074" t="str">
        <f t="shared" si="994"/>
        <v>ULD</v>
      </c>
      <c r="O2074" t="str">
        <f t="shared" si="995"/>
        <v>involvedInActions</v>
      </c>
      <c r="P2074" t="str">
        <f t="shared" si="996"/>
        <v/>
      </c>
      <c r="Q2074" t="str">
        <f t="shared" si="997"/>
        <v>Object</v>
      </c>
      <c r="R2074" t="str">
        <f t="shared" si="998"/>
        <v/>
      </c>
      <c r="S2074" t="str">
        <f t="shared" si="999"/>
        <v/>
      </c>
      <c r="T2074" t="str">
        <f t="shared" si="1000"/>
        <v/>
      </c>
      <c r="U2074" t="str">
        <f t="shared" si="1001"/>
        <v/>
      </c>
      <c r="V2074" t="str">
        <f t="shared" si="1002"/>
        <v/>
      </c>
      <c r="W2074" t="str">
        <f>IF($A2074="Implicit","",COUNTIFS($C$8:C2074,C2074,$A$8:A2074,"Explicit"))</f>
        <v/>
      </c>
      <c r="X2074" t="str">
        <f t="shared" si="1003"/>
        <v/>
      </c>
      <c r="Y2074" t="str">
        <f t="shared" si="1004"/>
        <v/>
      </c>
      <c r="Z2074" t="str">
        <f t="shared" si="1005"/>
        <v/>
      </c>
      <c r="AA2074" t="str">
        <f t="shared" si="1006"/>
        <v/>
      </c>
      <c r="AB2074" t="str">
        <f t="shared" si="1007"/>
        <v/>
      </c>
      <c r="AC2074" t="str">
        <f t="shared" si="1008"/>
        <v/>
      </c>
      <c r="AD2074" t="str">
        <f t="shared" si="1009"/>
        <v/>
      </c>
      <c r="AE2074" t="str">
        <f t="shared" si="1010"/>
        <v/>
      </c>
      <c r="AF2074" t="str">
        <f t="shared" si="1011"/>
        <v/>
      </c>
      <c r="AG2074" t="str">
        <f t="shared" si="1012"/>
        <v>"Action.Storing"</v>
      </c>
      <c r="AH2074" t="str">
        <f t="shared" si="1013"/>
        <v>"storedObjects"</v>
      </c>
      <c r="AI2074" t="str">
        <f t="shared" si="1014"/>
        <v>"Core.ULD"</v>
      </c>
      <c r="AJ2074" t="str">
        <f t="shared" si="1015"/>
        <v>"involvedInActions"</v>
      </c>
      <c r="AK2074" t="str">
        <f t="shared" si="1016"/>
        <v>"hasMany"</v>
      </c>
      <c r="AL2074" t="str">
        <f t="shared" si="1017"/>
        <v>"Action.Storing","storedObjects","Core.ULD","involvedInActions","hasMany"</v>
      </c>
      <c r="AN2074">
        <f>COUNTIF(View_conceptual!G:G,L2074)</f>
        <v>0</v>
      </c>
      <c r="AO2074">
        <f>COUNTIF(View_conceptual!H:H,L2074)+COUNTIF(View_conceptual!I:I,N2074)</f>
        <v>1</v>
      </c>
      <c r="AQ2074" t="str">
        <f t="shared" si="1018"/>
        <v/>
      </c>
      <c r="AR2074" t="str">
        <f t="shared" si="1019"/>
        <v/>
      </c>
      <c r="AT2074">
        <f>COUNTIF(View_full!G:G,L2074)</f>
        <v>1</v>
      </c>
      <c r="AU2074">
        <f>COUNTIF(View_full!H:H,L2074)+COUNTIF(View_full!I:I,N2074)</f>
        <v>2</v>
      </c>
      <c r="AV2074">
        <f>COUNTIFS(Property_Manual!$A$2:$A$1206,Raw!L2074,Property_Manual!$B$2:$B$1206,Raw!M2074,Property_Manual!$C$2:$C$1206,Raw!N2074,Property_Manual!$D$2:$D$1206,Raw!O2074,Property_Manual!$F$2:$F$1206,"x")</f>
        <v>0</v>
      </c>
      <c r="AW2074" t="str">
        <f t="shared" si="1020"/>
        <v/>
      </c>
      <c r="AX2074" t="str">
        <f t="shared" si="1021"/>
        <v>"Action.Storing","storedObjects","Core.ULD","involvedInActions","hasMany"</v>
      </c>
      <c r="AY2074" t="str">
        <f t="shared" si="1022"/>
        <v/>
      </c>
    </row>
    <row r="2075" spans="1:51" x14ac:dyDescent="0.2">
      <c r="A2075" t="s">
        <v>1255</v>
      </c>
      <c r="B2075" t="s">
        <v>1209</v>
      </c>
      <c r="C2075" t="s">
        <v>1043</v>
      </c>
      <c r="D2075" t="s">
        <v>1045</v>
      </c>
      <c r="E2075" t="s">
        <v>1207</v>
      </c>
      <c r="F2075" t="s">
        <v>626</v>
      </c>
      <c r="H2075" t="s">
        <v>114</v>
      </c>
      <c r="I2075" t="s">
        <v>1044</v>
      </c>
      <c r="J2075" t="s">
        <v>1046</v>
      </c>
      <c r="L2075" t="str">
        <f t="shared" si="992"/>
        <v>Storing</v>
      </c>
      <c r="M2075" t="str">
        <f t="shared" si="993"/>
        <v>storedObjects</v>
      </c>
      <c r="N2075" t="str">
        <f t="shared" si="994"/>
        <v>PieceDg</v>
      </c>
      <c r="O2075" t="str">
        <f t="shared" si="995"/>
        <v>involvedInActions</v>
      </c>
      <c r="P2075" t="str">
        <f t="shared" si="996"/>
        <v/>
      </c>
      <c r="Q2075" t="str">
        <f t="shared" si="997"/>
        <v>Object</v>
      </c>
      <c r="R2075" t="str">
        <f t="shared" si="998"/>
        <v/>
      </c>
      <c r="S2075" t="str">
        <f t="shared" si="999"/>
        <v/>
      </c>
      <c r="T2075" t="str">
        <f t="shared" si="1000"/>
        <v/>
      </c>
      <c r="U2075" t="str">
        <f t="shared" si="1001"/>
        <v/>
      </c>
      <c r="V2075" t="str">
        <f t="shared" si="1002"/>
        <v/>
      </c>
      <c r="W2075" t="str">
        <f>IF($A2075="Implicit","",COUNTIFS($C$8:C2075,C2075,$A$8:A2075,"Explicit"))</f>
        <v/>
      </c>
      <c r="X2075" t="str">
        <f t="shared" si="1003"/>
        <v/>
      </c>
      <c r="Y2075" t="str">
        <f t="shared" si="1004"/>
        <v/>
      </c>
      <c r="Z2075" t="str">
        <f t="shared" si="1005"/>
        <v/>
      </c>
      <c r="AA2075" t="str">
        <f t="shared" si="1006"/>
        <v/>
      </c>
      <c r="AB2075" t="str">
        <f t="shared" si="1007"/>
        <v/>
      </c>
      <c r="AC2075" t="str">
        <f t="shared" si="1008"/>
        <v/>
      </c>
      <c r="AD2075" t="str">
        <f t="shared" si="1009"/>
        <v/>
      </c>
      <c r="AE2075" t="str">
        <f t="shared" si="1010"/>
        <v/>
      </c>
      <c r="AF2075" t="str">
        <f t="shared" si="1011"/>
        <v/>
      </c>
      <c r="AG2075" t="str">
        <f t="shared" si="1012"/>
        <v>"Action.Storing"</v>
      </c>
      <c r="AH2075" t="str">
        <f t="shared" si="1013"/>
        <v>"storedObjects"</v>
      </c>
      <c r="AI2075" t="str">
        <f t="shared" si="1014"/>
        <v>"DG.PieceDg"</v>
      </c>
      <c r="AJ2075" t="str">
        <f t="shared" si="1015"/>
        <v>"involvedInActions"</v>
      </c>
      <c r="AK2075" t="str">
        <f t="shared" si="1016"/>
        <v>"hasMany"</v>
      </c>
      <c r="AL2075" t="str">
        <f t="shared" si="1017"/>
        <v>"Action.Storing","storedObjects","DG.PieceDg","involvedInActions","hasMany"</v>
      </c>
      <c r="AN2075">
        <f>COUNTIF(View_conceptual!G:G,L2075)</f>
        <v>0</v>
      </c>
      <c r="AO2075">
        <f>COUNTIF(View_conceptual!H:H,L2075)+COUNTIF(View_conceptual!I:I,N2075)</f>
        <v>0</v>
      </c>
      <c r="AQ2075" t="str">
        <f t="shared" si="1018"/>
        <v/>
      </c>
      <c r="AR2075" t="str">
        <f t="shared" si="1019"/>
        <v/>
      </c>
      <c r="AT2075">
        <f>COUNTIF(View_full!G:G,L2075)</f>
        <v>1</v>
      </c>
      <c r="AU2075">
        <f>COUNTIF(View_full!H:H,L2075)+COUNTIF(View_full!I:I,N2075)</f>
        <v>1</v>
      </c>
      <c r="AV2075">
        <f>COUNTIFS(Property_Manual!$A$2:$A$1206,Raw!L2075,Property_Manual!$B$2:$B$1206,Raw!M2075,Property_Manual!$C$2:$C$1206,Raw!N2075,Property_Manual!$D$2:$D$1206,Raw!O2075,Property_Manual!$F$2:$F$1206,"x")</f>
        <v>0</v>
      </c>
      <c r="AW2075" t="str">
        <f t="shared" si="1020"/>
        <v/>
      </c>
      <c r="AX2075" t="str">
        <f t="shared" si="1021"/>
        <v/>
      </c>
      <c r="AY2075" t="str">
        <f t="shared" si="1022"/>
        <v/>
      </c>
    </row>
    <row r="2076" spans="1:51" x14ac:dyDescent="0.2">
      <c r="A2076" t="s">
        <v>1255</v>
      </c>
      <c r="B2076" t="s">
        <v>1209</v>
      </c>
      <c r="C2076" t="s">
        <v>1043</v>
      </c>
      <c r="D2076" t="s">
        <v>1045</v>
      </c>
      <c r="E2076" t="s">
        <v>1207</v>
      </c>
      <c r="F2076" t="s">
        <v>1108</v>
      </c>
      <c r="H2076" t="s">
        <v>114</v>
      </c>
      <c r="I2076" t="s">
        <v>1044</v>
      </c>
      <c r="J2076" t="s">
        <v>1046</v>
      </c>
      <c r="L2076" t="str">
        <f t="shared" si="992"/>
        <v>Storing</v>
      </c>
      <c r="M2076" t="str">
        <f t="shared" si="993"/>
        <v>storedObjects</v>
      </c>
      <c r="N2076" t="str">
        <f t="shared" si="994"/>
        <v>ItemDg</v>
      </c>
      <c r="O2076" t="str">
        <f t="shared" si="995"/>
        <v>involvedInActions</v>
      </c>
      <c r="P2076" t="str">
        <f t="shared" si="996"/>
        <v/>
      </c>
      <c r="Q2076" t="str">
        <f t="shared" si="997"/>
        <v>Object</v>
      </c>
      <c r="R2076" t="str">
        <f t="shared" si="998"/>
        <v/>
      </c>
      <c r="S2076" t="str">
        <f t="shared" si="999"/>
        <v/>
      </c>
      <c r="T2076" t="str">
        <f t="shared" si="1000"/>
        <v/>
      </c>
      <c r="U2076" t="str">
        <f t="shared" si="1001"/>
        <v/>
      </c>
      <c r="V2076" t="str">
        <f t="shared" si="1002"/>
        <v/>
      </c>
      <c r="W2076" t="str">
        <f>IF($A2076="Implicit","",COUNTIFS($C$8:C2076,C2076,$A$8:A2076,"Explicit"))</f>
        <v/>
      </c>
      <c r="X2076" t="str">
        <f t="shared" si="1003"/>
        <v/>
      </c>
      <c r="Y2076" t="str">
        <f t="shared" si="1004"/>
        <v/>
      </c>
      <c r="Z2076" t="str">
        <f t="shared" si="1005"/>
        <v/>
      </c>
      <c r="AA2076" t="str">
        <f t="shared" si="1006"/>
        <v/>
      </c>
      <c r="AB2076" t="str">
        <f t="shared" si="1007"/>
        <v/>
      </c>
      <c r="AC2076" t="str">
        <f t="shared" si="1008"/>
        <v/>
      </c>
      <c r="AD2076" t="str">
        <f t="shared" si="1009"/>
        <v/>
      </c>
      <c r="AE2076" t="str">
        <f t="shared" si="1010"/>
        <v/>
      </c>
      <c r="AF2076" t="str">
        <f t="shared" si="1011"/>
        <v/>
      </c>
      <c r="AG2076" t="str">
        <f t="shared" si="1012"/>
        <v>"Action.Storing"</v>
      </c>
      <c r="AH2076" t="str">
        <f t="shared" si="1013"/>
        <v>"storedObjects"</v>
      </c>
      <c r="AI2076" t="str">
        <f t="shared" si="1014"/>
        <v>"DG.ItemDg"</v>
      </c>
      <c r="AJ2076" t="str">
        <f t="shared" si="1015"/>
        <v>"involvedInActions"</v>
      </c>
      <c r="AK2076" t="str">
        <f t="shared" si="1016"/>
        <v>"hasMany"</v>
      </c>
      <c r="AL2076" t="str">
        <f t="shared" si="1017"/>
        <v>"Action.Storing","storedObjects","DG.ItemDg","involvedInActions","hasMany"</v>
      </c>
      <c r="AN2076">
        <f>COUNTIF(View_conceptual!G:G,L2076)</f>
        <v>0</v>
      </c>
      <c r="AO2076">
        <f>COUNTIF(View_conceptual!H:H,L2076)+COUNTIF(View_conceptual!I:I,N2076)</f>
        <v>0</v>
      </c>
      <c r="AQ2076" t="str">
        <f t="shared" si="1018"/>
        <v/>
      </c>
      <c r="AR2076" t="str">
        <f t="shared" si="1019"/>
        <v/>
      </c>
      <c r="AT2076">
        <f>COUNTIF(View_full!G:G,L2076)</f>
        <v>1</v>
      </c>
      <c r="AU2076">
        <f>COUNTIF(View_full!H:H,L2076)+COUNTIF(View_full!I:I,N2076)</f>
        <v>1</v>
      </c>
      <c r="AV2076">
        <f>COUNTIFS(Property_Manual!$A$2:$A$1206,Raw!L2076,Property_Manual!$B$2:$B$1206,Raw!M2076,Property_Manual!$C$2:$C$1206,Raw!N2076,Property_Manual!$D$2:$D$1206,Raw!O2076,Property_Manual!$F$2:$F$1206,"x")</f>
        <v>0</v>
      </c>
      <c r="AW2076" t="str">
        <f t="shared" si="1020"/>
        <v/>
      </c>
      <c r="AX2076" t="str">
        <f t="shared" si="1021"/>
        <v/>
      </c>
      <c r="AY2076" t="str">
        <f t="shared" si="1022"/>
        <v/>
      </c>
    </row>
    <row r="2077" spans="1:51" x14ac:dyDescent="0.2">
      <c r="A2077" t="s">
        <v>1255</v>
      </c>
      <c r="B2077" t="s">
        <v>1209</v>
      </c>
      <c r="C2077" t="s">
        <v>1043</v>
      </c>
      <c r="D2077" t="s">
        <v>1047</v>
      </c>
      <c r="E2077" t="s">
        <v>3</v>
      </c>
      <c r="F2077" t="s">
        <v>1048</v>
      </c>
      <c r="G2077">
        <v>1</v>
      </c>
      <c r="I2077" t="s">
        <v>1044</v>
      </c>
      <c r="J2077" t="s">
        <v>1049</v>
      </c>
      <c r="L2077" t="str">
        <f t="shared" si="992"/>
        <v>Storing</v>
      </c>
      <c r="M2077" t="str">
        <f t="shared" si="993"/>
        <v>storingType</v>
      </c>
      <c r="N2077" t="str">
        <f t="shared" si="994"/>
        <v>StoringType</v>
      </c>
      <c r="O2077" t="str">
        <f t="shared" si="995"/>
        <v/>
      </c>
      <c r="P2077" t="str">
        <f t="shared" si="996"/>
        <v/>
      </c>
      <c r="Q2077" t="str">
        <f t="shared" si="997"/>
        <v>Object</v>
      </c>
      <c r="R2077" t="str">
        <f t="shared" si="998"/>
        <v/>
      </c>
      <c r="S2077" t="str">
        <f t="shared" si="999"/>
        <v/>
      </c>
      <c r="T2077" t="str">
        <f t="shared" si="1000"/>
        <v/>
      </c>
      <c r="U2077" t="str">
        <f t="shared" si="1001"/>
        <v/>
      </c>
      <c r="V2077" t="str">
        <f t="shared" si="1002"/>
        <v/>
      </c>
      <c r="W2077" t="str">
        <f>IF($A2077="Implicit","",COUNTIFS($C$8:C2077,C2077,$A$8:A2077,"Explicit"))</f>
        <v/>
      </c>
      <c r="X2077" t="str">
        <f t="shared" si="1003"/>
        <v/>
      </c>
      <c r="Y2077" t="str">
        <f t="shared" si="1004"/>
        <v/>
      </c>
      <c r="Z2077" t="str">
        <f t="shared" si="1005"/>
        <v/>
      </c>
      <c r="AA2077" t="str">
        <f t="shared" si="1006"/>
        <v/>
      </c>
      <c r="AB2077" t="str">
        <f t="shared" si="1007"/>
        <v/>
      </c>
      <c r="AC2077" t="str">
        <f t="shared" si="1008"/>
        <v/>
      </c>
      <c r="AD2077" t="str">
        <f t="shared" si="1009"/>
        <v/>
      </c>
      <c r="AE2077" t="str">
        <f t="shared" si="1010"/>
        <v/>
      </c>
      <c r="AF2077" t="str">
        <f t="shared" si="1011"/>
        <v/>
      </c>
      <c r="AG2077" t="str">
        <f t="shared" si="1012"/>
        <v>"Action.Storing"</v>
      </c>
      <c r="AH2077" t="str">
        <f t="shared" si="1013"/>
        <v>"storingType"</v>
      </c>
      <c r="AI2077" t="str">
        <f t="shared" si="1014"/>
        <v>"Enum.StoringType"</v>
      </c>
      <c r="AJ2077" t="str">
        <f t="shared" si="1015"/>
        <v>""</v>
      </c>
      <c r="AK2077" t="str">
        <f t="shared" si="1016"/>
        <v>"hasOne"</v>
      </c>
      <c r="AL2077" t="str">
        <f t="shared" si="1017"/>
        <v>"Action.Storing","storingType","Enum.StoringType","","hasOne"</v>
      </c>
      <c r="AN2077">
        <f>COUNTIF(View_conceptual!G:G,L2077)</f>
        <v>0</v>
      </c>
      <c r="AO2077">
        <f>COUNTIF(View_conceptual!H:H,L2077)+COUNTIF(View_conceptual!I:I,N2077)</f>
        <v>0</v>
      </c>
      <c r="AQ2077" t="str">
        <f t="shared" si="1018"/>
        <v/>
      </c>
      <c r="AR2077" t="str">
        <f t="shared" si="1019"/>
        <v/>
      </c>
      <c r="AT2077">
        <f>COUNTIF(View_full!G:G,L2077)</f>
        <v>1</v>
      </c>
      <c r="AU2077">
        <f>COUNTIF(View_full!H:H,L2077)+COUNTIF(View_full!I:I,N2077)</f>
        <v>1</v>
      </c>
      <c r="AV2077">
        <f>COUNTIFS(Property_Manual!$A$2:$A$1206,Raw!L2077,Property_Manual!$B$2:$B$1206,Raw!M2077,Property_Manual!$C$2:$C$1206,Raw!N2077,Property_Manual!$D$2:$D$1206,Raw!O2077,Property_Manual!$F$2:$F$1206,"x")</f>
        <v>0</v>
      </c>
      <c r="AW2077" t="str">
        <f t="shared" si="1020"/>
        <v/>
      </c>
      <c r="AX2077" t="str">
        <f t="shared" si="1021"/>
        <v/>
      </c>
      <c r="AY2077" t="str">
        <f t="shared" si="1022"/>
        <v/>
      </c>
    </row>
    <row r="2078" spans="1:51" x14ac:dyDescent="0.2">
      <c r="A2078" t="s">
        <v>1254</v>
      </c>
      <c r="B2078" t="s">
        <v>1209</v>
      </c>
      <c r="C2078" t="s">
        <v>1043</v>
      </c>
      <c r="D2078" t="s">
        <v>26</v>
      </c>
      <c r="E2078" t="s">
        <v>49</v>
      </c>
      <c r="F2078" t="s">
        <v>27</v>
      </c>
      <c r="I2078" t="s">
        <v>1044</v>
      </c>
      <c r="J2078" t="s">
        <v>28</v>
      </c>
      <c r="L2078" t="str">
        <f t="shared" si="992"/>
        <v>Storing</v>
      </c>
      <c r="M2078" t="str">
        <f t="shared" si="993"/>
        <v>contactDetails</v>
      </c>
      <c r="N2078" t="str">
        <f t="shared" si="994"/>
        <v>ContactDetail</v>
      </c>
      <c r="O2078" t="str">
        <f t="shared" si="995"/>
        <v/>
      </c>
      <c r="P2078" t="str">
        <f t="shared" si="996"/>
        <v/>
      </c>
      <c r="Q2078" t="str">
        <f t="shared" si="997"/>
        <v>Object</v>
      </c>
      <c r="R2078" t="str">
        <f t="shared" si="998"/>
        <v>"Action"</v>
      </c>
      <c r="S2078" t="str">
        <f t="shared" si="999"/>
        <v>"Storing"</v>
      </c>
      <c r="T2078" t="str">
        <f t="shared" si="1000"/>
        <v>"contactDetails"</v>
      </c>
      <c r="U2078" t="str">
        <f t="shared" si="1001"/>
        <v>"Embedded"</v>
      </c>
      <c r="V2078" t="str">
        <f t="shared" si="1002"/>
        <v>"ContactDetail"</v>
      </c>
      <c r="W2078">
        <f>IF($A2078="Implicit","",COUNTIFS($C$8:C2078,C2078,$A$8:A2078,"Explicit"))</f>
        <v>8</v>
      </c>
      <c r="X2078" t="str">
        <f t="shared" si="1003"/>
        <v>"Action to describe store-in or store-out"</v>
      </c>
      <c r="Y2078" t="str">
        <f t="shared" si="1004"/>
        <v>"Information about contactDetails"</v>
      </c>
      <c r="Z2078" t="str">
        <f t="shared" si="1005"/>
        <v>"true"</v>
      </c>
      <c r="AA2078" t="str">
        <f t="shared" si="1006"/>
        <v>"false"</v>
      </c>
      <c r="AB2078" t="str">
        <f t="shared" si="1007"/>
        <v>""</v>
      </c>
      <c r="AC2078" t="str">
        <f t="shared" si="1008"/>
        <v>"https://onerecord.iata.org/ns/cargo#Storing"</v>
      </c>
      <c r="AD2078" t="str">
        <f t="shared" si="1009"/>
        <v>"https://onerecord.iata.org/ns/cargo#contactDetails"</v>
      </c>
      <c r="AE2078" t="str">
        <f t="shared" si="1010"/>
        <v>"https://onerecord.iata.org/ns/cargo#ContactDetail"</v>
      </c>
      <c r="AF2078" t="str">
        <f t="shared" si="1011"/>
        <v>"Action","Storing","contactDetails","Embedded","ContactDetail",8,"Action to describe store-in or store-out","Information about contactDetails","true","false","","https://onerecord.iata.org/ns/cargo#Storing","https://onerecord.iata.org/ns/cargo#contactDetails","https://onerecord.iata.org/ns/cargo#ContactDetail"</v>
      </c>
      <c r="AG2078" t="str">
        <f t="shared" si="1012"/>
        <v>"Action.Storing"</v>
      </c>
      <c r="AH2078" t="str">
        <f t="shared" si="1013"/>
        <v>"contactDetails"</v>
      </c>
      <c r="AI2078" t="str">
        <f t="shared" si="1014"/>
        <v>"Embedded.ContactDetail"</v>
      </c>
      <c r="AJ2078" t="str">
        <f t="shared" si="1015"/>
        <v>""</v>
      </c>
      <c r="AK2078" t="str">
        <f t="shared" si="1016"/>
        <v>"hasMany"</v>
      </c>
      <c r="AL2078" t="str">
        <f t="shared" si="1017"/>
        <v>"Action.Storing","contactDetails","Embedded.ContactDetail","","hasMany"</v>
      </c>
      <c r="AN2078">
        <f>COUNTIF(View_conceptual!G:G,L2078)</f>
        <v>0</v>
      </c>
      <c r="AO2078">
        <f>COUNTIF(View_conceptual!H:H,L2078)+COUNTIF(View_conceptual!I:I,N2078)</f>
        <v>0</v>
      </c>
      <c r="AQ2078" t="str">
        <f t="shared" si="1018"/>
        <v/>
      </c>
      <c r="AR2078" t="str">
        <f t="shared" si="1019"/>
        <v/>
      </c>
      <c r="AT2078">
        <f>COUNTIF(View_full!G:G,L2078)</f>
        <v>1</v>
      </c>
      <c r="AU2078">
        <f>COUNTIF(View_full!H:H,L2078)+COUNTIF(View_full!I:I,N2078)</f>
        <v>1</v>
      </c>
      <c r="AV2078">
        <f>COUNTIFS(Property_Manual!$A$2:$A$1206,Raw!L2078,Property_Manual!$B$2:$B$1206,Raw!M2078,Property_Manual!$C$2:$C$1206,Raw!N2078,Property_Manual!$D$2:$D$1206,Raw!O2078,Property_Manual!$F$2:$F$1206,"x")</f>
        <v>0</v>
      </c>
      <c r="AW2078" t="str">
        <f t="shared" si="1020"/>
        <v>"Action","Storing","contactDetails","Embedded","ContactDetail",8,"Action to describe store-in or store-out","Information about contactDetails","true","false","","https://onerecord.iata.org/ns/cargo#Storing","https://onerecord.iata.org/ns/cargo#contactDetails","https://onerecord.iata.org/ns/cargo#ContactDetail"</v>
      </c>
      <c r="AX2078" t="str">
        <f t="shared" si="1021"/>
        <v/>
      </c>
      <c r="AY2078" t="str">
        <f t="shared" si="1022"/>
        <v/>
      </c>
    </row>
    <row r="2079" spans="1:51" x14ac:dyDescent="0.2">
      <c r="A2079" t="s">
        <v>1254</v>
      </c>
      <c r="B2079" t="s">
        <v>1209</v>
      </c>
      <c r="C2079" t="s">
        <v>1043</v>
      </c>
      <c r="D2079" t="s">
        <v>29</v>
      </c>
      <c r="E2079" t="s">
        <v>1836</v>
      </c>
      <c r="F2079" t="s">
        <v>30</v>
      </c>
      <c r="I2079" t="s">
        <v>1044</v>
      </c>
      <c r="J2079" t="s">
        <v>31</v>
      </c>
      <c r="K2079" t="s">
        <v>1831</v>
      </c>
      <c r="L2079" t="str">
        <f t="shared" si="992"/>
        <v>Storing</v>
      </c>
      <c r="M2079" t="str">
        <f t="shared" si="993"/>
        <v>contactPersons</v>
      </c>
      <c r="N2079" t="str">
        <f t="shared" si="994"/>
        <v>Actor</v>
      </c>
      <c r="O2079" t="str">
        <f t="shared" si="995"/>
        <v/>
      </c>
      <c r="P2079" t="str">
        <f t="shared" si="996"/>
        <v>Person|NonHumanActor</v>
      </c>
      <c r="Q2079" t="str">
        <f t="shared" si="997"/>
        <v>Object</v>
      </c>
      <c r="R2079" t="str">
        <f t="shared" si="998"/>
        <v>"Action"</v>
      </c>
      <c r="S2079" t="str">
        <f t="shared" si="999"/>
        <v>"Storing"</v>
      </c>
      <c r="T2079" t="str">
        <f t="shared" si="1000"/>
        <v>"contactPersons"</v>
      </c>
      <c r="U2079" t="str">
        <f t="shared" si="1001"/>
        <v>"Agent"</v>
      </c>
      <c r="V2079" t="str">
        <f t="shared" si="1002"/>
        <v>"Actor"</v>
      </c>
      <c r="W2079">
        <f>IF($A2079="Implicit","",COUNTIFS($C$8:C2079,C2079,$A$8:A2079,"Explicit"))</f>
        <v>9</v>
      </c>
      <c r="X2079" t="str">
        <f t="shared" si="1003"/>
        <v>"Action to describe store-in or store-out"</v>
      </c>
      <c r="Y2079" t="str">
        <f t="shared" si="1004"/>
        <v>"References to Actors (Person; NonHumanActor) acting as contacts"</v>
      </c>
      <c r="Z2079" t="str">
        <f t="shared" si="1005"/>
        <v>"true"</v>
      </c>
      <c r="AA2079" t="str">
        <f t="shared" si="1006"/>
        <v>"false"</v>
      </c>
      <c r="AB2079" t="str">
        <f t="shared" si="1007"/>
        <v>"Person|NonHumanActor"</v>
      </c>
      <c r="AC2079" t="str">
        <f t="shared" si="1008"/>
        <v>"https://onerecord.iata.org/ns/cargo#Storing"</v>
      </c>
      <c r="AD2079" t="str">
        <f t="shared" si="1009"/>
        <v>"https://onerecord.iata.org/ns/cargo#contactPersons"</v>
      </c>
      <c r="AE2079" t="str">
        <f t="shared" si="1010"/>
        <v>"https://onerecord.iata.org/ns/cargo#Actor"</v>
      </c>
      <c r="AF2079" t="str">
        <f t="shared" si="1011"/>
        <v>"Action","Storing","contactPersons","Agent","Actor",9,"Action to describe store-in or store-out","References to Actors (Person; NonHumanActor) acting as contacts","true","false","Person|NonHumanActor","https://onerecord.iata.org/ns/cargo#Storing","https://onerecord.iata.org/ns/cargo#contactPersons","https://onerecord.iata.org/ns/cargo#Actor"</v>
      </c>
      <c r="AG2079" t="str">
        <f t="shared" si="1012"/>
        <v>"Action.Storing"</v>
      </c>
      <c r="AH2079" t="str">
        <f t="shared" si="1013"/>
        <v>"contactPersons"</v>
      </c>
      <c r="AI2079" t="str">
        <f t="shared" si="1014"/>
        <v>"Agent.Actor"</v>
      </c>
      <c r="AJ2079" t="str">
        <f t="shared" si="1015"/>
        <v>""</v>
      </c>
      <c r="AK2079" t="str">
        <f t="shared" si="1016"/>
        <v>"hasMany"</v>
      </c>
      <c r="AL2079" t="str">
        <f t="shared" si="1017"/>
        <v>"Action.Storing","contactPersons","Agent.Actor","","hasMany"</v>
      </c>
      <c r="AN2079">
        <f>COUNTIF(View_conceptual!G:G,L2079)</f>
        <v>0</v>
      </c>
      <c r="AO2079">
        <f>COUNTIF(View_conceptual!H:H,L2079)+COUNTIF(View_conceptual!I:I,N2079)</f>
        <v>0</v>
      </c>
      <c r="AQ2079" t="str">
        <f t="shared" si="1018"/>
        <v/>
      </c>
      <c r="AR2079" t="str">
        <f t="shared" si="1019"/>
        <v/>
      </c>
      <c r="AT2079">
        <f>COUNTIF(View_full!G:G,L2079)</f>
        <v>1</v>
      </c>
      <c r="AU2079">
        <f>COUNTIF(View_full!H:H,L2079)+COUNTIF(View_full!I:I,N2079)</f>
        <v>1</v>
      </c>
      <c r="AV2079">
        <f>COUNTIFS(Property_Manual!$A$2:$A$1206,Raw!L2079,Property_Manual!$B$2:$B$1206,Raw!M2079,Property_Manual!$C$2:$C$1206,Raw!N2079,Property_Manual!$D$2:$D$1206,Raw!O2079,Property_Manual!$F$2:$F$1206,"x")</f>
        <v>0</v>
      </c>
      <c r="AW2079" t="str">
        <f t="shared" si="1020"/>
        <v>"Action","Storing","contactPersons","Agent","Actor",9,"Action to describe store-in or store-out","References to Actors (Person; NonHumanActor) acting as contacts","true","false","Person|NonHumanActor","https://onerecord.iata.org/ns/cargo#Storing","https://onerecord.iata.org/ns/cargo#contactPersons","https://onerecord.iata.org/ns/cargo#Actor"</v>
      </c>
      <c r="AX2079" t="str">
        <f t="shared" si="1021"/>
        <v/>
      </c>
      <c r="AY2079" t="str">
        <f t="shared" si="1022"/>
        <v/>
      </c>
    </row>
    <row r="2080" spans="1:51" x14ac:dyDescent="0.2">
      <c r="A2080" t="s">
        <v>1254</v>
      </c>
      <c r="B2080" t="s">
        <v>1209</v>
      </c>
      <c r="C2080" t="s">
        <v>1043</v>
      </c>
      <c r="D2080" t="s">
        <v>145</v>
      </c>
      <c r="E2080" t="s">
        <v>49</v>
      </c>
      <c r="F2080" t="s">
        <v>146</v>
      </c>
      <c r="I2080" t="s">
        <v>1044</v>
      </c>
      <c r="J2080" t="s">
        <v>147</v>
      </c>
      <c r="L2080" t="str">
        <f t="shared" si="992"/>
        <v>Storing</v>
      </c>
      <c r="M2080" t="str">
        <f t="shared" si="993"/>
        <v>otherIdentifiers</v>
      </c>
      <c r="N2080" t="str">
        <f t="shared" si="994"/>
        <v>OtherIdentifier</v>
      </c>
      <c r="O2080" t="str">
        <f t="shared" si="995"/>
        <v/>
      </c>
      <c r="P2080" t="str">
        <f t="shared" si="996"/>
        <v/>
      </c>
      <c r="Q2080" t="str">
        <f t="shared" si="997"/>
        <v>Object</v>
      </c>
      <c r="R2080" t="str">
        <f t="shared" si="998"/>
        <v>"Action"</v>
      </c>
      <c r="S2080" t="str">
        <f t="shared" si="999"/>
        <v>"Storing"</v>
      </c>
      <c r="T2080" t="str">
        <f t="shared" si="1000"/>
        <v>"otherIdentifiers"</v>
      </c>
      <c r="U2080" t="str">
        <f t="shared" si="1001"/>
        <v>"Embedded"</v>
      </c>
      <c r="V2080" t="str">
        <f t="shared" si="1002"/>
        <v>"OtherIdentifier"</v>
      </c>
      <c r="W2080">
        <f>IF($A2080="Implicit","",COUNTIFS($C$8:C2080,C2080,$A$8:A2080,"Explicit"))</f>
        <v>10</v>
      </c>
      <c r="X2080" t="str">
        <f t="shared" si="1003"/>
        <v>"Action to describe store-in or store-out"</v>
      </c>
      <c r="Y2080" t="str">
        <f t="shared" si="1004"/>
        <v>"Details about any other identifier; depending on the context of use"</v>
      </c>
      <c r="Z2080" t="str">
        <f t="shared" si="1005"/>
        <v>"true"</v>
      </c>
      <c r="AA2080" t="str">
        <f t="shared" si="1006"/>
        <v>"false"</v>
      </c>
      <c r="AB2080" t="str">
        <f t="shared" si="1007"/>
        <v>""</v>
      </c>
      <c r="AC2080" t="str">
        <f t="shared" si="1008"/>
        <v>"https://onerecord.iata.org/ns/cargo#Storing"</v>
      </c>
      <c r="AD2080" t="str">
        <f t="shared" si="1009"/>
        <v>"https://onerecord.iata.org/ns/cargo#otherIdentifiers"</v>
      </c>
      <c r="AE2080" t="str">
        <f t="shared" si="1010"/>
        <v>"https://onerecord.iata.org/ns/cargo#OtherIdentifier"</v>
      </c>
      <c r="AF2080" t="str">
        <f t="shared" si="1011"/>
        <v>"Action","Storing","otherIdentifiers","Embedded","OtherIdentifier",10,"Action to describe store-in or store-out","Details about any other identifier; depending on the context of use","true","false","","https://onerecord.iata.org/ns/cargo#Storing","https://onerecord.iata.org/ns/cargo#otherIdentifiers","https://onerecord.iata.org/ns/cargo#OtherIdentifier"</v>
      </c>
      <c r="AG2080" t="str">
        <f t="shared" si="1012"/>
        <v>"Action.Storing"</v>
      </c>
      <c r="AH2080" t="str">
        <f t="shared" si="1013"/>
        <v>"otherIdentifiers"</v>
      </c>
      <c r="AI2080" t="str">
        <f t="shared" si="1014"/>
        <v>"Embedded.OtherIdentifier"</v>
      </c>
      <c r="AJ2080" t="str">
        <f t="shared" si="1015"/>
        <v>""</v>
      </c>
      <c r="AK2080" t="str">
        <f t="shared" si="1016"/>
        <v>"hasMany"</v>
      </c>
      <c r="AL2080" t="str">
        <f t="shared" si="1017"/>
        <v>"Action.Storing","otherIdentifiers","Embedded.OtherIdentifier","","hasMany"</v>
      </c>
      <c r="AN2080">
        <f>COUNTIF(View_conceptual!G:G,L2080)</f>
        <v>0</v>
      </c>
      <c r="AO2080">
        <f>COUNTIF(View_conceptual!H:H,L2080)+COUNTIF(View_conceptual!I:I,N2080)</f>
        <v>0</v>
      </c>
      <c r="AQ2080" t="str">
        <f t="shared" si="1018"/>
        <v/>
      </c>
      <c r="AR2080" t="str">
        <f t="shared" si="1019"/>
        <v/>
      </c>
      <c r="AT2080">
        <f>COUNTIF(View_full!G:G,L2080)</f>
        <v>1</v>
      </c>
      <c r="AU2080">
        <f>COUNTIF(View_full!H:H,L2080)+COUNTIF(View_full!I:I,N2080)</f>
        <v>1</v>
      </c>
      <c r="AV2080">
        <f>COUNTIFS(Property_Manual!$A$2:$A$1206,Raw!L2080,Property_Manual!$B$2:$B$1206,Raw!M2080,Property_Manual!$C$2:$C$1206,Raw!N2080,Property_Manual!$D$2:$D$1206,Raw!O2080,Property_Manual!$F$2:$F$1206,"x")</f>
        <v>0</v>
      </c>
      <c r="AW2080" t="str">
        <f t="shared" si="1020"/>
        <v>"Action","Storing","otherIdentifiers","Embedded","OtherIdentifier",10,"Action to describe store-in or store-out","Details about any other identifier; depending on the context of use","true","false","","https://onerecord.iata.org/ns/cargo#Storing","https://onerecord.iata.org/ns/cargo#otherIdentifiers","https://onerecord.iata.org/ns/cargo#OtherIdentifier"</v>
      </c>
      <c r="AX2080" t="str">
        <f t="shared" si="1021"/>
        <v/>
      </c>
      <c r="AY2080" t="str">
        <f t="shared" si="1022"/>
        <v/>
      </c>
    </row>
    <row r="2081" spans="1:51" x14ac:dyDescent="0.2">
      <c r="A2081" t="s">
        <v>1254</v>
      </c>
      <c r="B2081" t="s">
        <v>1209</v>
      </c>
      <c r="C2081" t="s">
        <v>1043</v>
      </c>
      <c r="D2081" t="s">
        <v>428</v>
      </c>
      <c r="F2081" t="s">
        <v>253</v>
      </c>
      <c r="G2081">
        <v>1</v>
      </c>
      <c r="I2081" t="s">
        <v>1044</v>
      </c>
      <c r="J2081" t="s">
        <v>429</v>
      </c>
      <c r="L2081" t="str">
        <f t="shared" si="992"/>
        <v>Storing</v>
      </c>
      <c r="M2081" t="str">
        <f t="shared" si="993"/>
        <v>actionEndTime</v>
      </c>
      <c r="N2081" t="str">
        <f t="shared" si="994"/>
        <v>dateTime</v>
      </c>
      <c r="O2081" t="str">
        <f t="shared" si="995"/>
        <v/>
      </c>
      <c r="P2081" t="str">
        <f t="shared" si="996"/>
        <v/>
      </c>
      <c r="Q2081" t="str">
        <f t="shared" si="997"/>
        <v>Object</v>
      </c>
      <c r="R2081" t="str">
        <f t="shared" si="998"/>
        <v>"Action"</v>
      </c>
      <c r="S2081" t="str">
        <f t="shared" si="999"/>
        <v>"Storing"</v>
      </c>
      <c r="T2081" t="str">
        <f t="shared" si="1000"/>
        <v>"actionEndTime"</v>
      </c>
      <c r="U2081" t="str">
        <f t="shared" si="1001"/>
        <v>""</v>
      </c>
      <c r="V2081" t="str">
        <f t="shared" si="1002"/>
        <v>"dateTime"</v>
      </c>
      <c r="W2081">
        <f>IF($A2081="Implicit","",COUNTIFS($C$8:C2081,C2081,$A$8:A2081,"Explicit"))</f>
        <v>11</v>
      </c>
      <c r="X2081" t="str">
        <f t="shared" si="1003"/>
        <v>"Action to describe store-in or store-out"</v>
      </c>
      <c r="Y2081" t="str">
        <f t="shared" si="1004"/>
        <v>"DateTime holding the end time of the Action"</v>
      </c>
      <c r="Z2081" t="str">
        <f t="shared" si="1005"/>
        <v>"false"</v>
      </c>
      <c r="AA2081" t="str">
        <f t="shared" si="1006"/>
        <v>"false"</v>
      </c>
      <c r="AB2081" t="str">
        <f t="shared" si="1007"/>
        <v>""</v>
      </c>
      <c r="AC2081" t="str">
        <f t="shared" si="1008"/>
        <v>"https://onerecord.iata.org/ns/cargo#Storing"</v>
      </c>
      <c r="AD2081" t="str">
        <f t="shared" si="1009"/>
        <v>"https://onerecord.iata.org/ns/cargo#actionEndTime"</v>
      </c>
      <c r="AE2081" t="str">
        <f t="shared" si="1010"/>
        <v>"http://www.w3.org/2001/XMLSchema#dateTime"</v>
      </c>
      <c r="AF2081" t="str">
        <f t="shared" si="1011"/>
        <v>"Action","Storing","actionEndTime","","dateTime",11,"Action to describe store-in or store-out","DateTime holding the end time of the Action","false","false","","https://onerecord.iata.org/ns/cargo#Storing","https://onerecord.iata.org/ns/cargo#actionEndTime","http://www.w3.org/2001/XMLSchema#dateTime"</v>
      </c>
      <c r="AG2081" t="str">
        <f t="shared" si="1012"/>
        <v>"Action.Storing"</v>
      </c>
      <c r="AH2081" t="str">
        <f t="shared" si="1013"/>
        <v>"actionEndTime"</v>
      </c>
      <c r="AI2081" t="str">
        <f t="shared" si="1014"/>
        <v>".dateTime"</v>
      </c>
      <c r="AJ2081" t="str">
        <f t="shared" si="1015"/>
        <v>""</v>
      </c>
      <c r="AK2081" t="str">
        <f t="shared" si="1016"/>
        <v>"hasOne"</v>
      </c>
      <c r="AL2081" t="str">
        <f t="shared" si="1017"/>
        <v>"Action.Storing","actionEndTime",".dateTime","","hasOne"</v>
      </c>
      <c r="AN2081">
        <f>COUNTIF(View_conceptual!G:G,L2081)</f>
        <v>0</v>
      </c>
      <c r="AO2081">
        <f>COUNTIF(View_conceptual!H:H,L2081)+COUNTIF(View_conceptual!I:I,N2081)</f>
        <v>0</v>
      </c>
      <c r="AQ2081" t="str">
        <f t="shared" si="1018"/>
        <v/>
      </c>
      <c r="AR2081" t="str">
        <f t="shared" si="1019"/>
        <v/>
      </c>
      <c r="AT2081">
        <f>COUNTIF(View_full!G:G,L2081)</f>
        <v>1</v>
      </c>
      <c r="AU2081">
        <f>COUNTIF(View_full!H:H,L2081)+COUNTIF(View_full!I:I,N2081)</f>
        <v>1</v>
      </c>
      <c r="AV2081">
        <f>COUNTIFS(Property_Manual!$A$2:$A$1206,Raw!L2081,Property_Manual!$B$2:$B$1206,Raw!M2081,Property_Manual!$C$2:$C$1206,Raw!N2081,Property_Manual!$D$2:$D$1206,Raw!O2081,Property_Manual!$F$2:$F$1206,"x")</f>
        <v>0</v>
      </c>
      <c r="AW2081" t="str">
        <f t="shared" si="1020"/>
        <v>"Action","Storing","actionEndTime","","dateTime",11,"Action to describe store-in or store-out","DateTime holding the end time of the Action","false","false","","https://onerecord.iata.org/ns/cargo#Storing","https://onerecord.iata.org/ns/cargo#actionEndTime","http://www.w3.org/2001/XMLSchema#dateTime"</v>
      </c>
      <c r="AX2081" t="str">
        <f t="shared" si="1021"/>
        <v/>
      </c>
      <c r="AY2081" t="str">
        <f t="shared" si="1022"/>
        <v/>
      </c>
    </row>
    <row r="2082" spans="1:51" x14ac:dyDescent="0.2">
      <c r="A2082" t="s">
        <v>1254</v>
      </c>
      <c r="B2082" t="s">
        <v>1209</v>
      </c>
      <c r="C2082" t="s">
        <v>1043</v>
      </c>
      <c r="D2082" t="s">
        <v>430</v>
      </c>
      <c r="F2082" t="s">
        <v>253</v>
      </c>
      <c r="G2082">
        <v>1</v>
      </c>
      <c r="I2082" t="s">
        <v>1044</v>
      </c>
      <c r="J2082" t="s">
        <v>431</v>
      </c>
      <c r="L2082" t="str">
        <f t="shared" si="992"/>
        <v>Storing</v>
      </c>
      <c r="M2082" t="str">
        <f t="shared" si="993"/>
        <v>actionStartTime</v>
      </c>
      <c r="N2082" t="str">
        <f t="shared" si="994"/>
        <v>dateTime</v>
      </c>
      <c r="O2082" t="str">
        <f t="shared" si="995"/>
        <v/>
      </c>
      <c r="P2082" t="str">
        <f t="shared" si="996"/>
        <v/>
      </c>
      <c r="Q2082" t="str">
        <f t="shared" si="997"/>
        <v>Object</v>
      </c>
      <c r="R2082" t="str">
        <f t="shared" si="998"/>
        <v>"Action"</v>
      </c>
      <c r="S2082" t="str">
        <f t="shared" si="999"/>
        <v>"Storing"</v>
      </c>
      <c r="T2082" t="str">
        <f t="shared" si="1000"/>
        <v>"actionStartTime"</v>
      </c>
      <c r="U2082" t="str">
        <f t="shared" si="1001"/>
        <v>""</v>
      </c>
      <c r="V2082" t="str">
        <f t="shared" si="1002"/>
        <v>"dateTime"</v>
      </c>
      <c r="W2082">
        <f>IF($A2082="Implicit","",COUNTIFS($C$8:C2082,C2082,$A$8:A2082,"Explicit"))</f>
        <v>12</v>
      </c>
      <c r="X2082" t="str">
        <f t="shared" si="1003"/>
        <v>"Action to describe store-in or store-out"</v>
      </c>
      <c r="Y2082" t="str">
        <f t="shared" si="1004"/>
        <v>"DateTime holding the start time of the Action"</v>
      </c>
      <c r="Z2082" t="str">
        <f t="shared" si="1005"/>
        <v>"false"</v>
      </c>
      <c r="AA2082" t="str">
        <f t="shared" si="1006"/>
        <v>"false"</v>
      </c>
      <c r="AB2082" t="str">
        <f t="shared" si="1007"/>
        <v>""</v>
      </c>
      <c r="AC2082" t="str">
        <f t="shared" si="1008"/>
        <v>"https://onerecord.iata.org/ns/cargo#Storing"</v>
      </c>
      <c r="AD2082" t="str">
        <f t="shared" si="1009"/>
        <v>"https://onerecord.iata.org/ns/cargo#actionStartTime"</v>
      </c>
      <c r="AE2082" t="str">
        <f t="shared" si="1010"/>
        <v>"http://www.w3.org/2001/XMLSchema#dateTime"</v>
      </c>
      <c r="AF2082" t="str">
        <f t="shared" si="1011"/>
        <v>"Action","Storing","actionStartTime","","dateTime",12,"Action to describe store-in or store-out","DateTime holding the start time of the Action","false","false","","https://onerecord.iata.org/ns/cargo#Storing","https://onerecord.iata.org/ns/cargo#actionStartTime","http://www.w3.org/2001/XMLSchema#dateTime"</v>
      </c>
      <c r="AG2082" t="str">
        <f t="shared" si="1012"/>
        <v>"Action.Storing"</v>
      </c>
      <c r="AH2082" t="str">
        <f t="shared" si="1013"/>
        <v>"actionStartTime"</v>
      </c>
      <c r="AI2082" t="str">
        <f t="shared" si="1014"/>
        <v>".dateTime"</v>
      </c>
      <c r="AJ2082" t="str">
        <f t="shared" si="1015"/>
        <v>""</v>
      </c>
      <c r="AK2082" t="str">
        <f t="shared" si="1016"/>
        <v>"hasOne"</v>
      </c>
      <c r="AL2082" t="str">
        <f t="shared" si="1017"/>
        <v>"Action.Storing","actionStartTime",".dateTime","","hasOne"</v>
      </c>
      <c r="AN2082">
        <f>COUNTIF(View_conceptual!G:G,L2082)</f>
        <v>0</v>
      </c>
      <c r="AO2082">
        <f>COUNTIF(View_conceptual!H:H,L2082)+COUNTIF(View_conceptual!I:I,N2082)</f>
        <v>0</v>
      </c>
      <c r="AQ2082" t="str">
        <f t="shared" si="1018"/>
        <v/>
      </c>
      <c r="AR2082" t="str">
        <f t="shared" si="1019"/>
        <v/>
      </c>
      <c r="AT2082">
        <f>COUNTIF(View_full!G:G,L2082)</f>
        <v>1</v>
      </c>
      <c r="AU2082">
        <f>COUNTIF(View_full!H:H,L2082)+COUNTIF(View_full!I:I,N2082)</f>
        <v>1</v>
      </c>
      <c r="AV2082">
        <f>COUNTIFS(Property_Manual!$A$2:$A$1206,Raw!L2082,Property_Manual!$B$2:$B$1206,Raw!M2082,Property_Manual!$C$2:$C$1206,Raw!N2082,Property_Manual!$D$2:$D$1206,Raw!O2082,Property_Manual!$F$2:$F$1206,"x")</f>
        <v>0</v>
      </c>
      <c r="AW2082" t="str">
        <f t="shared" si="1020"/>
        <v>"Action","Storing","actionStartTime","","dateTime",12,"Action to describe store-in or store-out","DateTime holding the start time of the Action","false","false","","https://onerecord.iata.org/ns/cargo#Storing","https://onerecord.iata.org/ns/cargo#actionStartTime","http://www.w3.org/2001/XMLSchema#dateTime"</v>
      </c>
      <c r="AX2082" t="str">
        <f t="shared" si="1021"/>
        <v/>
      </c>
      <c r="AY2082" t="str">
        <f t="shared" si="1022"/>
        <v/>
      </c>
    </row>
    <row r="2083" spans="1:51" x14ac:dyDescent="0.2">
      <c r="A2083" t="s">
        <v>1254</v>
      </c>
      <c r="B2083" t="s">
        <v>1209</v>
      </c>
      <c r="C2083" t="s">
        <v>1043</v>
      </c>
      <c r="D2083" t="s">
        <v>40</v>
      </c>
      <c r="E2083" t="s">
        <v>1212</v>
      </c>
      <c r="F2083" t="s">
        <v>41</v>
      </c>
      <c r="I2083" t="s">
        <v>1044</v>
      </c>
      <c r="J2083" t="s">
        <v>42</v>
      </c>
      <c r="L2083" t="str">
        <f t="shared" si="992"/>
        <v>Storing</v>
      </c>
      <c r="M2083" t="str">
        <f t="shared" si="993"/>
        <v>events</v>
      </c>
      <c r="N2083" t="str">
        <f t="shared" si="994"/>
        <v>LogisticsEvent</v>
      </c>
      <c r="O2083" t="str">
        <f t="shared" si="995"/>
        <v/>
      </c>
      <c r="P2083" t="str">
        <f t="shared" si="996"/>
        <v/>
      </c>
      <c r="Q2083" t="str">
        <f t="shared" si="997"/>
        <v>Object</v>
      </c>
      <c r="R2083" t="str">
        <f t="shared" si="998"/>
        <v>"Action"</v>
      </c>
      <c r="S2083" t="str">
        <f t="shared" si="999"/>
        <v>"Storing"</v>
      </c>
      <c r="T2083" t="str">
        <f t="shared" si="1000"/>
        <v>"events"</v>
      </c>
      <c r="U2083" t="str">
        <f t="shared" si="1001"/>
        <v>"Event"</v>
      </c>
      <c r="V2083" t="str">
        <f t="shared" si="1002"/>
        <v>"LogisticsEvent"</v>
      </c>
      <c r="W2083">
        <f>IF($A2083="Implicit","",COUNTIFS($C$8:C2083,C2083,$A$8:A2083,"Explicit"))</f>
        <v>13</v>
      </c>
      <c r="X2083" t="str">
        <f t="shared" si="1003"/>
        <v>"Action to describe store-in or store-out"</v>
      </c>
      <c r="Y2083" t="str">
        <f t="shared" si="1004"/>
        <v>"Events object"</v>
      </c>
      <c r="Z2083" t="str">
        <f t="shared" si="1005"/>
        <v>"true"</v>
      </c>
      <c r="AA2083" t="str">
        <f t="shared" si="1006"/>
        <v>"false"</v>
      </c>
      <c r="AB2083" t="str">
        <f t="shared" si="1007"/>
        <v>""</v>
      </c>
      <c r="AC2083" t="str">
        <f t="shared" si="1008"/>
        <v>"https://onerecord.iata.org/ns/cargo#Storing"</v>
      </c>
      <c r="AD2083" t="str">
        <f t="shared" si="1009"/>
        <v>"https://onerecord.iata.org/ns/cargo#events"</v>
      </c>
      <c r="AE2083" t="str">
        <f t="shared" si="1010"/>
        <v>"https://onerecord.iata.org/ns/cargo#LogisticsEvent"</v>
      </c>
      <c r="AF2083" t="str">
        <f t="shared" si="1011"/>
        <v>"Action","Storing","events","Event","LogisticsEvent",13,"Action to describe store-in or store-out","Events object","true","false","","https://onerecord.iata.org/ns/cargo#Storing","https://onerecord.iata.org/ns/cargo#events","https://onerecord.iata.org/ns/cargo#LogisticsEvent"</v>
      </c>
      <c r="AG2083" t="str">
        <f t="shared" si="1012"/>
        <v>"Action.Storing"</v>
      </c>
      <c r="AH2083" t="str">
        <f t="shared" si="1013"/>
        <v>"events"</v>
      </c>
      <c r="AI2083" t="str">
        <f t="shared" si="1014"/>
        <v>"Event.LogisticsEvent"</v>
      </c>
      <c r="AJ2083" t="str">
        <f t="shared" si="1015"/>
        <v>""</v>
      </c>
      <c r="AK2083" t="str">
        <f t="shared" si="1016"/>
        <v>"hasMany"</v>
      </c>
      <c r="AL2083" t="str">
        <f t="shared" si="1017"/>
        <v>"Action.Storing","events","Event.LogisticsEvent","","hasMany"</v>
      </c>
      <c r="AN2083">
        <f>COUNTIF(View_conceptual!G:G,L2083)</f>
        <v>0</v>
      </c>
      <c r="AO2083">
        <f>COUNTIF(View_conceptual!H:H,L2083)+COUNTIF(View_conceptual!I:I,N2083)</f>
        <v>0</v>
      </c>
      <c r="AQ2083" t="str">
        <f t="shared" si="1018"/>
        <v/>
      </c>
      <c r="AR2083" t="str">
        <f t="shared" si="1019"/>
        <v/>
      </c>
      <c r="AT2083">
        <f>COUNTIF(View_full!G:G,L2083)</f>
        <v>1</v>
      </c>
      <c r="AU2083">
        <f>COUNTIF(View_full!H:H,L2083)+COUNTIF(View_full!I:I,N2083)</f>
        <v>1</v>
      </c>
      <c r="AV2083">
        <f>COUNTIFS(Property_Manual!$A$2:$A$1206,Raw!L2083,Property_Manual!$B$2:$B$1206,Raw!M2083,Property_Manual!$C$2:$C$1206,Raw!N2083,Property_Manual!$D$2:$D$1206,Raw!O2083,Property_Manual!$F$2:$F$1206,"x")</f>
        <v>0</v>
      </c>
      <c r="AW2083" t="str">
        <f t="shared" si="1020"/>
        <v>"Action","Storing","events","Event","LogisticsEvent",13,"Action to describe store-in or store-out","Events object","true","false","","https://onerecord.iata.org/ns/cargo#Storing","https://onerecord.iata.org/ns/cargo#events","https://onerecord.iata.org/ns/cargo#LogisticsEvent"</v>
      </c>
      <c r="AX2083" t="str">
        <f t="shared" si="1021"/>
        <v/>
      </c>
      <c r="AY2083" t="str">
        <f t="shared" si="1022"/>
        <v/>
      </c>
    </row>
    <row r="2084" spans="1:51" x14ac:dyDescent="0.2">
      <c r="A2084" t="s">
        <v>1254</v>
      </c>
      <c r="B2084" t="s">
        <v>1209</v>
      </c>
      <c r="C2084" t="s">
        <v>1043</v>
      </c>
      <c r="D2084" t="s">
        <v>46</v>
      </c>
      <c r="F2084" t="s">
        <v>47</v>
      </c>
      <c r="G2084">
        <v>1</v>
      </c>
      <c r="I2084" t="s">
        <v>1044</v>
      </c>
      <c r="J2084" t="s">
        <v>48</v>
      </c>
      <c r="L2084" t="str">
        <f t="shared" si="992"/>
        <v>Storing</v>
      </c>
      <c r="M2084" t="str">
        <f t="shared" si="993"/>
        <v>skeletonIndicator</v>
      </c>
      <c r="N2084" t="str">
        <f t="shared" si="994"/>
        <v>boolean</v>
      </c>
      <c r="O2084" t="str">
        <f t="shared" si="995"/>
        <v/>
      </c>
      <c r="P2084" t="str">
        <f t="shared" si="996"/>
        <v/>
      </c>
      <c r="Q2084" t="str">
        <f t="shared" si="997"/>
        <v>Object</v>
      </c>
      <c r="R2084" t="str">
        <f t="shared" si="998"/>
        <v>"Action"</v>
      </c>
      <c r="S2084" t="str">
        <f t="shared" si="999"/>
        <v>"Storing"</v>
      </c>
      <c r="T2084" t="str">
        <f t="shared" si="1000"/>
        <v>"skeletonIndicator"</v>
      </c>
      <c r="U2084" t="str">
        <f t="shared" si="1001"/>
        <v>""</v>
      </c>
      <c r="V2084" t="str">
        <f t="shared" si="1002"/>
        <v>"boolean"</v>
      </c>
      <c r="W2084">
        <f>IF($A2084="Implicit","",COUNTIFS($C$8:C2084,C2084,$A$8:A2084,"Explicit"))</f>
        <v>14</v>
      </c>
      <c r="X2084" t="str">
        <f t="shared" si="1003"/>
        <v>"Action to describe store-in or store-out"</v>
      </c>
      <c r="Y2084" t="str">
        <f t="shared" si="1004"/>
        <v>"Indicator whether a logistics object is a skeleton object"</v>
      </c>
      <c r="Z2084" t="str">
        <f t="shared" si="1005"/>
        <v>"false"</v>
      </c>
      <c r="AA2084" t="str">
        <f t="shared" si="1006"/>
        <v>"false"</v>
      </c>
      <c r="AB2084" t="str">
        <f t="shared" si="1007"/>
        <v>""</v>
      </c>
      <c r="AC2084" t="str">
        <f t="shared" si="1008"/>
        <v>"https://onerecord.iata.org/ns/cargo#Storing"</v>
      </c>
      <c r="AD2084" t="str">
        <f t="shared" si="1009"/>
        <v>"https://onerecord.iata.org/ns/cargo#skeletonIndicator"</v>
      </c>
      <c r="AE2084" t="str">
        <f t="shared" si="1010"/>
        <v>"http://www.w3.org/2001/XMLSchema#boolean"</v>
      </c>
      <c r="AF2084" t="str">
        <f t="shared" si="1011"/>
        <v>"Action","Storing","skeletonIndicator","","boolean",14,"Action to describe store-in or store-out","Indicator whether a logistics object is a skeleton object","false","false","","https://onerecord.iata.org/ns/cargo#Storing","https://onerecord.iata.org/ns/cargo#skeletonIndicator","http://www.w3.org/2001/XMLSchema#boolean"</v>
      </c>
      <c r="AG2084" t="str">
        <f t="shared" si="1012"/>
        <v>"Action.Storing"</v>
      </c>
      <c r="AH2084" t="str">
        <f t="shared" si="1013"/>
        <v>"skeletonIndicator"</v>
      </c>
      <c r="AI2084" t="str">
        <f t="shared" si="1014"/>
        <v>".boolean"</v>
      </c>
      <c r="AJ2084" t="str">
        <f t="shared" si="1015"/>
        <v>""</v>
      </c>
      <c r="AK2084" t="str">
        <f t="shared" si="1016"/>
        <v>"hasOne"</v>
      </c>
      <c r="AL2084" t="str">
        <f t="shared" si="1017"/>
        <v>"Action.Storing","skeletonIndicator",".boolean","","hasOne"</v>
      </c>
      <c r="AN2084">
        <f>COUNTIF(View_conceptual!G:G,L2084)</f>
        <v>0</v>
      </c>
      <c r="AO2084">
        <f>COUNTIF(View_conceptual!H:H,L2084)+COUNTIF(View_conceptual!I:I,N2084)</f>
        <v>0</v>
      </c>
      <c r="AQ2084" t="str">
        <f t="shared" si="1018"/>
        <v/>
      </c>
      <c r="AR2084" t="str">
        <f t="shared" si="1019"/>
        <v/>
      </c>
      <c r="AT2084">
        <f>COUNTIF(View_full!G:G,L2084)</f>
        <v>1</v>
      </c>
      <c r="AU2084">
        <f>COUNTIF(View_full!H:H,L2084)+COUNTIF(View_full!I:I,N2084)</f>
        <v>1</v>
      </c>
      <c r="AV2084">
        <f>COUNTIFS(Property_Manual!$A$2:$A$1206,Raw!L2084,Property_Manual!$B$2:$B$1206,Raw!M2084,Property_Manual!$C$2:$C$1206,Raw!N2084,Property_Manual!$D$2:$D$1206,Raw!O2084,Property_Manual!$F$2:$F$1206,"x")</f>
        <v>0</v>
      </c>
      <c r="AW2084" t="str">
        <f t="shared" si="1020"/>
        <v>"Action","Storing","skeletonIndicator","","boolean",14,"Action to describe store-in or store-out","Indicator whether a logistics object is a skeleton object","false","false","","https://onerecord.iata.org/ns/cargo#Storing","https://onerecord.iata.org/ns/cargo#skeletonIndicator","http://www.w3.org/2001/XMLSchema#boolean"</v>
      </c>
      <c r="AX2084" t="str">
        <f t="shared" si="1021"/>
        <v/>
      </c>
      <c r="AY2084" t="str">
        <f t="shared" si="1022"/>
        <v/>
      </c>
    </row>
    <row r="2085" spans="1:51" x14ac:dyDescent="0.2">
      <c r="A2085" t="s">
        <v>1254</v>
      </c>
      <c r="B2085" t="s">
        <v>1209</v>
      </c>
      <c r="C2085" t="s">
        <v>1043</v>
      </c>
      <c r="D2085" t="s">
        <v>1050</v>
      </c>
      <c r="F2085" t="s">
        <v>6</v>
      </c>
      <c r="G2085">
        <v>1</v>
      </c>
      <c r="I2085" t="s">
        <v>1044</v>
      </c>
      <c r="J2085" t="s">
        <v>1051</v>
      </c>
      <c r="L2085" t="str">
        <f t="shared" si="992"/>
        <v>Storing</v>
      </c>
      <c r="M2085" t="str">
        <f t="shared" si="993"/>
        <v>storagePlaceIdentifier</v>
      </c>
      <c r="N2085" t="str">
        <f t="shared" si="994"/>
        <v>string</v>
      </c>
      <c r="O2085" t="str">
        <f t="shared" si="995"/>
        <v/>
      </c>
      <c r="P2085" t="str">
        <f t="shared" si="996"/>
        <v/>
      </c>
      <c r="Q2085" t="str">
        <f t="shared" si="997"/>
        <v>Object</v>
      </c>
      <c r="R2085" t="str">
        <f t="shared" si="998"/>
        <v>"Action"</v>
      </c>
      <c r="S2085" t="str">
        <f t="shared" si="999"/>
        <v>"Storing"</v>
      </c>
      <c r="T2085" t="str">
        <f t="shared" si="1000"/>
        <v>"storagePlaceIdentifier"</v>
      </c>
      <c r="U2085" t="str">
        <f t="shared" si="1001"/>
        <v>""</v>
      </c>
      <c r="V2085" t="str">
        <f t="shared" si="1002"/>
        <v>"string"</v>
      </c>
      <c r="W2085">
        <f>IF($A2085="Implicit","",COUNTIFS($C$8:C2085,C2085,$A$8:A2085,"Explicit"))</f>
        <v>15</v>
      </c>
      <c r="X2085" t="str">
        <f t="shared" si="1003"/>
        <v>"Action to describe store-in or store-out"</v>
      </c>
      <c r="Y2085" t="str">
        <f t="shared" si="1004"/>
        <v>"Short text stating the exact place of storage"</v>
      </c>
      <c r="Z2085" t="str">
        <f t="shared" si="1005"/>
        <v>"false"</v>
      </c>
      <c r="AA2085" t="str">
        <f t="shared" si="1006"/>
        <v>"false"</v>
      </c>
      <c r="AB2085" t="str">
        <f t="shared" si="1007"/>
        <v>""</v>
      </c>
      <c r="AC2085" t="str">
        <f t="shared" si="1008"/>
        <v>"https://onerecord.iata.org/ns/cargo#Storing"</v>
      </c>
      <c r="AD2085" t="str">
        <f t="shared" si="1009"/>
        <v>"https://onerecord.iata.org/ns/cargo#storagePlaceIdentifier"</v>
      </c>
      <c r="AE2085" t="str">
        <f t="shared" si="1010"/>
        <v>"http://www.w3.org/2001/XMLSchema#string"</v>
      </c>
      <c r="AF2085" t="str">
        <f t="shared" si="1011"/>
        <v>"Action","Storing","storagePlaceIdentifier","","string",15,"Action to describe store-in or store-out","Short text stating the exact place of storage","false","false","","https://onerecord.iata.org/ns/cargo#Storing","https://onerecord.iata.org/ns/cargo#storagePlaceIdentifier","http://www.w3.org/2001/XMLSchema#string"</v>
      </c>
      <c r="AG2085" t="str">
        <f t="shared" si="1012"/>
        <v>"Action.Storing"</v>
      </c>
      <c r="AH2085" t="str">
        <f t="shared" si="1013"/>
        <v>"storagePlaceIdentifier"</v>
      </c>
      <c r="AI2085" t="str">
        <f t="shared" si="1014"/>
        <v>".string"</v>
      </c>
      <c r="AJ2085" t="str">
        <f t="shared" si="1015"/>
        <v>""</v>
      </c>
      <c r="AK2085" t="str">
        <f t="shared" si="1016"/>
        <v>"hasOne"</v>
      </c>
      <c r="AL2085" t="str">
        <f t="shared" si="1017"/>
        <v>"Action.Storing","storagePlaceIdentifier",".string","","hasOne"</v>
      </c>
      <c r="AN2085">
        <f>COUNTIF(View_conceptual!G:G,L2085)</f>
        <v>0</v>
      </c>
      <c r="AO2085">
        <f>COUNTIF(View_conceptual!H:H,L2085)+COUNTIF(View_conceptual!I:I,N2085)</f>
        <v>0</v>
      </c>
      <c r="AQ2085" t="str">
        <f t="shared" si="1018"/>
        <v/>
      </c>
      <c r="AR2085" t="str">
        <f t="shared" si="1019"/>
        <v/>
      </c>
      <c r="AT2085">
        <f>COUNTIF(View_full!G:G,L2085)</f>
        <v>1</v>
      </c>
      <c r="AU2085">
        <f>COUNTIF(View_full!H:H,L2085)+COUNTIF(View_full!I:I,N2085)</f>
        <v>1</v>
      </c>
      <c r="AV2085">
        <f>COUNTIFS(Property_Manual!$A$2:$A$1206,Raw!L2085,Property_Manual!$B$2:$B$1206,Raw!M2085,Property_Manual!$C$2:$C$1206,Raw!N2085,Property_Manual!$D$2:$D$1206,Raw!O2085,Property_Manual!$F$2:$F$1206,"x")</f>
        <v>0</v>
      </c>
      <c r="AW2085" t="str">
        <f t="shared" si="1020"/>
        <v>"Action","Storing","storagePlaceIdentifier","","string",15,"Action to describe store-in or store-out","Short text stating the exact place of storage","false","false","","https://onerecord.iata.org/ns/cargo#Storing","https://onerecord.iata.org/ns/cargo#storagePlaceIdentifier","http://www.w3.org/2001/XMLSchema#string"</v>
      </c>
      <c r="AX2085" t="str">
        <f t="shared" si="1021"/>
        <v/>
      </c>
      <c r="AY2085" t="str">
        <f t="shared" si="1022"/>
        <v/>
      </c>
    </row>
    <row r="2086" spans="1:51" x14ac:dyDescent="0.2">
      <c r="A2086" t="s">
        <v>1255</v>
      </c>
      <c r="B2086" t="s">
        <v>1209</v>
      </c>
      <c r="C2086" t="s">
        <v>1043</v>
      </c>
      <c r="D2086" t="s">
        <v>26</v>
      </c>
      <c r="E2086" t="s">
        <v>49</v>
      </c>
      <c r="F2086" t="s">
        <v>27</v>
      </c>
      <c r="I2086" t="s">
        <v>1044</v>
      </c>
      <c r="J2086" t="s">
        <v>28</v>
      </c>
      <c r="L2086" t="str">
        <f t="shared" si="992"/>
        <v>Storing</v>
      </c>
      <c r="M2086" t="str">
        <f t="shared" si="993"/>
        <v>contactDetails</v>
      </c>
      <c r="N2086" t="str">
        <f t="shared" si="994"/>
        <v>ContactDetail</v>
      </c>
      <c r="O2086" t="str">
        <f t="shared" si="995"/>
        <v/>
      </c>
      <c r="P2086" t="str">
        <f t="shared" si="996"/>
        <v/>
      </c>
      <c r="Q2086" t="str">
        <f t="shared" si="997"/>
        <v>Object</v>
      </c>
      <c r="R2086" t="str">
        <f t="shared" si="998"/>
        <v/>
      </c>
      <c r="S2086" t="str">
        <f t="shared" si="999"/>
        <v/>
      </c>
      <c r="T2086" t="str">
        <f t="shared" si="1000"/>
        <v/>
      </c>
      <c r="U2086" t="str">
        <f t="shared" si="1001"/>
        <v/>
      </c>
      <c r="V2086" t="str">
        <f t="shared" si="1002"/>
        <v/>
      </c>
      <c r="W2086" t="str">
        <f>IF($A2086="Implicit","",COUNTIFS($C$8:C2086,C2086,$A$8:A2086,"Explicit"))</f>
        <v/>
      </c>
      <c r="X2086" t="str">
        <f t="shared" si="1003"/>
        <v/>
      </c>
      <c r="Y2086" t="str">
        <f t="shared" si="1004"/>
        <v/>
      </c>
      <c r="Z2086" t="str">
        <f t="shared" si="1005"/>
        <v/>
      </c>
      <c r="AA2086" t="str">
        <f t="shared" si="1006"/>
        <v/>
      </c>
      <c r="AB2086" t="str">
        <f t="shared" si="1007"/>
        <v/>
      </c>
      <c r="AC2086" t="str">
        <f t="shared" si="1008"/>
        <v/>
      </c>
      <c r="AD2086" t="str">
        <f t="shared" si="1009"/>
        <v/>
      </c>
      <c r="AE2086" t="str">
        <f t="shared" si="1010"/>
        <v/>
      </c>
      <c r="AF2086" t="str">
        <f t="shared" si="1011"/>
        <v/>
      </c>
      <c r="AG2086" t="str">
        <f t="shared" si="1012"/>
        <v>"Action.Storing"</v>
      </c>
      <c r="AH2086" t="str">
        <f t="shared" si="1013"/>
        <v>"contactDetails"</v>
      </c>
      <c r="AI2086" t="str">
        <f t="shared" si="1014"/>
        <v>"Embedded.ContactDetail"</v>
      </c>
      <c r="AJ2086" t="str">
        <f t="shared" si="1015"/>
        <v>""</v>
      </c>
      <c r="AK2086" t="str">
        <f t="shared" si="1016"/>
        <v>"hasMany"</v>
      </c>
      <c r="AL2086" t="str">
        <f t="shared" si="1017"/>
        <v>"Action.Storing","contactDetails","Embedded.ContactDetail","","hasMany"</v>
      </c>
      <c r="AN2086">
        <f>COUNTIF(View_conceptual!G:G,L2086)</f>
        <v>0</v>
      </c>
      <c r="AO2086">
        <f>COUNTIF(View_conceptual!H:H,L2086)+COUNTIF(View_conceptual!I:I,N2086)</f>
        <v>0</v>
      </c>
      <c r="AQ2086" t="str">
        <f t="shared" si="1018"/>
        <v/>
      </c>
      <c r="AR2086" t="str">
        <f t="shared" si="1019"/>
        <v/>
      </c>
      <c r="AT2086">
        <f>COUNTIF(View_full!G:G,L2086)</f>
        <v>1</v>
      </c>
      <c r="AU2086">
        <f>COUNTIF(View_full!H:H,L2086)+COUNTIF(View_full!I:I,N2086)</f>
        <v>1</v>
      </c>
      <c r="AV2086">
        <f>COUNTIFS(Property_Manual!$A$2:$A$1206,Raw!L2086,Property_Manual!$B$2:$B$1206,Raw!M2086,Property_Manual!$C$2:$C$1206,Raw!N2086,Property_Manual!$D$2:$D$1206,Raw!O2086,Property_Manual!$F$2:$F$1206,"x")</f>
        <v>0</v>
      </c>
      <c r="AW2086" t="str">
        <f t="shared" si="1020"/>
        <v/>
      </c>
      <c r="AX2086" t="str">
        <f t="shared" si="1021"/>
        <v/>
      </c>
      <c r="AY2086" t="str">
        <f t="shared" si="1022"/>
        <v/>
      </c>
    </row>
    <row r="2087" spans="1:51" x14ac:dyDescent="0.2">
      <c r="A2087" t="s">
        <v>1255</v>
      </c>
      <c r="B2087" t="s">
        <v>1209</v>
      </c>
      <c r="C2087" t="s">
        <v>1043</v>
      </c>
      <c r="D2087" t="s">
        <v>29</v>
      </c>
      <c r="E2087" t="s">
        <v>1836</v>
      </c>
      <c r="F2087" t="s">
        <v>30</v>
      </c>
      <c r="I2087" t="s">
        <v>1044</v>
      </c>
      <c r="J2087" t="s">
        <v>31</v>
      </c>
      <c r="K2087" t="s">
        <v>1831</v>
      </c>
      <c r="L2087" t="str">
        <f t="shared" si="992"/>
        <v>Storing</v>
      </c>
      <c r="M2087" t="str">
        <f t="shared" si="993"/>
        <v>contactPersons</v>
      </c>
      <c r="N2087" t="str">
        <f t="shared" si="994"/>
        <v>Actor</v>
      </c>
      <c r="O2087" t="str">
        <f t="shared" si="995"/>
        <v/>
      </c>
      <c r="P2087" t="str">
        <f t="shared" si="996"/>
        <v>Person|NonHumanActor</v>
      </c>
      <c r="Q2087" t="str">
        <f t="shared" si="997"/>
        <v>Object</v>
      </c>
      <c r="R2087" t="str">
        <f t="shared" si="998"/>
        <v/>
      </c>
      <c r="S2087" t="str">
        <f t="shared" si="999"/>
        <v/>
      </c>
      <c r="T2087" t="str">
        <f t="shared" si="1000"/>
        <v/>
      </c>
      <c r="U2087" t="str">
        <f t="shared" si="1001"/>
        <v/>
      </c>
      <c r="V2087" t="str">
        <f t="shared" si="1002"/>
        <v/>
      </c>
      <c r="W2087" t="str">
        <f>IF($A2087="Implicit","",COUNTIFS($C$8:C2087,C2087,$A$8:A2087,"Explicit"))</f>
        <v/>
      </c>
      <c r="X2087" t="str">
        <f t="shared" si="1003"/>
        <v/>
      </c>
      <c r="Y2087" t="str">
        <f t="shared" si="1004"/>
        <v/>
      </c>
      <c r="Z2087" t="str">
        <f t="shared" si="1005"/>
        <v/>
      </c>
      <c r="AA2087" t="str">
        <f t="shared" si="1006"/>
        <v/>
      </c>
      <c r="AB2087" t="str">
        <f t="shared" si="1007"/>
        <v/>
      </c>
      <c r="AC2087" t="str">
        <f t="shared" si="1008"/>
        <v/>
      </c>
      <c r="AD2087" t="str">
        <f t="shared" si="1009"/>
        <v/>
      </c>
      <c r="AE2087" t="str">
        <f t="shared" si="1010"/>
        <v/>
      </c>
      <c r="AF2087" t="str">
        <f t="shared" si="1011"/>
        <v/>
      </c>
      <c r="AG2087" t="str">
        <f t="shared" si="1012"/>
        <v>"Action.Storing"</v>
      </c>
      <c r="AH2087" t="str">
        <f t="shared" si="1013"/>
        <v>"contactPersons"</v>
      </c>
      <c r="AI2087" t="str">
        <f t="shared" si="1014"/>
        <v>"Agent.Actor"</v>
      </c>
      <c r="AJ2087" t="str">
        <f t="shared" si="1015"/>
        <v>""</v>
      </c>
      <c r="AK2087" t="str">
        <f t="shared" si="1016"/>
        <v>"hasMany"</v>
      </c>
      <c r="AL2087" t="str">
        <f t="shared" si="1017"/>
        <v>"Action.Storing","contactPersons","Agent.Actor","","hasMany"</v>
      </c>
      <c r="AN2087">
        <f>COUNTIF(View_conceptual!G:G,L2087)</f>
        <v>0</v>
      </c>
      <c r="AO2087">
        <f>COUNTIF(View_conceptual!H:H,L2087)+COUNTIF(View_conceptual!I:I,N2087)</f>
        <v>0</v>
      </c>
      <c r="AQ2087" t="str">
        <f t="shared" si="1018"/>
        <v/>
      </c>
      <c r="AR2087" t="str">
        <f t="shared" si="1019"/>
        <v/>
      </c>
      <c r="AT2087">
        <f>COUNTIF(View_full!G:G,L2087)</f>
        <v>1</v>
      </c>
      <c r="AU2087">
        <f>COUNTIF(View_full!H:H,L2087)+COUNTIF(View_full!I:I,N2087)</f>
        <v>1</v>
      </c>
      <c r="AV2087">
        <f>COUNTIFS(Property_Manual!$A$2:$A$1206,Raw!L2087,Property_Manual!$B$2:$B$1206,Raw!M2087,Property_Manual!$C$2:$C$1206,Raw!N2087,Property_Manual!$D$2:$D$1206,Raw!O2087,Property_Manual!$F$2:$F$1206,"x")</f>
        <v>0</v>
      </c>
      <c r="AW2087" t="str">
        <f t="shared" si="1020"/>
        <v/>
      </c>
      <c r="AX2087" t="str">
        <f t="shared" si="1021"/>
        <v/>
      </c>
      <c r="AY2087" t="str">
        <f t="shared" si="1022"/>
        <v/>
      </c>
    </row>
    <row r="2088" spans="1:51" x14ac:dyDescent="0.2">
      <c r="A2088" t="s">
        <v>1255</v>
      </c>
      <c r="B2088" t="s">
        <v>1209</v>
      </c>
      <c r="C2088" t="s">
        <v>1043</v>
      </c>
      <c r="D2088" t="s">
        <v>29</v>
      </c>
      <c r="E2088" t="s">
        <v>1836</v>
      </c>
      <c r="F2088" t="s">
        <v>390</v>
      </c>
      <c r="I2088" t="s">
        <v>1044</v>
      </c>
      <c r="J2088" t="s">
        <v>31</v>
      </c>
      <c r="L2088" t="str">
        <f t="shared" si="992"/>
        <v>Storing</v>
      </c>
      <c r="M2088" t="str">
        <f t="shared" si="993"/>
        <v>contactPersons</v>
      </c>
      <c r="N2088" t="str">
        <f t="shared" si="994"/>
        <v>Person</v>
      </c>
      <c r="O2088" t="str">
        <f t="shared" si="995"/>
        <v/>
      </c>
      <c r="P2088" t="str">
        <f t="shared" si="996"/>
        <v/>
      </c>
      <c r="Q2088" t="str">
        <f t="shared" si="997"/>
        <v>Object</v>
      </c>
      <c r="R2088" t="str">
        <f t="shared" si="998"/>
        <v/>
      </c>
      <c r="S2088" t="str">
        <f t="shared" si="999"/>
        <v/>
      </c>
      <c r="T2088" t="str">
        <f t="shared" si="1000"/>
        <v/>
      </c>
      <c r="U2088" t="str">
        <f t="shared" si="1001"/>
        <v/>
      </c>
      <c r="V2088" t="str">
        <f t="shared" si="1002"/>
        <v/>
      </c>
      <c r="W2088" t="str">
        <f>IF($A2088="Implicit","",COUNTIFS($C$8:C2088,C2088,$A$8:A2088,"Explicit"))</f>
        <v/>
      </c>
      <c r="X2088" t="str">
        <f t="shared" si="1003"/>
        <v/>
      </c>
      <c r="Y2088" t="str">
        <f t="shared" si="1004"/>
        <v/>
      </c>
      <c r="Z2088" t="str">
        <f t="shared" si="1005"/>
        <v/>
      </c>
      <c r="AA2088" t="str">
        <f t="shared" si="1006"/>
        <v/>
      </c>
      <c r="AB2088" t="str">
        <f t="shared" si="1007"/>
        <v/>
      </c>
      <c r="AC2088" t="str">
        <f t="shared" si="1008"/>
        <v/>
      </c>
      <c r="AD2088" t="str">
        <f t="shared" si="1009"/>
        <v/>
      </c>
      <c r="AE2088" t="str">
        <f t="shared" si="1010"/>
        <v/>
      </c>
      <c r="AF2088" t="str">
        <f t="shared" si="1011"/>
        <v/>
      </c>
      <c r="AG2088" t="str">
        <f t="shared" si="1012"/>
        <v>"Action.Storing"</v>
      </c>
      <c r="AH2088" t="str">
        <f t="shared" si="1013"/>
        <v>"contactPersons"</v>
      </c>
      <c r="AI2088" t="str">
        <f t="shared" si="1014"/>
        <v>"Agent.Person"</v>
      </c>
      <c r="AJ2088" t="str">
        <f t="shared" si="1015"/>
        <v>""</v>
      </c>
      <c r="AK2088" t="str">
        <f t="shared" si="1016"/>
        <v>"hasMany"</v>
      </c>
      <c r="AL2088" t="str">
        <f t="shared" si="1017"/>
        <v>"Action.Storing","contactPersons","Agent.Person","","hasMany"</v>
      </c>
      <c r="AN2088">
        <f>COUNTIF(View_conceptual!G:G,L2088)</f>
        <v>0</v>
      </c>
      <c r="AO2088">
        <f>COUNTIF(View_conceptual!H:H,L2088)+COUNTIF(View_conceptual!I:I,N2088)</f>
        <v>0</v>
      </c>
      <c r="AQ2088" t="str">
        <f t="shared" si="1018"/>
        <v/>
      </c>
      <c r="AR2088" t="str">
        <f t="shared" si="1019"/>
        <v/>
      </c>
      <c r="AT2088">
        <f>COUNTIF(View_full!G:G,L2088)</f>
        <v>1</v>
      </c>
      <c r="AU2088">
        <f>COUNTIF(View_full!H:H,L2088)+COUNTIF(View_full!I:I,N2088)</f>
        <v>1</v>
      </c>
      <c r="AV2088">
        <f>COUNTIFS(Property_Manual!$A$2:$A$1206,Raw!L2088,Property_Manual!$B$2:$B$1206,Raw!M2088,Property_Manual!$C$2:$C$1206,Raw!N2088,Property_Manual!$D$2:$D$1206,Raw!O2088,Property_Manual!$F$2:$F$1206,"x")</f>
        <v>0</v>
      </c>
      <c r="AW2088" t="str">
        <f t="shared" si="1020"/>
        <v/>
      </c>
      <c r="AX2088" t="str">
        <f t="shared" si="1021"/>
        <v/>
      </c>
      <c r="AY2088" t="str">
        <f t="shared" si="1022"/>
        <v/>
      </c>
    </row>
    <row r="2089" spans="1:51" x14ac:dyDescent="0.2">
      <c r="A2089" t="s">
        <v>1255</v>
      </c>
      <c r="B2089" t="s">
        <v>1209</v>
      </c>
      <c r="C2089" t="s">
        <v>1043</v>
      </c>
      <c r="D2089" t="s">
        <v>29</v>
      </c>
      <c r="E2089" t="s">
        <v>1836</v>
      </c>
      <c r="F2089" t="s">
        <v>1130</v>
      </c>
      <c r="I2089" t="s">
        <v>1044</v>
      </c>
      <c r="J2089" t="s">
        <v>31</v>
      </c>
      <c r="L2089" t="str">
        <f t="shared" si="992"/>
        <v>Storing</v>
      </c>
      <c r="M2089" t="str">
        <f t="shared" si="993"/>
        <v>contactPersons</v>
      </c>
      <c r="N2089" t="str">
        <f t="shared" si="994"/>
        <v>NonHumanActor</v>
      </c>
      <c r="O2089" t="str">
        <f t="shared" si="995"/>
        <v/>
      </c>
      <c r="P2089" t="str">
        <f t="shared" si="996"/>
        <v/>
      </c>
      <c r="Q2089" t="str">
        <f t="shared" si="997"/>
        <v>Object</v>
      </c>
      <c r="R2089" t="str">
        <f t="shared" si="998"/>
        <v/>
      </c>
      <c r="S2089" t="str">
        <f t="shared" si="999"/>
        <v/>
      </c>
      <c r="T2089" t="str">
        <f t="shared" si="1000"/>
        <v/>
      </c>
      <c r="U2089" t="str">
        <f t="shared" si="1001"/>
        <v/>
      </c>
      <c r="V2089" t="str">
        <f t="shared" si="1002"/>
        <v/>
      </c>
      <c r="W2089" t="str">
        <f>IF($A2089="Implicit","",COUNTIFS($C$8:C2089,C2089,$A$8:A2089,"Explicit"))</f>
        <v/>
      </c>
      <c r="X2089" t="str">
        <f t="shared" si="1003"/>
        <v/>
      </c>
      <c r="Y2089" t="str">
        <f t="shared" si="1004"/>
        <v/>
      </c>
      <c r="Z2089" t="str">
        <f t="shared" si="1005"/>
        <v/>
      </c>
      <c r="AA2089" t="str">
        <f t="shared" si="1006"/>
        <v/>
      </c>
      <c r="AB2089" t="str">
        <f t="shared" si="1007"/>
        <v/>
      </c>
      <c r="AC2089" t="str">
        <f t="shared" si="1008"/>
        <v/>
      </c>
      <c r="AD2089" t="str">
        <f t="shared" si="1009"/>
        <v/>
      </c>
      <c r="AE2089" t="str">
        <f t="shared" si="1010"/>
        <v/>
      </c>
      <c r="AF2089" t="str">
        <f t="shared" si="1011"/>
        <v/>
      </c>
      <c r="AG2089" t="str">
        <f t="shared" si="1012"/>
        <v>"Action.Storing"</v>
      </c>
      <c r="AH2089" t="str">
        <f t="shared" si="1013"/>
        <v>"contactPersons"</v>
      </c>
      <c r="AI2089" t="str">
        <f t="shared" si="1014"/>
        <v>"Agent.NonHumanActor"</v>
      </c>
      <c r="AJ2089" t="str">
        <f t="shared" si="1015"/>
        <v>""</v>
      </c>
      <c r="AK2089" t="str">
        <f t="shared" si="1016"/>
        <v>"hasMany"</v>
      </c>
      <c r="AL2089" t="str">
        <f t="shared" si="1017"/>
        <v>"Action.Storing","contactPersons","Agent.NonHumanActor","","hasMany"</v>
      </c>
      <c r="AN2089">
        <f>COUNTIF(View_conceptual!G:G,L2089)</f>
        <v>0</v>
      </c>
      <c r="AO2089">
        <f>COUNTIF(View_conceptual!H:H,L2089)+COUNTIF(View_conceptual!I:I,N2089)</f>
        <v>0</v>
      </c>
      <c r="AQ2089" t="str">
        <f t="shared" si="1018"/>
        <v/>
      </c>
      <c r="AR2089" t="str">
        <f t="shared" si="1019"/>
        <v/>
      </c>
      <c r="AT2089">
        <f>COUNTIF(View_full!G:G,L2089)</f>
        <v>1</v>
      </c>
      <c r="AU2089">
        <f>COUNTIF(View_full!H:H,L2089)+COUNTIF(View_full!I:I,N2089)</f>
        <v>1</v>
      </c>
      <c r="AV2089">
        <f>COUNTIFS(Property_Manual!$A$2:$A$1206,Raw!L2089,Property_Manual!$B$2:$B$1206,Raw!M2089,Property_Manual!$C$2:$C$1206,Raw!N2089,Property_Manual!$D$2:$D$1206,Raw!O2089,Property_Manual!$F$2:$F$1206,"x")</f>
        <v>0</v>
      </c>
      <c r="AW2089" t="str">
        <f t="shared" si="1020"/>
        <v/>
      </c>
      <c r="AX2089" t="str">
        <f t="shared" si="1021"/>
        <v/>
      </c>
      <c r="AY2089" t="str">
        <f t="shared" si="1022"/>
        <v/>
      </c>
    </row>
    <row r="2090" spans="1:51" x14ac:dyDescent="0.2">
      <c r="A2090" t="s">
        <v>1255</v>
      </c>
      <c r="B2090" t="s">
        <v>1209</v>
      </c>
      <c r="C2090" t="s">
        <v>1043</v>
      </c>
      <c r="D2090" t="s">
        <v>145</v>
      </c>
      <c r="E2090" t="s">
        <v>49</v>
      </c>
      <c r="F2090" t="s">
        <v>146</v>
      </c>
      <c r="I2090" t="s">
        <v>1044</v>
      </c>
      <c r="J2090" t="s">
        <v>147</v>
      </c>
      <c r="L2090" t="str">
        <f t="shared" si="992"/>
        <v>Storing</v>
      </c>
      <c r="M2090" t="str">
        <f t="shared" si="993"/>
        <v>otherIdentifiers</v>
      </c>
      <c r="N2090" t="str">
        <f t="shared" si="994"/>
        <v>OtherIdentifier</v>
      </c>
      <c r="O2090" t="str">
        <f t="shared" si="995"/>
        <v/>
      </c>
      <c r="P2090" t="str">
        <f t="shared" si="996"/>
        <v/>
      </c>
      <c r="Q2090" t="str">
        <f t="shared" si="997"/>
        <v>Object</v>
      </c>
      <c r="R2090" t="str">
        <f t="shared" si="998"/>
        <v/>
      </c>
      <c r="S2090" t="str">
        <f t="shared" si="999"/>
        <v/>
      </c>
      <c r="T2090" t="str">
        <f t="shared" si="1000"/>
        <v/>
      </c>
      <c r="U2090" t="str">
        <f t="shared" si="1001"/>
        <v/>
      </c>
      <c r="V2090" t="str">
        <f t="shared" si="1002"/>
        <v/>
      </c>
      <c r="W2090" t="str">
        <f>IF($A2090="Implicit","",COUNTIFS($C$8:C2090,C2090,$A$8:A2090,"Explicit"))</f>
        <v/>
      </c>
      <c r="X2090" t="str">
        <f t="shared" si="1003"/>
        <v/>
      </c>
      <c r="Y2090" t="str">
        <f t="shared" si="1004"/>
        <v/>
      </c>
      <c r="Z2090" t="str">
        <f t="shared" si="1005"/>
        <v/>
      </c>
      <c r="AA2090" t="str">
        <f t="shared" si="1006"/>
        <v/>
      </c>
      <c r="AB2090" t="str">
        <f t="shared" si="1007"/>
        <v/>
      </c>
      <c r="AC2090" t="str">
        <f t="shared" si="1008"/>
        <v/>
      </c>
      <c r="AD2090" t="str">
        <f t="shared" si="1009"/>
        <v/>
      </c>
      <c r="AE2090" t="str">
        <f t="shared" si="1010"/>
        <v/>
      </c>
      <c r="AF2090" t="str">
        <f t="shared" si="1011"/>
        <v/>
      </c>
      <c r="AG2090" t="str">
        <f t="shared" si="1012"/>
        <v>"Action.Storing"</v>
      </c>
      <c r="AH2090" t="str">
        <f t="shared" si="1013"/>
        <v>"otherIdentifiers"</v>
      </c>
      <c r="AI2090" t="str">
        <f t="shared" si="1014"/>
        <v>"Embedded.OtherIdentifier"</v>
      </c>
      <c r="AJ2090" t="str">
        <f t="shared" si="1015"/>
        <v>""</v>
      </c>
      <c r="AK2090" t="str">
        <f t="shared" si="1016"/>
        <v>"hasMany"</v>
      </c>
      <c r="AL2090" t="str">
        <f t="shared" si="1017"/>
        <v>"Action.Storing","otherIdentifiers","Embedded.OtherIdentifier","","hasMany"</v>
      </c>
      <c r="AN2090">
        <f>COUNTIF(View_conceptual!G:G,L2090)</f>
        <v>0</v>
      </c>
      <c r="AO2090">
        <f>COUNTIF(View_conceptual!H:H,L2090)+COUNTIF(View_conceptual!I:I,N2090)</f>
        <v>0</v>
      </c>
      <c r="AQ2090" t="str">
        <f t="shared" si="1018"/>
        <v/>
      </c>
      <c r="AR2090" t="str">
        <f t="shared" si="1019"/>
        <v/>
      </c>
      <c r="AT2090">
        <f>COUNTIF(View_full!G:G,L2090)</f>
        <v>1</v>
      </c>
      <c r="AU2090">
        <f>COUNTIF(View_full!H:H,L2090)+COUNTIF(View_full!I:I,N2090)</f>
        <v>1</v>
      </c>
      <c r="AV2090">
        <f>COUNTIFS(Property_Manual!$A$2:$A$1206,Raw!L2090,Property_Manual!$B$2:$B$1206,Raw!M2090,Property_Manual!$C$2:$C$1206,Raw!N2090,Property_Manual!$D$2:$D$1206,Raw!O2090,Property_Manual!$F$2:$F$1206,"x")</f>
        <v>0</v>
      </c>
      <c r="AW2090" t="str">
        <f t="shared" si="1020"/>
        <v/>
      </c>
      <c r="AX2090" t="str">
        <f t="shared" si="1021"/>
        <v/>
      </c>
      <c r="AY2090" t="str">
        <f t="shared" si="1022"/>
        <v/>
      </c>
    </row>
    <row r="2091" spans="1:51" x14ac:dyDescent="0.2">
      <c r="A2091" t="s">
        <v>1255</v>
      </c>
      <c r="B2091" t="s">
        <v>1209</v>
      </c>
      <c r="C2091" t="s">
        <v>1043</v>
      </c>
      <c r="D2091" t="s">
        <v>40</v>
      </c>
      <c r="E2091" t="s">
        <v>1212</v>
      </c>
      <c r="F2091" t="s">
        <v>41</v>
      </c>
      <c r="I2091" t="s">
        <v>1044</v>
      </c>
      <c r="J2091" t="s">
        <v>42</v>
      </c>
      <c r="L2091" t="str">
        <f t="shared" si="992"/>
        <v>Storing</v>
      </c>
      <c r="M2091" t="str">
        <f t="shared" si="993"/>
        <v>events</v>
      </c>
      <c r="N2091" t="str">
        <f t="shared" si="994"/>
        <v>LogisticsEvent</v>
      </c>
      <c r="O2091" t="str">
        <f t="shared" si="995"/>
        <v/>
      </c>
      <c r="P2091" t="str">
        <f t="shared" si="996"/>
        <v/>
      </c>
      <c r="Q2091" t="str">
        <f t="shared" si="997"/>
        <v>Object</v>
      </c>
      <c r="R2091" t="str">
        <f t="shared" si="998"/>
        <v/>
      </c>
      <c r="S2091" t="str">
        <f t="shared" si="999"/>
        <v/>
      </c>
      <c r="T2091" t="str">
        <f t="shared" si="1000"/>
        <v/>
      </c>
      <c r="U2091" t="str">
        <f t="shared" si="1001"/>
        <v/>
      </c>
      <c r="V2091" t="str">
        <f t="shared" si="1002"/>
        <v/>
      </c>
      <c r="W2091" t="str">
        <f>IF($A2091="Implicit","",COUNTIFS($C$8:C2091,C2091,$A$8:A2091,"Explicit"))</f>
        <v/>
      </c>
      <c r="X2091" t="str">
        <f t="shared" si="1003"/>
        <v/>
      </c>
      <c r="Y2091" t="str">
        <f t="shared" si="1004"/>
        <v/>
      </c>
      <c r="Z2091" t="str">
        <f t="shared" si="1005"/>
        <v/>
      </c>
      <c r="AA2091" t="str">
        <f t="shared" si="1006"/>
        <v/>
      </c>
      <c r="AB2091" t="str">
        <f t="shared" si="1007"/>
        <v/>
      </c>
      <c r="AC2091" t="str">
        <f t="shared" si="1008"/>
        <v/>
      </c>
      <c r="AD2091" t="str">
        <f t="shared" si="1009"/>
        <v/>
      </c>
      <c r="AE2091" t="str">
        <f t="shared" si="1010"/>
        <v/>
      </c>
      <c r="AF2091" t="str">
        <f t="shared" si="1011"/>
        <v/>
      </c>
      <c r="AG2091" t="str">
        <f t="shared" si="1012"/>
        <v>"Action.Storing"</v>
      </c>
      <c r="AH2091" t="str">
        <f t="shared" si="1013"/>
        <v>"events"</v>
      </c>
      <c r="AI2091" t="str">
        <f t="shared" si="1014"/>
        <v>"Event.LogisticsEvent"</v>
      </c>
      <c r="AJ2091" t="str">
        <f t="shared" si="1015"/>
        <v>""</v>
      </c>
      <c r="AK2091" t="str">
        <f t="shared" si="1016"/>
        <v>"hasMany"</v>
      </c>
      <c r="AL2091" t="str">
        <f t="shared" si="1017"/>
        <v>"Action.Storing","events","Event.LogisticsEvent","","hasMany"</v>
      </c>
      <c r="AN2091">
        <f>COUNTIF(View_conceptual!G:G,L2091)</f>
        <v>0</v>
      </c>
      <c r="AO2091">
        <f>COUNTIF(View_conceptual!H:H,L2091)+COUNTIF(View_conceptual!I:I,N2091)</f>
        <v>0</v>
      </c>
      <c r="AQ2091" t="str">
        <f t="shared" si="1018"/>
        <v/>
      </c>
      <c r="AR2091" t="str">
        <f t="shared" si="1019"/>
        <v/>
      </c>
      <c r="AT2091">
        <f>COUNTIF(View_full!G:G,L2091)</f>
        <v>1</v>
      </c>
      <c r="AU2091">
        <f>COUNTIF(View_full!H:H,L2091)+COUNTIF(View_full!I:I,N2091)</f>
        <v>1</v>
      </c>
      <c r="AV2091">
        <f>COUNTIFS(Property_Manual!$A$2:$A$1206,Raw!L2091,Property_Manual!$B$2:$B$1206,Raw!M2091,Property_Manual!$C$2:$C$1206,Raw!N2091,Property_Manual!$D$2:$D$1206,Raw!O2091,Property_Manual!$F$2:$F$1206,"x")</f>
        <v>0</v>
      </c>
      <c r="AW2091" t="str">
        <f t="shared" si="1020"/>
        <v/>
      </c>
      <c r="AX2091" t="str">
        <f t="shared" si="1021"/>
        <v/>
      </c>
      <c r="AY2091" t="str">
        <f t="shared" si="1022"/>
        <v/>
      </c>
    </row>
    <row r="2092" spans="1:51" x14ac:dyDescent="0.2">
      <c r="A2092" t="s">
        <v>1254</v>
      </c>
      <c r="B2092" t="s">
        <v>3</v>
      </c>
      <c r="C2092" t="s">
        <v>1048</v>
      </c>
      <c r="D2092" t="s">
        <v>5</v>
      </c>
      <c r="F2092" t="s">
        <v>6</v>
      </c>
      <c r="G2092">
        <v>1</v>
      </c>
      <c r="I2092" t="s">
        <v>1052</v>
      </c>
      <c r="J2092" t="s">
        <v>8</v>
      </c>
      <c r="L2092" t="str">
        <f t="shared" si="992"/>
        <v>StoringType</v>
      </c>
      <c r="M2092" t="str">
        <f t="shared" si="993"/>
        <v>code</v>
      </c>
      <c r="N2092" t="str">
        <f t="shared" si="994"/>
        <v>string</v>
      </c>
      <c r="O2092" t="str">
        <f t="shared" si="995"/>
        <v/>
      </c>
      <c r="P2092" t="str">
        <f t="shared" si="996"/>
        <v/>
      </c>
      <c r="Q2092" t="str">
        <f t="shared" si="997"/>
        <v>Object</v>
      </c>
      <c r="R2092" t="str">
        <f t="shared" si="998"/>
        <v>"Enum"</v>
      </c>
      <c r="S2092" t="str">
        <f t="shared" si="999"/>
        <v>"StoringType"</v>
      </c>
      <c r="T2092" t="str">
        <f t="shared" si="1000"/>
        <v>"code"</v>
      </c>
      <c r="U2092" t="str">
        <f t="shared" si="1001"/>
        <v>""</v>
      </c>
      <c r="V2092" t="str">
        <f t="shared" si="1002"/>
        <v>"string"</v>
      </c>
      <c r="W2092">
        <f>IF($A2092="Implicit","",COUNTIFS($C$8:C2092,C2092,$A$8:A2092,"Explicit"))</f>
        <v>1</v>
      </c>
      <c r="X2092" t="str">
        <f t="shared" si="1003"/>
        <v>"Restricted code list for Storing subtypes"</v>
      </c>
      <c r="Y2092" t="str">
        <f t="shared" si="1004"/>
        <v>"Code or short version of a code; for example "CH" for Switzerland when referring to the UN/LOCODE code list"</v>
      </c>
      <c r="Z2092" t="str">
        <f t="shared" si="1005"/>
        <v>"false"</v>
      </c>
      <c r="AA2092" t="str">
        <f t="shared" si="1006"/>
        <v>"false"</v>
      </c>
      <c r="AB2092" t="str">
        <f t="shared" si="1007"/>
        <v>""</v>
      </c>
      <c r="AC2092" t="str">
        <f t="shared" si="1008"/>
        <v>"https://onerecord.iata.org/ns/cargo#StoringType"</v>
      </c>
      <c r="AD2092" t="str">
        <f t="shared" si="1009"/>
        <v>"https://onerecord.iata.org/ns/cargo#code"</v>
      </c>
      <c r="AE2092" t="str">
        <f t="shared" si="1010"/>
        <v>"http://www.w3.org/2001/XMLSchema#string"</v>
      </c>
      <c r="AF2092" t="str">
        <f t="shared" si="1011"/>
        <v>"Enum","StoringType","code","","string",1,"Restricted code list for Storing subtypes","Code or short version of a code; for example "CH" for Switzerland when referring to the UN/LOCODE code list","false","false","","https://onerecord.iata.org/ns/cargo#StoringType","https://onerecord.iata.org/ns/cargo#code","http://www.w3.org/2001/XMLSchema#string"</v>
      </c>
      <c r="AG2092" t="str">
        <f t="shared" si="1012"/>
        <v>"Enum.StoringType"</v>
      </c>
      <c r="AH2092" t="str">
        <f t="shared" si="1013"/>
        <v>"code"</v>
      </c>
      <c r="AI2092" t="str">
        <f t="shared" si="1014"/>
        <v>".string"</v>
      </c>
      <c r="AJ2092" t="str">
        <f t="shared" si="1015"/>
        <v>""</v>
      </c>
      <c r="AK2092" t="str">
        <f t="shared" si="1016"/>
        <v>"hasOne"</v>
      </c>
      <c r="AL2092" t="str">
        <f t="shared" si="1017"/>
        <v>"Enum.StoringType","code",".string","","hasOne"</v>
      </c>
      <c r="AN2092">
        <f>COUNTIF(View_conceptual!G:G,L2092)</f>
        <v>0</v>
      </c>
      <c r="AO2092">
        <f>COUNTIF(View_conceptual!H:H,L2092)+COUNTIF(View_conceptual!I:I,N2092)</f>
        <v>0</v>
      </c>
      <c r="AQ2092" t="str">
        <f t="shared" si="1018"/>
        <v/>
      </c>
      <c r="AR2092" t="str">
        <f t="shared" si="1019"/>
        <v/>
      </c>
      <c r="AT2092">
        <f>COUNTIF(View_full!G:G,L2092)</f>
        <v>0</v>
      </c>
      <c r="AU2092">
        <f>COUNTIF(View_full!H:H,L2092)+COUNTIF(View_full!I:I,N2092)</f>
        <v>0</v>
      </c>
      <c r="AV2092">
        <f>COUNTIFS(Property_Manual!$A$2:$A$1206,Raw!L2092,Property_Manual!$B$2:$B$1206,Raw!M2092,Property_Manual!$C$2:$C$1206,Raw!N2092,Property_Manual!$D$2:$D$1206,Raw!O2092,Property_Manual!$F$2:$F$1206,"x")</f>
        <v>0</v>
      </c>
      <c r="AW2092" t="str">
        <f t="shared" si="1020"/>
        <v/>
      </c>
      <c r="AX2092" t="str">
        <f t="shared" si="1021"/>
        <v/>
      </c>
      <c r="AY2092" t="str">
        <f t="shared" si="1022"/>
        <v/>
      </c>
    </row>
    <row r="2093" spans="1:51" x14ac:dyDescent="0.2">
      <c r="A2093" t="s">
        <v>1254</v>
      </c>
      <c r="B2093" t="s">
        <v>3</v>
      </c>
      <c r="C2093" t="s">
        <v>1048</v>
      </c>
      <c r="D2093" t="s">
        <v>9</v>
      </c>
      <c r="F2093" t="s">
        <v>6</v>
      </c>
      <c r="G2093">
        <v>1</v>
      </c>
      <c r="I2093" t="s">
        <v>1052</v>
      </c>
      <c r="J2093" t="s">
        <v>10</v>
      </c>
      <c r="L2093" t="str">
        <f t="shared" si="992"/>
        <v>StoringType</v>
      </c>
      <c r="M2093" t="str">
        <f t="shared" si="993"/>
        <v>codeDescription</v>
      </c>
      <c r="N2093" t="str">
        <f t="shared" si="994"/>
        <v>string</v>
      </c>
      <c r="O2093" t="str">
        <f t="shared" si="995"/>
        <v/>
      </c>
      <c r="P2093" t="str">
        <f t="shared" si="996"/>
        <v/>
      </c>
      <c r="Q2093" t="str">
        <f t="shared" si="997"/>
        <v>Object</v>
      </c>
      <c r="R2093" t="str">
        <f t="shared" si="998"/>
        <v>"Enum"</v>
      </c>
      <c r="S2093" t="str">
        <f t="shared" si="999"/>
        <v>"StoringType"</v>
      </c>
      <c r="T2093" t="str">
        <f t="shared" si="1000"/>
        <v>"codeDescription"</v>
      </c>
      <c r="U2093" t="str">
        <f t="shared" si="1001"/>
        <v>""</v>
      </c>
      <c r="V2093" t="str">
        <f t="shared" si="1002"/>
        <v>"string"</v>
      </c>
      <c r="W2093">
        <f>IF($A2093="Implicit","",COUNTIFS($C$8:C2093,C2093,$A$8:A2093,"Explicit"))</f>
        <v>2</v>
      </c>
      <c r="X2093" t="str">
        <f t="shared" si="1003"/>
        <v>"Restricted code list for Storing subtypes"</v>
      </c>
      <c r="Y2093" t="str">
        <f t="shared" si="1004"/>
        <v>"Description or long version of the code; for example "Switzerland" for Switzerland when referring to the UN/LOCODE code list"</v>
      </c>
      <c r="Z2093" t="str">
        <f t="shared" si="1005"/>
        <v>"false"</v>
      </c>
      <c r="AA2093" t="str">
        <f t="shared" si="1006"/>
        <v>"false"</v>
      </c>
      <c r="AB2093" t="str">
        <f t="shared" si="1007"/>
        <v>""</v>
      </c>
      <c r="AC2093" t="str">
        <f t="shared" si="1008"/>
        <v>"https://onerecord.iata.org/ns/cargo#StoringType"</v>
      </c>
      <c r="AD2093" t="str">
        <f t="shared" si="1009"/>
        <v>"https://onerecord.iata.org/ns/cargo#codeDescription"</v>
      </c>
      <c r="AE2093" t="str">
        <f t="shared" si="1010"/>
        <v>"http://www.w3.org/2001/XMLSchema#string"</v>
      </c>
      <c r="AF2093" t="str">
        <f t="shared" si="1011"/>
        <v>"Enum","StoringType","codeDescription","","string",2,"Restricted code list for Storing subtypes","Description or long version of the code; for example "Switzerland" for Switzerland when referring to the UN/LOCODE code list","false","false","","https://onerecord.iata.org/ns/cargo#StoringType","https://onerecord.iata.org/ns/cargo#codeDescription","http://www.w3.org/2001/XMLSchema#string"</v>
      </c>
      <c r="AG2093" t="str">
        <f t="shared" si="1012"/>
        <v>"Enum.StoringType"</v>
      </c>
      <c r="AH2093" t="str">
        <f t="shared" si="1013"/>
        <v>"codeDescription"</v>
      </c>
      <c r="AI2093" t="str">
        <f t="shared" si="1014"/>
        <v>".string"</v>
      </c>
      <c r="AJ2093" t="str">
        <f t="shared" si="1015"/>
        <v>""</v>
      </c>
      <c r="AK2093" t="str">
        <f t="shared" si="1016"/>
        <v>"hasOne"</v>
      </c>
      <c r="AL2093" t="str">
        <f t="shared" si="1017"/>
        <v>"Enum.StoringType","codeDescription",".string","","hasOne"</v>
      </c>
      <c r="AN2093">
        <f>COUNTIF(View_conceptual!G:G,L2093)</f>
        <v>0</v>
      </c>
      <c r="AO2093">
        <f>COUNTIF(View_conceptual!H:H,L2093)+COUNTIF(View_conceptual!I:I,N2093)</f>
        <v>0</v>
      </c>
      <c r="AQ2093" t="str">
        <f t="shared" si="1018"/>
        <v/>
      </c>
      <c r="AR2093" t="str">
        <f t="shared" si="1019"/>
        <v/>
      </c>
      <c r="AT2093">
        <f>COUNTIF(View_full!G:G,L2093)</f>
        <v>0</v>
      </c>
      <c r="AU2093">
        <f>COUNTIF(View_full!H:H,L2093)+COUNTIF(View_full!I:I,N2093)</f>
        <v>0</v>
      </c>
      <c r="AV2093">
        <f>COUNTIFS(Property_Manual!$A$2:$A$1206,Raw!L2093,Property_Manual!$B$2:$B$1206,Raw!M2093,Property_Manual!$C$2:$C$1206,Raw!N2093,Property_Manual!$D$2:$D$1206,Raw!O2093,Property_Manual!$F$2:$F$1206,"x")</f>
        <v>0</v>
      </c>
      <c r="AW2093" t="str">
        <f t="shared" si="1020"/>
        <v/>
      </c>
      <c r="AX2093" t="str">
        <f t="shared" si="1021"/>
        <v/>
      </c>
      <c r="AY2093" t="str">
        <f t="shared" si="1022"/>
        <v/>
      </c>
    </row>
    <row r="2094" spans="1:51" x14ac:dyDescent="0.2">
      <c r="A2094" t="s">
        <v>1254</v>
      </c>
      <c r="B2094" t="s">
        <v>3</v>
      </c>
      <c r="C2094" t="s">
        <v>1048</v>
      </c>
      <c r="D2094" t="s">
        <v>11</v>
      </c>
      <c r="F2094" t="s">
        <v>12</v>
      </c>
      <c r="G2094">
        <v>1</v>
      </c>
      <c r="I2094" t="s">
        <v>1052</v>
      </c>
      <c r="J2094" t="s">
        <v>13</v>
      </c>
      <c r="L2094" t="str">
        <f t="shared" si="992"/>
        <v>StoringType</v>
      </c>
      <c r="M2094" t="str">
        <f t="shared" si="993"/>
        <v>codeLevel</v>
      </c>
      <c r="N2094" t="str">
        <f t="shared" si="994"/>
        <v>integer</v>
      </c>
      <c r="O2094" t="str">
        <f t="shared" si="995"/>
        <v/>
      </c>
      <c r="P2094" t="str">
        <f t="shared" si="996"/>
        <v/>
      </c>
      <c r="Q2094" t="str">
        <f t="shared" si="997"/>
        <v>Object</v>
      </c>
      <c r="R2094" t="str">
        <f t="shared" si="998"/>
        <v>"Enum"</v>
      </c>
      <c r="S2094" t="str">
        <f t="shared" si="999"/>
        <v>"StoringType"</v>
      </c>
      <c r="T2094" t="str">
        <f t="shared" si="1000"/>
        <v>"codeLevel"</v>
      </c>
      <c r="U2094" t="str">
        <f t="shared" si="1001"/>
        <v>""</v>
      </c>
      <c r="V2094" t="str">
        <f t="shared" si="1002"/>
        <v>"integer"</v>
      </c>
      <c r="W2094">
        <f>IF($A2094="Implicit","",COUNTIFS($C$8:C2094,C2094,$A$8:A2094,"Explicit"))</f>
        <v>3</v>
      </c>
      <c r="X2094" t="str">
        <f t="shared" si="1003"/>
        <v>"Restricted code list for Storing subtypes"</v>
      </c>
      <c r="Y2094" t="str">
        <f t="shared" si="1004"/>
        <v>"Integer indicating the level of a code if a codelists is hierarchical; for example HS-Codes"</v>
      </c>
      <c r="Z2094" t="str">
        <f t="shared" si="1005"/>
        <v>"false"</v>
      </c>
      <c r="AA2094" t="str">
        <f t="shared" si="1006"/>
        <v>"false"</v>
      </c>
      <c r="AB2094" t="str">
        <f t="shared" si="1007"/>
        <v>""</v>
      </c>
      <c r="AC2094" t="str">
        <f t="shared" si="1008"/>
        <v>"https://onerecord.iata.org/ns/cargo#StoringType"</v>
      </c>
      <c r="AD2094" t="str">
        <f t="shared" si="1009"/>
        <v>"https://onerecord.iata.org/ns/cargo#codeLevel"</v>
      </c>
      <c r="AE2094" t="str">
        <f t="shared" si="1010"/>
        <v>"http://www.w3.org/2001/XMLSchema#integer"</v>
      </c>
      <c r="AF2094" t="str">
        <f t="shared" si="1011"/>
        <v>"Enum","StoringType","codeLevel","","integer",3,"Restricted code list for Storing subtypes","Integer indicating the level of a code if a codelists is hierarchical; for example HS-Codes","false","false","","https://onerecord.iata.org/ns/cargo#StoringType","https://onerecord.iata.org/ns/cargo#codeLevel","http://www.w3.org/2001/XMLSchema#integer"</v>
      </c>
      <c r="AG2094" t="str">
        <f t="shared" si="1012"/>
        <v>"Enum.StoringType"</v>
      </c>
      <c r="AH2094" t="str">
        <f t="shared" si="1013"/>
        <v>"codeLevel"</v>
      </c>
      <c r="AI2094" t="str">
        <f t="shared" si="1014"/>
        <v>".integer"</v>
      </c>
      <c r="AJ2094" t="str">
        <f t="shared" si="1015"/>
        <v>""</v>
      </c>
      <c r="AK2094" t="str">
        <f t="shared" si="1016"/>
        <v>"hasOne"</v>
      </c>
      <c r="AL2094" t="str">
        <f t="shared" si="1017"/>
        <v>"Enum.StoringType","codeLevel",".integer","","hasOne"</v>
      </c>
      <c r="AN2094">
        <f>COUNTIF(View_conceptual!G:G,L2094)</f>
        <v>0</v>
      </c>
      <c r="AO2094">
        <f>COUNTIF(View_conceptual!H:H,L2094)+COUNTIF(View_conceptual!I:I,N2094)</f>
        <v>0</v>
      </c>
      <c r="AQ2094" t="str">
        <f t="shared" si="1018"/>
        <v/>
      </c>
      <c r="AR2094" t="str">
        <f t="shared" si="1019"/>
        <v/>
      </c>
      <c r="AT2094">
        <f>COUNTIF(View_full!G:G,L2094)</f>
        <v>0</v>
      </c>
      <c r="AU2094">
        <f>COUNTIF(View_full!H:H,L2094)+COUNTIF(View_full!I:I,N2094)</f>
        <v>0</v>
      </c>
      <c r="AV2094">
        <f>COUNTIFS(Property_Manual!$A$2:$A$1206,Raw!L2094,Property_Manual!$B$2:$B$1206,Raw!M2094,Property_Manual!$C$2:$C$1206,Raw!N2094,Property_Manual!$D$2:$D$1206,Raw!O2094,Property_Manual!$F$2:$F$1206,"x")</f>
        <v>0</v>
      </c>
      <c r="AW2094" t="str">
        <f t="shared" si="1020"/>
        <v/>
      </c>
      <c r="AX2094" t="str">
        <f t="shared" si="1021"/>
        <v/>
      </c>
      <c r="AY2094" t="str">
        <f t="shared" si="1022"/>
        <v/>
      </c>
    </row>
    <row r="2095" spans="1:51" x14ac:dyDescent="0.2">
      <c r="A2095" t="s">
        <v>1254</v>
      </c>
      <c r="B2095" t="s">
        <v>3</v>
      </c>
      <c r="C2095" t="s">
        <v>1048</v>
      </c>
      <c r="D2095" t="s">
        <v>14</v>
      </c>
      <c r="F2095" t="s">
        <v>6</v>
      </c>
      <c r="G2095">
        <v>1</v>
      </c>
      <c r="I2095" t="s">
        <v>1052</v>
      </c>
      <c r="J2095" t="s">
        <v>15</v>
      </c>
      <c r="L2095" t="str">
        <f t="shared" si="992"/>
        <v>StoringType</v>
      </c>
      <c r="M2095" t="str">
        <f t="shared" si="993"/>
        <v>codeListName</v>
      </c>
      <c r="N2095" t="str">
        <f t="shared" si="994"/>
        <v>string</v>
      </c>
      <c r="O2095" t="str">
        <f t="shared" si="995"/>
        <v/>
      </c>
      <c r="P2095" t="str">
        <f t="shared" si="996"/>
        <v/>
      </c>
      <c r="Q2095" t="str">
        <f t="shared" si="997"/>
        <v>Object</v>
      </c>
      <c r="R2095" t="str">
        <f t="shared" si="998"/>
        <v>"Enum"</v>
      </c>
      <c r="S2095" t="str">
        <f t="shared" si="999"/>
        <v>"StoringType"</v>
      </c>
      <c r="T2095" t="str">
        <f t="shared" si="1000"/>
        <v>"codeListName"</v>
      </c>
      <c r="U2095" t="str">
        <f t="shared" si="1001"/>
        <v>""</v>
      </c>
      <c r="V2095" t="str">
        <f t="shared" si="1002"/>
        <v>"string"</v>
      </c>
      <c r="W2095">
        <f>IF($A2095="Implicit","",COUNTIFS($C$8:C2095,C2095,$A$8:A2095,"Explicit"))</f>
        <v>4</v>
      </c>
      <c r="X2095" t="str">
        <f t="shared" si="1003"/>
        <v>"Restricted code list for Storing subtypes"</v>
      </c>
      <c r="Y2095" t="str">
        <f t="shared" si="1004"/>
        <v>"Official name of the code list without version number when direct reference is not possible; for example "UN/LOCODE" when referring to the UN/LOCODE code list"</v>
      </c>
      <c r="Z2095" t="str">
        <f t="shared" si="1005"/>
        <v>"false"</v>
      </c>
      <c r="AA2095" t="str">
        <f t="shared" si="1006"/>
        <v>"false"</v>
      </c>
      <c r="AB2095" t="str">
        <f t="shared" si="1007"/>
        <v>""</v>
      </c>
      <c r="AC2095" t="str">
        <f t="shared" si="1008"/>
        <v>"https://onerecord.iata.org/ns/cargo#StoringType"</v>
      </c>
      <c r="AD2095" t="str">
        <f t="shared" si="1009"/>
        <v>"https://onerecord.iata.org/ns/cargo#codeListName"</v>
      </c>
      <c r="AE2095" t="str">
        <f t="shared" si="1010"/>
        <v>"http://www.w3.org/2001/XMLSchema#string"</v>
      </c>
      <c r="AF2095" t="str">
        <f t="shared" si="1011"/>
        <v>"Enum","StoringType","codeListName","","string",4,"Restricted code list for Storing subtypes","Official name of the code list without version number when direct reference is not possible; for example "UN/LOCODE" when referring to the UN/LOCODE code list","false","false","","https://onerecord.iata.org/ns/cargo#StoringType","https://onerecord.iata.org/ns/cargo#codeListName","http://www.w3.org/2001/XMLSchema#string"</v>
      </c>
      <c r="AG2095" t="str">
        <f t="shared" si="1012"/>
        <v>"Enum.StoringType"</v>
      </c>
      <c r="AH2095" t="str">
        <f t="shared" si="1013"/>
        <v>"codeListName"</v>
      </c>
      <c r="AI2095" t="str">
        <f t="shared" si="1014"/>
        <v>".string"</v>
      </c>
      <c r="AJ2095" t="str">
        <f t="shared" si="1015"/>
        <v>""</v>
      </c>
      <c r="AK2095" t="str">
        <f t="shared" si="1016"/>
        <v>"hasOne"</v>
      </c>
      <c r="AL2095" t="str">
        <f t="shared" si="1017"/>
        <v>"Enum.StoringType","codeListName",".string","","hasOne"</v>
      </c>
      <c r="AN2095">
        <f>COUNTIF(View_conceptual!G:G,L2095)</f>
        <v>0</v>
      </c>
      <c r="AO2095">
        <f>COUNTIF(View_conceptual!H:H,L2095)+COUNTIF(View_conceptual!I:I,N2095)</f>
        <v>0</v>
      </c>
      <c r="AQ2095" t="str">
        <f t="shared" si="1018"/>
        <v/>
      </c>
      <c r="AR2095" t="str">
        <f t="shared" si="1019"/>
        <v/>
      </c>
      <c r="AT2095">
        <f>COUNTIF(View_full!G:G,L2095)</f>
        <v>0</v>
      </c>
      <c r="AU2095">
        <f>COUNTIF(View_full!H:H,L2095)+COUNTIF(View_full!I:I,N2095)</f>
        <v>0</v>
      </c>
      <c r="AV2095">
        <f>COUNTIFS(Property_Manual!$A$2:$A$1206,Raw!L2095,Property_Manual!$B$2:$B$1206,Raw!M2095,Property_Manual!$C$2:$C$1206,Raw!N2095,Property_Manual!$D$2:$D$1206,Raw!O2095,Property_Manual!$F$2:$F$1206,"x")</f>
        <v>0</v>
      </c>
      <c r="AW2095" t="str">
        <f t="shared" si="1020"/>
        <v/>
      </c>
      <c r="AX2095" t="str">
        <f t="shared" si="1021"/>
        <v/>
      </c>
      <c r="AY2095" t="str">
        <f t="shared" si="1022"/>
        <v/>
      </c>
    </row>
    <row r="2096" spans="1:51" x14ac:dyDescent="0.2">
      <c r="A2096" t="s">
        <v>1254</v>
      </c>
      <c r="B2096" t="s">
        <v>3</v>
      </c>
      <c r="C2096" t="s">
        <v>1048</v>
      </c>
      <c r="D2096" t="s">
        <v>16</v>
      </c>
      <c r="F2096" t="s">
        <v>6</v>
      </c>
      <c r="G2096">
        <v>1</v>
      </c>
      <c r="I2096" t="s">
        <v>1052</v>
      </c>
      <c r="J2096" t="s">
        <v>17</v>
      </c>
      <c r="L2096" t="str">
        <f t="shared" si="992"/>
        <v>StoringType</v>
      </c>
      <c r="M2096" t="str">
        <f t="shared" si="993"/>
        <v>codeListReference</v>
      </c>
      <c r="N2096" t="str">
        <f t="shared" si="994"/>
        <v>string</v>
      </c>
      <c r="O2096" t="str">
        <f t="shared" si="995"/>
        <v/>
      </c>
      <c r="P2096" t="str">
        <f t="shared" si="996"/>
        <v/>
      </c>
      <c r="Q2096" t="str">
        <f t="shared" si="997"/>
        <v>Object</v>
      </c>
      <c r="R2096" t="str">
        <f t="shared" si="998"/>
        <v>"Enum"</v>
      </c>
      <c r="S2096" t="str">
        <f t="shared" si="999"/>
        <v>"StoringType"</v>
      </c>
      <c r="T2096" t="str">
        <f t="shared" si="1000"/>
        <v>"codeListReference"</v>
      </c>
      <c r="U2096" t="str">
        <f t="shared" si="1001"/>
        <v>""</v>
      </c>
      <c r="V2096" t="str">
        <f t="shared" si="1002"/>
        <v>"string"</v>
      </c>
      <c r="W2096">
        <f>IF($A2096="Implicit","",COUNTIFS($C$8:C2096,C2096,$A$8:A2096,"Explicit"))</f>
        <v>5</v>
      </c>
      <c r="X2096" t="str">
        <f t="shared" si="1003"/>
        <v>"Restricted code list for Storing subtypes"</v>
      </c>
      <c r="Y2096" t="str">
        <f t="shared" si="1004"/>
        <v>"URL to access the code list the code is taken from; for example "https://unece.org/trade/cefact/unlocode-code-list-country-and-territory" for UN/LOCODE."</v>
      </c>
      <c r="Z2096" t="str">
        <f t="shared" si="1005"/>
        <v>"false"</v>
      </c>
      <c r="AA2096" t="str">
        <f t="shared" si="1006"/>
        <v>"false"</v>
      </c>
      <c r="AB2096" t="str">
        <f t="shared" si="1007"/>
        <v>""</v>
      </c>
      <c r="AC2096" t="str">
        <f t="shared" si="1008"/>
        <v>"https://onerecord.iata.org/ns/cargo#StoringType"</v>
      </c>
      <c r="AD2096" t="str">
        <f t="shared" si="1009"/>
        <v>"https://onerecord.iata.org/ns/cargo#codeListReference"</v>
      </c>
      <c r="AE2096" t="str">
        <f t="shared" si="1010"/>
        <v>"http://www.w3.org/2001/XMLSchema#string"</v>
      </c>
      <c r="AF2096" t="str">
        <f t="shared" si="1011"/>
        <v>"Enum","StoringType","codeListReference","","string",5,"Restricted code list for Storing subtypes","URL to access the code list the code is taken from; for example "https://unece.org/trade/cefact/unlocode-code-list-country-and-territory" for UN/LOCODE.","false","false","","https://onerecord.iata.org/ns/cargo#StoringType","https://onerecord.iata.org/ns/cargo#codeListReference","http://www.w3.org/2001/XMLSchema#string"</v>
      </c>
      <c r="AG2096" t="str">
        <f t="shared" si="1012"/>
        <v>"Enum.StoringType"</v>
      </c>
      <c r="AH2096" t="str">
        <f t="shared" si="1013"/>
        <v>"codeListReference"</v>
      </c>
      <c r="AI2096" t="str">
        <f t="shared" si="1014"/>
        <v>".string"</v>
      </c>
      <c r="AJ2096" t="str">
        <f t="shared" si="1015"/>
        <v>""</v>
      </c>
      <c r="AK2096" t="str">
        <f t="shared" si="1016"/>
        <v>"hasOne"</v>
      </c>
      <c r="AL2096" t="str">
        <f t="shared" si="1017"/>
        <v>"Enum.StoringType","codeListReference",".string","","hasOne"</v>
      </c>
      <c r="AN2096">
        <f>COUNTIF(View_conceptual!G:G,L2096)</f>
        <v>0</v>
      </c>
      <c r="AO2096">
        <f>COUNTIF(View_conceptual!H:H,L2096)+COUNTIF(View_conceptual!I:I,N2096)</f>
        <v>0</v>
      </c>
      <c r="AQ2096" t="str">
        <f t="shared" si="1018"/>
        <v/>
      </c>
      <c r="AR2096" t="str">
        <f t="shared" si="1019"/>
        <v/>
      </c>
      <c r="AT2096">
        <f>COUNTIF(View_full!G:G,L2096)</f>
        <v>0</v>
      </c>
      <c r="AU2096">
        <f>COUNTIF(View_full!H:H,L2096)+COUNTIF(View_full!I:I,N2096)</f>
        <v>0</v>
      </c>
      <c r="AV2096">
        <f>COUNTIFS(Property_Manual!$A$2:$A$1206,Raw!L2096,Property_Manual!$B$2:$B$1206,Raw!M2096,Property_Manual!$C$2:$C$1206,Raw!N2096,Property_Manual!$D$2:$D$1206,Raw!O2096,Property_Manual!$F$2:$F$1206,"x")</f>
        <v>0</v>
      </c>
      <c r="AW2096" t="str">
        <f t="shared" si="1020"/>
        <v/>
      </c>
      <c r="AX2096" t="str">
        <f t="shared" si="1021"/>
        <v/>
      </c>
      <c r="AY2096" t="str">
        <f t="shared" si="1022"/>
        <v/>
      </c>
    </row>
    <row r="2097" spans="1:51" x14ac:dyDescent="0.2">
      <c r="A2097" t="s">
        <v>1254</v>
      </c>
      <c r="B2097" t="s">
        <v>3</v>
      </c>
      <c r="C2097" t="s">
        <v>1048</v>
      </c>
      <c r="D2097" t="s">
        <v>18</v>
      </c>
      <c r="F2097" t="s">
        <v>6</v>
      </c>
      <c r="G2097">
        <v>1</v>
      </c>
      <c r="I2097" t="s">
        <v>1052</v>
      </c>
      <c r="J2097" t="s">
        <v>19</v>
      </c>
      <c r="L2097" t="str">
        <f t="shared" si="992"/>
        <v>StoringType</v>
      </c>
      <c r="M2097" t="str">
        <f t="shared" si="993"/>
        <v>codeListVersion</v>
      </c>
      <c r="N2097" t="str">
        <f t="shared" si="994"/>
        <v>string</v>
      </c>
      <c r="O2097" t="str">
        <f t="shared" si="995"/>
        <v/>
      </c>
      <c r="P2097" t="str">
        <f t="shared" si="996"/>
        <v/>
      </c>
      <c r="Q2097" t="str">
        <f t="shared" si="997"/>
        <v>Object</v>
      </c>
      <c r="R2097" t="str">
        <f t="shared" si="998"/>
        <v>"Enum"</v>
      </c>
      <c r="S2097" t="str">
        <f t="shared" si="999"/>
        <v>"StoringType"</v>
      </c>
      <c r="T2097" t="str">
        <f t="shared" si="1000"/>
        <v>"codeListVersion"</v>
      </c>
      <c r="U2097" t="str">
        <f t="shared" si="1001"/>
        <v>""</v>
      </c>
      <c r="V2097" t="str">
        <f t="shared" si="1002"/>
        <v>"string"</v>
      </c>
      <c r="W2097">
        <f>IF($A2097="Implicit","",COUNTIFS($C$8:C2097,C2097,$A$8:A2097,"Explicit"))</f>
        <v>6</v>
      </c>
      <c r="X2097" t="str">
        <f t="shared" si="1003"/>
        <v>"Restricted code list for Storing subtypes"</v>
      </c>
      <c r="Y2097" t="str">
        <f t="shared" si="1004"/>
        <v>"Version of the code list; for example "223-1" for UN/LOCODE. Used if the property codeListName is used or the version is not apparent from the resource referred to in property codeListReference."</v>
      </c>
      <c r="Z2097" t="str">
        <f t="shared" si="1005"/>
        <v>"false"</v>
      </c>
      <c r="AA2097" t="str">
        <f t="shared" si="1006"/>
        <v>"false"</v>
      </c>
      <c r="AB2097" t="str">
        <f t="shared" si="1007"/>
        <v>""</v>
      </c>
      <c r="AC2097" t="str">
        <f t="shared" si="1008"/>
        <v>"https://onerecord.iata.org/ns/cargo#StoringType"</v>
      </c>
      <c r="AD2097" t="str">
        <f t="shared" si="1009"/>
        <v>"https://onerecord.iata.org/ns/cargo#codeListVersion"</v>
      </c>
      <c r="AE2097" t="str">
        <f t="shared" si="1010"/>
        <v>"http://www.w3.org/2001/XMLSchema#string"</v>
      </c>
      <c r="AF2097" t="str">
        <f t="shared" si="1011"/>
        <v>"Enum","StoringType","codeListVersion","","string",6,"Restricted code list for Storing subtypes","Version of the code list; for example "223-1" for UN/LOCODE. Used if the property codeListName is used or the version is not apparent from the resource referred to in property codeListReference.","false","false","","https://onerecord.iata.org/ns/cargo#StoringType","https://onerecord.iata.org/ns/cargo#codeListVersion","http://www.w3.org/2001/XMLSchema#string"</v>
      </c>
      <c r="AG2097" t="str">
        <f t="shared" si="1012"/>
        <v>"Enum.StoringType"</v>
      </c>
      <c r="AH2097" t="str">
        <f t="shared" si="1013"/>
        <v>"codeListVersion"</v>
      </c>
      <c r="AI2097" t="str">
        <f t="shared" si="1014"/>
        <v>".string"</v>
      </c>
      <c r="AJ2097" t="str">
        <f t="shared" si="1015"/>
        <v>""</v>
      </c>
      <c r="AK2097" t="str">
        <f t="shared" si="1016"/>
        <v>"hasOne"</v>
      </c>
      <c r="AL2097" t="str">
        <f t="shared" si="1017"/>
        <v>"Enum.StoringType","codeListVersion",".string","","hasOne"</v>
      </c>
      <c r="AN2097">
        <f>COUNTIF(View_conceptual!G:G,L2097)</f>
        <v>0</v>
      </c>
      <c r="AO2097">
        <f>COUNTIF(View_conceptual!H:H,L2097)+COUNTIF(View_conceptual!I:I,N2097)</f>
        <v>0</v>
      </c>
      <c r="AQ2097" t="str">
        <f t="shared" si="1018"/>
        <v/>
      </c>
      <c r="AR2097" t="str">
        <f t="shared" si="1019"/>
        <v/>
      </c>
      <c r="AT2097">
        <f>COUNTIF(View_full!G:G,L2097)</f>
        <v>0</v>
      </c>
      <c r="AU2097">
        <f>COUNTIF(View_full!H:H,L2097)+COUNTIF(View_full!I:I,N2097)</f>
        <v>0</v>
      </c>
      <c r="AV2097">
        <f>COUNTIFS(Property_Manual!$A$2:$A$1206,Raw!L2097,Property_Manual!$B$2:$B$1206,Raw!M2097,Property_Manual!$C$2:$C$1206,Raw!N2097,Property_Manual!$D$2:$D$1206,Raw!O2097,Property_Manual!$F$2:$F$1206,"x")</f>
        <v>0</v>
      </c>
      <c r="AW2097" t="str">
        <f t="shared" si="1020"/>
        <v/>
      </c>
      <c r="AX2097" t="str">
        <f t="shared" si="1021"/>
        <v/>
      </c>
      <c r="AY2097" t="str">
        <f t="shared" si="1022"/>
        <v/>
      </c>
    </row>
    <row r="2098" spans="1:51" x14ac:dyDescent="0.2">
      <c r="A2098" t="s">
        <v>1254</v>
      </c>
      <c r="B2098" t="s">
        <v>49</v>
      </c>
      <c r="C2098" t="s">
        <v>183</v>
      </c>
      <c r="D2098" t="s">
        <v>1053</v>
      </c>
      <c r="E2098" t="s">
        <v>49</v>
      </c>
      <c r="F2098" t="s">
        <v>86</v>
      </c>
      <c r="G2098">
        <v>1</v>
      </c>
      <c r="I2098" t="s">
        <v>1054</v>
      </c>
      <c r="J2098" t="s">
        <v>1055</v>
      </c>
      <c r="L2098" t="str">
        <f t="shared" si="992"/>
        <v>TemperatureInstructions</v>
      </c>
      <c r="M2098" t="str">
        <f t="shared" si="993"/>
        <v>maxTemperature</v>
      </c>
      <c r="N2098" t="str">
        <f t="shared" si="994"/>
        <v>Value</v>
      </c>
      <c r="O2098" t="str">
        <f t="shared" si="995"/>
        <v/>
      </c>
      <c r="P2098" t="str">
        <f t="shared" si="996"/>
        <v/>
      </c>
      <c r="Q2098" t="str">
        <f t="shared" si="997"/>
        <v>Object</v>
      </c>
      <c r="R2098" t="str">
        <f t="shared" si="998"/>
        <v>"Embedded"</v>
      </c>
      <c r="S2098" t="str">
        <f t="shared" si="999"/>
        <v>"TemperatureInstructions"</v>
      </c>
      <c r="T2098" t="str">
        <f t="shared" si="1000"/>
        <v>"maxTemperature"</v>
      </c>
      <c r="U2098" t="str">
        <f t="shared" si="1001"/>
        <v>"Embedded"</v>
      </c>
      <c r="V2098" t="str">
        <f t="shared" si="1002"/>
        <v>"Value"</v>
      </c>
      <c r="W2098">
        <f>IF($A2098="Implicit","",COUNTIFS($C$8:C2098,C2098,$A$8:A2098,"Explicit"))</f>
        <v>1</v>
      </c>
      <c r="X2098" t="str">
        <f t="shared" si="1003"/>
        <v>"TemperatureInstructions details"</v>
      </c>
      <c r="Y2098" t="str">
        <f t="shared" si="1004"/>
        <v>"Maximum temperature of the range"</v>
      </c>
      <c r="Z2098" t="str">
        <f t="shared" si="1005"/>
        <v>"false"</v>
      </c>
      <c r="AA2098" t="str">
        <f t="shared" si="1006"/>
        <v>"false"</v>
      </c>
      <c r="AB2098" t="str">
        <f t="shared" si="1007"/>
        <v>""</v>
      </c>
      <c r="AC2098" t="str">
        <f t="shared" si="1008"/>
        <v>"https://onerecord.iata.org/ns/cargo#TemperatureInstructions"</v>
      </c>
      <c r="AD2098" t="str">
        <f t="shared" si="1009"/>
        <v>"https://onerecord.iata.org/ns/cargo#maxTemperature"</v>
      </c>
      <c r="AE2098" t="str">
        <f t="shared" si="1010"/>
        <v>"https://onerecord.iata.org/ns/cargo#Value"</v>
      </c>
      <c r="AF2098" t="str">
        <f t="shared" si="1011"/>
        <v>"Embedded","TemperatureInstructions","maxTemperature","Embedded","Value",1,"TemperatureInstructions details","Maximum temperature of the range","false","false","","https://onerecord.iata.org/ns/cargo#TemperatureInstructions","https://onerecord.iata.org/ns/cargo#maxTemperature","https://onerecord.iata.org/ns/cargo#Value"</v>
      </c>
      <c r="AG2098" t="str">
        <f t="shared" si="1012"/>
        <v>"Embedded.TemperatureInstructions"</v>
      </c>
      <c r="AH2098" t="str">
        <f t="shared" si="1013"/>
        <v>"maxTemperature"</v>
      </c>
      <c r="AI2098" t="str">
        <f t="shared" si="1014"/>
        <v>"Embedded.Value"</v>
      </c>
      <c r="AJ2098" t="str">
        <f t="shared" si="1015"/>
        <v>""</v>
      </c>
      <c r="AK2098" t="str">
        <f t="shared" si="1016"/>
        <v>"hasOne"</v>
      </c>
      <c r="AL2098" t="str">
        <f t="shared" si="1017"/>
        <v>"Embedded.TemperatureInstructions","maxTemperature","Embedded.Value","","hasOne"</v>
      </c>
      <c r="AN2098">
        <f>COUNTIF(View_conceptual!G:G,L2098)</f>
        <v>0</v>
      </c>
      <c r="AO2098">
        <f>COUNTIF(View_conceptual!H:H,L2098)+COUNTIF(View_conceptual!I:I,N2098)</f>
        <v>0</v>
      </c>
      <c r="AQ2098" t="str">
        <f t="shared" si="1018"/>
        <v/>
      </c>
      <c r="AR2098" t="str">
        <f t="shared" si="1019"/>
        <v/>
      </c>
      <c r="AT2098">
        <f>COUNTIF(View_full!G:G,L2098)</f>
        <v>1</v>
      </c>
      <c r="AU2098">
        <f>COUNTIF(View_full!H:H,L2098)+COUNTIF(View_full!I:I,N2098)</f>
        <v>0</v>
      </c>
      <c r="AV2098">
        <f>COUNTIFS(Property_Manual!$A$2:$A$1206,Raw!L2098,Property_Manual!$B$2:$B$1206,Raw!M2098,Property_Manual!$C$2:$C$1206,Raw!N2098,Property_Manual!$D$2:$D$1206,Raw!O2098,Property_Manual!$F$2:$F$1206,"x")</f>
        <v>0</v>
      </c>
      <c r="AW2098" t="str">
        <f t="shared" si="1020"/>
        <v>"Embedded","TemperatureInstructions","maxTemperature","Embedded","Value",1,"TemperatureInstructions details","Maximum temperature of the range","false","false","","https://onerecord.iata.org/ns/cargo#TemperatureInstructions","https://onerecord.iata.org/ns/cargo#maxTemperature","https://onerecord.iata.org/ns/cargo#Value"</v>
      </c>
      <c r="AX2098" t="str">
        <f t="shared" si="1021"/>
        <v/>
      </c>
      <c r="AY2098" t="str">
        <f t="shared" si="1022"/>
        <v/>
      </c>
    </row>
    <row r="2099" spans="1:51" x14ac:dyDescent="0.2">
      <c r="A2099" t="s">
        <v>1254</v>
      </c>
      <c r="B2099" t="s">
        <v>49</v>
      </c>
      <c r="C2099" t="s">
        <v>183</v>
      </c>
      <c r="D2099" t="s">
        <v>1056</v>
      </c>
      <c r="E2099" t="s">
        <v>49</v>
      </c>
      <c r="F2099" t="s">
        <v>86</v>
      </c>
      <c r="G2099">
        <v>1</v>
      </c>
      <c r="I2099" t="s">
        <v>1054</v>
      </c>
      <c r="J2099" t="s">
        <v>1057</v>
      </c>
      <c r="L2099" t="str">
        <f t="shared" si="992"/>
        <v>TemperatureInstructions</v>
      </c>
      <c r="M2099" t="str">
        <f t="shared" si="993"/>
        <v>minTemperature</v>
      </c>
      <c r="N2099" t="str">
        <f t="shared" si="994"/>
        <v>Value</v>
      </c>
      <c r="O2099" t="str">
        <f t="shared" si="995"/>
        <v/>
      </c>
      <c r="P2099" t="str">
        <f t="shared" si="996"/>
        <v/>
      </c>
      <c r="Q2099" t="str">
        <f t="shared" si="997"/>
        <v>Object</v>
      </c>
      <c r="R2099" t="str">
        <f t="shared" si="998"/>
        <v>"Embedded"</v>
      </c>
      <c r="S2099" t="str">
        <f t="shared" si="999"/>
        <v>"TemperatureInstructions"</v>
      </c>
      <c r="T2099" t="str">
        <f t="shared" si="1000"/>
        <v>"minTemperature"</v>
      </c>
      <c r="U2099" t="str">
        <f t="shared" si="1001"/>
        <v>"Embedded"</v>
      </c>
      <c r="V2099" t="str">
        <f t="shared" si="1002"/>
        <v>"Value"</v>
      </c>
      <c r="W2099">
        <f>IF($A2099="Implicit","",COUNTIFS($C$8:C2099,C2099,$A$8:A2099,"Explicit"))</f>
        <v>2</v>
      </c>
      <c r="X2099" t="str">
        <f t="shared" si="1003"/>
        <v>"TemperatureInstructions details"</v>
      </c>
      <c r="Y2099" t="str">
        <f t="shared" si="1004"/>
        <v>"Minimum temperature of the range"</v>
      </c>
      <c r="Z2099" t="str">
        <f t="shared" si="1005"/>
        <v>"false"</v>
      </c>
      <c r="AA2099" t="str">
        <f t="shared" si="1006"/>
        <v>"false"</v>
      </c>
      <c r="AB2099" t="str">
        <f t="shared" si="1007"/>
        <v>""</v>
      </c>
      <c r="AC2099" t="str">
        <f t="shared" si="1008"/>
        <v>"https://onerecord.iata.org/ns/cargo#TemperatureInstructions"</v>
      </c>
      <c r="AD2099" t="str">
        <f t="shared" si="1009"/>
        <v>"https://onerecord.iata.org/ns/cargo#minTemperature"</v>
      </c>
      <c r="AE2099" t="str">
        <f t="shared" si="1010"/>
        <v>"https://onerecord.iata.org/ns/cargo#Value"</v>
      </c>
      <c r="AF2099" t="str">
        <f t="shared" si="1011"/>
        <v>"Embedded","TemperatureInstructions","minTemperature","Embedded","Value",2,"TemperatureInstructions details","Minimum temperature of the range","false","false","","https://onerecord.iata.org/ns/cargo#TemperatureInstructions","https://onerecord.iata.org/ns/cargo#minTemperature","https://onerecord.iata.org/ns/cargo#Value"</v>
      </c>
      <c r="AG2099" t="str">
        <f t="shared" si="1012"/>
        <v>"Embedded.TemperatureInstructions"</v>
      </c>
      <c r="AH2099" t="str">
        <f t="shared" si="1013"/>
        <v>"minTemperature"</v>
      </c>
      <c r="AI2099" t="str">
        <f t="shared" si="1014"/>
        <v>"Embedded.Value"</v>
      </c>
      <c r="AJ2099" t="str">
        <f t="shared" si="1015"/>
        <v>""</v>
      </c>
      <c r="AK2099" t="str">
        <f t="shared" si="1016"/>
        <v>"hasOne"</v>
      </c>
      <c r="AL2099" t="str">
        <f t="shared" si="1017"/>
        <v>"Embedded.TemperatureInstructions","minTemperature","Embedded.Value","","hasOne"</v>
      </c>
      <c r="AN2099">
        <f>COUNTIF(View_conceptual!G:G,L2099)</f>
        <v>0</v>
      </c>
      <c r="AO2099">
        <f>COUNTIF(View_conceptual!H:H,L2099)+COUNTIF(View_conceptual!I:I,N2099)</f>
        <v>0</v>
      </c>
      <c r="AQ2099" t="str">
        <f t="shared" si="1018"/>
        <v/>
      </c>
      <c r="AR2099" t="str">
        <f t="shared" si="1019"/>
        <v/>
      </c>
      <c r="AT2099">
        <f>COUNTIF(View_full!G:G,L2099)</f>
        <v>1</v>
      </c>
      <c r="AU2099">
        <f>COUNTIF(View_full!H:H,L2099)+COUNTIF(View_full!I:I,N2099)</f>
        <v>0</v>
      </c>
      <c r="AV2099">
        <f>COUNTIFS(Property_Manual!$A$2:$A$1206,Raw!L2099,Property_Manual!$B$2:$B$1206,Raw!M2099,Property_Manual!$C$2:$C$1206,Raw!N2099,Property_Manual!$D$2:$D$1206,Raw!O2099,Property_Manual!$F$2:$F$1206,"x")</f>
        <v>0</v>
      </c>
      <c r="AW2099" t="str">
        <f t="shared" si="1020"/>
        <v>"Embedded","TemperatureInstructions","minTemperature","Embedded","Value",2,"TemperatureInstructions details","Minimum temperature of the range","false","false","","https://onerecord.iata.org/ns/cargo#TemperatureInstructions","https://onerecord.iata.org/ns/cargo#minTemperature","https://onerecord.iata.org/ns/cargo#Value"</v>
      </c>
      <c r="AX2099" t="str">
        <f t="shared" si="1021"/>
        <v/>
      </c>
      <c r="AY2099" t="str">
        <f t="shared" si="1022"/>
        <v/>
      </c>
    </row>
    <row r="2100" spans="1:51" x14ac:dyDescent="0.2">
      <c r="A2100" t="s">
        <v>1255</v>
      </c>
      <c r="B2100" t="s">
        <v>49</v>
      </c>
      <c r="C2100" t="s">
        <v>183</v>
      </c>
      <c r="D2100" t="s">
        <v>1053</v>
      </c>
      <c r="E2100" t="s">
        <v>49</v>
      </c>
      <c r="F2100" t="s">
        <v>86</v>
      </c>
      <c r="G2100">
        <v>1</v>
      </c>
      <c r="I2100" t="s">
        <v>1054</v>
      </c>
      <c r="J2100" t="s">
        <v>1055</v>
      </c>
      <c r="L2100" t="str">
        <f t="shared" si="992"/>
        <v>TemperatureInstructions</v>
      </c>
      <c r="M2100" t="str">
        <f t="shared" si="993"/>
        <v>maxTemperature</v>
      </c>
      <c r="N2100" t="str">
        <f t="shared" si="994"/>
        <v>Value</v>
      </c>
      <c r="O2100" t="str">
        <f t="shared" si="995"/>
        <v/>
      </c>
      <c r="P2100" t="str">
        <f t="shared" si="996"/>
        <v/>
      </c>
      <c r="Q2100" t="str">
        <f t="shared" si="997"/>
        <v>Object</v>
      </c>
      <c r="R2100" t="str">
        <f t="shared" si="998"/>
        <v/>
      </c>
      <c r="S2100" t="str">
        <f t="shared" si="999"/>
        <v/>
      </c>
      <c r="T2100" t="str">
        <f t="shared" si="1000"/>
        <v/>
      </c>
      <c r="U2100" t="str">
        <f t="shared" si="1001"/>
        <v/>
      </c>
      <c r="V2100" t="str">
        <f t="shared" si="1002"/>
        <v/>
      </c>
      <c r="W2100" t="str">
        <f>IF($A2100="Implicit","",COUNTIFS($C$8:C2100,C2100,$A$8:A2100,"Explicit"))</f>
        <v/>
      </c>
      <c r="X2100" t="str">
        <f t="shared" si="1003"/>
        <v/>
      </c>
      <c r="Y2100" t="str">
        <f t="shared" si="1004"/>
        <v/>
      </c>
      <c r="Z2100" t="str">
        <f t="shared" si="1005"/>
        <v/>
      </c>
      <c r="AA2100" t="str">
        <f t="shared" si="1006"/>
        <v/>
      </c>
      <c r="AB2100" t="str">
        <f t="shared" si="1007"/>
        <v/>
      </c>
      <c r="AC2100" t="str">
        <f t="shared" si="1008"/>
        <v/>
      </c>
      <c r="AD2100" t="str">
        <f t="shared" si="1009"/>
        <v/>
      </c>
      <c r="AE2100" t="str">
        <f t="shared" si="1010"/>
        <v/>
      </c>
      <c r="AF2100" t="str">
        <f t="shared" si="1011"/>
        <v/>
      </c>
      <c r="AG2100" t="str">
        <f t="shared" si="1012"/>
        <v>"Embedded.TemperatureInstructions"</v>
      </c>
      <c r="AH2100" t="str">
        <f t="shared" si="1013"/>
        <v>"maxTemperature"</v>
      </c>
      <c r="AI2100" t="str">
        <f t="shared" si="1014"/>
        <v>"Embedded.Value"</v>
      </c>
      <c r="AJ2100" t="str">
        <f t="shared" si="1015"/>
        <v>""</v>
      </c>
      <c r="AK2100" t="str">
        <f t="shared" si="1016"/>
        <v>"hasOne"</v>
      </c>
      <c r="AL2100" t="str">
        <f t="shared" si="1017"/>
        <v>"Embedded.TemperatureInstructions","maxTemperature","Embedded.Value","","hasOne"</v>
      </c>
      <c r="AN2100">
        <f>COUNTIF(View_conceptual!G:G,L2100)</f>
        <v>0</v>
      </c>
      <c r="AO2100">
        <f>COUNTIF(View_conceptual!H:H,L2100)+COUNTIF(View_conceptual!I:I,N2100)</f>
        <v>0</v>
      </c>
      <c r="AQ2100" t="str">
        <f t="shared" si="1018"/>
        <v/>
      </c>
      <c r="AR2100" t="str">
        <f t="shared" si="1019"/>
        <v/>
      </c>
      <c r="AT2100">
        <f>COUNTIF(View_full!G:G,L2100)</f>
        <v>1</v>
      </c>
      <c r="AU2100">
        <f>COUNTIF(View_full!H:H,L2100)+COUNTIF(View_full!I:I,N2100)</f>
        <v>0</v>
      </c>
      <c r="AV2100">
        <f>COUNTIFS(Property_Manual!$A$2:$A$1206,Raw!L2100,Property_Manual!$B$2:$B$1206,Raw!M2100,Property_Manual!$C$2:$C$1206,Raw!N2100,Property_Manual!$D$2:$D$1206,Raw!O2100,Property_Manual!$F$2:$F$1206,"x")</f>
        <v>0</v>
      </c>
      <c r="AW2100" t="str">
        <f t="shared" si="1020"/>
        <v/>
      </c>
      <c r="AX2100" t="str">
        <f t="shared" si="1021"/>
        <v/>
      </c>
      <c r="AY2100" t="str">
        <f t="shared" si="1022"/>
        <v/>
      </c>
    </row>
    <row r="2101" spans="1:51" x14ac:dyDescent="0.2">
      <c r="A2101" t="s">
        <v>1255</v>
      </c>
      <c r="B2101" t="s">
        <v>49</v>
      </c>
      <c r="C2101" t="s">
        <v>183</v>
      </c>
      <c r="D2101" t="s">
        <v>1056</v>
      </c>
      <c r="E2101" t="s">
        <v>49</v>
      </c>
      <c r="F2101" t="s">
        <v>86</v>
      </c>
      <c r="G2101">
        <v>1</v>
      </c>
      <c r="I2101" t="s">
        <v>1054</v>
      </c>
      <c r="J2101" t="s">
        <v>1057</v>
      </c>
      <c r="L2101" t="str">
        <f t="shared" si="992"/>
        <v>TemperatureInstructions</v>
      </c>
      <c r="M2101" t="str">
        <f t="shared" si="993"/>
        <v>minTemperature</v>
      </c>
      <c r="N2101" t="str">
        <f t="shared" si="994"/>
        <v>Value</v>
      </c>
      <c r="O2101" t="str">
        <f t="shared" si="995"/>
        <v/>
      </c>
      <c r="P2101" t="str">
        <f t="shared" si="996"/>
        <v/>
      </c>
      <c r="Q2101" t="str">
        <f t="shared" si="997"/>
        <v>Object</v>
      </c>
      <c r="R2101" t="str">
        <f t="shared" si="998"/>
        <v/>
      </c>
      <c r="S2101" t="str">
        <f t="shared" si="999"/>
        <v/>
      </c>
      <c r="T2101" t="str">
        <f t="shared" si="1000"/>
        <v/>
      </c>
      <c r="U2101" t="str">
        <f t="shared" si="1001"/>
        <v/>
      </c>
      <c r="V2101" t="str">
        <f t="shared" si="1002"/>
        <v/>
      </c>
      <c r="W2101" t="str">
        <f>IF($A2101="Implicit","",COUNTIFS($C$8:C2101,C2101,$A$8:A2101,"Explicit"))</f>
        <v/>
      </c>
      <c r="X2101" t="str">
        <f t="shared" si="1003"/>
        <v/>
      </c>
      <c r="Y2101" t="str">
        <f t="shared" si="1004"/>
        <v/>
      </c>
      <c r="Z2101" t="str">
        <f t="shared" si="1005"/>
        <v/>
      </c>
      <c r="AA2101" t="str">
        <f t="shared" si="1006"/>
        <v/>
      </c>
      <c r="AB2101" t="str">
        <f t="shared" si="1007"/>
        <v/>
      </c>
      <c r="AC2101" t="str">
        <f t="shared" si="1008"/>
        <v/>
      </c>
      <c r="AD2101" t="str">
        <f t="shared" si="1009"/>
        <v/>
      </c>
      <c r="AE2101" t="str">
        <f t="shared" si="1010"/>
        <v/>
      </c>
      <c r="AF2101" t="str">
        <f t="shared" si="1011"/>
        <v/>
      </c>
      <c r="AG2101" t="str">
        <f t="shared" si="1012"/>
        <v>"Embedded.TemperatureInstructions"</v>
      </c>
      <c r="AH2101" t="str">
        <f t="shared" si="1013"/>
        <v>"minTemperature"</v>
      </c>
      <c r="AI2101" t="str">
        <f t="shared" si="1014"/>
        <v>"Embedded.Value"</v>
      </c>
      <c r="AJ2101" t="str">
        <f t="shared" si="1015"/>
        <v>""</v>
      </c>
      <c r="AK2101" t="str">
        <f t="shared" si="1016"/>
        <v>"hasOne"</v>
      </c>
      <c r="AL2101" t="str">
        <f t="shared" si="1017"/>
        <v>"Embedded.TemperatureInstructions","minTemperature","Embedded.Value","","hasOne"</v>
      </c>
      <c r="AN2101">
        <f>COUNTIF(View_conceptual!G:G,L2101)</f>
        <v>0</v>
      </c>
      <c r="AO2101">
        <f>COUNTIF(View_conceptual!H:H,L2101)+COUNTIF(View_conceptual!I:I,N2101)</f>
        <v>0</v>
      </c>
      <c r="AQ2101" t="str">
        <f t="shared" si="1018"/>
        <v/>
      </c>
      <c r="AR2101" t="str">
        <f t="shared" si="1019"/>
        <v/>
      </c>
      <c r="AT2101">
        <f>COUNTIF(View_full!G:G,L2101)</f>
        <v>1</v>
      </c>
      <c r="AU2101">
        <f>COUNTIF(View_full!H:H,L2101)+COUNTIF(View_full!I:I,N2101)</f>
        <v>0</v>
      </c>
      <c r="AV2101">
        <f>COUNTIFS(Property_Manual!$A$2:$A$1206,Raw!L2101,Property_Manual!$B$2:$B$1206,Raw!M2101,Property_Manual!$C$2:$C$1206,Raw!N2101,Property_Manual!$D$2:$D$1206,Raw!O2101,Property_Manual!$F$2:$F$1206,"x")</f>
        <v>0</v>
      </c>
      <c r="AW2101" t="str">
        <f t="shared" si="1020"/>
        <v/>
      </c>
      <c r="AX2101" t="str">
        <f t="shared" si="1021"/>
        <v/>
      </c>
      <c r="AY2101" t="str">
        <f t="shared" si="1022"/>
        <v/>
      </c>
    </row>
    <row r="2102" spans="1:51" x14ac:dyDescent="0.2">
      <c r="A2102" t="s">
        <v>1254</v>
      </c>
      <c r="B2102" t="s">
        <v>1201</v>
      </c>
      <c r="C2102" t="s">
        <v>315</v>
      </c>
      <c r="D2102" t="s">
        <v>883</v>
      </c>
      <c r="E2102" t="s">
        <v>20</v>
      </c>
      <c r="F2102" t="s">
        <v>884</v>
      </c>
      <c r="G2102">
        <v>1</v>
      </c>
      <c r="H2102" t="s">
        <v>1181</v>
      </c>
      <c r="I2102" t="s">
        <v>1062</v>
      </c>
      <c r="J2102" t="s">
        <v>885</v>
      </c>
      <c r="L2102" t="str">
        <f t="shared" si="992"/>
        <v>TransportLegs</v>
      </c>
      <c r="M2102" t="str">
        <f t="shared" si="993"/>
        <v>co2Emissions</v>
      </c>
      <c r="N2102" t="str">
        <f t="shared" si="994"/>
        <v>CO2Emissions</v>
      </c>
      <c r="O2102" t="str">
        <f t="shared" si="995"/>
        <v>calculationFor</v>
      </c>
      <c r="P2102" t="str">
        <f t="shared" si="996"/>
        <v/>
      </c>
      <c r="Q2102" t="str">
        <f t="shared" si="997"/>
        <v>Object</v>
      </c>
      <c r="R2102" t="str">
        <f t="shared" si="998"/>
        <v>"Distribution"</v>
      </c>
      <c r="S2102" t="str">
        <f t="shared" si="999"/>
        <v>"TransportLegs"</v>
      </c>
      <c r="T2102" t="str">
        <f t="shared" si="1000"/>
        <v>"co2Emissions"</v>
      </c>
      <c r="U2102" t="str">
        <f t="shared" si="1001"/>
        <v>"Core"</v>
      </c>
      <c r="V2102" t="str">
        <f t="shared" si="1002"/>
        <v>"CO2Emissions"</v>
      </c>
      <c r="W2102">
        <f>IF($A2102="Implicit","",COUNTIFS($C$8:C2102,C2102,$A$8:A2102,"Explicit"))</f>
        <v>1</v>
      </c>
      <c r="X2102" t="str">
        <f t="shared" si="1003"/>
        <v>"TransportLegs details"</v>
      </c>
      <c r="Y2102" t="str">
        <f t="shared" si="1004"/>
        <v>"References to CO2Emissions"</v>
      </c>
      <c r="Z2102" t="str">
        <f t="shared" si="1005"/>
        <v>"false"</v>
      </c>
      <c r="AA2102" t="str">
        <f t="shared" si="1006"/>
        <v>"false"</v>
      </c>
      <c r="AB2102" t="str">
        <f t="shared" si="1007"/>
        <v>""</v>
      </c>
      <c r="AC2102" t="str">
        <f t="shared" si="1008"/>
        <v>"https://onerecord.iata.org/ns/cargo#TransportLegs"</v>
      </c>
      <c r="AD2102" t="str">
        <f t="shared" si="1009"/>
        <v>"https://onerecord.iata.org/ns/cargo#co2Emissions"</v>
      </c>
      <c r="AE2102" t="str">
        <f t="shared" si="1010"/>
        <v>"https://onerecord.iata.org/ns/cargo#CO2Emissions"</v>
      </c>
      <c r="AF2102" t="str">
        <f t="shared" si="1011"/>
        <v>"Distribution","TransportLegs","co2Emissions","Core","CO2Emissions",1,"TransportLegs details","References to CO2Emissions","false","false","","https://onerecord.iata.org/ns/cargo#TransportLegs","https://onerecord.iata.org/ns/cargo#co2Emissions","https://onerecord.iata.org/ns/cargo#CO2Emissions"</v>
      </c>
      <c r="AG2102" t="str">
        <f t="shared" si="1012"/>
        <v>"Distribution.TransportLegs"</v>
      </c>
      <c r="AH2102" t="str">
        <f t="shared" si="1013"/>
        <v>"co2Emissions"</v>
      </c>
      <c r="AI2102" t="str">
        <f t="shared" si="1014"/>
        <v>"Core.CO2Emissions"</v>
      </c>
      <c r="AJ2102" t="str">
        <f t="shared" si="1015"/>
        <v>"calculationFor"</v>
      </c>
      <c r="AK2102" t="str">
        <f t="shared" si="1016"/>
        <v>"hasOne"</v>
      </c>
      <c r="AL2102" t="str">
        <f t="shared" si="1017"/>
        <v>"Distribution.TransportLegs","co2Emissions","Core.CO2Emissions","calculationFor","hasOne"</v>
      </c>
      <c r="AN2102">
        <f>COUNTIF(View_conceptual!G:G,L2102)</f>
        <v>0</v>
      </c>
      <c r="AO2102">
        <f>COUNTIF(View_conceptual!H:H,L2102)+COUNTIF(View_conceptual!I:I,N2102)</f>
        <v>0</v>
      </c>
      <c r="AQ2102" t="str">
        <f t="shared" si="1018"/>
        <v/>
      </c>
      <c r="AR2102" t="str">
        <f t="shared" si="1019"/>
        <v/>
      </c>
      <c r="AT2102">
        <f>COUNTIF(View_full!G:G,L2102)</f>
        <v>1</v>
      </c>
      <c r="AU2102">
        <f>COUNTIF(View_full!H:H,L2102)+COUNTIF(View_full!I:I,N2102)</f>
        <v>1</v>
      </c>
      <c r="AV2102">
        <f>COUNTIFS(Property_Manual!$A$2:$A$1206,Raw!L2102,Property_Manual!$B$2:$B$1206,Raw!M2102,Property_Manual!$C$2:$C$1206,Raw!N2102,Property_Manual!$D$2:$D$1206,Raw!O2102,Property_Manual!$F$2:$F$1206,"x")</f>
        <v>0</v>
      </c>
      <c r="AW2102" t="str">
        <f t="shared" si="1020"/>
        <v>"Distribution","TransportLegs","co2Emissions","Core","CO2Emissions",1,"TransportLegs details","References to CO2Emissions","false","false","","https://onerecord.iata.org/ns/cargo#TransportLegs","https://onerecord.iata.org/ns/cargo#co2Emissions","https://onerecord.iata.org/ns/cargo#CO2Emissions"</v>
      </c>
      <c r="AX2102" t="str">
        <f t="shared" si="1021"/>
        <v/>
      </c>
      <c r="AY2102" t="str">
        <f t="shared" si="1022"/>
        <v/>
      </c>
    </row>
    <row r="2103" spans="1:51" x14ac:dyDescent="0.2">
      <c r="A2103" t="s">
        <v>1255</v>
      </c>
      <c r="B2103" t="s">
        <v>1201</v>
      </c>
      <c r="C2103" t="s">
        <v>315</v>
      </c>
      <c r="D2103" t="s">
        <v>883</v>
      </c>
      <c r="E2103" t="s">
        <v>20</v>
      </c>
      <c r="F2103" t="s">
        <v>884</v>
      </c>
      <c r="G2103">
        <v>1</v>
      </c>
      <c r="H2103" t="s">
        <v>1181</v>
      </c>
      <c r="I2103" t="s">
        <v>1062</v>
      </c>
      <c r="J2103" t="s">
        <v>885</v>
      </c>
      <c r="L2103" t="str">
        <f t="shared" si="992"/>
        <v>TransportLegs</v>
      </c>
      <c r="M2103" t="str">
        <f t="shared" si="993"/>
        <v>co2Emissions</v>
      </c>
      <c r="N2103" t="str">
        <f t="shared" si="994"/>
        <v>CO2Emissions</v>
      </c>
      <c r="O2103" t="str">
        <f t="shared" si="995"/>
        <v>calculationFor</v>
      </c>
      <c r="P2103" t="str">
        <f t="shared" si="996"/>
        <v/>
      </c>
      <c r="Q2103" t="str">
        <f t="shared" si="997"/>
        <v>Object</v>
      </c>
      <c r="R2103" t="str">
        <f t="shared" si="998"/>
        <v/>
      </c>
      <c r="S2103" t="str">
        <f t="shared" si="999"/>
        <v/>
      </c>
      <c r="T2103" t="str">
        <f t="shared" si="1000"/>
        <v/>
      </c>
      <c r="U2103" t="str">
        <f t="shared" si="1001"/>
        <v/>
      </c>
      <c r="V2103" t="str">
        <f t="shared" si="1002"/>
        <v/>
      </c>
      <c r="W2103" t="str">
        <f>IF($A2103="Implicit","",COUNTIFS($C$8:C2103,C2103,$A$8:A2103,"Explicit"))</f>
        <v/>
      </c>
      <c r="X2103" t="str">
        <f t="shared" si="1003"/>
        <v/>
      </c>
      <c r="Y2103" t="str">
        <f t="shared" si="1004"/>
        <v/>
      </c>
      <c r="Z2103" t="str">
        <f t="shared" si="1005"/>
        <v/>
      </c>
      <c r="AA2103" t="str">
        <f t="shared" si="1006"/>
        <v/>
      </c>
      <c r="AB2103" t="str">
        <f t="shared" si="1007"/>
        <v/>
      </c>
      <c r="AC2103" t="str">
        <f t="shared" si="1008"/>
        <v/>
      </c>
      <c r="AD2103" t="str">
        <f t="shared" si="1009"/>
        <v/>
      </c>
      <c r="AE2103" t="str">
        <f t="shared" si="1010"/>
        <v/>
      </c>
      <c r="AF2103" t="str">
        <f t="shared" si="1011"/>
        <v/>
      </c>
      <c r="AG2103" t="str">
        <f t="shared" si="1012"/>
        <v>"Distribution.TransportLegs"</v>
      </c>
      <c r="AH2103" t="str">
        <f t="shared" si="1013"/>
        <v>"co2Emissions"</v>
      </c>
      <c r="AI2103" t="str">
        <f t="shared" si="1014"/>
        <v>"Core.CO2Emissions"</v>
      </c>
      <c r="AJ2103" t="str">
        <f t="shared" si="1015"/>
        <v>"calculationFor"</v>
      </c>
      <c r="AK2103" t="str">
        <f t="shared" si="1016"/>
        <v>"hasOne"</v>
      </c>
      <c r="AL2103" t="str">
        <f t="shared" si="1017"/>
        <v>"Distribution.TransportLegs","co2Emissions","Core.CO2Emissions","calculationFor","hasOne"</v>
      </c>
      <c r="AN2103">
        <f>COUNTIF(View_conceptual!G:G,L2103)</f>
        <v>0</v>
      </c>
      <c r="AO2103">
        <f>COUNTIF(View_conceptual!H:H,L2103)+COUNTIF(View_conceptual!I:I,N2103)</f>
        <v>0</v>
      </c>
      <c r="AQ2103" t="str">
        <f t="shared" si="1018"/>
        <v/>
      </c>
      <c r="AR2103" t="str">
        <f t="shared" si="1019"/>
        <v/>
      </c>
      <c r="AT2103">
        <f>COUNTIF(View_full!G:G,L2103)</f>
        <v>1</v>
      </c>
      <c r="AU2103">
        <f>COUNTIF(View_full!H:H,L2103)+COUNTIF(View_full!I:I,N2103)</f>
        <v>1</v>
      </c>
      <c r="AV2103">
        <f>COUNTIFS(Property_Manual!$A$2:$A$1206,Raw!L2103,Property_Manual!$B$2:$B$1206,Raw!M2103,Property_Manual!$C$2:$C$1206,Raw!N2103,Property_Manual!$D$2:$D$1206,Raw!O2103,Property_Manual!$F$2:$F$1206,"x")</f>
        <v>0</v>
      </c>
      <c r="AW2103" t="str">
        <f t="shared" si="1020"/>
        <v/>
      </c>
      <c r="AX2103" t="str">
        <f t="shared" si="1021"/>
        <v/>
      </c>
      <c r="AY2103" t="str">
        <f t="shared" si="1022"/>
        <v/>
      </c>
    </row>
    <row r="2104" spans="1:51" x14ac:dyDescent="0.2">
      <c r="A2104" t="s">
        <v>1254</v>
      </c>
      <c r="B2104" t="s">
        <v>1201</v>
      </c>
      <c r="C2104" t="s">
        <v>315</v>
      </c>
      <c r="D2104" t="s">
        <v>38</v>
      </c>
      <c r="E2104" t="s">
        <v>1209</v>
      </c>
      <c r="F2104" t="s">
        <v>23</v>
      </c>
      <c r="H2104" t="s">
        <v>415</v>
      </c>
      <c r="I2104" t="s">
        <v>1062</v>
      </c>
      <c r="J2104" t="s">
        <v>39</v>
      </c>
      <c r="L2104" t="str">
        <f t="shared" si="992"/>
        <v>TransportLegs</v>
      </c>
      <c r="M2104" t="str">
        <f t="shared" si="993"/>
        <v>checks</v>
      </c>
      <c r="N2104" t="str">
        <f t="shared" si="994"/>
        <v>Check</v>
      </c>
      <c r="O2104" t="str">
        <f t="shared" si="995"/>
        <v>checkedObject</v>
      </c>
      <c r="P2104" t="str">
        <f t="shared" si="996"/>
        <v/>
      </c>
      <c r="Q2104" t="str">
        <f t="shared" si="997"/>
        <v>Object</v>
      </c>
      <c r="R2104" t="str">
        <f t="shared" si="998"/>
        <v>"Distribution"</v>
      </c>
      <c r="S2104" t="str">
        <f t="shared" si="999"/>
        <v>"TransportLegs"</v>
      </c>
      <c r="T2104" t="str">
        <f t="shared" si="1000"/>
        <v>"checks"</v>
      </c>
      <c r="U2104" t="str">
        <f t="shared" si="1001"/>
        <v>"Action"</v>
      </c>
      <c r="V2104" t="str">
        <f t="shared" si="1002"/>
        <v>"Check"</v>
      </c>
      <c r="W2104">
        <f>IF($A2104="Implicit","",COUNTIFS($C$8:C2104,C2104,$A$8:A2104,"Explicit"))</f>
        <v>2</v>
      </c>
      <c r="X2104" t="str">
        <f t="shared" si="1003"/>
        <v>"TransportLegs details"</v>
      </c>
      <c r="Y2104" t="str">
        <f t="shared" si="1004"/>
        <v>"References to the CheckActions performed on the object"</v>
      </c>
      <c r="Z2104" t="str">
        <f t="shared" si="1005"/>
        <v>"true"</v>
      </c>
      <c r="AA2104" t="str">
        <f t="shared" si="1006"/>
        <v>"false"</v>
      </c>
      <c r="AB2104" t="str">
        <f t="shared" si="1007"/>
        <v>""</v>
      </c>
      <c r="AC2104" t="str">
        <f t="shared" si="1008"/>
        <v>"https://onerecord.iata.org/ns/cargo#TransportLegs"</v>
      </c>
      <c r="AD2104" t="str">
        <f t="shared" si="1009"/>
        <v>"https://onerecord.iata.org/ns/cargo#checks"</v>
      </c>
      <c r="AE2104" t="str">
        <f t="shared" si="1010"/>
        <v>"https://onerecord.iata.org/ns/cargo#Check"</v>
      </c>
      <c r="AF2104" t="str">
        <f t="shared" si="1011"/>
        <v>"Distribution","TransportLegs","checks","Action","Check",2,"TransportLegs details","References to the CheckActions performed on the object","true","false","","https://onerecord.iata.org/ns/cargo#TransportLegs","https://onerecord.iata.org/ns/cargo#checks","https://onerecord.iata.org/ns/cargo#Check"</v>
      </c>
      <c r="AG2104" t="str">
        <f t="shared" si="1012"/>
        <v>"Distribution.TransportLegs"</v>
      </c>
      <c r="AH2104" t="str">
        <f t="shared" si="1013"/>
        <v>"checks"</v>
      </c>
      <c r="AI2104" t="str">
        <f t="shared" si="1014"/>
        <v>"Action.Check"</v>
      </c>
      <c r="AJ2104" t="str">
        <f t="shared" si="1015"/>
        <v>"checkedObject"</v>
      </c>
      <c r="AK2104" t="str">
        <f t="shared" si="1016"/>
        <v>"hasMany"</v>
      </c>
      <c r="AL2104" t="str">
        <f t="shared" si="1017"/>
        <v>"Distribution.TransportLegs","checks","Action.Check","checkedObject","hasMany"</v>
      </c>
      <c r="AN2104">
        <f>COUNTIF(View_conceptual!G:G,L2104)</f>
        <v>0</v>
      </c>
      <c r="AO2104">
        <f>COUNTIF(View_conceptual!H:H,L2104)+COUNTIF(View_conceptual!I:I,N2104)</f>
        <v>0</v>
      </c>
      <c r="AQ2104" t="str">
        <f t="shared" si="1018"/>
        <v/>
      </c>
      <c r="AR2104" t="str">
        <f t="shared" si="1019"/>
        <v/>
      </c>
      <c r="AT2104">
        <f>COUNTIF(View_full!G:G,L2104)</f>
        <v>1</v>
      </c>
      <c r="AU2104">
        <f>COUNTIF(View_full!H:H,L2104)+COUNTIF(View_full!I:I,N2104)</f>
        <v>1</v>
      </c>
      <c r="AV2104">
        <f>COUNTIFS(Property_Manual!$A$2:$A$1206,Raw!L2104,Property_Manual!$B$2:$B$1206,Raw!M2104,Property_Manual!$C$2:$C$1206,Raw!N2104,Property_Manual!$D$2:$D$1206,Raw!O2104,Property_Manual!$F$2:$F$1206,"x")</f>
        <v>0</v>
      </c>
      <c r="AW2104" t="str">
        <f t="shared" si="1020"/>
        <v>"Distribution","TransportLegs","checks","Action","Check",2,"TransportLegs details","References to the CheckActions performed on the object","true","false","","https://onerecord.iata.org/ns/cargo#TransportLegs","https://onerecord.iata.org/ns/cargo#checks","https://onerecord.iata.org/ns/cargo#Check"</v>
      </c>
      <c r="AX2104" t="str">
        <f t="shared" si="1021"/>
        <v/>
      </c>
      <c r="AY2104" t="str">
        <f t="shared" si="1022"/>
        <v/>
      </c>
    </row>
    <row r="2105" spans="1:51" x14ac:dyDescent="0.2">
      <c r="A2105" t="s">
        <v>1254</v>
      </c>
      <c r="B2105" t="s">
        <v>1201</v>
      </c>
      <c r="C2105" t="s">
        <v>315</v>
      </c>
      <c r="D2105" t="s">
        <v>43</v>
      </c>
      <c r="E2105" t="s">
        <v>1198</v>
      </c>
      <c r="F2105" t="s">
        <v>44</v>
      </c>
      <c r="H2105" t="s">
        <v>654</v>
      </c>
      <c r="I2105" t="s">
        <v>1062</v>
      </c>
      <c r="J2105" t="s">
        <v>45</v>
      </c>
      <c r="L2105" t="str">
        <f t="shared" si="992"/>
        <v>TransportLegs</v>
      </c>
      <c r="M2105" t="str">
        <f t="shared" si="993"/>
        <v>externalReferences</v>
      </c>
      <c r="N2105" t="str">
        <f t="shared" si="994"/>
        <v>ExternalReference</v>
      </c>
      <c r="O2105" t="str">
        <f t="shared" si="995"/>
        <v>referenceForObjects</v>
      </c>
      <c r="P2105" t="str">
        <f t="shared" si="996"/>
        <v/>
      </c>
      <c r="Q2105" t="str">
        <f t="shared" si="997"/>
        <v>Object</v>
      </c>
      <c r="R2105" t="str">
        <f t="shared" si="998"/>
        <v>"Distribution"</v>
      </c>
      <c r="S2105" t="str">
        <f t="shared" si="999"/>
        <v>"TransportLegs"</v>
      </c>
      <c r="T2105" t="str">
        <f t="shared" si="1000"/>
        <v>"externalReferences"</v>
      </c>
      <c r="U2105" t="str">
        <f t="shared" si="1001"/>
        <v>"Common"</v>
      </c>
      <c r="V2105" t="str">
        <f t="shared" si="1002"/>
        <v>"ExternalReference"</v>
      </c>
      <c r="W2105">
        <f>IF($A2105="Implicit","",COUNTIFS($C$8:C2105,C2105,$A$8:A2105,"Explicit"))</f>
        <v>3</v>
      </c>
      <c r="X2105" t="str">
        <f t="shared" si="1003"/>
        <v>"TransportLegs details"</v>
      </c>
      <c r="Y2105" t="str">
        <f t="shared" si="1004"/>
        <v>"References to all associated ExternalReferences"</v>
      </c>
      <c r="Z2105" t="str">
        <f t="shared" si="1005"/>
        <v>"true"</v>
      </c>
      <c r="AA2105" t="str">
        <f t="shared" si="1006"/>
        <v>"false"</v>
      </c>
      <c r="AB2105" t="str">
        <f t="shared" si="1007"/>
        <v>""</v>
      </c>
      <c r="AC2105" t="str">
        <f t="shared" si="1008"/>
        <v>"https://onerecord.iata.org/ns/cargo#TransportLegs"</v>
      </c>
      <c r="AD2105" t="str">
        <f t="shared" si="1009"/>
        <v>"https://onerecord.iata.org/ns/cargo#externalReferences"</v>
      </c>
      <c r="AE2105" t="str">
        <f t="shared" si="1010"/>
        <v>"https://onerecord.iata.org/ns/cargo#ExternalReference"</v>
      </c>
      <c r="AF2105" t="str">
        <f t="shared" si="1011"/>
        <v>"Distribution","TransportLegs","externalReferences","Common","ExternalReference",3,"TransportLegs details","References to all associated ExternalReferences","true","false","","https://onerecord.iata.org/ns/cargo#TransportLegs","https://onerecord.iata.org/ns/cargo#externalReferences","https://onerecord.iata.org/ns/cargo#ExternalReference"</v>
      </c>
      <c r="AG2105" t="str">
        <f t="shared" si="1012"/>
        <v>"Distribution.TransportLegs"</v>
      </c>
      <c r="AH2105" t="str">
        <f t="shared" si="1013"/>
        <v>"externalReferences"</v>
      </c>
      <c r="AI2105" t="str">
        <f t="shared" si="1014"/>
        <v>"Common.ExternalReference"</v>
      </c>
      <c r="AJ2105" t="str">
        <f t="shared" si="1015"/>
        <v>"referenceForObjects"</v>
      </c>
      <c r="AK2105" t="str">
        <f t="shared" si="1016"/>
        <v>"hasMany"</v>
      </c>
      <c r="AL2105" t="str">
        <f t="shared" si="1017"/>
        <v>"Distribution.TransportLegs","externalReferences","Common.ExternalReference","referenceForObjects","hasMany"</v>
      </c>
      <c r="AN2105">
        <f>COUNTIF(View_conceptual!G:G,L2105)</f>
        <v>0</v>
      </c>
      <c r="AO2105">
        <f>COUNTIF(View_conceptual!H:H,L2105)+COUNTIF(View_conceptual!I:I,N2105)</f>
        <v>0</v>
      </c>
      <c r="AQ2105" t="str">
        <f t="shared" si="1018"/>
        <v/>
      </c>
      <c r="AR2105" t="str">
        <f t="shared" si="1019"/>
        <v/>
      </c>
      <c r="AT2105">
        <f>COUNTIF(View_full!G:G,L2105)</f>
        <v>1</v>
      </c>
      <c r="AU2105">
        <f>COUNTIF(View_full!H:H,L2105)+COUNTIF(View_full!I:I,N2105)</f>
        <v>1</v>
      </c>
      <c r="AV2105">
        <f>COUNTIFS(Property_Manual!$A$2:$A$1206,Raw!L2105,Property_Manual!$B$2:$B$1206,Raw!M2105,Property_Manual!$C$2:$C$1206,Raw!N2105,Property_Manual!$D$2:$D$1206,Raw!O2105,Property_Manual!$F$2:$F$1206,"x")</f>
        <v>0</v>
      </c>
      <c r="AW2105" t="str">
        <f t="shared" si="1020"/>
        <v>"Distribution","TransportLegs","externalReferences","Common","ExternalReference",3,"TransportLegs details","References to all associated ExternalReferences","true","false","","https://onerecord.iata.org/ns/cargo#TransportLegs","https://onerecord.iata.org/ns/cargo#externalReferences","https://onerecord.iata.org/ns/cargo#ExternalReference"</v>
      </c>
      <c r="AX2105" t="str">
        <f t="shared" si="1021"/>
        <v/>
      </c>
      <c r="AY2105" t="str">
        <f t="shared" si="1022"/>
        <v/>
      </c>
    </row>
    <row r="2106" spans="1:51" x14ac:dyDescent="0.2">
      <c r="A2106" t="s">
        <v>1254</v>
      </c>
      <c r="B2106" t="s">
        <v>1201</v>
      </c>
      <c r="C2106" t="s">
        <v>315</v>
      </c>
      <c r="D2106" t="s">
        <v>569</v>
      </c>
      <c r="E2106" t="s">
        <v>1198</v>
      </c>
      <c r="F2106" t="s">
        <v>89</v>
      </c>
      <c r="G2106">
        <v>1</v>
      </c>
      <c r="I2106" t="s">
        <v>1062</v>
      </c>
      <c r="J2106" t="s">
        <v>570</v>
      </c>
      <c r="L2106" t="str">
        <f t="shared" si="992"/>
        <v>TransportLegs</v>
      </c>
      <c r="M2106" t="str">
        <f t="shared" si="993"/>
        <v>arrivalLocation</v>
      </c>
      <c r="N2106" t="str">
        <f t="shared" si="994"/>
        <v>Location</v>
      </c>
      <c r="O2106" t="str">
        <f t="shared" si="995"/>
        <v/>
      </c>
      <c r="P2106" t="str">
        <f t="shared" si="996"/>
        <v/>
      </c>
      <c r="Q2106" t="str">
        <f t="shared" si="997"/>
        <v>Object</v>
      </c>
      <c r="R2106" t="str">
        <f t="shared" si="998"/>
        <v>"Distribution"</v>
      </c>
      <c r="S2106" t="str">
        <f t="shared" si="999"/>
        <v>"TransportLegs"</v>
      </c>
      <c r="T2106" t="str">
        <f t="shared" si="1000"/>
        <v>"arrivalLocation"</v>
      </c>
      <c r="U2106" t="str">
        <f t="shared" si="1001"/>
        <v>"Common"</v>
      </c>
      <c r="V2106" t="str">
        <f t="shared" si="1002"/>
        <v>"Location"</v>
      </c>
      <c r="W2106">
        <f>IF($A2106="Implicit","",COUNTIFS($C$8:C2106,C2106,$A$8:A2106,"Explicit"))</f>
        <v>4</v>
      </c>
      <c r="X2106" t="str">
        <f t="shared" si="1003"/>
        <v>"TransportLegs details"</v>
      </c>
      <c r="Y2106" t="str">
        <f t="shared" si="1004"/>
        <v>"Reference to the arrival Location"</v>
      </c>
      <c r="Z2106" t="str">
        <f t="shared" si="1005"/>
        <v>"false"</v>
      </c>
      <c r="AA2106" t="str">
        <f t="shared" si="1006"/>
        <v>"false"</v>
      </c>
      <c r="AB2106" t="str">
        <f t="shared" si="1007"/>
        <v>""</v>
      </c>
      <c r="AC2106" t="str">
        <f t="shared" si="1008"/>
        <v>"https://onerecord.iata.org/ns/cargo#TransportLegs"</v>
      </c>
      <c r="AD2106" t="str">
        <f t="shared" si="1009"/>
        <v>"https://onerecord.iata.org/ns/cargo#arrivalLocation"</v>
      </c>
      <c r="AE2106" t="str">
        <f t="shared" si="1010"/>
        <v>"https://onerecord.iata.org/ns/cargo#Location"</v>
      </c>
      <c r="AF2106" t="str">
        <f t="shared" si="1011"/>
        <v>"Distribution","TransportLegs","arrivalLocation","Common","Location",4,"TransportLegs details","Reference to the arrival Location","false","false","","https://onerecord.iata.org/ns/cargo#TransportLegs","https://onerecord.iata.org/ns/cargo#arrivalLocation","https://onerecord.iata.org/ns/cargo#Location"</v>
      </c>
      <c r="AG2106" t="str">
        <f t="shared" si="1012"/>
        <v>"Distribution.TransportLegs"</v>
      </c>
      <c r="AH2106" t="str">
        <f t="shared" si="1013"/>
        <v>"arrivalLocation"</v>
      </c>
      <c r="AI2106" t="str">
        <f t="shared" si="1014"/>
        <v>"Common.Location"</v>
      </c>
      <c r="AJ2106" t="str">
        <f t="shared" si="1015"/>
        <v>""</v>
      </c>
      <c r="AK2106" t="str">
        <f t="shared" si="1016"/>
        <v>"hasOne"</v>
      </c>
      <c r="AL2106" t="str">
        <f t="shared" si="1017"/>
        <v>"Distribution.TransportLegs","arrivalLocation","Common.Location","","hasOne"</v>
      </c>
      <c r="AN2106">
        <f>COUNTIF(View_conceptual!G:G,L2106)</f>
        <v>0</v>
      </c>
      <c r="AO2106">
        <f>COUNTIF(View_conceptual!H:H,L2106)+COUNTIF(View_conceptual!I:I,N2106)</f>
        <v>0</v>
      </c>
      <c r="AQ2106" t="str">
        <f t="shared" si="1018"/>
        <v/>
      </c>
      <c r="AR2106" t="str">
        <f t="shared" si="1019"/>
        <v/>
      </c>
      <c r="AT2106">
        <f>COUNTIF(View_full!G:G,L2106)</f>
        <v>1</v>
      </c>
      <c r="AU2106">
        <f>COUNTIF(View_full!H:H,L2106)+COUNTIF(View_full!I:I,N2106)</f>
        <v>1</v>
      </c>
      <c r="AV2106">
        <f>COUNTIFS(Property_Manual!$A$2:$A$1206,Raw!L2106,Property_Manual!$B$2:$B$1206,Raw!M2106,Property_Manual!$C$2:$C$1206,Raw!N2106,Property_Manual!$D$2:$D$1206,Raw!O2106,Property_Manual!$F$2:$F$1206,"x")</f>
        <v>0</v>
      </c>
      <c r="AW2106" t="str">
        <f t="shared" si="1020"/>
        <v>"Distribution","TransportLegs","arrivalLocation","Common","Location",4,"TransportLegs details","Reference to the arrival Location","false","false","","https://onerecord.iata.org/ns/cargo#TransportLegs","https://onerecord.iata.org/ns/cargo#arrivalLocation","https://onerecord.iata.org/ns/cargo#Location"</v>
      </c>
      <c r="AX2106" t="str">
        <f t="shared" si="1021"/>
        <v/>
      </c>
      <c r="AY2106" t="str">
        <f t="shared" si="1022"/>
        <v/>
      </c>
    </row>
    <row r="2107" spans="1:51" x14ac:dyDescent="0.2">
      <c r="A2107" t="s">
        <v>1254</v>
      </c>
      <c r="B2107" t="s">
        <v>1201</v>
      </c>
      <c r="C2107" t="s">
        <v>315</v>
      </c>
      <c r="D2107" t="s">
        <v>583</v>
      </c>
      <c r="E2107" t="s">
        <v>1198</v>
      </c>
      <c r="F2107" t="s">
        <v>89</v>
      </c>
      <c r="G2107">
        <v>1</v>
      </c>
      <c r="I2107" t="s">
        <v>1062</v>
      </c>
      <c r="J2107" t="s">
        <v>2238</v>
      </c>
      <c r="L2107" t="str">
        <f t="shared" si="992"/>
        <v>TransportLegs</v>
      </c>
      <c r="M2107" t="str">
        <f t="shared" si="993"/>
        <v>departureLocation</v>
      </c>
      <c r="N2107" t="str">
        <f t="shared" si="994"/>
        <v>Location</v>
      </c>
      <c r="O2107" t="str">
        <f t="shared" si="995"/>
        <v/>
      </c>
      <c r="P2107" t="str">
        <f t="shared" si="996"/>
        <v/>
      </c>
      <c r="Q2107" t="str">
        <f t="shared" si="997"/>
        <v>Object</v>
      </c>
      <c r="R2107" t="str">
        <f t="shared" si="998"/>
        <v>"Distribution"</v>
      </c>
      <c r="S2107" t="str">
        <f t="shared" si="999"/>
        <v>"TransportLegs"</v>
      </c>
      <c r="T2107" t="str">
        <f t="shared" si="1000"/>
        <v>"departureLocation"</v>
      </c>
      <c r="U2107" t="str">
        <f t="shared" si="1001"/>
        <v>"Common"</v>
      </c>
      <c r="V2107" t="str">
        <f t="shared" si="1002"/>
        <v>"Location"</v>
      </c>
      <c r="W2107">
        <f>IF($A2107="Implicit","",COUNTIFS($C$8:C2107,C2107,$A$8:A2107,"Explicit"))</f>
        <v>5</v>
      </c>
      <c r="X2107" t="str">
        <f t="shared" si="1003"/>
        <v>"TransportLegs details"</v>
      </c>
      <c r="Y2107" t="str">
        <f t="shared" si="1004"/>
        <v>"Reference to the departure Location"</v>
      </c>
      <c r="Z2107" t="str">
        <f t="shared" si="1005"/>
        <v>"false"</v>
      </c>
      <c r="AA2107" t="str">
        <f t="shared" si="1006"/>
        <v>"false"</v>
      </c>
      <c r="AB2107" t="str">
        <f t="shared" si="1007"/>
        <v>""</v>
      </c>
      <c r="AC2107" t="str">
        <f t="shared" si="1008"/>
        <v>"https://onerecord.iata.org/ns/cargo#TransportLegs"</v>
      </c>
      <c r="AD2107" t="str">
        <f t="shared" si="1009"/>
        <v>"https://onerecord.iata.org/ns/cargo#departureLocation"</v>
      </c>
      <c r="AE2107" t="str">
        <f t="shared" si="1010"/>
        <v>"https://onerecord.iata.org/ns/cargo#Location"</v>
      </c>
      <c r="AF2107" t="str">
        <f t="shared" si="1011"/>
        <v>"Distribution","TransportLegs","departureLocation","Common","Location",5,"TransportLegs details","Reference to the departure Location","false","false","","https://onerecord.iata.org/ns/cargo#TransportLegs","https://onerecord.iata.org/ns/cargo#departureLocation","https://onerecord.iata.org/ns/cargo#Location"</v>
      </c>
      <c r="AG2107" t="str">
        <f t="shared" si="1012"/>
        <v>"Distribution.TransportLegs"</v>
      </c>
      <c r="AH2107" t="str">
        <f t="shared" si="1013"/>
        <v>"departureLocation"</v>
      </c>
      <c r="AI2107" t="str">
        <f t="shared" si="1014"/>
        <v>"Common.Location"</v>
      </c>
      <c r="AJ2107" t="str">
        <f t="shared" si="1015"/>
        <v>""</v>
      </c>
      <c r="AK2107" t="str">
        <f t="shared" si="1016"/>
        <v>"hasOne"</v>
      </c>
      <c r="AL2107" t="str">
        <f t="shared" si="1017"/>
        <v>"Distribution.TransportLegs","departureLocation","Common.Location","","hasOne"</v>
      </c>
      <c r="AN2107">
        <f>COUNTIF(View_conceptual!G:G,L2107)</f>
        <v>0</v>
      </c>
      <c r="AO2107">
        <f>COUNTIF(View_conceptual!H:H,L2107)+COUNTIF(View_conceptual!I:I,N2107)</f>
        <v>0</v>
      </c>
      <c r="AQ2107" t="str">
        <f t="shared" si="1018"/>
        <v/>
      </c>
      <c r="AR2107" t="str">
        <f t="shared" si="1019"/>
        <v/>
      </c>
      <c r="AT2107">
        <f>COUNTIF(View_full!G:G,L2107)</f>
        <v>1</v>
      </c>
      <c r="AU2107">
        <f>COUNTIF(View_full!H:H,L2107)+COUNTIF(View_full!I:I,N2107)</f>
        <v>1</v>
      </c>
      <c r="AV2107">
        <f>COUNTIFS(Property_Manual!$A$2:$A$1206,Raw!L2107,Property_Manual!$B$2:$B$1206,Raw!M2107,Property_Manual!$C$2:$C$1206,Raw!N2107,Property_Manual!$D$2:$D$1206,Raw!O2107,Property_Manual!$F$2:$F$1206,"x")</f>
        <v>0</v>
      </c>
      <c r="AW2107" t="str">
        <f t="shared" si="1020"/>
        <v>"Distribution","TransportLegs","departureLocation","Common","Location",5,"TransportLegs details","Reference to the departure Location","false","false","","https://onerecord.iata.org/ns/cargo#TransportLegs","https://onerecord.iata.org/ns/cargo#departureLocation","https://onerecord.iata.org/ns/cargo#Location"</v>
      </c>
      <c r="AX2107" t="str">
        <f t="shared" si="1021"/>
        <v/>
      </c>
      <c r="AY2107" t="str">
        <f t="shared" si="1022"/>
        <v/>
      </c>
    </row>
    <row r="2108" spans="1:51" x14ac:dyDescent="0.2">
      <c r="A2108" t="s">
        <v>1254</v>
      </c>
      <c r="B2108" t="s">
        <v>1201</v>
      </c>
      <c r="C2108" t="s">
        <v>315</v>
      </c>
      <c r="D2108" t="s">
        <v>902</v>
      </c>
      <c r="E2108" t="s">
        <v>20</v>
      </c>
      <c r="F2108" t="s">
        <v>841</v>
      </c>
      <c r="G2108">
        <v>1</v>
      </c>
      <c r="I2108" t="s">
        <v>1062</v>
      </c>
      <c r="J2108" t="s">
        <v>903</v>
      </c>
      <c r="L2108" t="str">
        <f t="shared" si="992"/>
        <v>TransportLegs</v>
      </c>
      <c r="M2108" t="str">
        <f t="shared" si="993"/>
        <v>operatingTransportMeans</v>
      </c>
      <c r="N2108" t="str">
        <f t="shared" si="994"/>
        <v>TransportMeans</v>
      </c>
      <c r="O2108" t="str">
        <f t="shared" si="995"/>
        <v/>
      </c>
      <c r="P2108" t="str">
        <f t="shared" si="996"/>
        <v/>
      </c>
      <c r="Q2108" t="str">
        <f t="shared" si="997"/>
        <v>Object</v>
      </c>
      <c r="R2108" t="str">
        <f t="shared" si="998"/>
        <v>"Distribution"</v>
      </c>
      <c r="S2108" t="str">
        <f t="shared" si="999"/>
        <v>"TransportLegs"</v>
      </c>
      <c r="T2108" t="str">
        <f t="shared" si="1000"/>
        <v>"operatingTransportMeans"</v>
      </c>
      <c r="U2108" t="str">
        <f t="shared" si="1001"/>
        <v>"Core"</v>
      </c>
      <c r="V2108" t="str">
        <f t="shared" si="1002"/>
        <v>"TransportMeans"</v>
      </c>
      <c r="W2108">
        <f>IF($A2108="Implicit","",COUNTIFS($C$8:C2108,C2108,$A$8:A2108,"Explicit"))</f>
        <v>6</v>
      </c>
      <c r="X2108" t="str">
        <f t="shared" si="1003"/>
        <v>"TransportLegs details"</v>
      </c>
      <c r="Y2108" t="str">
        <f t="shared" si="1004"/>
        <v>"Reference to the TransportMeans operating the TransportMovement"</v>
      </c>
      <c r="Z2108" t="str">
        <f t="shared" si="1005"/>
        <v>"false"</v>
      </c>
      <c r="AA2108" t="str">
        <f t="shared" si="1006"/>
        <v>"false"</v>
      </c>
      <c r="AB2108" t="str">
        <f t="shared" si="1007"/>
        <v>""</v>
      </c>
      <c r="AC2108" t="str">
        <f t="shared" si="1008"/>
        <v>"https://onerecord.iata.org/ns/cargo#TransportLegs"</v>
      </c>
      <c r="AD2108" t="str">
        <f t="shared" si="1009"/>
        <v>"https://onerecord.iata.org/ns/cargo#operatingTransportMeans"</v>
      </c>
      <c r="AE2108" t="str">
        <f t="shared" si="1010"/>
        <v>"https://onerecord.iata.org/ns/cargo#TransportMeans"</v>
      </c>
      <c r="AF2108" t="str">
        <f t="shared" si="1011"/>
        <v>"Distribution","TransportLegs","operatingTransportMeans","Core","TransportMeans",6,"TransportLegs details","Reference to the TransportMeans operating the TransportMovement","false","false","","https://onerecord.iata.org/ns/cargo#TransportLegs","https://onerecord.iata.org/ns/cargo#operatingTransportMeans","https://onerecord.iata.org/ns/cargo#TransportMeans"</v>
      </c>
      <c r="AG2108" t="str">
        <f t="shared" si="1012"/>
        <v>"Distribution.TransportLegs"</v>
      </c>
      <c r="AH2108" t="str">
        <f t="shared" si="1013"/>
        <v>"operatingTransportMeans"</v>
      </c>
      <c r="AI2108" t="str">
        <f t="shared" si="1014"/>
        <v>"Core.TransportMeans"</v>
      </c>
      <c r="AJ2108" t="str">
        <f t="shared" si="1015"/>
        <v>""</v>
      </c>
      <c r="AK2108" t="str">
        <f t="shared" si="1016"/>
        <v>"hasOne"</v>
      </c>
      <c r="AL2108" t="str">
        <f t="shared" si="1017"/>
        <v>"Distribution.TransportLegs","operatingTransportMeans","Core.TransportMeans","","hasOne"</v>
      </c>
      <c r="AN2108">
        <f>COUNTIF(View_conceptual!G:G,L2108)</f>
        <v>0</v>
      </c>
      <c r="AO2108">
        <f>COUNTIF(View_conceptual!H:H,L2108)+COUNTIF(View_conceptual!I:I,N2108)</f>
        <v>1</v>
      </c>
      <c r="AQ2108" t="str">
        <f t="shared" si="1018"/>
        <v/>
      </c>
      <c r="AR2108" t="str">
        <f t="shared" si="1019"/>
        <v/>
      </c>
      <c r="AT2108">
        <f>COUNTIF(View_full!G:G,L2108)</f>
        <v>1</v>
      </c>
      <c r="AU2108">
        <f>COUNTIF(View_full!H:H,L2108)+COUNTIF(View_full!I:I,N2108)</f>
        <v>2</v>
      </c>
      <c r="AV2108">
        <f>COUNTIFS(Property_Manual!$A$2:$A$1206,Raw!L2108,Property_Manual!$B$2:$B$1206,Raw!M2108,Property_Manual!$C$2:$C$1206,Raw!N2108,Property_Manual!$D$2:$D$1206,Raw!O2108,Property_Manual!$F$2:$F$1206,"x")</f>
        <v>0</v>
      </c>
      <c r="AW2108" t="str">
        <f t="shared" si="1020"/>
        <v>"Distribution","TransportLegs","operatingTransportMeans","Core","TransportMeans",6,"TransportLegs details","Reference to the TransportMeans operating the TransportMovement","false","false","","https://onerecord.iata.org/ns/cargo#TransportLegs","https://onerecord.iata.org/ns/cargo#operatingTransportMeans","https://onerecord.iata.org/ns/cargo#TransportMeans"</v>
      </c>
      <c r="AX2108" t="str">
        <f t="shared" si="1021"/>
        <v>"Distribution.TransportLegs","operatingTransportMeans","Core.TransportMeans","","hasOne"</v>
      </c>
      <c r="AY2108" t="str">
        <f t="shared" si="1022"/>
        <v/>
      </c>
    </row>
    <row r="2109" spans="1:51" x14ac:dyDescent="0.2">
      <c r="A2109" t="s">
        <v>1254</v>
      </c>
      <c r="B2109" t="s">
        <v>1201</v>
      </c>
      <c r="C2109" t="s">
        <v>315</v>
      </c>
      <c r="D2109" t="s">
        <v>1063</v>
      </c>
      <c r="E2109" t="s">
        <v>1197</v>
      </c>
      <c r="F2109" t="s">
        <v>2239</v>
      </c>
      <c r="G2109">
        <v>1</v>
      </c>
      <c r="I2109" t="s">
        <v>1062</v>
      </c>
      <c r="J2109" t="s">
        <v>1064</v>
      </c>
      <c r="L2109" t="str">
        <f t="shared" si="992"/>
        <v>TransportLegs</v>
      </c>
      <c r="M2109" t="str">
        <f t="shared" si="993"/>
        <v>transportMeansServiceType</v>
      </c>
      <c r="N2109" t="str">
        <f t="shared" si="994"/>
        <v>TransportMeansServiceType</v>
      </c>
      <c r="O2109" t="str">
        <f t="shared" si="995"/>
        <v/>
      </c>
      <c r="P2109" t="str">
        <f t="shared" si="996"/>
        <v/>
      </c>
      <c r="Q2109" t="str">
        <f t="shared" si="997"/>
        <v>Object</v>
      </c>
      <c r="R2109" t="str">
        <f t="shared" si="998"/>
        <v>"Distribution"</v>
      </c>
      <c r="S2109" t="str">
        <f t="shared" si="999"/>
        <v>"TransportLegs"</v>
      </c>
      <c r="T2109" t="str">
        <f t="shared" si="1000"/>
        <v>"transportMeansServiceType"</v>
      </c>
      <c r="U2109" t="str">
        <f t="shared" si="1001"/>
        <v>"CodeList"</v>
      </c>
      <c r="V2109" t="str">
        <f t="shared" si="1002"/>
        <v>"TransportMeansServiceType"</v>
      </c>
      <c r="W2109">
        <f>IF($A2109="Implicit","",COUNTIFS($C$8:C2109,C2109,$A$8:A2109,"Explicit"))</f>
        <v>7</v>
      </c>
      <c r="X2109" t="str">
        <f t="shared" si="1003"/>
        <v>"TransportLegs details"</v>
      </c>
      <c r="Y2109" t="str">
        <f t="shared" si="1004"/>
        <v>"Type of transport means service; e.g. Aircraftor Truck"</v>
      </c>
      <c r="Z2109" t="str">
        <f t="shared" si="1005"/>
        <v>"false"</v>
      </c>
      <c r="AA2109" t="str">
        <f t="shared" si="1006"/>
        <v>"true"</v>
      </c>
      <c r="AB2109" t="str">
        <f t="shared" si="1007"/>
        <v>""</v>
      </c>
      <c r="AC2109" t="str">
        <f t="shared" si="1008"/>
        <v>"https://onerecord.iata.org/ns/cargo#TransportLegs"</v>
      </c>
      <c r="AD2109" t="str">
        <f t="shared" si="1009"/>
        <v>"https://onerecord.iata.org/ns/cargo#transportMeansServiceType"</v>
      </c>
      <c r="AE2109" t="str">
        <f t="shared" si="1010"/>
        <v>"https://onerecord.iata.org/ns/code-lists/TransportMeansServiceType"</v>
      </c>
      <c r="AF2109" t="str">
        <f t="shared" si="1011"/>
        <v>"Distribution","TransportLegs","transportMeansServiceType","CodeList","TransportMeansServiceType",7,"TransportLegs details","Type of transport means service; e.g. Aircraftor Truck","false","true","","https://onerecord.iata.org/ns/cargo#TransportLegs","https://onerecord.iata.org/ns/cargo#transportMeansServiceType","https://onerecord.iata.org/ns/code-lists/TransportMeansServiceType"</v>
      </c>
      <c r="AG2109" t="str">
        <f t="shared" si="1012"/>
        <v>"Distribution.TransportLegs"</v>
      </c>
      <c r="AH2109" t="str">
        <f t="shared" si="1013"/>
        <v>"transportMeansServiceType"</v>
      </c>
      <c r="AI2109" t="str">
        <f t="shared" si="1014"/>
        <v>"CodeList.TransportMeansServiceType"</v>
      </c>
      <c r="AJ2109" t="str">
        <f t="shared" si="1015"/>
        <v>""</v>
      </c>
      <c r="AK2109" t="str">
        <f t="shared" si="1016"/>
        <v>"hasOne"</v>
      </c>
      <c r="AL2109" t="str">
        <f t="shared" si="1017"/>
        <v>"Distribution.TransportLegs","transportMeansServiceType","CodeList.TransportMeansServiceType","","hasOne"</v>
      </c>
      <c r="AN2109">
        <f>COUNTIF(View_conceptual!G:G,L2109)</f>
        <v>0</v>
      </c>
      <c r="AO2109">
        <f>COUNTIF(View_conceptual!H:H,L2109)+COUNTIF(View_conceptual!I:I,N2109)</f>
        <v>0</v>
      </c>
      <c r="AQ2109" t="str">
        <f t="shared" si="1018"/>
        <v/>
      </c>
      <c r="AR2109" t="str">
        <f t="shared" si="1019"/>
        <v/>
      </c>
      <c r="AT2109">
        <f>COUNTIF(View_full!G:G,L2109)</f>
        <v>1</v>
      </c>
      <c r="AU2109">
        <f>COUNTIF(View_full!H:H,L2109)+COUNTIF(View_full!I:I,N2109)</f>
        <v>1</v>
      </c>
      <c r="AV2109">
        <f>COUNTIFS(Property_Manual!$A$2:$A$1206,Raw!L2109,Property_Manual!$B$2:$B$1206,Raw!M2109,Property_Manual!$C$2:$C$1206,Raw!N2109,Property_Manual!$D$2:$D$1206,Raw!O2109,Property_Manual!$F$2:$F$1206,"x")</f>
        <v>0</v>
      </c>
      <c r="AW2109" t="str">
        <f t="shared" si="1020"/>
        <v>"Distribution","TransportLegs","transportMeansServiceType","CodeList","TransportMeansServiceType",7,"TransportLegs details","Type of transport means service; e.g. Aircraftor Truck","false","true","","https://onerecord.iata.org/ns/cargo#TransportLegs","https://onerecord.iata.org/ns/cargo#transportMeansServiceType","https://onerecord.iata.org/ns/code-lists/TransportMeansServiceType"</v>
      </c>
      <c r="AX2109" t="str">
        <f t="shared" si="1021"/>
        <v/>
      </c>
      <c r="AY2109" t="str">
        <f t="shared" si="1022"/>
        <v/>
      </c>
    </row>
    <row r="2110" spans="1:51" x14ac:dyDescent="0.2">
      <c r="A2110" t="s">
        <v>1254</v>
      </c>
      <c r="B2110" t="s">
        <v>1201</v>
      </c>
      <c r="C2110" t="s">
        <v>315</v>
      </c>
      <c r="D2110" t="s">
        <v>1065</v>
      </c>
      <c r="E2110" t="s">
        <v>49</v>
      </c>
      <c r="F2110" t="s">
        <v>58</v>
      </c>
      <c r="G2110">
        <v>1</v>
      </c>
      <c r="I2110" t="s">
        <v>1062</v>
      </c>
      <c r="J2110" t="s">
        <v>1066</v>
      </c>
      <c r="L2110" t="str">
        <f t="shared" si="992"/>
        <v>TransportLegs</v>
      </c>
      <c r="M2110" t="str">
        <f t="shared" si="993"/>
        <v>transportMeansType</v>
      </c>
      <c r="N2110" t="str">
        <f t="shared" si="994"/>
        <v>CodeListElement</v>
      </c>
      <c r="O2110" t="str">
        <f t="shared" si="995"/>
        <v/>
      </c>
      <c r="P2110" t="str">
        <f t="shared" si="996"/>
        <v/>
      </c>
      <c r="Q2110" t="str">
        <f t="shared" si="997"/>
        <v>Object</v>
      </c>
      <c r="R2110" t="str">
        <f t="shared" si="998"/>
        <v>"Distribution"</v>
      </c>
      <c r="S2110" t="str">
        <f t="shared" si="999"/>
        <v>"TransportLegs"</v>
      </c>
      <c r="T2110" t="str">
        <f t="shared" si="1000"/>
        <v>"transportMeansType"</v>
      </c>
      <c r="U2110" t="str">
        <f t="shared" si="1001"/>
        <v>"Embedded"</v>
      </c>
      <c r="V2110" t="str">
        <f t="shared" si="1002"/>
        <v>"CodeListElement"</v>
      </c>
      <c r="W2110">
        <f>IF($A2110="Implicit","",COUNTIFS($C$8:C2110,C2110,$A$8:A2110,"Explicit"))</f>
        <v>8</v>
      </c>
      <c r="X2110" t="str">
        <f t="shared" si="1003"/>
        <v>"TransportLegs details"</v>
      </c>
      <c r="Y2110" t="str">
        <f t="shared" si="1004"/>
        <v>"Type of transport means; e.g. 744; RFS"</v>
      </c>
      <c r="Z2110" t="str">
        <f t="shared" si="1005"/>
        <v>"false"</v>
      </c>
      <c r="AA2110" t="str">
        <f t="shared" si="1006"/>
        <v>"false"</v>
      </c>
      <c r="AB2110" t="str">
        <f t="shared" si="1007"/>
        <v>""</v>
      </c>
      <c r="AC2110" t="str">
        <f t="shared" si="1008"/>
        <v>"https://onerecord.iata.org/ns/cargo#TransportLegs"</v>
      </c>
      <c r="AD2110" t="str">
        <f t="shared" si="1009"/>
        <v>"https://onerecord.iata.org/ns/cargo#transportMeansType"</v>
      </c>
      <c r="AE2110" t="str">
        <f t="shared" si="1010"/>
        <v>"https://onerecord.iata.org/ns/cargo#CodeListElement"</v>
      </c>
      <c r="AF2110" t="str">
        <f t="shared" si="1011"/>
        <v>"Distribution","TransportLegs","transportMeansType","Embedded","CodeListElement",8,"TransportLegs details","Type of transport means; e.g. 744; RFS","false","false","","https://onerecord.iata.org/ns/cargo#TransportLegs","https://onerecord.iata.org/ns/cargo#transportMeansType","https://onerecord.iata.org/ns/cargo#CodeListElement"</v>
      </c>
      <c r="AG2110" t="str">
        <f t="shared" si="1012"/>
        <v>"Distribution.TransportLegs"</v>
      </c>
      <c r="AH2110" t="str">
        <f t="shared" si="1013"/>
        <v>"transportMeansType"</v>
      </c>
      <c r="AI2110" t="str">
        <f t="shared" si="1014"/>
        <v>"Embedded.CodeListElement"</v>
      </c>
      <c r="AJ2110" t="str">
        <f t="shared" si="1015"/>
        <v>""</v>
      </c>
      <c r="AK2110" t="str">
        <f t="shared" si="1016"/>
        <v>"hasOne"</v>
      </c>
      <c r="AL2110" t="str">
        <f t="shared" si="1017"/>
        <v>"Distribution.TransportLegs","transportMeansType","Embedded.CodeListElement","","hasOne"</v>
      </c>
      <c r="AN2110">
        <f>COUNTIF(View_conceptual!G:G,L2110)</f>
        <v>0</v>
      </c>
      <c r="AO2110">
        <f>COUNTIF(View_conceptual!H:H,L2110)+COUNTIF(View_conceptual!I:I,N2110)</f>
        <v>0</v>
      </c>
      <c r="AQ2110" t="str">
        <f t="shared" si="1018"/>
        <v/>
      </c>
      <c r="AR2110" t="str">
        <f t="shared" si="1019"/>
        <v/>
      </c>
      <c r="AT2110">
        <f>COUNTIF(View_full!G:G,L2110)</f>
        <v>1</v>
      </c>
      <c r="AU2110">
        <f>COUNTIF(View_full!H:H,L2110)+COUNTIF(View_full!I:I,N2110)</f>
        <v>1</v>
      </c>
      <c r="AV2110">
        <f>COUNTIFS(Property_Manual!$A$2:$A$1206,Raw!L2110,Property_Manual!$B$2:$B$1206,Raw!M2110,Property_Manual!$C$2:$C$1206,Raw!N2110,Property_Manual!$D$2:$D$1206,Raw!O2110,Property_Manual!$F$2:$F$1206,"x")</f>
        <v>0</v>
      </c>
      <c r="AW2110" t="str">
        <f t="shared" si="1020"/>
        <v>"Distribution","TransportLegs","transportMeansType","Embedded","CodeListElement",8,"TransportLegs details","Type of transport means; e.g. 744; RFS","false","false","","https://onerecord.iata.org/ns/cargo#TransportLegs","https://onerecord.iata.org/ns/cargo#transportMeansType","https://onerecord.iata.org/ns/cargo#CodeListElement"</v>
      </c>
      <c r="AX2110" t="str">
        <f t="shared" si="1021"/>
        <v/>
      </c>
      <c r="AY2110" t="str">
        <f t="shared" si="1022"/>
        <v/>
      </c>
    </row>
    <row r="2111" spans="1:51" x14ac:dyDescent="0.2">
      <c r="A2111" t="s">
        <v>1255</v>
      </c>
      <c r="B2111" t="s">
        <v>1201</v>
      </c>
      <c r="C2111" t="s">
        <v>315</v>
      </c>
      <c r="D2111" t="s">
        <v>38</v>
      </c>
      <c r="E2111" t="s">
        <v>1209</v>
      </c>
      <c r="F2111" t="s">
        <v>23</v>
      </c>
      <c r="H2111" t="s">
        <v>415</v>
      </c>
      <c r="I2111" t="s">
        <v>1062</v>
      </c>
      <c r="J2111" t="s">
        <v>39</v>
      </c>
      <c r="L2111" t="str">
        <f t="shared" si="992"/>
        <v>TransportLegs</v>
      </c>
      <c r="M2111" t="str">
        <f t="shared" si="993"/>
        <v>checks</v>
      </c>
      <c r="N2111" t="str">
        <f t="shared" si="994"/>
        <v>Check</v>
      </c>
      <c r="O2111" t="str">
        <f t="shared" si="995"/>
        <v>checkedObject</v>
      </c>
      <c r="P2111" t="str">
        <f t="shared" si="996"/>
        <v/>
      </c>
      <c r="Q2111" t="str">
        <f t="shared" si="997"/>
        <v>Object</v>
      </c>
      <c r="R2111" t="str">
        <f t="shared" si="998"/>
        <v/>
      </c>
      <c r="S2111" t="str">
        <f t="shared" si="999"/>
        <v/>
      </c>
      <c r="T2111" t="str">
        <f t="shared" si="1000"/>
        <v/>
      </c>
      <c r="U2111" t="str">
        <f t="shared" si="1001"/>
        <v/>
      </c>
      <c r="V2111" t="str">
        <f t="shared" si="1002"/>
        <v/>
      </c>
      <c r="W2111" t="str">
        <f>IF($A2111="Implicit","",COUNTIFS($C$8:C2111,C2111,$A$8:A2111,"Explicit"))</f>
        <v/>
      </c>
      <c r="X2111" t="str">
        <f t="shared" si="1003"/>
        <v/>
      </c>
      <c r="Y2111" t="str">
        <f t="shared" si="1004"/>
        <v/>
      </c>
      <c r="Z2111" t="str">
        <f t="shared" si="1005"/>
        <v/>
      </c>
      <c r="AA2111" t="str">
        <f t="shared" si="1006"/>
        <v/>
      </c>
      <c r="AB2111" t="str">
        <f t="shared" si="1007"/>
        <v/>
      </c>
      <c r="AC2111" t="str">
        <f t="shared" si="1008"/>
        <v/>
      </c>
      <c r="AD2111" t="str">
        <f t="shared" si="1009"/>
        <v/>
      </c>
      <c r="AE2111" t="str">
        <f t="shared" si="1010"/>
        <v/>
      </c>
      <c r="AF2111" t="str">
        <f t="shared" si="1011"/>
        <v/>
      </c>
      <c r="AG2111" t="str">
        <f t="shared" si="1012"/>
        <v>"Distribution.TransportLegs"</v>
      </c>
      <c r="AH2111" t="str">
        <f t="shared" si="1013"/>
        <v>"checks"</v>
      </c>
      <c r="AI2111" t="str">
        <f t="shared" si="1014"/>
        <v>"Action.Check"</v>
      </c>
      <c r="AJ2111" t="str">
        <f t="shared" si="1015"/>
        <v>"checkedObject"</v>
      </c>
      <c r="AK2111" t="str">
        <f t="shared" si="1016"/>
        <v>"hasMany"</v>
      </c>
      <c r="AL2111" t="str">
        <f t="shared" si="1017"/>
        <v>"Distribution.TransportLegs","checks","Action.Check","checkedObject","hasMany"</v>
      </c>
      <c r="AN2111">
        <f>COUNTIF(View_conceptual!G:G,L2111)</f>
        <v>0</v>
      </c>
      <c r="AO2111">
        <f>COUNTIF(View_conceptual!H:H,L2111)+COUNTIF(View_conceptual!I:I,N2111)</f>
        <v>0</v>
      </c>
      <c r="AQ2111" t="str">
        <f t="shared" si="1018"/>
        <v/>
      </c>
      <c r="AR2111" t="str">
        <f t="shared" si="1019"/>
        <v/>
      </c>
      <c r="AT2111">
        <f>COUNTIF(View_full!G:G,L2111)</f>
        <v>1</v>
      </c>
      <c r="AU2111">
        <f>COUNTIF(View_full!H:H,L2111)+COUNTIF(View_full!I:I,N2111)</f>
        <v>1</v>
      </c>
      <c r="AV2111">
        <f>COUNTIFS(Property_Manual!$A$2:$A$1206,Raw!L2111,Property_Manual!$B$2:$B$1206,Raw!M2111,Property_Manual!$C$2:$C$1206,Raw!N2111,Property_Manual!$D$2:$D$1206,Raw!O2111,Property_Manual!$F$2:$F$1206,"x")</f>
        <v>0</v>
      </c>
      <c r="AW2111" t="str">
        <f t="shared" si="1020"/>
        <v/>
      </c>
      <c r="AX2111" t="str">
        <f t="shared" si="1021"/>
        <v/>
      </c>
      <c r="AY2111" t="str">
        <f t="shared" si="1022"/>
        <v/>
      </c>
    </row>
    <row r="2112" spans="1:51" x14ac:dyDescent="0.2">
      <c r="A2112" t="s">
        <v>1255</v>
      </c>
      <c r="B2112" t="s">
        <v>1201</v>
      </c>
      <c r="C2112" t="s">
        <v>315</v>
      </c>
      <c r="D2112" t="s">
        <v>43</v>
      </c>
      <c r="E2112" t="s">
        <v>1198</v>
      </c>
      <c r="F2112" t="s">
        <v>44</v>
      </c>
      <c r="H2112" t="s">
        <v>654</v>
      </c>
      <c r="I2112" t="s">
        <v>1062</v>
      </c>
      <c r="J2112" t="s">
        <v>45</v>
      </c>
      <c r="L2112" t="str">
        <f t="shared" si="992"/>
        <v>TransportLegs</v>
      </c>
      <c r="M2112" t="str">
        <f t="shared" si="993"/>
        <v>externalReferences</v>
      </c>
      <c r="N2112" t="str">
        <f t="shared" si="994"/>
        <v>ExternalReference</v>
      </c>
      <c r="O2112" t="str">
        <f t="shared" si="995"/>
        <v>referenceForObjects</v>
      </c>
      <c r="P2112" t="str">
        <f t="shared" si="996"/>
        <v/>
      </c>
      <c r="Q2112" t="str">
        <f t="shared" si="997"/>
        <v>Object</v>
      </c>
      <c r="R2112" t="str">
        <f t="shared" si="998"/>
        <v/>
      </c>
      <c r="S2112" t="str">
        <f t="shared" si="999"/>
        <v/>
      </c>
      <c r="T2112" t="str">
        <f t="shared" si="1000"/>
        <v/>
      </c>
      <c r="U2112" t="str">
        <f t="shared" si="1001"/>
        <v/>
      </c>
      <c r="V2112" t="str">
        <f t="shared" si="1002"/>
        <v/>
      </c>
      <c r="W2112" t="str">
        <f>IF($A2112="Implicit","",COUNTIFS($C$8:C2112,C2112,$A$8:A2112,"Explicit"))</f>
        <v/>
      </c>
      <c r="X2112" t="str">
        <f t="shared" si="1003"/>
        <v/>
      </c>
      <c r="Y2112" t="str">
        <f t="shared" si="1004"/>
        <v/>
      </c>
      <c r="Z2112" t="str">
        <f t="shared" si="1005"/>
        <v/>
      </c>
      <c r="AA2112" t="str">
        <f t="shared" si="1006"/>
        <v/>
      </c>
      <c r="AB2112" t="str">
        <f t="shared" si="1007"/>
        <v/>
      </c>
      <c r="AC2112" t="str">
        <f t="shared" si="1008"/>
        <v/>
      </c>
      <c r="AD2112" t="str">
        <f t="shared" si="1009"/>
        <v/>
      </c>
      <c r="AE2112" t="str">
        <f t="shared" si="1010"/>
        <v/>
      </c>
      <c r="AF2112" t="str">
        <f t="shared" si="1011"/>
        <v/>
      </c>
      <c r="AG2112" t="str">
        <f t="shared" si="1012"/>
        <v>"Distribution.TransportLegs"</v>
      </c>
      <c r="AH2112" t="str">
        <f t="shared" si="1013"/>
        <v>"externalReferences"</v>
      </c>
      <c r="AI2112" t="str">
        <f t="shared" si="1014"/>
        <v>"Common.ExternalReference"</v>
      </c>
      <c r="AJ2112" t="str">
        <f t="shared" si="1015"/>
        <v>"referenceForObjects"</v>
      </c>
      <c r="AK2112" t="str">
        <f t="shared" si="1016"/>
        <v>"hasMany"</v>
      </c>
      <c r="AL2112" t="str">
        <f t="shared" si="1017"/>
        <v>"Distribution.TransportLegs","externalReferences","Common.ExternalReference","referenceForObjects","hasMany"</v>
      </c>
      <c r="AN2112">
        <f>COUNTIF(View_conceptual!G:G,L2112)</f>
        <v>0</v>
      </c>
      <c r="AO2112">
        <f>COUNTIF(View_conceptual!H:H,L2112)+COUNTIF(View_conceptual!I:I,N2112)</f>
        <v>0</v>
      </c>
      <c r="AQ2112" t="str">
        <f t="shared" si="1018"/>
        <v/>
      </c>
      <c r="AR2112" t="str">
        <f t="shared" si="1019"/>
        <v/>
      </c>
      <c r="AT2112">
        <f>COUNTIF(View_full!G:G,L2112)</f>
        <v>1</v>
      </c>
      <c r="AU2112">
        <f>COUNTIF(View_full!H:H,L2112)+COUNTIF(View_full!I:I,N2112)</f>
        <v>1</v>
      </c>
      <c r="AV2112">
        <f>COUNTIFS(Property_Manual!$A$2:$A$1206,Raw!L2112,Property_Manual!$B$2:$B$1206,Raw!M2112,Property_Manual!$C$2:$C$1206,Raw!N2112,Property_Manual!$D$2:$D$1206,Raw!O2112,Property_Manual!$F$2:$F$1206,"x")</f>
        <v>0</v>
      </c>
      <c r="AW2112" t="str">
        <f t="shared" si="1020"/>
        <v/>
      </c>
      <c r="AX2112" t="str">
        <f t="shared" si="1021"/>
        <v/>
      </c>
      <c r="AY2112" t="str">
        <f t="shared" si="1022"/>
        <v/>
      </c>
    </row>
    <row r="2113" spans="1:51" x14ac:dyDescent="0.2">
      <c r="A2113" t="s">
        <v>1255</v>
      </c>
      <c r="B2113" t="s">
        <v>1201</v>
      </c>
      <c r="C2113" t="s">
        <v>315</v>
      </c>
      <c r="D2113" t="s">
        <v>569</v>
      </c>
      <c r="E2113" t="s">
        <v>1198</v>
      </c>
      <c r="F2113" t="s">
        <v>89</v>
      </c>
      <c r="G2113">
        <v>1</v>
      </c>
      <c r="I2113" t="s">
        <v>1062</v>
      </c>
      <c r="J2113" t="s">
        <v>570</v>
      </c>
      <c r="L2113" t="str">
        <f t="shared" si="992"/>
        <v>TransportLegs</v>
      </c>
      <c r="M2113" t="str">
        <f t="shared" si="993"/>
        <v>arrivalLocation</v>
      </c>
      <c r="N2113" t="str">
        <f t="shared" si="994"/>
        <v>Location</v>
      </c>
      <c r="O2113" t="str">
        <f t="shared" si="995"/>
        <v/>
      </c>
      <c r="P2113" t="str">
        <f t="shared" si="996"/>
        <v/>
      </c>
      <c r="Q2113" t="str">
        <f t="shared" si="997"/>
        <v>Object</v>
      </c>
      <c r="R2113" t="str">
        <f t="shared" si="998"/>
        <v/>
      </c>
      <c r="S2113" t="str">
        <f t="shared" si="999"/>
        <v/>
      </c>
      <c r="T2113" t="str">
        <f t="shared" si="1000"/>
        <v/>
      </c>
      <c r="U2113" t="str">
        <f t="shared" si="1001"/>
        <v/>
      </c>
      <c r="V2113" t="str">
        <f t="shared" si="1002"/>
        <v/>
      </c>
      <c r="W2113" t="str">
        <f>IF($A2113="Implicit","",COUNTIFS($C$8:C2113,C2113,$A$8:A2113,"Explicit"))</f>
        <v/>
      </c>
      <c r="X2113" t="str">
        <f t="shared" si="1003"/>
        <v/>
      </c>
      <c r="Y2113" t="str">
        <f t="shared" si="1004"/>
        <v/>
      </c>
      <c r="Z2113" t="str">
        <f t="shared" si="1005"/>
        <v/>
      </c>
      <c r="AA2113" t="str">
        <f t="shared" si="1006"/>
        <v/>
      </c>
      <c r="AB2113" t="str">
        <f t="shared" si="1007"/>
        <v/>
      </c>
      <c r="AC2113" t="str">
        <f t="shared" si="1008"/>
        <v/>
      </c>
      <c r="AD2113" t="str">
        <f t="shared" si="1009"/>
        <v/>
      </c>
      <c r="AE2113" t="str">
        <f t="shared" si="1010"/>
        <v/>
      </c>
      <c r="AF2113" t="str">
        <f t="shared" si="1011"/>
        <v/>
      </c>
      <c r="AG2113" t="str">
        <f t="shared" si="1012"/>
        <v>"Distribution.TransportLegs"</v>
      </c>
      <c r="AH2113" t="str">
        <f t="shared" si="1013"/>
        <v>"arrivalLocation"</v>
      </c>
      <c r="AI2113" t="str">
        <f t="shared" si="1014"/>
        <v>"Common.Location"</v>
      </c>
      <c r="AJ2113" t="str">
        <f t="shared" si="1015"/>
        <v>""</v>
      </c>
      <c r="AK2113" t="str">
        <f t="shared" si="1016"/>
        <v>"hasOne"</v>
      </c>
      <c r="AL2113" t="str">
        <f t="shared" si="1017"/>
        <v>"Distribution.TransportLegs","arrivalLocation","Common.Location","","hasOne"</v>
      </c>
      <c r="AN2113">
        <f>COUNTIF(View_conceptual!G:G,L2113)</f>
        <v>0</v>
      </c>
      <c r="AO2113">
        <f>COUNTIF(View_conceptual!H:H,L2113)+COUNTIF(View_conceptual!I:I,N2113)</f>
        <v>0</v>
      </c>
      <c r="AQ2113" t="str">
        <f t="shared" si="1018"/>
        <v/>
      </c>
      <c r="AR2113" t="str">
        <f t="shared" si="1019"/>
        <v/>
      </c>
      <c r="AT2113">
        <f>COUNTIF(View_full!G:G,L2113)</f>
        <v>1</v>
      </c>
      <c r="AU2113">
        <f>COUNTIF(View_full!H:H,L2113)+COUNTIF(View_full!I:I,N2113)</f>
        <v>1</v>
      </c>
      <c r="AV2113">
        <f>COUNTIFS(Property_Manual!$A$2:$A$1206,Raw!L2113,Property_Manual!$B$2:$B$1206,Raw!M2113,Property_Manual!$C$2:$C$1206,Raw!N2113,Property_Manual!$D$2:$D$1206,Raw!O2113,Property_Manual!$F$2:$F$1206,"x")</f>
        <v>0</v>
      </c>
      <c r="AW2113" t="str">
        <f t="shared" si="1020"/>
        <v/>
      </c>
      <c r="AX2113" t="str">
        <f t="shared" si="1021"/>
        <v/>
      </c>
      <c r="AY2113" t="str">
        <f t="shared" si="1022"/>
        <v/>
      </c>
    </row>
    <row r="2114" spans="1:51" x14ac:dyDescent="0.2">
      <c r="A2114" t="s">
        <v>1255</v>
      </c>
      <c r="B2114" t="s">
        <v>1201</v>
      </c>
      <c r="C2114" t="s">
        <v>315</v>
      </c>
      <c r="D2114" t="s">
        <v>583</v>
      </c>
      <c r="E2114" t="s">
        <v>1198</v>
      </c>
      <c r="F2114" t="s">
        <v>89</v>
      </c>
      <c r="G2114">
        <v>1</v>
      </c>
      <c r="I2114" t="s">
        <v>1062</v>
      </c>
      <c r="J2114" t="s">
        <v>2238</v>
      </c>
      <c r="L2114" t="str">
        <f t="shared" si="992"/>
        <v>TransportLegs</v>
      </c>
      <c r="M2114" t="str">
        <f t="shared" si="993"/>
        <v>departureLocation</v>
      </c>
      <c r="N2114" t="str">
        <f t="shared" si="994"/>
        <v>Location</v>
      </c>
      <c r="O2114" t="str">
        <f t="shared" si="995"/>
        <v/>
      </c>
      <c r="P2114" t="str">
        <f t="shared" si="996"/>
        <v/>
      </c>
      <c r="Q2114" t="str">
        <f t="shared" si="997"/>
        <v>Object</v>
      </c>
      <c r="R2114" t="str">
        <f t="shared" si="998"/>
        <v/>
      </c>
      <c r="S2114" t="str">
        <f t="shared" si="999"/>
        <v/>
      </c>
      <c r="T2114" t="str">
        <f t="shared" si="1000"/>
        <v/>
      </c>
      <c r="U2114" t="str">
        <f t="shared" si="1001"/>
        <v/>
      </c>
      <c r="V2114" t="str">
        <f t="shared" si="1002"/>
        <v/>
      </c>
      <c r="W2114" t="str">
        <f>IF($A2114="Implicit","",COUNTIFS($C$8:C2114,C2114,$A$8:A2114,"Explicit"))</f>
        <v/>
      </c>
      <c r="X2114" t="str">
        <f t="shared" si="1003"/>
        <v/>
      </c>
      <c r="Y2114" t="str">
        <f t="shared" si="1004"/>
        <v/>
      </c>
      <c r="Z2114" t="str">
        <f t="shared" si="1005"/>
        <v/>
      </c>
      <c r="AA2114" t="str">
        <f t="shared" si="1006"/>
        <v/>
      </c>
      <c r="AB2114" t="str">
        <f t="shared" si="1007"/>
        <v/>
      </c>
      <c r="AC2114" t="str">
        <f t="shared" si="1008"/>
        <v/>
      </c>
      <c r="AD2114" t="str">
        <f t="shared" si="1009"/>
        <v/>
      </c>
      <c r="AE2114" t="str">
        <f t="shared" si="1010"/>
        <v/>
      </c>
      <c r="AF2114" t="str">
        <f t="shared" si="1011"/>
        <v/>
      </c>
      <c r="AG2114" t="str">
        <f t="shared" si="1012"/>
        <v>"Distribution.TransportLegs"</v>
      </c>
      <c r="AH2114" t="str">
        <f t="shared" si="1013"/>
        <v>"departureLocation"</v>
      </c>
      <c r="AI2114" t="str">
        <f t="shared" si="1014"/>
        <v>"Common.Location"</v>
      </c>
      <c r="AJ2114" t="str">
        <f t="shared" si="1015"/>
        <v>""</v>
      </c>
      <c r="AK2114" t="str">
        <f t="shared" si="1016"/>
        <v>"hasOne"</v>
      </c>
      <c r="AL2114" t="str">
        <f t="shared" si="1017"/>
        <v>"Distribution.TransportLegs","departureLocation","Common.Location","","hasOne"</v>
      </c>
      <c r="AN2114">
        <f>COUNTIF(View_conceptual!G:G,L2114)</f>
        <v>0</v>
      </c>
      <c r="AO2114">
        <f>COUNTIF(View_conceptual!H:H,L2114)+COUNTIF(View_conceptual!I:I,N2114)</f>
        <v>0</v>
      </c>
      <c r="AQ2114" t="str">
        <f t="shared" si="1018"/>
        <v/>
      </c>
      <c r="AR2114" t="str">
        <f t="shared" si="1019"/>
        <v/>
      </c>
      <c r="AT2114">
        <f>COUNTIF(View_full!G:G,L2114)</f>
        <v>1</v>
      </c>
      <c r="AU2114">
        <f>COUNTIF(View_full!H:H,L2114)+COUNTIF(View_full!I:I,N2114)</f>
        <v>1</v>
      </c>
      <c r="AV2114">
        <f>COUNTIFS(Property_Manual!$A$2:$A$1206,Raw!L2114,Property_Manual!$B$2:$B$1206,Raw!M2114,Property_Manual!$C$2:$C$1206,Raw!N2114,Property_Manual!$D$2:$D$1206,Raw!O2114,Property_Manual!$F$2:$F$1206,"x")</f>
        <v>0</v>
      </c>
      <c r="AW2114" t="str">
        <f t="shared" si="1020"/>
        <v/>
      </c>
      <c r="AX2114" t="str">
        <f t="shared" si="1021"/>
        <v/>
      </c>
      <c r="AY2114" t="str">
        <f t="shared" si="1022"/>
        <v/>
      </c>
    </row>
    <row r="2115" spans="1:51" x14ac:dyDescent="0.2">
      <c r="A2115" t="s">
        <v>1255</v>
      </c>
      <c r="B2115" t="s">
        <v>1201</v>
      </c>
      <c r="C2115" t="s">
        <v>315</v>
      </c>
      <c r="D2115" t="s">
        <v>902</v>
      </c>
      <c r="E2115" t="s">
        <v>20</v>
      </c>
      <c r="F2115" t="s">
        <v>841</v>
      </c>
      <c r="G2115">
        <v>1</v>
      </c>
      <c r="I2115" t="s">
        <v>1062</v>
      </c>
      <c r="J2115" t="s">
        <v>903</v>
      </c>
      <c r="L2115" t="str">
        <f t="shared" si="992"/>
        <v>TransportLegs</v>
      </c>
      <c r="M2115" t="str">
        <f t="shared" si="993"/>
        <v>operatingTransportMeans</v>
      </c>
      <c r="N2115" t="str">
        <f t="shared" si="994"/>
        <v>TransportMeans</v>
      </c>
      <c r="O2115" t="str">
        <f t="shared" si="995"/>
        <v/>
      </c>
      <c r="P2115" t="str">
        <f t="shared" si="996"/>
        <v/>
      </c>
      <c r="Q2115" t="str">
        <f t="shared" si="997"/>
        <v>Object</v>
      </c>
      <c r="R2115" t="str">
        <f t="shared" si="998"/>
        <v/>
      </c>
      <c r="S2115" t="str">
        <f t="shared" si="999"/>
        <v/>
      </c>
      <c r="T2115" t="str">
        <f t="shared" si="1000"/>
        <v/>
      </c>
      <c r="U2115" t="str">
        <f t="shared" si="1001"/>
        <v/>
      </c>
      <c r="V2115" t="str">
        <f t="shared" si="1002"/>
        <v/>
      </c>
      <c r="W2115" t="str">
        <f>IF($A2115="Implicit","",COUNTIFS($C$8:C2115,C2115,$A$8:A2115,"Explicit"))</f>
        <v/>
      </c>
      <c r="X2115" t="str">
        <f t="shared" si="1003"/>
        <v/>
      </c>
      <c r="Y2115" t="str">
        <f t="shared" si="1004"/>
        <v/>
      </c>
      <c r="Z2115" t="str">
        <f t="shared" si="1005"/>
        <v/>
      </c>
      <c r="AA2115" t="str">
        <f t="shared" si="1006"/>
        <v/>
      </c>
      <c r="AB2115" t="str">
        <f t="shared" si="1007"/>
        <v/>
      </c>
      <c r="AC2115" t="str">
        <f t="shared" si="1008"/>
        <v/>
      </c>
      <c r="AD2115" t="str">
        <f t="shared" si="1009"/>
        <v/>
      </c>
      <c r="AE2115" t="str">
        <f t="shared" si="1010"/>
        <v/>
      </c>
      <c r="AF2115" t="str">
        <f t="shared" si="1011"/>
        <v/>
      </c>
      <c r="AG2115" t="str">
        <f t="shared" si="1012"/>
        <v>"Distribution.TransportLegs"</v>
      </c>
      <c r="AH2115" t="str">
        <f t="shared" si="1013"/>
        <v>"operatingTransportMeans"</v>
      </c>
      <c r="AI2115" t="str">
        <f t="shared" si="1014"/>
        <v>"Core.TransportMeans"</v>
      </c>
      <c r="AJ2115" t="str">
        <f t="shared" si="1015"/>
        <v>""</v>
      </c>
      <c r="AK2115" t="str">
        <f t="shared" si="1016"/>
        <v>"hasOne"</v>
      </c>
      <c r="AL2115" t="str">
        <f t="shared" si="1017"/>
        <v>"Distribution.TransportLegs","operatingTransportMeans","Core.TransportMeans","","hasOne"</v>
      </c>
      <c r="AN2115">
        <f>COUNTIF(View_conceptual!G:G,L2115)</f>
        <v>0</v>
      </c>
      <c r="AO2115">
        <f>COUNTIF(View_conceptual!H:H,L2115)+COUNTIF(View_conceptual!I:I,N2115)</f>
        <v>1</v>
      </c>
      <c r="AQ2115" t="str">
        <f t="shared" si="1018"/>
        <v/>
      </c>
      <c r="AR2115" t="str">
        <f t="shared" si="1019"/>
        <v/>
      </c>
      <c r="AT2115">
        <f>COUNTIF(View_full!G:G,L2115)</f>
        <v>1</v>
      </c>
      <c r="AU2115">
        <f>COUNTIF(View_full!H:H,L2115)+COUNTIF(View_full!I:I,N2115)</f>
        <v>2</v>
      </c>
      <c r="AV2115">
        <f>COUNTIFS(Property_Manual!$A$2:$A$1206,Raw!L2115,Property_Manual!$B$2:$B$1206,Raw!M2115,Property_Manual!$C$2:$C$1206,Raw!N2115,Property_Manual!$D$2:$D$1206,Raw!O2115,Property_Manual!$F$2:$F$1206,"x")</f>
        <v>0</v>
      </c>
      <c r="AW2115" t="str">
        <f t="shared" si="1020"/>
        <v/>
      </c>
      <c r="AX2115" t="str">
        <f t="shared" si="1021"/>
        <v>"Distribution.TransportLegs","operatingTransportMeans","Core.TransportMeans","","hasOne"</v>
      </c>
      <c r="AY2115" t="str">
        <f t="shared" si="1022"/>
        <v/>
      </c>
    </row>
    <row r="2116" spans="1:51" x14ac:dyDescent="0.2">
      <c r="A2116" t="s">
        <v>1255</v>
      </c>
      <c r="B2116" t="s">
        <v>1201</v>
      </c>
      <c r="C2116" t="s">
        <v>315</v>
      </c>
      <c r="D2116" t="s">
        <v>1063</v>
      </c>
      <c r="E2116" t="s">
        <v>1197</v>
      </c>
      <c r="F2116" t="s">
        <v>2239</v>
      </c>
      <c r="G2116">
        <v>1</v>
      </c>
      <c r="I2116" t="s">
        <v>1062</v>
      </c>
      <c r="J2116" t="s">
        <v>1064</v>
      </c>
      <c r="L2116" t="str">
        <f t="shared" si="992"/>
        <v>TransportLegs</v>
      </c>
      <c r="M2116" t="str">
        <f t="shared" si="993"/>
        <v>transportMeansServiceType</v>
      </c>
      <c r="N2116" t="str">
        <f t="shared" si="994"/>
        <v>TransportMeansServiceType</v>
      </c>
      <c r="O2116" t="str">
        <f t="shared" si="995"/>
        <v/>
      </c>
      <c r="P2116" t="str">
        <f t="shared" si="996"/>
        <v/>
      </c>
      <c r="Q2116" t="str">
        <f t="shared" si="997"/>
        <v>Object</v>
      </c>
      <c r="R2116" t="str">
        <f t="shared" si="998"/>
        <v/>
      </c>
      <c r="S2116" t="str">
        <f t="shared" si="999"/>
        <v/>
      </c>
      <c r="T2116" t="str">
        <f t="shared" si="1000"/>
        <v/>
      </c>
      <c r="U2116" t="str">
        <f t="shared" si="1001"/>
        <v/>
      </c>
      <c r="V2116" t="str">
        <f t="shared" si="1002"/>
        <v/>
      </c>
      <c r="W2116" t="str">
        <f>IF($A2116="Implicit","",COUNTIFS($C$8:C2116,C2116,$A$8:A2116,"Explicit"))</f>
        <v/>
      </c>
      <c r="X2116" t="str">
        <f t="shared" si="1003"/>
        <v/>
      </c>
      <c r="Y2116" t="str">
        <f t="shared" si="1004"/>
        <v/>
      </c>
      <c r="Z2116" t="str">
        <f t="shared" si="1005"/>
        <v/>
      </c>
      <c r="AA2116" t="str">
        <f t="shared" si="1006"/>
        <v/>
      </c>
      <c r="AB2116" t="str">
        <f t="shared" si="1007"/>
        <v/>
      </c>
      <c r="AC2116" t="str">
        <f t="shared" si="1008"/>
        <v/>
      </c>
      <c r="AD2116" t="str">
        <f t="shared" si="1009"/>
        <v/>
      </c>
      <c r="AE2116" t="str">
        <f t="shared" si="1010"/>
        <v/>
      </c>
      <c r="AF2116" t="str">
        <f t="shared" si="1011"/>
        <v/>
      </c>
      <c r="AG2116" t="str">
        <f t="shared" si="1012"/>
        <v>"Distribution.TransportLegs"</v>
      </c>
      <c r="AH2116" t="str">
        <f t="shared" si="1013"/>
        <v>"transportMeansServiceType"</v>
      </c>
      <c r="AI2116" t="str">
        <f t="shared" si="1014"/>
        <v>"CodeList.TransportMeansServiceType"</v>
      </c>
      <c r="AJ2116" t="str">
        <f t="shared" si="1015"/>
        <v>""</v>
      </c>
      <c r="AK2116" t="str">
        <f t="shared" si="1016"/>
        <v>"hasOne"</v>
      </c>
      <c r="AL2116" t="str">
        <f t="shared" si="1017"/>
        <v>"Distribution.TransportLegs","transportMeansServiceType","CodeList.TransportMeansServiceType","","hasOne"</v>
      </c>
      <c r="AN2116">
        <f>COUNTIF(View_conceptual!G:G,L2116)</f>
        <v>0</v>
      </c>
      <c r="AO2116">
        <f>COUNTIF(View_conceptual!H:H,L2116)+COUNTIF(View_conceptual!I:I,N2116)</f>
        <v>0</v>
      </c>
      <c r="AQ2116" t="str">
        <f t="shared" si="1018"/>
        <v/>
      </c>
      <c r="AR2116" t="str">
        <f t="shared" si="1019"/>
        <v/>
      </c>
      <c r="AT2116">
        <f>COUNTIF(View_full!G:G,L2116)</f>
        <v>1</v>
      </c>
      <c r="AU2116">
        <f>COUNTIF(View_full!H:H,L2116)+COUNTIF(View_full!I:I,N2116)</f>
        <v>1</v>
      </c>
      <c r="AV2116">
        <f>COUNTIFS(Property_Manual!$A$2:$A$1206,Raw!L2116,Property_Manual!$B$2:$B$1206,Raw!M2116,Property_Manual!$C$2:$C$1206,Raw!N2116,Property_Manual!$D$2:$D$1206,Raw!O2116,Property_Manual!$F$2:$F$1206,"x")</f>
        <v>0</v>
      </c>
      <c r="AW2116" t="str">
        <f t="shared" si="1020"/>
        <v/>
      </c>
      <c r="AX2116" t="str">
        <f t="shared" si="1021"/>
        <v/>
      </c>
      <c r="AY2116" t="str">
        <f t="shared" si="1022"/>
        <v/>
      </c>
    </row>
    <row r="2117" spans="1:51" x14ac:dyDescent="0.2">
      <c r="A2117" t="s">
        <v>1254</v>
      </c>
      <c r="B2117" t="s">
        <v>1201</v>
      </c>
      <c r="C2117" t="s">
        <v>315</v>
      </c>
      <c r="D2117" t="s">
        <v>40</v>
      </c>
      <c r="E2117" t="s">
        <v>1212</v>
      </c>
      <c r="F2117" t="s">
        <v>41</v>
      </c>
      <c r="I2117" t="s">
        <v>1062</v>
      </c>
      <c r="J2117" t="s">
        <v>42</v>
      </c>
      <c r="L2117" t="str">
        <f t="shared" si="992"/>
        <v>TransportLegs</v>
      </c>
      <c r="M2117" t="str">
        <f t="shared" si="993"/>
        <v>events</v>
      </c>
      <c r="N2117" t="str">
        <f t="shared" si="994"/>
        <v>LogisticsEvent</v>
      </c>
      <c r="O2117" t="str">
        <f t="shared" si="995"/>
        <v/>
      </c>
      <c r="P2117" t="str">
        <f t="shared" si="996"/>
        <v/>
      </c>
      <c r="Q2117" t="str">
        <f t="shared" si="997"/>
        <v>Object</v>
      </c>
      <c r="R2117" t="str">
        <f t="shared" si="998"/>
        <v>"Distribution"</v>
      </c>
      <c r="S2117" t="str">
        <f t="shared" si="999"/>
        <v>"TransportLegs"</v>
      </c>
      <c r="T2117" t="str">
        <f t="shared" si="1000"/>
        <v>"events"</v>
      </c>
      <c r="U2117" t="str">
        <f t="shared" si="1001"/>
        <v>"Event"</v>
      </c>
      <c r="V2117" t="str">
        <f t="shared" si="1002"/>
        <v>"LogisticsEvent"</v>
      </c>
      <c r="W2117">
        <f>IF($A2117="Implicit","",COUNTIFS($C$8:C2117,C2117,$A$8:A2117,"Explicit"))</f>
        <v>9</v>
      </c>
      <c r="X2117" t="str">
        <f t="shared" si="1003"/>
        <v>"TransportLegs details"</v>
      </c>
      <c r="Y2117" t="str">
        <f t="shared" si="1004"/>
        <v>"Events object"</v>
      </c>
      <c r="Z2117" t="str">
        <f t="shared" si="1005"/>
        <v>"true"</v>
      </c>
      <c r="AA2117" t="str">
        <f t="shared" si="1006"/>
        <v>"false"</v>
      </c>
      <c r="AB2117" t="str">
        <f t="shared" si="1007"/>
        <v>""</v>
      </c>
      <c r="AC2117" t="str">
        <f t="shared" si="1008"/>
        <v>"https://onerecord.iata.org/ns/cargo#TransportLegs"</v>
      </c>
      <c r="AD2117" t="str">
        <f t="shared" si="1009"/>
        <v>"https://onerecord.iata.org/ns/cargo#events"</v>
      </c>
      <c r="AE2117" t="str">
        <f t="shared" si="1010"/>
        <v>"https://onerecord.iata.org/ns/cargo#LogisticsEvent"</v>
      </c>
      <c r="AF2117" t="str">
        <f t="shared" si="1011"/>
        <v>"Distribution","TransportLegs","events","Event","LogisticsEvent",9,"TransportLegs details","Events object","true","false","","https://onerecord.iata.org/ns/cargo#TransportLegs","https://onerecord.iata.org/ns/cargo#events","https://onerecord.iata.org/ns/cargo#LogisticsEvent"</v>
      </c>
      <c r="AG2117" t="str">
        <f t="shared" si="1012"/>
        <v>"Distribution.TransportLegs"</v>
      </c>
      <c r="AH2117" t="str">
        <f t="shared" si="1013"/>
        <v>"events"</v>
      </c>
      <c r="AI2117" t="str">
        <f t="shared" si="1014"/>
        <v>"Event.LogisticsEvent"</v>
      </c>
      <c r="AJ2117" t="str">
        <f t="shared" si="1015"/>
        <v>""</v>
      </c>
      <c r="AK2117" t="str">
        <f t="shared" si="1016"/>
        <v>"hasMany"</v>
      </c>
      <c r="AL2117" t="str">
        <f t="shared" si="1017"/>
        <v>"Distribution.TransportLegs","events","Event.LogisticsEvent","","hasMany"</v>
      </c>
      <c r="AN2117">
        <f>COUNTIF(View_conceptual!G:G,L2117)</f>
        <v>0</v>
      </c>
      <c r="AO2117">
        <f>COUNTIF(View_conceptual!H:H,L2117)+COUNTIF(View_conceptual!I:I,N2117)</f>
        <v>0</v>
      </c>
      <c r="AQ2117" t="str">
        <f t="shared" si="1018"/>
        <v/>
      </c>
      <c r="AR2117" t="str">
        <f t="shared" si="1019"/>
        <v/>
      </c>
      <c r="AT2117">
        <f>COUNTIF(View_full!G:G,L2117)</f>
        <v>1</v>
      </c>
      <c r="AU2117">
        <f>COUNTIF(View_full!H:H,L2117)+COUNTIF(View_full!I:I,N2117)</f>
        <v>1</v>
      </c>
      <c r="AV2117">
        <f>COUNTIFS(Property_Manual!$A$2:$A$1206,Raw!L2117,Property_Manual!$B$2:$B$1206,Raw!M2117,Property_Manual!$C$2:$C$1206,Raw!N2117,Property_Manual!$D$2:$D$1206,Raw!O2117,Property_Manual!$F$2:$F$1206,"x")</f>
        <v>0</v>
      </c>
      <c r="AW2117" t="str">
        <f t="shared" si="1020"/>
        <v>"Distribution","TransportLegs","events","Event","LogisticsEvent",9,"TransportLegs details","Events object","true","false","","https://onerecord.iata.org/ns/cargo#TransportLegs","https://onerecord.iata.org/ns/cargo#events","https://onerecord.iata.org/ns/cargo#LogisticsEvent"</v>
      </c>
      <c r="AX2117" t="str">
        <f t="shared" si="1021"/>
        <v/>
      </c>
      <c r="AY2117" t="str">
        <f t="shared" si="1022"/>
        <v/>
      </c>
    </row>
    <row r="2118" spans="1:51" x14ac:dyDescent="0.2">
      <c r="A2118" t="s">
        <v>1254</v>
      </c>
      <c r="B2118" t="s">
        <v>1201</v>
      </c>
      <c r="C2118" t="s">
        <v>315</v>
      </c>
      <c r="D2118" t="s">
        <v>46</v>
      </c>
      <c r="F2118" t="s">
        <v>47</v>
      </c>
      <c r="G2118">
        <v>1</v>
      </c>
      <c r="I2118" t="s">
        <v>1062</v>
      </c>
      <c r="J2118" t="s">
        <v>48</v>
      </c>
      <c r="L2118" t="str">
        <f t="shared" si="992"/>
        <v>TransportLegs</v>
      </c>
      <c r="M2118" t="str">
        <f t="shared" si="993"/>
        <v>skeletonIndicator</v>
      </c>
      <c r="N2118" t="str">
        <f t="shared" si="994"/>
        <v>boolean</v>
      </c>
      <c r="O2118" t="str">
        <f t="shared" si="995"/>
        <v/>
      </c>
      <c r="P2118" t="str">
        <f t="shared" si="996"/>
        <v/>
      </c>
      <c r="Q2118" t="str">
        <f t="shared" si="997"/>
        <v>Object</v>
      </c>
      <c r="R2118" t="str">
        <f t="shared" si="998"/>
        <v>"Distribution"</v>
      </c>
      <c r="S2118" t="str">
        <f t="shared" si="999"/>
        <v>"TransportLegs"</v>
      </c>
      <c r="T2118" t="str">
        <f t="shared" si="1000"/>
        <v>"skeletonIndicator"</v>
      </c>
      <c r="U2118" t="str">
        <f t="shared" si="1001"/>
        <v>""</v>
      </c>
      <c r="V2118" t="str">
        <f t="shared" si="1002"/>
        <v>"boolean"</v>
      </c>
      <c r="W2118">
        <f>IF($A2118="Implicit","",COUNTIFS($C$8:C2118,C2118,$A$8:A2118,"Explicit"))</f>
        <v>10</v>
      </c>
      <c r="X2118" t="str">
        <f t="shared" si="1003"/>
        <v>"TransportLegs details"</v>
      </c>
      <c r="Y2118" t="str">
        <f t="shared" si="1004"/>
        <v>"Indicator whether a logistics object is a skeleton object"</v>
      </c>
      <c r="Z2118" t="str">
        <f t="shared" si="1005"/>
        <v>"false"</v>
      </c>
      <c r="AA2118" t="str">
        <f t="shared" si="1006"/>
        <v>"false"</v>
      </c>
      <c r="AB2118" t="str">
        <f t="shared" si="1007"/>
        <v>""</v>
      </c>
      <c r="AC2118" t="str">
        <f t="shared" si="1008"/>
        <v>"https://onerecord.iata.org/ns/cargo#TransportLegs"</v>
      </c>
      <c r="AD2118" t="str">
        <f t="shared" si="1009"/>
        <v>"https://onerecord.iata.org/ns/cargo#skeletonIndicator"</v>
      </c>
      <c r="AE2118" t="str">
        <f t="shared" si="1010"/>
        <v>"http://www.w3.org/2001/XMLSchema#boolean"</v>
      </c>
      <c r="AF2118" t="str">
        <f t="shared" si="1011"/>
        <v>"Distribution","TransportLegs","skeletonIndicator","","boolean",10,"TransportLegs details","Indicator whether a logistics object is a skeleton object","false","false","","https://onerecord.iata.org/ns/cargo#TransportLegs","https://onerecord.iata.org/ns/cargo#skeletonIndicator","http://www.w3.org/2001/XMLSchema#boolean"</v>
      </c>
      <c r="AG2118" t="str">
        <f t="shared" si="1012"/>
        <v>"Distribution.TransportLegs"</v>
      </c>
      <c r="AH2118" t="str">
        <f t="shared" si="1013"/>
        <v>"skeletonIndicator"</v>
      </c>
      <c r="AI2118" t="str">
        <f t="shared" si="1014"/>
        <v>".boolean"</v>
      </c>
      <c r="AJ2118" t="str">
        <f t="shared" si="1015"/>
        <v>""</v>
      </c>
      <c r="AK2118" t="str">
        <f t="shared" si="1016"/>
        <v>"hasOne"</v>
      </c>
      <c r="AL2118" t="str">
        <f t="shared" si="1017"/>
        <v>"Distribution.TransportLegs","skeletonIndicator",".boolean","","hasOne"</v>
      </c>
      <c r="AN2118">
        <f>COUNTIF(View_conceptual!G:G,L2118)</f>
        <v>0</v>
      </c>
      <c r="AO2118">
        <f>COUNTIF(View_conceptual!H:H,L2118)+COUNTIF(View_conceptual!I:I,N2118)</f>
        <v>0</v>
      </c>
      <c r="AQ2118" t="str">
        <f t="shared" si="1018"/>
        <v/>
      </c>
      <c r="AR2118" t="str">
        <f t="shared" si="1019"/>
        <v/>
      </c>
      <c r="AT2118">
        <f>COUNTIF(View_full!G:G,L2118)</f>
        <v>1</v>
      </c>
      <c r="AU2118">
        <f>COUNTIF(View_full!H:H,L2118)+COUNTIF(View_full!I:I,N2118)</f>
        <v>1</v>
      </c>
      <c r="AV2118">
        <f>COUNTIFS(Property_Manual!$A$2:$A$1206,Raw!L2118,Property_Manual!$B$2:$B$1206,Raw!M2118,Property_Manual!$C$2:$C$1206,Raw!N2118,Property_Manual!$D$2:$D$1206,Raw!O2118,Property_Manual!$F$2:$F$1206,"x")</f>
        <v>0</v>
      </c>
      <c r="AW2118" t="str">
        <f t="shared" si="1020"/>
        <v>"Distribution","TransportLegs","skeletonIndicator","","boolean",10,"TransportLegs details","Indicator whether a logistics object is a skeleton object","false","false","","https://onerecord.iata.org/ns/cargo#TransportLegs","https://onerecord.iata.org/ns/cargo#skeletonIndicator","http://www.w3.org/2001/XMLSchema#boolean"</v>
      </c>
      <c r="AX2118" t="str">
        <f t="shared" si="1021"/>
        <v/>
      </c>
      <c r="AY2118" t="str">
        <f t="shared" si="1022"/>
        <v/>
      </c>
    </row>
    <row r="2119" spans="1:51" x14ac:dyDescent="0.2">
      <c r="A2119" t="s">
        <v>1254</v>
      </c>
      <c r="B2119" t="s">
        <v>1201</v>
      </c>
      <c r="C2119" t="s">
        <v>315</v>
      </c>
      <c r="D2119" t="s">
        <v>1067</v>
      </c>
      <c r="F2119" t="s">
        <v>253</v>
      </c>
      <c r="G2119">
        <v>1</v>
      </c>
      <c r="I2119" t="s">
        <v>1062</v>
      </c>
      <c r="J2119" t="s">
        <v>1068</v>
      </c>
      <c r="L2119" t="str">
        <f t="shared" si="992"/>
        <v>TransportLegs</v>
      </c>
      <c r="M2119" t="str">
        <f t="shared" si="993"/>
        <v>arrivalDate</v>
      </c>
      <c r="N2119" t="str">
        <f t="shared" si="994"/>
        <v>dateTime</v>
      </c>
      <c r="O2119" t="str">
        <f t="shared" si="995"/>
        <v/>
      </c>
      <c r="P2119" t="str">
        <f t="shared" si="996"/>
        <v/>
      </c>
      <c r="Q2119" t="str">
        <f t="shared" si="997"/>
        <v>Object</v>
      </c>
      <c r="R2119" t="str">
        <f t="shared" si="998"/>
        <v>"Distribution"</v>
      </c>
      <c r="S2119" t="str">
        <f t="shared" si="999"/>
        <v>"TransportLegs"</v>
      </c>
      <c r="T2119" t="str">
        <f t="shared" si="1000"/>
        <v>"arrivalDate"</v>
      </c>
      <c r="U2119" t="str">
        <f t="shared" si="1001"/>
        <v>""</v>
      </c>
      <c r="V2119" t="str">
        <f t="shared" si="1002"/>
        <v>"dateTime"</v>
      </c>
      <c r="W2119">
        <f>IF($A2119="Implicit","",COUNTIFS($C$8:C2119,C2119,$A$8:A2119,"Explicit"))</f>
        <v>11</v>
      </c>
      <c r="X2119" t="str">
        <f t="shared" si="1003"/>
        <v>"TransportLegs details"</v>
      </c>
      <c r="Y2119" t="str">
        <f t="shared" si="1004"/>
        <v>"Arrival date and time of the leg"</v>
      </c>
      <c r="Z2119" t="str">
        <f t="shared" si="1005"/>
        <v>"false"</v>
      </c>
      <c r="AA2119" t="str">
        <f t="shared" si="1006"/>
        <v>"false"</v>
      </c>
      <c r="AB2119" t="str">
        <f t="shared" si="1007"/>
        <v>""</v>
      </c>
      <c r="AC2119" t="str">
        <f t="shared" si="1008"/>
        <v>"https://onerecord.iata.org/ns/cargo#TransportLegs"</v>
      </c>
      <c r="AD2119" t="str">
        <f t="shared" si="1009"/>
        <v>"https://onerecord.iata.org/ns/cargo#arrivalDate"</v>
      </c>
      <c r="AE2119" t="str">
        <f t="shared" si="1010"/>
        <v>"http://www.w3.org/2001/XMLSchema#dateTime"</v>
      </c>
      <c r="AF2119" t="str">
        <f t="shared" si="1011"/>
        <v>"Distribution","TransportLegs","arrivalDate","","dateTime",11,"TransportLegs details","Arrival date and time of the leg","false","false","","https://onerecord.iata.org/ns/cargo#TransportLegs","https://onerecord.iata.org/ns/cargo#arrivalDate","http://www.w3.org/2001/XMLSchema#dateTime"</v>
      </c>
      <c r="AG2119" t="str">
        <f t="shared" si="1012"/>
        <v>"Distribution.TransportLegs"</v>
      </c>
      <c r="AH2119" t="str">
        <f t="shared" si="1013"/>
        <v>"arrivalDate"</v>
      </c>
      <c r="AI2119" t="str">
        <f t="shared" si="1014"/>
        <v>".dateTime"</v>
      </c>
      <c r="AJ2119" t="str">
        <f t="shared" si="1015"/>
        <v>""</v>
      </c>
      <c r="AK2119" t="str">
        <f t="shared" si="1016"/>
        <v>"hasOne"</v>
      </c>
      <c r="AL2119" t="str">
        <f t="shared" si="1017"/>
        <v>"Distribution.TransportLegs","arrivalDate",".dateTime","","hasOne"</v>
      </c>
      <c r="AN2119">
        <f>COUNTIF(View_conceptual!G:G,L2119)</f>
        <v>0</v>
      </c>
      <c r="AO2119">
        <f>COUNTIF(View_conceptual!H:H,L2119)+COUNTIF(View_conceptual!I:I,N2119)</f>
        <v>0</v>
      </c>
      <c r="AQ2119" t="str">
        <f t="shared" si="1018"/>
        <v/>
      </c>
      <c r="AR2119" t="str">
        <f t="shared" si="1019"/>
        <v/>
      </c>
      <c r="AT2119">
        <f>COUNTIF(View_full!G:G,L2119)</f>
        <v>1</v>
      </c>
      <c r="AU2119">
        <f>COUNTIF(View_full!H:H,L2119)+COUNTIF(View_full!I:I,N2119)</f>
        <v>1</v>
      </c>
      <c r="AV2119">
        <f>COUNTIFS(Property_Manual!$A$2:$A$1206,Raw!L2119,Property_Manual!$B$2:$B$1206,Raw!M2119,Property_Manual!$C$2:$C$1206,Raw!N2119,Property_Manual!$D$2:$D$1206,Raw!O2119,Property_Manual!$F$2:$F$1206,"x")</f>
        <v>0</v>
      </c>
      <c r="AW2119" t="str">
        <f t="shared" si="1020"/>
        <v>"Distribution","TransportLegs","arrivalDate","","dateTime",11,"TransportLegs details","Arrival date and time of the leg","false","false","","https://onerecord.iata.org/ns/cargo#TransportLegs","https://onerecord.iata.org/ns/cargo#arrivalDate","http://www.w3.org/2001/XMLSchema#dateTime"</v>
      </c>
      <c r="AX2119" t="str">
        <f t="shared" si="1021"/>
        <v/>
      </c>
      <c r="AY2119" t="str">
        <f t="shared" si="1022"/>
        <v/>
      </c>
    </row>
    <row r="2120" spans="1:51" x14ac:dyDescent="0.2">
      <c r="A2120" t="s">
        <v>1254</v>
      </c>
      <c r="B2120" t="s">
        <v>1201</v>
      </c>
      <c r="C2120" t="s">
        <v>315</v>
      </c>
      <c r="D2120" t="s">
        <v>1069</v>
      </c>
      <c r="F2120" t="s">
        <v>253</v>
      </c>
      <c r="G2120">
        <v>1</v>
      </c>
      <c r="I2120" t="s">
        <v>1062</v>
      </c>
      <c r="J2120" t="s">
        <v>1070</v>
      </c>
      <c r="L2120" t="str">
        <f t="shared" si="992"/>
        <v>TransportLegs</v>
      </c>
      <c r="M2120" t="str">
        <f t="shared" si="993"/>
        <v>departureDate</v>
      </c>
      <c r="N2120" t="str">
        <f t="shared" si="994"/>
        <v>dateTime</v>
      </c>
      <c r="O2120" t="str">
        <f t="shared" si="995"/>
        <v/>
      </c>
      <c r="P2120" t="str">
        <f t="shared" si="996"/>
        <v/>
      </c>
      <c r="Q2120" t="str">
        <f t="shared" si="997"/>
        <v>Object</v>
      </c>
      <c r="R2120" t="str">
        <f t="shared" si="998"/>
        <v>"Distribution"</v>
      </c>
      <c r="S2120" t="str">
        <f t="shared" si="999"/>
        <v>"TransportLegs"</v>
      </c>
      <c r="T2120" t="str">
        <f t="shared" si="1000"/>
        <v>"departureDate"</v>
      </c>
      <c r="U2120" t="str">
        <f t="shared" si="1001"/>
        <v>""</v>
      </c>
      <c r="V2120" t="str">
        <f t="shared" si="1002"/>
        <v>"dateTime"</v>
      </c>
      <c r="W2120">
        <f>IF($A2120="Implicit","",COUNTIFS($C$8:C2120,C2120,$A$8:A2120,"Explicit"))</f>
        <v>12</v>
      </c>
      <c r="X2120" t="str">
        <f t="shared" si="1003"/>
        <v>"TransportLegs details"</v>
      </c>
      <c r="Y2120" t="str">
        <f t="shared" si="1004"/>
        <v>"Departure date and time of the leg"</v>
      </c>
      <c r="Z2120" t="str">
        <f t="shared" si="1005"/>
        <v>"false"</v>
      </c>
      <c r="AA2120" t="str">
        <f t="shared" si="1006"/>
        <v>"false"</v>
      </c>
      <c r="AB2120" t="str">
        <f t="shared" si="1007"/>
        <v>""</v>
      </c>
      <c r="AC2120" t="str">
        <f t="shared" si="1008"/>
        <v>"https://onerecord.iata.org/ns/cargo#TransportLegs"</v>
      </c>
      <c r="AD2120" t="str">
        <f t="shared" si="1009"/>
        <v>"https://onerecord.iata.org/ns/cargo#departureDate"</v>
      </c>
      <c r="AE2120" t="str">
        <f t="shared" si="1010"/>
        <v>"http://www.w3.org/2001/XMLSchema#dateTime"</v>
      </c>
      <c r="AF2120" t="str">
        <f t="shared" si="1011"/>
        <v>"Distribution","TransportLegs","departureDate","","dateTime",12,"TransportLegs details","Departure date and time of the leg","false","false","","https://onerecord.iata.org/ns/cargo#TransportLegs","https://onerecord.iata.org/ns/cargo#departureDate","http://www.w3.org/2001/XMLSchema#dateTime"</v>
      </c>
      <c r="AG2120" t="str">
        <f t="shared" si="1012"/>
        <v>"Distribution.TransportLegs"</v>
      </c>
      <c r="AH2120" t="str">
        <f t="shared" si="1013"/>
        <v>"departureDate"</v>
      </c>
      <c r="AI2120" t="str">
        <f t="shared" si="1014"/>
        <v>".dateTime"</v>
      </c>
      <c r="AJ2120" t="str">
        <f t="shared" si="1015"/>
        <v>""</v>
      </c>
      <c r="AK2120" t="str">
        <f t="shared" si="1016"/>
        <v>"hasOne"</v>
      </c>
      <c r="AL2120" t="str">
        <f t="shared" si="1017"/>
        <v>"Distribution.TransportLegs","departureDate",".dateTime","","hasOne"</v>
      </c>
      <c r="AN2120">
        <f>COUNTIF(View_conceptual!G:G,L2120)</f>
        <v>0</v>
      </c>
      <c r="AO2120">
        <f>COUNTIF(View_conceptual!H:H,L2120)+COUNTIF(View_conceptual!I:I,N2120)</f>
        <v>0</v>
      </c>
      <c r="AQ2120" t="str">
        <f t="shared" si="1018"/>
        <v/>
      </c>
      <c r="AR2120" t="str">
        <f t="shared" si="1019"/>
        <v/>
      </c>
      <c r="AT2120">
        <f>COUNTIF(View_full!G:G,L2120)</f>
        <v>1</v>
      </c>
      <c r="AU2120">
        <f>COUNTIF(View_full!H:H,L2120)+COUNTIF(View_full!I:I,N2120)</f>
        <v>1</v>
      </c>
      <c r="AV2120">
        <f>COUNTIFS(Property_Manual!$A$2:$A$1206,Raw!L2120,Property_Manual!$B$2:$B$1206,Raw!M2120,Property_Manual!$C$2:$C$1206,Raw!N2120,Property_Manual!$D$2:$D$1206,Raw!O2120,Property_Manual!$F$2:$F$1206,"x")</f>
        <v>0</v>
      </c>
      <c r="AW2120" t="str">
        <f t="shared" si="1020"/>
        <v>"Distribution","TransportLegs","departureDate","","dateTime",12,"TransportLegs details","Departure date and time of the leg","false","false","","https://onerecord.iata.org/ns/cargo#TransportLegs","https://onerecord.iata.org/ns/cargo#departureDate","http://www.w3.org/2001/XMLSchema#dateTime"</v>
      </c>
      <c r="AX2120" t="str">
        <f t="shared" si="1021"/>
        <v/>
      </c>
      <c r="AY2120" t="str">
        <f t="shared" si="1022"/>
        <v/>
      </c>
    </row>
    <row r="2121" spans="1:51" x14ac:dyDescent="0.2">
      <c r="A2121" t="s">
        <v>1254</v>
      </c>
      <c r="B2121" t="s">
        <v>1201</v>
      </c>
      <c r="C2121" t="s">
        <v>315</v>
      </c>
      <c r="D2121" t="s">
        <v>1071</v>
      </c>
      <c r="F2121" t="s">
        <v>12</v>
      </c>
      <c r="G2121">
        <v>1</v>
      </c>
      <c r="I2121" t="s">
        <v>1062</v>
      </c>
      <c r="J2121" t="s">
        <v>1072</v>
      </c>
      <c r="L2121" t="str">
        <f t="shared" ref="L2121:L2184" si="1023">SUBSTITUTE(SUBSTITUTE(SUBSTITUTE(C2121,$B$2,$A$2),$B$3,$A$3),$B$4,$A$4)</f>
        <v>TransportLegs</v>
      </c>
      <c r="M2121" t="str">
        <f t="shared" ref="M2121:M2184" si="1024">SUBSTITUTE(SUBSTITUTE(SUBSTITUTE(D2121,$B$2,$A$2),$B$3,$A$3),$A$4,$B$4)</f>
        <v>legNumber</v>
      </c>
      <c r="N2121" t="str">
        <f t="shared" ref="N2121:N2184" si="1025">SUBSTITUTE(SUBSTITUTE(SUBSTITUTE(F2121,$B$2,$A$2),$B$3,$A$3),$B$4,$A$4)</f>
        <v>integer</v>
      </c>
      <c r="O2121" t="str">
        <f t="shared" ref="O2121:O2184" si="1026">SUBSTITUTE(SUBSTITUTE(SUBSTITUTE(H2121,$B$2,$A$2),$B$3,$A$3),$B$4,$A$4)</f>
        <v/>
      </c>
      <c r="P2121" t="str">
        <f t="shared" ref="P2121:P2184" si="1027">SUBSTITUTE(SUBSTITUTE(SUBSTITUTE(K2121,$B$2,$A$2),$B$3,$A$3),$B$4,$A$4)</f>
        <v/>
      </c>
      <c r="Q2121" t="str">
        <f t="shared" ref="Q2121:Q2184" si="1028">IF(LEFT(N2121,3)="xsd","Data","Object")</f>
        <v>Object</v>
      </c>
      <c r="R2121" t="str">
        <f t="shared" ref="R2121:R2184" si="1029">IF($A2121="Implicit","",$F$1&amp;B2121&amp;$F$1)</f>
        <v>"Distribution"</v>
      </c>
      <c r="S2121" t="str">
        <f t="shared" ref="S2121:S2184" si="1030">IF($A2121="Implicit","",$F$1&amp;L2121&amp;$F$1)</f>
        <v>"TransportLegs"</v>
      </c>
      <c r="T2121" t="str">
        <f t="shared" ref="T2121:T2184" si="1031">IF($A2121="Implicit","",$F$1&amp;M2121&amp;$F$1)</f>
        <v>"legNumber"</v>
      </c>
      <c r="U2121" t="str">
        <f t="shared" ref="U2121:U2184" si="1032">IF($A2121="Implicit","",$F$1&amp;E2121&amp;$F$1)</f>
        <v>""</v>
      </c>
      <c r="V2121" t="str">
        <f t="shared" ref="V2121:V2184" si="1033">IF($A2121="Implicit","",$F$1&amp;N2121&amp;$F$1)</f>
        <v>"integer"</v>
      </c>
      <c r="W2121">
        <f>IF($A2121="Implicit","",COUNTIFS($C$8:C2121,C2121,$A$8:A2121,"Explicit"))</f>
        <v>13</v>
      </c>
      <c r="X2121" t="str">
        <f t="shared" ref="X2121:X2184" si="1034">IF($A2121="Implicit","",$F$1&amp;SUBSTITUTE(IF(I2121=0,"",I2121),",",";")&amp;$F$1)</f>
        <v>"TransportLegs details"</v>
      </c>
      <c r="Y2121" t="str">
        <f t="shared" ref="Y2121:Y2184" si="1035">IF($A2121="Implicit","",$F$1&amp;SUBSTITUTE(IF(J2121=0,"",J2121),",",";")&amp;$F$1)</f>
        <v>"Leg number"</v>
      </c>
      <c r="Z2121" t="str">
        <f t="shared" ref="Z2121:Z2184" si="1036">IF($A2121="Implicit","",$F$1&amp;IF(G2121=1,"false","true")&amp;$F$1)</f>
        <v>"false"</v>
      </c>
      <c r="AA2121" t="str">
        <f t="shared" ref="AA2121:AA2184" si="1037">IF($A2121="Implicit","",$F$1&amp;IF(OR(E2121="Enum",E2121="CodeList"),"true","false")&amp;$F$1)</f>
        <v>"false"</v>
      </c>
      <c r="AB2121" t="str">
        <f t="shared" ref="AB2121:AB2184" si="1038">IF($A2121="Implicit","",$F$1&amp;P2121&amp;$F$1)</f>
        <v>""</v>
      </c>
      <c r="AC2121" t="str">
        <f t="shared" ref="AC2121:AC2184" si="1039">IF($A2121="Implicit","",$F$1&amp;C2121&amp;$F$1)</f>
        <v>"https://onerecord.iata.org/ns/cargo#TransportLegs"</v>
      </c>
      <c r="AD2121" t="str">
        <f t="shared" ref="AD2121:AD2184" si="1040">IF($A2121="Implicit","",$F$1&amp;D2121&amp;$F$1)</f>
        <v>"https://onerecord.iata.org/ns/cargo#legNumber"</v>
      </c>
      <c r="AE2121" t="str">
        <f t="shared" ref="AE2121:AE2184" si="1041">IF($A2121="Implicit","",$F$1&amp;F2121&amp;$F$1)</f>
        <v>"http://www.w3.org/2001/XMLSchema#integer"</v>
      </c>
      <c r="AF2121" t="str">
        <f t="shared" ref="AF2121:AF2184" si="1042">IF(A2121="Implicit","",R2121&amp;","&amp;S2121&amp;","&amp;T2121&amp;","&amp;U2121&amp;","&amp;V2121&amp;","&amp;W2121&amp;","&amp;X2121&amp;","&amp;Y2121&amp;","&amp;Z2121&amp;","&amp;AA2121&amp;","&amp;AB2121&amp;","&amp;AC2121&amp;","&amp;AD2121&amp;","&amp;AE2121)</f>
        <v>"Distribution","TransportLegs","legNumber","","integer",13,"TransportLegs details","Leg number","false","false","","https://onerecord.iata.org/ns/cargo#TransportLegs","https://onerecord.iata.org/ns/cargo#legNumber","http://www.w3.org/2001/XMLSchema#integer"</v>
      </c>
      <c r="AG2121" t="str">
        <f t="shared" ref="AG2121:AG2184" si="1043">IF(Q2121="Data","",$F$1&amp;B2121&amp;"."&amp;L2121&amp;$F$1)</f>
        <v>"Distribution.TransportLegs"</v>
      </c>
      <c r="AH2121" t="str">
        <f t="shared" ref="AH2121:AH2184" si="1044">IF(Q2121="Data","",$F$1&amp;M2121&amp;$F$1)</f>
        <v>"legNumber"</v>
      </c>
      <c r="AI2121" t="str">
        <f t="shared" ref="AI2121:AI2184" si="1045">IF(Q2121="Data","",$F$1&amp;E2121&amp;"."&amp;N2121&amp;$F$1)</f>
        <v>".integer"</v>
      </c>
      <c r="AJ2121" t="str">
        <f t="shared" ref="AJ2121:AJ2184" si="1046">IF(Q2121="Data","",$F$1&amp;O2121&amp;$F$1)</f>
        <v>""</v>
      </c>
      <c r="AK2121" t="str">
        <f t="shared" ref="AK2121:AK2184" si="1047">IF(Q2121="Data","",$F$1&amp;IF(G2121=1,"hasOne","hasMany")&amp;$F$1)</f>
        <v>"hasOne"</v>
      </c>
      <c r="AL2121" t="str">
        <f t="shared" ref="AL2121:AL2184" si="1048">IF(Q2121="Data","",AG2121&amp;","&amp;AH2121&amp;","&amp;AI2121&amp;","&amp;AJ2121&amp;","&amp;AK2121)</f>
        <v>"Distribution.TransportLegs","legNumber",".integer","","hasOne"</v>
      </c>
      <c r="AN2121">
        <f>COUNTIF(View_conceptual!G:G,L2121)</f>
        <v>0</v>
      </c>
      <c r="AO2121">
        <f>COUNTIF(View_conceptual!H:H,L2121)+COUNTIF(View_conceptual!I:I,N2121)</f>
        <v>0</v>
      </c>
      <c r="AQ2121" t="str">
        <f t="shared" ref="AQ2121:AQ2184" si="1049">IF(AN2121=1,AF2121,"")</f>
        <v/>
      </c>
      <c r="AR2121" t="str">
        <f t="shared" ref="AR2121:AR2184" si="1050">IF(AO2121=2,AL2121,"")</f>
        <v/>
      </c>
      <c r="AT2121">
        <f>COUNTIF(View_full!G:G,L2121)</f>
        <v>1</v>
      </c>
      <c r="AU2121">
        <f>COUNTIF(View_full!H:H,L2121)+COUNTIF(View_full!I:I,N2121)</f>
        <v>1</v>
      </c>
      <c r="AV2121">
        <f>COUNTIFS(Property_Manual!$A$2:$A$1206,Raw!L2121,Property_Manual!$B$2:$B$1206,Raw!M2121,Property_Manual!$C$2:$C$1206,Raw!N2121,Property_Manual!$D$2:$D$1206,Raw!O2121,Property_Manual!$F$2:$F$1206,"x")</f>
        <v>0</v>
      </c>
      <c r="AW2121" t="str">
        <f t="shared" ref="AW2121:AW2184" si="1051">IF(AT2121=1,AF2121,"")</f>
        <v>"Distribution","TransportLegs","legNumber","","integer",13,"TransportLegs details","Leg number","false","false","","https://onerecord.iata.org/ns/cargo#TransportLegs","https://onerecord.iata.org/ns/cargo#legNumber","http://www.w3.org/2001/XMLSchema#integer"</v>
      </c>
      <c r="AX2121" t="str">
        <f t="shared" ref="AX2121:AX2184" si="1052">IF(AU2121=2,AL2121,"")</f>
        <v/>
      </c>
      <c r="AY2121" t="str">
        <f t="shared" ref="AY2121:AY2184" si="1053">IF(AV2121=1,AL2121,"")</f>
        <v/>
      </c>
    </row>
    <row r="2122" spans="1:51" x14ac:dyDescent="0.2">
      <c r="A2122" t="s">
        <v>1254</v>
      </c>
      <c r="B2122" t="s">
        <v>1201</v>
      </c>
      <c r="C2122" t="s">
        <v>315</v>
      </c>
      <c r="D2122" t="s">
        <v>908</v>
      </c>
      <c r="F2122" t="s">
        <v>6</v>
      </c>
      <c r="G2122">
        <v>1</v>
      </c>
      <c r="I2122" t="s">
        <v>1062</v>
      </c>
      <c r="J2122" t="s">
        <v>909</v>
      </c>
      <c r="L2122" t="str">
        <f t="shared" si="1023"/>
        <v>TransportLegs</v>
      </c>
      <c r="M2122" t="str">
        <f t="shared" si="1024"/>
        <v>transportIdentifier</v>
      </c>
      <c r="N2122" t="str">
        <f t="shared" si="1025"/>
        <v>string</v>
      </c>
      <c r="O2122" t="str">
        <f t="shared" si="1026"/>
        <v/>
      </c>
      <c r="P2122" t="str">
        <f t="shared" si="1027"/>
        <v/>
      </c>
      <c r="Q2122" t="str">
        <f t="shared" si="1028"/>
        <v>Object</v>
      </c>
      <c r="R2122" t="str">
        <f t="shared" si="1029"/>
        <v>"Distribution"</v>
      </c>
      <c r="S2122" t="str">
        <f t="shared" si="1030"/>
        <v>"TransportLegs"</v>
      </c>
      <c r="T2122" t="str">
        <f t="shared" si="1031"/>
        <v>"transportIdentifier"</v>
      </c>
      <c r="U2122" t="str">
        <f t="shared" si="1032"/>
        <v>""</v>
      </c>
      <c r="V2122" t="str">
        <f t="shared" si="1033"/>
        <v>"string"</v>
      </c>
      <c r="W2122">
        <f>IF($A2122="Implicit","",COUNTIFS($C$8:C2122,C2122,$A$8:A2122,"Explicit"))</f>
        <v>14</v>
      </c>
      <c r="X2122" t="str">
        <f t="shared" si="1034"/>
        <v>"TransportLegs details"</v>
      </c>
      <c r="Y2122" t="str">
        <f t="shared" si="1035"/>
        <v>"Airline flight number; or rail/truck/maritime line id"</v>
      </c>
      <c r="Z2122" t="str">
        <f t="shared" si="1036"/>
        <v>"false"</v>
      </c>
      <c r="AA2122" t="str">
        <f t="shared" si="1037"/>
        <v>"false"</v>
      </c>
      <c r="AB2122" t="str">
        <f t="shared" si="1038"/>
        <v>""</v>
      </c>
      <c r="AC2122" t="str">
        <f t="shared" si="1039"/>
        <v>"https://onerecord.iata.org/ns/cargo#TransportLegs"</v>
      </c>
      <c r="AD2122" t="str">
        <f t="shared" si="1040"/>
        <v>"https://onerecord.iata.org/ns/cargo#transportIdentifier"</v>
      </c>
      <c r="AE2122" t="str">
        <f t="shared" si="1041"/>
        <v>"http://www.w3.org/2001/XMLSchema#string"</v>
      </c>
      <c r="AF2122" t="str">
        <f t="shared" si="1042"/>
        <v>"Distribution","TransportLegs","transportIdentifier","","string",14,"TransportLegs details","Airline flight number; or rail/truck/maritime line id","false","false","","https://onerecord.iata.org/ns/cargo#TransportLegs","https://onerecord.iata.org/ns/cargo#transportIdentifier","http://www.w3.org/2001/XMLSchema#string"</v>
      </c>
      <c r="AG2122" t="str">
        <f t="shared" si="1043"/>
        <v>"Distribution.TransportLegs"</v>
      </c>
      <c r="AH2122" t="str">
        <f t="shared" si="1044"/>
        <v>"transportIdentifier"</v>
      </c>
      <c r="AI2122" t="str">
        <f t="shared" si="1045"/>
        <v>".string"</v>
      </c>
      <c r="AJ2122" t="str">
        <f t="shared" si="1046"/>
        <v>""</v>
      </c>
      <c r="AK2122" t="str">
        <f t="shared" si="1047"/>
        <v>"hasOne"</v>
      </c>
      <c r="AL2122" t="str">
        <f t="shared" si="1048"/>
        <v>"Distribution.TransportLegs","transportIdentifier",".string","","hasOne"</v>
      </c>
      <c r="AN2122">
        <f>COUNTIF(View_conceptual!G:G,L2122)</f>
        <v>0</v>
      </c>
      <c r="AO2122">
        <f>COUNTIF(View_conceptual!H:H,L2122)+COUNTIF(View_conceptual!I:I,N2122)</f>
        <v>0</v>
      </c>
      <c r="AQ2122" t="str">
        <f t="shared" si="1049"/>
        <v/>
      </c>
      <c r="AR2122" t="str">
        <f t="shared" si="1050"/>
        <v/>
      </c>
      <c r="AT2122">
        <f>COUNTIF(View_full!G:G,L2122)</f>
        <v>1</v>
      </c>
      <c r="AU2122">
        <f>COUNTIF(View_full!H:H,L2122)+COUNTIF(View_full!I:I,N2122)</f>
        <v>1</v>
      </c>
      <c r="AV2122">
        <f>COUNTIFS(Property_Manual!$A$2:$A$1206,Raw!L2122,Property_Manual!$B$2:$B$1206,Raw!M2122,Property_Manual!$C$2:$C$1206,Raw!N2122,Property_Manual!$D$2:$D$1206,Raw!O2122,Property_Manual!$F$2:$F$1206,"x")</f>
        <v>0</v>
      </c>
      <c r="AW2122" t="str">
        <f t="shared" si="1051"/>
        <v>"Distribution","TransportLegs","transportIdentifier","","string",14,"TransportLegs details","Airline flight number; or rail/truck/maritime line id","false","false","","https://onerecord.iata.org/ns/cargo#TransportLegs","https://onerecord.iata.org/ns/cargo#transportIdentifier","http://www.w3.org/2001/XMLSchema#string"</v>
      </c>
      <c r="AX2122" t="str">
        <f t="shared" si="1052"/>
        <v/>
      </c>
      <c r="AY2122" t="str">
        <f t="shared" si="1053"/>
        <v/>
      </c>
    </row>
    <row r="2123" spans="1:51" x14ac:dyDescent="0.2">
      <c r="A2123" t="s">
        <v>1255</v>
      </c>
      <c r="B2123" t="s">
        <v>1201</v>
      </c>
      <c r="C2123" t="s">
        <v>315</v>
      </c>
      <c r="D2123" t="s">
        <v>40</v>
      </c>
      <c r="E2123" t="s">
        <v>1212</v>
      </c>
      <c r="F2123" t="s">
        <v>41</v>
      </c>
      <c r="I2123" t="s">
        <v>1062</v>
      </c>
      <c r="J2123" t="s">
        <v>42</v>
      </c>
      <c r="L2123" t="str">
        <f t="shared" si="1023"/>
        <v>TransportLegs</v>
      </c>
      <c r="M2123" t="str">
        <f t="shared" si="1024"/>
        <v>events</v>
      </c>
      <c r="N2123" t="str">
        <f t="shared" si="1025"/>
        <v>LogisticsEvent</v>
      </c>
      <c r="O2123" t="str">
        <f t="shared" si="1026"/>
        <v/>
      </c>
      <c r="P2123" t="str">
        <f t="shared" si="1027"/>
        <v/>
      </c>
      <c r="Q2123" t="str">
        <f t="shared" si="1028"/>
        <v>Object</v>
      </c>
      <c r="R2123" t="str">
        <f t="shared" si="1029"/>
        <v/>
      </c>
      <c r="S2123" t="str">
        <f t="shared" si="1030"/>
        <v/>
      </c>
      <c r="T2123" t="str">
        <f t="shared" si="1031"/>
        <v/>
      </c>
      <c r="U2123" t="str">
        <f t="shared" si="1032"/>
        <v/>
      </c>
      <c r="V2123" t="str">
        <f t="shared" si="1033"/>
        <v/>
      </c>
      <c r="W2123" t="str">
        <f>IF($A2123="Implicit","",COUNTIFS($C$8:C2123,C2123,$A$8:A2123,"Explicit"))</f>
        <v/>
      </c>
      <c r="X2123" t="str">
        <f t="shared" si="1034"/>
        <v/>
      </c>
      <c r="Y2123" t="str">
        <f t="shared" si="1035"/>
        <v/>
      </c>
      <c r="Z2123" t="str">
        <f t="shared" si="1036"/>
        <v/>
      </c>
      <c r="AA2123" t="str">
        <f t="shared" si="1037"/>
        <v/>
      </c>
      <c r="AB2123" t="str">
        <f t="shared" si="1038"/>
        <v/>
      </c>
      <c r="AC2123" t="str">
        <f t="shared" si="1039"/>
        <v/>
      </c>
      <c r="AD2123" t="str">
        <f t="shared" si="1040"/>
        <v/>
      </c>
      <c r="AE2123" t="str">
        <f t="shared" si="1041"/>
        <v/>
      </c>
      <c r="AF2123" t="str">
        <f t="shared" si="1042"/>
        <v/>
      </c>
      <c r="AG2123" t="str">
        <f t="shared" si="1043"/>
        <v>"Distribution.TransportLegs"</v>
      </c>
      <c r="AH2123" t="str">
        <f t="shared" si="1044"/>
        <v>"events"</v>
      </c>
      <c r="AI2123" t="str">
        <f t="shared" si="1045"/>
        <v>"Event.LogisticsEvent"</v>
      </c>
      <c r="AJ2123" t="str">
        <f t="shared" si="1046"/>
        <v>""</v>
      </c>
      <c r="AK2123" t="str">
        <f t="shared" si="1047"/>
        <v>"hasMany"</v>
      </c>
      <c r="AL2123" t="str">
        <f t="shared" si="1048"/>
        <v>"Distribution.TransportLegs","events","Event.LogisticsEvent","","hasMany"</v>
      </c>
      <c r="AN2123">
        <f>COUNTIF(View_conceptual!G:G,L2123)</f>
        <v>0</v>
      </c>
      <c r="AO2123">
        <f>COUNTIF(View_conceptual!H:H,L2123)+COUNTIF(View_conceptual!I:I,N2123)</f>
        <v>0</v>
      </c>
      <c r="AQ2123" t="str">
        <f t="shared" si="1049"/>
        <v/>
      </c>
      <c r="AR2123" t="str">
        <f t="shared" si="1050"/>
        <v/>
      </c>
      <c r="AT2123">
        <f>COUNTIF(View_full!G:G,L2123)</f>
        <v>1</v>
      </c>
      <c r="AU2123">
        <f>COUNTIF(View_full!H:H,L2123)+COUNTIF(View_full!I:I,N2123)</f>
        <v>1</v>
      </c>
      <c r="AV2123">
        <f>COUNTIFS(Property_Manual!$A$2:$A$1206,Raw!L2123,Property_Manual!$B$2:$B$1206,Raw!M2123,Property_Manual!$C$2:$C$1206,Raw!N2123,Property_Manual!$D$2:$D$1206,Raw!O2123,Property_Manual!$F$2:$F$1206,"x")</f>
        <v>0</v>
      </c>
      <c r="AW2123" t="str">
        <f t="shared" si="1051"/>
        <v/>
      </c>
      <c r="AX2123" t="str">
        <f t="shared" si="1052"/>
        <v/>
      </c>
      <c r="AY2123" t="str">
        <f t="shared" si="1053"/>
        <v/>
      </c>
    </row>
    <row r="2124" spans="1:51" x14ac:dyDescent="0.2">
      <c r="A2124" t="s">
        <v>1254</v>
      </c>
      <c r="B2124" t="s">
        <v>20</v>
      </c>
      <c r="C2124" t="s">
        <v>841</v>
      </c>
      <c r="D2124" t="s">
        <v>867</v>
      </c>
      <c r="E2124" t="s">
        <v>1210</v>
      </c>
      <c r="F2124" t="s">
        <v>868</v>
      </c>
      <c r="G2124">
        <v>1</v>
      </c>
      <c r="H2124" t="s">
        <v>902</v>
      </c>
      <c r="I2124" t="s">
        <v>866</v>
      </c>
      <c r="J2124" t="s">
        <v>869</v>
      </c>
      <c r="L2124" t="str">
        <f t="shared" si="1023"/>
        <v>TransportMeans</v>
      </c>
      <c r="M2124" t="str">
        <f t="shared" si="1024"/>
        <v>operatedTransportMovement</v>
      </c>
      <c r="N2124" t="str">
        <f t="shared" si="1025"/>
        <v>TransportMovement</v>
      </c>
      <c r="O2124" t="str">
        <f t="shared" si="1026"/>
        <v>operatingTransportMeans</v>
      </c>
      <c r="P2124" t="str">
        <f t="shared" si="1027"/>
        <v/>
      </c>
      <c r="Q2124" t="str">
        <f t="shared" si="1028"/>
        <v>Object</v>
      </c>
      <c r="R2124" t="str">
        <f t="shared" si="1029"/>
        <v>"Core"</v>
      </c>
      <c r="S2124" t="str">
        <f t="shared" si="1030"/>
        <v>"TransportMeans"</v>
      </c>
      <c r="T2124" t="str">
        <f t="shared" si="1031"/>
        <v>"operatedTransportMovement"</v>
      </c>
      <c r="U2124" t="str">
        <f t="shared" si="1032"/>
        <v>"Activity"</v>
      </c>
      <c r="V2124" t="str">
        <f t="shared" si="1033"/>
        <v>"TransportMovement"</v>
      </c>
      <c r="W2124">
        <f>IF($A2124="Implicit","",COUNTIFS($C$8:C2124,C2124,$A$8:A2124,"Explicit"))</f>
        <v>1</v>
      </c>
      <c r="X2124" t="str">
        <f t="shared" si="1034"/>
        <v>"Transport means details"</v>
      </c>
      <c r="Y2124" t="str">
        <f t="shared" si="1035"/>
        <v>"Transport Movement on which the Transport Means is used"</v>
      </c>
      <c r="Z2124" t="str">
        <f t="shared" si="1036"/>
        <v>"false"</v>
      </c>
      <c r="AA2124" t="str">
        <f t="shared" si="1037"/>
        <v>"false"</v>
      </c>
      <c r="AB2124" t="str">
        <f t="shared" si="1038"/>
        <v>""</v>
      </c>
      <c r="AC2124" t="str">
        <f t="shared" si="1039"/>
        <v>"https://onerecord.iata.org/ns/cargo#TransportMeans"</v>
      </c>
      <c r="AD2124" t="str">
        <f t="shared" si="1040"/>
        <v>"https://onerecord.iata.org/ns/cargo#operatedTransportMovement"</v>
      </c>
      <c r="AE2124" t="str">
        <f t="shared" si="1041"/>
        <v>"https://onerecord.iata.org/ns/cargo#TransportMovement"</v>
      </c>
      <c r="AF2124" t="str">
        <f t="shared" si="1042"/>
        <v>"Core","TransportMeans","operatedTransportMovement","Activity","TransportMovement",1,"Transport means details","Transport Movement on which the Transport Means is used","false","false","","https://onerecord.iata.org/ns/cargo#TransportMeans","https://onerecord.iata.org/ns/cargo#operatedTransportMovement","https://onerecord.iata.org/ns/cargo#TransportMovement"</v>
      </c>
      <c r="AG2124" t="str">
        <f t="shared" si="1043"/>
        <v>"Core.TransportMeans"</v>
      </c>
      <c r="AH2124" t="str">
        <f t="shared" si="1044"/>
        <v>"operatedTransportMovement"</v>
      </c>
      <c r="AI2124" t="str">
        <f t="shared" si="1045"/>
        <v>"Activity.TransportMovement"</v>
      </c>
      <c r="AJ2124" t="str">
        <f t="shared" si="1046"/>
        <v>"operatingTransportMeans"</v>
      </c>
      <c r="AK2124" t="str">
        <f t="shared" si="1047"/>
        <v>"hasOne"</v>
      </c>
      <c r="AL2124" t="str">
        <f t="shared" si="1048"/>
        <v>"Core.TransportMeans","operatedTransportMovement","Activity.TransportMovement","operatingTransportMeans","hasOne"</v>
      </c>
      <c r="AN2124">
        <f>COUNTIF(View_conceptual!G:G,L2124)</f>
        <v>1</v>
      </c>
      <c r="AO2124">
        <f>COUNTIF(View_conceptual!H:H,L2124)+COUNTIF(View_conceptual!I:I,N2124)</f>
        <v>2</v>
      </c>
      <c r="AQ2124" t="str">
        <f t="shared" si="1049"/>
        <v>"Core","TransportMeans","operatedTransportMovement","Activity","TransportMovement",1,"Transport means details","Transport Movement on which the Transport Means is used","false","false","","https://onerecord.iata.org/ns/cargo#TransportMeans","https://onerecord.iata.org/ns/cargo#operatedTransportMovement","https://onerecord.iata.org/ns/cargo#TransportMovement"</v>
      </c>
      <c r="AR2124" t="str">
        <f t="shared" si="1050"/>
        <v>"Core.TransportMeans","operatedTransportMovement","Activity.TransportMovement","operatingTransportMeans","hasOne"</v>
      </c>
      <c r="AT2124">
        <f>COUNTIF(View_full!G:G,L2124)</f>
        <v>1</v>
      </c>
      <c r="AU2124">
        <f>COUNTIF(View_full!H:H,L2124)+COUNTIF(View_full!I:I,N2124)</f>
        <v>2</v>
      </c>
      <c r="AV2124">
        <f>COUNTIFS(Property_Manual!$A$2:$A$1206,Raw!L2124,Property_Manual!$B$2:$B$1206,Raw!M2124,Property_Manual!$C$2:$C$1206,Raw!N2124,Property_Manual!$D$2:$D$1206,Raw!O2124,Property_Manual!$F$2:$F$1206,"x")</f>
        <v>1</v>
      </c>
      <c r="AW2124" t="str">
        <f t="shared" si="1051"/>
        <v>"Core","TransportMeans","operatedTransportMovement","Activity","TransportMovement",1,"Transport means details","Transport Movement on which the Transport Means is used","false","false","","https://onerecord.iata.org/ns/cargo#TransportMeans","https://onerecord.iata.org/ns/cargo#operatedTransportMovement","https://onerecord.iata.org/ns/cargo#TransportMovement"</v>
      </c>
      <c r="AX2124" t="str">
        <f t="shared" si="1052"/>
        <v>"Core.TransportMeans","operatedTransportMovement","Activity.TransportMovement","operatingTransportMeans","hasOne"</v>
      </c>
      <c r="AY2124" t="str">
        <f t="shared" si="1053"/>
        <v>"Core.TransportMeans","operatedTransportMovement","Activity.TransportMovement","operatingTransportMeans","hasOne"</v>
      </c>
    </row>
    <row r="2125" spans="1:51" x14ac:dyDescent="0.2">
      <c r="A2125" t="s">
        <v>1255</v>
      </c>
      <c r="B2125" t="s">
        <v>20</v>
      </c>
      <c r="C2125" t="s">
        <v>841</v>
      </c>
      <c r="D2125" t="s">
        <v>867</v>
      </c>
      <c r="E2125" t="s">
        <v>1210</v>
      </c>
      <c r="F2125" t="s">
        <v>868</v>
      </c>
      <c r="G2125">
        <v>1</v>
      </c>
      <c r="H2125" t="s">
        <v>902</v>
      </c>
      <c r="I2125" t="s">
        <v>866</v>
      </c>
      <c r="J2125" t="s">
        <v>869</v>
      </c>
      <c r="L2125" t="str">
        <f t="shared" si="1023"/>
        <v>TransportMeans</v>
      </c>
      <c r="M2125" t="str">
        <f t="shared" si="1024"/>
        <v>operatedTransportMovement</v>
      </c>
      <c r="N2125" t="str">
        <f t="shared" si="1025"/>
        <v>TransportMovement</v>
      </c>
      <c r="O2125" t="str">
        <f t="shared" si="1026"/>
        <v>operatingTransportMeans</v>
      </c>
      <c r="P2125" t="str">
        <f t="shared" si="1027"/>
        <v/>
      </c>
      <c r="Q2125" t="str">
        <f t="shared" si="1028"/>
        <v>Object</v>
      </c>
      <c r="R2125" t="str">
        <f t="shared" si="1029"/>
        <v/>
      </c>
      <c r="S2125" t="str">
        <f t="shared" si="1030"/>
        <v/>
      </c>
      <c r="T2125" t="str">
        <f t="shared" si="1031"/>
        <v/>
      </c>
      <c r="U2125" t="str">
        <f t="shared" si="1032"/>
        <v/>
      </c>
      <c r="V2125" t="str">
        <f t="shared" si="1033"/>
        <v/>
      </c>
      <c r="W2125" t="str">
        <f>IF($A2125="Implicit","",COUNTIFS($C$8:C2125,C2125,$A$8:A2125,"Explicit"))</f>
        <v/>
      </c>
      <c r="X2125" t="str">
        <f t="shared" si="1034"/>
        <v/>
      </c>
      <c r="Y2125" t="str">
        <f t="shared" si="1035"/>
        <v/>
      </c>
      <c r="Z2125" t="str">
        <f t="shared" si="1036"/>
        <v/>
      </c>
      <c r="AA2125" t="str">
        <f t="shared" si="1037"/>
        <v/>
      </c>
      <c r="AB2125" t="str">
        <f t="shared" si="1038"/>
        <v/>
      </c>
      <c r="AC2125" t="str">
        <f t="shared" si="1039"/>
        <v/>
      </c>
      <c r="AD2125" t="str">
        <f t="shared" si="1040"/>
        <v/>
      </c>
      <c r="AE2125" t="str">
        <f t="shared" si="1041"/>
        <v/>
      </c>
      <c r="AF2125" t="str">
        <f t="shared" si="1042"/>
        <v/>
      </c>
      <c r="AG2125" t="str">
        <f t="shared" si="1043"/>
        <v>"Core.TransportMeans"</v>
      </c>
      <c r="AH2125" t="str">
        <f t="shared" si="1044"/>
        <v>"operatedTransportMovement"</v>
      </c>
      <c r="AI2125" t="str">
        <f t="shared" si="1045"/>
        <v>"Activity.TransportMovement"</v>
      </c>
      <c r="AJ2125" t="str">
        <f t="shared" si="1046"/>
        <v>"operatingTransportMeans"</v>
      </c>
      <c r="AK2125" t="str">
        <f t="shared" si="1047"/>
        <v>"hasOne"</v>
      </c>
      <c r="AL2125" t="str">
        <f t="shared" si="1048"/>
        <v>"Core.TransportMeans","operatedTransportMovement","Activity.TransportMovement","operatingTransportMeans","hasOne"</v>
      </c>
      <c r="AN2125">
        <f>COUNTIF(View_conceptual!G:G,L2125)</f>
        <v>1</v>
      </c>
      <c r="AO2125">
        <f>COUNTIF(View_conceptual!H:H,L2125)+COUNTIF(View_conceptual!I:I,N2125)</f>
        <v>2</v>
      </c>
      <c r="AQ2125" t="str">
        <f t="shared" si="1049"/>
        <v/>
      </c>
      <c r="AR2125" t="str">
        <f t="shared" si="1050"/>
        <v>"Core.TransportMeans","operatedTransportMovement","Activity.TransportMovement","operatingTransportMeans","hasOne"</v>
      </c>
      <c r="AT2125">
        <f>COUNTIF(View_full!G:G,L2125)</f>
        <v>1</v>
      </c>
      <c r="AU2125">
        <f>COUNTIF(View_full!H:H,L2125)+COUNTIF(View_full!I:I,N2125)</f>
        <v>2</v>
      </c>
      <c r="AV2125">
        <f>COUNTIFS(Property_Manual!$A$2:$A$1206,Raw!L2125,Property_Manual!$B$2:$B$1206,Raw!M2125,Property_Manual!$C$2:$C$1206,Raw!N2125,Property_Manual!$D$2:$D$1206,Raw!O2125,Property_Manual!$F$2:$F$1206,"x")</f>
        <v>1</v>
      </c>
      <c r="AW2125" t="str">
        <f t="shared" si="1051"/>
        <v/>
      </c>
      <c r="AX2125" t="str">
        <f t="shared" si="1052"/>
        <v>"Core.TransportMeans","operatedTransportMovement","Activity.TransportMovement","operatingTransportMeans","hasOne"</v>
      </c>
      <c r="AY2125" t="str">
        <f t="shared" si="1053"/>
        <v>"Core.TransportMeans","operatedTransportMovement","Activity.TransportMovement","operatingTransportMeans","hasOne"</v>
      </c>
    </row>
    <row r="2126" spans="1:51" x14ac:dyDescent="0.2">
      <c r="A2126" t="s">
        <v>1254</v>
      </c>
      <c r="B2126" t="s">
        <v>20</v>
      </c>
      <c r="C2126" t="s">
        <v>841</v>
      </c>
      <c r="D2126" t="s">
        <v>38</v>
      </c>
      <c r="E2126" t="s">
        <v>1209</v>
      </c>
      <c r="F2126" t="s">
        <v>23</v>
      </c>
      <c r="H2126" t="s">
        <v>415</v>
      </c>
      <c r="I2126" t="s">
        <v>866</v>
      </c>
      <c r="J2126" t="s">
        <v>39</v>
      </c>
      <c r="L2126" t="str">
        <f t="shared" si="1023"/>
        <v>TransportMeans</v>
      </c>
      <c r="M2126" t="str">
        <f t="shared" si="1024"/>
        <v>checks</v>
      </c>
      <c r="N2126" t="str">
        <f t="shared" si="1025"/>
        <v>Check</v>
      </c>
      <c r="O2126" t="str">
        <f t="shared" si="1026"/>
        <v>checkedObject</v>
      </c>
      <c r="P2126" t="str">
        <f t="shared" si="1027"/>
        <v/>
      </c>
      <c r="Q2126" t="str">
        <f t="shared" si="1028"/>
        <v>Object</v>
      </c>
      <c r="R2126" t="str">
        <f t="shared" si="1029"/>
        <v>"Core"</v>
      </c>
      <c r="S2126" t="str">
        <f t="shared" si="1030"/>
        <v>"TransportMeans"</v>
      </c>
      <c r="T2126" t="str">
        <f t="shared" si="1031"/>
        <v>"checks"</v>
      </c>
      <c r="U2126" t="str">
        <f t="shared" si="1032"/>
        <v>"Action"</v>
      </c>
      <c r="V2126" t="str">
        <f t="shared" si="1033"/>
        <v>"Check"</v>
      </c>
      <c r="W2126">
        <f>IF($A2126="Implicit","",COUNTIFS($C$8:C2126,C2126,$A$8:A2126,"Explicit"))</f>
        <v>2</v>
      </c>
      <c r="X2126" t="str">
        <f t="shared" si="1034"/>
        <v>"Transport means details"</v>
      </c>
      <c r="Y2126" t="str">
        <f t="shared" si="1035"/>
        <v>"References to the CheckActions performed on the object"</v>
      </c>
      <c r="Z2126" t="str">
        <f t="shared" si="1036"/>
        <v>"true"</v>
      </c>
      <c r="AA2126" t="str">
        <f t="shared" si="1037"/>
        <v>"false"</v>
      </c>
      <c r="AB2126" t="str">
        <f t="shared" si="1038"/>
        <v>""</v>
      </c>
      <c r="AC2126" t="str">
        <f t="shared" si="1039"/>
        <v>"https://onerecord.iata.org/ns/cargo#TransportMeans"</v>
      </c>
      <c r="AD2126" t="str">
        <f t="shared" si="1040"/>
        <v>"https://onerecord.iata.org/ns/cargo#checks"</v>
      </c>
      <c r="AE2126" t="str">
        <f t="shared" si="1041"/>
        <v>"https://onerecord.iata.org/ns/cargo#Check"</v>
      </c>
      <c r="AF2126" t="str">
        <f t="shared" si="1042"/>
        <v>"Core","TransportMeans","checks","Action","Check",2,"Transport means details","References to the CheckActions performed on the object","true","false","","https://onerecord.iata.org/ns/cargo#TransportMeans","https://onerecord.iata.org/ns/cargo#checks","https://onerecord.iata.org/ns/cargo#Check"</v>
      </c>
      <c r="AG2126" t="str">
        <f t="shared" si="1043"/>
        <v>"Core.TransportMeans"</v>
      </c>
      <c r="AH2126" t="str">
        <f t="shared" si="1044"/>
        <v>"checks"</v>
      </c>
      <c r="AI2126" t="str">
        <f t="shared" si="1045"/>
        <v>"Action.Check"</v>
      </c>
      <c r="AJ2126" t="str">
        <f t="shared" si="1046"/>
        <v>"checkedObject"</v>
      </c>
      <c r="AK2126" t="str">
        <f t="shared" si="1047"/>
        <v>"hasMany"</v>
      </c>
      <c r="AL2126" t="str">
        <f t="shared" si="1048"/>
        <v>"Core.TransportMeans","checks","Action.Check","checkedObject","hasMany"</v>
      </c>
      <c r="AN2126">
        <f>COUNTIF(View_conceptual!G:G,L2126)</f>
        <v>1</v>
      </c>
      <c r="AO2126">
        <f>COUNTIF(View_conceptual!H:H,L2126)+COUNTIF(View_conceptual!I:I,N2126)</f>
        <v>1</v>
      </c>
      <c r="AQ2126" t="str">
        <f t="shared" si="1049"/>
        <v>"Core","TransportMeans","checks","Action","Check",2,"Transport means details","References to the CheckActions performed on the object","true","false","","https://onerecord.iata.org/ns/cargo#TransportMeans","https://onerecord.iata.org/ns/cargo#checks","https://onerecord.iata.org/ns/cargo#Check"</v>
      </c>
      <c r="AR2126" t="str">
        <f t="shared" si="1050"/>
        <v/>
      </c>
      <c r="AT2126">
        <f>COUNTIF(View_full!G:G,L2126)</f>
        <v>1</v>
      </c>
      <c r="AU2126">
        <f>COUNTIF(View_full!H:H,L2126)+COUNTIF(View_full!I:I,N2126)</f>
        <v>1</v>
      </c>
      <c r="AV2126">
        <f>COUNTIFS(Property_Manual!$A$2:$A$1206,Raw!L2126,Property_Manual!$B$2:$B$1206,Raw!M2126,Property_Manual!$C$2:$C$1206,Raw!N2126,Property_Manual!$D$2:$D$1206,Raw!O2126,Property_Manual!$F$2:$F$1206,"x")</f>
        <v>0</v>
      </c>
      <c r="AW2126" t="str">
        <f t="shared" si="1051"/>
        <v>"Core","TransportMeans","checks","Action","Check",2,"Transport means details","References to the CheckActions performed on the object","true","false","","https://onerecord.iata.org/ns/cargo#TransportMeans","https://onerecord.iata.org/ns/cargo#checks","https://onerecord.iata.org/ns/cargo#Check"</v>
      </c>
      <c r="AX2126" t="str">
        <f t="shared" si="1052"/>
        <v/>
      </c>
      <c r="AY2126" t="str">
        <f t="shared" si="1053"/>
        <v/>
      </c>
    </row>
    <row r="2127" spans="1:51" x14ac:dyDescent="0.2">
      <c r="A2127" t="s">
        <v>1254</v>
      </c>
      <c r="B2127" t="s">
        <v>20</v>
      </c>
      <c r="C2127" t="s">
        <v>841</v>
      </c>
      <c r="D2127" t="s">
        <v>43</v>
      </c>
      <c r="E2127" t="s">
        <v>1198</v>
      </c>
      <c r="F2127" t="s">
        <v>44</v>
      </c>
      <c r="H2127" t="s">
        <v>654</v>
      </c>
      <c r="I2127" t="s">
        <v>866</v>
      </c>
      <c r="J2127" t="s">
        <v>45</v>
      </c>
      <c r="L2127" t="str">
        <f t="shared" si="1023"/>
        <v>TransportMeans</v>
      </c>
      <c r="M2127" t="str">
        <f t="shared" si="1024"/>
        <v>externalReferences</v>
      </c>
      <c r="N2127" t="str">
        <f t="shared" si="1025"/>
        <v>ExternalReference</v>
      </c>
      <c r="O2127" t="str">
        <f t="shared" si="1026"/>
        <v>referenceForObjects</v>
      </c>
      <c r="P2127" t="str">
        <f t="shared" si="1027"/>
        <v/>
      </c>
      <c r="Q2127" t="str">
        <f t="shared" si="1028"/>
        <v>Object</v>
      </c>
      <c r="R2127" t="str">
        <f t="shared" si="1029"/>
        <v>"Core"</v>
      </c>
      <c r="S2127" t="str">
        <f t="shared" si="1030"/>
        <v>"TransportMeans"</v>
      </c>
      <c r="T2127" t="str">
        <f t="shared" si="1031"/>
        <v>"externalReferences"</v>
      </c>
      <c r="U2127" t="str">
        <f t="shared" si="1032"/>
        <v>"Common"</v>
      </c>
      <c r="V2127" t="str">
        <f t="shared" si="1033"/>
        <v>"ExternalReference"</v>
      </c>
      <c r="W2127">
        <f>IF($A2127="Implicit","",COUNTIFS($C$8:C2127,C2127,$A$8:A2127,"Explicit"))</f>
        <v>3</v>
      </c>
      <c r="X2127" t="str">
        <f t="shared" si="1034"/>
        <v>"Transport means details"</v>
      </c>
      <c r="Y2127" t="str">
        <f t="shared" si="1035"/>
        <v>"References to all associated ExternalReferences"</v>
      </c>
      <c r="Z2127" t="str">
        <f t="shared" si="1036"/>
        <v>"true"</v>
      </c>
      <c r="AA2127" t="str">
        <f t="shared" si="1037"/>
        <v>"false"</v>
      </c>
      <c r="AB2127" t="str">
        <f t="shared" si="1038"/>
        <v>""</v>
      </c>
      <c r="AC2127" t="str">
        <f t="shared" si="1039"/>
        <v>"https://onerecord.iata.org/ns/cargo#TransportMeans"</v>
      </c>
      <c r="AD2127" t="str">
        <f t="shared" si="1040"/>
        <v>"https://onerecord.iata.org/ns/cargo#externalReferences"</v>
      </c>
      <c r="AE2127" t="str">
        <f t="shared" si="1041"/>
        <v>"https://onerecord.iata.org/ns/cargo#ExternalReference"</v>
      </c>
      <c r="AF2127" t="str">
        <f t="shared" si="1042"/>
        <v>"Core","TransportMeans","externalReferences","Common","ExternalReference",3,"Transport means details","References to all associated ExternalReferences","true","false","","https://onerecord.iata.org/ns/cargo#TransportMeans","https://onerecord.iata.org/ns/cargo#externalReferences","https://onerecord.iata.org/ns/cargo#ExternalReference"</v>
      </c>
      <c r="AG2127" t="str">
        <f t="shared" si="1043"/>
        <v>"Core.TransportMeans"</v>
      </c>
      <c r="AH2127" t="str">
        <f t="shared" si="1044"/>
        <v>"externalReferences"</v>
      </c>
      <c r="AI2127" t="str">
        <f t="shared" si="1045"/>
        <v>"Common.ExternalReference"</v>
      </c>
      <c r="AJ2127" t="str">
        <f t="shared" si="1046"/>
        <v>"referenceForObjects"</v>
      </c>
      <c r="AK2127" t="str">
        <f t="shared" si="1047"/>
        <v>"hasMany"</v>
      </c>
      <c r="AL2127" t="str">
        <f t="shared" si="1048"/>
        <v>"Core.TransportMeans","externalReferences","Common.ExternalReference","referenceForObjects","hasMany"</v>
      </c>
      <c r="AN2127">
        <f>COUNTIF(View_conceptual!G:G,L2127)</f>
        <v>1</v>
      </c>
      <c r="AO2127">
        <f>COUNTIF(View_conceptual!H:H,L2127)+COUNTIF(View_conceptual!I:I,N2127)</f>
        <v>1</v>
      </c>
      <c r="AQ2127" t="str">
        <f t="shared" si="1049"/>
        <v>"Core","TransportMeans","externalReferences","Common","ExternalReference",3,"Transport means details","References to all associated ExternalReferences","true","false","","https://onerecord.iata.org/ns/cargo#TransportMeans","https://onerecord.iata.org/ns/cargo#externalReferences","https://onerecord.iata.org/ns/cargo#ExternalReference"</v>
      </c>
      <c r="AR2127" t="str">
        <f t="shared" si="1050"/>
        <v/>
      </c>
      <c r="AT2127">
        <f>COUNTIF(View_full!G:G,L2127)</f>
        <v>1</v>
      </c>
      <c r="AU2127">
        <f>COUNTIF(View_full!H:H,L2127)+COUNTIF(View_full!I:I,N2127)</f>
        <v>1</v>
      </c>
      <c r="AV2127">
        <f>COUNTIFS(Property_Manual!$A$2:$A$1206,Raw!L2127,Property_Manual!$B$2:$B$1206,Raw!M2127,Property_Manual!$C$2:$C$1206,Raw!N2127,Property_Manual!$D$2:$D$1206,Raw!O2127,Property_Manual!$F$2:$F$1206,"x")</f>
        <v>0</v>
      </c>
      <c r="AW2127" t="str">
        <f t="shared" si="1051"/>
        <v>"Core","TransportMeans","externalReferences","Common","ExternalReference",3,"Transport means details","References to all associated ExternalReferences","true","false","","https://onerecord.iata.org/ns/cargo#TransportMeans","https://onerecord.iata.org/ns/cargo#externalReferences","https://onerecord.iata.org/ns/cargo#ExternalReference"</v>
      </c>
      <c r="AX2127" t="str">
        <f t="shared" si="1052"/>
        <v/>
      </c>
      <c r="AY2127" t="str">
        <f t="shared" si="1053"/>
        <v/>
      </c>
    </row>
    <row r="2128" spans="1:51" x14ac:dyDescent="0.2">
      <c r="A2128" t="s">
        <v>1254</v>
      </c>
      <c r="B2128" t="s">
        <v>20</v>
      </c>
      <c r="C2128" t="s">
        <v>841</v>
      </c>
      <c r="D2128" t="s">
        <v>111</v>
      </c>
      <c r="E2128" t="s">
        <v>1198</v>
      </c>
      <c r="F2128" t="s">
        <v>112</v>
      </c>
      <c r="H2128" t="s">
        <v>222</v>
      </c>
      <c r="I2128" t="s">
        <v>866</v>
      </c>
      <c r="J2128" t="s">
        <v>113</v>
      </c>
      <c r="L2128" t="str">
        <f t="shared" si="1023"/>
        <v>TransportMeans</v>
      </c>
      <c r="M2128" t="str">
        <f t="shared" si="1024"/>
        <v>attachedIotDevices</v>
      </c>
      <c r="N2128" t="str">
        <f t="shared" si="1025"/>
        <v>IotDevice</v>
      </c>
      <c r="O2128" t="str">
        <f t="shared" si="1026"/>
        <v>attachedToObject</v>
      </c>
      <c r="P2128" t="str">
        <f t="shared" si="1027"/>
        <v/>
      </c>
      <c r="Q2128" t="str">
        <f t="shared" si="1028"/>
        <v>Object</v>
      </c>
      <c r="R2128" t="str">
        <f t="shared" si="1029"/>
        <v>"Core"</v>
      </c>
      <c r="S2128" t="str">
        <f t="shared" si="1030"/>
        <v>"TransportMeans"</v>
      </c>
      <c r="T2128" t="str">
        <f t="shared" si="1031"/>
        <v>"attachedIotDevices"</v>
      </c>
      <c r="U2128" t="str">
        <f t="shared" si="1032"/>
        <v>"Common"</v>
      </c>
      <c r="V2128" t="str">
        <f t="shared" si="1033"/>
        <v>"IotDevice"</v>
      </c>
      <c r="W2128">
        <f>IF($A2128="Implicit","",COUNTIFS($C$8:C2128,C2128,$A$8:A2128,"Explicit"))</f>
        <v>4</v>
      </c>
      <c r="X2128" t="str">
        <f t="shared" si="1034"/>
        <v>"Transport means details"</v>
      </c>
      <c r="Y2128" t="str">
        <f t="shared" si="1035"/>
        <v>"References to all connected IotDevices"</v>
      </c>
      <c r="Z2128" t="str">
        <f t="shared" si="1036"/>
        <v>"true"</v>
      </c>
      <c r="AA2128" t="str">
        <f t="shared" si="1037"/>
        <v>"false"</v>
      </c>
      <c r="AB2128" t="str">
        <f t="shared" si="1038"/>
        <v>""</v>
      </c>
      <c r="AC2128" t="str">
        <f t="shared" si="1039"/>
        <v>"https://onerecord.iata.org/ns/cargo#TransportMeans"</v>
      </c>
      <c r="AD2128" t="str">
        <f t="shared" si="1040"/>
        <v>"https://onerecord.iata.org/ns/cargo#attachedIotDevices"</v>
      </c>
      <c r="AE2128" t="str">
        <f t="shared" si="1041"/>
        <v>"https://onerecord.iata.org/ns/cargo#IotDevice"</v>
      </c>
      <c r="AF2128" t="str">
        <f t="shared" si="1042"/>
        <v>"Core","TransportMeans","attachedIotDevices","Common","IotDevice",4,"Transport means details","References to all connected IotDevices","true","false","","https://onerecord.iata.org/ns/cargo#TransportMeans","https://onerecord.iata.org/ns/cargo#attachedIotDevices","https://onerecord.iata.org/ns/cargo#IotDevice"</v>
      </c>
      <c r="AG2128" t="str">
        <f t="shared" si="1043"/>
        <v>"Core.TransportMeans"</v>
      </c>
      <c r="AH2128" t="str">
        <f t="shared" si="1044"/>
        <v>"attachedIotDevices"</v>
      </c>
      <c r="AI2128" t="str">
        <f t="shared" si="1045"/>
        <v>"Common.IotDevice"</v>
      </c>
      <c r="AJ2128" t="str">
        <f t="shared" si="1046"/>
        <v>"attachedToObject"</v>
      </c>
      <c r="AK2128" t="str">
        <f t="shared" si="1047"/>
        <v>"hasMany"</v>
      </c>
      <c r="AL2128" t="str">
        <f t="shared" si="1048"/>
        <v>"Core.TransportMeans","attachedIotDevices","Common.IotDevice","attachedToObject","hasMany"</v>
      </c>
      <c r="AN2128">
        <f>COUNTIF(View_conceptual!G:G,L2128)</f>
        <v>1</v>
      </c>
      <c r="AO2128">
        <f>COUNTIF(View_conceptual!H:H,L2128)+COUNTIF(View_conceptual!I:I,N2128)</f>
        <v>1</v>
      </c>
      <c r="AQ2128" t="str">
        <f t="shared" si="1049"/>
        <v>"Core","TransportMeans","attachedIotDevices","Common","IotDevice",4,"Transport means details","References to all connected IotDevices","true","false","","https://onerecord.iata.org/ns/cargo#TransportMeans","https://onerecord.iata.org/ns/cargo#attachedIotDevices","https://onerecord.iata.org/ns/cargo#IotDevice"</v>
      </c>
      <c r="AR2128" t="str">
        <f t="shared" si="1050"/>
        <v/>
      </c>
      <c r="AT2128">
        <f>COUNTIF(View_full!G:G,L2128)</f>
        <v>1</v>
      </c>
      <c r="AU2128">
        <f>COUNTIF(View_full!H:H,L2128)+COUNTIF(View_full!I:I,N2128)</f>
        <v>1</v>
      </c>
      <c r="AV2128">
        <f>COUNTIFS(Property_Manual!$A$2:$A$1206,Raw!L2128,Property_Manual!$B$2:$B$1206,Raw!M2128,Property_Manual!$C$2:$C$1206,Raw!N2128,Property_Manual!$D$2:$D$1206,Raw!O2128,Property_Manual!$F$2:$F$1206,"x")</f>
        <v>0</v>
      </c>
      <c r="AW2128" t="str">
        <f t="shared" si="1051"/>
        <v>"Core","TransportMeans","attachedIotDevices","Common","IotDevice",4,"Transport means details","References to all connected IotDevices","true","false","","https://onerecord.iata.org/ns/cargo#TransportMeans","https://onerecord.iata.org/ns/cargo#attachedIotDevices","https://onerecord.iata.org/ns/cargo#IotDevice"</v>
      </c>
      <c r="AX2128" t="str">
        <f t="shared" si="1052"/>
        <v/>
      </c>
      <c r="AY2128" t="str">
        <f t="shared" si="1053"/>
        <v/>
      </c>
    </row>
    <row r="2129" spans="1:51" x14ac:dyDescent="0.2">
      <c r="A2129" t="s">
        <v>1254</v>
      </c>
      <c r="B2129" t="s">
        <v>20</v>
      </c>
      <c r="C2129" t="s">
        <v>841</v>
      </c>
      <c r="D2129" t="s">
        <v>870</v>
      </c>
      <c r="E2129" t="s">
        <v>1836</v>
      </c>
      <c r="F2129" t="s">
        <v>100</v>
      </c>
      <c r="G2129">
        <v>1</v>
      </c>
      <c r="I2129" t="s">
        <v>866</v>
      </c>
      <c r="J2129" t="s">
        <v>871</v>
      </c>
      <c r="K2129" t="s">
        <v>1830</v>
      </c>
      <c r="L2129" t="str">
        <f t="shared" si="1023"/>
        <v>TransportMeans</v>
      </c>
      <c r="M2129" t="str">
        <f t="shared" si="1024"/>
        <v>transportOrganization</v>
      </c>
      <c r="N2129" t="str">
        <f t="shared" si="1025"/>
        <v>Organization</v>
      </c>
      <c r="O2129" t="str">
        <f t="shared" si="1026"/>
        <v/>
      </c>
      <c r="P2129" t="str">
        <f t="shared" si="1027"/>
        <v>Carrier|Company|PublicAuthority</v>
      </c>
      <c r="Q2129" t="str">
        <f t="shared" si="1028"/>
        <v>Object</v>
      </c>
      <c r="R2129" t="str">
        <f t="shared" si="1029"/>
        <v>"Core"</v>
      </c>
      <c r="S2129" t="str">
        <f t="shared" si="1030"/>
        <v>"TransportMeans"</v>
      </c>
      <c r="T2129" t="str">
        <f t="shared" si="1031"/>
        <v>"transportOrganization"</v>
      </c>
      <c r="U2129" t="str">
        <f t="shared" si="1032"/>
        <v>"Agent"</v>
      </c>
      <c r="V2129" t="str">
        <f t="shared" si="1033"/>
        <v>"Organization"</v>
      </c>
      <c r="W2129">
        <f>IF($A2129="Implicit","",COUNTIFS($C$8:C2129,C2129,$A$8:A2129,"Explicit"))</f>
        <v>5</v>
      </c>
      <c r="X2129" t="str">
        <f t="shared" si="1034"/>
        <v>"Transport means details"</v>
      </c>
      <c r="Y2129" t="str">
        <f t="shared" si="1035"/>
        <v>"Company operating the transport means"</v>
      </c>
      <c r="Z2129" t="str">
        <f t="shared" si="1036"/>
        <v>"false"</v>
      </c>
      <c r="AA2129" t="str">
        <f t="shared" si="1037"/>
        <v>"false"</v>
      </c>
      <c r="AB2129" t="str">
        <f t="shared" si="1038"/>
        <v>"Carrier|Company|PublicAuthority"</v>
      </c>
      <c r="AC2129" t="str">
        <f t="shared" si="1039"/>
        <v>"https://onerecord.iata.org/ns/cargo#TransportMeans"</v>
      </c>
      <c r="AD2129" t="str">
        <f t="shared" si="1040"/>
        <v>"https://onerecord.iata.org/ns/cargo#transportOrganization"</v>
      </c>
      <c r="AE2129" t="str">
        <f t="shared" si="1041"/>
        <v>"https://onerecord.iata.org/ns/cargo#Organization"</v>
      </c>
      <c r="AF2129" t="str">
        <f t="shared" si="1042"/>
        <v>"Core","TransportMeans","transportOrganization","Agent","Organization",5,"Transport means details","Company operating the transport means","false","false","Carrier|Company|PublicAuthority","https://onerecord.iata.org/ns/cargo#TransportMeans","https://onerecord.iata.org/ns/cargo#transportOrganization","https://onerecord.iata.org/ns/cargo#Organization"</v>
      </c>
      <c r="AG2129" t="str">
        <f t="shared" si="1043"/>
        <v>"Core.TransportMeans"</v>
      </c>
      <c r="AH2129" t="str">
        <f t="shared" si="1044"/>
        <v>"transportOrganization"</v>
      </c>
      <c r="AI2129" t="str">
        <f t="shared" si="1045"/>
        <v>"Agent.Organization"</v>
      </c>
      <c r="AJ2129" t="str">
        <f t="shared" si="1046"/>
        <v>""</v>
      </c>
      <c r="AK2129" t="str">
        <f t="shared" si="1047"/>
        <v>"hasOne"</v>
      </c>
      <c r="AL2129" t="str">
        <f t="shared" si="1048"/>
        <v>"Core.TransportMeans","transportOrganization","Agent.Organization","","hasOne"</v>
      </c>
      <c r="AN2129">
        <f>COUNTIF(View_conceptual!G:G,L2129)</f>
        <v>1</v>
      </c>
      <c r="AO2129">
        <f>COUNTIF(View_conceptual!H:H,L2129)+COUNTIF(View_conceptual!I:I,N2129)</f>
        <v>1</v>
      </c>
      <c r="AQ2129" t="str">
        <f t="shared" si="1049"/>
        <v>"Core","TransportMeans","transportOrganization","Agent","Organization",5,"Transport means details","Company operating the transport means","false","false","Carrier|Company|PublicAuthority","https://onerecord.iata.org/ns/cargo#TransportMeans","https://onerecord.iata.org/ns/cargo#transportOrganization","https://onerecord.iata.org/ns/cargo#Organization"</v>
      </c>
      <c r="AR2129" t="str">
        <f t="shared" si="1050"/>
        <v/>
      </c>
      <c r="AT2129">
        <f>COUNTIF(View_full!G:G,L2129)</f>
        <v>1</v>
      </c>
      <c r="AU2129">
        <f>COUNTIF(View_full!H:H,L2129)+COUNTIF(View_full!I:I,N2129)</f>
        <v>1</v>
      </c>
      <c r="AV2129">
        <f>COUNTIFS(Property_Manual!$A$2:$A$1206,Raw!L2129,Property_Manual!$B$2:$B$1206,Raw!M2129,Property_Manual!$C$2:$C$1206,Raw!N2129,Property_Manual!$D$2:$D$1206,Raw!O2129,Property_Manual!$F$2:$F$1206,"x")</f>
        <v>0</v>
      </c>
      <c r="AW2129" t="str">
        <f t="shared" si="1051"/>
        <v>"Core","TransportMeans","transportOrganization","Agent","Organization",5,"Transport means details","Company operating the transport means","false","false","Carrier|Company|PublicAuthority","https://onerecord.iata.org/ns/cargo#TransportMeans","https://onerecord.iata.org/ns/cargo#transportOrganization","https://onerecord.iata.org/ns/cargo#Organization"</v>
      </c>
      <c r="AX2129" t="str">
        <f t="shared" si="1052"/>
        <v/>
      </c>
      <c r="AY2129" t="str">
        <f t="shared" si="1053"/>
        <v/>
      </c>
    </row>
    <row r="2130" spans="1:51" x14ac:dyDescent="0.2">
      <c r="A2130" t="s">
        <v>1254</v>
      </c>
      <c r="B2130" t="s">
        <v>20</v>
      </c>
      <c r="C2130" t="s">
        <v>841</v>
      </c>
      <c r="D2130" t="s">
        <v>872</v>
      </c>
      <c r="E2130" t="s">
        <v>49</v>
      </c>
      <c r="F2130" t="s">
        <v>86</v>
      </c>
      <c r="G2130">
        <v>1</v>
      </c>
      <c r="I2130" t="s">
        <v>866</v>
      </c>
      <c r="J2130" t="s">
        <v>873</v>
      </c>
      <c r="L2130" t="str">
        <f t="shared" si="1023"/>
        <v>TransportMeans</v>
      </c>
      <c r="M2130" t="str">
        <f t="shared" si="1024"/>
        <v>typicalCo2Coefficient</v>
      </c>
      <c r="N2130" t="str">
        <f t="shared" si="1025"/>
        <v>Value</v>
      </c>
      <c r="O2130" t="str">
        <f t="shared" si="1026"/>
        <v/>
      </c>
      <c r="P2130" t="str">
        <f t="shared" si="1027"/>
        <v/>
      </c>
      <c r="Q2130" t="str">
        <f t="shared" si="1028"/>
        <v>Object</v>
      </c>
      <c r="R2130" t="str">
        <f t="shared" si="1029"/>
        <v>"Core"</v>
      </c>
      <c r="S2130" t="str">
        <f t="shared" si="1030"/>
        <v>"TransportMeans"</v>
      </c>
      <c r="T2130" t="str">
        <f t="shared" si="1031"/>
        <v>"typicalCo2Coefficient"</v>
      </c>
      <c r="U2130" t="str">
        <f t="shared" si="1032"/>
        <v>"Embedded"</v>
      </c>
      <c r="V2130" t="str">
        <f t="shared" si="1033"/>
        <v>"Value"</v>
      </c>
      <c r="W2130">
        <f>IF($A2130="Implicit","",COUNTIFS($C$8:C2130,C2130,$A$8:A2130,"Explicit"))</f>
        <v>6</v>
      </c>
      <c r="X2130" t="str">
        <f t="shared" si="1034"/>
        <v>"Transport means details"</v>
      </c>
      <c r="Y2130" t="str">
        <f t="shared" si="1035"/>
        <v>"Required for some CO2 calculations"</v>
      </c>
      <c r="Z2130" t="str">
        <f t="shared" si="1036"/>
        <v>"false"</v>
      </c>
      <c r="AA2130" t="str">
        <f t="shared" si="1037"/>
        <v>"false"</v>
      </c>
      <c r="AB2130" t="str">
        <f t="shared" si="1038"/>
        <v>""</v>
      </c>
      <c r="AC2130" t="str">
        <f t="shared" si="1039"/>
        <v>"https://onerecord.iata.org/ns/cargo#TransportMeans"</v>
      </c>
      <c r="AD2130" t="str">
        <f t="shared" si="1040"/>
        <v>"https://onerecord.iata.org/ns/cargo#typicalCo2Coefficient"</v>
      </c>
      <c r="AE2130" t="str">
        <f t="shared" si="1041"/>
        <v>"https://onerecord.iata.org/ns/cargo#Value"</v>
      </c>
      <c r="AF2130" t="str">
        <f t="shared" si="1042"/>
        <v>"Core","TransportMeans","typicalCo2Coefficient","Embedded","Value",6,"Transport means details","Required for some CO2 calculations","false","false","","https://onerecord.iata.org/ns/cargo#TransportMeans","https://onerecord.iata.org/ns/cargo#typicalCo2Coefficient","https://onerecord.iata.org/ns/cargo#Value"</v>
      </c>
      <c r="AG2130" t="str">
        <f t="shared" si="1043"/>
        <v>"Core.TransportMeans"</v>
      </c>
      <c r="AH2130" t="str">
        <f t="shared" si="1044"/>
        <v>"typicalCo2Coefficient"</v>
      </c>
      <c r="AI2130" t="str">
        <f t="shared" si="1045"/>
        <v>"Embedded.Value"</v>
      </c>
      <c r="AJ2130" t="str">
        <f t="shared" si="1046"/>
        <v>""</v>
      </c>
      <c r="AK2130" t="str">
        <f t="shared" si="1047"/>
        <v>"hasOne"</v>
      </c>
      <c r="AL2130" t="str">
        <f t="shared" si="1048"/>
        <v>"Core.TransportMeans","typicalCo2Coefficient","Embedded.Value","","hasOne"</v>
      </c>
      <c r="AN2130">
        <f>COUNTIF(View_conceptual!G:G,L2130)</f>
        <v>1</v>
      </c>
      <c r="AO2130">
        <f>COUNTIF(View_conceptual!H:H,L2130)+COUNTIF(View_conceptual!I:I,N2130)</f>
        <v>1</v>
      </c>
      <c r="AQ2130" t="str">
        <f t="shared" si="1049"/>
        <v>"Core","TransportMeans","typicalCo2Coefficient","Embedded","Value",6,"Transport means details","Required for some CO2 calculations","false","false","","https://onerecord.iata.org/ns/cargo#TransportMeans","https://onerecord.iata.org/ns/cargo#typicalCo2Coefficient","https://onerecord.iata.org/ns/cargo#Value"</v>
      </c>
      <c r="AR2130" t="str">
        <f t="shared" si="1050"/>
        <v/>
      </c>
      <c r="AT2130">
        <f>COUNTIF(View_full!G:G,L2130)</f>
        <v>1</v>
      </c>
      <c r="AU2130">
        <f>COUNTIF(View_full!H:H,L2130)+COUNTIF(View_full!I:I,N2130)</f>
        <v>1</v>
      </c>
      <c r="AV2130">
        <f>COUNTIFS(Property_Manual!$A$2:$A$1206,Raw!L2130,Property_Manual!$B$2:$B$1206,Raw!M2130,Property_Manual!$C$2:$C$1206,Raw!N2130,Property_Manual!$D$2:$D$1206,Raw!O2130,Property_Manual!$F$2:$F$1206,"x")</f>
        <v>0</v>
      </c>
      <c r="AW2130" t="str">
        <f t="shared" si="1051"/>
        <v>"Core","TransportMeans","typicalCo2Coefficient","Embedded","Value",6,"Transport means details","Required for some CO2 calculations","false","false","","https://onerecord.iata.org/ns/cargo#TransportMeans","https://onerecord.iata.org/ns/cargo#typicalCo2Coefficient","https://onerecord.iata.org/ns/cargo#Value"</v>
      </c>
      <c r="AX2130" t="str">
        <f t="shared" si="1052"/>
        <v/>
      </c>
      <c r="AY2130" t="str">
        <f t="shared" si="1053"/>
        <v/>
      </c>
    </row>
    <row r="2131" spans="1:51" x14ac:dyDescent="0.2">
      <c r="A2131" t="s">
        <v>1254</v>
      </c>
      <c r="B2131" t="s">
        <v>20</v>
      </c>
      <c r="C2131" t="s">
        <v>841</v>
      </c>
      <c r="D2131" t="s">
        <v>874</v>
      </c>
      <c r="E2131" t="s">
        <v>49</v>
      </c>
      <c r="F2131" t="s">
        <v>86</v>
      </c>
      <c r="G2131">
        <v>1</v>
      </c>
      <c r="I2131" t="s">
        <v>866</v>
      </c>
      <c r="J2131" t="s">
        <v>2240</v>
      </c>
      <c r="L2131" t="str">
        <f t="shared" si="1023"/>
        <v>TransportMeans</v>
      </c>
      <c r="M2131" t="str">
        <f t="shared" si="1024"/>
        <v>typicalFuelConsumption</v>
      </c>
      <c r="N2131" t="str">
        <f t="shared" si="1025"/>
        <v>Value</v>
      </c>
      <c r="O2131" t="str">
        <f t="shared" si="1026"/>
        <v/>
      </c>
      <c r="P2131" t="str">
        <f t="shared" si="1027"/>
        <v/>
      </c>
      <c r="Q2131" t="str">
        <f t="shared" si="1028"/>
        <v>Object</v>
      </c>
      <c r="R2131" t="str">
        <f t="shared" si="1029"/>
        <v>"Core"</v>
      </c>
      <c r="S2131" t="str">
        <f t="shared" si="1030"/>
        <v>"TransportMeans"</v>
      </c>
      <c r="T2131" t="str">
        <f t="shared" si="1031"/>
        <v>"typicalFuelConsumption"</v>
      </c>
      <c r="U2131" t="str">
        <f t="shared" si="1032"/>
        <v>"Embedded"</v>
      </c>
      <c r="V2131" t="str">
        <f t="shared" si="1033"/>
        <v>"Value"</v>
      </c>
      <c r="W2131">
        <f>IF($A2131="Implicit","",COUNTIFS($C$8:C2131,C2131,$A$8:A2131,"Explicit"))</f>
        <v>7</v>
      </c>
      <c r="X2131" t="str">
        <f t="shared" si="1034"/>
        <v>"Transport means details"</v>
      </c>
      <c r="Y2131" t="str">
        <f t="shared" si="1035"/>
        <v>"Typical fuel consumption (e.g. 2 L / 1 nm)"</v>
      </c>
      <c r="Z2131" t="str">
        <f t="shared" si="1036"/>
        <v>"false"</v>
      </c>
      <c r="AA2131" t="str">
        <f t="shared" si="1037"/>
        <v>"false"</v>
      </c>
      <c r="AB2131" t="str">
        <f t="shared" si="1038"/>
        <v>""</v>
      </c>
      <c r="AC2131" t="str">
        <f t="shared" si="1039"/>
        <v>"https://onerecord.iata.org/ns/cargo#TransportMeans"</v>
      </c>
      <c r="AD2131" t="str">
        <f t="shared" si="1040"/>
        <v>"https://onerecord.iata.org/ns/cargo#typicalFuelConsumption"</v>
      </c>
      <c r="AE2131" t="str">
        <f t="shared" si="1041"/>
        <v>"https://onerecord.iata.org/ns/cargo#Value"</v>
      </c>
      <c r="AF2131" t="str">
        <f t="shared" si="1042"/>
        <v>"Core","TransportMeans","typicalFuelConsumption","Embedded","Value",7,"Transport means details","Typical fuel consumption (e.g. 2 L / 1 nm)","false","false","","https://onerecord.iata.org/ns/cargo#TransportMeans","https://onerecord.iata.org/ns/cargo#typicalFuelConsumption","https://onerecord.iata.org/ns/cargo#Value"</v>
      </c>
      <c r="AG2131" t="str">
        <f t="shared" si="1043"/>
        <v>"Core.TransportMeans"</v>
      </c>
      <c r="AH2131" t="str">
        <f t="shared" si="1044"/>
        <v>"typicalFuelConsumption"</v>
      </c>
      <c r="AI2131" t="str">
        <f t="shared" si="1045"/>
        <v>"Embedded.Value"</v>
      </c>
      <c r="AJ2131" t="str">
        <f t="shared" si="1046"/>
        <v>""</v>
      </c>
      <c r="AK2131" t="str">
        <f t="shared" si="1047"/>
        <v>"hasOne"</v>
      </c>
      <c r="AL2131" t="str">
        <f t="shared" si="1048"/>
        <v>"Core.TransportMeans","typicalFuelConsumption","Embedded.Value","","hasOne"</v>
      </c>
      <c r="AN2131">
        <f>COUNTIF(View_conceptual!G:G,L2131)</f>
        <v>1</v>
      </c>
      <c r="AO2131">
        <f>COUNTIF(View_conceptual!H:H,L2131)+COUNTIF(View_conceptual!I:I,N2131)</f>
        <v>1</v>
      </c>
      <c r="AQ2131" t="str">
        <f t="shared" si="1049"/>
        <v>"Core","TransportMeans","typicalFuelConsumption","Embedded","Value",7,"Transport means details","Typical fuel consumption (e.g. 2 L / 1 nm)","false","false","","https://onerecord.iata.org/ns/cargo#TransportMeans","https://onerecord.iata.org/ns/cargo#typicalFuelConsumption","https://onerecord.iata.org/ns/cargo#Value"</v>
      </c>
      <c r="AR2131" t="str">
        <f t="shared" si="1050"/>
        <v/>
      </c>
      <c r="AT2131">
        <f>COUNTIF(View_full!G:G,L2131)</f>
        <v>1</v>
      </c>
      <c r="AU2131">
        <f>COUNTIF(View_full!H:H,L2131)+COUNTIF(View_full!I:I,N2131)</f>
        <v>1</v>
      </c>
      <c r="AV2131">
        <f>COUNTIFS(Property_Manual!$A$2:$A$1206,Raw!L2131,Property_Manual!$B$2:$B$1206,Raw!M2131,Property_Manual!$C$2:$C$1206,Raw!N2131,Property_Manual!$D$2:$D$1206,Raw!O2131,Property_Manual!$F$2:$F$1206,"x")</f>
        <v>0</v>
      </c>
      <c r="AW2131" t="str">
        <f t="shared" si="1051"/>
        <v>"Core","TransportMeans","typicalFuelConsumption","Embedded","Value",7,"Transport means details","Typical fuel consumption (e.g. 2 L / 1 nm)","false","false","","https://onerecord.iata.org/ns/cargo#TransportMeans","https://onerecord.iata.org/ns/cargo#typicalFuelConsumption","https://onerecord.iata.org/ns/cargo#Value"</v>
      </c>
      <c r="AX2131" t="str">
        <f t="shared" si="1052"/>
        <v/>
      </c>
      <c r="AY2131" t="str">
        <f t="shared" si="1053"/>
        <v/>
      </c>
    </row>
    <row r="2132" spans="1:51" x14ac:dyDescent="0.2">
      <c r="A2132" t="s">
        <v>1254</v>
      </c>
      <c r="B2132" t="s">
        <v>20</v>
      </c>
      <c r="C2132" t="s">
        <v>841</v>
      </c>
      <c r="D2132" t="s">
        <v>875</v>
      </c>
      <c r="E2132" t="s">
        <v>49</v>
      </c>
      <c r="F2132" t="s">
        <v>58</v>
      </c>
      <c r="G2132">
        <v>1</v>
      </c>
      <c r="I2132" t="s">
        <v>866</v>
      </c>
      <c r="J2132" t="s">
        <v>2241</v>
      </c>
      <c r="L2132" t="str">
        <f t="shared" si="1023"/>
        <v>TransportMeans</v>
      </c>
      <c r="M2132" t="str">
        <f t="shared" si="1024"/>
        <v>vehicleType</v>
      </c>
      <c r="N2132" t="str">
        <f t="shared" si="1025"/>
        <v>CodeListElement</v>
      </c>
      <c r="O2132" t="str">
        <f t="shared" si="1026"/>
        <v/>
      </c>
      <c r="P2132" t="str">
        <f t="shared" si="1027"/>
        <v/>
      </c>
      <c r="Q2132" t="str">
        <f t="shared" si="1028"/>
        <v>Object</v>
      </c>
      <c r="R2132" t="str">
        <f t="shared" si="1029"/>
        <v>"Core"</v>
      </c>
      <c r="S2132" t="str">
        <f t="shared" si="1030"/>
        <v>"TransportMeans"</v>
      </c>
      <c r="T2132" t="str">
        <f t="shared" si="1031"/>
        <v>"vehicleType"</v>
      </c>
      <c r="U2132" t="str">
        <f t="shared" si="1032"/>
        <v>"Embedded"</v>
      </c>
      <c r="V2132" t="str">
        <f t="shared" si="1033"/>
        <v>"CodeListElement"</v>
      </c>
      <c r="W2132">
        <f>IF($A2132="Implicit","",COUNTIFS($C$8:C2132,C2132,$A$8:A2132,"Explicit"))</f>
        <v>8</v>
      </c>
      <c r="X2132" t="str">
        <f t="shared" si="1034"/>
        <v>"Transport means details"</v>
      </c>
      <c r="Y2132" t="str">
        <f t="shared" si="1035"/>
        <v>"Vehicle or container type. Refer UNECE28; e.g. 4.. - Aircraft; type unknown.For Air refer to IATA Standard Schedules Information Manual in section ATA/IATA Aircraft Types"</v>
      </c>
      <c r="Z2132" t="str">
        <f t="shared" si="1036"/>
        <v>"false"</v>
      </c>
      <c r="AA2132" t="str">
        <f t="shared" si="1037"/>
        <v>"false"</v>
      </c>
      <c r="AB2132" t="str">
        <f t="shared" si="1038"/>
        <v>""</v>
      </c>
      <c r="AC2132" t="str">
        <f t="shared" si="1039"/>
        <v>"https://onerecord.iata.org/ns/cargo#TransportMeans"</v>
      </c>
      <c r="AD2132" t="str">
        <f t="shared" si="1040"/>
        <v>"https://onerecord.iata.org/ns/cargo#vehicleType"</v>
      </c>
      <c r="AE2132" t="str">
        <f t="shared" si="1041"/>
        <v>"https://onerecord.iata.org/ns/cargo#CodeListElement"</v>
      </c>
      <c r="AF2132" t="str">
        <f t="shared" si="1042"/>
        <v>"Core","TransportMeans","vehicleType","Embedded","CodeListElement",8,"Transport means details","Vehicle or container type. Refer UNECE28; e.g. 4.. - Aircraft; type unknown.For Air refer to IATA Standard Schedules Information Manual in section ATA/IATA Aircraft Types","false","false","","https://onerecord.iata.org/ns/cargo#TransportMeans","https://onerecord.iata.org/ns/cargo#vehicleType","https://onerecord.iata.org/ns/cargo#CodeListElement"</v>
      </c>
      <c r="AG2132" t="str">
        <f t="shared" si="1043"/>
        <v>"Core.TransportMeans"</v>
      </c>
      <c r="AH2132" t="str">
        <f t="shared" si="1044"/>
        <v>"vehicleType"</v>
      </c>
      <c r="AI2132" t="str">
        <f t="shared" si="1045"/>
        <v>"Embedded.CodeListElement"</v>
      </c>
      <c r="AJ2132" t="str">
        <f t="shared" si="1046"/>
        <v>""</v>
      </c>
      <c r="AK2132" t="str">
        <f t="shared" si="1047"/>
        <v>"hasOne"</v>
      </c>
      <c r="AL2132" t="str">
        <f t="shared" si="1048"/>
        <v>"Core.TransportMeans","vehicleType","Embedded.CodeListElement","","hasOne"</v>
      </c>
      <c r="AN2132">
        <f>COUNTIF(View_conceptual!G:G,L2132)</f>
        <v>1</v>
      </c>
      <c r="AO2132">
        <f>COUNTIF(View_conceptual!H:H,L2132)+COUNTIF(View_conceptual!I:I,N2132)</f>
        <v>1</v>
      </c>
      <c r="AQ2132" t="str">
        <f t="shared" si="1049"/>
        <v>"Core","TransportMeans","vehicleType","Embedded","CodeListElement",8,"Transport means details","Vehicle or container type. Refer UNECE28; e.g. 4.. - Aircraft; type unknown.For Air refer to IATA Standard Schedules Information Manual in section ATA/IATA Aircraft Types","false","false","","https://onerecord.iata.org/ns/cargo#TransportMeans","https://onerecord.iata.org/ns/cargo#vehicleType","https://onerecord.iata.org/ns/cargo#CodeListElement"</v>
      </c>
      <c r="AR2132" t="str">
        <f t="shared" si="1050"/>
        <v/>
      </c>
      <c r="AT2132">
        <f>COUNTIF(View_full!G:G,L2132)</f>
        <v>1</v>
      </c>
      <c r="AU2132">
        <f>COUNTIF(View_full!H:H,L2132)+COUNTIF(View_full!I:I,N2132)</f>
        <v>1</v>
      </c>
      <c r="AV2132">
        <f>COUNTIFS(Property_Manual!$A$2:$A$1206,Raw!L2132,Property_Manual!$B$2:$B$1206,Raw!M2132,Property_Manual!$C$2:$C$1206,Raw!N2132,Property_Manual!$D$2:$D$1206,Raw!O2132,Property_Manual!$F$2:$F$1206,"x")</f>
        <v>0</v>
      </c>
      <c r="AW2132" t="str">
        <f t="shared" si="1051"/>
        <v>"Core","TransportMeans","vehicleType","Embedded","CodeListElement",8,"Transport means details","Vehicle or container type. Refer UNECE28; e.g. 4.. - Aircraft; type unknown.For Air refer to IATA Standard Schedules Information Manual in section ATA/IATA Aircraft Types","false","false","","https://onerecord.iata.org/ns/cargo#TransportMeans","https://onerecord.iata.org/ns/cargo#vehicleType","https://onerecord.iata.org/ns/cargo#CodeListElement"</v>
      </c>
      <c r="AX2132" t="str">
        <f t="shared" si="1052"/>
        <v/>
      </c>
      <c r="AY2132" t="str">
        <f t="shared" si="1053"/>
        <v/>
      </c>
    </row>
    <row r="2133" spans="1:51" x14ac:dyDescent="0.2">
      <c r="A2133" t="s">
        <v>1255</v>
      </c>
      <c r="B2133" t="s">
        <v>20</v>
      </c>
      <c r="C2133" t="s">
        <v>841</v>
      </c>
      <c r="D2133" t="s">
        <v>38</v>
      </c>
      <c r="E2133" t="s">
        <v>1209</v>
      </c>
      <c r="F2133" t="s">
        <v>23</v>
      </c>
      <c r="H2133" t="s">
        <v>415</v>
      </c>
      <c r="I2133" t="s">
        <v>866</v>
      </c>
      <c r="J2133" t="s">
        <v>39</v>
      </c>
      <c r="L2133" t="str">
        <f t="shared" si="1023"/>
        <v>TransportMeans</v>
      </c>
      <c r="M2133" t="str">
        <f t="shared" si="1024"/>
        <v>checks</v>
      </c>
      <c r="N2133" t="str">
        <f t="shared" si="1025"/>
        <v>Check</v>
      </c>
      <c r="O2133" t="str">
        <f t="shared" si="1026"/>
        <v>checkedObject</v>
      </c>
      <c r="P2133" t="str">
        <f t="shared" si="1027"/>
        <v/>
      </c>
      <c r="Q2133" t="str">
        <f t="shared" si="1028"/>
        <v>Object</v>
      </c>
      <c r="R2133" t="str">
        <f t="shared" si="1029"/>
        <v/>
      </c>
      <c r="S2133" t="str">
        <f t="shared" si="1030"/>
        <v/>
      </c>
      <c r="T2133" t="str">
        <f t="shared" si="1031"/>
        <v/>
      </c>
      <c r="U2133" t="str">
        <f t="shared" si="1032"/>
        <v/>
      </c>
      <c r="V2133" t="str">
        <f t="shared" si="1033"/>
        <v/>
      </c>
      <c r="W2133" t="str">
        <f>IF($A2133="Implicit","",COUNTIFS($C$8:C2133,C2133,$A$8:A2133,"Explicit"))</f>
        <v/>
      </c>
      <c r="X2133" t="str">
        <f t="shared" si="1034"/>
        <v/>
      </c>
      <c r="Y2133" t="str">
        <f t="shared" si="1035"/>
        <v/>
      </c>
      <c r="Z2133" t="str">
        <f t="shared" si="1036"/>
        <v/>
      </c>
      <c r="AA2133" t="str">
        <f t="shared" si="1037"/>
        <v/>
      </c>
      <c r="AB2133" t="str">
        <f t="shared" si="1038"/>
        <v/>
      </c>
      <c r="AC2133" t="str">
        <f t="shared" si="1039"/>
        <v/>
      </c>
      <c r="AD2133" t="str">
        <f t="shared" si="1040"/>
        <v/>
      </c>
      <c r="AE2133" t="str">
        <f t="shared" si="1041"/>
        <v/>
      </c>
      <c r="AF2133" t="str">
        <f t="shared" si="1042"/>
        <v/>
      </c>
      <c r="AG2133" t="str">
        <f t="shared" si="1043"/>
        <v>"Core.TransportMeans"</v>
      </c>
      <c r="AH2133" t="str">
        <f t="shared" si="1044"/>
        <v>"checks"</v>
      </c>
      <c r="AI2133" t="str">
        <f t="shared" si="1045"/>
        <v>"Action.Check"</v>
      </c>
      <c r="AJ2133" t="str">
        <f t="shared" si="1046"/>
        <v>"checkedObject"</v>
      </c>
      <c r="AK2133" t="str">
        <f t="shared" si="1047"/>
        <v>"hasMany"</v>
      </c>
      <c r="AL2133" t="str">
        <f t="shared" si="1048"/>
        <v>"Core.TransportMeans","checks","Action.Check","checkedObject","hasMany"</v>
      </c>
      <c r="AN2133">
        <f>COUNTIF(View_conceptual!G:G,L2133)</f>
        <v>1</v>
      </c>
      <c r="AO2133">
        <f>COUNTIF(View_conceptual!H:H,L2133)+COUNTIF(View_conceptual!I:I,N2133)</f>
        <v>1</v>
      </c>
      <c r="AQ2133" t="str">
        <f t="shared" si="1049"/>
        <v/>
      </c>
      <c r="AR2133" t="str">
        <f t="shared" si="1050"/>
        <v/>
      </c>
      <c r="AT2133">
        <f>COUNTIF(View_full!G:G,L2133)</f>
        <v>1</v>
      </c>
      <c r="AU2133">
        <f>COUNTIF(View_full!H:H,L2133)+COUNTIF(View_full!I:I,N2133)</f>
        <v>1</v>
      </c>
      <c r="AV2133">
        <f>COUNTIFS(Property_Manual!$A$2:$A$1206,Raw!L2133,Property_Manual!$B$2:$B$1206,Raw!M2133,Property_Manual!$C$2:$C$1206,Raw!N2133,Property_Manual!$D$2:$D$1206,Raw!O2133,Property_Manual!$F$2:$F$1206,"x")</f>
        <v>0</v>
      </c>
      <c r="AW2133" t="str">
        <f t="shared" si="1051"/>
        <v/>
      </c>
      <c r="AX2133" t="str">
        <f t="shared" si="1052"/>
        <v/>
      </c>
      <c r="AY2133" t="str">
        <f t="shared" si="1053"/>
        <v/>
      </c>
    </row>
    <row r="2134" spans="1:51" x14ac:dyDescent="0.2">
      <c r="A2134" t="s">
        <v>1255</v>
      </c>
      <c r="B2134" t="s">
        <v>20</v>
      </c>
      <c r="C2134" t="s">
        <v>841</v>
      </c>
      <c r="D2134" t="s">
        <v>43</v>
      </c>
      <c r="E2134" t="s">
        <v>1198</v>
      </c>
      <c r="F2134" t="s">
        <v>44</v>
      </c>
      <c r="H2134" t="s">
        <v>654</v>
      </c>
      <c r="I2134" t="s">
        <v>866</v>
      </c>
      <c r="J2134" t="s">
        <v>45</v>
      </c>
      <c r="L2134" t="str">
        <f t="shared" si="1023"/>
        <v>TransportMeans</v>
      </c>
      <c r="M2134" t="str">
        <f t="shared" si="1024"/>
        <v>externalReferences</v>
      </c>
      <c r="N2134" t="str">
        <f t="shared" si="1025"/>
        <v>ExternalReference</v>
      </c>
      <c r="O2134" t="str">
        <f t="shared" si="1026"/>
        <v>referenceForObjects</v>
      </c>
      <c r="P2134" t="str">
        <f t="shared" si="1027"/>
        <v/>
      </c>
      <c r="Q2134" t="str">
        <f t="shared" si="1028"/>
        <v>Object</v>
      </c>
      <c r="R2134" t="str">
        <f t="shared" si="1029"/>
        <v/>
      </c>
      <c r="S2134" t="str">
        <f t="shared" si="1030"/>
        <v/>
      </c>
      <c r="T2134" t="str">
        <f t="shared" si="1031"/>
        <v/>
      </c>
      <c r="U2134" t="str">
        <f t="shared" si="1032"/>
        <v/>
      </c>
      <c r="V2134" t="str">
        <f t="shared" si="1033"/>
        <v/>
      </c>
      <c r="W2134" t="str">
        <f>IF($A2134="Implicit","",COUNTIFS($C$8:C2134,C2134,$A$8:A2134,"Explicit"))</f>
        <v/>
      </c>
      <c r="X2134" t="str">
        <f t="shared" si="1034"/>
        <v/>
      </c>
      <c r="Y2134" t="str">
        <f t="shared" si="1035"/>
        <v/>
      </c>
      <c r="Z2134" t="str">
        <f t="shared" si="1036"/>
        <v/>
      </c>
      <c r="AA2134" t="str">
        <f t="shared" si="1037"/>
        <v/>
      </c>
      <c r="AB2134" t="str">
        <f t="shared" si="1038"/>
        <v/>
      </c>
      <c r="AC2134" t="str">
        <f t="shared" si="1039"/>
        <v/>
      </c>
      <c r="AD2134" t="str">
        <f t="shared" si="1040"/>
        <v/>
      </c>
      <c r="AE2134" t="str">
        <f t="shared" si="1041"/>
        <v/>
      </c>
      <c r="AF2134" t="str">
        <f t="shared" si="1042"/>
        <v/>
      </c>
      <c r="AG2134" t="str">
        <f t="shared" si="1043"/>
        <v>"Core.TransportMeans"</v>
      </c>
      <c r="AH2134" t="str">
        <f t="shared" si="1044"/>
        <v>"externalReferences"</v>
      </c>
      <c r="AI2134" t="str">
        <f t="shared" si="1045"/>
        <v>"Common.ExternalReference"</v>
      </c>
      <c r="AJ2134" t="str">
        <f t="shared" si="1046"/>
        <v>"referenceForObjects"</v>
      </c>
      <c r="AK2134" t="str">
        <f t="shared" si="1047"/>
        <v>"hasMany"</v>
      </c>
      <c r="AL2134" t="str">
        <f t="shared" si="1048"/>
        <v>"Core.TransportMeans","externalReferences","Common.ExternalReference","referenceForObjects","hasMany"</v>
      </c>
      <c r="AN2134">
        <f>COUNTIF(View_conceptual!G:G,L2134)</f>
        <v>1</v>
      </c>
      <c r="AO2134">
        <f>COUNTIF(View_conceptual!H:H,L2134)+COUNTIF(View_conceptual!I:I,N2134)</f>
        <v>1</v>
      </c>
      <c r="AQ2134" t="str">
        <f t="shared" si="1049"/>
        <v/>
      </c>
      <c r="AR2134" t="str">
        <f t="shared" si="1050"/>
        <v/>
      </c>
      <c r="AT2134">
        <f>COUNTIF(View_full!G:G,L2134)</f>
        <v>1</v>
      </c>
      <c r="AU2134">
        <f>COUNTIF(View_full!H:H,L2134)+COUNTIF(View_full!I:I,N2134)</f>
        <v>1</v>
      </c>
      <c r="AV2134">
        <f>COUNTIFS(Property_Manual!$A$2:$A$1206,Raw!L2134,Property_Manual!$B$2:$B$1206,Raw!M2134,Property_Manual!$C$2:$C$1206,Raw!N2134,Property_Manual!$D$2:$D$1206,Raw!O2134,Property_Manual!$F$2:$F$1206,"x")</f>
        <v>0</v>
      </c>
      <c r="AW2134" t="str">
        <f t="shared" si="1051"/>
        <v/>
      </c>
      <c r="AX2134" t="str">
        <f t="shared" si="1052"/>
        <v/>
      </c>
      <c r="AY2134" t="str">
        <f t="shared" si="1053"/>
        <v/>
      </c>
    </row>
    <row r="2135" spans="1:51" x14ac:dyDescent="0.2">
      <c r="A2135" t="s">
        <v>1255</v>
      </c>
      <c r="B2135" t="s">
        <v>20</v>
      </c>
      <c r="C2135" t="s">
        <v>841</v>
      </c>
      <c r="D2135" t="s">
        <v>111</v>
      </c>
      <c r="E2135" t="s">
        <v>1198</v>
      </c>
      <c r="F2135" t="s">
        <v>112</v>
      </c>
      <c r="H2135" t="s">
        <v>222</v>
      </c>
      <c r="I2135" t="s">
        <v>866</v>
      </c>
      <c r="J2135" t="s">
        <v>113</v>
      </c>
      <c r="L2135" t="str">
        <f t="shared" si="1023"/>
        <v>TransportMeans</v>
      </c>
      <c r="M2135" t="str">
        <f t="shared" si="1024"/>
        <v>attachedIotDevices</v>
      </c>
      <c r="N2135" t="str">
        <f t="shared" si="1025"/>
        <v>IotDevice</v>
      </c>
      <c r="O2135" t="str">
        <f t="shared" si="1026"/>
        <v>attachedToObject</v>
      </c>
      <c r="P2135" t="str">
        <f t="shared" si="1027"/>
        <v/>
      </c>
      <c r="Q2135" t="str">
        <f t="shared" si="1028"/>
        <v>Object</v>
      </c>
      <c r="R2135" t="str">
        <f t="shared" si="1029"/>
        <v/>
      </c>
      <c r="S2135" t="str">
        <f t="shared" si="1030"/>
        <v/>
      </c>
      <c r="T2135" t="str">
        <f t="shared" si="1031"/>
        <v/>
      </c>
      <c r="U2135" t="str">
        <f t="shared" si="1032"/>
        <v/>
      </c>
      <c r="V2135" t="str">
        <f t="shared" si="1033"/>
        <v/>
      </c>
      <c r="W2135" t="str">
        <f>IF($A2135="Implicit","",COUNTIFS($C$8:C2135,C2135,$A$8:A2135,"Explicit"))</f>
        <v/>
      </c>
      <c r="X2135" t="str">
        <f t="shared" si="1034"/>
        <v/>
      </c>
      <c r="Y2135" t="str">
        <f t="shared" si="1035"/>
        <v/>
      </c>
      <c r="Z2135" t="str">
        <f t="shared" si="1036"/>
        <v/>
      </c>
      <c r="AA2135" t="str">
        <f t="shared" si="1037"/>
        <v/>
      </c>
      <c r="AB2135" t="str">
        <f t="shared" si="1038"/>
        <v/>
      </c>
      <c r="AC2135" t="str">
        <f t="shared" si="1039"/>
        <v/>
      </c>
      <c r="AD2135" t="str">
        <f t="shared" si="1040"/>
        <v/>
      </c>
      <c r="AE2135" t="str">
        <f t="shared" si="1041"/>
        <v/>
      </c>
      <c r="AF2135" t="str">
        <f t="shared" si="1042"/>
        <v/>
      </c>
      <c r="AG2135" t="str">
        <f t="shared" si="1043"/>
        <v>"Core.TransportMeans"</v>
      </c>
      <c r="AH2135" t="str">
        <f t="shared" si="1044"/>
        <v>"attachedIotDevices"</v>
      </c>
      <c r="AI2135" t="str">
        <f t="shared" si="1045"/>
        <v>"Common.IotDevice"</v>
      </c>
      <c r="AJ2135" t="str">
        <f t="shared" si="1046"/>
        <v>"attachedToObject"</v>
      </c>
      <c r="AK2135" t="str">
        <f t="shared" si="1047"/>
        <v>"hasMany"</v>
      </c>
      <c r="AL2135" t="str">
        <f t="shared" si="1048"/>
        <v>"Core.TransportMeans","attachedIotDevices","Common.IotDevice","attachedToObject","hasMany"</v>
      </c>
      <c r="AN2135">
        <f>COUNTIF(View_conceptual!G:G,L2135)</f>
        <v>1</v>
      </c>
      <c r="AO2135">
        <f>COUNTIF(View_conceptual!H:H,L2135)+COUNTIF(View_conceptual!I:I,N2135)</f>
        <v>1</v>
      </c>
      <c r="AQ2135" t="str">
        <f t="shared" si="1049"/>
        <v/>
      </c>
      <c r="AR2135" t="str">
        <f t="shared" si="1050"/>
        <v/>
      </c>
      <c r="AT2135">
        <f>COUNTIF(View_full!G:G,L2135)</f>
        <v>1</v>
      </c>
      <c r="AU2135">
        <f>COUNTIF(View_full!H:H,L2135)+COUNTIF(View_full!I:I,N2135)</f>
        <v>1</v>
      </c>
      <c r="AV2135">
        <f>COUNTIFS(Property_Manual!$A$2:$A$1206,Raw!L2135,Property_Manual!$B$2:$B$1206,Raw!M2135,Property_Manual!$C$2:$C$1206,Raw!N2135,Property_Manual!$D$2:$D$1206,Raw!O2135,Property_Manual!$F$2:$F$1206,"x")</f>
        <v>0</v>
      </c>
      <c r="AW2135" t="str">
        <f t="shared" si="1051"/>
        <v/>
      </c>
      <c r="AX2135" t="str">
        <f t="shared" si="1052"/>
        <v/>
      </c>
      <c r="AY2135" t="str">
        <f t="shared" si="1053"/>
        <v/>
      </c>
    </row>
    <row r="2136" spans="1:51" x14ac:dyDescent="0.2">
      <c r="A2136" t="s">
        <v>1255</v>
      </c>
      <c r="B2136" t="s">
        <v>20</v>
      </c>
      <c r="C2136" t="s">
        <v>841</v>
      </c>
      <c r="D2136" t="s">
        <v>114</v>
      </c>
      <c r="E2136" t="s">
        <v>1209</v>
      </c>
      <c r="F2136" t="s">
        <v>829</v>
      </c>
      <c r="H2136" t="s">
        <v>840</v>
      </c>
      <c r="I2136" t="s">
        <v>866</v>
      </c>
      <c r="J2136" t="s">
        <v>116</v>
      </c>
      <c r="L2136" t="str">
        <f t="shared" si="1023"/>
        <v>TransportMeans</v>
      </c>
      <c r="M2136" t="str">
        <f t="shared" si="1024"/>
        <v>involvedInActions</v>
      </c>
      <c r="N2136" t="str">
        <f t="shared" si="1025"/>
        <v>Loading</v>
      </c>
      <c r="O2136" t="str">
        <f t="shared" si="1026"/>
        <v>onTransportMeans</v>
      </c>
      <c r="P2136" t="str">
        <f t="shared" si="1027"/>
        <v/>
      </c>
      <c r="Q2136" t="str">
        <f t="shared" si="1028"/>
        <v>Object</v>
      </c>
      <c r="R2136" t="str">
        <f t="shared" si="1029"/>
        <v/>
      </c>
      <c r="S2136" t="str">
        <f t="shared" si="1030"/>
        <v/>
      </c>
      <c r="T2136" t="str">
        <f t="shared" si="1031"/>
        <v/>
      </c>
      <c r="U2136" t="str">
        <f t="shared" si="1032"/>
        <v/>
      </c>
      <c r="V2136" t="str">
        <f t="shared" si="1033"/>
        <v/>
      </c>
      <c r="W2136" t="str">
        <f>IF($A2136="Implicit","",COUNTIFS($C$8:C2136,C2136,$A$8:A2136,"Explicit"))</f>
        <v/>
      </c>
      <c r="X2136" t="str">
        <f t="shared" si="1034"/>
        <v/>
      </c>
      <c r="Y2136" t="str">
        <f t="shared" si="1035"/>
        <v/>
      </c>
      <c r="Z2136" t="str">
        <f t="shared" si="1036"/>
        <v/>
      </c>
      <c r="AA2136" t="str">
        <f t="shared" si="1037"/>
        <v/>
      </c>
      <c r="AB2136" t="str">
        <f t="shared" si="1038"/>
        <v/>
      </c>
      <c r="AC2136" t="str">
        <f t="shared" si="1039"/>
        <v/>
      </c>
      <c r="AD2136" t="str">
        <f t="shared" si="1040"/>
        <v/>
      </c>
      <c r="AE2136" t="str">
        <f t="shared" si="1041"/>
        <v/>
      </c>
      <c r="AF2136" t="str">
        <f t="shared" si="1042"/>
        <v/>
      </c>
      <c r="AG2136" t="str">
        <f t="shared" si="1043"/>
        <v>"Core.TransportMeans"</v>
      </c>
      <c r="AH2136" t="str">
        <f t="shared" si="1044"/>
        <v>"involvedInActions"</v>
      </c>
      <c r="AI2136" t="str">
        <f t="shared" si="1045"/>
        <v>"Action.Loading"</v>
      </c>
      <c r="AJ2136" t="str">
        <f t="shared" si="1046"/>
        <v>"onTransportMeans"</v>
      </c>
      <c r="AK2136" t="str">
        <f t="shared" si="1047"/>
        <v>"hasMany"</v>
      </c>
      <c r="AL2136" t="str">
        <f t="shared" si="1048"/>
        <v>"Core.TransportMeans","involvedInActions","Action.Loading","onTransportMeans","hasMany"</v>
      </c>
      <c r="AN2136">
        <f>COUNTIF(View_conceptual!G:G,L2136)</f>
        <v>1</v>
      </c>
      <c r="AO2136">
        <f>COUNTIF(View_conceptual!H:H,L2136)+COUNTIF(View_conceptual!I:I,N2136)</f>
        <v>2</v>
      </c>
      <c r="AQ2136" t="str">
        <f t="shared" si="1049"/>
        <v/>
      </c>
      <c r="AR2136" t="str">
        <f t="shared" si="1050"/>
        <v>"Core.TransportMeans","involvedInActions","Action.Loading","onTransportMeans","hasMany"</v>
      </c>
      <c r="AT2136">
        <f>COUNTIF(View_full!G:G,L2136)</f>
        <v>1</v>
      </c>
      <c r="AU2136">
        <f>COUNTIF(View_full!H:H,L2136)+COUNTIF(View_full!I:I,N2136)</f>
        <v>2</v>
      </c>
      <c r="AV2136">
        <f>COUNTIFS(Property_Manual!$A$2:$A$1206,Raw!L2136,Property_Manual!$B$2:$B$1206,Raw!M2136,Property_Manual!$C$2:$C$1206,Raw!N2136,Property_Manual!$D$2:$D$1206,Raw!O2136,Property_Manual!$F$2:$F$1206,"x")</f>
        <v>0</v>
      </c>
      <c r="AW2136" t="str">
        <f t="shared" si="1051"/>
        <v/>
      </c>
      <c r="AX2136" t="str">
        <f t="shared" si="1052"/>
        <v>"Core.TransportMeans","involvedInActions","Action.Loading","onTransportMeans","hasMany"</v>
      </c>
      <c r="AY2136" t="str">
        <f t="shared" si="1053"/>
        <v/>
      </c>
    </row>
    <row r="2137" spans="1:51" x14ac:dyDescent="0.2">
      <c r="A2137" t="s">
        <v>1255</v>
      </c>
      <c r="B2137" t="s">
        <v>20</v>
      </c>
      <c r="C2137" t="s">
        <v>841</v>
      </c>
      <c r="D2137" t="s">
        <v>114</v>
      </c>
      <c r="E2137" t="s">
        <v>1209</v>
      </c>
      <c r="F2137" t="s">
        <v>1043</v>
      </c>
      <c r="H2137" t="s">
        <v>1045</v>
      </c>
      <c r="I2137" t="s">
        <v>866</v>
      </c>
      <c r="J2137" t="s">
        <v>116</v>
      </c>
      <c r="L2137" t="str">
        <f t="shared" si="1023"/>
        <v>TransportMeans</v>
      </c>
      <c r="M2137" t="str">
        <f t="shared" si="1024"/>
        <v>involvedInActions</v>
      </c>
      <c r="N2137" t="str">
        <f t="shared" si="1025"/>
        <v>Storing</v>
      </c>
      <c r="O2137" t="str">
        <f t="shared" si="1026"/>
        <v>storedObjects</v>
      </c>
      <c r="P2137" t="str">
        <f t="shared" si="1027"/>
        <v/>
      </c>
      <c r="Q2137" t="str">
        <f t="shared" si="1028"/>
        <v>Object</v>
      </c>
      <c r="R2137" t="str">
        <f t="shared" si="1029"/>
        <v/>
      </c>
      <c r="S2137" t="str">
        <f t="shared" si="1030"/>
        <v/>
      </c>
      <c r="T2137" t="str">
        <f t="shared" si="1031"/>
        <v/>
      </c>
      <c r="U2137" t="str">
        <f t="shared" si="1032"/>
        <v/>
      </c>
      <c r="V2137" t="str">
        <f t="shared" si="1033"/>
        <v/>
      </c>
      <c r="W2137" t="str">
        <f>IF($A2137="Implicit","",COUNTIFS($C$8:C2137,C2137,$A$8:A2137,"Explicit"))</f>
        <v/>
      </c>
      <c r="X2137" t="str">
        <f t="shared" si="1034"/>
        <v/>
      </c>
      <c r="Y2137" t="str">
        <f t="shared" si="1035"/>
        <v/>
      </c>
      <c r="Z2137" t="str">
        <f t="shared" si="1036"/>
        <v/>
      </c>
      <c r="AA2137" t="str">
        <f t="shared" si="1037"/>
        <v/>
      </c>
      <c r="AB2137" t="str">
        <f t="shared" si="1038"/>
        <v/>
      </c>
      <c r="AC2137" t="str">
        <f t="shared" si="1039"/>
        <v/>
      </c>
      <c r="AD2137" t="str">
        <f t="shared" si="1040"/>
        <v/>
      </c>
      <c r="AE2137" t="str">
        <f t="shared" si="1041"/>
        <v/>
      </c>
      <c r="AF2137" t="str">
        <f t="shared" si="1042"/>
        <v/>
      </c>
      <c r="AG2137" t="str">
        <f t="shared" si="1043"/>
        <v>"Core.TransportMeans"</v>
      </c>
      <c r="AH2137" t="str">
        <f t="shared" si="1044"/>
        <v>"involvedInActions"</v>
      </c>
      <c r="AI2137" t="str">
        <f t="shared" si="1045"/>
        <v>"Action.Storing"</v>
      </c>
      <c r="AJ2137" t="str">
        <f t="shared" si="1046"/>
        <v>"storedObjects"</v>
      </c>
      <c r="AK2137" t="str">
        <f t="shared" si="1047"/>
        <v>"hasMany"</v>
      </c>
      <c r="AL2137" t="str">
        <f t="shared" si="1048"/>
        <v>"Core.TransportMeans","involvedInActions","Action.Storing","storedObjects","hasMany"</v>
      </c>
      <c r="AN2137">
        <f>COUNTIF(View_conceptual!G:G,L2137)</f>
        <v>1</v>
      </c>
      <c r="AO2137">
        <f>COUNTIF(View_conceptual!H:H,L2137)+COUNTIF(View_conceptual!I:I,N2137)</f>
        <v>1</v>
      </c>
      <c r="AQ2137" t="str">
        <f t="shared" si="1049"/>
        <v/>
      </c>
      <c r="AR2137" t="str">
        <f t="shared" si="1050"/>
        <v/>
      </c>
      <c r="AT2137">
        <f>COUNTIF(View_full!G:G,L2137)</f>
        <v>1</v>
      </c>
      <c r="AU2137">
        <f>COUNTIF(View_full!H:H,L2137)+COUNTIF(View_full!I:I,N2137)</f>
        <v>2</v>
      </c>
      <c r="AV2137">
        <f>COUNTIFS(Property_Manual!$A$2:$A$1206,Raw!L2137,Property_Manual!$B$2:$B$1206,Raw!M2137,Property_Manual!$C$2:$C$1206,Raw!N2137,Property_Manual!$D$2:$D$1206,Raw!O2137,Property_Manual!$F$2:$F$1206,"x")</f>
        <v>0</v>
      </c>
      <c r="AW2137" t="str">
        <f t="shared" si="1051"/>
        <v/>
      </c>
      <c r="AX2137" t="str">
        <f t="shared" si="1052"/>
        <v>"Core.TransportMeans","involvedInActions","Action.Storing","storedObjects","hasMany"</v>
      </c>
      <c r="AY2137" t="str">
        <f t="shared" si="1053"/>
        <v/>
      </c>
    </row>
    <row r="2138" spans="1:51" x14ac:dyDescent="0.2">
      <c r="A2138" t="s">
        <v>1255</v>
      </c>
      <c r="B2138" t="s">
        <v>20</v>
      </c>
      <c r="C2138" t="s">
        <v>841</v>
      </c>
      <c r="D2138" t="s">
        <v>870</v>
      </c>
      <c r="E2138" t="s">
        <v>1836</v>
      </c>
      <c r="F2138" t="s">
        <v>100</v>
      </c>
      <c r="G2138">
        <v>1</v>
      </c>
      <c r="I2138" t="s">
        <v>866</v>
      </c>
      <c r="J2138" t="s">
        <v>871</v>
      </c>
      <c r="K2138" t="s">
        <v>1830</v>
      </c>
      <c r="L2138" t="str">
        <f t="shared" si="1023"/>
        <v>TransportMeans</v>
      </c>
      <c r="M2138" t="str">
        <f t="shared" si="1024"/>
        <v>transportOrganization</v>
      </c>
      <c r="N2138" t="str">
        <f t="shared" si="1025"/>
        <v>Organization</v>
      </c>
      <c r="O2138" t="str">
        <f t="shared" si="1026"/>
        <v/>
      </c>
      <c r="P2138" t="str">
        <f t="shared" si="1027"/>
        <v>Carrier|Company|PublicAuthority</v>
      </c>
      <c r="Q2138" t="str">
        <f t="shared" si="1028"/>
        <v>Object</v>
      </c>
      <c r="R2138" t="str">
        <f t="shared" si="1029"/>
        <v/>
      </c>
      <c r="S2138" t="str">
        <f t="shared" si="1030"/>
        <v/>
      </c>
      <c r="T2138" t="str">
        <f t="shared" si="1031"/>
        <v/>
      </c>
      <c r="U2138" t="str">
        <f t="shared" si="1032"/>
        <v/>
      </c>
      <c r="V2138" t="str">
        <f t="shared" si="1033"/>
        <v/>
      </c>
      <c r="W2138" t="str">
        <f>IF($A2138="Implicit","",COUNTIFS($C$8:C2138,C2138,$A$8:A2138,"Explicit"))</f>
        <v/>
      </c>
      <c r="X2138" t="str">
        <f t="shared" si="1034"/>
        <v/>
      </c>
      <c r="Y2138" t="str">
        <f t="shared" si="1035"/>
        <v/>
      </c>
      <c r="Z2138" t="str">
        <f t="shared" si="1036"/>
        <v/>
      </c>
      <c r="AA2138" t="str">
        <f t="shared" si="1037"/>
        <v/>
      </c>
      <c r="AB2138" t="str">
        <f t="shared" si="1038"/>
        <v/>
      </c>
      <c r="AC2138" t="str">
        <f t="shared" si="1039"/>
        <v/>
      </c>
      <c r="AD2138" t="str">
        <f t="shared" si="1040"/>
        <v/>
      </c>
      <c r="AE2138" t="str">
        <f t="shared" si="1041"/>
        <v/>
      </c>
      <c r="AF2138" t="str">
        <f t="shared" si="1042"/>
        <v/>
      </c>
      <c r="AG2138" t="str">
        <f t="shared" si="1043"/>
        <v>"Core.TransportMeans"</v>
      </c>
      <c r="AH2138" t="str">
        <f t="shared" si="1044"/>
        <v>"transportOrganization"</v>
      </c>
      <c r="AI2138" t="str">
        <f t="shared" si="1045"/>
        <v>"Agent.Organization"</v>
      </c>
      <c r="AJ2138" t="str">
        <f t="shared" si="1046"/>
        <v>""</v>
      </c>
      <c r="AK2138" t="str">
        <f t="shared" si="1047"/>
        <v>"hasOne"</v>
      </c>
      <c r="AL2138" t="str">
        <f t="shared" si="1048"/>
        <v>"Core.TransportMeans","transportOrganization","Agent.Organization","","hasOne"</v>
      </c>
      <c r="AN2138">
        <f>COUNTIF(View_conceptual!G:G,L2138)</f>
        <v>1</v>
      </c>
      <c r="AO2138">
        <f>COUNTIF(View_conceptual!H:H,L2138)+COUNTIF(View_conceptual!I:I,N2138)</f>
        <v>1</v>
      </c>
      <c r="AQ2138" t="str">
        <f t="shared" si="1049"/>
        <v/>
      </c>
      <c r="AR2138" t="str">
        <f t="shared" si="1050"/>
        <v/>
      </c>
      <c r="AT2138">
        <f>COUNTIF(View_full!G:G,L2138)</f>
        <v>1</v>
      </c>
      <c r="AU2138">
        <f>COUNTIF(View_full!H:H,L2138)+COUNTIF(View_full!I:I,N2138)</f>
        <v>1</v>
      </c>
      <c r="AV2138">
        <f>COUNTIFS(Property_Manual!$A$2:$A$1206,Raw!L2138,Property_Manual!$B$2:$B$1206,Raw!M2138,Property_Manual!$C$2:$C$1206,Raw!N2138,Property_Manual!$D$2:$D$1206,Raw!O2138,Property_Manual!$F$2:$F$1206,"x")</f>
        <v>0</v>
      </c>
      <c r="AW2138" t="str">
        <f t="shared" si="1051"/>
        <v/>
      </c>
      <c r="AX2138" t="str">
        <f t="shared" si="1052"/>
        <v/>
      </c>
      <c r="AY2138" t="str">
        <f t="shared" si="1053"/>
        <v/>
      </c>
    </row>
    <row r="2139" spans="1:51" x14ac:dyDescent="0.2">
      <c r="A2139" t="s">
        <v>1255</v>
      </c>
      <c r="B2139" t="s">
        <v>20</v>
      </c>
      <c r="C2139" t="s">
        <v>841</v>
      </c>
      <c r="D2139" t="s">
        <v>870</v>
      </c>
      <c r="E2139" t="s">
        <v>1836</v>
      </c>
      <c r="F2139" t="s">
        <v>297</v>
      </c>
      <c r="G2139">
        <v>1</v>
      </c>
      <c r="I2139" t="s">
        <v>866</v>
      </c>
      <c r="J2139" t="s">
        <v>871</v>
      </c>
      <c r="L2139" t="str">
        <f t="shared" si="1023"/>
        <v>TransportMeans</v>
      </c>
      <c r="M2139" t="str">
        <f t="shared" si="1024"/>
        <v>transportOrganization</v>
      </c>
      <c r="N2139" t="str">
        <f t="shared" si="1025"/>
        <v>Carrier</v>
      </c>
      <c r="O2139" t="str">
        <f t="shared" si="1026"/>
        <v/>
      </c>
      <c r="P2139" t="str">
        <f t="shared" si="1027"/>
        <v/>
      </c>
      <c r="Q2139" t="str">
        <f t="shared" si="1028"/>
        <v>Object</v>
      </c>
      <c r="R2139" t="str">
        <f t="shared" si="1029"/>
        <v/>
      </c>
      <c r="S2139" t="str">
        <f t="shared" si="1030"/>
        <v/>
      </c>
      <c r="T2139" t="str">
        <f t="shared" si="1031"/>
        <v/>
      </c>
      <c r="U2139" t="str">
        <f t="shared" si="1032"/>
        <v/>
      </c>
      <c r="V2139" t="str">
        <f t="shared" si="1033"/>
        <v/>
      </c>
      <c r="W2139" t="str">
        <f>IF($A2139="Implicit","",COUNTIFS($C$8:C2139,C2139,$A$8:A2139,"Explicit"))</f>
        <v/>
      </c>
      <c r="X2139" t="str">
        <f t="shared" si="1034"/>
        <v/>
      </c>
      <c r="Y2139" t="str">
        <f t="shared" si="1035"/>
        <v/>
      </c>
      <c r="Z2139" t="str">
        <f t="shared" si="1036"/>
        <v/>
      </c>
      <c r="AA2139" t="str">
        <f t="shared" si="1037"/>
        <v/>
      </c>
      <c r="AB2139" t="str">
        <f t="shared" si="1038"/>
        <v/>
      </c>
      <c r="AC2139" t="str">
        <f t="shared" si="1039"/>
        <v/>
      </c>
      <c r="AD2139" t="str">
        <f t="shared" si="1040"/>
        <v/>
      </c>
      <c r="AE2139" t="str">
        <f t="shared" si="1041"/>
        <v/>
      </c>
      <c r="AF2139" t="str">
        <f t="shared" si="1042"/>
        <v/>
      </c>
      <c r="AG2139" t="str">
        <f t="shared" si="1043"/>
        <v>"Core.TransportMeans"</v>
      </c>
      <c r="AH2139" t="str">
        <f t="shared" si="1044"/>
        <v>"transportOrganization"</v>
      </c>
      <c r="AI2139" t="str">
        <f t="shared" si="1045"/>
        <v>"Agent.Carrier"</v>
      </c>
      <c r="AJ2139" t="str">
        <f t="shared" si="1046"/>
        <v>""</v>
      </c>
      <c r="AK2139" t="str">
        <f t="shared" si="1047"/>
        <v>"hasOne"</v>
      </c>
      <c r="AL2139" t="str">
        <f t="shared" si="1048"/>
        <v>"Core.TransportMeans","transportOrganization","Agent.Carrier","","hasOne"</v>
      </c>
      <c r="AN2139">
        <f>COUNTIF(View_conceptual!G:G,L2139)</f>
        <v>1</v>
      </c>
      <c r="AO2139">
        <f>COUNTIF(View_conceptual!H:H,L2139)+COUNTIF(View_conceptual!I:I,N2139)</f>
        <v>1</v>
      </c>
      <c r="AQ2139" t="str">
        <f t="shared" si="1049"/>
        <v/>
      </c>
      <c r="AR2139" t="str">
        <f t="shared" si="1050"/>
        <v/>
      </c>
      <c r="AT2139">
        <f>COUNTIF(View_full!G:G,L2139)</f>
        <v>1</v>
      </c>
      <c r="AU2139">
        <f>COUNTIF(View_full!H:H,L2139)+COUNTIF(View_full!I:I,N2139)</f>
        <v>1</v>
      </c>
      <c r="AV2139">
        <f>COUNTIFS(Property_Manual!$A$2:$A$1206,Raw!L2139,Property_Manual!$B$2:$B$1206,Raw!M2139,Property_Manual!$C$2:$C$1206,Raw!N2139,Property_Manual!$D$2:$D$1206,Raw!O2139,Property_Manual!$F$2:$F$1206,"x")</f>
        <v>0</v>
      </c>
      <c r="AW2139" t="str">
        <f t="shared" si="1051"/>
        <v/>
      </c>
      <c r="AX2139" t="str">
        <f t="shared" si="1052"/>
        <v/>
      </c>
      <c r="AY2139" t="str">
        <f t="shared" si="1053"/>
        <v/>
      </c>
    </row>
    <row r="2140" spans="1:51" x14ac:dyDescent="0.2">
      <c r="A2140" t="s">
        <v>1255</v>
      </c>
      <c r="B2140" t="s">
        <v>20</v>
      </c>
      <c r="C2140" t="s">
        <v>841</v>
      </c>
      <c r="D2140" t="s">
        <v>870</v>
      </c>
      <c r="E2140" t="s">
        <v>1836</v>
      </c>
      <c r="F2140" t="s">
        <v>230</v>
      </c>
      <c r="G2140">
        <v>1</v>
      </c>
      <c r="I2140" t="s">
        <v>866</v>
      </c>
      <c r="J2140" t="s">
        <v>871</v>
      </c>
      <c r="K2140" t="s">
        <v>297</v>
      </c>
      <c r="L2140" t="str">
        <f t="shared" si="1023"/>
        <v>TransportMeans</v>
      </c>
      <c r="M2140" t="str">
        <f t="shared" si="1024"/>
        <v>transportOrganization</v>
      </c>
      <c r="N2140" t="str">
        <f t="shared" si="1025"/>
        <v>Company</v>
      </c>
      <c r="O2140" t="str">
        <f t="shared" si="1026"/>
        <v/>
      </c>
      <c r="P2140" t="str">
        <f t="shared" si="1027"/>
        <v>Carrier</v>
      </c>
      <c r="Q2140" t="str">
        <f t="shared" si="1028"/>
        <v>Object</v>
      </c>
      <c r="R2140" t="str">
        <f t="shared" si="1029"/>
        <v/>
      </c>
      <c r="S2140" t="str">
        <f t="shared" si="1030"/>
        <v/>
      </c>
      <c r="T2140" t="str">
        <f t="shared" si="1031"/>
        <v/>
      </c>
      <c r="U2140" t="str">
        <f t="shared" si="1032"/>
        <v/>
      </c>
      <c r="V2140" t="str">
        <f t="shared" si="1033"/>
        <v/>
      </c>
      <c r="W2140" t="str">
        <f>IF($A2140="Implicit","",COUNTIFS($C$8:C2140,C2140,$A$8:A2140,"Explicit"))</f>
        <v/>
      </c>
      <c r="X2140" t="str">
        <f t="shared" si="1034"/>
        <v/>
      </c>
      <c r="Y2140" t="str">
        <f t="shared" si="1035"/>
        <v/>
      </c>
      <c r="Z2140" t="str">
        <f t="shared" si="1036"/>
        <v/>
      </c>
      <c r="AA2140" t="str">
        <f t="shared" si="1037"/>
        <v/>
      </c>
      <c r="AB2140" t="str">
        <f t="shared" si="1038"/>
        <v/>
      </c>
      <c r="AC2140" t="str">
        <f t="shared" si="1039"/>
        <v/>
      </c>
      <c r="AD2140" t="str">
        <f t="shared" si="1040"/>
        <v/>
      </c>
      <c r="AE2140" t="str">
        <f t="shared" si="1041"/>
        <v/>
      </c>
      <c r="AF2140" t="str">
        <f t="shared" si="1042"/>
        <v/>
      </c>
      <c r="AG2140" t="str">
        <f t="shared" si="1043"/>
        <v>"Core.TransportMeans"</v>
      </c>
      <c r="AH2140" t="str">
        <f t="shared" si="1044"/>
        <v>"transportOrganization"</v>
      </c>
      <c r="AI2140" t="str">
        <f t="shared" si="1045"/>
        <v>"Agent.Company"</v>
      </c>
      <c r="AJ2140" t="str">
        <f t="shared" si="1046"/>
        <v>""</v>
      </c>
      <c r="AK2140" t="str">
        <f t="shared" si="1047"/>
        <v>"hasOne"</v>
      </c>
      <c r="AL2140" t="str">
        <f t="shared" si="1048"/>
        <v>"Core.TransportMeans","transportOrganization","Agent.Company","","hasOne"</v>
      </c>
      <c r="AN2140">
        <f>COUNTIF(View_conceptual!G:G,L2140)</f>
        <v>1</v>
      </c>
      <c r="AO2140">
        <f>COUNTIF(View_conceptual!H:H,L2140)+COUNTIF(View_conceptual!I:I,N2140)</f>
        <v>1</v>
      </c>
      <c r="AQ2140" t="str">
        <f t="shared" si="1049"/>
        <v/>
      </c>
      <c r="AR2140" t="str">
        <f t="shared" si="1050"/>
        <v/>
      </c>
      <c r="AT2140">
        <f>COUNTIF(View_full!G:G,L2140)</f>
        <v>1</v>
      </c>
      <c r="AU2140">
        <f>COUNTIF(View_full!H:H,L2140)+COUNTIF(View_full!I:I,N2140)</f>
        <v>1</v>
      </c>
      <c r="AV2140">
        <f>COUNTIFS(Property_Manual!$A$2:$A$1206,Raw!L2140,Property_Manual!$B$2:$B$1206,Raw!M2140,Property_Manual!$C$2:$C$1206,Raw!N2140,Property_Manual!$D$2:$D$1206,Raw!O2140,Property_Manual!$F$2:$F$1206,"x")</f>
        <v>0</v>
      </c>
      <c r="AW2140" t="str">
        <f t="shared" si="1051"/>
        <v/>
      </c>
      <c r="AX2140" t="str">
        <f t="shared" si="1052"/>
        <v/>
      </c>
      <c r="AY2140" t="str">
        <f t="shared" si="1053"/>
        <v/>
      </c>
    </row>
    <row r="2141" spans="1:51" x14ac:dyDescent="0.2">
      <c r="A2141" t="s">
        <v>1255</v>
      </c>
      <c r="B2141" t="s">
        <v>20</v>
      </c>
      <c r="C2141" t="s">
        <v>841</v>
      </c>
      <c r="D2141" t="s">
        <v>870</v>
      </c>
      <c r="E2141" t="s">
        <v>1836</v>
      </c>
      <c r="F2141" t="s">
        <v>1132</v>
      </c>
      <c r="G2141">
        <v>1</v>
      </c>
      <c r="I2141" t="s">
        <v>866</v>
      </c>
      <c r="J2141" t="s">
        <v>871</v>
      </c>
      <c r="L2141" t="str">
        <f t="shared" si="1023"/>
        <v>TransportMeans</v>
      </c>
      <c r="M2141" t="str">
        <f t="shared" si="1024"/>
        <v>transportOrganization</v>
      </c>
      <c r="N2141" t="str">
        <f t="shared" si="1025"/>
        <v>PublicAuthority</v>
      </c>
      <c r="O2141" t="str">
        <f t="shared" si="1026"/>
        <v/>
      </c>
      <c r="P2141" t="str">
        <f t="shared" si="1027"/>
        <v/>
      </c>
      <c r="Q2141" t="str">
        <f t="shared" si="1028"/>
        <v>Object</v>
      </c>
      <c r="R2141" t="str">
        <f t="shared" si="1029"/>
        <v/>
      </c>
      <c r="S2141" t="str">
        <f t="shared" si="1030"/>
        <v/>
      </c>
      <c r="T2141" t="str">
        <f t="shared" si="1031"/>
        <v/>
      </c>
      <c r="U2141" t="str">
        <f t="shared" si="1032"/>
        <v/>
      </c>
      <c r="V2141" t="str">
        <f t="shared" si="1033"/>
        <v/>
      </c>
      <c r="W2141" t="str">
        <f>IF($A2141="Implicit","",COUNTIFS($C$8:C2141,C2141,$A$8:A2141,"Explicit"))</f>
        <v/>
      </c>
      <c r="X2141" t="str">
        <f t="shared" si="1034"/>
        <v/>
      </c>
      <c r="Y2141" t="str">
        <f t="shared" si="1035"/>
        <v/>
      </c>
      <c r="Z2141" t="str">
        <f t="shared" si="1036"/>
        <v/>
      </c>
      <c r="AA2141" t="str">
        <f t="shared" si="1037"/>
        <v/>
      </c>
      <c r="AB2141" t="str">
        <f t="shared" si="1038"/>
        <v/>
      </c>
      <c r="AC2141" t="str">
        <f t="shared" si="1039"/>
        <v/>
      </c>
      <c r="AD2141" t="str">
        <f t="shared" si="1040"/>
        <v/>
      </c>
      <c r="AE2141" t="str">
        <f t="shared" si="1041"/>
        <v/>
      </c>
      <c r="AF2141" t="str">
        <f t="shared" si="1042"/>
        <v/>
      </c>
      <c r="AG2141" t="str">
        <f t="shared" si="1043"/>
        <v>"Core.TransportMeans"</v>
      </c>
      <c r="AH2141" t="str">
        <f t="shared" si="1044"/>
        <v>"transportOrganization"</v>
      </c>
      <c r="AI2141" t="str">
        <f t="shared" si="1045"/>
        <v>"Agent.PublicAuthority"</v>
      </c>
      <c r="AJ2141" t="str">
        <f t="shared" si="1046"/>
        <v>""</v>
      </c>
      <c r="AK2141" t="str">
        <f t="shared" si="1047"/>
        <v>"hasOne"</v>
      </c>
      <c r="AL2141" t="str">
        <f t="shared" si="1048"/>
        <v>"Core.TransportMeans","transportOrganization","Agent.PublicAuthority","","hasOne"</v>
      </c>
      <c r="AN2141">
        <f>COUNTIF(View_conceptual!G:G,L2141)</f>
        <v>1</v>
      </c>
      <c r="AO2141">
        <f>COUNTIF(View_conceptual!H:H,L2141)+COUNTIF(View_conceptual!I:I,N2141)</f>
        <v>1</v>
      </c>
      <c r="AQ2141" t="str">
        <f t="shared" si="1049"/>
        <v/>
      </c>
      <c r="AR2141" t="str">
        <f t="shared" si="1050"/>
        <v/>
      </c>
      <c r="AT2141">
        <f>COUNTIF(View_full!G:G,L2141)</f>
        <v>1</v>
      </c>
      <c r="AU2141">
        <f>COUNTIF(View_full!H:H,L2141)+COUNTIF(View_full!I:I,N2141)</f>
        <v>1</v>
      </c>
      <c r="AV2141">
        <f>COUNTIFS(Property_Manual!$A$2:$A$1206,Raw!L2141,Property_Manual!$B$2:$B$1206,Raw!M2141,Property_Manual!$C$2:$C$1206,Raw!N2141,Property_Manual!$D$2:$D$1206,Raw!O2141,Property_Manual!$F$2:$F$1206,"x")</f>
        <v>0</v>
      </c>
      <c r="AW2141" t="str">
        <f t="shared" si="1051"/>
        <v/>
      </c>
      <c r="AX2141" t="str">
        <f t="shared" si="1052"/>
        <v/>
      </c>
      <c r="AY2141" t="str">
        <f t="shared" si="1053"/>
        <v/>
      </c>
    </row>
    <row r="2142" spans="1:51" x14ac:dyDescent="0.2">
      <c r="A2142" t="s">
        <v>1255</v>
      </c>
      <c r="B2142" t="s">
        <v>20</v>
      </c>
      <c r="C2142" t="s">
        <v>841</v>
      </c>
      <c r="D2142" t="s">
        <v>872</v>
      </c>
      <c r="E2142" t="s">
        <v>49</v>
      </c>
      <c r="F2142" t="s">
        <v>86</v>
      </c>
      <c r="G2142">
        <v>1</v>
      </c>
      <c r="I2142" t="s">
        <v>866</v>
      </c>
      <c r="J2142" t="s">
        <v>873</v>
      </c>
      <c r="L2142" t="str">
        <f t="shared" si="1023"/>
        <v>TransportMeans</v>
      </c>
      <c r="M2142" t="str">
        <f t="shared" si="1024"/>
        <v>typicalCo2Coefficient</v>
      </c>
      <c r="N2142" t="str">
        <f t="shared" si="1025"/>
        <v>Value</v>
      </c>
      <c r="O2142" t="str">
        <f t="shared" si="1026"/>
        <v/>
      </c>
      <c r="P2142" t="str">
        <f t="shared" si="1027"/>
        <v/>
      </c>
      <c r="Q2142" t="str">
        <f t="shared" si="1028"/>
        <v>Object</v>
      </c>
      <c r="R2142" t="str">
        <f t="shared" si="1029"/>
        <v/>
      </c>
      <c r="S2142" t="str">
        <f t="shared" si="1030"/>
        <v/>
      </c>
      <c r="T2142" t="str">
        <f t="shared" si="1031"/>
        <v/>
      </c>
      <c r="U2142" t="str">
        <f t="shared" si="1032"/>
        <v/>
      </c>
      <c r="V2142" t="str">
        <f t="shared" si="1033"/>
        <v/>
      </c>
      <c r="W2142" t="str">
        <f>IF($A2142="Implicit","",COUNTIFS($C$8:C2142,C2142,$A$8:A2142,"Explicit"))</f>
        <v/>
      </c>
      <c r="X2142" t="str">
        <f t="shared" si="1034"/>
        <v/>
      </c>
      <c r="Y2142" t="str">
        <f t="shared" si="1035"/>
        <v/>
      </c>
      <c r="Z2142" t="str">
        <f t="shared" si="1036"/>
        <v/>
      </c>
      <c r="AA2142" t="str">
        <f t="shared" si="1037"/>
        <v/>
      </c>
      <c r="AB2142" t="str">
        <f t="shared" si="1038"/>
        <v/>
      </c>
      <c r="AC2142" t="str">
        <f t="shared" si="1039"/>
        <v/>
      </c>
      <c r="AD2142" t="str">
        <f t="shared" si="1040"/>
        <v/>
      </c>
      <c r="AE2142" t="str">
        <f t="shared" si="1041"/>
        <v/>
      </c>
      <c r="AF2142" t="str">
        <f t="shared" si="1042"/>
        <v/>
      </c>
      <c r="AG2142" t="str">
        <f t="shared" si="1043"/>
        <v>"Core.TransportMeans"</v>
      </c>
      <c r="AH2142" t="str">
        <f t="shared" si="1044"/>
        <v>"typicalCo2Coefficient"</v>
      </c>
      <c r="AI2142" t="str">
        <f t="shared" si="1045"/>
        <v>"Embedded.Value"</v>
      </c>
      <c r="AJ2142" t="str">
        <f t="shared" si="1046"/>
        <v>""</v>
      </c>
      <c r="AK2142" t="str">
        <f t="shared" si="1047"/>
        <v>"hasOne"</v>
      </c>
      <c r="AL2142" t="str">
        <f t="shared" si="1048"/>
        <v>"Core.TransportMeans","typicalCo2Coefficient","Embedded.Value","","hasOne"</v>
      </c>
      <c r="AN2142">
        <f>COUNTIF(View_conceptual!G:G,L2142)</f>
        <v>1</v>
      </c>
      <c r="AO2142">
        <f>COUNTIF(View_conceptual!H:H,L2142)+COUNTIF(View_conceptual!I:I,N2142)</f>
        <v>1</v>
      </c>
      <c r="AQ2142" t="str">
        <f t="shared" si="1049"/>
        <v/>
      </c>
      <c r="AR2142" t="str">
        <f t="shared" si="1050"/>
        <v/>
      </c>
      <c r="AT2142">
        <f>COUNTIF(View_full!G:G,L2142)</f>
        <v>1</v>
      </c>
      <c r="AU2142">
        <f>COUNTIF(View_full!H:H,L2142)+COUNTIF(View_full!I:I,N2142)</f>
        <v>1</v>
      </c>
      <c r="AV2142">
        <f>COUNTIFS(Property_Manual!$A$2:$A$1206,Raw!L2142,Property_Manual!$B$2:$B$1206,Raw!M2142,Property_Manual!$C$2:$C$1206,Raw!N2142,Property_Manual!$D$2:$D$1206,Raw!O2142,Property_Manual!$F$2:$F$1206,"x")</f>
        <v>0</v>
      </c>
      <c r="AW2142" t="str">
        <f t="shared" si="1051"/>
        <v/>
      </c>
      <c r="AX2142" t="str">
        <f t="shared" si="1052"/>
        <v/>
      </c>
      <c r="AY2142" t="str">
        <f t="shared" si="1053"/>
        <v/>
      </c>
    </row>
    <row r="2143" spans="1:51" x14ac:dyDescent="0.2">
      <c r="A2143" t="s">
        <v>1255</v>
      </c>
      <c r="B2143" t="s">
        <v>20</v>
      </c>
      <c r="C2143" t="s">
        <v>841</v>
      </c>
      <c r="D2143" t="s">
        <v>874</v>
      </c>
      <c r="E2143" t="s">
        <v>49</v>
      </c>
      <c r="F2143" t="s">
        <v>86</v>
      </c>
      <c r="G2143">
        <v>1</v>
      </c>
      <c r="I2143" t="s">
        <v>866</v>
      </c>
      <c r="J2143" t="s">
        <v>2240</v>
      </c>
      <c r="L2143" t="str">
        <f t="shared" si="1023"/>
        <v>TransportMeans</v>
      </c>
      <c r="M2143" t="str">
        <f t="shared" si="1024"/>
        <v>typicalFuelConsumption</v>
      </c>
      <c r="N2143" t="str">
        <f t="shared" si="1025"/>
        <v>Value</v>
      </c>
      <c r="O2143" t="str">
        <f t="shared" si="1026"/>
        <v/>
      </c>
      <c r="P2143" t="str">
        <f t="shared" si="1027"/>
        <v/>
      </c>
      <c r="Q2143" t="str">
        <f t="shared" si="1028"/>
        <v>Object</v>
      </c>
      <c r="R2143" t="str">
        <f t="shared" si="1029"/>
        <v/>
      </c>
      <c r="S2143" t="str">
        <f t="shared" si="1030"/>
        <v/>
      </c>
      <c r="T2143" t="str">
        <f t="shared" si="1031"/>
        <v/>
      </c>
      <c r="U2143" t="str">
        <f t="shared" si="1032"/>
        <v/>
      </c>
      <c r="V2143" t="str">
        <f t="shared" si="1033"/>
        <v/>
      </c>
      <c r="W2143" t="str">
        <f>IF($A2143="Implicit","",COUNTIFS($C$8:C2143,C2143,$A$8:A2143,"Explicit"))</f>
        <v/>
      </c>
      <c r="X2143" t="str">
        <f t="shared" si="1034"/>
        <v/>
      </c>
      <c r="Y2143" t="str">
        <f t="shared" si="1035"/>
        <v/>
      </c>
      <c r="Z2143" t="str">
        <f t="shared" si="1036"/>
        <v/>
      </c>
      <c r="AA2143" t="str">
        <f t="shared" si="1037"/>
        <v/>
      </c>
      <c r="AB2143" t="str">
        <f t="shared" si="1038"/>
        <v/>
      </c>
      <c r="AC2143" t="str">
        <f t="shared" si="1039"/>
        <v/>
      </c>
      <c r="AD2143" t="str">
        <f t="shared" si="1040"/>
        <v/>
      </c>
      <c r="AE2143" t="str">
        <f t="shared" si="1041"/>
        <v/>
      </c>
      <c r="AF2143" t="str">
        <f t="shared" si="1042"/>
        <v/>
      </c>
      <c r="AG2143" t="str">
        <f t="shared" si="1043"/>
        <v>"Core.TransportMeans"</v>
      </c>
      <c r="AH2143" t="str">
        <f t="shared" si="1044"/>
        <v>"typicalFuelConsumption"</v>
      </c>
      <c r="AI2143" t="str">
        <f t="shared" si="1045"/>
        <v>"Embedded.Value"</v>
      </c>
      <c r="AJ2143" t="str">
        <f t="shared" si="1046"/>
        <v>""</v>
      </c>
      <c r="AK2143" t="str">
        <f t="shared" si="1047"/>
        <v>"hasOne"</v>
      </c>
      <c r="AL2143" t="str">
        <f t="shared" si="1048"/>
        <v>"Core.TransportMeans","typicalFuelConsumption","Embedded.Value","","hasOne"</v>
      </c>
      <c r="AN2143">
        <f>COUNTIF(View_conceptual!G:G,L2143)</f>
        <v>1</v>
      </c>
      <c r="AO2143">
        <f>COUNTIF(View_conceptual!H:H,L2143)+COUNTIF(View_conceptual!I:I,N2143)</f>
        <v>1</v>
      </c>
      <c r="AQ2143" t="str">
        <f t="shared" si="1049"/>
        <v/>
      </c>
      <c r="AR2143" t="str">
        <f t="shared" si="1050"/>
        <v/>
      </c>
      <c r="AT2143">
        <f>COUNTIF(View_full!G:G,L2143)</f>
        <v>1</v>
      </c>
      <c r="AU2143">
        <f>COUNTIF(View_full!H:H,L2143)+COUNTIF(View_full!I:I,N2143)</f>
        <v>1</v>
      </c>
      <c r="AV2143">
        <f>COUNTIFS(Property_Manual!$A$2:$A$1206,Raw!L2143,Property_Manual!$B$2:$B$1206,Raw!M2143,Property_Manual!$C$2:$C$1206,Raw!N2143,Property_Manual!$D$2:$D$1206,Raw!O2143,Property_Manual!$F$2:$F$1206,"x")</f>
        <v>0</v>
      </c>
      <c r="AW2143" t="str">
        <f t="shared" si="1051"/>
        <v/>
      </c>
      <c r="AX2143" t="str">
        <f t="shared" si="1052"/>
        <v/>
      </c>
      <c r="AY2143" t="str">
        <f t="shared" si="1053"/>
        <v/>
      </c>
    </row>
    <row r="2144" spans="1:51" x14ac:dyDescent="0.2">
      <c r="A2144" t="s">
        <v>1254</v>
      </c>
      <c r="B2144" t="s">
        <v>20</v>
      </c>
      <c r="C2144" t="s">
        <v>841</v>
      </c>
      <c r="D2144" t="s">
        <v>40</v>
      </c>
      <c r="E2144" t="s">
        <v>1212</v>
      </c>
      <c r="F2144" t="s">
        <v>41</v>
      </c>
      <c r="I2144" t="s">
        <v>866</v>
      </c>
      <c r="J2144" t="s">
        <v>42</v>
      </c>
      <c r="L2144" t="str">
        <f t="shared" si="1023"/>
        <v>TransportMeans</v>
      </c>
      <c r="M2144" t="str">
        <f t="shared" si="1024"/>
        <v>events</v>
      </c>
      <c r="N2144" t="str">
        <f t="shared" si="1025"/>
        <v>LogisticsEvent</v>
      </c>
      <c r="O2144" t="str">
        <f t="shared" si="1026"/>
        <v/>
      </c>
      <c r="P2144" t="str">
        <f t="shared" si="1027"/>
        <v/>
      </c>
      <c r="Q2144" t="str">
        <f t="shared" si="1028"/>
        <v>Object</v>
      </c>
      <c r="R2144" t="str">
        <f t="shared" si="1029"/>
        <v>"Core"</v>
      </c>
      <c r="S2144" t="str">
        <f t="shared" si="1030"/>
        <v>"TransportMeans"</v>
      </c>
      <c r="T2144" t="str">
        <f t="shared" si="1031"/>
        <v>"events"</v>
      </c>
      <c r="U2144" t="str">
        <f t="shared" si="1032"/>
        <v>"Event"</v>
      </c>
      <c r="V2144" t="str">
        <f t="shared" si="1033"/>
        <v>"LogisticsEvent"</v>
      </c>
      <c r="W2144">
        <f>IF($A2144="Implicit","",COUNTIFS($C$8:C2144,C2144,$A$8:A2144,"Explicit"))</f>
        <v>9</v>
      </c>
      <c r="X2144" t="str">
        <f t="shared" si="1034"/>
        <v>"Transport means details"</v>
      </c>
      <c r="Y2144" t="str">
        <f t="shared" si="1035"/>
        <v>"Events object"</v>
      </c>
      <c r="Z2144" t="str">
        <f t="shared" si="1036"/>
        <v>"true"</v>
      </c>
      <c r="AA2144" t="str">
        <f t="shared" si="1037"/>
        <v>"false"</v>
      </c>
      <c r="AB2144" t="str">
        <f t="shared" si="1038"/>
        <v>""</v>
      </c>
      <c r="AC2144" t="str">
        <f t="shared" si="1039"/>
        <v>"https://onerecord.iata.org/ns/cargo#TransportMeans"</v>
      </c>
      <c r="AD2144" t="str">
        <f t="shared" si="1040"/>
        <v>"https://onerecord.iata.org/ns/cargo#events"</v>
      </c>
      <c r="AE2144" t="str">
        <f t="shared" si="1041"/>
        <v>"https://onerecord.iata.org/ns/cargo#LogisticsEvent"</v>
      </c>
      <c r="AF2144" t="str">
        <f t="shared" si="1042"/>
        <v>"Core","TransportMeans","events","Event","LogisticsEvent",9,"Transport means details","Events object","true","false","","https://onerecord.iata.org/ns/cargo#TransportMeans","https://onerecord.iata.org/ns/cargo#events","https://onerecord.iata.org/ns/cargo#LogisticsEvent"</v>
      </c>
      <c r="AG2144" t="str">
        <f t="shared" si="1043"/>
        <v>"Core.TransportMeans"</v>
      </c>
      <c r="AH2144" t="str">
        <f t="shared" si="1044"/>
        <v>"events"</v>
      </c>
      <c r="AI2144" t="str">
        <f t="shared" si="1045"/>
        <v>"Event.LogisticsEvent"</v>
      </c>
      <c r="AJ2144" t="str">
        <f t="shared" si="1046"/>
        <v>""</v>
      </c>
      <c r="AK2144" t="str">
        <f t="shared" si="1047"/>
        <v>"hasMany"</v>
      </c>
      <c r="AL2144" t="str">
        <f t="shared" si="1048"/>
        <v>"Core.TransportMeans","events","Event.LogisticsEvent","","hasMany"</v>
      </c>
      <c r="AN2144">
        <f>COUNTIF(View_conceptual!G:G,L2144)</f>
        <v>1</v>
      </c>
      <c r="AO2144">
        <f>COUNTIF(View_conceptual!H:H,L2144)+COUNTIF(View_conceptual!I:I,N2144)</f>
        <v>1</v>
      </c>
      <c r="AQ2144" t="str">
        <f t="shared" si="1049"/>
        <v>"Core","TransportMeans","events","Event","LogisticsEvent",9,"Transport means details","Events object","true","false","","https://onerecord.iata.org/ns/cargo#TransportMeans","https://onerecord.iata.org/ns/cargo#events","https://onerecord.iata.org/ns/cargo#LogisticsEvent"</v>
      </c>
      <c r="AR2144" t="str">
        <f t="shared" si="1050"/>
        <v/>
      </c>
      <c r="AT2144">
        <f>COUNTIF(View_full!G:G,L2144)</f>
        <v>1</v>
      </c>
      <c r="AU2144">
        <f>COUNTIF(View_full!H:H,L2144)+COUNTIF(View_full!I:I,N2144)</f>
        <v>1</v>
      </c>
      <c r="AV2144">
        <f>COUNTIFS(Property_Manual!$A$2:$A$1206,Raw!L2144,Property_Manual!$B$2:$B$1206,Raw!M2144,Property_Manual!$C$2:$C$1206,Raw!N2144,Property_Manual!$D$2:$D$1206,Raw!O2144,Property_Manual!$F$2:$F$1206,"x")</f>
        <v>0</v>
      </c>
      <c r="AW2144" t="str">
        <f t="shared" si="1051"/>
        <v>"Core","TransportMeans","events","Event","LogisticsEvent",9,"Transport means details","Events object","true","false","","https://onerecord.iata.org/ns/cargo#TransportMeans","https://onerecord.iata.org/ns/cargo#events","https://onerecord.iata.org/ns/cargo#LogisticsEvent"</v>
      </c>
      <c r="AX2144" t="str">
        <f t="shared" si="1052"/>
        <v/>
      </c>
      <c r="AY2144" t="str">
        <f t="shared" si="1053"/>
        <v/>
      </c>
    </row>
    <row r="2145" spans="1:51" x14ac:dyDescent="0.2">
      <c r="A2145" t="s">
        <v>1254</v>
      </c>
      <c r="B2145" t="s">
        <v>20</v>
      </c>
      <c r="C2145" t="s">
        <v>841</v>
      </c>
      <c r="D2145" t="s">
        <v>46</v>
      </c>
      <c r="F2145" t="s">
        <v>47</v>
      </c>
      <c r="G2145">
        <v>1</v>
      </c>
      <c r="I2145" t="s">
        <v>866</v>
      </c>
      <c r="J2145" t="s">
        <v>48</v>
      </c>
      <c r="L2145" t="str">
        <f t="shared" si="1023"/>
        <v>TransportMeans</v>
      </c>
      <c r="M2145" t="str">
        <f t="shared" si="1024"/>
        <v>skeletonIndicator</v>
      </c>
      <c r="N2145" t="str">
        <f t="shared" si="1025"/>
        <v>boolean</v>
      </c>
      <c r="O2145" t="str">
        <f t="shared" si="1026"/>
        <v/>
      </c>
      <c r="P2145" t="str">
        <f t="shared" si="1027"/>
        <v/>
      </c>
      <c r="Q2145" t="str">
        <f t="shared" si="1028"/>
        <v>Object</v>
      </c>
      <c r="R2145" t="str">
        <f t="shared" si="1029"/>
        <v>"Core"</v>
      </c>
      <c r="S2145" t="str">
        <f t="shared" si="1030"/>
        <v>"TransportMeans"</v>
      </c>
      <c r="T2145" t="str">
        <f t="shared" si="1031"/>
        <v>"skeletonIndicator"</v>
      </c>
      <c r="U2145" t="str">
        <f t="shared" si="1032"/>
        <v>""</v>
      </c>
      <c r="V2145" t="str">
        <f t="shared" si="1033"/>
        <v>"boolean"</v>
      </c>
      <c r="W2145">
        <f>IF($A2145="Implicit","",COUNTIFS($C$8:C2145,C2145,$A$8:A2145,"Explicit"))</f>
        <v>10</v>
      </c>
      <c r="X2145" t="str">
        <f t="shared" si="1034"/>
        <v>"Transport means details"</v>
      </c>
      <c r="Y2145" t="str">
        <f t="shared" si="1035"/>
        <v>"Indicator whether a logistics object is a skeleton object"</v>
      </c>
      <c r="Z2145" t="str">
        <f t="shared" si="1036"/>
        <v>"false"</v>
      </c>
      <c r="AA2145" t="str">
        <f t="shared" si="1037"/>
        <v>"false"</v>
      </c>
      <c r="AB2145" t="str">
        <f t="shared" si="1038"/>
        <v>""</v>
      </c>
      <c r="AC2145" t="str">
        <f t="shared" si="1039"/>
        <v>"https://onerecord.iata.org/ns/cargo#TransportMeans"</v>
      </c>
      <c r="AD2145" t="str">
        <f t="shared" si="1040"/>
        <v>"https://onerecord.iata.org/ns/cargo#skeletonIndicator"</v>
      </c>
      <c r="AE2145" t="str">
        <f t="shared" si="1041"/>
        <v>"http://www.w3.org/2001/XMLSchema#boolean"</v>
      </c>
      <c r="AF2145" t="str">
        <f t="shared" si="1042"/>
        <v>"Core","TransportMeans","skeletonIndicator","","boolean",10,"Transport means details","Indicator whether a logistics object is a skeleton object","false","false","","https://onerecord.iata.org/ns/cargo#TransportMeans","https://onerecord.iata.org/ns/cargo#skeletonIndicator","http://www.w3.org/2001/XMLSchema#boolean"</v>
      </c>
      <c r="AG2145" t="str">
        <f t="shared" si="1043"/>
        <v>"Core.TransportMeans"</v>
      </c>
      <c r="AH2145" t="str">
        <f t="shared" si="1044"/>
        <v>"skeletonIndicator"</v>
      </c>
      <c r="AI2145" t="str">
        <f t="shared" si="1045"/>
        <v>".boolean"</v>
      </c>
      <c r="AJ2145" t="str">
        <f t="shared" si="1046"/>
        <v>""</v>
      </c>
      <c r="AK2145" t="str">
        <f t="shared" si="1047"/>
        <v>"hasOne"</v>
      </c>
      <c r="AL2145" t="str">
        <f t="shared" si="1048"/>
        <v>"Core.TransportMeans","skeletonIndicator",".boolean","","hasOne"</v>
      </c>
      <c r="AN2145">
        <f>COUNTIF(View_conceptual!G:G,L2145)</f>
        <v>1</v>
      </c>
      <c r="AO2145">
        <f>COUNTIF(View_conceptual!H:H,L2145)+COUNTIF(View_conceptual!I:I,N2145)</f>
        <v>1</v>
      </c>
      <c r="AQ2145" t="str">
        <f t="shared" si="1049"/>
        <v>"Core","TransportMeans","skeletonIndicator","","boolean",10,"Transport means details","Indicator whether a logistics object is a skeleton object","false","false","","https://onerecord.iata.org/ns/cargo#TransportMeans","https://onerecord.iata.org/ns/cargo#skeletonIndicator","http://www.w3.org/2001/XMLSchema#boolean"</v>
      </c>
      <c r="AR2145" t="str">
        <f t="shared" si="1050"/>
        <v/>
      </c>
      <c r="AT2145">
        <f>COUNTIF(View_full!G:G,L2145)</f>
        <v>1</v>
      </c>
      <c r="AU2145">
        <f>COUNTIF(View_full!H:H,L2145)+COUNTIF(View_full!I:I,N2145)</f>
        <v>1</v>
      </c>
      <c r="AV2145">
        <f>COUNTIFS(Property_Manual!$A$2:$A$1206,Raw!L2145,Property_Manual!$B$2:$B$1206,Raw!M2145,Property_Manual!$C$2:$C$1206,Raw!N2145,Property_Manual!$D$2:$D$1206,Raw!O2145,Property_Manual!$F$2:$F$1206,"x")</f>
        <v>0</v>
      </c>
      <c r="AW2145" t="str">
        <f t="shared" si="1051"/>
        <v>"Core","TransportMeans","skeletonIndicator","","boolean",10,"Transport means details","Indicator whether a logistics object is a skeleton object","false","false","","https://onerecord.iata.org/ns/cargo#TransportMeans","https://onerecord.iata.org/ns/cargo#skeletonIndicator","http://www.w3.org/2001/XMLSchema#boolean"</v>
      </c>
      <c r="AX2145" t="str">
        <f t="shared" si="1052"/>
        <v/>
      </c>
      <c r="AY2145" t="str">
        <f t="shared" si="1053"/>
        <v/>
      </c>
    </row>
    <row r="2146" spans="1:51" x14ac:dyDescent="0.2">
      <c r="A2146" t="s">
        <v>1254</v>
      </c>
      <c r="B2146" t="s">
        <v>20</v>
      </c>
      <c r="C2146" t="s">
        <v>841</v>
      </c>
      <c r="D2146" t="s">
        <v>114</v>
      </c>
      <c r="E2146" t="s">
        <v>1196</v>
      </c>
      <c r="F2146" t="s">
        <v>115</v>
      </c>
      <c r="I2146" t="s">
        <v>866</v>
      </c>
      <c r="J2146" t="s">
        <v>116</v>
      </c>
      <c r="K2146" t="s">
        <v>1834</v>
      </c>
      <c r="L2146" t="str">
        <f t="shared" si="1023"/>
        <v>TransportMeans</v>
      </c>
      <c r="M2146" t="str">
        <f t="shared" si="1024"/>
        <v>involvedInActions</v>
      </c>
      <c r="N2146" t="str">
        <f t="shared" si="1025"/>
        <v>LogisticsAction</v>
      </c>
      <c r="O2146" t="str">
        <f t="shared" si="1026"/>
        <v/>
      </c>
      <c r="P2146" t="str">
        <f t="shared" si="1027"/>
        <v>Check|Composing|Loading|Storing</v>
      </c>
      <c r="Q2146" t="str">
        <f t="shared" si="1028"/>
        <v>Object</v>
      </c>
      <c r="R2146" t="str">
        <f t="shared" si="1029"/>
        <v>"Core"</v>
      </c>
      <c r="S2146" t="str">
        <f t="shared" si="1030"/>
        <v>"TransportMeans"</v>
      </c>
      <c r="T2146" t="str">
        <f t="shared" si="1031"/>
        <v>"involvedInActions"</v>
      </c>
      <c r="U2146" t="str">
        <f t="shared" si="1032"/>
        <v>"Abstract"</v>
      </c>
      <c r="V2146" t="str">
        <f t="shared" si="1033"/>
        <v>"LogisticsAction"</v>
      </c>
      <c r="W2146">
        <f>IF($A2146="Implicit","",COUNTIFS($C$8:C2146,C2146,$A$8:A2146,"Explicit"))</f>
        <v>11</v>
      </c>
      <c r="X2146" t="str">
        <f t="shared" si="1034"/>
        <v>"Transport means details"</v>
      </c>
      <c r="Y2146" t="str">
        <f t="shared" si="1035"/>
        <v>"References to the Actions the object is involved in"</v>
      </c>
      <c r="Z2146" t="str">
        <f t="shared" si="1036"/>
        <v>"true"</v>
      </c>
      <c r="AA2146" t="str">
        <f t="shared" si="1037"/>
        <v>"false"</v>
      </c>
      <c r="AB2146" t="str">
        <f t="shared" si="1038"/>
        <v>"Check|Composing|Loading|Storing"</v>
      </c>
      <c r="AC2146" t="str">
        <f t="shared" si="1039"/>
        <v>"https://onerecord.iata.org/ns/cargo#TransportMeans"</v>
      </c>
      <c r="AD2146" t="str">
        <f t="shared" si="1040"/>
        <v>"https://onerecord.iata.org/ns/cargo#involvedInActions"</v>
      </c>
      <c r="AE2146" t="str">
        <f t="shared" si="1041"/>
        <v>"https://onerecord.iata.org/ns/cargo#LogisticsAction"</v>
      </c>
      <c r="AF2146" t="str">
        <f t="shared" si="1042"/>
        <v>"Core","TransportMeans","involvedInActions","Abstract","LogisticsAction",11,"Transport means details","References to the Actions the object is involved in","true","false","Check|Composing|Loading|Storing","https://onerecord.iata.org/ns/cargo#TransportMeans","https://onerecord.iata.org/ns/cargo#involvedInActions","https://onerecord.iata.org/ns/cargo#LogisticsAction"</v>
      </c>
      <c r="AG2146" t="str">
        <f t="shared" si="1043"/>
        <v>"Core.TransportMeans"</v>
      </c>
      <c r="AH2146" t="str">
        <f t="shared" si="1044"/>
        <v>"involvedInActions"</v>
      </c>
      <c r="AI2146" t="str">
        <f t="shared" si="1045"/>
        <v>"Abstract.LogisticsAction"</v>
      </c>
      <c r="AJ2146" t="str">
        <f t="shared" si="1046"/>
        <v>""</v>
      </c>
      <c r="AK2146" t="str">
        <f t="shared" si="1047"/>
        <v>"hasMany"</v>
      </c>
      <c r="AL2146" t="str">
        <f t="shared" si="1048"/>
        <v>"Core.TransportMeans","involvedInActions","Abstract.LogisticsAction","","hasMany"</v>
      </c>
      <c r="AN2146">
        <f>COUNTIF(View_conceptual!G:G,L2146)</f>
        <v>1</v>
      </c>
      <c r="AO2146">
        <f>COUNTIF(View_conceptual!H:H,L2146)+COUNTIF(View_conceptual!I:I,N2146)</f>
        <v>1</v>
      </c>
      <c r="AQ2146" t="str">
        <f t="shared" si="1049"/>
        <v>"Core","TransportMeans","involvedInActions","Abstract","LogisticsAction",11,"Transport means details","References to the Actions the object is involved in","true","false","Check|Composing|Loading|Storing","https://onerecord.iata.org/ns/cargo#TransportMeans","https://onerecord.iata.org/ns/cargo#involvedInActions","https://onerecord.iata.org/ns/cargo#LogisticsAction"</v>
      </c>
      <c r="AR2146" t="str">
        <f t="shared" si="1050"/>
        <v/>
      </c>
      <c r="AT2146">
        <f>COUNTIF(View_full!G:G,L2146)</f>
        <v>1</v>
      </c>
      <c r="AU2146">
        <f>COUNTIF(View_full!H:H,L2146)+COUNTIF(View_full!I:I,N2146)</f>
        <v>1</v>
      </c>
      <c r="AV2146">
        <f>COUNTIFS(Property_Manual!$A$2:$A$1206,Raw!L2146,Property_Manual!$B$2:$B$1206,Raw!M2146,Property_Manual!$C$2:$C$1206,Raw!N2146,Property_Manual!$D$2:$D$1206,Raw!O2146,Property_Manual!$F$2:$F$1206,"x")</f>
        <v>0</v>
      </c>
      <c r="AW2146" t="str">
        <f t="shared" si="1051"/>
        <v>"Core","TransportMeans","involvedInActions","Abstract","LogisticsAction",11,"Transport means details","References to the Actions the object is involved in","true","false","Check|Composing|Loading|Storing","https://onerecord.iata.org/ns/cargo#TransportMeans","https://onerecord.iata.org/ns/cargo#involvedInActions","https://onerecord.iata.org/ns/cargo#LogisticsAction"</v>
      </c>
      <c r="AX2146" t="str">
        <f t="shared" si="1052"/>
        <v/>
      </c>
      <c r="AY2146" t="str">
        <f t="shared" si="1053"/>
        <v/>
      </c>
    </row>
    <row r="2147" spans="1:51" x14ac:dyDescent="0.2">
      <c r="A2147" t="s">
        <v>1254</v>
      </c>
      <c r="B2147" t="s">
        <v>20</v>
      </c>
      <c r="C2147" t="s">
        <v>841</v>
      </c>
      <c r="D2147" t="s">
        <v>876</v>
      </c>
      <c r="F2147" t="s">
        <v>6</v>
      </c>
      <c r="G2147">
        <v>1</v>
      </c>
      <c r="I2147" t="s">
        <v>866</v>
      </c>
      <c r="J2147" t="s">
        <v>877</v>
      </c>
      <c r="L2147" t="str">
        <f t="shared" si="1023"/>
        <v>TransportMeans</v>
      </c>
      <c r="M2147" t="str">
        <f t="shared" si="1024"/>
        <v>vehicleModel</v>
      </c>
      <c r="N2147" t="str">
        <f t="shared" si="1025"/>
        <v>string</v>
      </c>
      <c r="O2147" t="str">
        <f t="shared" si="1026"/>
        <v/>
      </c>
      <c r="P2147" t="str">
        <f t="shared" si="1027"/>
        <v/>
      </c>
      <c r="Q2147" t="str">
        <f t="shared" si="1028"/>
        <v>Object</v>
      </c>
      <c r="R2147" t="str">
        <f t="shared" si="1029"/>
        <v>"Core"</v>
      </c>
      <c r="S2147" t="str">
        <f t="shared" si="1030"/>
        <v>"TransportMeans"</v>
      </c>
      <c r="T2147" t="str">
        <f t="shared" si="1031"/>
        <v>"vehicleModel"</v>
      </c>
      <c r="U2147" t="str">
        <f t="shared" si="1032"/>
        <v>""</v>
      </c>
      <c r="V2147" t="str">
        <f t="shared" si="1033"/>
        <v>"string"</v>
      </c>
      <c r="W2147">
        <f>IF($A2147="Implicit","",COUNTIFS($C$8:C2147,C2147,$A$8:A2147,"Explicit"))</f>
        <v>12</v>
      </c>
      <c r="X2147" t="str">
        <f t="shared" si="1034"/>
        <v>"Transport means details"</v>
      </c>
      <c r="Y2147" t="str">
        <f t="shared" si="1035"/>
        <v>"Model or make of the vehicle (e.g. A33-3)"</v>
      </c>
      <c r="Z2147" t="str">
        <f t="shared" si="1036"/>
        <v>"false"</v>
      </c>
      <c r="AA2147" t="str">
        <f t="shared" si="1037"/>
        <v>"false"</v>
      </c>
      <c r="AB2147" t="str">
        <f t="shared" si="1038"/>
        <v>""</v>
      </c>
      <c r="AC2147" t="str">
        <f t="shared" si="1039"/>
        <v>"https://onerecord.iata.org/ns/cargo#TransportMeans"</v>
      </c>
      <c r="AD2147" t="str">
        <f t="shared" si="1040"/>
        <v>"https://onerecord.iata.org/ns/cargo#vehicleModel"</v>
      </c>
      <c r="AE2147" t="str">
        <f t="shared" si="1041"/>
        <v>"http://www.w3.org/2001/XMLSchema#string"</v>
      </c>
      <c r="AF2147" t="str">
        <f t="shared" si="1042"/>
        <v>"Core","TransportMeans","vehicleModel","","string",12,"Transport means details","Model or make of the vehicle (e.g. A33-3)","false","false","","https://onerecord.iata.org/ns/cargo#TransportMeans","https://onerecord.iata.org/ns/cargo#vehicleModel","http://www.w3.org/2001/XMLSchema#string"</v>
      </c>
      <c r="AG2147" t="str">
        <f t="shared" si="1043"/>
        <v>"Core.TransportMeans"</v>
      </c>
      <c r="AH2147" t="str">
        <f t="shared" si="1044"/>
        <v>"vehicleModel"</v>
      </c>
      <c r="AI2147" t="str">
        <f t="shared" si="1045"/>
        <v>".string"</v>
      </c>
      <c r="AJ2147" t="str">
        <f t="shared" si="1046"/>
        <v>""</v>
      </c>
      <c r="AK2147" t="str">
        <f t="shared" si="1047"/>
        <v>"hasOne"</v>
      </c>
      <c r="AL2147" t="str">
        <f t="shared" si="1048"/>
        <v>"Core.TransportMeans","vehicleModel",".string","","hasOne"</v>
      </c>
      <c r="AN2147">
        <f>COUNTIF(View_conceptual!G:G,L2147)</f>
        <v>1</v>
      </c>
      <c r="AO2147">
        <f>COUNTIF(View_conceptual!H:H,L2147)+COUNTIF(View_conceptual!I:I,N2147)</f>
        <v>1</v>
      </c>
      <c r="AQ2147" t="str">
        <f t="shared" si="1049"/>
        <v>"Core","TransportMeans","vehicleModel","","string",12,"Transport means details","Model or make of the vehicle (e.g. A33-3)","false","false","","https://onerecord.iata.org/ns/cargo#TransportMeans","https://onerecord.iata.org/ns/cargo#vehicleModel","http://www.w3.org/2001/XMLSchema#string"</v>
      </c>
      <c r="AR2147" t="str">
        <f t="shared" si="1050"/>
        <v/>
      </c>
      <c r="AT2147">
        <f>COUNTIF(View_full!G:G,L2147)</f>
        <v>1</v>
      </c>
      <c r="AU2147">
        <f>COUNTIF(View_full!H:H,L2147)+COUNTIF(View_full!I:I,N2147)</f>
        <v>1</v>
      </c>
      <c r="AV2147">
        <f>COUNTIFS(Property_Manual!$A$2:$A$1206,Raw!L2147,Property_Manual!$B$2:$B$1206,Raw!M2147,Property_Manual!$C$2:$C$1206,Raw!N2147,Property_Manual!$D$2:$D$1206,Raw!O2147,Property_Manual!$F$2:$F$1206,"x")</f>
        <v>0</v>
      </c>
      <c r="AW2147" t="str">
        <f t="shared" si="1051"/>
        <v>"Core","TransportMeans","vehicleModel","","string",12,"Transport means details","Model or make of the vehicle (e.g. A33-3)","false","false","","https://onerecord.iata.org/ns/cargo#TransportMeans","https://onerecord.iata.org/ns/cargo#vehicleModel","http://www.w3.org/2001/XMLSchema#string"</v>
      </c>
      <c r="AX2147" t="str">
        <f t="shared" si="1052"/>
        <v/>
      </c>
      <c r="AY2147" t="str">
        <f t="shared" si="1053"/>
        <v/>
      </c>
    </row>
    <row r="2148" spans="1:51" x14ac:dyDescent="0.2">
      <c r="A2148" t="s">
        <v>1254</v>
      </c>
      <c r="B2148" t="s">
        <v>20</v>
      </c>
      <c r="C2148" t="s">
        <v>841</v>
      </c>
      <c r="D2148" t="s">
        <v>878</v>
      </c>
      <c r="F2148" t="s">
        <v>6</v>
      </c>
      <c r="G2148">
        <v>1</v>
      </c>
      <c r="I2148" t="s">
        <v>866</v>
      </c>
      <c r="J2148" t="s">
        <v>879</v>
      </c>
      <c r="L2148" t="str">
        <f t="shared" si="1023"/>
        <v>TransportMeans</v>
      </c>
      <c r="M2148" t="str">
        <f t="shared" si="1024"/>
        <v>vehicleRegistration</v>
      </c>
      <c r="N2148" t="str">
        <f t="shared" si="1025"/>
        <v>string</v>
      </c>
      <c r="O2148" t="str">
        <f t="shared" si="1026"/>
        <v/>
      </c>
      <c r="P2148" t="str">
        <f t="shared" si="1027"/>
        <v/>
      </c>
      <c r="Q2148" t="str">
        <f t="shared" si="1028"/>
        <v>Object</v>
      </c>
      <c r="R2148" t="str">
        <f t="shared" si="1029"/>
        <v>"Core"</v>
      </c>
      <c r="S2148" t="str">
        <f t="shared" si="1030"/>
        <v>"TransportMeans"</v>
      </c>
      <c r="T2148" t="str">
        <f t="shared" si="1031"/>
        <v>"vehicleRegistration"</v>
      </c>
      <c r="U2148" t="str">
        <f t="shared" si="1032"/>
        <v>""</v>
      </c>
      <c r="V2148" t="str">
        <f t="shared" si="1033"/>
        <v>"string"</v>
      </c>
      <c r="W2148">
        <f>IF($A2148="Implicit","",COUNTIFS($C$8:C2148,C2148,$A$8:A2148,"Explicit"))</f>
        <v>13</v>
      </c>
      <c r="X2148" t="str">
        <f t="shared" si="1034"/>
        <v>"Transport means details"</v>
      </c>
      <c r="Y2148" t="str">
        <f t="shared" si="1035"/>
        <v>"Vehicle identification - e.g. aircraft registration number"</v>
      </c>
      <c r="Z2148" t="str">
        <f t="shared" si="1036"/>
        <v>"false"</v>
      </c>
      <c r="AA2148" t="str">
        <f t="shared" si="1037"/>
        <v>"false"</v>
      </c>
      <c r="AB2148" t="str">
        <f t="shared" si="1038"/>
        <v>""</v>
      </c>
      <c r="AC2148" t="str">
        <f t="shared" si="1039"/>
        <v>"https://onerecord.iata.org/ns/cargo#TransportMeans"</v>
      </c>
      <c r="AD2148" t="str">
        <f t="shared" si="1040"/>
        <v>"https://onerecord.iata.org/ns/cargo#vehicleRegistration"</v>
      </c>
      <c r="AE2148" t="str">
        <f t="shared" si="1041"/>
        <v>"http://www.w3.org/2001/XMLSchema#string"</v>
      </c>
      <c r="AF2148" t="str">
        <f t="shared" si="1042"/>
        <v>"Core","TransportMeans","vehicleRegistration","","string",13,"Transport means details","Vehicle identification - e.g. aircraft registration number","false","false","","https://onerecord.iata.org/ns/cargo#TransportMeans","https://onerecord.iata.org/ns/cargo#vehicleRegistration","http://www.w3.org/2001/XMLSchema#string"</v>
      </c>
      <c r="AG2148" t="str">
        <f t="shared" si="1043"/>
        <v>"Core.TransportMeans"</v>
      </c>
      <c r="AH2148" t="str">
        <f t="shared" si="1044"/>
        <v>"vehicleRegistration"</v>
      </c>
      <c r="AI2148" t="str">
        <f t="shared" si="1045"/>
        <v>".string"</v>
      </c>
      <c r="AJ2148" t="str">
        <f t="shared" si="1046"/>
        <v>""</v>
      </c>
      <c r="AK2148" t="str">
        <f t="shared" si="1047"/>
        <v>"hasOne"</v>
      </c>
      <c r="AL2148" t="str">
        <f t="shared" si="1048"/>
        <v>"Core.TransportMeans","vehicleRegistration",".string","","hasOne"</v>
      </c>
      <c r="AN2148">
        <f>COUNTIF(View_conceptual!G:G,L2148)</f>
        <v>1</v>
      </c>
      <c r="AO2148">
        <f>COUNTIF(View_conceptual!H:H,L2148)+COUNTIF(View_conceptual!I:I,N2148)</f>
        <v>1</v>
      </c>
      <c r="AQ2148" t="str">
        <f t="shared" si="1049"/>
        <v>"Core","TransportMeans","vehicleRegistration","","string",13,"Transport means details","Vehicle identification - e.g. aircraft registration number","false","false","","https://onerecord.iata.org/ns/cargo#TransportMeans","https://onerecord.iata.org/ns/cargo#vehicleRegistration","http://www.w3.org/2001/XMLSchema#string"</v>
      </c>
      <c r="AR2148" t="str">
        <f t="shared" si="1050"/>
        <v/>
      </c>
      <c r="AT2148">
        <f>COUNTIF(View_full!G:G,L2148)</f>
        <v>1</v>
      </c>
      <c r="AU2148">
        <f>COUNTIF(View_full!H:H,L2148)+COUNTIF(View_full!I:I,N2148)</f>
        <v>1</v>
      </c>
      <c r="AV2148">
        <f>COUNTIFS(Property_Manual!$A$2:$A$1206,Raw!L2148,Property_Manual!$B$2:$B$1206,Raw!M2148,Property_Manual!$C$2:$C$1206,Raw!N2148,Property_Manual!$D$2:$D$1206,Raw!O2148,Property_Manual!$F$2:$F$1206,"x")</f>
        <v>0</v>
      </c>
      <c r="AW2148" t="str">
        <f t="shared" si="1051"/>
        <v>"Core","TransportMeans","vehicleRegistration","","string",13,"Transport means details","Vehicle identification - e.g. aircraft registration number","false","false","","https://onerecord.iata.org/ns/cargo#TransportMeans","https://onerecord.iata.org/ns/cargo#vehicleRegistration","http://www.w3.org/2001/XMLSchema#string"</v>
      </c>
      <c r="AX2148" t="str">
        <f t="shared" si="1052"/>
        <v/>
      </c>
      <c r="AY2148" t="str">
        <f t="shared" si="1053"/>
        <v/>
      </c>
    </row>
    <row r="2149" spans="1:51" x14ac:dyDescent="0.2">
      <c r="A2149" t="s">
        <v>1254</v>
      </c>
      <c r="B2149" t="s">
        <v>20</v>
      </c>
      <c r="C2149" t="s">
        <v>841</v>
      </c>
      <c r="D2149" t="s">
        <v>880</v>
      </c>
      <c r="F2149" t="s">
        <v>6</v>
      </c>
      <c r="G2149">
        <v>1</v>
      </c>
      <c r="I2149" t="s">
        <v>866</v>
      </c>
      <c r="J2149" t="s">
        <v>881</v>
      </c>
      <c r="L2149" t="str">
        <f t="shared" si="1023"/>
        <v>TransportMeans</v>
      </c>
      <c r="M2149" t="str">
        <f t="shared" si="1024"/>
        <v>vehicleSize</v>
      </c>
      <c r="N2149" t="str">
        <f t="shared" si="1025"/>
        <v>string</v>
      </c>
      <c r="O2149" t="str">
        <f t="shared" si="1026"/>
        <v/>
      </c>
      <c r="P2149" t="str">
        <f t="shared" si="1027"/>
        <v/>
      </c>
      <c r="Q2149" t="str">
        <f t="shared" si="1028"/>
        <v>Object</v>
      </c>
      <c r="R2149" t="str">
        <f t="shared" si="1029"/>
        <v>"Core"</v>
      </c>
      <c r="S2149" t="str">
        <f t="shared" si="1030"/>
        <v>"TransportMeans"</v>
      </c>
      <c r="T2149" t="str">
        <f t="shared" si="1031"/>
        <v>"vehicleSize"</v>
      </c>
      <c r="U2149" t="str">
        <f t="shared" si="1032"/>
        <v>""</v>
      </c>
      <c r="V2149" t="str">
        <f t="shared" si="1033"/>
        <v>"string"</v>
      </c>
      <c r="W2149">
        <f>IF($A2149="Implicit","",COUNTIFS($C$8:C2149,C2149,$A$8:A2149,"Explicit"))</f>
        <v>14</v>
      </c>
      <c r="X2149" t="str">
        <f t="shared" si="1034"/>
        <v>"Transport means details"</v>
      </c>
      <c r="Y2149" t="str">
        <f t="shared" si="1035"/>
        <v>"Size of the vehicle - free text"</v>
      </c>
      <c r="Z2149" t="str">
        <f t="shared" si="1036"/>
        <v>"false"</v>
      </c>
      <c r="AA2149" t="str">
        <f t="shared" si="1037"/>
        <v>"false"</v>
      </c>
      <c r="AB2149" t="str">
        <f t="shared" si="1038"/>
        <v>""</v>
      </c>
      <c r="AC2149" t="str">
        <f t="shared" si="1039"/>
        <v>"https://onerecord.iata.org/ns/cargo#TransportMeans"</v>
      </c>
      <c r="AD2149" t="str">
        <f t="shared" si="1040"/>
        <v>"https://onerecord.iata.org/ns/cargo#vehicleSize"</v>
      </c>
      <c r="AE2149" t="str">
        <f t="shared" si="1041"/>
        <v>"http://www.w3.org/2001/XMLSchema#string"</v>
      </c>
      <c r="AF2149" t="str">
        <f t="shared" si="1042"/>
        <v>"Core","TransportMeans","vehicleSize","","string",14,"Transport means details","Size of the vehicle - free text","false","false","","https://onerecord.iata.org/ns/cargo#TransportMeans","https://onerecord.iata.org/ns/cargo#vehicleSize","http://www.w3.org/2001/XMLSchema#string"</v>
      </c>
      <c r="AG2149" t="str">
        <f t="shared" si="1043"/>
        <v>"Core.TransportMeans"</v>
      </c>
      <c r="AH2149" t="str">
        <f t="shared" si="1044"/>
        <v>"vehicleSize"</v>
      </c>
      <c r="AI2149" t="str">
        <f t="shared" si="1045"/>
        <v>".string"</v>
      </c>
      <c r="AJ2149" t="str">
        <f t="shared" si="1046"/>
        <v>""</v>
      </c>
      <c r="AK2149" t="str">
        <f t="shared" si="1047"/>
        <v>"hasOne"</v>
      </c>
      <c r="AL2149" t="str">
        <f t="shared" si="1048"/>
        <v>"Core.TransportMeans","vehicleSize",".string","","hasOne"</v>
      </c>
      <c r="AN2149">
        <f>COUNTIF(View_conceptual!G:G,L2149)</f>
        <v>1</v>
      </c>
      <c r="AO2149">
        <f>COUNTIF(View_conceptual!H:H,L2149)+COUNTIF(View_conceptual!I:I,N2149)</f>
        <v>1</v>
      </c>
      <c r="AQ2149" t="str">
        <f t="shared" si="1049"/>
        <v>"Core","TransportMeans","vehicleSize","","string",14,"Transport means details","Size of the vehicle - free text","false","false","","https://onerecord.iata.org/ns/cargo#TransportMeans","https://onerecord.iata.org/ns/cargo#vehicleSize","http://www.w3.org/2001/XMLSchema#string"</v>
      </c>
      <c r="AR2149" t="str">
        <f t="shared" si="1050"/>
        <v/>
      </c>
      <c r="AT2149">
        <f>COUNTIF(View_full!G:G,L2149)</f>
        <v>1</v>
      </c>
      <c r="AU2149">
        <f>COUNTIF(View_full!H:H,L2149)+COUNTIF(View_full!I:I,N2149)</f>
        <v>1</v>
      </c>
      <c r="AV2149">
        <f>COUNTIFS(Property_Manual!$A$2:$A$1206,Raw!L2149,Property_Manual!$B$2:$B$1206,Raw!M2149,Property_Manual!$C$2:$C$1206,Raw!N2149,Property_Manual!$D$2:$D$1206,Raw!O2149,Property_Manual!$F$2:$F$1206,"x")</f>
        <v>0</v>
      </c>
      <c r="AW2149" t="str">
        <f t="shared" si="1051"/>
        <v>"Core","TransportMeans","vehicleSize","","string",14,"Transport means details","Size of the vehicle - free text","false","false","","https://onerecord.iata.org/ns/cargo#TransportMeans","https://onerecord.iata.org/ns/cargo#vehicleSize","http://www.w3.org/2001/XMLSchema#string"</v>
      </c>
      <c r="AX2149" t="str">
        <f t="shared" si="1052"/>
        <v/>
      </c>
      <c r="AY2149" t="str">
        <f t="shared" si="1053"/>
        <v/>
      </c>
    </row>
    <row r="2150" spans="1:51" x14ac:dyDescent="0.2">
      <c r="A2150" t="s">
        <v>1255</v>
      </c>
      <c r="B2150" t="s">
        <v>20</v>
      </c>
      <c r="C2150" t="s">
        <v>841</v>
      </c>
      <c r="D2150" t="s">
        <v>40</v>
      </c>
      <c r="E2150" t="s">
        <v>1212</v>
      </c>
      <c r="F2150" t="s">
        <v>41</v>
      </c>
      <c r="I2150" t="s">
        <v>866</v>
      </c>
      <c r="J2150" t="s">
        <v>42</v>
      </c>
      <c r="L2150" t="str">
        <f t="shared" si="1023"/>
        <v>TransportMeans</v>
      </c>
      <c r="M2150" t="str">
        <f t="shared" si="1024"/>
        <v>events</v>
      </c>
      <c r="N2150" t="str">
        <f t="shared" si="1025"/>
        <v>LogisticsEvent</v>
      </c>
      <c r="O2150" t="str">
        <f t="shared" si="1026"/>
        <v/>
      </c>
      <c r="P2150" t="str">
        <f t="shared" si="1027"/>
        <v/>
      </c>
      <c r="Q2150" t="str">
        <f t="shared" si="1028"/>
        <v>Object</v>
      </c>
      <c r="R2150" t="str">
        <f t="shared" si="1029"/>
        <v/>
      </c>
      <c r="S2150" t="str">
        <f t="shared" si="1030"/>
        <v/>
      </c>
      <c r="T2150" t="str">
        <f t="shared" si="1031"/>
        <v/>
      </c>
      <c r="U2150" t="str">
        <f t="shared" si="1032"/>
        <v/>
      </c>
      <c r="V2150" t="str">
        <f t="shared" si="1033"/>
        <v/>
      </c>
      <c r="W2150" t="str">
        <f>IF($A2150="Implicit","",COUNTIFS($C$8:C2150,C2150,$A$8:A2150,"Explicit"))</f>
        <v/>
      </c>
      <c r="X2150" t="str">
        <f t="shared" si="1034"/>
        <v/>
      </c>
      <c r="Y2150" t="str">
        <f t="shared" si="1035"/>
        <v/>
      </c>
      <c r="Z2150" t="str">
        <f t="shared" si="1036"/>
        <v/>
      </c>
      <c r="AA2150" t="str">
        <f t="shared" si="1037"/>
        <v/>
      </c>
      <c r="AB2150" t="str">
        <f t="shared" si="1038"/>
        <v/>
      </c>
      <c r="AC2150" t="str">
        <f t="shared" si="1039"/>
        <v/>
      </c>
      <c r="AD2150" t="str">
        <f t="shared" si="1040"/>
        <v/>
      </c>
      <c r="AE2150" t="str">
        <f t="shared" si="1041"/>
        <v/>
      </c>
      <c r="AF2150" t="str">
        <f t="shared" si="1042"/>
        <v/>
      </c>
      <c r="AG2150" t="str">
        <f t="shared" si="1043"/>
        <v>"Core.TransportMeans"</v>
      </c>
      <c r="AH2150" t="str">
        <f t="shared" si="1044"/>
        <v>"events"</v>
      </c>
      <c r="AI2150" t="str">
        <f t="shared" si="1045"/>
        <v>"Event.LogisticsEvent"</v>
      </c>
      <c r="AJ2150" t="str">
        <f t="shared" si="1046"/>
        <v>""</v>
      </c>
      <c r="AK2150" t="str">
        <f t="shared" si="1047"/>
        <v>"hasMany"</v>
      </c>
      <c r="AL2150" t="str">
        <f t="shared" si="1048"/>
        <v>"Core.TransportMeans","events","Event.LogisticsEvent","","hasMany"</v>
      </c>
      <c r="AN2150">
        <f>COUNTIF(View_conceptual!G:G,L2150)</f>
        <v>1</v>
      </c>
      <c r="AO2150">
        <f>COUNTIF(View_conceptual!H:H,L2150)+COUNTIF(View_conceptual!I:I,N2150)</f>
        <v>1</v>
      </c>
      <c r="AQ2150" t="str">
        <f t="shared" si="1049"/>
        <v/>
      </c>
      <c r="AR2150" t="str">
        <f t="shared" si="1050"/>
        <v/>
      </c>
      <c r="AT2150">
        <f>COUNTIF(View_full!G:G,L2150)</f>
        <v>1</v>
      </c>
      <c r="AU2150">
        <f>COUNTIF(View_full!H:H,L2150)+COUNTIF(View_full!I:I,N2150)</f>
        <v>1</v>
      </c>
      <c r="AV2150">
        <f>COUNTIFS(Property_Manual!$A$2:$A$1206,Raw!L2150,Property_Manual!$B$2:$B$1206,Raw!M2150,Property_Manual!$C$2:$C$1206,Raw!N2150,Property_Manual!$D$2:$D$1206,Raw!O2150,Property_Manual!$F$2:$F$1206,"x")</f>
        <v>0</v>
      </c>
      <c r="AW2150" t="str">
        <f t="shared" si="1051"/>
        <v/>
      </c>
      <c r="AX2150" t="str">
        <f t="shared" si="1052"/>
        <v/>
      </c>
      <c r="AY2150" t="str">
        <f t="shared" si="1053"/>
        <v/>
      </c>
    </row>
    <row r="2151" spans="1:51" x14ac:dyDescent="0.2">
      <c r="A2151" t="s">
        <v>1255</v>
      </c>
      <c r="B2151" t="s">
        <v>20</v>
      </c>
      <c r="C2151" t="s">
        <v>841</v>
      </c>
      <c r="D2151" t="s">
        <v>114</v>
      </c>
      <c r="E2151" t="s">
        <v>1209</v>
      </c>
      <c r="F2151" t="s">
        <v>23</v>
      </c>
      <c r="I2151" t="s">
        <v>866</v>
      </c>
      <c r="J2151" t="s">
        <v>116</v>
      </c>
      <c r="L2151" t="str">
        <f t="shared" si="1023"/>
        <v>TransportMeans</v>
      </c>
      <c r="M2151" t="str">
        <f t="shared" si="1024"/>
        <v>involvedInActions</v>
      </c>
      <c r="N2151" t="str">
        <f t="shared" si="1025"/>
        <v>Check</v>
      </c>
      <c r="O2151" t="str">
        <f t="shared" si="1026"/>
        <v/>
      </c>
      <c r="P2151" t="str">
        <f t="shared" si="1027"/>
        <v/>
      </c>
      <c r="Q2151" t="str">
        <f t="shared" si="1028"/>
        <v>Object</v>
      </c>
      <c r="R2151" t="str">
        <f t="shared" si="1029"/>
        <v/>
      </c>
      <c r="S2151" t="str">
        <f t="shared" si="1030"/>
        <v/>
      </c>
      <c r="T2151" t="str">
        <f t="shared" si="1031"/>
        <v/>
      </c>
      <c r="U2151" t="str">
        <f t="shared" si="1032"/>
        <v/>
      </c>
      <c r="V2151" t="str">
        <f t="shared" si="1033"/>
        <v/>
      </c>
      <c r="W2151" t="str">
        <f>IF($A2151="Implicit","",COUNTIFS($C$8:C2151,C2151,$A$8:A2151,"Explicit"))</f>
        <v/>
      </c>
      <c r="X2151" t="str">
        <f t="shared" si="1034"/>
        <v/>
      </c>
      <c r="Y2151" t="str">
        <f t="shared" si="1035"/>
        <v/>
      </c>
      <c r="Z2151" t="str">
        <f t="shared" si="1036"/>
        <v/>
      </c>
      <c r="AA2151" t="str">
        <f t="shared" si="1037"/>
        <v/>
      </c>
      <c r="AB2151" t="str">
        <f t="shared" si="1038"/>
        <v/>
      </c>
      <c r="AC2151" t="str">
        <f t="shared" si="1039"/>
        <v/>
      </c>
      <c r="AD2151" t="str">
        <f t="shared" si="1040"/>
        <v/>
      </c>
      <c r="AE2151" t="str">
        <f t="shared" si="1041"/>
        <v/>
      </c>
      <c r="AF2151" t="str">
        <f t="shared" si="1042"/>
        <v/>
      </c>
      <c r="AG2151" t="str">
        <f t="shared" si="1043"/>
        <v>"Core.TransportMeans"</v>
      </c>
      <c r="AH2151" t="str">
        <f t="shared" si="1044"/>
        <v>"involvedInActions"</v>
      </c>
      <c r="AI2151" t="str">
        <f t="shared" si="1045"/>
        <v>"Action.Check"</v>
      </c>
      <c r="AJ2151" t="str">
        <f t="shared" si="1046"/>
        <v>""</v>
      </c>
      <c r="AK2151" t="str">
        <f t="shared" si="1047"/>
        <v>"hasMany"</v>
      </c>
      <c r="AL2151" t="str">
        <f t="shared" si="1048"/>
        <v>"Core.TransportMeans","involvedInActions","Action.Check","","hasMany"</v>
      </c>
      <c r="AN2151">
        <f>COUNTIF(View_conceptual!G:G,L2151)</f>
        <v>1</v>
      </c>
      <c r="AO2151">
        <f>COUNTIF(View_conceptual!H:H,L2151)+COUNTIF(View_conceptual!I:I,N2151)</f>
        <v>1</v>
      </c>
      <c r="AQ2151" t="str">
        <f t="shared" si="1049"/>
        <v/>
      </c>
      <c r="AR2151" t="str">
        <f t="shared" si="1050"/>
        <v/>
      </c>
      <c r="AT2151">
        <f>COUNTIF(View_full!G:G,L2151)</f>
        <v>1</v>
      </c>
      <c r="AU2151">
        <f>COUNTIF(View_full!H:H,L2151)+COUNTIF(View_full!I:I,N2151)</f>
        <v>1</v>
      </c>
      <c r="AV2151">
        <f>COUNTIFS(Property_Manual!$A$2:$A$1206,Raw!L2151,Property_Manual!$B$2:$B$1206,Raw!M2151,Property_Manual!$C$2:$C$1206,Raw!N2151,Property_Manual!$D$2:$D$1206,Raw!O2151,Property_Manual!$F$2:$F$1206,"x")</f>
        <v>0</v>
      </c>
      <c r="AW2151" t="str">
        <f t="shared" si="1051"/>
        <v/>
      </c>
      <c r="AX2151" t="str">
        <f t="shared" si="1052"/>
        <v/>
      </c>
      <c r="AY2151" t="str">
        <f t="shared" si="1053"/>
        <v/>
      </c>
    </row>
    <row r="2152" spans="1:51" x14ac:dyDescent="0.2">
      <c r="A2152" t="s">
        <v>1255</v>
      </c>
      <c r="B2152" t="s">
        <v>20</v>
      </c>
      <c r="C2152" t="s">
        <v>841</v>
      </c>
      <c r="D2152" t="s">
        <v>114</v>
      </c>
      <c r="E2152" t="s">
        <v>1209</v>
      </c>
      <c r="F2152" t="s">
        <v>439</v>
      </c>
      <c r="I2152" t="s">
        <v>866</v>
      </c>
      <c r="J2152" t="s">
        <v>116</v>
      </c>
      <c r="L2152" t="str">
        <f t="shared" si="1023"/>
        <v>TransportMeans</v>
      </c>
      <c r="M2152" t="str">
        <f t="shared" si="1024"/>
        <v>involvedInActions</v>
      </c>
      <c r="N2152" t="str">
        <f t="shared" si="1025"/>
        <v>Composing</v>
      </c>
      <c r="O2152" t="str">
        <f t="shared" si="1026"/>
        <v/>
      </c>
      <c r="P2152" t="str">
        <f t="shared" si="1027"/>
        <v/>
      </c>
      <c r="Q2152" t="str">
        <f t="shared" si="1028"/>
        <v>Object</v>
      </c>
      <c r="R2152" t="str">
        <f t="shared" si="1029"/>
        <v/>
      </c>
      <c r="S2152" t="str">
        <f t="shared" si="1030"/>
        <v/>
      </c>
      <c r="T2152" t="str">
        <f t="shared" si="1031"/>
        <v/>
      </c>
      <c r="U2152" t="str">
        <f t="shared" si="1032"/>
        <v/>
      </c>
      <c r="V2152" t="str">
        <f t="shared" si="1033"/>
        <v/>
      </c>
      <c r="W2152" t="str">
        <f>IF($A2152="Implicit","",COUNTIFS($C$8:C2152,C2152,$A$8:A2152,"Explicit"))</f>
        <v/>
      </c>
      <c r="X2152" t="str">
        <f t="shared" si="1034"/>
        <v/>
      </c>
      <c r="Y2152" t="str">
        <f t="shared" si="1035"/>
        <v/>
      </c>
      <c r="Z2152" t="str">
        <f t="shared" si="1036"/>
        <v/>
      </c>
      <c r="AA2152" t="str">
        <f t="shared" si="1037"/>
        <v/>
      </c>
      <c r="AB2152" t="str">
        <f t="shared" si="1038"/>
        <v/>
      </c>
      <c r="AC2152" t="str">
        <f t="shared" si="1039"/>
        <v/>
      </c>
      <c r="AD2152" t="str">
        <f t="shared" si="1040"/>
        <v/>
      </c>
      <c r="AE2152" t="str">
        <f t="shared" si="1041"/>
        <v/>
      </c>
      <c r="AF2152" t="str">
        <f t="shared" si="1042"/>
        <v/>
      </c>
      <c r="AG2152" t="str">
        <f t="shared" si="1043"/>
        <v>"Core.TransportMeans"</v>
      </c>
      <c r="AH2152" t="str">
        <f t="shared" si="1044"/>
        <v>"involvedInActions"</v>
      </c>
      <c r="AI2152" t="str">
        <f t="shared" si="1045"/>
        <v>"Action.Composing"</v>
      </c>
      <c r="AJ2152" t="str">
        <f t="shared" si="1046"/>
        <v>""</v>
      </c>
      <c r="AK2152" t="str">
        <f t="shared" si="1047"/>
        <v>"hasMany"</v>
      </c>
      <c r="AL2152" t="str">
        <f t="shared" si="1048"/>
        <v>"Core.TransportMeans","involvedInActions","Action.Composing","","hasMany"</v>
      </c>
      <c r="AN2152">
        <f>COUNTIF(View_conceptual!G:G,L2152)</f>
        <v>1</v>
      </c>
      <c r="AO2152">
        <f>COUNTIF(View_conceptual!H:H,L2152)+COUNTIF(View_conceptual!I:I,N2152)</f>
        <v>2</v>
      </c>
      <c r="AQ2152" t="str">
        <f t="shared" si="1049"/>
        <v/>
      </c>
      <c r="AR2152" t="str">
        <f t="shared" si="1050"/>
        <v>"Core.TransportMeans","involvedInActions","Action.Composing","","hasMany"</v>
      </c>
      <c r="AT2152">
        <f>COUNTIF(View_full!G:G,L2152)</f>
        <v>1</v>
      </c>
      <c r="AU2152">
        <f>COUNTIF(View_full!H:H,L2152)+COUNTIF(View_full!I:I,N2152)</f>
        <v>2</v>
      </c>
      <c r="AV2152">
        <f>COUNTIFS(Property_Manual!$A$2:$A$1206,Raw!L2152,Property_Manual!$B$2:$B$1206,Raw!M2152,Property_Manual!$C$2:$C$1206,Raw!N2152,Property_Manual!$D$2:$D$1206,Raw!O2152,Property_Manual!$F$2:$F$1206,"x")</f>
        <v>0</v>
      </c>
      <c r="AW2152" t="str">
        <f t="shared" si="1051"/>
        <v/>
      </c>
      <c r="AX2152" t="str">
        <f t="shared" si="1052"/>
        <v>"Core.TransportMeans","involvedInActions","Action.Composing","","hasMany"</v>
      </c>
      <c r="AY2152" t="str">
        <f t="shared" si="1053"/>
        <v/>
      </c>
    </row>
    <row r="2153" spans="1:51" x14ac:dyDescent="0.2">
      <c r="A2153" t="s">
        <v>1255</v>
      </c>
      <c r="B2153" t="s">
        <v>20</v>
      </c>
      <c r="C2153" t="s">
        <v>841</v>
      </c>
      <c r="D2153" t="s">
        <v>114</v>
      </c>
      <c r="E2153" t="s">
        <v>1196</v>
      </c>
      <c r="F2153" t="s">
        <v>115</v>
      </c>
      <c r="I2153" t="s">
        <v>866</v>
      </c>
      <c r="J2153" t="s">
        <v>116</v>
      </c>
      <c r="K2153" t="s">
        <v>1834</v>
      </c>
      <c r="L2153" t="str">
        <f t="shared" si="1023"/>
        <v>TransportMeans</v>
      </c>
      <c r="M2153" t="str">
        <f t="shared" si="1024"/>
        <v>involvedInActions</v>
      </c>
      <c r="N2153" t="str">
        <f t="shared" si="1025"/>
        <v>LogisticsAction</v>
      </c>
      <c r="O2153" t="str">
        <f t="shared" si="1026"/>
        <v/>
      </c>
      <c r="P2153" t="str">
        <f t="shared" si="1027"/>
        <v>Check|Composing|Loading|Storing</v>
      </c>
      <c r="Q2153" t="str">
        <f t="shared" si="1028"/>
        <v>Object</v>
      </c>
      <c r="R2153" t="str">
        <f t="shared" si="1029"/>
        <v/>
      </c>
      <c r="S2153" t="str">
        <f t="shared" si="1030"/>
        <v/>
      </c>
      <c r="T2153" t="str">
        <f t="shared" si="1031"/>
        <v/>
      </c>
      <c r="U2153" t="str">
        <f t="shared" si="1032"/>
        <v/>
      </c>
      <c r="V2153" t="str">
        <f t="shared" si="1033"/>
        <v/>
      </c>
      <c r="W2153" t="str">
        <f>IF($A2153="Implicit","",COUNTIFS($C$8:C2153,C2153,$A$8:A2153,"Explicit"))</f>
        <v/>
      </c>
      <c r="X2153" t="str">
        <f t="shared" si="1034"/>
        <v/>
      </c>
      <c r="Y2153" t="str">
        <f t="shared" si="1035"/>
        <v/>
      </c>
      <c r="Z2153" t="str">
        <f t="shared" si="1036"/>
        <v/>
      </c>
      <c r="AA2153" t="str">
        <f t="shared" si="1037"/>
        <v/>
      </c>
      <c r="AB2153" t="str">
        <f t="shared" si="1038"/>
        <v/>
      </c>
      <c r="AC2153" t="str">
        <f t="shared" si="1039"/>
        <v/>
      </c>
      <c r="AD2153" t="str">
        <f t="shared" si="1040"/>
        <v/>
      </c>
      <c r="AE2153" t="str">
        <f t="shared" si="1041"/>
        <v/>
      </c>
      <c r="AF2153" t="str">
        <f t="shared" si="1042"/>
        <v/>
      </c>
      <c r="AG2153" t="str">
        <f t="shared" si="1043"/>
        <v>"Core.TransportMeans"</v>
      </c>
      <c r="AH2153" t="str">
        <f t="shared" si="1044"/>
        <v>"involvedInActions"</v>
      </c>
      <c r="AI2153" t="str">
        <f t="shared" si="1045"/>
        <v>"Abstract.LogisticsAction"</v>
      </c>
      <c r="AJ2153" t="str">
        <f t="shared" si="1046"/>
        <v>""</v>
      </c>
      <c r="AK2153" t="str">
        <f t="shared" si="1047"/>
        <v>"hasMany"</v>
      </c>
      <c r="AL2153" t="str">
        <f t="shared" si="1048"/>
        <v>"Core.TransportMeans","involvedInActions","Abstract.LogisticsAction","","hasMany"</v>
      </c>
      <c r="AN2153">
        <f>COUNTIF(View_conceptual!G:G,L2153)</f>
        <v>1</v>
      </c>
      <c r="AO2153">
        <f>COUNTIF(View_conceptual!H:H,L2153)+COUNTIF(View_conceptual!I:I,N2153)</f>
        <v>1</v>
      </c>
      <c r="AQ2153" t="str">
        <f t="shared" si="1049"/>
        <v/>
      </c>
      <c r="AR2153" t="str">
        <f t="shared" si="1050"/>
        <v/>
      </c>
      <c r="AT2153">
        <f>COUNTIF(View_full!G:G,L2153)</f>
        <v>1</v>
      </c>
      <c r="AU2153">
        <f>COUNTIF(View_full!H:H,L2153)+COUNTIF(View_full!I:I,N2153)</f>
        <v>1</v>
      </c>
      <c r="AV2153">
        <f>COUNTIFS(Property_Manual!$A$2:$A$1206,Raw!L2153,Property_Manual!$B$2:$B$1206,Raw!M2153,Property_Manual!$C$2:$C$1206,Raw!N2153,Property_Manual!$D$2:$D$1206,Raw!O2153,Property_Manual!$F$2:$F$1206,"x")</f>
        <v>0</v>
      </c>
      <c r="AW2153" t="str">
        <f t="shared" si="1051"/>
        <v/>
      </c>
      <c r="AX2153" t="str">
        <f t="shared" si="1052"/>
        <v/>
      </c>
      <c r="AY2153" t="str">
        <f t="shared" si="1053"/>
        <v/>
      </c>
    </row>
    <row r="2154" spans="1:51" x14ac:dyDescent="0.2">
      <c r="A2154" t="s">
        <v>1254</v>
      </c>
      <c r="B2154" t="s">
        <v>1210</v>
      </c>
      <c r="C2154" t="s">
        <v>868</v>
      </c>
      <c r="D2154" t="s">
        <v>902</v>
      </c>
      <c r="E2154" t="s">
        <v>20</v>
      </c>
      <c r="F2154" t="s">
        <v>841</v>
      </c>
      <c r="G2154">
        <v>1</v>
      </c>
      <c r="H2154" t="s">
        <v>867</v>
      </c>
      <c r="I2154" t="s">
        <v>882</v>
      </c>
      <c r="J2154" t="s">
        <v>903</v>
      </c>
      <c r="L2154" t="str">
        <f t="shared" si="1023"/>
        <v>TransportMovement</v>
      </c>
      <c r="M2154" t="str">
        <f t="shared" si="1024"/>
        <v>operatingTransportMeans</v>
      </c>
      <c r="N2154" t="str">
        <f t="shared" si="1025"/>
        <v>TransportMeans</v>
      </c>
      <c r="O2154" t="str">
        <f t="shared" si="1026"/>
        <v>operatedTransportMovement</v>
      </c>
      <c r="P2154" t="str">
        <f t="shared" si="1027"/>
        <v/>
      </c>
      <c r="Q2154" t="str">
        <f t="shared" si="1028"/>
        <v>Object</v>
      </c>
      <c r="R2154" t="str">
        <f t="shared" si="1029"/>
        <v>"Activity"</v>
      </c>
      <c r="S2154" t="str">
        <f t="shared" si="1030"/>
        <v>"TransportMovement"</v>
      </c>
      <c r="T2154" t="str">
        <f t="shared" si="1031"/>
        <v>"operatingTransportMeans"</v>
      </c>
      <c r="U2154" t="str">
        <f t="shared" si="1032"/>
        <v>"Core"</v>
      </c>
      <c r="V2154" t="str">
        <f t="shared" si="1033"/>
        <v>"TransportMeans"</v>
      </c>
      <c r="W2154">
        <f>IF($A2154="Implicit","",COUNTIFS($C$8:C2154,C2154,$A$8:A2154,"Explicit"))</f>
        <v>1</v>
      </c>
      <c r="X2154" t="str">
        <f t="shared" si="1034"/>
        <v>"Activity to describe transports; replaces the TransportSegment in v1.1 and above"</v>
      </c>
      <c r="Y2154" t="str">
        <f t="shared" si="1035"/>
        <v>"Reference to the TransportMeans operating the TransportMovement"</v>
      </c>
      <c r="Z2154" t="str">
        <f t="shared" si="1036"/>
        <v>"false"</v>
      </c>
      <c r="AA2154" t="str">
        <f t="shared" si="1037"/>
        <v>"false"</v>
      </c>
      <c r="AB2154" t="str">
        <f t="shared" si="1038"/>
        <v>""</v>
      </c>
      <c r="AC2154" t="str">
        <f t="shared" si="1039"/>
        <v>"https://onerecord.iata.org/ns/cargo#TransportMovement"</v>
      </c>
      <c r="AD2154" t="str">
        <f t="shared" si="1040"/>
        <v>"https://onerecord.iata.org/ns/cargo#operatingTransportMeans"</v>
      </c>
      <c r="AE2154" t="str">
        <f t="shared" si="1041"/>
        <v>"https://onerecord.iata.org/ns/cargo#TransportMeans"</v>
      </c>
      <c r="AF2154" t="str">
        <f t="shared" si="1042"/>
        <v>"Activity","TransportMovement","operatingTransportMeans","Core","TransportMeans",1,"Activity to describe transports; replaces the TransportSegment in v1.1 and above","Reference to the TransportMeans operating the TransportMovement","false","false","","https://onerecord.iata.org/ns/cargo#TransportMovement","https://onerecord.iata.org/ns/cargo#operatingTransportMeans","https://onerecord.iata.org/ns/cargo#TransportMeans"</v>
      </c>
      <c r="AG2154" t="str">
        <f t="shared" si="1043"/>
        <v>"Activity.TransportMovement"</v>
      </c>
      <c r="AH2154" t="str">
        <f t="shared" si="1044"/>
        <v>"operatingTransportMeans"</v>
      </c>
      <c r="AI2154" t="str">
        <f t="shared" si="1045"/>
        <v>"Core.TransportMeans"</v>
      </c>
      <c r="AJ2154" t="str">
        <f t="shared" si="1046"/>
        <v>"operatedTransportMovement"</v>
      </c>
      <c r="AK2154" t="str">
        <f t="shared" si="1047"/>
        <v>"hasOne"</v>
      </c>
      <c r="AL2154" t="str">
        <f t="shared" si="1048"/>
        <v>"Activity.TransportMovement","operatingTransportMeans","Core.TransportMeans","operatedTransportMovement","hasOne"</v>
      </c>
      <c r="AN2154">
        <f>COUNTIF(View_conceptual!G:G,L2154)</f>
        <v>1</v>
      </c>
      <c r="AO2154">
        <f>COUNTIF(View_conceptual!H:H,L2154)+COUNTIF(View_conceptual!I:I,N2154)</f>
        <v>2</v>
      </c>
      <c r="AQ2154" t="str">
        <f t="shared" si="1049"/>
        <v>"Activity","TransportMovement","operatingTransportMeans","Core","TransportMeans",1,"Activity to describe transports; replaces the TransportSegment in v1.1 and above","Reference to the TransportMeans operating the TransportMovement","false","false","","https://onerecord.iata.org/ns/cargo#TransportMovement","https://onerecord.iata.org/ns/cargo#operatingTransportMeans","https://onerecord.iata.org/ns/cargo#TransportMeans"</v>
      </c>
      <c r="AR2154" t="str">
        <f t="shared" si="1050"/>
        <v>"Activity.TransportMovement","operatingTransportMeans","Core.TransportMeans","operatedTransportMovement","hasOne"</v>
      </c>
      <c r="AT2154">
        <f>COUNTIF(View_full!G:G,L2154)</f>
        <v>1</v>
      </c>
      <c r="AU2154">
        <f>COUNTIF(View_full!H:H,L2154)+COUNTIF(View_full!I:I,N2154)</f>
        <v>2</v>
      </c>
      <c r="AV2154">
        <f>COUNTIFS(Property_Manual!$A$2:$A$1206,Raw!L2154,Property_Manual!$B$2:$B$1206,Raw!M2154,Property_Manual!$C$2:$C$1206,Raw!N2154,Property_Manual!$D$2:$D$1206,Raw!O2154,Property_Manual!$F$2:$F$1206,"x")</f>
        <v>1</v>
      </c>
      <c r="AW2154" t="str">
        <f t="shared" si="1051"/>
        <v>"Activity","TransportMovement","operatingTransportMeans","Core","TransportMeans",1,"Activity to describe transports; replaces the TransportSegment in v1.1 and above","Reference to the TransportMeans operating the TransportMovement","false","false","","https://onerecord.iata.org/ns/cargo#TransportMovement","https://onerecord.iata.org/ns/cargo#operatingTransportMeans","https://onerecord.iata.org/ns/cargo#TransportMeans"</v>
      </c>
      <c r="AX2154" t="str">
        <f t="shared" si="1052"/>
        <v>"Activity.TransportMovement","operatingTransportMeans","Core.TransportMeans","operatedTransportMovement","hasOne"</v>
      </c>
      <c r="AY2154" t="str">
        <f t="shared" si="1053"/>
        <v>"Activity.TransportMovement","operatingTransportMeans","Core.TransportMeans","operatedTransportMovement","hasOne"</v>
      </c>
    </row>
    <row r="2155" spans="1:51" x14ac:dyDescent="0.2">
      <c r="A2155" t="s">
        <v>1255</v>
      </c>
      <c r="B2155" t="s">
        <v>1210</v>
      </c>
      <c r="C2155" t="s">
        <v>868</v>
      </c>
      <c r="D2155" t="s">
        <v>902</v>
      </c>
      <c r="E2155" t="s">
        <v>20</v>
      </c>
      <c r="F2155" t="s">
        <v>841</v>
      </c>
      <c r="G2155">
        <v>1</v>
      </c>
      <c r="H2155" t="s">
        <v>867</v>
      </c>
      <c r="I2155" t="s">
        <v>882</v>
      </c>
      <c r="J2155" t="s">
        <v>903</v>
      </c>
      <c r="L2155" t="str">
        <f t="shared" si="1023"/>
        <v>TransportMovement</v>
      </c>
      <c r="M2155" t="str">
        <f t="shared" si="1024"/>
        <v>operatingTransportMeans</v>
      </c>
      <c r="N2155" t="str">
        <f t="shared" si="1025"/>
        <v>TransportMeans</v>
      </c>
      <c r="O2155" t="str">
        <f t="shared" si="1026"/>
        <v>operatedTransportMovement</v>
      </c>
      <c r="P2155" t="str">
        <f t="shared" si="1027"/>
        <v/>
      </c>
      <c r="Q2155" t="str">
        <f t="shared" si="1028"/>
        <v>Object</v>
      </c>
      <c r="R2155" t="str">
        <f t="shared" si="1029"/>
        <v/>
      </c>
      <c r="S2155" t="str">
        <f t="shared" si="1030"/>
        <v/>
      </c>
      <c r="T2155" t="str">
        <f t="shared" si="1031"/>
        <v/>
      </c>
      <c r="U2155" t="str">
        <f t="shared" si="1032"/>
        <v/>
      </c>
      <c r="V2155" t="str">
        <f t="shared" si="1033"/>
        <v/>
      </c>
      <c r="W2155" t="str">
        <f>IF($A2155="Implicit","",COUNTIFS($C$8:C2155,C2155,$A$8:A2155,"Explicit"))</f>
        <v/>
      </c>
      <c r="X2155" t="str">
        <f t="shared" si="1034"/>
        <v/>
      </c>
      <c r="Y2155" t="str">
        <f t="shared" si="1035"/>
        <v/>
      </c>
      <c r="Z2155" t="str">
        <f t="shared" si="1036"/>
        <v/>
      </c>
      <c r="AA2155" t="str">
        <f t="shared" si="1037"/>
        <v/>
      </c>
      <c r="AB2155" t="str">
        <f t="shared" si="1038"/>
        <v/>
      </c>
      <c r="AC2155" t="str">
        <f t="shared" si="1039"/>
        <v/>
      </c>
      <c r="AD2155" t="str">
        <f t="shared" si="1040"/>
        <v/>
      </c>
      <c r="AE2155" t="str">
        <f t="shared" si="1041"/>
        <v/>
      </c>
      <c r="AF2155" t="str">
        <f t="shared" si="1042"/>
        <v/>
      </c>
      <c r="AG2155" t="str">
        <f t="shared" si="1043"/>
        <v>"Activity.TransportMovement"</v>
      </c>
      <c r="AH2155" t="str">
        <f t="shared" si="1044"/>
        <v>"operatingTransportMeans"</v>
      </c>
      <c r="AI2155" t="str">
        <f t="shared" si="1045"/>
        <v>"Core.TransportMeans"</v>
      </c>
      <c r="AJ2155" t="str">
        <f t="shared" si="1046"/>
        <v>"operatedTransportMovement"</v>
      </c>
      <c r="AK2155" t="str">
        <f t="shared" si="1047"/>
        <v>"hasOne"</v>
      </c>
      <c r="AL2155" t="str">
        <f t="shared" si="1048"/>
        <v>"Activity.TransportMovement","operatingTransportMeans","Core.TransportMeans","operatedTransportMovement","hasOne"</v>
      </c>
      <c r="AN2155">
        <f>COUNTIF(View_conceptual!G:G,L2155)</f>
        <v>1</v>
      </c>
      <c r="AO2155">
        <f>COUNTIF(View_conceptual!H:H,L2155)+COUNTIF(View_conceptual!I:I,N2155)</f>
        <v>2</v>
      </c>
      <c r="AQ2155" t="str">
        <f t="shared" si="1049"/>
        <v/>
      </c>
      <c r="AR2155" t="str">
        <f t="shared" si="1050"/>
        <v>"Activity.TransportMovement","operatingTransportMeans","Core.TransportMeans","operatedTransportMovement","hasOne"</v>
      </c>
      <c r="AT2155">
        <f>COUNTIF(View_full!G:G,L2155)</f>
        <v>1</v>
      </c>
      <c r="AU2155">
        <f>COUNTIF(View_full!H:H,L2155)+COUNTIF(View_full!I:I,N2155)</f>
        <v>2</v>
      </c>
      <c r="AV2155">
        <f>COUNTIFS(Property_Manual!$A$2:$A$1206,Raw!L2155,Property_Manual!$B$2:$B$1206,Raw!M2155,Property_Manual!$C$2:$C$1206,Raw!N2155,Property_Manual!$D$2:$D$1206,Raw!O2155,Property_Manual!$F$2:$F$1206,"x")</f>
        <v>1</v>
      </c>
      <c r="AW2155" t="str">
        <f t="shared" si="1051"/>
        <v/>
      </c>
      <c r="AX2155" t="str">
        <f t="shared" si="1052"/>
        <v>"Activity.TransportMovement","operatingTransportMeans","Core.TransportMeans","operatedTransportMovement","hasOne"</v>
      </c>
      <c r="AY2155" t="str">
        <f t="shared" si="1053"/>
        <v>"Activity.TransportMovement","operatingTransportMeans","Core.TransportMeans","operatedTransportMovement","hasOne"</v>
      </c>
    </row>
    <row r="2156" spans="1:51" x14ac:dyDescent="0.2">
      <c r="A2156" t="s">
        <v>1254</v>
      </c>
      <c r="B2156" t="s">
        <v>1210</v>
      </c>
      <c r="C2156" t="s">
        <v>868</v>
      </c>
      <c r="D2156" t="s">
        <v>22</v>
      </c>
      <c r="E2156" t="s">
        <v>1209</v>
      </c>
      <c r="F2156" t="s">
        <v>23</v>
      </c>
      <c r="H2156" t="s">
        <v>426</v>
      </c>
      <c r="I2156" t="s">
        <v>882</v>
      </c>
      <c r="J2156" t="s">
        <v>25</v>
      </c>
      <c r="L2156" t="str">
        <f t="shared" si="1023"/>
        <v>TransportMovement</v>
      </c>
      <c r="M2156" t="str">
        <f t="shared" si="1024"/>
        <v>checkActions</v>
      </c>
      <c r="N2156" t="str">
        <f t="shared" si="1025"/>
        <v>Check</v>
      </c>
      <c r="O2156" t="str">
        <f t="shared" si="1026"/>
        <v>servedActivity</v>
      </c>
      <c r="P2156" t="str">
        <f t="shared" si="1027"/>
        <v/>
      </c>
      <c r="Q2156" t="str">
        <f t="shared" si="1028"/>
        <v>Object</v>
      </c>
      <c r="R2156" t="str">
        <f t="shared" si="1029"/>
        <v>"Activity"</v>
      </c>
      <c r="S2156" t="str">
        <f t="shared" si="1030"/>
        <v>"TransportMovement"</v>
      </c>
      <c r="T2156" t="str">
        <f t="shared" si="1031"/>
        <v>"checkActions"</v>
      </c>
      <c r="U2156" t="str">
        <f t="shared" si="1032"/>
        <v>"Action"</v>
      </c>
      <c r="V2156" t="str">
        <f t="shared" si="1033"/>
        <v>"Check"</v>
      </c>
      <c r="W2156">
        <f>IF($A2156="Implicit","",COUNTIFS($C$8:C2156,C2156,$A$8:A2156,"Explicit"))</f>
        <v>2</v>
      </c>
      <c r="X2156" t="str">
        <f t="shared" si="1034"/>
        <v>"Activity to describe transports; replaces the TransportSegment in v1.1 and above"</v>
      </c>
      <c r="Y2156" t="str">
        <f t="shared" si="1035"/>
        <v>"References to CheckActions performed for the Activity"</v>
      </c>
      <c r="Z2156" t="str">
        <f t="shared" si="1036"/>
        <v>"true"</v>
      </c>
      <c r="AA2156" t="str">
        <f t="shared" si="1037"/>
        <v>"false"</v>
      </c>
      <c r="AB2156" t="str">
        <f t="shared" si="1038"/>
        <v>""</v>
      </c>
      <c r="AC2156" t="str">
        <f t="shared" si="1039"/>
        <v>"https://onerecord.iata.org/ns/cargo#TransportMovement"</v>
      </c>
      <c r="AD2156" t="str">
        <f t="shared" si="1040"/>
        <v>"https://onerecord.iata.org/ns/cargo#checkActions"</v>
      </c>
      <c r="AE2156" t="str">
        <f t="shared" si="1041"/>
        <v>"https://onerecord.iata.org/ns/cargo#Check"</v>
      </c>
      <c r="AF2156" t="str">
        <f t="shared" si="1042"/>
        <v>"Activity","TransportMovement","checkActions","Action","Check",2,"Activity to describe transports; replaces the TransportSegment in v1.1 and above","References to CheckActions performed for the Activity","true","false","","https://onerecord.iata.org/ns/cargo#TransportMovement","https://onerecord.iata.org/ns/cargo#checkActions","https://onerecord.iata.org/ns/cargo#Check"</v>
      </c>
      <c r="AG2156" t="str">
        <f t="shared" si="1043"/>
        <v>"Activity.TransportMovement"</v>
      </c>
      <c r="AH2156" t="str">
        <f t="shared" si="1044"/>
        <v>"checkActions"</v>
      </c>
      <c r="AI2156" t="str">
        <f t="shared" si="1045"/>
        <v>"Action.Check"</v>
      </c>
      <c r="AJ2156" t="str">
        <f t="shared" si="1046"/>
        <v>"servedActivity"</v>
      </c>
      <c r="AK2156" t="str">
        <f t="shared" si="1047"/>
        <v>"hasMany"</v>
      </c>
      <c r="AL2156" t="str">
        <f t="shared" si="1048"/>
        <v>"Activity.TransportMovement","checkActions","Action.Check","servedActivity","hasMany"</v>
      </c>
      <c r="AN2156">
        <f>COUNTIF(View_conceptual!G:G,L2156)</f>
        <v>1</v>
      </c>
      <c r="AO2156">
        <f>COUNTIF(View_conceptual!H:H,L2156)+COUNTIF(View_conceptual!I:I,N2156)</f>
        <v>1</v>
      </c>
      <c r="AQ2156" t="str">
        <f t="shared" si="1049"/>
        <v>"Activity","TransportMovement","checkActions","Action","Check",2,"Activity to describe transports; replaces the TransportSegment in v1.1 and above","References to CheckActions performed for the Activity","true","false","","https://onerecord.iata.org/ns/cargo#TransportMovement","https://onerecord.iata.org/ns/cargo#checkActions","https://onerecord.iata.org/ns/cargo#Check"</v>
      </c>
      <c r="AR2156" t="str">
        <f t="shared" si="1050"/>
        <v/>
      </c>
      <c r="AT2156">
        <f>COUNTIF(View_full!G:G,L2156)</f>
        <v>1</v>
      </c>
      <c r="AU2156">
        <f>COUNTIF(View_full!H:H,L2156)+COUNTIF(View_full!I:I,N2156)</f>
        <v>1</v>
      </c>
      <c r="AV2156">
        <f>COUNTIFS(Property_Manual!$A$2:$A$1206,Raw!L2156,Property_Manual!$B$2:$B$1206,Raw!M2156,Property_Manual!$C$2:$C$1206,Raw!N2156,Property_Manual!$D$2:$D$1206,Raw!O2156,Property_Manual!$F$2:$F$1206,"x")</f>
        <v>0</v>
      </c>
      <c r="AW2156" t="str">
        <f t="shared" si="1051"/>
        <v>"Activity","TransportMovement","checkActions","Action","Check",2,"Activity to describe transports; replaces the TransportSegment in v1.1 and above","References to CheckActions performed for the Activity","true","false","","https://onerecord.iata.org/ns/cargo#TransportMovement","https://onerecord.iata.org/ns/cargo#checkActions","https://onerecord.iata.org/ns/cargo#Check"</v>
      </c>
      <c r="AX2156" t="str">
        <f t="shared" si="1052"/>
        <v/>
      </c>
      <c r="AY2156" t="str">
        <f t="shared" si="1053"/>
        <v/>
      </c>
    </row>
    <row r="2157" spans="1:51" x14ac:dyDescent="0.2">
      <c r="A2157" t="s">
        <v>1254</v>
      </c>
      <c r="B2157" t="s">
        <v>1210</v>
      </c>
      <c r="C2157" t="s">
        <v>868</v>
      </c>
      <c r="D2157" t="s">
        <v>32</v>
      </c>
      <c r="E2157" t="s">
        <v>3</v>
      </c>
      <c r="F2157" t="s">
        <v>33</v>
      </c>
      <c r="G2157">
        <v>1</v>
      </c>
      <c r="I2157" t="s">
        <v>882</v>
      </c>
      <c r="J2157" t="s">
        <v>34</v>
      </c>
      <c r="L2157" t="str">
        <f t="shared" si="1023"/>
        <v>TransportMovement</v>
      </c>
      <c r="M2157" t="str">
        <f t="shared" si="1024"/>
        <v>executionStatus</v>
      </c>
      <c r="N2157" t="str">
        <f t="shared" si="1025"/>
        <v>ExecutionStatus</v>
      </c>
      <c r="O2157" t="str">
        <f t="shared" si="1026"/>
        <v/>
      </c>
      <c r="P2157" t="str">
        <f t="shared" si="1027"/>
        <v/>
      </c>
      <c r="Q2157" t="str">
        <f t="shared" si="1028"/>
        <v>Object</v>
      </c>
      <c r="R2157" t="str">
        <f t="shared" si="1029"/>
        <v>"Activity"</v>
      </c>
      <c r="S2157" t="str">
        <f t="shared" si="1030"/>
        <v>"TransportMovement"</v>
      </c>
      <c r="T2157" t="str">
        <f t="shared" si="1031"/>
        <v>"executionStatus"</v>
      </c>
      <c r="U2157" t="str">
        <f t="shared" si="1032"/>
        <v>"Enum"</v>
      </c>
      <c r="V2157" t="str">
        <f t="shared" si="1033"/>
        <v>"ExecutionStatus"</v>
      </c>
      <c r="W2157">
        <f>IF($A2157="Implicit","",COUNTIFS($C$8:C2157,C2157,$A$8:A2157,"Explicit"))</f>
        <v>3</v>
      </c>
      <c r="X2157" t="str">
        <f t="shared" si="1034"/>
        <v>"Activity to describe transports; replaces the TransportSegment in v1.1 and above"</v>
      </c>
      <c r="Y2157" t="str">
        <f t="shared" si="1035"/>
        <v>"Enum stating the status of the Activity"</v>
      </c>
      <c r="Z2157" t="str">
        <f t="shared" si="1036"/>
        <v>"false"</v>
      </c>
      <c r="AA2157" t="str">
        <f t="shared" si="1037"/>
        <v>"true"</v>
      </c>
      <c r="AB2157" t="str">
        <f t="shared" si="1038"/>
        <v>""</v>
      </c>
      <c r="AC2157" t="str">
        <f t="shared" si="1039"/>
        <v>"https://onerecord.iata.org/ns/cargo#TransportMovement"</v>
      </c>
      <c r="AD2157" t="str">
        <f t="shared" si="1040"/>
        <v>"https://onerecord.iata.org/ns/cargo#executionStatus"</v>
      </c>
      <c r="AE2157" t="str">
        <f t="shared" si="1041"/>
        <v>"https://onerecord.iata.org/ns/cargo#ExecutionStatus"</v>
      </c>
      <c r="AF2157" t="str">
        <f t="shared" si="1042"/>
        <v>"Activity","TransportMovement","executionStatus","Enum","ExecutionStatus",3,"Activity to describe transports; replaces the TransportSegment in v1.1 and above","Enum stating the status of the Activity","false","true","","https://onerecord.iata.org/ns/cargo#TransportMovement","https://onerecord.iata.org/ns/cargo#executionStatus","https://onerecord.iata.org/ns/cargo#ExecutionStatus"</v>
      </c>
      <c r="AG2157" t="str">
        <f t="shared" si="1043"/>
        <v>"Activity.TransportMovement"</v>
      </c>
      <c r="AH2157" t="str">
        <f t="shared" si="1044"/>
        <v>"executionStatus"</v>
      </c>
      <c r="AI2157" t="str">
        <f t="shared" si="1045"/>
        <v>"Enum.ExecutionStatus"</v>
      </c>
      <c r="AJ2157" t="str">
        <f t="shared" si="1046"/>
        <v>""</v>
      </c>
      <c r="AK2157" t="str">
        <f t="shared" si="1047"/>
        <v>"hasOne"</v>
      </c>
      <c r="AL2157" t="str">
        <f t="shared" si="1048"/>
        <v>"Activity.TransportMovement","executionStatus","Enum.ExecutionStatus","","hasOne"</v>
      </c>
      <c r="AN2157">
        <f>COUNTIF(View_conceptual!G:G,L2157)</f>
        <v>1</v>
      </c>
      <c r="AO2157">
        <f>COUNTIF(View_conceptual!H:H,L2157)+COUNTIF(View_conceptual!I:I,N2157)</f>
        <v>1</v>
      </c>
      <c r="AQ2157" t="str">
        <f t="shared" si="1049"/>
        <v>"Activity","TransportMovement","executionStatus","Enum","ExecutionStatus",3,"Activity to describe transports; replaces the TransportSegment in v1.1 and above","Enum stating the status of the Activity","false","true","","https://onerecord.iata.org/ns/cargo#TransportMovement","https://onerecord.iata.org/ns/cargo#executionStatus","https://onerecord.iata.org/ns/cargo#ExecutionStatus"</v>
      </c>
      <c r="AR2157" t="str">
        <f t="shared" si="1050"/>
        <v/>
      </c>
      <c r="AT2157">
        <f>COUNTIF(View_full!G:G,L2157)</f>
        <v>1</v>
      </c>
      <c r="AU2157">
        <f>COUNTIF(View_full!H:H,L2157)+COUNTIF(View_full!I:I,N2157)</f>
        <v>1</v>
      </c>
      <c r="AV2157">
        <f>COUNTIFS(Property_Manual!$A$2:$A$1206,Raw!L2157,Property_Manual!$B$2:$B$1206,Raw!M2157,Property_Manual!$C$2:$C$1206,Raw!N2157,Property_Manual!$D$2:$D$1206,Raw!O2157,Property_Manual!$F$2:$F$1206,"x")</f>
        <v>0</v>
      </c>
      <c r="AW2157" t="str">
        <f t="shared" si="1051"/>
        <v>"Activity","TransportMovement","executionStatus","Enum","ExecutionStatus",3,"Activity to describe transports; replaces the TransportSegment in v1.1 and above","Enum stating the status of the Activity","false","true","","https://onerecord.iata.org/ns/cargo#TransportMovement","https://onerecord.iata.org/ns/cargo#executionStatus","https://onerecord.iata.org/ns/cargo#ExecutionStatus"</v>
      </c>
      <c r="AX2157" t="str">
        <f t="shared" si="1052"/>
        <v/>
      </c>
      <c r="AY2157" t="str">
        <f t="shared" si="1053"/>
        <v/>
      </c>
    </row>
    <row r="2158" spans="1:51" x14ac:dyDescent="0.2">
      <c r="A2158" t="s">
        <v>1254</v>
      </c>
      <c r="B2158" t="s">
        <v>1210</v>
      </c>
      <c r="C2158" t="s">
        <v>868</v>
      </c>
      <c r="D2158" t="s">
        <v>38</v>
      </c>
      <c r="E2158" t="s">
        <v>1209</v>
      </c>
      <c r="F2158" t="s">
        <v>23</v>
      </c>
      <c r="H2158" t="s">
        <v>415</v>
      </c>
      <c r="I2158" t="s">
        <v>882</v>
      </c>
      <c r="J2158" t="s">
        <v>39</v>
      </c>
      <c r="L2158" t="str">
        <f t="shared" si="1023"/>
        <v>TransportMovement</v>
      </c>
      <c r="M2158" t="str">
        <f t="shared" si="1024"/>
        <v>checks</v>
      </c>
      <c r="N2158" t="str">
        <f t="shared" si="1025"/>
        <v>Check</v>
      </c>
      <c r="O2158" t="str">
        <f t="shared" si="1026"/>
        <v>checkedObject</v>
      </c>
      <c r="P2158" t="str">
        <f t="shared" si="1027"/>
        <v/>
      </c>
      <c r="Q2158" t="str">
        <f t="shared" si="1028"/>
        <v>Object</v>
      </c>
      <c r="R2158" t="str">
        <f t="shared" si="1029"/>
        <v>"Activity"</v>
      </c>
      <c r="S2158" t="str">
        <f t="shared" si="1030"/>
        <v>"TransportMovement"</v>
      </c>
      <c r="T2158" t="str">
        <f t="shared" si="1031"/>
        <v>"checks"</v>
      </c>
      <c r="U2158" t="str">
        <f t="shared" si="1032"/>
        <v>"Action"</v>
      </c>
      <c r="V2158" t="str">
        <f t="shared" si="1033"/>
        <v>"Check"</v>
      </c>
      <c r="W2158">
        <f>IF($A2158="Implicit","",COUNTIFS($C$8:C2158,C2158,$A$8:A2158,"Explicit"))</f>
        <v>4</v>
      </c>
      <c r="X2158" t="str">
        <f t="shared" si="1034"/>
        <v>"Activity to describe transports; replaces the TransportSegment in v1.1 and above"</v>
      </c>
      <c r="Y2158" t="str">
        <f t="shared" si="1035"/>
        <v>"References to the CheckActions performed on the object"</v>
      </c>
      <c r="Z2158" t="str">
        <f t="shared" si="1036"/>
        <v>"true"</v>
      </c>
      <c r="AA2158" t="str">
        <f t="shared" si="1037"/>
        <v>"false"</v>
      </c>
      <c r="AB2158" t="str">
        <f t="shared" si="1038"/>
        <v>""</v>
      </c>
      <c r="AC2158" t="str">
        <f t="shared" si="1039"/>
        <v>"https://onerecord.iata.org/ns/cargo#TransportMovement"</v>
      </c>
      <c r="AD2158" t="str">
        <f t="shared" si="1040"/>
        <v>"https://onerecord.iata.org/ns/cargo#checks"</v>
      </c>
      <c r="AE2158" t="str">
        <f t="shared" si="1041"/>
        <v>"https://onerecord.iata.org/ns/cargo#Check"</v>
      </c>
      <c r="AF2158" t="str">
        <f t="shared" si="1042"/>
        <v>"Activity","TransportMovement","checks","Action","Check",4,"Activity to describe transports; replaces the TransportSegment in v1.1 and above","References to the CheckActions performed on the object","true","false","","https://onerecord.iata.org/ns/cargo#TransportMovement","https://onerecord.iata.org/ns/cargo#checks","https://onerecord.iata.org/ns/cargo#Check"</v>
      </c>
      <c r="AG2158" t="str">
        <f t="shared" si="1043"/>
        <v>"Activity.TransportMovement"</v>
      </c>
      <c r="AH2158" t="str">
        <f t="shared" si="1044"/>
        <v>"checks"</v>
      </c>
      <c r="AI2158" t="str">
        <f t="shared" si="1045"/>
        <v>"Action.Check"</v>
      </c>
      <c r="AJ2158" t="str">
        <f t="shared" si="1046"/>
        <v>"checkedObject"</v>
      </c>
      <c r="AK2158" t="str">
        <f t="shared" si="1047"/>
        <v>"hasMany"</v>
      </c>
      <c r="AL2158" t="str">
        <f t="shared" si="1048"/>
        <v>"Activity.TransportMovement","checks","Action.Check","checkedObject","hasMany"</v>
      </c>
      <c r="AN2158">
        <f>COUNTIF(View_conceptual!G:G,L2158)</f>
        <v>1</v>
      </c>
      <c r="AO2158">
        <f>COUNTIF(View_conceptual!H:H,L2158)+COUNTIF(View_conceptual!I:I,N2158)</f>
        <v>1</v>
      </c>
      <c r="AQ2158" t="str">
        <f t="shared" si="1049"/>
        <v>"Activity","TransportMovement","checks","Action","Check",4,"Activity to describe transports; replaces the TransportSegment in v1.1 and above","References to the CheckActions performed on the object","true","false","","https://onerecord.iata.org/ns/cargo#TransportMovement","https://onerecord.iata.org/ns/cargo#checks","https://onerecord.iata.org/ns/cargo#Check"</v>
      </c>
      <c r="AR2158" t="str">
        <f t="shared" si="1050"/>
        <v/>
      </c>
      <c r="AT2158">
        <f>COUNTIF(View_full!G:G,L2158)</f>
        <v>1</v>
      </c>
      <c r="AU2158">
        <f>COUNTIF(View_full!H:H,L2158)+COUNTIF(View_full!I:I,N2158)</f>
        <v>1</v>
      </c>
      <c r="AV2158">
        <f>COUNTIFS(Property_Manual!$A$2:$A$1206,Raw!L2158,Property_Manual!$B$2:$B$1206,Raw!M2158,Property_Manual!$C$2:$C$1206,Raw!N2158,Property_Manual!$D$2:$D$1206,Raw!O2158,Property_Manual!$F$2:$F$1206,"x")</f>
        <v>0</v>
      </c>
      <c r="AW2158" t="str">
        <f t="shared" si="1051"/>
        <v>"Activity","TransportMovement","checks","Action","Check",4,"Activity to describe transports; replaces the TransportSegment in v1.1 and above","References to the CheckActions performed on the object","true","false","","https://onerecord.iata.org/ns/cargo#TransportMovement","https://onerecord.iata.org/ns/cargo#checks","https://onerecord.iata.org/ns/cargo#Check"</v>
      </c>
      <c r="AX2158" t="str">
        <f t="shared" si="1052"/>
        <v/>
      </c>
      <c r="AY2158" t="str">
        <f t="shared" si="1053"/>
        <v/>
      </c>
    </row>
    <row r="2159" spans="1:51" x14ac:dyDescent="0.2">
      <c r="A2159" t="s">
        <v>1254</v>
      </c>
      <c r="B2159" t="s">
        <v>1210</v>
      </c>
      <c r="C2159" t="s">
        <v>868</v>
      </c>
      <c r="D2159" t="s">
        <v>43</v>
      </c>
      <c r="E2159" t="s">
        <v>1198</v>
      </c>
      <c r="F2159" t="s">
        <v>44</v>
      </c>
      <c r="H2159" t="s">
        <v>654</v>
      </c>
      <c r="I2159" t="s">
        <v>882</v>
      </c>
      <c r="J2159" t="s">
        <v>45</v>
      </c>
      <c r="L2159" t="str">
        <f t="shared" si="1023"/>
        <v>TransportMovement</v>
      </c>
      <c r="M2159" t="str">
        <f t="shared" si="1024"/>
        <v>externalReferences</v>
      </c>
      <c r="N2159" t="str">
        <f t="shared" si="1025"/>
        <v>ExternalReference</v>
      </c>
      <c r="O2159" t="str">
        <f t="shared" si="1026"/>
        <v>referenceForObjects</v>
      </c>
      <c r="P2159" t="str">
        <f t="shared" si="1027"/>
        <v/>
      </c>
      <c r="Q2159" t="str">
        <f t="shared" si="1028"/>
        <v>Object</v>
      </c>
      <c r="R2159" t="str">
        <f t="shared" si="1029"/>
        <v>"Activity"</v>
      </c>
      <c r="S2159" t="str">
        <f t="shared" si="1030"/>
        <v>"TransportMovement"</v>
      </c>
      <c r="T2159" t="str">
        <f t="shared" si="1031"/>
        <v>"externalReferences"</v>
      </c>
      <c r="U2159" t="str">
        <f t="shared" si="1032"/>
        <v>"Common"</v>
      </c>
      <c r="V2159" t="str">
        <f t="shared" si="1033"/>
        <v>"ExternalReference"</v>
      </c>
      <c r="W2159">
        <f>IF($A2159="Implicit","",COUNTIFS($C$8:C2159,C2159,$A$8:A2159,"Explicit"))</f>
        <v>5</v>
      </c>
      <c r="X2159" t="str">
        <f t="shared" si="1034"/>
        <v>"Activity to describe transports; replaces the TransportSegment in v1.1 and above"</v>
      </c>
      <c r="Y2159" t="str">
        <f t="shared" si="1035"/>
        <v>"References to all associated ExternalReferences"</v>
      </c>
      <c r="Z2159" t="str">
        <f t="shared" si="1036"/>
        <v>"true"</v>
      </c>
      <c r="AA2159" t="str">
        <f t="shared" si="1037"/>
        <v>"false"</v>
      </c>
      <c r="AB2159" t="str">
        <f t="shared" si="1038"/>
        <v>""</v>
      </c>
      <c r="AC2159" t="str">
        <f t="shared" si="1039"/>
        <v>"https://onerecord.iata.org/ns/cargo#TransportMovement"</v>
      </c>
      <c r="AD2159" t="str">
        <f t="shared" si="1040"/>
        <v>"https://onerecord.iata.org/ns/cargo#externalReferences"</v>
      </c>
      <c r="AE2159" t="str">
        <f t="shared" si="1041"/>
        <v>"https://onerecord.iata.org/ns/cargo#ExternalReference"</v>
      </c>
      <c r="AF2159" t="str">
        <f t="shared" si="1042"/>
        <v>"Activity","TransportMovement","externalReferences","Common","ExternalReference",5,"Activity to describe transports; replaces the TransportSegment in v1.1 and above","References to all associated ExternalReferences","true","false","","https://onerecord.iata.org/ns/cargo#TransportMovement","https://onerecord.iata.org/ns/cargo#externalReferences","https://onerecord.iata.org/ns/cargo#ExternalReference"</v>
      </c>
      <c r="AG2159" t="str">
        <f t="shared" si="1043"/>
        <v>"Activity.TransportMovement"</v>
      </c>
      <c r="AH2159" t="str">
        <f t="shared" si="1044"/>
        <v>"externalReferences"</v>
      </c>
      <c r="AI2159" t="str">
        <f t="shared" si="1045"/>
        <v>"Common.ExternalReference"</v>
      </c>
      <c r="AJ2159" t="str">
        <f t="shared" si="1046"/>
        <v>"referenceForObjects"</v>
      </c>
      <c r="AK2159" t="str">
        <f t="shared" si="1047"/>
        <v>"hasMany"</v>
      </c>
      <c r="AL2159" t="str">
        <f t="shared" si="1048"/>
        <v>"Activity.TransportMovement","externalReferences","Common.ExternalReference","referenceForObjects","hasMany"</v>
      </c>
      <c r="AN2159">
        <f>COUNTIF(View_conceptual!G:G,L2159)</f>
        <v>1</v>
      </c>
      <c r="AO2159">
        <f>COUNTIF(View_conceptual!H:H,L2159)+COUNTIF(View_conceptual!I:I,N2159)</f>
        <v>1</v>
      </c>
      <c r="AQ2159" t="str">
        <f t="shared" si="1049"/>
        <v>"Activity","TransportMovement","externalReferences","Common","ExternalReference",5,"Activity to describe transports; replaces the TransportSegment in v1.1 and above","References to all associated ExternalReferences","true","false","","https://onerecord.iata.org/ns/cargo#TransportMovement","https://onerecord.iata.org/ns/cargo#externalReferences","https://onerecord.iata.org/ns/cargo#ExternalReference"</v>
      </c>
      <c r="AR2159" t="str">
        <f t="shared" si="1050"/>
        <v/>
      </c>
      <c r="AT2159">
        <f>COUNTIF(View_full!G:G,L2159)</f>
        <v>1</v>
      </c>
      <c r="AU2159">
        <f>COUNTIF(View_full!H:H,L2159)+COUNTIF(View_full!I:I,N2159)</f>
        <v>1</v>
      </c>
      <c r="AV2159">
        <f>COUNTIFS(Property_Manual!$A$2:$A$1206,Raw!L2159,Property_Manual!$B$2:$B$1206,Raw!M2159,Property_Manual!$C$2:$C$1206,Raw!N2159,Property_Manual!$D$2:$D$1206,Raw!O2159,Property_Manual!$F$2:$F$1206,"x")</f>
        <v>0</v>
      </c>
      <c r="AW2159" t="str">
        <f t="shared" si="1051"/>
        <v>"Activity","TransportMovement","externalReferences","Common","ExternalReference",5,"Activity to describe transports; replaces the TransportSegment in v1.1 and above","References to all associated ExternalReferences","true","false","","https://onerecord.iata.org/ns/cargo#TransportMovement","https://onerecord.iata.org/ns/cargo#externalReferences","https://onerecord.iata.org/ns/cargo#ExternalReference"</v>
      </c>
      <c r="AX2159" t="str">
        <f t="shared" si="1052"/>
        <v/>
      </c>
      <c r="AY2159" t="str">
        <f t="shared" si="1053"/>
        <v/>
      </c>
    </row>
    <row r="2160" spans="1:51" x14ac:dyDescent="0.2">
      <c r="A2160" t="s">
        <v>1254</v>
      </c>
      <c r="B2160" t="s">
        <v>1210</v>
      </c>
      <c r="C2160" t="s">
        <v>868</v>
      </c>
      <c r="D2160" t="s">
        <v>569</v>
      </c>
      <c r="E2160" t="s">
        <v>1198</v>
      </c>
      <c r="F2160" t="s">
        <v>89</v>
      </c>
      <c r="G2160">
        <v>1</v>
      </c>
      <c r="I2160" t="s">
        <v>882</v>
      </c>
      <c r="J2160" t="s">
        <v>570</v>
      </c>
      <c r="L2160" t="str">
        <f t="shared" si="1023"/>
        <v>TransportMovement</v>
      </c>
      <c r="M2160" t="str">
        <f t="shared" si="1024"/>
        <v>arrivalLocation</v>
      </c>
      <c r="N2160" t="str">
        <f t="shared" si="1025"/>
        <v>Location</v>
      </c>
      <c r="O2160" t="str">
        <f t="shared" si="1026"/>
        <v/>
      </c>
      <c r="P2160" t="str">
        <f t="shared" si="1027"/>
        <v/>
      </c>
      <c r="Q2160" t="str">
        <f t="shared" si="1028"/>
        <v>Object</v>
      </c>
      <c r="R2160" t="str">
        <f t="shared" si="1029"/>
        <v>"Activity"</v>
      </c>
      <c r="S2160" t="str">
        <f t="shared" si="1030"/>
        <v>"TransportMovement"</v>
      </c>
      <c r="T2160" t="str">
        <f t="shared" si="1031"/>
        <v>"arrivalLocation"</v>
      </c>
      <c r="U2160" t="str">
        <f t="shared" si="1032"/>
        <v>"Common"</v>
      </c>
      <c r="V2160" t="str">
        <f t="shared" si="1033"/>
        <v>"Location"</v>
      </c>
      <c r="W2160">
        <f>IF($A2160="Implicit","",COUNTIFS($C$8:C2160,C2160,$A$8:A2160,"Explicit"))</f>
        <v>6</v>
      </c>
      <c r="X2160" t="str">
        <f t="shared" si="1034"/>
        <v>"Activity to describe transports; replaces the TransportSegment in v1.1 and above"</v>
      </c>
      <c r="Y2160" t="str">
        <f t="shared" si="1035"/>
        <v>"Reference to the arrival Location"</v>
      </c>
      <c r="Z2160" t="str">
        <f t="shared" si="1036"/>
        <v>"false"</v>
      </c>
      <c r="AA2160" t="str">
        <f t="shared" si="1037"/>
        <v>"false"</v>
      </c>
      <c r="AB2160" t="str">
        <f t="shared" si="1038"/>
        <v>""</v>
      </c>
      <c r="AC2160" t="str">
        <f t="shared" si="1039"/>
        <v>"https://onerecord.iata.org/ns/cargo#TransportMovement"</v>
      </c>
      <c r="AD2160" t="str">
        <f t="shared" si="1040"/>
        <v>"https://onerecord.iata.org/ns/cargo#arrivalLocation"</v>
      </c>
      <c r="AE2160" t="str">
        <f t="shared" si="1041"/>
        <v>"https://onerecord.iata.org/ns/cargo#Location"</v>
      </c>
      <c r="AF2160" t="str">
        <f t="shared" si="1042"/>
        <v>"Activity","TransportMovement","arrivalLocation","Common","Location",6,"Activity to describe transports; replaces the TransportSegment in v1.1 and above","Reference to the arrival Location","false","false","","https://onerecord.iata.org/ns/cargo#TransportMovement","https://onerecord.iata.org/ns/cargo#arrivalLocation","https://onerecord.iata.org/ns/cargo#Location"</v>
      </c>
      <c r="AG2160" t="str">
        <f t="shared" si="1043"/>
        <v>"Activity.TransportMovement"</v>
      </c>
      <c r="AH2160" t="str">
        <f t="shared" si="1044"/>
        <v>"arrivalLocation"</v>
      </c>
      <c r="AI2160" t="str">
        <f t="shared" si="1045"/>
        <v>"Common.Location"</v>
      </c>
      <c r="AJ2160" t="str">
        <f t="shared" si="1046"/>
        <v>""</v>
      </c>
      <c r="AK2160" t="str">
        <f t="shared" si="1047"/>
        <v>"hasOne"</v>
      </c>
      <c r="AL2160" t="str">
        <f t="shared" si="1048"/>
        <v>"Activity.TransportMovement","arrivalLocation","Common.Location","","hasOne"</v>
      </c>
      <c r="AN2160">
        <f>COUNTIF(View_conceptual!G:G,L2160)</f>
        <v>1</v>
      </c>
      <c r="AO2160">
        <f>COUNTIF(View_conceptual!H:H,L2160)+COUNTIF(View_conceptual!I:I,N2160)</f>
        <v>1</v>
      </c>
      <c r="AQ2160" t="str">
        <f t="shared" si="1049"/>
        <v>"Activity","TransportMovement","arrivalLocation","Common","Location",6,"Activity to describe transports; replaces the TransportSegment in v1.1 and above","Reference to the arrival Location","false","false","","https://onerecord.iata.org/ns/cargo#TransportMovement","https://onerecord.iata.org/ns/cargo#arrivalLocation","https://onerecord.iata.org/ns/cargo#Location"</v>
      </c>
      <c r="AR2160" t="str">
        <f t="shared" si="1050"/>
        <v/>
      </c>
      <c r="AT2160">
        <f>COUNTIF(View_full!G:G,L2160)</f>
        <v>1</v>
      </c>
      <c r="AU2160">
        <f>COUNTIF(View_full!H:H,L2160)+COUNTIF(View_full!I:I,N2160)</f>
        <v>1</v>
      </c>
      <c r="AV2160">
        <f>COUNTIFS(Property_Manual!$A$2:$A$1206,Raw!L2160,Property_Manual!$B$2:$B$1206,Raw!M2160,Property_Manual!$C$2:$C$1206,Raw!N2160,Property_Manual!$D$2:$D$1206,Raw!O2160,Property_Manual!$F$2:$F$1206,"x")</f>
        <v>0</v>
      </c>
      <c r="AW2160" t="str">
        <f t="shared" si="1051"/>
        <v>"Activity","TransportMovement","arrivalLocation","Common","Location",6,"Activity to describe transports; replaces the TransportSegment in v1.1 and above","Reference to the arrival Location","false","false","","https://onerecord.iata.org/ns/cargo#TransportMovement","https://onerecord.iata.org/ns/cargo#arrivalLocation","https://onerecord.iata.org/ns/cargo#Location"</v>
      </c>
      <c r="AX2160" t="str">
        <f t="shared" si="1052"/>
        <v/>
      </c>
      <c r="AY2160" t="str">
        <f t="shared" si="1053"/>
        <v/>
      </c>
    </row>
    <row r="2161" spans="1:51" x14ac:dyDescent="0.2">
      <c r="A2161" t="s">
        <v>1254</v>
      </c>
      <c r="B2161" t="s">
        <v>1210</v>
      </c>
      <c r="C2161" t="s">
        <v>868</v>
      </c>
      <c r="D2161" t="s">
        <v>883</v>
      </c>
      <c r="E2161" t="s">
        <v>20</v>
      </c>
      <c r="F2161" t="s">
        <v>884</v>
      </c>
      <c r="H2161" t="s">
        <v>1181</v>
      </c>
      <c r="I2161" t="s">
        <v>882</v>
      </c>
      <c r="J2161" t="s">
        <v>885</v>
      </c>
      <c r="L2161" t="str">
        <f t="shared" si="1023"/>
        <v>TransportMovement</v>
      </c>
      <c r="M2161" t="str">
        <f t="shared" si="1024"/>
        <v>co2Emissions</v>
      </c>
      <c r="N2161" t="str">
        <f t="shared" si="1025"/>
        <v>CO2Emissions</v>
      </c>
      <c r="O2161" t="str">
        <f t="shared" si="1026"/>
        <v>calculationFor</v>
      </c>
      <c r="P2161" t="str">
        <f t="shared" si="1027"/>
        <v/>
      </c>
      <c r="Q2161" t="str">
        <f t="shared" si="1028"/>
        <v>Object</v>
      </c>
      <c r="R2161" t="str">
        <f t="shared" si="1029"/>
        <v>"Activity"</v>
      </c>
      <c r="S2161" t="str">
        <f t="shared" si="1030"/>
        <v>"TransportMovement"</v>
      </c>
      <c r="T2161" t="str">
        <f t="shared" si="1031"/>
        <v>"co2Emissions"</v>
      </c>
      <c r="U2161" t="str">
        <f t="shared" si="1032"/>
        <v>"Core"</v>
      </c>
      <c r="V2161" t="str">
        <f t="shared" si="1033"/>
        <v>"CO2Emissions"</v>
      </c>
      <c r="W2161">
        <f>IF($A2161="Implicit","",COUNTIFS($C$8:C2161,C2161,$A$8:A2161,"Explicit"))</f>
        <v>7</v>
      </c>
      <c r="X2161" t="str">
        <f t="shared" si="1034"/>
        <v>"Activity to describe transports; replaces the TransportSegment in v1.1 and above"</v>
      </c>
      <c r="Y2161" t="str">
        <f t="shared" si="1035"/>
        <v>"References to CO2Emissions"</v>
      </c>
      <c r="Z2161" t="str">
        <f t="shared" si="1036"/>
        <v>"true"</v>
      </c>
      <c r="AA2161" t="str">
        <f t="shared" si="1037"/>
        <v>"false"</v>
      </c>
      <c r="AB2161" t="str">
        <f t="shared" si="1038"/>
        <v>""</v>
      </c>
      <c r="AC2161" t="str">
        <f t="shared" si="1039"/>
        <v>"https://onerecord.iata.org/ns/cargo#TransportMovement"</v>
      </c>
      <c r="AD2161" t="str">
        <f t="shared" si="1040"/>
        <v>"https://onerecord.iata.org/ns/cargo#co2Emissions"</v>
      </c>
      <c r="AE2161" t="str">
        <f t="shared" si="1041"/>
        <v>"https://onerecord.iata.org/ns/cargo#CO2Emissions"</v>
      </c>
      <c r="AF2161" t="str">
        <f t="shared" si="1042"/>
        <v>"Activity","TransportMovement","co2Emissions","Core","CO2Emissions",7,"Activity to describe transports; replaces the TransportSegment in v1.1 and above","References to CO2Emissions","true","false","","https://onerecord.iata.org/ns/cargo#TransportMovement","https://onerecord.iata.org/ns/cargo#co2Emissions","https://onerecord.iata.org/ns/cargo#CO2Emissions"</v>
      </c>
      <c r="AG2161" t="str">
        <f t="shared" si="1043"/>
        <v>"Activity.TransportMovement"</v>
      </c>
      <c r="AH2161" t="str">
        <f t="shared" si="1044"/>
        <v>"co2Emissions"</v>
      </c>
      <c r="AI2161" t="str">
        <f t="shared" si="1045"/>
        <v>"Core.CO2Emissions"</v>
      </c>
      <c r="AJ2161" t="str">
        <f t="shared" si="1046"/>
        <v>"calculationFor"</v>
      </c>
      <c r="AK2161" t="str">
        <f t="shared" si="1047"/>
        <v>"hasMany"</v>
      </c>
      <c r="AL2161" t="str">
        <f t="shared" si="1048"/>
        <v>"Activity.TransportMovement","co2Emissions","Core.CO2Emissions","calculationFor","hasMany"</v>
      </c>
      <c r="AN2161">
        <f>COUNTIF(View_conceptual!G:G,L2161)</f>
        <v>1</v>
      </c>
      <c r="AO2161">
        <f>COUNTIF(View_conceptual!H:H,L2161)+COUNTIF(View_conceptual!I:I,N2161)</f>
        <v>1</v>
      </c>
      <c r="AQ2161" t="str">
        <f t="shared" si="1049"/>
        <v>"Activity","TransportMovement","co2Emissions","Core","CO2Emissions",7,"Activity to describe transports; replaces the TransportSegment in v1.1 and above","References to CO2Emissions","true","false","","https://onerecord.iata.org/ns/cargo#TransportMovement","https://onerecord.iata.org/ns/cargo#co2Emissions","https://onerecord.iata.org/ns/cargo#CO2Emissions"</v>
      </c>
      <c r="AR2161" t="str">
        <f t="shared" si="1050"/>
        <v/>
      </c>
      <c r="AT2161">
        <f>COUNTIF(View_full!G:G,L2161)</f>
        <v>1</v>
      </c>
      <c r="AU2161">
        <f>COUNTIF(View_full!H:H,L2161)+COUNTIF(View_full!I:I,N2161)</f>
        <v>1</v>
      </c>
      <c r="AV2161">
        <f>COUNTIFS(Property_Manual!$A$2:$A$1206,Raw!L2161,Property_Manual!$B$2:$B$1206,Raw!M2161,Property_Manual!$C$2:$C$1206,Raw!N2161,Property_Manual!$D$2:$D$1206,Raw!O2161,Property_Manual!$F$2:$F$1206,"x")</f>
        <v>1</v>
      </c>
      <c r="AW2161" t="str">
        <f t="shared" si="1051"/>
        <v>"Activity","TransportMovement","co2Emissions","Core","CO2Emissions",7,"Activity to describe transports; replaces the TransportSegment in v1.1 and above","References to CO2Emissions","true","false","","https://onerecord.iata.org/ns/cargo#TransportMovement","https://onerecord.iata.org/ns/cargo#co2Emissions","https://onerecord.iata.org/ns/cargo#CO2Emissions"</v>
      </c>
      <c r="AX2161" t="str">
        <f t="shared" si="1052"/>
        <v/>
      </c>
      <c r="AY2161" t="str">
        <f t="shared" si="1053"/>
        <v>"Activity.TransportMovement","co2Emissions","Core.CO2Emissions","calculationFor","hasMany"</v>
      </c>
    </row>
    <row r="2162" spans="1:51" x14ac:dyDescent="0.2">
      <c r="A2162" t="s">
        <v>1254</v>
      </c>
      <c r="B2162" t="s">
        <v>1210</v>
      </c>
      <c r="C2162" t="s">
        <v>868</v>
      </c>
      <c r="D2162" t="s">
        <v>583</v>
      </c>
      <c r="E2162" t="s">
        <v>1198</v>
      </c>
      <c r="F2162" t="s">
        <v>89</v>
      </c>
      <c r="G2162">
        <v>1</v>
      </c>
      <c r="I2162" t="s">
        <v>882</v>
      </c>
      <c r="J2162" t="s">
        <v>2238</v>
      </c>
      <c r="L2162" t="str">
        <f t="shared" si="1023"/>
        <v>TransportMovement</v>
      </c>
      <c r="M2162" t="str">
        <f t="shared" si="1024"/>
        <v>departureLocation</v>
      </c>
      <c r="N2162" t="str">
        <f t="shared" si="1025"/>
        <v>Location</v>
      </c>
      <c r="O2162" t="str">
        <f t="shared" si="1026"/>
        <v/>
      </c>
      <c r="P2162" t="str">
        <f t="shared" si="1027"/>
        <v/>
      </c>
      <c r="Q2162" t="str">
        <f t="shared" si="1028"/>
        <v>Object</v>
      </c>
      <c r="R2162" t="str">
        <f t="shared" si="1029"/>
        <v>"Activity"</v>
      </c>
      <c r="S2162" t="str">
        <f t="shared" si="1030"/>
        <v>"TransportMovement"</v>
      </c>
      <c r="T2162" t="str">
        <f t="shared" si="1031"/>
        <v>"departureLocation"</v>
      </c>
      <c r="U2162" t="str">
        <f t="shared" si="1032"/>
        <v>"Common"</v>
      </c>
      <c r="V2162" t="str">
        <f t="shared" si="1033"/>
        <v>"Location"</v>
      </c>
      <c r="W2162">
        <f>IF($A2162="Implicit","",COUNTIFS($C$8:C2162,C2162,$A$8:A2162,"Explicit"))</f>
        <v>8</v>
      </c>
      <c r="X2162" t="str">
        <f t="shared" si="1034"/>
        <v>"Activity to describe transports; replaces the TransportSegment in v1.1 and above"</v>
      </c>
      <c r="Y2162" t="str">
        <f t="shared" si="1035"/>
        <v>"Reference to the departure Location"</v>
      </c>
      <c r="Z2162" t="str">
        <f t="shared" si="1036"/>
        <v>"false"</v>
      </c>
      <c r="AA2162" t="str">
        <f t="shared" si="1037"/>
        <v>"false"</v>
      </c>
      <c r="AB2162" t="str">
        <f t="shared" si="1038"/>
        <v>""</v>
      </c>
      <c r="AC2162" t="str">
        <f t="shared" si="1039"/>
        <v>"https://onerecord.iata.org/ns/cargo#TransportMovement"</v>
      </c>
      <c r="AD2162" t="str">
        <f t="shared" si="1040"/>
        <v>"https://onerecord.iata.org/ns/cargo#departureLocation"</v>
      </c>
      <c r="AE2162" t="str">
        <f t="shared" si="1041"/>
        <v>"https://onerecord.iata.org/ns/cargo#Location"</v>
      </c>
      <c r="AF2162" t="str">
        <f t="shared" si="1042"/>
        <v>"Activity","TransportMovement","departureLocation","Common","Location",8,"Activity to describe transports; replaces the TransportSegment in v1.1 and above","Reference to the departure Location","false","false","","https://onerecord.iata.org/ns/cargo#TransportMovement","https://onerecord.iata.org/ns/cargo#departureLocation","https://onerecord.iata.org/ns/cargo#Location"</v>
      </c>
      <c r="AG2162" t="str">
        <f t="shared" si="1043"/>
        <v>"Activity.TransportMovement"</v>
      </c>
      <c r="AH2162" t="str">
        <f t="shared" si="1044"/>
        <v>"departureLocation"</v>
      </c>
      <c r="AI2162" t="str">
        <f t="shared" si="1045"/>
        <v>"Common.Location"</v>
      </c>
      <c r="AJ2162" t="str">
        <f t="shared" si="1046"/>
        <v>""</v>
      </c>
      <c r="AK2162" t="str">
        <f t="shared" si="1047"/>
        <v>"hasOne"</v>
      </c>
      <c r="AL2162" t="str">
        <f t="shared" si="1048"/>
        <v>"Activity.TransportMovement","departureLocation","Common.Location","","hasOne"</v>
      </c>
      <c r="AN2162">
        <f>COUNTIF(View_conceptual!G:G,L2162)</f>
        <v>1</v>
      </c>
      <c r="AO2162">
        <f>COUNTIF(View_conceptual!H:H,L2162)+COUNTIF(View_conceptual!I:I,N2162)</f>
        <v>1</v>
      </c>
      <c r="AQ2162" t="str">
        <f t="shared" si="1049"/>
        <v>"Activity","TransportMovement","departureLocation","Common","Location",8,"Activity to describe transports; replaces the TransportSegment in v1.1 and above","Reference to the departure Location","false","false","","https://onerecord.iata.org/ns/cargo#TransportMovement","https://onerecord.iata.org/ns/cargo#departureLocation","https://onerecord.iata.org/ns/cargo#Location"</v>
      </c>
      <c r="AR2162" t="str">
        <f t="shared" si="1050"/>
        <v/>
      </c>
      <c r="AT2162">
        <f>COUNTIF(View_full!G:G,L2162)</f>
        <v>1</v>
      </c>
      <c r="AU2162">
        <f>COUNTIF(View_full!H:H,L2162)+COUNTIF(View_full!I:I,N2162)</f>
        <v>1</v>
      </c>
      <c r="AV2162">
        <f>COUNTIFS(Property_Manual!$A$2:$A$1206,Raw!L2162,Property_Manual!$B$2:$B$1206,Raw!M2162,Property_Manual!$C$2:$C$1206,Raw!N2162,Property_Manual!$D$2:$D$1206,Raw!O2162,Property_Manual!$F$2:$F$1206,"x")</f>
        <v>0</v>
      </c>
      <c r="AW2162" t="str">
        <f t="shared" si="1051"/>
        <v>"Activity","TransportMovement","departureLocation","Common","Location",8,"Activity to describe transports; replaces the TransportSegment in v1.1 and above","Reference to the departure Location","false","false","","https://onerecord.iata.org/ns/cargo#TransportMovement","https://onerecord.iata.org/ns/cargo#departureLocation","https://onerecord.iata.org/ns/cargo#Location"</v>
      </c>
      <c r="AX2162" t="str">
        <f t="shared" si="1052"/>
        <v/>
      </c>
      <c r="AY2162" t="str">
        <f t="shared" si="1053"/>
        <v/>
      </c>
    </row>
    <row r="2163" spans="1:51" x14ac:dyDescent="0.2">
      <c r="A2163" t="s">
        <v>1254</v>
      </c>
      <c r="B2163" t="s">
        <v>1210</v>
      </c>
      <c r="C2163" t="s">
        <v>868</v>
      </c>
      <c r="D2163" t="s">
        <v>886</v>
      </c>
      <c r="E2163" t="s">
        <v>49</v>
      </c>
      <c r="F2163" t="s">
        <v>86</v>
      </c>
      <c r="G2163">
        <v>1</v>
      </c>
      <c r="I2163" t="s">
        <v>882</v>
      </c>
      <c r="J2163" t="s">
        <v>887</v>
      </c>
      <c r="L2163" t="str">
        <f t="shared" si="1023"/>
        <v>TransportMovement</v>
      </c>
      <c r="M2163" t="str">
        <f t="shared" si="1024"/>
        <v>distanceCalculated</v>
      </c>
      <c r="N2163" t="str">
        <f t="shared" si="1025"/>
        <v>Value</v>
      </c>
      <c r="O2163" t="str">
        <f t="shared" si="1026"/>
        <v/>
      </c>
      <c r="P2163" t="str">
        <f t="shared" si="1027"/>
        <v/>
      </c>
      <c r="Q2163" t="str">
        <f t="shared" si="1028"/>
        <v>Object</v>
      </c>
      <c r="R2163" t="str">
        <f t="shared" si="1029"/>
        <v>"Activity"</v>
      </c>
      <c r="S2163" t="str">
        <f t="shared" si="1030"/>
        <v>"TransportMovement"</v>
      </c>
      <c r="T2163" t="str">
        <f t="shared" si="1031"/>
        <v>"distanceCalculated"</v>
      </c>
      <c r="U2163" t="str">
        <f t="shared" si="1032"/>
        <v>"Embedded"</v>
      </c>
      <c r="V2163" t="str">
        <f t="shared" si="1033"/>
        <v>"Value"</v>
      </c>
      <c r="W2163">
        <f>IF($A2163="Implicit","",COUNTIFS($C$8:C2163,C2163,$A$8:A2163,"Explicit"))</f>
        <v>9</v>
      </c>
      <c r="X2163" t="str">
        <f t="shared" si="1034"/>
        <v>"Activity to describe transports; replaces the TransportSegment in v1.1 and above"</v>
      </c>
      <c r="Y2163" t="str">
        <f t="shared" si="1035"/>
        <v>"Information about the calculated distance"</v>
      </c>
      <c r="Z2163" t="str">
        <f t="shared" si="1036"/>
        <v>"false"</v>
      </c>
      <c r="AA2163" t="str">
        <f t="shared" si="1037"/>
        <v>"false"</v>
      </c>
      <c r="AB2163" t="str">
        <f t="shared" si="1038"/>
        <v>""</v>
      </c>
      <c r="AC2163" t="str">
        <f t="shared" si="1039"/>
        <v>"https://onerecord.iata.org/ns/cargo#TransportMovement"</v>
      </c>
      <c r="AD2163" t="str">
        <f t="shared" si="1040"/>
        <v>"https://onerecord.iata.org/ns/cargo#distanceCalculated"</v>
      </c>
      <c r="AE2163" t="str">
        <f t="shared" si="1041"/>
        <v>"https://onerecord.iata.org/ns/cargo#Value"</v>
      </c>
      <c r="AF2163" t="str">
        <f t="shared" si="1042"/>
        <v>"Activity","TransportMovement","distanceCalculated","Embedded","Value",9,"Activity to describe transports; replaces the TransportSegment in v1.1 and above","Information about the calculated distance","false","false","","https://onerecord.iata.org/ns/cargo#TransportMovement","https://onerecord.iata.org/ns/cargo#distanceCalculated","https://onerecord.iata.org/ns/cargo#Value"</v>
      </c>
      <c r="AG2163" t="str">
        <f t="shared" si="1043"/>
        <v>"Activity.TransportMovement"</v>
      </c>
      <c r="AH2163" t="str">
        <f t="shared" si="1044"/>
        <v>"distanceCalculated"</v>
      </c>
      <c r="AI2163" t="str">
        <f t="shared" si="1045"/>
        <v>"Embedded.Value"</v>
      </c>
      <c r="AJ2163" t="str">
        <f t="shared" si="1046"/>
        <v>""</v>
      </c>
      <c r="AK2163" t="str">
        <f t="shared" si="1047"/>
        <v>"hasOne"</v>
      </c>
      <c r="AL2163" t="str">
        <f t="shared" si="1048"/>
        <v>"Activity.TransportMovement","distanceCalculated","Embedded.Value","","hasOne"</v>
      </c>
      <c r="AN2163">
        <f>COUNTIF(View_conceptual!G:G,L2163)</f>
        <v>1</v>
      </c>
      <c r="AO2163">
        <f>COUNTIF(View_conceptual!H:H,L2163)+COUNTIF(View_conceptual!I:I,N2163)</f>
        <v>1</v>
      </c>
      <c r="AQ2163" t="str">
        <f t="shared" si="1049"/>
        <v>"Activity","TransportMovement","distanceCalculated","Embedded","Value",9,"Activity to describe transports; replaces the TransportSegment in v1.1 and above","Information about the calculated distance","false","false","","https://onerecord.iata.org/ns/cargo#TransportMovement","https://onerecord.iata.org/ns/cargo#distanceCalculated","https://onerecord.iata.org/ns/cargo#Value"</v>
      </c>
      <c r="AR2163" t="str">
        <f t="shared" si="1050"/>
        <v/>
      </c>
      <c r="AT2163">
        <f>COUNTIF(View_full!G:G,L2163)</f>
        <v>1</v>
      </c>
      <c r="AU2163">
        <f>COUNTIF(View_full!H:H,L2163)+COUNTIF(View_full!I:I,N2163)</f>
        <v>1</v>
      </c>
      <c r="AV2163">
        <f>COUNTIFS(Property_Manual!$A$2:$A$1206,Raw!L2163,Property_Manual!$B$2:$B$1206,Raw!M2163,Property_Manual!$C$2:$C$1206,Raw!N2163,Property_Manual!$D$2:$D$1206,Raw!O2163,Property_Manual!$F$2:$F$1206,"x")</f>
        <v>0</v>
      </c>
      <c r="AW2163" t="str">
        <f t="shared" si="1051"/>
        <v>"Activity","TransportMovement","distanceCalculated","Embedded","Value",9,"Activity to describe transports; replaces the TransportSegment in v1.1 and above","Information about the calculated distance","false","false","","https://onerecord.iata.org/ns/cargo#TransportMovement","https://onerecord.iata.org/ns/cargo#distanceCalculated","https://onerecord.iata.org/ns/cargo#Value"</v>
      </c>
      <c r="AX2163" t="str">
        <f t="shared" si="1052"/>
        <v/>
      </c>
      <c r="AY2163" t="str">
        <f t="shared" si="1053"/>
        <v/>
      </c>
    </row>
    <row r="2164" spans="1:51" x14ac:dyDescent="0.2">
      <c r="A2164" t="s">
        <v>1254</v>
      </c>
      <c r="B2164" t="s">
        <v>1210</v>
      </c>
      <c r="C2164" t="s">
        <v>868</v>
      </c>
      <c r="D2164" t="s">
        <v>888</v>
      </c>
      <c r="E2164" t="s">
        <v>49</v>
      </c>
      <c r="F2164" t="s">
        <v>86</v>
      </c>
      <c r="G2164">
        <v>1</v>
      </c>
      <c r="I2164" t="s">
        <v>882</v>
      </c>
      <c r="J2164" t="s">
        <v>889</v>
      </c>
      <c r="L2164" t="str">
        <f t="shared" si="1023"/>
        <v>TransportMovement</v>
      </c>
      <c r="M2164" t="str">
        <f t="shared" si="1024"/>
        <v>distanceMeasured</v>
      </c>
      <c r="N2164" t="str">
        <f t="shared" si="1025"/>
        <v>Value</v>
      </c>
      <c r="O2164" t="str">
        <f t="shared" si="1026"/>
        <v/>
      </c>
      <c r="P2164" t="str">
        <f t="shared" si="1027"/>
        <v/>
      </c>
      <c r="Q2164" t="str">
        <f t="shared" si="1028"/>
        <v>Object</v>
      </c>
      <c r="R2164" t="str">
        <f t="shared" si="1029"/>
        <v>"Activity"</v>
      </c>
      <c r="S2164" t="str">
        <f t="shared" si="1030"/>
        <v>"TransportMovement"</v>
      </c>
      <c r="T2164" t="str">
        <f t="shared" si="1031"/>
        <v>"distanceMeasured"</v>
      </c>
      <c r="U2164" t="str">
        <f t="shared" si="1032"/>
        <v>"Embedded"</v>
      </c>
      <c r="V2164" t="str">
        <f t="shared" si="1033"/>
        <v>"Value"</v>
      </c>
      <c r="W2164">
        <f>IF($A2164="Implicit","",COUNTIFS($C$8:C2164,C2164,$A$8:A2164,"Explicit"))</f>
        <v>10</v>
      </c>
      <c r="X2164" t="str">
        <f t="shared" si="1034"/>
        <v>"Activity to describe transports; replaces the TransportSegment in v1.1 and above"</v>
      </c>
      <c r="Y2164" t="str">
        <f t="shared" si="1035"/>
        <v>"Information about the measured distance"</v>
      </c>
      <c r="Z2164" t="str">
        <f t="shared" si="1036"/>
        <v>"false"</v>
      </c>
      <c r="AA2164" t="str">
        <f t="shared" si="1037"/>
        <v>"false"</v>
      </c>
      <c r="AB2164" t="str">
        <f t="shared" si="1038"/>
        <v>""</v>
      </c>
      <c r="AC2164" t="str">
        <f t="shared" si="1039"/>
        <v>"https://onerecord.iata.org/ns/cargo#TransportMovement"</v>
      </c>
      <c r="AD2164" t="str">
        <f t="shared" si="1040"/>
        <v>"https://onerecord.iata.org/ns/cargo#distanceMeasured"</v>
      </c>
      <c r="AE2164" t="str">
        <f t="shared" si="1041"/>
        <v>"https://onerecord.iata.org/ns/cargo#Value"</v>
      </c>
      <c r="AF2164" t="str">
        <f t="shared" si="1042"/>
        <v>"Activity","TransportMovement","distanceMeasured","Embedded","Value",10,"Activity to describe transports; replaces the TransportSegment in v1.1 and above","Information about the measured distance","false","false","","https://onerecord.iata.org/ns/cargo#TransportMovement","https://onerecord.iata.org/ns/cargo#distanceMeasured","https://onerecord.iata.org/ns/cargo#Value"</v>
      </c>
      <c r="AG2164" t="str">
        <f t="shared" si="1043"/>
        <v>"Activity.TransportMovement"</v>
      </c>
      <c r="AH2164" t="str">
        <f t="shared" si="1044"/>
        <v>"distanceMeasured"</v>
      </c>
      <c r="AI2164" t="str">
        <f t="shared" si="1045"/>
        <v>"Embedded.Value"</v>
      </c>
      <c r="AJ2164" t="str">
        <f t="shared" si="1046"/>
        <v>""</v>
      </c>
      <c r="AK2164" t="str">
        <f t="shared" si="1047"/>
        <v>"hasOne"</v>
      </c>
      <c r="AL2164" t="str">
        <f t="shared" si="1048"/>
        <v>"Activity.TransportMovement","distanceMeasured","Embedded.Value","","hasOne"</v>
      </c>
      <c r="AN2164">
        <f>COUNTIF(View_conceptual!G:G,L2164)</f>
        <v>1</v>
      </c>
      <c r="AO2164">
        <f>COUNTIF(View_conceptual!H:H,L2164)+COUNTIF(View_conceptual!I:I,N2164)</f>
        <v>1</v>
      </c>
      <c r="AQ2164" t="str">
        <f t="shared" si="1049"/>
        <v>"Activity","TransportMovement","distanceMeasured","Embedded","Value",10,"Activity to describe transports; replaces the TransportSegment in v1.1 and above","Information about the measured distance","false","false","","https://onerecord.iata.org/ns/cargo#TransportMovement","https://onerecord.iata.org/ns/cargo#distanceMeasured","https://onerecord.iata.org/ns/cargo#Value"</v>
      </c>
      <c r="AR2164" t="str">
        <f t="shared" si="1050"/>
        <v/>
      </c>
      <c r="AT2164">
        <f>COUNTIF(View_full!G:G,L2164)</f>
        <v>1</v>
      </c>
      <c r="AU2164">
        <f>COUNTIF(View_full!H:H,L2164)+COUNTIF(View_full!I:I,N2164)</f>
        <v>1</v>
      </c>
      <c r="AV2164">
        <f>COUNTIFS(Property_Manual!$A$2:$A$1206,Raw!L2164,Property_Manual!$B$2:$B$1206,Raw!M2164,Property_Manual!$C$2:$C$1206,Raw!N2164,Property_Manual!$D$2:$D$1206,Raw!O2164,Property_Manual!$F$2:$F$1206,"x")</f>
        <v>0</v>
      </c>
      <c r="AW2164" t="str">
        <f t="shared" si="1051"/>
        <v>"Activity","TransportMovement","distanceMeasured","Embedded","Value",10,"Activity to describe transports; replaces the TransportSegment in v1.1 and above","Information about the measured distance","false","false","","https://onerecord.iata.org/ns/cargo#TransportMovement","https://onerecord.iata.org/ns/cargo#distanceMeasured","https://onerecord.iata.org/ns/cargo#Value"</v>
      </c>
      <c r="AX2164" t="str">
        <f t="shared" si="1052"/>
        <v/>
      </c>
      <c r="AY2164" t="str">
        <f t="shared" si="1053"/>
        <v/>
      </c>
    </row>
    <row r="2165" spans="1:51" x14ac:dyDescent="0.2">
      <c r="A2165" t="s">
        <v>1254</v>
      </c>
      <c r="B2165" t="s">
        <v>1210</v>
      </c>
      <c r="C2165" t="s">
        <v>868</v>
      </c>
      <c r="D2165" t="s">
        <v>890</v>
      </c>
      <c r="E2165" t="s">
        <v>49</v>
      </c>
      <c r="F2165" t="s">
        <v>86</v>
      </c>
      <c r="G2165">
        <v>1</v>
      </c>
      <c r="I2165" t="s">
        <v>882</v>
      </c>
      <c r="J2165" t="s">
        <v>891</v>
      </c>
      <c r="L2165" t="str">
        <f t="shared" si="1023"/>
        <v>TransportMovement</v>
      </c>
      <c r="M2165" t="str">
        <f t="shared" si="1024"/>
        <v>fuelAmountCalculated</v>
      </c>
      <c r="N2165" t="str">
        <f t="shared" si="1025"/>
        <v>Value</v>
      </c>
      <c r="O2165" t="str">
        <f t="shared" si="1026"/>
        <v/>
      </c>
      <c r="P2165" t="str">
        <f t="shared" si="1027"/>
        <v/>
      </c>
      <c r="Q2165" t="str">
        <f t="shared" si="1028"/>
        <v>Object</v>
      </c>
      <c r="R2165" t="str">
        <f t="shared" si="1029"/>
        <v>"Activity"</v>
      </c>
      <c r="S2165" t="str">
        <f t="shared" si="1030"/>
        <v>"TransportMovement"</v>
      </c>
      <c r="T2165" t="str">
        <f t="shared" si="1031"/>
        <v>"fuelAmountCalculated"</v>
      </c>
      <c r="U2165" t="str">
        <f t="shared" si="1032"/>
        <v>"Embedded"</v>
      </c>
      <c r="V2165" t="str">
        <f t="shared" si="1033"/>
        <v>"Value"</v>
      </c>
      <c r="W2165">
        <f>IF($A2165="Implicit","",COUNTIFS($C$8:C2165,C2165,$A$8:A2165,"Explicit"))</f>
        <v>11</v>
      </c>
      <c r="X2165" t="str">
        <f t="shared" si="1034"/>
        <v>"Activity to describe transports; replaces the TransportSegment in v1.1 and above"</v>
      </c>
      <c r="Y2165" t="str">
        <f t="shared" si="1035"/>
        <v>"Information about the calculated fuel amount"</v>
      </c>
      <c r="Z2165" t="str">
        <f t="shared" si="1036"/>
        <v>"false"</v>
      </c>
      <c r="AA2165" t="str">
        <f t="shared" si="1037"/>
        <v>"false"</v>
      </c>
      <c r="AB2165" t="str">
        <f t="shared" si="1038"/>
        <v>""</v>
      </c>
      <c r="AC2165" t="str">
        <f t="shared" si="1039"/>
        <v>"https://onerecord.iata.org/ns/cargo#TransportMovement"</v>
      </c>
      <c r="AD2165" t="str">
        <f t="shared" si="1040"/>
        <v>"https://onerecord.iata.org/ns/cargo#fuelAmountCalculated"</v>
      </c>
      <c r="AE2165" t="str">
        <f t="shared" si="1041"/>
        <v>"https://onerecord.iata.org/ns/cargo#Value"</v>
      </c>
      <c r="AF2165" t="str">
        <f t="shared" si="1042"/>
        <v>"Activity","TransportMovement","fuelAmountCalculated","Embedded","Value",11,"Activity to describe transports; replaces the TransportSegment in v1.1 and above","Information about the calculated fuel amount","false","false","","https://onerecord.iata.org/ns/cargo#TransportMovement","https://onerecord.iata.org/ns/cargo#fuelAmountCalculated","https://onerecord.iata.org/ns/cargo#Value"</v>
      </c>
      <c r="AG2165" t="str">
        <f t="shared" si="1043"/>
        <v>"Activity.TransportMovement"</v>
      </c>
      <c r="AH2165" t="str">
        <f t="shared" si="1044"/>
        <v>"fuelAmountCalculated"</v>
      </c>
      <c r="AI2165" t="str">
        <f t="shared" si="1045"/>
        <v>"Embedded.Value"</v>
      </c>
      <c r="AJ2165" t="str">
        <f t="shared" si="1046"/>
        <v>""</v>
      </c>
      <c r="AK2165" t="str">
        <f t="shared" si="1047"/>
        <v>"hasOne"</v>
      </c>
      <c r="AL2165" t="str">
        <f t="shared" si="1048"/>
        <v>"Activity.TransportMovement","fuelAmountCalculated","Embedded.Value","","hasOne"</v>
      </c>
      <c r="AN2165">
        <f>COUNTIF(View_conceptual!G:G,L2165)</f>
        <v>1</v>
      </c>
      <c r="AO2165">
        <f>COUNTIF(View_conceptual!H:H,L2165)+COUNTIF(View_conceptual!I:I,N2165)</f>
        <v>1</v>
      </c>
      <c r="AQ2165" t="str">
        <f t="shared" si="1049"/>
        <v>"Activity","TransportMovement","fuelAmountCalculated","Embedded","Value",11,"Activity to describe transports; replaces the TransportSegment in v1.1 and above","Information about the calculated fuel amount","false","false","","https://onerecord.iata.org/ns/cargo#TransportMovement","https://onerecord.iata.org/ns/cargo#fuelAmountCalculated","https://onerecord.iata.org/ns/cargo#Value"</v>
      </c>
      <c r="AR2165" t="str">
        <f t="shared" si="1050"/>
        <v/>
      </c>
      <c r="AT2165">
        <f>COUNTIF(View_full!G:G,L2165)</f>
        <v>1</v>
      </c>
      <c r="AU2165">
        <f>COUNTIF(View_full!H:H,L2165)+COUNTIF(View_full!I:I,N2165)</f>
        <v>1</v>
      </c>
      <c r="AV2165">
        <f>COUNTIFS(Property_Manual!$A$2:$A$1206,Raw!L2165,Property_Manual!$B$2:$B$1206,Raw!M2165,Property_Manual!$C$2:$C$1206,Raw!N2165,Property_Manual!$D$2:$D$1206,Raw!O2165,Property_Manual!$F$2:$F$1206,"x")</f>
        <v>0</v>
      </c>
      <c r="AW2165" t="str">
        <f t="shared" si="1051"/>
        <v>"Activity","TransportMovement","fuelAmountCalculated","Embedded","Value",11,"Activity to describe transports; replaces the TransportSegment in v1.1 and above","Information about the calculated fuel amount","false","false","","https://onerecord.iata.org/ns/cargo#TransportMovement","https://onerecord.iata.org/ns/cargo#fuelAmountCalculated","https://onerecord.iata.org/ns/cargo#Value"</v>
      </c>
      <c r="AX2165" t="str">
        <f t="shared" si="1052"/>
        <v/>
      </c>
      <c r="AY2165" t="str">
        <f t="shared" si="1053"/>
        <v/>
      </c>
    </row>
    <row r="2166" spans="1:51" x14ac:dyDescent="0.2">
      <c r="A2166" t="s">
        <v>1254</v>
      </c>
      <c r="B2166" t="s">
        <v>1210</v>
      </c>
      <c r="C2166" t="s">
        <v>868</v>
      </c>
      <c r="D2166" t="s">
        <v>892</v>
      </c>
      <c r="E2166" t="s">
        <v>49</v>
      </c>
      <c r="F2166" t="s">
        <v>86</v>
      </c>
      <c r="G2166">
        <v>1</v>
      </c>
      <c r="I2166" t="s">
        <v>882</v>
      </c>
      <c r="J2166" t="s">
        <v>893</v>
      </c>
      <c r="L2166" t="str">
        <f t="shared" si="1023"/>
        <v>TransportMovement</v>
      </c>
      <c r="M2166" t="str">
        <f t="shared" si="1024"/>
        <v>fuelAmountMeasured</v>
      </c>
      <c r="N2166" t="str">
        <f t="shared" si="1025"/>
        <v>Value</v>
      </c>
      <c r="O2166" t="str">
        <f t="shared" si="1026"/>
        <v/>
      </c>
      <c r="P2166" t="str">
        <f t="shared" si="1027"/>
        <v/>
      </c>
      <c r="Q2166" t="str">
        <f t="shared" si="1028"/>
        <v>Object</v>
      </c>
      <c r="R2166" t="str">
        <f t="shared" si="1029"/>
        <v>"Activity"</v>
      </c>
      <c r="S2166" t="str">
        <f t="shared" si="1030"/>
        <v>"TransportMovement"</v>
      </c>
      <c r="T2166" t="str">
        <f t="shared" si="1031"/>
        <v>"fuelAmountMeasured"</v>
      </c>
      <c r="U2166" t="str">
        <f t="shared" si="1032"/>
        <v>"Embedded"</v>
      </c>
      <c r="V2166" t="str">
        <f t="shared" si="1033"/>
        <v>"Value"</v>
      </c>
      <c r="W2166">
        <f>IF($A2166="Implicit","",COUNTIFS($C$8:C2166,C2166,$A$8:A2166,"Explicit"))</f>
        <v>12</v>
      </c>
      <c r="X2166" t="str">
        <f t="shared" si="1034"/>
        <v>"Activity to describe transports; replaces the TransportSegment in v1.1 and above"</v>
      </c>
      <c r="Y2166" t="str">
        <f t="shared" si="1035"/>
        <v>"Information about the measured fuel amount"</v>
      </c>
      <c r="Z2166" t="str">
        <f t="shared" si="1036"/>
        <v>"false"</v>
      </c>
      <c r="AA2166" t="str">
        <f t="shared" si="1037"/>
        <v>"false"</v>
      </c>
      <c r="AB2166" t="str">
        <f t="shared" si="1038"/>
        <v>""</v>
      </c>
      <c r="AC2166" t="str">
        <f t="shared" si="1039"/>
        <v>"https://onerecord.iata.org/ns/cargo#TransportMovement"</v>
      </c>
      <c r="AD2166" t="str">
        <f t="shared" si="1040"/>
        <v>"https://onerecord.iata.org/ns/cargo#fuelAmountMeasured"</v>
      </c>
      <c r="AE2166" t="str">
        <f t="shared" si="1041"/>
        <v>"https://onerecord.iata.org/ns/cargo#Value"</v>
      </c>
      <c r="AF2166" t="str">
        <f t="shared" si="1042"/>
        <v>"Activity","TransportMovement","fuelAmountMeasured","Embedded","Value",12,"Activity to describe transports; replaces the TransportSegment in v1.1 and above","Information about the measured fuel amount","false","false","","https://onerecord.iata.org/ns/cargo#TransportMovement","https://onerecord.iata.org/ns/cargo#fuelAmountMeasured","https://onerecord.iata.org/ns/cargo#Value"</v>
      </c>
      <c r="AG2166" t="str">
        <f t="shared" si="1043"/>
        <v>"Activity.TransportMovement"</v>
      </c>
      <c r="AH2166" t="str">
        <f t="shared" si="1044"/>
        <v>"fuelAmountMeasured"</v>
      </c>
      <c r="AI2166" t="str">
        <f t="shared" si="1045"/>
        <v>"Embedded.Value"</v>
      </c>
      <c r="AJ2166" t="str">
        <f t="shared" si="1046"/>
        <v>""</v>
      </c>
      <c r="AK2166" t="str">
        <f t="shared" si="1047"/>
        <v>"hasOne"</v>
      </c>
      <c r="AL2166" t="str">
        <f t="shared" si="1048"/>
        <v>"Activity.TransportMovement","fuelAmountMeasured","Embedded.Value","","hasOne"</v>
      </c>
      <c r="AN2166">
        <f>COUNTIF(View_conceptual!G:G,L2166)</f>
        <v>1</v>
      </c>
      <c r="AO2166">
        <f>COUNTIF(View_conceptual!H:H,L2166)+COUNTIF(View_conceptual!I:I,N2166)</f>
        <v>1</v>
      </c>
      <c r="AQ2166" t="str">
        <f t="shared" si="1049"/>
        <v>"Activity","TransportMovement","fuelAmountMeasured","Embedded","Value",12,"Activity to describe transports; replaces the TransportSegment in v1.1 and above","Information about the measured fuel amount","false","false","","https://onerecord.iata.org/ns/cargo#TransportMovement","https://onerecord.iata.org/ns/cargo#fuelAmountMeasured","https://onerecord.iata.org/ns/cargo#Value"</v>
      </c>
      <c r="AR2166" t="str">
        <f t="shared" si="1050"/>
        <v/>
      </c>
      <c r="AT2166">
        <f>COUNTIF(View_full!G:G,L2166)</f>
        <v>1</v>
      </c>
      <c r="AU2166">
        <f>COUNTIF(View_full!H:H,L2166)+COUNTIF(View_full!I:I,N2166)</f>
        <v>1</v>
      </c>
      <c r="AV2166">
        <f>COUNTIFS(Property_Manual!$A$2:$A$1206,Raw!L2166,Property_Manual!$B$2:$B$1206,Raw!M2166,Property_Manual!$C$2:$C$1206,Raw!N2166,Property_Manual!$D$2:$D$1206,Raw!O2166,Property_Manual!$F$2:$F$1206,"x")</f>
        <v>0</v>
      </c>
      <c r="AW2166" t="str">
        <f t="shared" si="1051"/>
        <v>"Activity","TransportMovement","fuelAmountMeasured","Embedded","Value",12,"Activity to describe transports; replaces the TransportSegment in v1.1 and above","Information about the measured fuel amount","false","false","","https://onerecord.iata.org/ns/cargo#TransportMovement","https://onerecord.iata.org/ns/cargo#fuelAmountMeasured","https://onerecord.iata.org/ns/cargo#Value"</v>
      </c>
      <c r="AX2166" t="str">
        <f t="shared" si="1052"/>
        <v/>
      </c>
      <c r="AY2166" t="str">
        <f t="shared" si="1053"/>
        <v/>
      </c>
    </row>
    <row r="2167" spans="1:51" x14ac:dyDescent="0.2">
      <c r="A2167" t="s">
        <v>1254</v>
      </c>
      <c r="B2167" t="s">
        <v>1210</v>
      </c>
      <c r="C2167" t="s">
        <v>868</v>
      </c>
      <c r="D2167" t="s">
        <v>894</v>
      </c>
      <c r="E2167" t="s">
        <v>1209</v>
      </c>
      <c r="F2167" t="s">
        <v>829</v>
      </c>
      <c r="H2167" t="s">
        <v>426</v>
      </c>
      <c r="I2167" t="s">
        <v>882</v>
      </c>
      <c r="J2167" t="s">
        <v>895</v>
      </c>
      <c r="L2167" t="str">
        <f t="shared" si="1023"/>
        <v>TransportMovement</v>
      </c>
      <c r="M2167" t="str">
        <f t="shared" si="1024"/>
        <v>loadingActions</v>
      </c>
      <c r="N2167" t="str">
        <f t="shared" si="1025"/>
        <v>Loading</v>
      </c>
      <c r="O2167" t="str">
        <f t="shared" si="1026"/>
        <v>servedActivity</v>
      </c>
      <c r="P2167" t="str">
        <f t="shared" si="1027"/>
        <v/>
      </c>
      <c r="Q2167" t="str">
        <f t="shared" si="1028"/>
        <v>Object</v>
      </c>
      <c r="R2167" t="str">
        <f t="shared" si="1029"/>
        <v>"Activity"</v>
      </c>
      <c r="S2167" t="str">
        <f t="shared" si="1030"/>
        <v>"TransportMovement"</v>
      </c>
      <c r="T2167" t="str">
        <f t="shared" si="1031"/>
        <v>"loadingActions"</v>
      </c>
      <c r="U2167" t="str">
        <f t="shared" si="1032"/>
        <v>"Action"</v>
      </c>
      <c r="V2167" t="str">
        <f t="shared" si="1033"/>
        <v>"Loading"</v>
      </c>
      <c r="W2167">
        <f>IF($A2167="Implicit","",COUNTIFS($C$8:C2167,C2167,$A$8:A2167,"Explicit"))</f>
        <v>13</v>
      </c>
      <c r="X2167" t="str">
        <f t="shared" si="1034"/>
        <v>"Activity to describe transports; replaces the TransportSegment in v1.1 and above"</v>
      </c>
      <c r="Y2167" t="str">
        <f t="shared" si="1035"/>
        <v>"References to all actions of type Loading performed for the TransportMovement"</v>
      </c>
      <c r="Z2167" t="str">
        <f t="shared" si="1036"/>
        <v>"true"</v>
      </c>
      <c r="AA2167" t="str">
        <f t="shared" si="1037"/>
        <v>"false"</v>
      </c>
      <c r="AB2167" t="str">
        <f t="shared" si="1038"/>
        <v>""</v>
      </c>
      <c r="AC2167" t="str">
        <f t="shared" si="1039"/>
        <v>"https://onerecord.iata.org/ns/cargo#TransportMovement"</v>
      </c>
      <c r="AD2167" t="str">
        <f t="shared" si="1040"/>
        <v>"https://onerecord.iata.org/ns/cargo#loadingActions"</v>
      </c>
      <c r="AE2167" t="str">
        <f t="shared" si="1041"/>
        <v>"https://onerecord.iata.org/ns/cargo#Loading"</v>
      </c>
      <c r="AF2167" t="str">
        <f t="shared" si="1042"/>
        <v>"Activity","TransportMovement","loadingActions","Action","Loading",13,"Activity to describe transports; replaces the TransportSegment in v1.1 and above","References to all actions of type Loading performed for the TransportMovement","true","false","","https://onerecord.iata.org/ns/cargo#TransportMovement","https://onerecord.iata.org/ns/cargo#loadingActions","https://onerecord.iata.org/ns/cargo#Loading"</v>
      </c>
      <c r="AG2167" t="str">
        <f t="shared" si="1043"/>
        <v>"Activity.TransportMovement"</v>
      </c>
      <c r="AH2167" t="str">
        <f t="shared" si="1044"/>
        <v>"loadingActions"</v>
      </c>
      <c r="AI2167" t="str">
        <f t="shared" si="1045"/>
        <v>"Action.Loading"</v>
      </c>
      <c r="AJ2167" t="str">
        <f t="shared" si="1046"/>
        <v>"servedActivity"</v>
      </c>
      <c r="AK2167" t="str">
        <f t="shared" si="1047"/>
        <v>"hasMany"</v>
      </c>
      <c r="AL2167" t="str">
        <f t="shared" si="1048"/>
        <v>"Activity.TransportMovement","loadingActions","Action.Loading","servedActivity","hasMany"</v>
      </c>
      <c r="AN2167">
        <f>COUNTIF(View_conceptual!G:G,L2167)</f>
        <v>1</v>
      </c>
      <c r="AO2167">
        <f>COUNTIF(View_conceptual!H:H,L2167)+COUNTIF(View_conceptual!I:I,N2167)</f>
        <v>2</v>
      </c>
      <c r="AQ2167" t="str">
        <f t="shared" si="1049"/>
        <v>"Activity","TransportMovement","loadingActions","Action","Loading",13,"Activity to describe transports; replaces the TransportSegment in v1.1 and above","References to all actions of type Loading performed for the TransportMovement","true","false","","https://onerecord.iata.org/ns/cargo#TransportMovement","https://onerecord.iata.org/ns/cargo#loadingActions","https://onerecord.iata.org/ns/cargo#Loading"</v>
      </c>
      <c r="AR2167" t="str">
        <f t="shared" si="1050"/>
        <v>"Activity.TransportMovement","loadingActions","Action.Loading","servedActivity","hasMany"</v>
      </c>
      <c r="AT2167">
        <f>COUNTIF(View_full!G:G,L2167)</f>
        <v>1</v>
      </c>
      <c r="AU2167">
        <f>COUNTIF(View_full!H:H,L2167)+COUNTIF(View_full!I:I,N2167)</f>
        <v>2</v>
      </c>
      <c r="AV2167">
        <f>COUNTIFS(Property_Manual!$A$2:$A$1206,Raw!L2167,Property_Manual!$B$2:$B$1206,Raw!M2167,Property_Manual!$C$2:$C$1206,Raw!N2167,Property_Manual!$D$2:$D$1206,Raw!O2167,Property_Manual!$F$2:$F$1206,"x")</f>
        <v>1</v>
      </c>
      <c r="AW2167" t="str">
        <f t="shared" si="1051"/>
        <v>"Activity","TransportMovement","loadingActions","Action","Loading",13,"Activity to describe transports; replaces the TransportSegment in v1.1 and above","References to all actions of type Loading performed for the TransportMovement","true","false","","https://onerecord.iata.org/ns/cargo#TransportMovement","https://onerecord.iata.org/ns/cargo#loadingActions","https://onerecord.iata.org/ns/cargo#Loading"</v>
      </c>
      <c r="AX2167" t="str">
        <f t="shared" si="1052"/>
        <v>"Activity.TransportMovement","loadingActions","Action.Loading","servedActivity","hasMany"</v>
      </c>
      <c r="AY2167" t="str">
        <f t="shared" si="1053"/>
        <v>"Activity.TransportMovement","loadingActions","Action.Loading","servedActivity","hasMany"</v>
      </c>
    </row>
    <row r="2168" spans="1:51" x14ac:dyDescent="0.2">
      <c r="A2168" t="s">
        <v>1254</v>
      </c>
      <c r="B2168" t="s">
        <v>1210</v>
      </c>
      <c r="C2168" t="s">
        <v>868</v>
      </c>
      <c r="D2168" t="s">
        <v>896</v>
      </c>
      <c r="E2168" t="s">
        <v>1197</v>
      </c>
      <c r="F2168" t="s">
        <v>2242</v>
      </c>
      <c r="G2168">
        <v>1</v>
      </c>
      <c r="I2168" t="s">
        <v>882</v>
      </c>
      <c r="J2168" t="s">
        <v>897</v>
      </c>
      <c r="L2168" t="str">
        <f t="shared" si="1023"/>
        <v>TransportMovement</v>
      </c>
      <c r="M2168" t="str">
        <f t="shared" si="1024"/>
        <v>modeCode</v>
      </c>
      <c r="N2168" t="str">
        <f t="shared" si="1025"/>
        <v>ModeCode</v>
      </c>
      <c r="O2168" t="str">
        <f t="shared" si="1026"/>
        <v/>
      </c>
      <c r="P2168" t="str">
        <f t="shared" si="1027"/>
        <v/>
      </c>
      <c r="Q2168" t="str">
        <f t="shared" si="1028"/>
        <v>Object</v>
      </c>
      <c r="R2168" t="str">
        <f t="shared" si="1029"/>
        <v>"Activity"</v>
      </c>
      <c r="S2168" t="str">
        <f t="shared" si="1030"/>
        <v>"TransportMovement"</v>
      </c>
      <c r="T2168" t="str">
        <f t="shared" si="1031"/>
        <v>"modeCode"</v>
      </c>
      <c r="U2168" t="str">
        <f t="shared" si="1032"/>
        <v>"CodeList"</v>
      </c>
      <c r="V2168" t="str">
        <f t="shared" si="1033"/>
        <v>"ModeCode"</v>
      </c>
      <c r="W2168">
        <f>IF($A2168="Implicit","",COUNTIFS($C$8:C2168,C2168,$A$8:A2168,"Explicit"))</f>
        <v>14</v>
      </c>
      <c r="X2168" t="str">
        <f t="shared" si="1034"/>
        <v>"Activity to describe transports; replaces the TransportSegment in v1.1 and above"</v>
      </c>
      <c r="Y2168" t="str">
        <f t="shared" si="1035"/>
        <v>"Mode of transport code; refer to UNECE Rec. 19 https://unece.org/fileadmin/DAM/cefact/recommendations/rec19/rec19_1cf19e.pdf"</v>
      </c>
      <c r="Z2168" t="str">
        <f t="shared" si="1036"/>
        <v>"false"</v>
      </c>
      <c r="AA2168" t="str">
        <f t="shared" si="1037"/>
        <v>"true"</v>
      </c>
      <c r="AB2168" t="str">
        <f t="shared" si="1038"/>
        <v>""</v>
      </c>
      <c r="AC2168" t="str">
        <f t="shared" si="1039"/>
        <v>"https://onerecord.iata.org/ns/cargo#TransportMovement"</v>
      </c>
      <c r="AD2168" t="str">
        <f t="shared" si="1040"/>
        <v>"https://onerecord.iata.org/ns/cargo#modeCode"</v>
      </c>
      <c r="AE2168" t="str">
        <f t="shared" si="1041"/>
        <v>"https://onerecord.iata.org/ns/code-lists/ModeCode"</v>
      </c>
      <c r="AF2168" t="str">
        <f t="shared" si="1042"/>
        <v>"Activity","TransportMovement","modeCode","CodeList","ModeCode",14,"Activity to describe transports; replaces the TransportSegment in v1.1 and above","Mode of transport code; refer to UNECE Rec. 19 https://unece.org/fileadmin/DAM/cefact/recommendations/rec19/rec19_1cf19e.pdf","false","true","","https://onerecord.iata.org/ns/cargo#TransportMovement","https://onerecord.iata.org/ns/cargo#modeCode","https://onerecord.iata.org/ns/code-lists/ModeCode"</v>
      </c>
      <c r="AG2168" t="str">
        <f t="shared" si="1043"/>
        <v>"Activity.TransportMovement"</v>
      </c>
      <c r="AH2168" t="str">
        <f t="shared" si="1044"/>
        <v>"modeCode"</v>
      </c>
      <c r="AI2168" t="str">
        <f t="shared" si="1045"/>
        <v>"CodeList.ModeCode"</v>
      </c>
      <c r="AJ2168" t="str">
        <f t="shared" si="1046"/>
        <v>""</v>
      </c>
      <c r="AK2168" t="str">
        <f t="shared" si="1047"/>
        <v>"hasOne"</v>
      </c>
      <c r="AL2168" t="str">
        <f t="shared" si="1048"/>
        <v>"Activity.TransportMovement","modeCode","CodeList.ModeCode","","hasOne"</v>
      </c>
      <c r="AN2168">
        <f>COUNTIF(View_conceptual!G:G,L2168)</f>
        <v>1</v>
      </c>
      <c r="AO2168">
        <f>COUNTIF(View_conceptual!H:H,L2168)+COUNTIF(View_conceptual!I:I,N2168)</f>
        <v>1</v>
      </c>
      <c r="AQ2168" t="str">
        <f t="shared" si="1049"/>
        <v>"Activity","TransportMovement","modeCode","CodeList","ModeCode",14,"Activity to describe transports; replaces the TransportSegment in v1.1 and above","Mode of transport code; refer to UNECE Rec. 19 https://unece.org/fileadmin/DAM/cefact/recommendations/rec19/rec19_1cf19e.pdf","false","true","","https://onerecord.iata.org/ns/cargo#TransportMovement","https://onerecord.iata.org/ns/cargo#modeCode","https://onerecord.iata.org/ns/code-lists/ModeCode"</v>
      </c>
      <c r="AR2168" t="str">
        <f t="shared" si="1050"/>
        <v/>
      </c>
      <c r="AT2168">
        <f>COUNTIF(View_full!G:G,L2168)</f>
        <v>1</v>
      </c>
      <c r="AU2168">
        <f>COUNTIF(View_full!H:H,L2168)+COUNTIF(View_full!I:I,N2168)</f>
        <v>1</v>
      </c>
      <c r="AV2168">
        <f>COUNTIFS(Property_Manual!$A$2:$A$1206,Raw!L2168,Property_Manual!$B$2:$B$1206,Raw!M2168,Property_Manual!$C$2:$C$1206,Raw!N2168,Property_Manual!$D$2:$D$1206,Raw!O2168,Property_Manual!$F$2:$F$1206,"x")</f>
        <v>0</v>
      </c>
      <c r="AW2168" t="str">
        <f t="shared" si="1051"/>
        <v>"Activity","TransportMovement","modeCode","CodeList","ModeCode",14,"Activity to describe transports; replaces the TransportSegment in v1.1 and above","Mode of transport code; refer to UNECE Rec. 19 https://unece.org/fileadmin/DAM/cefact/recommendations/rec19/rec19_1cf19e.pdf","false","true","","https://onerecord.iata.org/ns/cargo#TransportMovement","https://onerecord.iata.org/ns/cargo#modeCode","https://onerecord.iata.org/ns/code-lists/ModeCode"</v>
      </c>
      <c r="AX2168" t="str">
        <f t="shared" si="1052"/>
        <v/>
      </c>
      <c r="AY2168" t="str">
        <f t="shared" si="1053"/>
        <v/>
      </c>
    </row>
    <row r="2169" spans="1:51" x14ac:dyDescent="0.2">
      <c r="A2169" t="s">
        <v>1254</v>
      </c>
      <c r="B2169" t="s">
        <v>1210</v>
      </c>
      <c r="C2169" t="s">
        <v>868</v>
      </c>
      <c r="D2169" t="s">
        <v>898</v>
      </c>
      <c r="E2169" t="s">
        <v>3</v>
      </c>
      <c r="F2169" t="s">
        <v>853</v>
      </c>
      <c r="G2169">
        <v>1</v>
      </c>
      <c r="I2169" t="s">
        <v>882</v>
      </c>
      <c r="J2169" t="s">
        <v>899</v>
      </c>
      <c r="L2169" t="str">
        <f t="shared" si="1023"/>
        <v>TransportMovement</v>
      </c>
      <c r="M2169" t="str">
        <f t="shared" si="1024"/>
        <v>modeQualifier</v>
      </c>
      <c r="N2169" t="str">
        <f t="shared" si="1025"/>
        <v>ModeQualifier</v>
      </c>
      <c r="O2169" t="str">
        <f t="shared" si="1026"/>
        <v/>
      </c>
      <c r="P2169" t="str">
        <f t="shared" si="1027"/>
        <v/>
      </c>
      <c r="Q2169" t="str">
        <f t="shared" si="1028"/>
        <v>Object</v>
      </c>
      <c r="R2169" t="str">
        <f t="shared" si="1029"/>
        <v>"Activity"</v>
      </c>
      <c r="S2169" t="str">
        <f t="shared" si="1030"/>
        <v>"TransportMovement"</v>
      </c>
      <c r="T2169" t="str">
        <f t="shared" si="1031"/>
        <v>"modeQualifier"</v>
      </c>
      <c r="U2169" t="str">
        <f t="shared" si="1032"/>
        <v>"Enum"</v>
      </c>
      <c r="V2169" t="str">
        <f t="shared" si="1033"/>
        <v>"ModeQualifier"</v>
      </c>
      <c r="W2169">
        <f>IF($A2169="Implicit","",COUNTIFS($C$8:C2169,C2169,$A$8:A2169,"Explicit"))</f>
        <v>15</v>
      </c>
      <c r="X2169" t="str">
        <f t="shared" si="1034"/>
        <v>"Activity to describe transports; replaces the TransportSegment in v1.1 and above"</v>
      </c>
      <c r="Y2169" t="str">
        <f t="shared" si="1035"/>
        <v>"Pre-Carriage; Main-Carriage or On-Carriage"</v>
      </c>
      <c r="Z2169" t="str">
        <f t="shared" si="1036"/>
        <v>"false"</v>
      </c>
      <c r="AA2169" t="str">
        <f t="shared" si="1037"/>
        <v>"true"</v>
      </c>
      <c r="AB2169" t="str">
        <f t="shared" si="1038"/>
        <v>""</v>
      </c>
      <c r="AC2169" t="str">
        <f t="shared" si="1039"/>
        <v>"https://onerecord.iata.org/ns/cargo#TransportMovement"</v>
      </c>
      <c r="AD2169" t="str">
        <f t="shared" si="1040"/>
        <v>"https://onerecord.iata.org/ns/cargo#modeQualifier"</v>
      </c>
      <c r="AE2169" t="str">
        <f t="shared" si="1041"/>
        <v>"https://onerecord.iata.org/ns/cargo#ModeQualifier"</v>
      </c>
      <c r="AF2169" t="str">
        <f t="shared" si="1042"/>
        <v>"Activity","TransportMovement","modeQualifier","Enum","ModeQualifier",15,"Activity to describe transports; replaces the TransportSegment in v1.1 and above","Pre-Carriage; Main-Carriage or On-Carriage","false","true","","https://onerecord.iata.org/ns/cargo#TransportMovement","https://onerecord.iata.org/ns/cargo#modeQualifier","https://onerecord.iata.org/ns/cargo#ModeQualifier"</v>
      </c>
      <c r="AG2169" t="str">
        <f t="shared" si="1043"/>
        <v>"Activity.TransportMovement"</v>
      </c>
      <c r="AH2169" t="str">
        <f t="shared" si="1044"/>
        <v>"modeQualifier"</v>
      </c>
      <c r="AI2169" t="str">
        <f t="shared" si="1045"/>
        <v>"Enum.ModeQualifier"</v>
      </c>
      <c r="AJ2169" t="str">
        <f t="shared" si="1046"/>
        <v>""</v>
      </c>
      <c r="AK2169" t="str">
        <f t="shared" si="1047"/>
        <v>"hasOne"</v>
      </c>
      <c r="AL2169" t="str">
        <f t="shared" si="1048"/>
        <v>"Activity.TransportMovement","modeQualifier","Enum.ModeQualifier","","hasOne"</v>
      </c>
      <c r="AN2169">
        <f>COUNTIF(View_conceptual!G:G,L2169)</f>
        <v>1</v>
      </c>
      <c r="AO2169">
        <f>COUNTIF(View_conceptual!H:H,L2169)+COUNTIF(View_conceptual!I:I,N2169)</f>
        <v>1</v>
      </c>
      <c r="AQ2169" t="str">
        <f t="shared" si="1049"/>
        <v>"Activity","TransportMovement","modeQualifier","Enum","ModeQualifier",15,"Activity to describe transports; replaces the TransportSegment in v1.1 and above","Pre-Carriage; Main-Carriage or On-Carriage","false","true","","https://onerecord.iata.org/ns/cargo#TransportMovement","https://onerecord.iata.org/ns/cargo#modeQualifier","https://onerecord.iata.org/ns/cargo#ModeQualifier"</v>
      </c>
      <c r="AR2169" t="str">
        <f t="shared" si="1050"/>
        <v/>
      </c>
      <c r="AT2169">
        <f>COUNTIF(View_full!G:G,L2169)</f>
        <v>1</v>
      </c>
      <c r="AU2169">
        <f>COUNTIF(View_full!H:H,L2169)+COUNTIF(View_full!I:I,N2169)</f>
        <v>1</v>
      </c>
      <c r="AV2169">
        <f>COUNTIFS(Property_Manual!$A$2:$A$1206,Raw!L2169,Property_Manual!$B$2:$B$1206,Raw!M2169,Property_Manual!$C$2:$C$1206,Raw!N2169,Property_Manual!$D$2:$D$1206,Raw!O2169,Property_Manual!$F$2:$F$1206,"x")</f>
        <v>0</v>
      </c>
      <c r="AW2169" t="str">
        <f t="shared" si="1051"/>
        <v>"Activity","TransportMovement","modeQualifier","Enum","ModeQualifier",15,"Activity to describe transports; replaces the TransportSegment in v1.1 and above","Pre-Carriage; Main-Carriage or On-Carriage","false","true","","https://onerecord.iata.org/ns/cargo#TransportMovement","https://onerecord.iata.org/ns/cargo#modeQualifier","https://onerecord.iata.org/ns/cargo#ModeQualifier"</v>
      </c>
      <c r="AX2169" t="str">
        <f t="shared" si="1052"/>
        <v/>
      </c>
      <c r="AY2169" t="str">
        <f t="shared" si="1053"/>
        <v/>
      </c>
    </row>
    <row r="2170" spans="1:51" x14ac:dyDescent="0.2">
      <c r="A2170" t="s">
        <v>1255</v>
      </c>
      <c r="B2170" t="s">
        <v>1210</v>
      </c>
      <c r="C2170" t="s">
        <v>868</v>
      </c>
      <c r="D2170" t="s">
        <v>22</v>
      </c>
      <c r="E2170" t="s">
        <v>1209</v>
      </c>
      <c r="F2170" t="s">
        <v>23</v>
      </c>
      <c r="H2170" t="s">
        <v>426</v>
      </c>
      <c r="I2170" t="s">
        <v>882</v>
      </c>
      <c r="J2170" t="s">
        <v>25</v>
      </c>
      <c r="L2170" t="str">
        <f t="shared" si="1023"/>
        <v>TransportMovement</v>
      </c>
      <c r="M2170" t="str">
        <f t="shared" si="1024"/>
        <v>checkActions</v>
      </c>
      <c r="N2170" t="str">
        <f t="shared" si="1025"/>
        <v>Check</v>
      </c>
      <c r="O2170" t="str">
        <f t="shared" si="1026"/>
        <v>servedActivity</v>
      </c>
      <c r="P2170" t="str">
        <f t="shared" si="1027"/>
        <v/>
      </c>
      <c r="Q2170" t="str">
        <f t="shared" si="1028"/>
        <v>Object</v>
      </c>
      <c r="R2170" t="str">
        <f t="shared" si="1029"/>
        <v/>
      </c>
      <c r="S2170" t="str">
        <f t="shared" si="1030"/>
        <v/>
      </c>
      <c r="T2170" t="str">
        <f t="shared" si="1031"/>
        <v/>
      </c>
      <c r="U2170" t="str">
        <f t="shared" si="1032"/>
        <v/>
      </c>
      <c r="V2170" t="str">
        <f t="shared" si="1033"/>
        <v/>
      </c>
      <c r="W2170" t="str">
        <f>IF($A2170="Implicit","",COUNTIFS($C$8:C2170,C2170,$A$8:A2170,"Explicit"))</f>
        <v/>
      </c>
      <c r="X2170" t="str">
        <f t="shared" si="1034"/>
        <v/>
      </c>
      <c r="Y2170" t="str">
        <f t="shared" si="1035"/>
        <v/>
      </c>
      <c r="Z2170" t="str">
        <f t="shared" si="1036"/>
        <v/>
      </c>
      <c r="AA2170" t="str">
        <f t="shared" si="1037"/>
        <v/>
      </c>
      <c r="AB2170" t="str">
        <f t="shared" si="1038"/>
        <v/>
      </c>
      <c r="AC2170" t="str">
        <f t="shared" si="1039"/>
        <v/>
      </c>
      <c r="AD2170" t="str">
        <f t="shared" si="1040"/>
        <v/>
      </c>
      <c r="AE2170" t="str">
        <f t="shared" si="1041"/>
        <v/>
      </c>
      <c r="AF2170" t="str">
        <f t="shared" si="1042"/>
        <v/>
      </c>
      <c r="AG2170" t="str">
        <f t="shared" si="1043"/>
        <v>"Activity.TransportMovement"</v>
      </c>
      <c r="AH2170" t="str">
        <f t="shared" si="1044"/>
        <v>"checkActions"</v>
      </c>
      <c r="AI2170" t="str">
        <f t="shared" si="1045"/>
        <v>"Action.Check"</v>
      </c>
      <c r="AJ2170" t="str">
        <f t="shared" si="1046"/>
        <v>"servedActivity"</v>
      </c>
      <c r="AK2170" t="str">
        <f t="shared" si="1047"/>
        <v>"hasMany"</v>
      </c>
      <c r="AL2170" t="str">
        <f t="shared" si="1048"/>
        <v>"Activity.TransportMovement","checkActions","Action.Check","servedActivity","hasMany"</v>
      </c>
      <c r="AN2170">
        <f>COUNTIF(View_conceptual!G:G,L2170)</f>
        <v>1</v>
      </c>
      <c r="AO2170">
        <f>COUNTIF(View_conceptual!H:H,L2170)+COUNTIF(View_conceptual!I:I,N2170)</f>
        <v>1</v>
      </c>
      <c r="AQ2170" t="str">
        <f t="shared" si="1049"/>
        <v/>
      </c>
      <c r="AR2170" t="str">
        <f t="shared" si="1050"/>
        <v/>
      </c>
      <c r="AT2170">
        <f>COUNTIF(View_full!G:G,L2170)</f>
        <v>1</v>
      </c>
      <c r="AU2170">
        <f>COUNTIF(View_full!H:H,L2170)+COUNTIF(View_full!I:I,N2170)</f>
        <v>1</v>
      </c>
      <c r="AV2170">
        <f>COUNTIFS(Property_Manual!$A$2:$A$1206,Raw!L2170,Property_Manual!$B$2:$B$1206,Raw!M2170,Property_Manual!$C$2:$C$1206,Raw!N2170,Property_Manual!$D$2:$D$1206,Raw!O2170,Property_Manual!$F$2:$F$1206,"x")</f>
        <v>0</v>
      </c>
      <c r="AW2170" t="str">
        <f t="shared" si="1051"/>
        <v/>
      </c>
      <c r="AX2170" t="str">
        <f t="shared" si="1052"/>
        <v/>
      </c>
      <c r="AY2170" t="str">
        <f t="shared" si="1053"/>
        <v/>
      </c>
    </row>
    <row r="2171" spans="1:51" x14ac:dyDescent="0.2">
      <c r="A2171" t="s">
        <v>1255</v>
      </c>
      <c r="B2171" t="s">
        <v>1210</v>
      </c>
      <c r="C2171" t="s">
        <v>868</v>
      </c>
      <c r="D2171" t="s">
        <v>32</v>
      </c>
      <c r="E2171" t="s">
        <v>3</v>
      </c>
      <c r="F2171" t="s">
        <v>33</v>
      </c>
      <c r="G2171">
        <v>1</v>
      </c>
      <c r="I2171" t="s">
        <v>882</v>
      </c>
      <c r="J2171" t="s">
        <v>34</v>
      </c>
      <c r="L2171" t="str">
        <f t="shared" si="1023"/>
        <v>TransportMovement</v>
      </c>
      <c r="M2171" t="str">
        <f t="shared" si="1024"/>
        <v>executionStatus</v>
      </c>
      <c r="N2171" t="str">
        <f t="shared" si="1025"/>
        <v>ExecutionStatus</v>
      </c>
      <c r="O2171" t="str">
        <f t="shared" si="1026"/>
        <v/>
      </c>
      <c r="P2171" t="str">
        <f t="shared" si="1027"/>
        <v/>
      </c>
      <c r="Q2171" t="str">
        <f t="shared" si="1028"/>
        <v>Object</v>
      </c>
      <c r="R2171" t="str">
        <f t="shared" si="1029"/>
        <v/>
      </c>
      <c r="S2171" t="str">
        <f t="shared" si="1030"/>
        <v/>
      </c>
      <c r="T2171" t="str">
        <f t="shared" si="1031"/>
        <v/>
      </c>
      <c r="U2171" t="str">
        <f t="shared" si="1032"/>
        <v/>
      </c>
      <c r="V2171" t="str">
        <f t="shared" si="1033"/>
        <v/>
      </c>
      <c r="W2171" t="str">
        <f>IF($A2171="Implicit","",COUNTIFS($C$8:C2171,C2171,$A$8:A2171,"Explicit"))</f>
        <v/>
      </c>
      <c r="X2171" t="str">
        <f t="shared" si="1034"/>
        <v/>
      </c>
      <c r="Y2171" t="str">
        <f t="shared" si="1035"/>
        <v/>
      </c>
      <c r="Z2171" t="str">
        <f t="shared" si="1036"/>
        <v/>
      </c>
      <c r="AA2171" t="str">
        <f t="shared" si="1037"/>
        <v/>
      </c>
      <c r="AB2171" t="str">
        <f t="shared" si="1038"/>
        <v/>
      </c>
      <c r="AC2171" t="str">
        <f t="shared" si="1039"/>
        <v/>
      </c>
      <c r="AD2171" t="str">
        <f t="shared" si="1040"/>
        <v/>
      </c>
      <c r="AE2171" t="str">
        <f t="shared" si="1041"/>
        <v/>
      </c>
      <c r="AF2171" t="str">
        <f t="shared" si="1042"/>
        <v/>
      </c>
      <c r="AG2171" t="str">
        <f t="shared" si="1043"/>
        <v>"Activity.TransportMovement"</v>
      </c>
      <c r="AH2171" t="str">
        <f t="shared" si="1044"/>
        <v>"executionStatus"</v>
      </c>
      <c r="AI2171" t="str">
        <f t="shared" si="1045"/>
        <v>"Enum.ExecutionStatus"</v>
      </c>
      <c r="AJ2171" t="str">
        <f t="shared" si="1046"/>
        <v>""</v>
      </c>
      <c r="AK2171" t="str">
        <f t="shared" si="1047"/>
        <v>"hasOne"</v>
      </c>
      <c r="AL2171" t="str">
        <f t="shared" si="1048"/>
        <v>"Activity.TransportMovement","executionStatus","Enum.ExecutionStatus","","hasOne"</v>
      </c>
      <c r="AN2171">
        <f>COUNTIF(View_conceptual!G:G,L2171)</f>
        <v>1</v>
      </c>
      <c r="AO2171">
        <f>COUNTIF(View_conceptual!H:H,L2171)+COUNTIF(View_conceptual!I:I,N2171)</f>
        <v>1</v>
      </c>
      <c r="AQ2171" t="str">
        <f t="shared" si="1049"/>
        <v/>
      </c>
      <c r="AR2171" t="str">
        <f t="shared" si="1050"/>
        <v/>
      </c>
      <c r="AT2171">
        <f>COUNTIF(View_full!G:G,L2171)</f>
        <v>1</v>
      </c>
      <c r="AU2171">
        <f>COUNTIF(View_full!H:H,L2171)+COUNTIF(View_full!I:I,N2171)</f>
        <v>1</v>
      </c>
      <c r="AV2171">
        <f>COUNTIFS(Property_Manual!$A$2:$A$1206,Raw!L2171,Property_Manual!$B$2:$B$1206,Raw!M2171,Property_Manual!$C$2:$C$1206,Raw!N2171,Property_Manual!$D$2:$D$1206,Raw!O2171,Property_Manual!$F$2:$F$1206,"x")</f>
        <v>0</v>
      </c>
      <c r="AW2171" t="str">
        <f t="shared" si="1051"/>
        <v/>
      </c>
      <c r="AX2171" t="str">
        <f t="shared" si="1052"/>
        <v/>
      </c>
      <c r="AY2171" t="str">
        <f t="shared" si="1053"/>
        <v/>
      </c>
    </row>
    <row r="2172" spans="1:51" x14ac:dyDescent="0.2">
      <c r="A2172" t="s">
        <v>1255</v>
      </c>
      <c r="B2172" t="s">
        <v>1210</v>
      </c>
      <c r="C2172" t="s">
        <v>868</v>
      </c>
      <c r="D2172" t="s">
        <v>38</v>
      </c>
      <c r="E2172" t="s">
        <v>1209</v>
      </c>
      <c r="F2172" t="s">
        <v>23</v>
      </c>
      <c r="H2172" t="s">
        <v>415</v>
      </c>
      <c r="I2172" t="s">
        <v>882</v>
      </c>
      <c r="J2172" t="s">
        <v>39</v>
      </c>
      <c r="L2172" t="str">
        <f t="shared" si="1023"/>
        <v>TransportMovement</v>
      </c>
      <c r="M2172" t="str">
        <f t="shared" si="1024"/>
        <v>checks</v>
      </c>
      <c r="N2172" t="str">
        <f t="shared" si="1025"/>
        <v>Check</v>
      </c>
      <c r="O2172" t="str">
        <f t="shared" si="1026"/>
        <v>checkedObject</v>
      </c>
      <c r="P2172" t="str">
        <f t="shared" si="1027"/>
        <v/>
      </c>
      <c r="Q2172" t="str">
        <f t="shared" si="1028"/>
        <v>Object</v>
      </c>
      <c r="R2172" t="str">
        <f t="shared" si="1029"/>
        <v/>
      </c>
      <c r="S2172" t="str">
        <f t="shared" si="1030"/>
        <v/>
      </c>
      <c r="T2172" t="str">
        <f t="shared" si="1031"/>
        <v/>
      </c>
      <c r="U2172" t="str">
        <f t="shared" si="1032"/>
        <v/>
      </c>
      <c r="V2172" t="str">
        <f t="shared" si="1033"/>
        <v/>
      </c>
      <c r="W2172" t="str">
        <f>IF($A2172="Implicit","",COUNTIFS($C$8:C2172,C2172,$A$8:A2172,"Explicit"))</f>
        <v/>
      </c>
      <c r="X2172" t="str">
        <f t="shared" si="1034"/>
        <v/>
      </c>
      <c r="Y2172" t="str">
        <f t="shared" si="1035"/>
        <v/>
      </c>
      <c r="Z2172" t="str">
        <f t="shared" si="1036"/>
        <v/>
      </c>
      <c r="AA2172" t="str">
        <f t="shared" si="1037"/>
        <v/>
      </c>
      <c r="AB2172" t="str">
        <f t="shared" si="1038"/>
        <v/>
      </c>
      <c r="AC2172" t="str">
        <f t="shared" si="1039"/>
        <v/>
      </c>
      <c r="AD2172" t="str">
        <f t="shared" si="1040"/>
        <v/>
      </c>
      <c r="AE2172" t="str">
        <f t="shared" si="1041"/>
        <v/>
      </c>
      <c r="AF2172" t="str">
        <f t="shared" si="1042"/>
        <v/>
      </c>
      <c r="AG2172" t="str">
        <f t="shared" si="1043"/>
        <v>"Activity.TransportMovement"</v>
      </c>
      <c r="AH2172" t="str">
        <f t="shared" si="1044"/>
        <v>"checks"</v>
      </c>
      <c r="AI2172" t="str">
        <f t="shared" si="1045"/>
        <v>"Action.Check"</v>
      </c>
      <c r="AJ2172" t="str">
        <f t="shared" si="1046"/>
        <v>"checkedObject"</v>
      </c>
      <c r="AK2172" t="str">
        <f t="shared" si="1047"/>
        <v>"hasMany"</v>
      </c>
      <c r="AL2172" t="str">
        <f t="shared" si="1048"/>
        <v>"Activity.TransportMovement","checks","Action.Check","checkedObject","hasMany"</v>
      </c>
      <c r="AN2172">
        <f>COUNTIF(View_conceptual!G:G,L2172)</f>
        <v>1</v>
      </c>
      <c r="AO2172">
        <f>COUNTIF(View_conceptual!H:H,L2172)+COUNTIF(View_conceptual!I:I,N2172)</f>
        <v>1</v>
      </c>
      <c r="AQ2172" t="str">
        <f t="shared" si="1049"/>
        <v/>
      </c>
      <c r="AR2172" t="str">
        <f t="shared" si="1050"/>
        <v/>
      </c>
      <c r="AT2172">
        <f>COUNTIF(View_full!G:G,L2172)</f>
        <v>1</v>
      </c>
      <c r="AU2172">
        <f>COUNTIF(View_full!H:H,L2172)+COUNTIF(View_full!I:I,N2172)</f>
        <v>1</v>
      </c>
      <c r="AV2172">
        <f>COUNTIFS(Property_Manual!$A$2:$A$1206,Raw!L2172,Property_Manual!$B$2:$B$1206,Raw!M2172,Property_Manual!$C$2:$C$1206,Raw!N2172,Property_Manual!$D$2:$D$1206,Raw!O2172,Property_Manual!$F$2:$F$1206,"x")</f>
        <v>0</v>
      </c>
      <c r="AW2172" t="str">
        <f t="shared" si="1051"/>
        <v/>
      </c>
      <c r="AX2172" t="str">
        <f t="shared" si="1052"/>
        <v/>
      </c>
      <c r="AY2172" t="str">
        <f t="shared" si="1053"/>
        <v/>
      </c>
    </row>
    <row r="2173" spans="1:51" x14ac:dyDescent="0.2">
      <c r="A2173" t="s">
        <v>1255</v>
      </c>
      <c r="B2173" t="s">
        <v>1210</v>
      </c>
      <c r="C2173" t="s">
        <v>868</v>
      </c>
      <c r="D2173" t="s">
        <v>43</v>
      </c>
      <c r="E2173" t="s">
        <v>1198</v>
      </c>
      <c r="F2173" t="s">
        <v>44</v>
      </c>
      <c r="H2173" t="s">
        <v>654</v>
      </c>
      <c r="I2173" t="s">
        <v>882</v>
      </c>
      <c r="J2173" t="s">
        <v>45</v>
      </c>
      <c r="L2173" t="str">
        <f t="shared" si="1023"/>
        <v>TransportMovement</v>
      </c>
      <c r="M2173" t="str">
        <f t="shared" si="1024"/>
        <v>externalReferences</v>
      </c>
      <c r="N2173" t="str">
        <f t="shared" si="1025"/>
        <v>ExternalReference</v>
      </c>
      <c r="O2173" t="str">
        <f t="shared" si="1026"/>
        <v>referenceForObjects</v>
      </c>
      <c r="P2173" t="str">
        <f t="shared" si="1027"/>
        <v/>
      </c>
      <c r="Q2173" t="str">
        <f t="shared" si="1028"/>
        <v>Object</v>
      </c>
      <c r="R2173" t="str">
        <f t="shared" si="1029"/>
        <v/>
      </c>
      <c r="S2173" t="str">
        <f t="shared" si="1030"/>
        <v/>
      </c>
      <c r="T2173" t="str">
        <f t="shared" si="1031"/>
        <v/>
      </c>
      <c r="U2173" t="str">
        <f t="shared" si="1032"/>
        <v/>
      </c>
      <c r="V2173" t="str">
        <f t="shared" si="1033"/>
        <v/>
      </c>
      <c r="W2173" t="str">
        <f>IF($A2173="Implicit","",COUNTIFS($C$8:C2173,C2173,$A$8:A2173,"Explicit"))</f>
        <v/>
      </c>
      <c r="X2173" t="str">
        <f t="shared" si="1034"/>
        <v/>
      </c>
      <c r="Y2173" t="str">
        <f t="shared" si="1035"/>
        <v/>
      </c>
      <c r="Z2173" t="str">
        <f t="shared" si="1036"/>
        <v/>
      </c>
      <c r="AA2173" t="str">
        <f t="shared" si="1037"/>
        <v/>
      </c>
      <c r="AB2173" t="str">
        <f t="shared" si="1038"/>
        <v/>
      </c>
      <c r="AC2173" t="str">
        <f t="shared" si="1039"/>
        <v/>
      </c>
      <c r="AD2173" t="str">
        <f t="shared" si="1040"/>
        <v/>
      </c>
      <c r="AE2173" t="str">
        <f t="shared" si="1041"/>
        <v/>
      </c>
      <c r="AF2173" t="str">
        <f t="shared" si="1042"/>
        <v/>
      </c>
      <c r="AG2173" t="str">
        <f t="shared" si="1043"/>
        <v>"Activity.TransportMovement"</v>
      </c>
      <c r="AH2173" t="str">
        <f t="shared" si="1044"/>
        <v>"externalReferences"</v>
      </c>
      <c r="AI2173" t="str">
        <f t="shared" si="1045"/>
        <v>"Common.ExternalReference"</v>
      </c>
      <c r="AJ2173" t="str">
        <f t="shared" si="1046"/>
        <v>"referenceForObjects"</v>
      </c>
      <c r="AK2173" t="str">
        <f t="shared" si="1047"/>
        <v>"hasMany"</v>
      </c>
      <c r="AL2173" t="str">
        <f t="shared" si="1048"/>
        <v>"Activity.TransportMovement","externalReferences","Common.ExternalReference","referenceForObjects","hasMany"</v>
      </c>
      <c r="AN2173">
        <f>COUNTIF(View_conceptual!G:G,L2173)</f>
        <v>1</v>
      </c>
      <c r="AO2173">
        <f>COUNTIF(View_conceptual!H:H,L2173)+COUNTIF(View_conceptual!I:I,N2173)</f>
        <v>1</v>
      </c>
      <c r="AQ2173" t="str">
        <f t="shared" si="1049"/>
        <v/>
      </c>
      <c r="AR2173" t="str">
        <f t="shared" si="1050"/>
        <v/>
      </c>
      <c r="AT2173">
        <f>COUNTIF(View_full!G:G,L2173)</f>
        <v>1</v>
      </c>
      <c r="AU2173">
        <f>COUNTIF(View_full!H:H,L2173)+COUNTIF(View_full!I:I,N2173)</f>
        <v>1</v>
      </c>
      <c r="AV2173">
        <f>COUNTIFS(Property_Manual!$A$2:$A$1206,Raw!L2173,Property_Manual!$B$2:$B$1206,Raw!M2173,Property_Manual!$C$2:$C$1206,Raw!N2173,Property_Manual!$D$2:$D$1206,Raw!O2173,Property_Manual!$F$2:$F$1206,"x")</f>
        <v>0</v>
      </c>
      <c r="AW2173" t="str">
        <f t="shared" si="1051"/>
        <v/>
      </c>
      <c r="AX2173" t="str">
        <f t="shared" si="1052"/>
        <v/>
      </c>
      <c r="AY2173" t="str">
        <f t="shared" si="1053"/>
        <v/>
      </c>
    </row>
    <row r="2174" spans="1:51" x14ac:dyDescent="0.2">
      <c r="A2174" t="s">
        <v>1255</v>
      </c>
      <c r="B2174" t="s">
        <v>1210</v>
      </c>
      <c r="C2174" t="s">
        <v>868</v>
      </c>
      <c r="D2174" t="s">
        <v>569</v>
      </c>
      <c r="E2174" t="s">
        <v>1198</v>
      </c>
      <c r="F2174" t="s">
        <v>89</v>
      </c>
      <c r="G2174">
        <v>1</v>
      </c>
      <c r="I2174" t="s">
        <v>882</v>
      </c>
      <c r="J2174" t="s">
        <v>570</v>
      </c>
      <c r="L2174" t="str">
        <f t="shared" si="1023"/>
        <v>TransportMovement</v>
      </c>
      <c r="M2174" t="str">
        <f t="shared" si="1024"/>
        <v>arrivalLocation</v>
      </c>
      <c r="N2174" t="str">
        <f t="shared" si="1025"/>
        <v>Location</v>
      </c>
      <c r="O2174" t="str">
        <f t="shared" si="1026"/>
        <v/>
      </c>
      <c r="P2174" t="str">
        <f t="shared" si="1027"/>
        <v/>
      </c>
      <c r="Q2174" t="str">
        <f t="shared" si="1028"/>
        <v>Object</v>
      </c>
      <c r="R2174" t="str">
        <f t="shared" si="1029"/>
        <v/>
      </c>
      <c r="S2174" t="str">
        <f t="shared" si="1030"/>
        <v/>
      </c>
      <c r="T2174" t="str">
        <f t="shared" si="1031"/>
        <v/>
      </c>
      <c r="U2174" t="str">
        <f t="shared" si="1032"/>
        <v/>
      </c>
      <c r="V2174" t="str">
        <f t="shared" si="1033"/>
        <v/>
      </c>
      <c r="W2174" t="str">
        <f>IF($A2174="Implicit","",COUNTIFS($C$8:C2174,C2174,$A$8:A2174,"Explicit"))</f>
        <v/>
      </c>
      <c r="X2174" t="str">
        <f t="shared" si="1034"/>
        <v/>
      </c>
      <c r="Y2174" t="str">
        <f t="shared" si="1035"/>
        <v/>
      </c>
      <c r="Z2174" t="str">
        <f t="shared" si="1036"/>
        <v/>
      </c>
      <c r="AA2174" t="str">
        <f t="shared" si="1037"/>
        <v/>
      </c>
      <c r="AB2174" t="str">
        <f t="shared" si="1038"/>
        <v/>
      </c>
      <c r="AC2174" t="str">
        <f t="shared" si="1039"/>
        <v/>
      </c>
      <c r="AD2174" t="str">
        <f t="shared" si="1040"/>
        <v/>
      </c>
      <c r="AE2174" t="str">
        <f t="shared" si="1041"/>
        <v/>
      </c>
      <c r="AF2174" t="str">
        <f t="shared" si="1042"/>
        <v/>
      </c>
      <c r="AG2174" t="str">
        <f t="shared" si="1043"/>
        <v>"Activity.TransportMovement"</v>
      </c>
      <c r="AH2174" t="str">
        <f t="shared" si="1044"/>
        <v>"arrivalLocation"</v>
      </c>
      <c r="AI2174" t="str">
        <f t="shared" si="1045"/>
        <v>"Common.Location"</v>
      </c>
      <c r="AJ2174" t="str">
        <f t="shared" si="1046"/>
        <v>""</v>
      </c>
      <c r="AK2174" t="str">
        <f t="shared" si="1047"/>
        <v>"hasOne"</v>
      </c>
      <c r="AL2174" t="str">
        <f t="shared" si="1048"/>
        <v>"Activity.TransportMovement","arrivalLocation","Common.Location","","hasOne"</v>
      </c>
      <c r="AN2174">
        <f>COUNTIF(View_conceptual!G:G,L2174)</f>
        <v>1</v>
      </c>
      <c r="AO2174">
        <f>COUNTIF(View_conceptual!H:H,L2174)+COUNTIF(View_conceptual!I:I,N2174)</f>
        <v>1</v>
      </c>
      <c r="AQ2174" t="str">
        <f t="shared" si="1049"/>
        <v/>
      </c>
      <c r="AR2174" t="str">
        <f t="shared" si="1050"/>
        <v/>
      </c>
      <c r="AT2174">
        <f>COUNTIF(View_full!G:G,L2174)</f>
        <v>1</v>
      </c>
      <c r="AU2174">
        <f>COUNTIF(View_full!H:H,L2174)+COUNTIF(View_full!I:I,N2174)</f>
        <v>1</v>
      </c>
      <c r="AV2174">
        <f>COUNTIFS(Property_Manual!$A$2:$A$1206,Raw!L2174,Property_Manual!$B$2:$B$1206,Raw!M2174,Property_Manual!$C$2:$C$1206,Raw!N2174,Property_Manual!$D$2:$D$1206,Raw!O2174,Property_Manual!$F$2:$F$1206,"x")</f>
        <v>0</v>
      </c>
      <c r="AW2174" t="str">
        <f t="shared" si="1051"/>
        <v/>
      </c>
      <c r="AX2174" t="str">
        <f t="shared" si="1052"/>
        <v/>
      </c>
      <c r="AY2174" t="str">
        <f t="shared" si="1053"/>
        <v/>
      </c>
    </row>
    <row r="2175" spans="1:51" x14ac:dyDescent="0.2">
      <c r="A2175" t="s">
        <v>1255</v>
      </c>
      <c r="B2175" t="s">
        <v>1210</v>
      </c>
      <c r="C2175" t="s">
        <v>868</v>
      </c>
      <c r="D2175" t="s">
        <v>883</v>
      </c>
      <c r="E2175" t="s">
        <v>20</v>
      </c>
      <c r="F2175" t="s">
        <v>884</v>
      </c>
      <c r="H2175" t="s">
        <v>1181</v>
      </c>
      <c r="I2175" t="s">
        <v>882</v>
      </c>
      <c r="J2175" t="s">
        <v>885</v>
      </c>
      <c r="L2175" t="str">
        <f t="shared" si="1023"/>
        <v>TransportMovement</v>
      </c>
      <c r="M2175" t="str">
        <f t="shared" si="1024"/>
        <v>co2Emissions</v>
      </c>
      <c r="N2175" t="str">
        <f t="shared" si="1025"/>
        <v>CO2Emissions</v>
      </c>
      <c r="O2175" t="str">
        <f t="shared" si="1026"/>
        <v>calculationFor</v>
      </c>
      <c r="P2175" t="str">
        <f t="shared" si="1027"/>
        <v/>
      </c>
      <c r="Q2175" t="str">
        <f t="shared" si="1028"/>
        <v>Object</v>
      </c>
      <c r="R2175" t="str">
        <f t="shared" si="1029"/>
        <v/>
      </c>
      <c r="S2175" t="str">
        <f t="shared" si="1030"/>
        <v/>
      </c>
      <c r="T2175" t="str">
        <f t="shared" si="1031"/>
        <v/>
      </c>
      <c r="U2175" t="str">
        <f t="shared" si="1032"/>
        <v/>
      </c>
      <c r="V2175" t="str">
        <f t="shared" si="1033"/>
        <v/>
      </c>
      <c r="W2175" t="str">
        <f>IF($A2175="Implicit","",COUNTIFS($C$8:C2175,C2175,$A$8:A2175,"Explicit"))</f>
        <v/>
      </c>
      <c r="X2175" t="str">
        <f t="shared" si="1034"/>
        <v/>
      </c>
      <c r="Y2175" t="str">
        <f t="shared" si="1035"/>
        <v/>
      </c>
      <c r="Z2175" t="str">
        <f t="shared" si="1036"/>
        <v/>
      </c>
      <c r="AA2175" t="str">
        <f t="shared" si="1037"/>
        <v/>
      </c>
      <c r="AB2175" t="str">
        <f t="shared" si="1038"/>
        <v/>
      </c>
      <c r="AC2175" t="str">
        <f t="shared" si="1039"/>
        <v/>
      </c>
      <c r="AD2175" t="str">
        <f t="shared" si="1040"/>
        <v/>
      </c>
      <c r="AE2175" t="str">
        <f t="shared" si="1041"/>
        <v/>
      </c>
      <c r="AF2175" t="str">
        <f t="shared" si="1042"/>
        <v/>
      </c>
      <c r="AG2175" t="str">
        <f t="shared" si="1043"/>
        <v>"Activity.TransportMovement"</v>
      </c>
      <c r="AH2175" t="str">
        <f t="shared" si="1044"/>
        <v>"co2Emissions"</v>
      </c>
      <c r="AI2175" t="str">
        <f t="shared" si="1045"/>
        <v>"Core.CO2Emissions"</v>
      </c>
      <c r="AJ2175" t="str">
        <f t="shared" si="1046"/>
        <v>"calculationFor"</v>
      </c>
      <c r="AK2175" t="str">
        <f t="shared" si="1047"/>
        <v>"hasMany"</v>
      </c>
      <c r="AL2175" t="str">
        <f t="shared" si="1048"/>
        <v>"Activity.TransportMovement","co2Emissions","Core.CO2Emissions","calculationFor","hasMany"</v>
      </c>
      <c r="AN2175">
        <f>COUNTIF(View_conceptual!G:G,L2175)</f>
        <v>1</v>
      </c>
      <c r="AO2175">
        <f>COUNTIF(View_conceptual!H:H,L2175)+COUNTIF(View_conceptual!I:I,N2175)</f>
        <v>1</v>
      </c>
      <c r="AQ2175" t="str">
        <f t="shared" si="1049"/>
        <v/>
      </c>
      <c r="AR2175" t="str">
        <f t="shared" si="1050"/>
        <v/>
      </c>
      <c r="AT2175">
        <f>COUNTIF(View_full!G:G,L2175)</f>
        <v>1</v>
      </c>
      <c r="AU2175">
        <f>COUNTIF(View_full!H:H,L2175)+COUNTIF(View_full!I:I,N2175)</f>
        <v>1</v>
      </c>
      <c r="AV2175">
        <f>COUNTIFS(Property_Manual!$A$2:$A$1206,Raw!L2175,Property_Manual!$B$2:$B$1206,Raw!M2175,Property_Manual!$C$2:$C$1206,Raw!N2175,Property_Manual!$D$2:$D$1206,Raw!O2175,Property_Manual!$F$2:$F$1206,"x")</f>
        <v>1</v>
      </c>
      <c r="AW2175" t="str">
        <f t="shared" si="1051"/>
        <v/>
      </c>
      <c r="AX2175" t="str">
        <f t="shared" si="1052"/>
        <v/>
      </c>
      <c r="AY2175" t="str">
        <f t="shared" si="1053"/>
        <v>"Activity.TransportMovement","co2Emissions","Core.CO2Emissions","calculationFor","hasMany"</v>
      </c>
    </row>
    <row r="2176" spans="1:51" x14ac:dyDescent="0.2">
      <c r="A2176" t="s">
        <v>1255</v>
      </c>
      <c r="B2176" t="s">
        <v>1210</v>
      </c>
      <c r="C2176" t="s">
        <v>868</v>
      </c>
      <c r="D2176" t="s">
        <v>583</v>
      </c>
      <c r="E2176" t="s">
        <v>1198</v>
      </c>
      <c r="F2176" t="s">
        <v>89</v>
      </c>
      <c r="G2176">
        <v>1</v>
      </c>
      <c r="I2176" t="s">
        <v>882</v>
      </c>
      <c r="J2176" t="s">
        <v>2238</v>
      </c>
      <c r="L2176" t="str">
        <f t="shared" si="1023"/>
        <v>TransportMovement</v>
      </c>
      <c r="M2176" t="str">
        <f t="shared" si="1024"/>
        <v>departureLocation</v>
      </c>
      <c r="N2176" t="str">
        <f t="shared" si="1025"/>
        <v>Location</v>
      </c>
      <c r="O2176" t="str">
        <f t="shared" si="1026"/>
        <v/>
      </c>
      <c r="P2176" t="str">
        <f t="shared" si="1027"/>
        <v/>
      </c>
      <c r="Q2176" t="str">
        <f t="shared" si="1028"/>
        <v>Object</v>
      </c>
      <c r="R2176" t="str">
        <f t="shared" si="1029"/>
        <v/>
      </c>
      <c r="S2176" t="str">
        <f t="shared" si="1030"/>
        <v/>
      </c>
      <c r="T2176" t="str">
        <f t="shared" si="1031"/>
        <v/>
      </c>
      <c r="U2176" t="str">
        <f t="shared" si="1032"/>
        <v/>
      </c>
      <c r="V2176" t="str">
        <f t="shared" si="1033"/>
        <v/>
      </c>
      <c r="W2176" t="str">
        <f>IF($A2176="Implicit","",COUNTIFS($C$8:C2176,C2176,$A$8:A2176,"Explicit"))</f>
        <v/>
      </c>
      <c r="X2176" t="str">
        <f t="shared" si="1034"/>
        <v/>
      </c>
      <c r="Y2176" t="str">
        <f t="shared" si="1035"/>
        <v/>
      </c>
      <c r="Z2176" t="str">
        <f t="shared" si="1036"/>
        <v/>
      </c>
      <c r="AA2176" t="str">
        <f t="shared" si="1037"/>
        <v/>
      </c>
      <c r="AB2176" t="str">
        <f t="shared" si="1038"/>
        <v/>
      </c>
      <c r="AC2176" t="str">
        <f t="shared" si="1039"/>
        <v/>
      </c>
      <c r="AD2176" t="str">
        <f t="shared" si="1040"/>
        <v/>
      </c>
      <c r="AE2176" t="str">
        <f t="shared" si="1041"/>
        <v/>
      </c>
      <c r="AF2176" t="str">
        <f t="shared" si="1042"/>
        <v/>
      </c>
      <c r="AG2176" t="str">
        <f t="shared" si="1043"/>
        <v>"Activity.TransportMovement"</v>
      </c>
      <c r="AH2176" t="str">
        <f t="shared" si="1044"/>
        <v>"departureLocation"</v>
      </c>
      <c r="AI2176" t="str">
        <f t="shared" si="1045"/>
        <v>"Common.Location"</v>
      </c>
      <c r="AJ2176" t="str">
        <f t="shared" si="1046"/>
        <v>""</v>
      </c>
      <c r="AK2176" t="str">
        <f t="shared" si="1047"/>
        <v>"hasOne"</v>
      </c>
      <c r="AL2176" t="str">
        <f t="shared" si="1048"/>
        <v>"Activity.TransportMovement","departureLocation","Common.Location","","hasOne"</v>
      </c>
      <c r="AN2176">
        <f>COUNTIF(View_conceptual!G:G,L2176)</f>
        <v>1</v>
      </c>
      <c r="AO2176">
        <f>COUNTIF(View_conceptual!H:H,L2176)+COUNTIF(View_conceptual!I:I,N2176)</f>
        <v>1</v>
      </c>
      <c r="AQ2176" t="str">
        <f t="shared" si="1049"/>
        <v/>
      </c>
      <c r="AR2176" t="str">
        <f t="shared" si="1050"/>
        <v/>
      </c>
      <c r="AT2176">
        <f>COUNTIF(View_full!G:G,L2176)</f>
        <v>1</v>
      </c>
      <c r="AU2176">
        <f>COUNTIF(View_full!H:H,L2176)+COUNTIF(View_full!I:I,N2176)</f>
        <v>1</v>
      </c>
      <c r="AV2176">
        <f>COUNTIFS(Property_Manual!$A$2:$A$1206,Raw!L2176,Property_Manual!$B$2:$B$1206,Raw!M2176,Property_Manual!$C$2:$C$1206,Raw!N2176,Property_Manual!$D$2:$D$1206,Raw!O2176,Property_Manual!$F$2:$F$1206,"x")</f>
        <v>0</v>
      </c>
      <c r="AW2176" t="str">
        <f t="shared" si="1051"/>
        <v/>
      </c>
      <c r="AX2176" t="str">
        <f t="shared" si="1052"/>
        <v/>
      </c>
      <c r="AY2176" t="str">
        <f t="shared" si="1053"/>
        <v/>
      </c>
    </row>
    <row r="2177" spans="1:51" x14ac:dyDescent="0.2">
      <c r="A2177" t="s">
        <v>1255</v>
      </c>
      <c r="B2177" t="s">
        <v>1210</v>
      </c>
      <c r="C2177" t="s">
        <v>868</v>
      </c>
      <c r="D2177" t="s">
        <v>886</v>
      </c>
      <c r="E2177" t="s">
        <v>49</v>
      </c>
      <c r="F2177" t="s">
        <v>86</v>
      </c>
      <c r="G2177">
        <v>1</v>
      </c>
      <c r="I2177" t="s">
        <v>882</v>
      </c>
      <c r="J2177" t="s">
        <v>887</v>
      </c>
      <c r="L2177" t="str">
        <f t="shared" si="1023"/>
        <v>TransportMovement</v>
      </c>
      <c r="M2177" t="str">
        <f t="shared" si="1024"/>
        <v>distanceCalculated</v>
      </c>
      <c r="N2177" t="str">
        <f t="shared" si="1025"/>
        <v>Value</v>
      </c>
      <c r="O2177" t="str">
        <f t="shared" si="1026"/>
        <v/>
      </c>
      <c r="P2177" t="str">
        <f t="shared" si="1027"/>
        <v/>
      </c>
      <c r="Q2177" t="str">
        <f t="shared" si="1028"/>
        <v>Object</v>
      </c>
      <c r="R2177" t="str">
        <f t="shared" si="1029"/>
        <v/>
      </c>
      <c r="S2177" t="str">
        <f t="shared" si="1030"/>
        <v/>
      </c>
      <c r="T2177" t="str">
        <f t="shared" si="1031"/>
        <v/>
      </c>
      <c r="U2177" t="str">
        <f t="shared" si="1032"/>
        <v/>
      </c>
      <c r="V2177" t="str">
        <f t="shared" si="1033"/>
        <v/>
      </c>
      <c r="W2177" t="str">
        <f>IF($A2177="Implicit","",COUNTIFS($C$8:C2177,C2177,$A$8:A2177,"Explicit"))</f>
        <v/>
      </c>
      <c r="X2177" t="str">
        <f t="shared" si="1034"/>
        <v/>
      </c>
      <c r="Y2177" t="str">
        <f t="shared" si="1035"/>
        <v/>
      </c>
      <c r="Z2177" t="str">
        <f t="shared" si="1036"/>
        <v/>
      </c>
      <c r="AA2177" t="str">
        <f t="shared" si="1037"/>
        <v/>
      </c>
      <c r="AB2177" t="str">
        <f t="shared" si="1038"/>
        <v/>
      </c>
      <c r="AC2177" t="str">
        <f t="shared" si="1039"/>
        <v/>
      </c>
      <c r="AD2177" t="str">
        <f t="shared" si="1040"/>
        <v/>
      </c>
      <c r="AE2177" t="str">
        <f t="shared" si="1041"/>
        <v/>
      </c>
      <c r="AF2177" t="str">
        <f t="shared" si="1042"/>
        <v/>
      </c>
      <c r="AG2177" t="str">
        <f t="shared" si="1043"/>
        <v>"Activity.TransportMovement"</v>
      </c>
      <c r="AH2177" t="str">
        <f t="shared" si="1044"/>
        <v>"distanceCalculated"</v>
      </c>
      <c r="AI2177" t="str">
        <f t="shared" si="1045"/>
        <v>"Embedded.Value"</v>
      </c>
      <c r="AJ2177" t="str">
        <f t="shared" si="1046"/>
        <v>""</v>
      </c>
      <c r="AK2177" t="str">
        <f t="shared" si="1047"/>
        <v>"hasOne"</v>
      </c>
      <c r="AL2177" t="str">
        <f t="shared" si="1048"/>
        <v>"Activity.TransportMovement","distanceCalculated","Embedded.Value","","hasOne"</v>
      </c>
      <c r="AN2177">
        <f>COUNTIF(View_conceptual!G:G,L2177)</f>
        <v>1</v>
      </c>
      <c r="AO2177">
        <f>COUNTIF(View_conceptual!H:H,L2177)+COUNTIF(View_conceptual!I:I,N2177)</f>
        <v>1</v>
      </c>
      <c r="AQ2177" t="str">
        <f t="shared" si="1049"/>
        <v/>
      </c>
      <c r="AR2177" t="str">
        <f t="shared" si="1050"/>
        <v/>
      </c>
      <c r="AT2177">
        <f>COUNTIF(View_full!G:G,L2177)</f>
        <v>1</v>
      </c>
      <c r="AU2177">
        <f>COUNTIF(View_full!H:H,L2177)+COUNTIF(View_full!I:I,N2177)</f>
        <v>1</v>
      </c>
      <c r="AV2177">
        <f>COUNTIFS(Property_Manual!$A$2:$A$1206,Raw!L2177,Property_Manual!$B$2:$B$1206,Raw!M2177,Property_Manual!$C$2:$C$1206,Raw!N2177,Property_Manual!$D$2:$D$1206,Raw!O2177,Property_Manual!$F$2:$F$1206,"x")</f>
        <v>0</v>
      </c>
      <c r="AW2177" t="str">
        <f t="shared" si="1051"/>
        <v/>
      </c>
      <c r="AX2177" t="str">
        <f t="shared" si="1052"/>
        <v/>
      </c>
      <c r="AY2177" t="str">
        <f t="shared" si="1053"/>
        <v/>
      </c>
    </row>
    <row r="2178" spans="1:51" x14ac:dyDescent="0.2">
      <c r="A2178" t="s">
        <v>1255</v>
      </c>
      <c r="B2178" t="s">
        <v>1210</v>
      </c>
      <c r="C2178" t="s">
        <v>868</v>
      </c>
      <c r="D2178" t="s">
        <v>888</v>
      </c>
      <c r="E2178" t="s">
        <v>49</v>
      </c>
      <c r="F2178" t="s">
        <v>86</v>
      </c>
      <c r="G2178">
        <v>1</v>
      </c>
      <c r="I2178" t="s">
        <v>882</v>
      </c>
      <c r="J2178" t="s">
        <v>889</v>
      </c>
      <c r="L2178" t="str">
        <f t="shared" si="1023"/>
        <v>TransportMovement</v>
      </c>
      <c r="M2178" t="str">
        <f t="shared" si="1024"/>
        <v>distanceMeasured</v>
      </c>
      <c r="N2178" t="str">
        <f t="shared" si="1025"/>
        <v>Value</v>
      </c>
      <c r="O2178" t="str">
        <f t="shared" si="1026"/>
        <v/>
      </c>
      <c r="P2178" t="str">
        <f t="shared" si="1027"/>
        <v/>
      </c>
      <c r="Q2178" t="str">
        <f t="shared" si="1028"/>
        <v>Object</v>
      </c>
      <c r="R2178" t="str">
        <f t="shared" si="1029"/>
        <v/>
      </c>
      <c r="S2178" t="str">
        <f t="shared" si="1030"/>
        <v/>
      </c>
      <c r="T2178" t="str">
        <f t="shared" si="1031"/>
        <v/>
      </c>
      <c r="U2178" t="str">
        <f t="shared" si="1032"/>
        <v/>
      </c>
      <c r="V2178" t="str">
        <f t="shared" si="1033"/>
        <v/>
      </c>
      <c r="W2178" t="str">
        <f>IF($A2178="Implicit","",COUNTIFS($C$8:C2178,C2178,$A$8:A2178,"Explicit"))</f>
        <v/>
      </c>
      <c r="X2178" t="str">
        <f t="shared" si="1034"/>
        <v/>
      </c>
      <c r="Y2178" t="str">
        <f t="shared" si="1035"/>
        <v/>
      </c>
      <c r="Z2178" t="str">
        <f t="shared" si="1036"/>
        <v/>
      </c>
      <c r="AA2178" t="str">
        <f t="shared" si="1037"/>
        <v/>
      </c>
      <c r="AB2178" t="str">
        <f t="shared" si="1038"/>
        <v/>
      </c>
      <c r="AC2178" t="str">
        <f t="shared" si="1039"/>
        <v/>
      </c>
      <c r="AD2178" t="str">
        <f t="shared" si="1040"/>
        <v/>
      </c>
      <c r="AE2178" t="str">
        <f t="shared" si="1041"/>
        <v/>
      </c>
      <c r="AF2178" t="str">
        <f t="shared" si="1042"/>
        <v/>
      </c>
      <c r="AG2178" t="str">
        <f t="shared" si="1043"/>
        <v>"Activity.TransportMovement"</v>
      </c>
      <c r="AH2178" t="str">
        <f t="shared" si="1044"/>
        <v>"distanceMeasured"</v>
      </c>
      <c r="AI2178" t="str">
        <f t="shared" si="1045"/>
        <v>"Embedded.Value"</v>
      </c>
      <c r="AJ2178" t="str">
        <f t="shared" si="1046"/>
        <v>""</v>
      </c>
      <c r="AK2178" t="str">
        <f t="shared" si="1047"/>
        <v>"hasOne"</v>
      </c>
      <c r="AL2178" t="str">
        <f t="shared" si="1048"/>
        <v>"Activity.TransportMovement","distanceMeasured","Embedded.Value","","hasOne"</v>
      </c>
      <c r="AN2178">
        <f>COUNTIF(View_conceptual!G:G,L2178)</f>
        <v>1</v>
      </c>
      <c r="AO2178">
        <f>COUNTIF(View_conceptual!H:H,L2178)+COUNTIF(View_conceptual!I:I,N2178)</f>
        <v>1</v>
      </c>
      <c r="AQ2178" t="str">
        <f t="shared" si="1049"/>
        <v/>
      </c>
      <c r="AR2178" t="str">
        <f t="shared" si="1050"/>
        <v/>
      </c>
      <c r="AT2178">
        <f>COUNTIF(View_full!G:G,L2178)</f>
        <v>1</v>
      </c>
      <c r="AU2178">
        <f>COUNTIF(View_full!H:H,L2178)+COUNTIF(View_full!I:I,N2178)</f>
        <v>1</v>
      </c>
      <c r="AV2178">
        <f>COUNTIFS(Property_Manual!$A$2:$A$1206,Raw!L2178,Property_Manual!$B$2:$B$1206,Raw!M2178,Property_Manual!$C$2:$C$1206,Raw!N2178,Property_Manual!$D$2:$D$1206,Raw!O2178,Property_Manual!$F$2:$F$1206,"x")</f>
        <v>0</v>
      </c>
      <c r="AW2178" t="str">
        <f t="shared" si="1051"/>
        <v/>
      </c>
      <c r="AX2178" t="str">
        <f t="shared" si="1052"/>
        <v/>
      </c>
      <c r="AY2178" t="str">
        <f t="shared" si="1053"/>
        <v/>
      </c>
    </row>
    <row r="2179" spans="1:51" x14ac:dyDescent="0.2">
      <c r="A2179" t="s">
        <v>1255</v>
      </c>
      <c r="B2179" t="s">
        <v>1210</v>
      </c>
      <c r="C2179" t="s">
        <v>868</v>
      </c>
      <c r="D2179" t="s">
        <v>890</v>
      </c>
      <c r="E2179" t="s">
        <v>49</v>
      </c>
      <c r="F2179" t="s">
        <v>86</v>
      </c>
      <c r="G2179">
        <v>1</v>
      </c>
      <c r="I2179" t="s">
        <v>882</v>
      </c>
      <c r="J2179" t="s">
        <v>891</v>
      </c>
      <c r="L2179" t="str">
        <f t="shared" si="1023"/>
        <v>TransportMovement</v>
      </c>
      <c r="M2179" t="str">
        <f t="shared" si="1024"/>
        <v>fuelAmountCalculated</v>
      </c>
      <c r="N2179" t="str">
        <f t="shared" si="1025"/>
        <v>Value</v>
      </c>
      <c r="O2179" t="str">
        <f t="shared" si="1026"/>
        <v/>
      </c>
      <c r="P2179" t="str">
        <f t="shared" si="1027"/>
        <v/>
      </c>
      <c r="Q2179" t="str">
        <f t="shared" si="1028"/>
        <v>Object</v>
      </c>
      <c r="R2179" t="str">
        <f t="shared" si="1029"/>
        <v/>
      </c>
      <c r="S2179" t="str">
        <f t="shared" si="1030"/>
        <v/>
      </c>
      <c r="T2179" t="str">
        <f t="shared" si="1031"/>
        <v/>
      </c>
      <c r="U2179" t="str">
        <f t="shared" si="1032"/>
        <v/>
      </c>
      <c r="V2179" t="str">
        <f t="shared" si="1033"/>
        <v/>
      </c>
      <c r="W2179" t="str">
        <f>IF($A2179="Implicit","",COUNTIFS($C$8:C2179,C2179,$A$8:A2179,"Explicit"))</f>
        <v/>
      </c>
      <c r="X2179" t="str">
        <f t="shared" si="1034"/>
        <v/>
      </c>
      <c r="Y2179" t="str">
        <f t="shared" si="1035"/>
        <v/>
      </c>
      <c r="Z2179" t="str">
        <f t="shared" si="1036"/>
        <v/>
      </c>
      <c r="AA2179" t="str">
        <f t="shared" si="1037"/>
        <v/>
      </c>
      <c r="AB2179" t="str">
        <f t="shared" si="1038"/>
        <v/>
      </c>
      <c r="AC2179" t="str">
        <f t="shared" si="1039"/>
        <v/>
      </c>
      <c r="AD2179" t="str">
        <f t="shared" si="1040"/>
        <v/>
      </c>
      <c r="AE2179" t="str">
        <f t="shared" si="1041"/>
        <v/>
      </c>
      <c r="AF2179" t="str">
        <f t="shared" si="1042"/>
        <v/>
      </c>
      <c r="AG2179" t="str">
        <f t="shared" si="1043"/>
        <v>"Activity.TransportMovement"</v>
      </c>
      <c r="AH2179" t="str">
        <f t="shared" si="1044"/>
        <v>"fuelAmountCalculated"</v>
      </c>
      <c r="AI2179" t="str">
        <f t="shared" si="1045"/>
        <v>"Embedded.Value"</v>
      </c>
      <c r="AJ2179" t="str">
        <f t="shared" si="1046"/>
        <v>""</v>
      </c>
      <c r="AK2179" t="str">
        <f t="shared" si="1047"/>
        <v>"hasOne"</v>
      </c>
      <c r="AL2179" t="str">
        <f t="shared" si="1048"/>
        <v>"Activity.TransportMovement","fuelAmountCalculated","Embedded.Value","","hasOne"</v>
      </c>
      <c r="AN2179">
        <f>COUNTIF(View_conceptual!G:G,L2179)</f>
        <v>1</v>
      </c>
      <c r="AO2179">
        <f>COUNTIF(View_conceptual!H:H,L2179)+COUNTIF(View_conceptual!I:I,N2179)</f>
        <v>1</v>
      </c>
      <c r="AQ2179" t="str">
        <f t="shared" si="1049"/>
        <v/>
      </c>
      <c r="AR2179" t="str">
        <f t="shared" si="1050"/>
        <v/>
      </c>
      <c r="AT2179">
        <f>COUNTIF(View_full!G:G,L2179)</f>
        <v>1</v>
      </c>
      <c r="AU2179">
        <f>COUNTIF(View_full!H:H,L2179)+COUNTIF(View_full!I:I,N2179)</f>
        <v>1</v>
      </c>
      <c r="AV2179">
        <f>COUNTIFS(Property_Manual!$A$2:$A$1206,Raw!L2179,Property_Manual!$B$2:$B$1206,Raw!M2179,Property_Manual!$C$2:$C$1206,Raw!N2179,Property_Manual!$D$2:$D$1206,Raw!O2179,Property_Manual!$F$2:$F$1206,"x")</f>
        <v>0</v>
      </c>
      <c r="AW2179" t="str">
        <f t="shared" si="1051"/>
        <v/>
      </c>
      <c r="AX2179" t="str">
        <f t="shared" si="1052"/>
        <v/>
      </c>
      <c r="AY2179" t="str">
        <f t="shared" si="1053"/>
        <v/>
      </c>
    </row>
    <row r="2180" spans="1:51" x14ac:dyDescent="0.2">
      <c r="A2180" t="s">
        <v>1255</v>
      </c>
      <c r="B2180" t="s">
        <v>1210</v>
      </c>
      <c r="C2180" t="s">
        <v>868</v>
      </c>
      <c r="D2180" t="s">
        <v>892</v>
      </c>
      <c r="E2180" t="s">
        <v>49</v>
      </c>
      <c r="F2180" t="s">
        <v>86</v>
      </c>
      <c r="G2180">
        <v>1</v>
      </c>
      <c r="I2180" t="s">
        <v>882</v>
      </c>
      <c r="J2180" t="s">
        <v>893</v>
      </c>
      <c r="L2180" t="str">
        <f t="shared" si="1023"/>
        <v>TransportMovement</v>
      </c>
      <c r="M2180" t="str">
        <f t="shared" si="1024"/>
        <v>fuelAmountMeasured</v>
      </c>
      <c r="N2180" t="str">
        <f t="shared" si="1025"/>
        <v>Value</v>
      </c>
      <c r="O2180" t="str">
        <f t="shared" si="1026"/>
        <v/>
      </c>
      <c r="P2180" t="str">
        <f t="shared" si="1027"/>
        <v/>
      </c>
      <c r="Q2180" t="str">
        <f t="shared" si="1028"/>
        <v>Object</v>
      </c>
      <c r="R2180" t="str">
        <f t="shared" si="1029"/>
        <v/>
      </c>
      <c r="S2180" t="str">
        <f t="shared" si="1030"/>
        <v/>
      </c>
      <c r="T2180" t="str">
        <f t="shared" si="1031"/>
        <v/>
      </c>
      <c r="U2180" t="str">
        <f t="shared" si="1032"/>
        <v/>
      </c>
      <c r="V2180" t="str">
        <f t="shared" si="1033"/>
        <v/>
      </c>
      <c r="W2180" t="str">
        <f>IF($A2180="Implicit","",COUNTIFS($C$8:C2180,C2180,$A$8:A2180,"Explicit"))</f>
        <v/>
      </c>
      <c r="X2180" t="str">
        <f t="shared" si="1034"/>
        <v/>
      </c>
      <c r="Y2180" t="str">
        <f t="shared" si="1035"/>
        <v/>
      </c>
      <c r="Z2180" t="str">
        <f t="shared" si="1036"/>
        <v/>
      </c>
      <c r="AA2180" t="str">
        <f t="shared" si="1037"/>
        <v/>
      </c>
      <c r="AB2180" t="str">
        <f t="shared" si="1038"/>
        <v/>
      </c>
      <c r="AC2180" t="str">
        <f t="shared" si="1039"/>
        <v/>
      </c>
      <c r="AD2180" t="str">
        <f t="shared" si="1040"/>
        <v/>
      </c>
      <c r="AE2180" t="str">
        <f t="shared" si="1041"/>
        <v/>
      </c>
      <c r="AF2180" t="str">
        <f t="shared" si="1042"/>
        <v/>
      </c>
      <c r="AG2180" t="str">
        <f t="shared" si="1043"/>
        <v>"Activity.TransportMovement"</v>
      </c>
      <c r="AH2180" t="str">
        <f t="shared" si="1044"/>
        <v>"fuelAmountMeasured"</v>
      </c>
      <c r="AI2180" t="str">
        <f t="shared" si="1045"/>
        <v>"Embedded.Value"</v>
      </c>
      <c r="AJ2180" t="str">
        <f t="shared" si="1046"/>
        <v>""</v>
      </c>
      <c r="AK2180" t="str">
        <f t="shared" si="1047"/>
        <v>"hasOne"</v>
      </c>
      <c r="AL2180" t="str">
        <f t="shared" si="1048"/>
        <v>"Activity.TransportMovement","fuelAmountMeasured","Embedded.Value","","hasOne"</v>
      </c>
      <c r="AN2180">
        <f>COUNTIF(View_conceptual!G:G,L2180)</f>
        <v>1</v>
      </c>
      <c r="AO2180">
        <f>COUNTIF(View_conceptual!H:H,L2180)+COUNTIF(View_conceptual!I:I,N2180)</f>
        <v>1</v>
      </c>
      <c r="AQ2180" t="str">
        <f t="shared" si="1049"/>
        <v/>
      </c>
      <c r="AR2180" t="str">
        <f t="shared" si="1050"/>
        <v/>
      </c>
      <c r="AT2180">
        <f>COUNTIF(View_full!G:G,L2180)</f>
        <v>1</v>
      </c>
      <c r="AU2180">
        <f>COUNTIF(View_full!H:H,L2180)+COUNTIF(View_full!I:I,N2180)</f>
        <v>1</v>
      </c>
      <c r="AV2180">
        <f>COUNTIFS(Property_Manual!$A$2:$A$1206,Raw!L2180,Property_Manual!$B$2:$B$1206,Raw!M2180,Property_Manual!$C$2:$C$1206,Raw!N2180,Property_Manual!$D$2:$D$1206,Raw!O2180,Property_Manual!$F$2:$F$1206,"x")</f>
        <v>0</v>
      </c>
      <c r="AW2180" t="str">
        <f t="shared" si="1051"/>
        <v/>
      </c>
      <c r="AX2180" t="str">
        <f t="shared" si="1052"/>
        <v/>
      </c>
      <c r="AY2180" t="str">
        <f t="shared" si="1053"/>
        <v/>
      </c>
    </row>
    <row r="2181" spans="1:51" x14ac:dyDescent="0.2">
      <c r="A2181" t="s">
        <v>1255</v>
      </c>
      <c r="B2181" t="s">
        <v>1210</v>
      </c>
      <c r="C2181" t="s">
        <v>868</v>
      </c>
      <c r="D2181" t="s">
        <v>894</v>
      </c>
      <c r="E2181" t="s">
        <v>1209</v>
      </c>
      <c r="F2181" t="s">
        <v>829</v>
      </c>
      <c r="H2181" t="s">
        <v>426</v>
      </c>
      <c r="I2181" t="s">
        <v>882</v>
      </c>
      <c r="J2181" t="s">
        <v>895</v>
      </c>
      <c r="L2181" t="str">
        <f t="shared" si="1023"/>
        <v>TransportMovement</v>
      </c>
      <c r="M2181" t="str">
        <f t="shared" si="1024"/>
        <v>loadingActions</v>
      </c>
      <c r="N2181" t="str">
        <f t="shared" si="1025"/>
        <v>Loading</v>
      </c>
      <c r="O2181" t="str">
        <f t="shared" si="1026"/>
        <v>servedActivity</v>
      </c>
      <c r="P2181" t="str">
        <f t="shared" si="1027"/>
        <v/>
      </c>
      <c r="Q2181" t="str">
        <f t="shared" si="1028"/>
        <v>Object</v>
      </c>
      <c r="R2181" t="str">
        <f t="shared" si="1029"/>
        <v/>
      </c>
      <c r="S2181" t="str">
        <f t="shared" si="1030"/>
        <v/>
      </c>
      <c r="T2181" t="str">
        <f t="shared" si="1031"/>
        <v/>
      </c>
      <c r="U2181" t="str">
        <f t="shared" si="1032"/>
        <v/>
      </c>
      <c r="V2181" t="str">
        <f t="shared" si="1033"/>
        <v/>
      </c>
      <c r="W2181" t="str">
        <f>IF($A2181="Implicit","",COUNTIFS($C$8:C2181,C2181,$A$8:A2181,"Explicit"))</f>
        <v/>
      </c>
      <c r="X2181" t="str">
        <f t="shared" si="1034"/>
        <v/>
      </c>
      <c r="Y2181" t="str">
        <f t="shared" si="1035"/>
        <v/>
      </c>
      <c r="Z2181" t="str">
        <f t="shared" si="1036"/>
        <v/>
      </c>
      <c r="AA2181" t="str">
        <f t="shared" si="1037"/>
        <v/>
      </c>
      <c r="AB2181" t="str">
        <f t="shared" si="1038"/>
        <v/>
      </c>
      <c r="AC2181" t="str">
        <f t="shared" si="1039"/>
        <v/>
      </c>
      <c r="AD2181" t="str">
        <f t="shared" si="1040"/>
        <v/>
      </c>
      <c r="AE2181" t="str">
        <f t="shared" si="1041"/>
        <v/>
      </c>
      <c r="AF2181" t="str">
        <f t="shared" si="1042"/>
        <v/>
      </c>
      <c r="AG2181" t="str">
        <f t="shared" si="1043"/>
        <v>"Activity.TransportMovement"</v>
      </c>
      <c r="AH2181" t="str">
        <f t="shared" si="1044"/>
        <v>"loadingActions"</v>
      </c>
      <c r="AI2181" t="str">
        <f t="shared" si="1045"/>
        <v>"Action.Loading"</v>
      </c>
      <c r="AJ2181" t="str">
        <f t="shared" si="1046"/>
        <v>"servedActivity"</v>
      </c>
      <c r="AK2181" t="str">
        <f t="shared" si="1047"/>
        <v>"hasMany"</v>
      </c>
      <c r="AL2181" t="str">
        <f t="shared" si="1048"/>
        <v>"Activity.TransportMovement","loadingActions","Action.Loading","servedActivity","hasMany"</v>
      </c>
      <c r="AN2181">
        <f>COUNTIF(View_conceptual!G:G,L2181)</f>
        <v>1</v>
      </c>
      <c r="AO2181">
        <f>COUNTIF(View_conceptual!H:H,L2181)+COUNTIF(View_conceptual!I:I,N2181)</f>
        <v>2</v>
      </c>
      <c r="AQ2181" t="str">
        <f t="shared" si="1049"/>
        <v/>
      </c>
      <c r="AR2181" t="str">
        <f t="shared" si="1050"/>
        <v>"Activity.TransportMovement","loadingActions","Action.Loading","servedActivity","hasMany"</v>
      </c>
      <c r="AT2181">
        <f>COUNTIF(View_full!G:G,L2181)</f>
        <v>1</v>
      </c>
      <c r="AU2181">
        <f>COUNTIF(View_full!H:H,L2181)+COUNTIF(View_full!I:I,N2181)</f>
        <v>2</v>
      </c>
      <c r="AV2181">
        <f>COUNTIFS(Property_Manual!$A$2:$A$1206,Raw!L2181,Property_Manual!$B$2:$B$1206,Raw!M2181,Property_Manual!$C$2:$C$1206,Raw!N2181,Property_Manual!$D$2:$D$1206,Raw!O2181,Property_Manual!$F$2:$F$1206,"x")</f>
        <v>1</v>
      </c>
      <c r="AW2181" t="str">
        <f t="shared" si="1051"/>
        <v/>
      </c>
      <c r="AX2181" t="str">
        <f t="shared" si="1052"/>
        <v>"Activity.TransportMovement","loadingActions","Action.Loading","servedActivity","hasMany"</v>
      </c>
      <c r="AY2181" t="str">
        <f t="shared" si="1053"/>
        <v>"Activity.TransportMovement","loadingActions","Action.Loading","servedActivity","hasMany"</v>
      </c>
    </row>
    <row r="2182" spans="1:51" x14ac:dyDescent="0.2">
      <c r="A2182" t="s">
        <v>1255</v>
      </c>
      <c r="B2182" t="s">
        <v>1210</v>
      </c>
      <c r="C2182" t="s">
        <v>868</v>
      </c>
      <c r="D2182" t="s">
        <v>896</v>
      </c>
      <c r="E2182" t="s">
        <v>1197</v>
      </c>
      <c r="F2182" t="s">
        <v>2242</v>
      </c>
      <c r="G2182">
        <v>1</v>
      </c>
      <c r="I2182" t="s">
        <v>882</v>
      </c>
      <c r="J2182" t="s">
        <v>897</v>
      </c>
      <c r="L2182" t="str">
        <f t="shared" si="1023"/>
        <v>TransportMovement</v>
      </c>
      <c r="M2182" t="str">
        <f t="shared" si="1024"/>
        <v>modeCode</v>
      </c>
      <c r="N2182" t="str">
        <f t="shared" si="1025"/>
        <v>ModeCode</v>
      </c>
      <c r="O2182" t="str">
        <f t="shared" si="1026"/>
        <v/>
      </c>
      <c r="P2182" t="str">
        <f t="shared" si="1027"/>
        <v/>
      </c>
      <c r="Q2182" t="str">
        <f t="shared" si="1028"/>
        <v>Object</v>
      </c>
      <c r="R2182" t="str">
        <f t="shared" si="1029"/>
        <v/>
      </c>
      <c r="S2182" t="str">
        <f t="shared" si="1030"/>
        <v/>
      </c>
      <c r="T2182" t="str">
        <f t="shared" si="1031"/>
        <v/>
      </c>
      <c r="U2182" t="str">
        <f t="shared" si="1032"/>
        <v/>
      </c>
      <c r="V2182" t="str">
        <f t="shared" si="1033"/>
        <v/>
      </c>
      <c r="W2182" t="str">
        <f>IF($A2182="Implicit","",COUNTIFS($C$8:C2182,C2182,$A$8:A2182,"Explicit"))</f>
        <v/>
      </c>
      <c r="X2182" t="str">
        <f t="shared" si="1034"/>
        <v/>
      </c>
      <c r="Y2182" t="str">
        <f t="shared" si="1035"/>
        <v/>
      </c>
      <c r="Z2182" t="str">
        <f t="shared" si="1036"/>
        <v/>
      </c>
      <c r="AA2182" t="str">
        <f t="shared" si="1037"/>
        <v/>
      </c>
      <c r="AB2182" t="str">
        <f t="shared" si="1038"/>
        <v/>
      </c>
      <c r="AC2182" t="str">
        <f t="shared" si="1039"/>
        <v/>
      </c>
      <c r="AD2182" t="str">
        <f t="shared" si="1040"/>
        <v/>
      </c>
      <c r="AE2182" t="str">
        <f t="shared" si="1041"/>
        <v/>
      </c>
      <c r="AF2182" t="str">
        <f t="shared" si="1042"/>
        <v/>
      </c>
      <c r="AG2182" t="str">
        <f t="shared" si="1043"/>
        <v>"Activity.TransportMovement"</v>
      </c>
      <c r="AH2182" t="str">
        <f t="shared" si="1044"/>
        <v>"modeCode"</v>
      </c>
      <c r="AI2182" t="str">
        <f t="shared" si="1045"/>
        <v>"CodeList.ModeCode"</v>
      </c>
      <c r="AJ2182" t="str">
        <f t="shared" si="1046"/>
        <v>""</v>
      </c>
      <c r="AK2182" t="str">
        <f t="shared" si="1047"/>
        <v>"hasOne"</v>
      </c>
      <c r="AL2182" t="str">
        <f t="shared" si="1048"/>
        <v>"Activity.TransportMovement","modeCode","CodeList.ModeCode","","hasOne"</v>
      </c>
      <c r="AN2182">
        <f>COUNTIF(View_conceptual!G:G,L2182)</f>
        <v>1</v>
      </c>
      <c r="AO2182">
        <f>COUNTIF(View_conceptual!H:H,L2182)+COUNTIF(View_conceptual!I:I,N2182)</f>
        <v>1</v>
      </c>
      <c r="AQ2182" t="str">
        <f t="shared" si="1049"/>
        <v/>
      </c>
      <c r="AR2182" t="str">
        <f t="shared" si="1050"/>
        <v/>
      </c>
      <c r="AT2182">
        <f>COUNTIF(View_full!G:G,L2182)</f>
        <v>1</v>
      </c>
      <c r="AU2182">
        <f>COUNTIF(View_full!H:H,L2182)+COUNTIF(View_full!I:I,N2182)</f>
        <v>1</v>
      </c>
      <c r="AV2182">
        <f>COUNTIFS(Property_Manual!$A$2:$A$1206,Raw!L2182,Property_Manual!$B$2:$B$1206,Raw!M2182,Property_Manual!$C$2:$C$1206,Raw!N2182,Property_Manual!$D$2:$D$1206,Raw!O2182,Property_Manual!$F$2:$F$1206,"x")</f>
        <v>0</v>
      </c>
      <c r="AW2182" t="str">
        <f t="shared" si="1051"/>
        <v/>
      </c>
      <c r="AX2182" t="str">
        <f t="shared" si="1052"/>
        <v/>
      </c>
      <c r="AY2182" t="str">
        <f t="shared" si="1053"/>
        <v/>
      </c>
    </row>
    <row r="2183" spans="1:51" x14ac:dyDescent="0.2">
      <c r="A2183" t="s">
        <v>1255</v>
      </c>
      <c r="B2183" t="s">
        <v>1210</v>
      </c>
      <c r="C2183" t="s">
        <v>868</v>
      </c>
      <c r="D2183" t="s">
        <v>898</v>
      </c>
      <c r="E2183" t="s">
        <v>3</v>
      </c>
      <c r="F2183" t="s">
        <v>853</v>
      </c>
      <c r="G2183">
        <v>1</v>
      </c>
      <c r="I2183" t="s">
        <v>882</v>
      </c>
      <c r="J2183" t="s">
        <v>899</v>
      </c>
      <c r="L2183" t="str">
        <f t="shared" si="1023"/>
        <v>TransportMovement</v>
      </c>
      <c r="M2183" t="str">
        <f t="shared" si="1024"/>
        <v>modeQualifier</v>
      </c>
      <c r="N2183" t="str">
        <f t="shared" si="1025"/>
        <v>ModeQualifier</v>
      </c>
      <c r="O2183" t="str">
        <f t="shared" si="1026"/>
        <v/>
      </c>
      <c r="P2183" t="str">
        <f t="shared" si="1027"/>
        <v/>
      </c>
      <c r="Q2183" t="str">
        <f t="shared" si="1028"/>
        <v>Object</v>
      </c>
      <c r="R2183" t="str">
        <f t="shared" si="1029"/>
        <v/>
      </c>
      <c r="S2183" t="str">
        <f t="shared" si="1030"/>
        <v/>
      </c>
      <c r="T2183" t="str">
        <f t="shared" si="1031"/>
        <v/>
      </c>
      <c r="U2183" t="str">
        <f t="shared" si="1032"/>
        <v/>
      </c>
      <c r="V2183" t="str">
        <f t="shared" si="1033"/>
        <v/>
      </c>
      <c r="W2183" t="str">
        <f>IF($A2183="Implicit","",COUNTIFS($C$8:C2183,C2183,$A$8:A2183,"Explicit"))</f>
        <v/>
      </c>
      <c r="X2183" t="str">
        <f t="shared" si="1034"/>
        <v/>
      </c>
      <c r="Y2183" t="str">
        <f t="shared" si="1035"/>
        <v/>
      </c>
      <c r="Z2183" t="str">
        <f t="shared" si="1036"/>
        <v/>
      </c>
      <c r="AA2183" t="str">
        <f t="shared" si="1037"/>
        <v/>
      </c>
      <c r="AB2183" t="str">
        <f t="shared" si="1038"/>
        <v/>
      </c>
      <c r="AC2183" t="str">
        <f t="shared" si="1039"/>
        <v/>
      </c>
      <c r="AD2183" t="str">
        <f t="shared" si="1040"/>
        <v/>
      </c>
      <c r="AE2183" t="str">
        <f t="shared" si="1041"/>
        <v/>
      </c>
      <c r="AF2183" t="str">
        <f t="shared" si="1042"/>
        <v/>
      </c>
      <c r="AG2183" t="str">
        <f t="shared" si="1043"/>
        <v>"Activity.TransportMovement"</v>
      </c>
      <c r="AH2183" t="str">
        <f t="shared" si="1044"/>
        <v>"modeQualifier"</v>
      </c>
      <c r="AI2183" t="str">
        <f t="shared" si="1045"/>
        <v>"Enum.ModeQualifier"</v>
      </c>
      <c r="AJ2183" t="str">
        <f t="shared" si="1046"/>
        <v>""</v>
      </c>
      <c r="AK2183" t="str">
        <f t="shared" si="1047"/>
        <v>"hasOne"</v>
      </c>
      <c r="AL2183" t="str">
        <f t="shared" si="1048"/>
        <v>"Activity.TransportMovement","modeQualifier","Enum.ModeQualifier","","hasOne"</v>
      </c>
      <c r="AN2183">
        <f>COUNTIF(View_conceptual!G:G,L2183)</f>
        <v>1</v>
      </c>
      <c r="AO2183">
        <f>COUNTIF(View_conceptual!H:H,L2183)+COUNTIF(View_conceptual!I:I,N2183)</f>
        <v>1</v>
      </c>
      <c r="AQ2183" t="str">
        <f t="shared" si="1049"/>
        <v/>
      </c>
      <c r="AR2183" t="str">
        <f t="shared" si="1050"/>
        <v/>
      </c>
      <c r="AT2183">
        <f>COUNTIF(View_full!G:G,L2183)</f>
        <v>1</v>
      </c>
      <c r="AU2183">
        <f>COUNTIF(View_full!H:H,L2183)+COUNTIF(View_full!I:I,N2183)</f>
        <v>1</v>
      </c>
      <c r="AV2183">
        <f>COUNTIFS(Property_Manual!$A$2:$A$1206,Raw!L2183,Property_Manual!$B$2:$B$1206,Raw!M2183,Property_Manual!$C$2:$C$1206,Raw!N2183,Property_Manual!$D$2:$D$1206,Raw!O2183,Property_Manual!$F$2:$F$1206,"x")</f>
        <v>0</v>
      </c>
      <c r="AW2183" t="str">
        <f t="shared" si="1051"/>
        <v/>
      </c>
      <c r="AX2183" t="str">
        <f t="shared" si="1052"/>
        <v/>
      </c>
      <c r="AY2183" t="str">
        <f t="shared" si="1053"/>
        <v/>
      </c>
    </row>
    <row r="2184" spans="1:51" x14ac:dyDescent="0.2">
      <c r="A2184" t="s">
        <v>1254</v>
      </c>
      <c r="B2184" t="s">
        <v>1210</v>
      </c>
      <c r="C2184" t="s">
        <v>868</v>
      </c>
      <c r="D2184" t="s">
        <v>26</v>
      </c>
      <c r="E2184" t="s">
        <v>49</v>
      </c>
      <c r="F2184" t="s">
        <v>27</v>
      </c>
      <c r="I2184" t="s">
        <v>882</v>
      </c>
      <c r="J2184" t="s">
        <v>28</v>
      </c>
      <c r="L2184" t="str">
        <f t="shared" si="1023"/>
        <v>TransportMovement</v>
      </c>
      <c r="M2184" t="str">
        <f t="shared" si="1024"/>
        <v>contactDetails</v>
      </c>
      <c r="N2184" t="str">
        <f t="shared" si="1025"/>
        <v>ContactDetail</v>
      </c>
      <c r="O2184" t="str">
        <f t="shared" si="1026"/>
        <v/>
      </c>
      <c r="P2184" t="str">
        <f t="shared" si="1027"/>
        <v/>
      </c>
      <c r="Q2184" t="str">
        <f t="shared" si="1028"/>
        <v>Object</v>
      </c>
      <c r="R2184" t="str">
        <f t="shared" si="1029"/>
        <v>"Activity"</v>
      </c>
      <c r="S2184" t="str">
        <f t="shared" si="1030"/>
        <v>"TransportMovement"</v>
      </c>
      <c r="T2184" t="str">
        <f t="shared" si="1031"/>
        <v>"contactDetails"</v>
      </c>
      <c r="U2184" t="str">
        <f t="shared" si="1032"/>
        <v>"Embedded"</v>
      </c>
      <c r="V2184" t="str">
        <f t="shared" si="1033"/>
        <v>"ContactDetail"</v>
      </c>
      <c r="W2184">
        <f>IF($A2184="Implicit","",COUNTIFS($C$8:C2184,C2184,$A$8:A2184,"Explicit"))</f>
        <v>16</v>
      </c>
      <c r="X2184" t="str">
        <f t="shared" si="1034"/>
        <v>"Activity to describe transports; replaces the TransportSegment in v1.1 and above"</v>
      </c>
      <c r="Y2184" t="str">
        <f t="shared" si="1035"/>
        <v>"Information about contactDetails"</v>
      </c>
      <c r="Z2184" t="str">
        <f t="shared" si="1036"/>
        <v>"true"</v>
      </c>
      <c r="AA2184" t="str">
        <f t="shared" si="1037"/>
        <v>"false"</v>
      </c>
      <c r="AB2184" t="str">
        <f t="shared" si="1038"/>
        <v>""</v>
      </c>
      <c r="AC2184" t="str">
        <f t="shared" si="1039"/>
        <v>"https://onerecord.iata.org/ns/cargo#TransportMovement"</v>
      </c>
      <c r="AD2184" t="str">
        <f t="shared" si="1040"/>
        <v>"https://onerecord.iata.org/ns/cargo#contactDetails"</v>
      </c>
      <c r="AE2184" t="str">
        <f t="shared" si="1041"/>
        <v>"https://onerecord.iata.org/ns/cargo#ContactDetail"</v>
      </c>
      <c r="AF2184" t="str">
        <f t="shared" si="1042"/>
        <v>"Activity","TransportMovement","contactDetails","Embedded","ContactDetail",16,"Activity to describe transports; replaces the TransportSegment in v1.1 and above","Information about contactDetails","true","false","","https://onerecord.iata.org/ns/cargo#TransportMovement","https://onerecord.iata.org/ns/cargo#contactDetails","https://onerecord.iata.org/ns/cargo#ContactDetail"</v>
      </c>
      <c r="AG2184" t="str">
        <f t="shared" si="1043"/>
        <v>"Activity.TransportMovement"</v>
      </c>
      <c r="AH2184" t="str">
        <f t="shared" si="1044"/>
        <v>"contactDetails"</v>
      </c>
      <c r="AI2184" t="str">
        <f t="shared" si="1045"/>
        <v>"Embedded.ContactDetail"</v>
      </c>
      <c r="AJ2184" t="str">
        <f t="shared" si="1046"/>
        <v>""</v>
      </c>
      <c r="AK2184" t="str">
        <f t="shared" si="1047"/>
        <v>"hasMany"</v>
      </c>
      <c r="AL2184" t="str">
        <f t="shared" si="1048"/>
        <v>"Activity.TransportMovement","contactDetails","Embedded.ContactDetail","","hasMany"</v>
      </c>
      <c r="AN2184">
        <f>COUNTIF(View_conceptual!G:G,L2184)</f>
        <v>1</v>
      </c>
      <c r="AO2184">
        <f>COUNTIF(View_conceptual!H:H,L2184)+COUNTIF(View_conceptual!I:I,N2184)</f>
        <v>1</v>
      </c>
      <c r="AQ2184" t="str">
        <f t="shared" si="1049"/>
        <v>"Activity","TransportMovement","contactDetails","Embedded","ContactDetail",16,"Activity to describe transports; replaces the TransportSegment in v1.1 and above","Information about contactDetails","true","false","","https://onerecord.iata.org/ns/cargo#TransportMovement","https://onerecord.iata.org/ns/cargo#contactDetails","https://onerecord.iata.org/ns/cargo#ContactDetail"</v>
      </c>
      <c r="AR2184" t="str">
        <f t="shared" si="1050"/>
        <v/>
      </c>
      <c r="AT2184">
        <f>COUNTIF(View_full!G:G,L2184)</f>
        <v>1</v>
      </c>
      <c r="AU2184">
        <f>COUNTIF(View_full!H:H,L2184)+COUNTIF(View_full!I:I,N2184)</f>
        <v>1</v>
      </c>
      <c r="AV2184">
        <f>COUNTIFS(Property_Manual!$A$2:$A$1206,Raw!L2184,Property_Manual!$B$2:$B$1206,Raw!M2184,Property_Manual!$C$2:$C$1206,Raw!N2184,Property_Manual!$D$2:$D$1206,Raw!O2184,Property_Manual!$F$2:$F$1206,"x")</f>
        <v>0</v>
      </c>
      <c r="AW2184" t="str">
        <f t="shared" si="1051"/>
        <v>"Activity","TransportMovement","contactDetails","Embedded","ContactDetail",16,"Activity to describe transports; replaces the TransportSegment in v1.1 and above","Information about contactDetails","true","false","","https://onerecord.iata.org/ns/cargo#TransportMovement","https://onerecord.iata.org/ns/cargo#contactDetails","https://onerecord.iata.org/ns/cargo#ContactDetail"</v>
      </c>
      <c r="AX2184" t="str">
        <f t="shared" si="1052"/>
        <v/>
      </c>
      <c r="AY2184" t="str">
        <f t="shared" si="1053"/>
        <v/>
      </c>
    </row>
    <row r="2185" spans="1:51" x14ac:dyDescent="0.2">
      <c r="A2185" t="s">
        <v>1254</v>
      </c>
      <c r="B2185" t="s">
        <v>1210</v>
      </c>
      <c r="C2185" t="s">
        <v>868</v>
      </c>
      <c r="D2185" t="s">
        <v>29</v>
      </c>
      <c r="E2185" t="s">
        <v>1836</v>
      </c>
      <c r="F2185" t="s">
        <v>30</v>
      </c>
      <c r="I2185" t="s">
        <v>882</v>
      </c>
      <c r="J2185" t="s">
        <v>31</v>
      </c>
      <c r="K2185" t="s">
        <v>1831</v>
      </c>
      <c r="L2185" t="str">
        <f t="shared" ref="L2185:L2248" si="1054">SUBSTITUTE(SUBSTITUTE(SUBSTITUTE(C2185,$B$2,$A$2),$B$3,$A$3),$B$4,$A$4)</f>
        <v>TransportMovement</v>
      </c>
      <c r="M2185" t="str">
        <f t="shared" ref="M2185:M2248" si="1055">SUBSTITUTE(SUBSTITUTE(SUBSTITUTE(D2185,$B$2,$A$2),$B$3,$A$3),$A$4,$B$4)</f>
        <v>contactPersons</v>
      </c>
      <c r="N2185" t="str">
        <f t="shared" ref="N2185:N2248" si="1056">SUBSTITUTE(SUBSTITUTE(SUBSTITUTE(F2185,$B$2,$A$2),$B$3,$A$3),$B$4,$A$4)</f>
        <v>Actor</v>
      </c>
      <c r="O2185" t="str">
        <f t="shared" ref="O2185:O2248" si="1057">SUBSTITUTE(SUBSTITUTE(SUBSTITUTE(H2185,$B$2,$A$2),$B$3,$A$3),$B$4,$A$4)</f>
        <v/>
      </c>
      <c r="P2185" t="str">
        <f t="shared" ref="P2185:P2248" si="1058">SUBSTITUTE(SUBSTITUTE(SUBSTITUTE(K2185,$B$2,$A$2),$B$3,$A$3),$B$4,$A$4)</f>
        <v>Person|NonHumanActor</v>
      </c>
      <c r="Q2185" t="str">
        <f t="shared" ref="Q2185:Q2248" si="1059">IF(LEFT(N2185,3)="xsd","Data","Object")</f>
        <v>Object</v>
      </c>
      <c r="R2185" t="str">
        <f t="shared" ref="R2185:R2248" si="1060">IF($A2185="Implicit","",$F$1&amp;B2185&amp;$F$1)</f>
        <v>"Activity"</v>
      </c>
      <c r="S2185" t="str">
        <f t="shared" ref="S2185:S2248" si="1061">IF($A2185="Implicit","",$F$1&amp;L2185&amp;$F$1)</f>
        <v>"TransportMovement"</v>
      </c>
      <c r="T2185" t="str">
        <f t="shared" ref="T2185:T2248" si="1062">IF($A2185="Implicit","",$F$1&amp;M2185&amp;$F$1)</f>
        <v>"contactPersons"</v>
      </c>
      <c r="U2185" t="str">
        <f t="shared" ref="U2185:U2248" si="1063">IF($A2185="Implicit","",$F$1&amp;E2185&amp;$F$1)</f>
        <v>"Agent"</v>
      </c>
      <c r="V2185" t="str">
        <f t="shared" ref="V2185:V2248" si="1064">IF($A2185="Implicit","",$F$1&amp;N2185&amp;$F$1)</f>
        <v>"Actor"</v>
      </c>
      <c r="W2185">
        <f>IF($A2185="Implicit","",COUNTIFS($C$8:C2185,C2185,$A$8:A2185,"Explicit"))</f>
        <v>17</v>
      </c>
      <c r="X2185" t="str">
        <f t="shared" ref="X2185:X2248" si="1065">IF($A2185="Implicit","",$F$1&amp;SUBSTITUTE(IF(I2185=0,"",I2185),",",";")&amp;$F$1)</f>
        <v>"Activity to describe transports; replaces the TransportSegment in v1.1 and above"</v>
      </c>
      <c r="Y2185" t="str">
        <f t="shared" ref="Y2185:Y2248" si="1066">IF($A2185="Implicit","",$F$1&amp;SUBSTITUTE(IF(J2185=0,"",J2185),",",";")&amp;$F$1)</f>
        <v>"References to Actors (Person; NonHumanActor) acting as contacts"</v>
      </c>
      <c r="Z2185" t="str">
        <f t="shared" ref="Z2185:Z2248" si="1067">IF($A2185="Implicit","",$F$1&amp;IF(G2185=1,"false","true")&amp;$F$1)</f>
        <v>"true"</v>
      </c>
      <c r="AA2185" t="str">
        <f t="shared" ref="AA2185:AA2248" si="1068">IF($A2185="Implicit","",$F$1&amp;IF(OR(E2185="Enum",E2185="CodeList"),"true","false")&amp;$F$1)</f>
        <v>"false"</v>
      </c>
      <c r="AB2185" t="str">
        <f t="shared" ref="AB2185:AB2248" si="1069">IF($A2185="Implicit","",$F$1&amp;P2185&amp;$F$1)</f>
        <v>"Person|NonHumanActor"</v>
      </c>
      <c r="AC2185" t="str">
        <f t="shared" ref="AC2185:AC2248" si="1070">IF($A2185="Implicit","",$F$1&amp;C2185&amp;$F$1)</f>
        <v>"https://onerecord.iata.org/ns/cargo#TransportMovement"</v>
      </c>
      <c r="AD2185" t="str">
        <f t="shared" ref="AD2185:AD2248" si="1071">IF($A2185="Implicit","",$F$1&amp;D2185&amp;$F$1)</f>
        <v>"https://onerecord.iata.org/ns/cargo#contactPersons"</v>
      </c>
      <c r="AE2185" t="str">
        <f t="shared" ref="AE2185:AE2248" si="1072">IF($A2185="Implicit","",$F$1&amp;F2185&amp;$F$1)</f>
        <v>"https://onerecord.iata.org/ns/cargo#Actor"</v>
      </c>
      <c r="AF2185" t="str">
        <f t="shared" ref="AF2185:AF2248" si="1073">IF(A2185="Implicit","",R2185&amp;","&amp;S2185&amp;","&amp;T2185&amp;","&amp;U2185&amp;","&amp;V2185&amp;","&amp;W2185&amp;","&amp;X2185&amp;","&amp;Y2185&amp;","&amp;Z2185&amp;","&amp;AA2185&amp;","&amp;AB2185&amp;","&amp;AC2185&amp;","&amp;AD2185&amp;","&amp;AE2185)</f>
        <v>"Activity","TransportMovement","contactPersons","Agent","Actor",17,"Activity to describe transports; replaces the TransportSegment in v1.1 and above","References to Actors (Person; NonHumanActor) acting as contacts","true","false","Person|NonHumanActor","https://onerecord.iata.org/ns/cargo#TransportMovement","https://onerecord.iata.org/ns/cargo#contactPersons","https://onerecord.iata.org/ns/cargo#Actor"</v>
      </c>
      <c r="AG2185" t="str">
        <f t="shared" ref="AG2185:AG2248" si="1074">IF(Q2185="Data","",$F$1&amp;B2185&amp;"."&amp;L2185&amp;$F$1)</f>
        <v>"Activity.TransportMovement"</v>
      </c>
      <c r="AH2185" t="str">
        <f t="shared" ref="AH2185:AH2248" si="1075">IF(Q2185="Data","",$F$1&amp;M2185&amp;$F$1)</f>
        <v>"contactPersons"</v>
      </c>
      <c r="AI2185" t="str">
        <f t="shared" ref="AI2185:AI2248" si="1076">IF(Q2185="Data","",$F$1&amp;E2185&amp;"."&amp;N2185&amp;$F$1)</f>
        <v>"Agent.Actor"</v>
      </c>
      <c r="AJ2185" t="str">
        <f t="shared" ref="AJ2185:AJ2248" si="1077">IF(Q2185="Data","",$F$1&amp;O2185&amp;$F$1)</f>
        <v>""</v>
      </c>
      <c r="AK2185" t="str">
        <f t="shared" ref="AK2185:AK2248" si="1078">IF(Q2185="Data","",$F$1&amp;IF(G2185=1,"hasOne","hasMany")&amp;$F$1)</f>
        <v>"hasMany"</v>
      </c>
      <c r="AL2185" t="str">
        <f t="shared" ref="AL2185:AL2248" si="1079">IF(Q2185="Data","",AG2185&amp;","&amp;AH2185&amp;","&amp;AI2185&amp;","&amp;AJ2185&amp;","&amp;AK2185)</f>
        <v>"Activity.TransportMovement","contactPersons","Agent.Actor","","hasMany"</v>
      </c>
      <c r="AN2185">
        <f>COUNTIF(View_conceptual!G:G,L2185)</f>
        <v>1</v>
      </c>
      <c r="AO2185">
        <f>COUNTIF(View_conceptual!H:H,L2185)+COUNTIF(View_conceptual!I:I,N2185)</f>
        <v>1</v>
      </c>
      <c r="AQ2185" t="str">
        <f t="shared" ref="AQ2185:AQ2248" si="1080">IF(AN2185=1,AF2185,"")</f>
        <v>"Activity","TransportMovement","contactPersons","Agent","Actor",17,"Activity to describe transports; replaces the TransportSegment in v1.1 and above","References to Actors (Person; NonHumanActor) acting as contacts","true","false","Person|NonHumanActor","https://onerecord.iata.org/ns/cargo#TransportMovement","https://onerecord.iata.org/ns/cargo#contactPersons","https://onerecord.iata.org/ns/cargo#Actor"</v>
      </c>
      <c r="AR2185" t="str">
        <f t="shared" ref="AR2185:AR2248" si="1081">IF(AO2185=2,AL2185,"")</f>
        <v/>
      </c>
      <c r="AT2185">
        <f>COUNTIF(View_full!G:G,L2185)</f>
        <v>1</v>
      </c>
      <c r="AU2185">
        <f>COUNTIF(View_full!H:H,L2185)+COUNTIF(View_full!I:I,N2185)</f>
        <v>1</v>
      </c>
      <c r="AV2185">
        <f>COUNTIFS(Property_Manual!$A$2:$A$1206,Raw!L2185,Property_Manual!$B$2:$B$1206,Raw!M2185,Property_Manual!$C$2:$C$1206,Raw!N2185,Property_Manual!$D$2:$D$1206,Raw!O2185,Property_Manual!$F$2:$F$1206,"x")</f>
        <v>0</v>
      </c>
      <c r="AW2185" t="str">
        <f t="shared" ref="AW2185:AW2248" si="1082">IF(AT2185=1,AF2185,"")</f>
        <v>"Activity","TransportMovement","contactPersons","Agent","Actor",17,"Activity to describe transports; replaces the TransportSegment in v1.1 and above","References to Actors (Person; NonHumanActor) acting as contacts","true","false","Person|NonHumanActor","https://onerecord.iata.org/ns/cargo#TransportMovement","https://onerecord.iata.org/ns/cargo#contactPersons","https://onerecord.iata.org/ns/cargo#Actor"</v>
      </c>
      <c r="AX2185" t="str">
        <f t="shared" ref="AX2185:AX2248" si="1083">IF(AU2185=2,AL2185,"")</f>
        <v/>
      </c>
      <c r="AY2185" t="str">
        <f t="shared" ref="AY2185:AY2248" si="1084">IF(AV2185=1,AL2185,"")</f>
        <v/>
      </c>
    </row>
    <row r="2186" spans="1:51" x14ac:dyDescent="0.2">
      <c r="A2186" t="s">
        <v>1254</v>
      </c>
      <c r="B2186" t="s">
        <v>1210</v>
      </c>
      <c r="C2186" t="s">
        <v>868</v>
      </c>
      <c r="D2186" t="s">
        <v>35</v>
      </c>
      <c r="E2186" t="s">
        <v>1196</v>
      </c>
      <c r="F2186" t="s">
        <v>36</v>
      </c>
      <c r="I2186" t="s">
        <v>882</v>
      </c>
      <c r="J2186" t="s">
        <v>37</v>
      </c>
      <c r="K2186" t="s">
        <v>3151</v>
      </c>
      <c r="L2186" t="str">
        <f t="shared" si="1054"/>
        <v>TransportMovement</v>
      </c>
      <c r="M2186" t="str">
        <f t="shared" si="1055"/>
        <v>servedServices</v>
      </c>
      <c r="N2186" t="str">
        <f t="shared" si="1056"/>
        <v>LogisticsService</v>
      </c>
      <c r="O2186" t="str">
        <f t="shared" si="1057"/>
        <v/>
      </c>
      <c r="P2186" t="str">
        <f t="shared" si="1058"/>
        <v>Booking|HandlingService</v>
      </c>
      <c r="Q2186" t="str">
        <f t="shared" si="1059"/>
        <v>Object</v>
      </c>
      <c r="R2186" t="str">
        <f t="shared" si="1060"/>
        <v>"Activity"</v>
      </c>
      <c r="S2186" t="str">
        <f t="shared" si="1061"/>
        <v>"TransportMovement"</v>
      </c>
      <c r="T2186" t="str">
        <f t="shared" si="1062"/>
        <v>"servedServices"</v>
      </c>
      <c r="U2186" t="str">
        <f t="shared" si="1063"/>
        <v>"Abstract"</v>
      </c>
      <c r="V2186" t="str">
        <f t="shared" si="1064"/>
        <v>"LogisticsService"</v>
      </c>
      <c r="W2186">
        <f>IF($A2186="Implicit","",COUNTIFS($C$8:C2186,C2186,$A$8:A2186,"Explicit"))</f>
        <v>18</v>
      </c>
      <c r="X2186" t="str">
        <f t="shared" si="1065"/>
        <v>"Activity to describe transports; replaces the TransportSegment in v1.1 and above"</v>
      </c>
      <c r="Y2186" t="str">
        <f t="shared" si="1066"/>
        <v>"Reference to Services this Activity is executed for"</v>
      </c>
      <c r="Z2186" t="str">
        <f t="shared" si="1067"/>
        <v>"true"</v>
      </c>
      <c r="AA2186" t="str">
        <f t="shared" si="1068"/>
        <v>"false"</v>
      </c>
      <c r="AB2186" t="str">
        <f t="shared" si="1069"/>
        <v>"Booking|HandlingService"</v>
      </c>
      <c r="AC2186" t="str">
        <f t="shared" si="1070"/>
        <v>"https://onerecord.iata.org/ns/cargo#TransportMovement"</v>
      </c>
      <c r="AD2186" t="str">
        <f t="shared" si="1071"/>
        <v>"https://onerecord.iata.org/ns/cargo#servedServices"</v>
      </c>
      <c r="AE2186" t="str">
        <f t="shared" si="1072"/>
        <v>"https://onerecord.iata.org/ns/cargo#LogisticsService"</v>
      </c>
      <c r="AF2186" t="str">
        <f t="shared" si="1073"/>
        <v>"Activity","TransportMovement","servedServices","Abstract","LogisticsService",18,"Activity to describe transports; replaces the TransportSegment in v1.1 and above","Reference to Services this Activity is executed for","true","false","Booking|HandlingService","https://onerecord.iata.org/ns/cargo#TransportMovement","https://onerecord.iata.org/ns/cargo#servedServices","https://onerecord.iata.org/ns/cargo#LogisticsService"</v>
      </c>
      <c r="AG2186" t="str">
        <f t="shared" si="1074"/>
        <v>"Activity.TransportMovement"</v>
      </c>
      <c r="AH2186" t="str">
        <f t="shared" si="1075"/>
        <v>"servedServices"</v>
      </c>
      <c r="AI2186" t="str">
        <f t="shared" si="1076"/>
        <v>"Abstract.LogisticsService"</v>
      </c>
      <c r="AJ2186" t="str">
        <f t="shared" si="1077"/>
        <v>""</v>
      </c>
      <c r="AK2186" t="str">
        <f t="shared" si="1078"/>
        <v>"hasMany"</v>
      </c>
      <c r="AL2186" t="str">
        <f t="shared" si="1079"/>
        <v>"Activity.TransportMovement","servedServices","Abstract.LogisticsService","","hasMany"</v>
      </c>
      <c r="AN2186">
        <f>COUNTIF(View_conceptual!G:G,L2186)</f>
        <v>1</v>
      </c>
      <c r="AO2186">
        <f>COUNTIF(View_conceptual!H:H,L2186)+COUNTIF(View_conceptual!I:I,N2186)</f>
        <v>1</v>
      </c>
      <c r="AQ2186" t="str">
        <f t="shared" si="1080"/>
        <v>"Activity","TransportMovement","servedServices","Abstract","LogisticsService",18,"Activity to describe transports; replaces the TransportSegment in v1.1 and above","Reference to Services this Activity is executed for","true","false","Booking|HandlingService","https://onerecord.iata.org/ns/cargo#TransportMovement","https://onerecord.iata.org/ns/cargo#servedServices","https://onerecord.iata.org/ns/cargo#LogisticsService"</v>
      </c>
      <c r="AR2186" t="str">
        <f t="shared" si="1081"/>
        <v/>
      </c>
      <c r="AT2186">
        <f>COUNTIF(View_full!G:G,L2186)</f>
        <v>1</v>
      </c>
      <c r="AU2186">
        <f>COUNTIF(View_full!H:H,L2186)+COUNTIF(View_full!I:I,N2186)</f>
        <v>1</v>
      </c>
      <c r="AV2186">
        <f>COUNTIFS(Property_Manual!$A$2:$A$1206,Raw!L2186,Property_Manual!$B$2:$B$1206,Raw!M2186,Property_Manual!$C$2:$C$1206,Raw!N2186,Property_Manual!$D$2:$D$1206,Raw!O2186,Property_Manual!$F$2:$F$1206,"x")</f>
        <v>0</v>
      </c>
      <c r="AW2186" t="str">
        <f t="shared" si="1082"/>
        <v>"Activity","TransportMovement","servedServices","Abstract","LogisticsService",18,"Activity to describe transports; replaces the TransportSegment in v1.1 and above","Reference to Services this Activity is executed for","true","false","Booking|HandlingService","https://onerecord.iata.org/ns/cargo#TransportMovement","https://onerecord.iata.org/ns/cargo#servedServices","https://onerecord.iata.org/ns/cargo#LogisticsService"</v>
      </c>
      <c r="AX2186" t="str">
        <f t="shared" si="1083"/>
        <v/>
      </c>
      <c r="AY2186" t="str">
        <f t="shared" si="1084"/>
        <v/>
      </c>
    </row>
    <row r="2187" spans="1:51" x14ac:dyDescent="0.2">
      <c r="A2187" t="s">
        <v>1254</v>
      </c>
      <c r="B2187" t="s">
        <v>1210</v>
      </c>
      <c r="C2187" t="s">
        <v>868</v>
      </c>
      <c r="D2187" t="s">
        <v>40</v>
      </c>
      <c r="E2187" t="s">
        <v>1212</v>
      </c>
      <c r="F2187" t="s">
        <v>41</v>
      </c>
      <c r="I2187" t="s">
        <v>882</v>
      </c>
      <c r="J2187" t="s">
        <v>42</v>
      </c>
      <c r="L2187" t="str">
        <f t="shared" si="1054"/>
        <v>TransportMovement</v>
      </c>
      <c r="M2187" t="str">
        <f t="shared" si="1055"/>
        <v>events</v>
      </c>
      <c r="N2187" t="str">
        <f t="shared" si="1056"/>
        <v>LogisticsEvent</v>
      </c>
      <c r="O2187" t="str">
        <f t="shared" si="1057"/>
        <v/>
      </c>
      <c r="P2187" t="str">
        <f t="shared" si="1058"/>
        <v/>
      </c>
      <c r="Q2187" t="str">
        <f t="shared" si="1059"/>
        <v>Object</v>
      </c>
      <c r="R2187" t="str">
        <f t="shared" si="1060"/>
        <v>"Activity"</v>
      </c>
      <c r="S2187" t="str">
        <f t="shared" si="1061"/>
        <v>"TransportMovement"</v>
      </c>
      <c r="T2187" t="str">
        <f t="shared" si="1062"/>
        <v>"events"</v>
      </c>
      <c r="U2187" t="str">
        <f t="shared" si="1063"/>
        <v>"Event"</v>
      </c>
      <c r="V2187" t="str">
        <f t="shared" si="1064"/>
        <v>"LogisticsEvent"</v>
      </c>
      <c r="W2187">
        <f>IF($A2187="Implicit","",COUNTIFS($C$8:C2187,C2187,$A$8:A2187,"Explicit"))</f>
        <v>19</v>
      </c>
      <c r="X2187" t="str">
        <f t="shared" si="1065"/>
        <v>"Activity to describe transports; replaces the TransportSegment in v1.1 and above"</v>
      </c>
      <c r="Y2187" t="str">
        <f t="shared" si="1066"/>
        <v>"Events object"</v>
      </c>
      <c r="Z2187" t="str">
        <f t="shared" si="1067"/>
        <v>"true"</v>
      </c>
      <c r="AA2187" t="str">
        <f t="shared" si="1068"/>
        <v>"false"</v>
      </c>
      <c r="AB2187" t="str">
        <f t="shared" si="1069"/>
        <v>""</v>
      </c>
      <c r="AC2187" t="str">
        <f t="shared" si="1070"/>
        <v>"https://onerecord.iata.org/ns/cargo#TransportMovement"</v>
      </c>
      <c r="AD2187" t="str">
        <f t="shared" si="1071"/>
        <v>"https://onerecord.iata.org/ns/cargo#events"</v>
      </c>
      <c r="AE2187" t="str">
        <f t="shared" si="1072"/>
        <v>"https://onerecord.iata.org/ns/cargo#LogisticsEvent"</v>
      </c>
      <c r="AF2187" t="str">
        <f t="shared" si="1073"/>
        <v>"Activity","TransportMovement","events","Event","LogisticsEvent",19,"Activity to describe transports; replaces the TransportSegment in v1.1 and above","Events object","true","false","","https://onerecord.iata.org/ns/cargo#TransportMovement","https://onerecord.iata.org/ns/cargo#events","https://onerecord.iata.org/ns/cargo#LogisticsEvent"</v>
      </c>
      <c r="AG2187" t="str">
        <f t="shared" si="1074"/>
        <v>"Activity.TransportMovement"</v>
      </c>
      <c r="AH2187" t="str">
        <f t="shared" si="1075"/>
        <v>"events"</v>
      </c>
      <c r="AI2187" t="str">
        <f t="shared" si="1076"/>
        <v>"Event.LogisticsEvent"</v>
      </c>
      <c r="AJ2187" t="str">
        <f t="shared" si="1077"/>
        <v>""</v>
      </c>
      <c r="AK2187" t="str">
        <f t="shared" si="1078"/>
        <v>"hasMany"</v>
      </c>
      <c r="AL2187" t="str">
        <f t="shared" si="1079"/>
        <v>"Activity.TransportMovement","events","Event.LogisticsEvent","","hasMany"</v>
      </c>
      <c r="AN2187">
        <f>COUNTIF(View_conceptual!G:G,L2187)</f>
        <v>1</v>
      </c>
      <c r="AO2187">
        <f>COUNTIF(View_conceptual!H:H,L2187)+COUNTIF(View_conceptual!I:I,N2187)</f>
        <v>1</v>
      </c>
      <c r="AQ2187" t="str">
        <f t="shared" si="1080"/>
        <v>"Activity","TransportMovement","events","Event","LogisticsEvent",19,"Activity to describe transports; replaces the TransportSegment in v1.1 and above","Events object","true","false","","https://onerecord.iata.org/ns/cargo#TransportMovement","https://onerecord.iata.org/ns/cargo#events","https://onerecord.iata.org/ns/cargo#LogisticsEvent"</v>
      </c>
      <c r="AR2187" t="str">
        <f t="shared" si="1081"/>
        <v/>
      </c>
      <c r="AT2187">
        <f>COUNTIF(View_full!G:G,L2187)</f>
        <v>1</v>
      </c>
      <c r="AU2187">
        <f>COUNTIF(View_full!H:H,L2187)+COUNTIF(View_full!I:I,N2187)</f>
        <v>1</v>
      </c>
      <c r="AV2187">
        <f>COUNTIFS(Property_Manual!$A$2:$A$1206,Raw!L2187,Property_Manual!$B$2:$B$1206,Raw!M2187,Property_Manual!$C$2:$C$1206,Raw!N2187,Property_Manual!$D$2:$D$1206,Raw!O2187,Property_Manual!$F$2:$F$1206,"x")</f>
        <v>0</v>
      </c>
      <c r="AW2187" t="str">
        <f t="shared" si="1082"/>
        <v>"Activity","TransportMovement","events","Event","LogisticsEvent",19,"Activity to describe transports; replaces the TransportSegment in v1.1 and above","Events object","true","false","","https://onerecord.iata.org/ns/cargo#TransportMovement","https://onerecord.iata.org/ns/cargo#events","https://onerecord.iata.org/ns/cargo#LogisticsEvent"</v>
      </c>
      <c r="AX2187" t="str">
        <f t="shared" si="1083"/>
        <v/>
      </c>
      <c r="AY2187" t="str">
        <f t="shared" si="1084"/>
        <v/>
      </c>
    </row>
    <row r="2188" spans="1:51" x14ac:dyDescent="0.2">
      <c r="A2188" t="s">
        <v>1254</v>
      </c>
      <c r="B2188" t="s">
        <v>1210</v>
      </c>
      <c r="C2188" t="s">
        <v>868</v>
      </c>
      <c r="D2188" t="s">
        <v>46</v>
      </c>
      <c r="F2188" t="s">
        <v>47</v>
      </c>
      <c r="G2188">
        <v>1</v>
      </c>
      <c r="I2188" t="s">
        <v>882</v>
      </c>
      <c r="J2188" t="s">
        <v>48</v>
      </c>
      <c r="L2188" t="str">
        <f t="shared" si="1054"/>
        <v>TransportMovement</v>
      </c>
      <c r="M2188" t="str">
        <f t="shared" si="1055"/>
        <v>skeletonIndicator</v>
      </c>
      <c r="N2188" t="str">
        <f t="shared" si="1056"/>
        <v>boolean</v>
      </c>
      <c r="O2188" t="str">
        <f t="shared" si="1057"/>
        <v/>
      </c>
      <c r="P2188" t="str">
        <f t="shared" si="1058"/>
        <v/>
      </c>
      <c r="Q2188" t="str">
        <f t="shared" si="1059"/>
        <v>Object</v>
      </c>
      <c r="R2188" t="str">
        <f t="shared" si="1060"/>
        <v>"Activity"</v>
      </c>
      <c r="S2188" t="str">
        <f t="shared" si="1061"/>
        <v>"TransportMovement"</v>
      </c>
      <c r="T2188" t="str">
        <f t="shared" si="1062"/>
        <v>"skeletonIndicator"</v>
      </c>
      <c r="U2188" t="str">
        <f t="shared" si="1063"/>
        <v>""</v>
      </c>
      <c r="V2188" t="str">
        <f t="shared" si="1064"/>
        <v>"boolean"</v>
      </c>
      <c r="W2188">
        <f>IF($A2188="Implicit","",COUNTIFS($C$8:C2188,C2188,$A$8:A2188,"Explicit"))</f>
        <v>20</v>
      </c>
      <c r="X2188" t="str">
        <f t="shared" si="1065"/>
        <v>"Activity to describe transports; replaces the TransportSegment in v1.1 and above"</v>
      </c>
      <c r="Y2188" t="str">
        <f t="shared" si="1066"/>
        <v>"Indicator whether a logistics object is a skeleton object"</v>
      </c>
      <c r="Z2188" t="str">
        <f t="shared" si="1067"/>
        <v>"false"</v>
      </c>
      <c r="AA2188" t="str">
        <f t="shared" si="1068"/>
        <v>"false"</v>
      </c>
      <c r="AB2188" t="str">
        <f t="shared" si="1069"/>
        <v>""</v>
      </c>
      <c r="AC2188" t="str">
        <f t="shared" si="1070"/>
        <v>"https://onerecord.iata.org/ns/cargo#TransportMovement"</v>
      </c>
      <c r="AD2188" t="str">
        <f t="shared" si="1071"/>
        <v>"https://onerecord.iata.org/ns/cargo#skeletonIndicator"</v>
      </c>
      <c r="AE2188" t="str">
        <f t="shared" si="1072"/>
        <v>"http://www.w3.org/2001/XMLSchema#boolean"</v>
      </c>
      <c r="AF2188" t="str">
        <f t="shared" si="1073"/>
        <v>"Activity","TransportMovement","skeletonIndicator","","boolean",20,"Activity to describe transports; replaces the TransportSegment in v1.1 and above","Indicator whether a logistics object is a skeleton object","false","false","","https://onerecord.iata.org/ns/cargo#TransportMovement","https://onerecord.iata.org/ns/cargo#skeletonIndicator","http://www.w3.org/2001/XMLSchema#boolean"</v>
      </c>
      <c r="AG2188" t="str">
        <f t="shared" si="1074"/>
        <v>"Activity.TransportMovement"</v>
      </c>
      <c r="AH2188" t="str">
        <f t="shared" si="1075"/>
        <v>"skeletonIndicator"</v>
      </c>
      <c r="AI2188" t="str">
        <f t="shared" si="1076"/>
        <v>".boolean"</v>
      </c>
      <c r="AJ2188" t="str">
        <f t="shared" si="1077"/>
        <v>""</v>
      </c>
      <c r="AK2188" t="str">
        <f t="shared" si="1078"/>
        <v>"hasOne"</v>
      </c>
      <c r="AL2188" t="str">
        <f t="shared" si="1079"/>
        <v>"Activity.TransportMovement","skeletonIndicator",".boolean","","hasOne"</v>
      </c>
      <c r="AN2188">
        <f>COUNTIF(View_conceptual!G:G,L2188)</f>
        <v>1</v>
      </c>
      <c r="AO2188">
        <f>COUNTIF(View_conceptual!H:H,L2188)+COUNTIF(View_conceptual!I:I,N2188)</f>
        <v>1</v>
      </c>
      <c r="AQ2188" t="str">
        <f t="shared" si="1080"/>
        <v>"Activity","TransportMovement","skeletonIndicator","","boolean",20,"Activity to describe transports; replaces the TransportSegment in v1.1 and above","Indicator whether a logistics object is a skeleton object","false","false","","https://onerecord.iata.org/ns/cargo#TransportMovement","https://onerecord.iata.org/ns/cargo#skeletonIndicator","http://www.w3.org/2001/XMLSchema#boolean"</v>
      </c>
      <c r="AR2188" t="str">
        <f t="shared" si="1081"/>
        <v/>
      </c>
      <c r="AT2188">
        <f>COUNTIF(View_full!G:G,L2188)</f>
        <v>1</v>
      </c>
      <c r="AU2188">
        <f>COUNTIF(View_full!H:H,L2188)+COUNTIF(View_full!I:I,N2188)</f>
        <v>1</v>
      </c>
      <c r="AV2188">
        <f>COUNTIFS(Property_Manual!$A$2:$A$1206,Raw!L2188,Property_Manual!$B$2:$B$1206,Raw!M2188,Property_Manual!$C$2:$C$1206,Raw!N2188,Property_Manual!$D$2:$D$1206,Raw!O2188,Property_Manual!$F$2:$F$1206,"x")</f>
        <v>0</v>
      </c>
      <c r="AW2188" t="str">
        <f t="shared" si="1082"/>
        <v>"Activity","TransportMovement","skeletonIndicator","","boolean",20,"Activity to describe transports; replaces the TransportSegment in v1.1 and above","Indicator whether a logistics object is a skeleton object","false","false","","https://onerecord.iata.org/ns/cargo#TransportMovement","https://onerecord.iata.org/ns/cargo#skeletonIndicator","http://www.w3.org/2001/XMLSchema#boolean"</v>
      </c>
      <c r="AX2188" t="str">
        <f t="shared" si="1083"/>
        <v/>
      </c>
      <c r="AY2188" t="str">
        <f t="shared" si="1084"/>
        <v/>
      </c>
    </row>
    <row r="2189" spans="1:51" x14ac:dyDescent="0.2">
      <c r="A2189" t="s">
        <v>1254</v>
      </c>
      <c r="B2189" t="s">
        <v>1210</v>
      </c>
      <c r="C2189" t="s">
        <v>868</v>
      </c>
      <c r="D2189" t="s">
        <v>900</v>
      </c>
      <c r="E2189" t="s">
        <v>49</v>
      </c>
      <c r="F2189" t="s">
        <v>857</v>
      </c>
      <c r="I2189" t="s">
        <v>882</v>
      </c>
      <c r="J2189" t="s">
        <v>901</v>
      </c>
      <c r="L2189" t="str">
        <f t="shared" si="1054"/>
        <v>TransportMovement</v>
      </c>
      <c r="M2189" t="str">
        <f t="shared" si="1055"/>
        <v>movementTimes</v>
      </c>
      <c r="N2189" t="str">
        <f t="shared" si="1056"/>
        <v>MovementTime</v>
      </c>
      <c r="O2189" t="str">
        <f t="shared" si="1057"/>
        <v/>
      </c>
      <c r="P2189" t="str">
        <f t="shared" si="1058"/>
        <v/>
      </c>
      <c r="Q2189" t="str">
        <f t="shared" si="1059"/>
        <v>Object</v>
      </c>
      <c r="R2189" t="str">
        <f t="shared" si="1060"/>
        <v>"Activity"</v>
      </c>
      <c r="S2189" t="str">
        <f t="shared" si="1061"/>
        <v>"TransportMovement"</v>
      </c>
      <c r="T2189" t="str">
        <f t="shared" si="1062"/>
        <v>"movementTimes"</v>
      </c>
      <c r="U2189" t="str">
        <f t="shared" si="1063"/>
        <v>"Embedded"</v>
      </c>
      <c r="V2189" t="str">
        <f t="shared" si="1064"/>
        <v>"MovementTime"</v>
      </c>
      <c r="W2189">
        <f>IF($A2189="Implicit","",COUNTIFS($C$8:C2189,C2189,$A$8:A2189,"Explicit"))</f>
        <v>21</v>
      </c>
      <c r="X2189" t="str">
        <f t="shared" si="1065"/>
        <v>"Activity to describe transports; replaces the TransportSegment in v1.1 and above"</v>
      </c>
      <c r="Y2189" t="str">
        <f t="shared" si="1066"/>
        <v>"Information about times related to the movement (milestone list to be defined)"</v>
      </c>
      <c r="Z2189" t="str">
        <f t="shared" si="1067"/>
        <v>"true"</v>
      </c>
      <c r="AA2189" t="str">
        <f t="shared" si="1068"/>
        <v>"false"</v>
      </c>
      <c r="AB2189" t="str">
        <f t="shared" si="1069"/>
        <v>""</v>
      </c>
      <c r="AC2189" t="str">
        <f t="shared" si="1070"/>
        <v>"https://onerecord.iata.org/ns/cargo#TransportMovement"</v>
      </c>
      <c r="AD2189" t="str">
        <f t="shared" si="1071"/>
        <v>"https://onerecord.iata.org/ns/cargo#movementTimes"</v>
      </c>
      <c r="AE2189" t="str">
        <f t="shared" si="1072"/>
        <v>"https://onerecord.iata.org/ns/cargo#MovementTime"</v>
      </c>
      <c r="AF2189" t="str">
        <f t="shared" si="1073"/>
        <v>"Activity","TransportMovement","movementTimes","Embedded","MovementTime",21,"Activity to describe transports; replaces the TransportSegment in v1.1 and above","Information about times related to the movement (milestone list to be defined)","true","false","","https://onerecord.iata.org/ns/cargo#TransportMovement","https://onerecord.iata.org/ns/cargo#movementTimes","https://onerecord.iata.org/ns/cargo#MovementTime"</v>
      </c>
      <c r="AG2189" t="str">
        <f t="shared" si="1074"/>
        <v>"Activity.TransportMovement"</v>
      </c>
      <c r="AH2189" t="str">
        <f t="shared" si="1075"/>
        <v>"movementTimes"</v>
      </c>
      <c r="AI2189" t="str">
        <f t="shared" si="1076"/>
        <v>"Embedded.MovementTime"</v>
      </c>
      <c r="AJ2189" t="str">
        <f t="shared" si="1077"/>
        <v>""</v>
      </c>
      <c r="AK2189" t="str">
        <f t="shared" si="1078"/>
        <v>"hasMany"</v>
      </c>
      <c r="AL2189" t="str">
        <f t="shared" si="1079"/>
        <v>"Activity.TransportMovement","movementTimes","Embedded.MovementTime","","hasMany"</v>
      </c>
      <c r="AN2189">
        <f>COUNTIF(View_conceptual!G:G,L2189)</f>
        <v>1</v>
      </c>
      <c r="AO2189">
        <f>COUNTIF(View_conceptual!H:H,L2189)+COUNTIF(View_conceptual!I:I,N2189)</f>
        <v>2</v>
      </c>
      <c r="AQ2189" t="str">
        <f t="shared" si="1080"/>
        <v>"Activity","TransportMovement","movementTimes","Embedded","MovementTime",21,"Activity to describe transports; replaces the TransportSegment in v1.1 and above","Information about times related to the movement (milestone list to be defined)","true","false","","https://onerecord.iata.org/ns/cargo#TransportMovement","https://onerecord.iata.org/ns/cargo#movementTimes","https://onerecord.iata.org/ns/cargo#MovementTime"</v>
      </c>
      <c r="AR2189" t="str">
        <f t="shared" si="1081"/>
        <v>"Activity.TransportMovement","movementTimes","Embedded.MovementTime","","hasMany"</v>
      </c>
      <c r="AT2189">
        <f>COUNTIF(View_full!G:G,L2189)</f>
        <v>1</v>
      </c>
      <c r="AU2189">
        <f>COUNTIF(View_full!H:H,L2189)+COUNTIF(View_full!I:I,N2189)</f>
        <v>2</v>
      </c>
      <c r="AV2189">
        <f>COUNTIFS(Property_Manual!$A$2:$A$1206,Raw!L2189,Property_Manual!$B$2:$B$1206,Raw!M2189,Property_Manual!$C$2:$C$1206,Raw!N2189,Property_Manual!$D$2:$D$1206,Raw!O2189,Property_Manual!$F$2:$F$1206,"x")</f>
        <v>1</v>
      </c>
      <c r="AW2189" t="str">
        <f t="shared" si="1082"/>
        <v>"Activity","TransportMovement","movementTimes","Embedded","MovementTime",21,"Activity to describe transports; replaces the TransportSegment in v1.1 and above","Information about times related to the movement (milestone list to be defined)","true","false","","https://onerecord.iata.org/ns/cargo#TransportMovement","https://onerecord.iata.org/ns/cargo#movementTimes","https://onerecord.iata.org/ns/cargo#MovementTime"</v>
      </c>
      <c r="AX2189" t="str">
        <f t="shared" si="1083"/>
        <v>"Activity.TransportMovement","movementTimes","Embedded.MovementTime","","hasMany"</v>
      </c>
      <c r="AY2189" t="str">
        <f t="shared" si="1084"/>
        <v>"Activity.TransportMovement","movementTimes","Embedded.MovementTime","","hasMany"</v>
      </c>
    </row>
    <row r="2190" spans="1:51" x14ac:dyDescent="0.2">
      <c r="A2190" t="s">
        <v>1254</v>
      </c>
      <c r="B2190" t="s">
        <v>1210</v>
      </c>
      <c r="C2190" t="s">
        <v>868</v>
      </c>
      <c r="D2190" t="s">
        <v>2243</v>
      </c>
      <c r="E2190" t="s">
        <v>49</v>
      </c>
      <c r="F2190" t="s">
        <v>92</v>
      </c>
      <c r="I2190" t="s">
        <v>882</v>
      </c>
      <c r="J2190" t="s">
        <v>2244</v>
      </c>
      <c r="L2190" t="str">
        <f t="shared" si="1054"/>
        <v>TransportMovement</v>
      </c>
      <c r="M2190" t="str">
        <f t="shared" si="1055"/>
        <v>operatingParties</v>
      </c>
      <c r="N2190" t="str">
        <f t="shared" si="1056"/>
        <v>Party</v>
      </c>
      <c r="O2190" t="str">
        <f t="shared" si="1057"/>
        <v/>
      </c>
      <c r="P2190" t="str">
        <f t="shared" si="1058"/>
        <v/>
      </c>
      <c r="Q2190" t="str">
        <f t="shared" si="1059"/>
        <v>Object</v>
      </c>
      <c r="R2190" t="str">
        <f t="shared" si="1060"/>
        <v>"Activity"</v>
      </c>
      <c r="S2190" t="str">
        <f t="shared" si="1061"/>
        <v>"TransportMovement"</v>
      </c>
      <c r="T2190" t="str">
        <f t="shared" si="1062"/>
        <v>"operatingParties"</v>
      </c>
      <c r="U2190" t="str">
        <f t="shared" si="1063"/>
        <v>"Embedded"</v>
      </c>
      <c r="V2190" t="str">
        <f t="shared" si="1064"/>
        <v>"Party"</v>
      </c>
      <c r="W2190">
        <f>IF($A2190="Implicit","",COUNTIFS($C$8:C2190,C2190,$A$8:A2190,"Explicit"))</f>
        <v>22</v>
      </c>
      <c r="X2190" t="str">
        <f t="shared" si="1065"/>
        <v>"Activity to describe transports; replaces the TransportSegment in v1.1 and above"</v>
      </c>
      <c r="Y2190" t="str">
        <f t="shared" si="1066"/>
        <v>"Information about the parties operating this TransportMovement; for example pilot and co-pilot"</v>
      </c>
      <c r="Z2190" t="str">
        <f t="shared" si="1067"/>
        <v>"true"</v>
      </c>
      <c r="AA2190" t="str">
        <f t="shared" si="1068"/>
        <v>"false"</v>
      </c>
      <c r="AB2190" t="str">
        <f t="shared" si="1069"/>
        <v>""</v>
      </c>
      <c r="AC2190" t="str">
        <f t="shared" si="1070"/>
        <v>"https://onerecord.iata.org/ns/cargo#TransportMovement"</v>
      </c>
      <c r="AD2190" t="str">
        <f t="shared" si="1071"/>
        <v>"https://onerecord.iata.org/ns/cargo#operatingParties"</v>
      </c>
      <c r="AE2190" t="str">
        <f t="shared" si="1072"/>
        <v>"https://onerecord.iata.org/ns/cargo#Party"</v>
      </c>
      <c r="AF2190" t="str">
        <f t="shared" si="1073"/>
        <v>"Activity","TransportMovement","operatingParties","Embedded","Party",22,"Activity to describe transports; replaces the TransportSegment in v1.1 and above","Information about the parties operating this TransportMovement; for example pilot and co-pilot","true","false","","https://onerecord.iata.org/ns/cargo#TransportMovement","https://onerecord.iata.org/ns/cargo#operatingParties","https://onerecord.iata.org/ns/cargo#Party"</v>
      </c>
      <c r="AG2190" t="str">
        <f t="shared" si="1074"/>
        <v>"Activity.TransportMovement"</v>
      </c>
      <c r="AH2190" t="str">
        <f t="shared" si="1075"/>
        <v>"operatingParties"</v>
      </c>
      <c r="AI2190" t="str">
        <f t="shared" si="1076"/>
        <v>"Embedded.Party"</v>
      </c>
      <c r="AJ2190" t="str">
        <f t="shared" si="1077"/>
        <v>""</v>
      </c>
      <c r="AK2190" t="str">
        <f t="shared" si="1078"/>
        <v>"hasMany"</v>
      </c>
      <c r="AL2190" t="str">
        <f t="shared" si="1079"/>
        <v>"Activity.TransportMovement","operatingParties","Embedded.Party","","hasMany"</v>
      </c>
      <c r="AN2190">
        <f>COUNTIF(View_conceptual!G:G,L2190)</f>
        <v>1</v>
      </c>
      <c r="AO2190">
        <f>COUNTIF(View_conceptual!H:H,L2190)+COUNTIF(View_conceptual!I:I,N2190)</f>
        <v>1</v>
      </c>
      <c r="AQ2190" t="str">
        <f t="shared" si="1080"/>
        <v>"Activity","TransportMovement","operatingParties","Embedded","Party",22,"Activity to describe transports; replaces the TransportSegment in v1.1 and above","Information about the parties operating this TransportMovement; for example pilot and co-pilot","true","false","","https://onerecord.iata.org/ns/cargo#TransportMovement","https://onerecord.iata.org/ns/cargo#operatingParties","https://onerecord.iata.org/ns/cargo#Party"</v>
      </c>
      <c r="AR2190" t="str">
        <f t="shared" si="1081"/>
        <v/>
      </c>
      <c r="AT2190">
        <f>COUNTIF(View_full!G:G,L2190)</f>
        <v>1</v>
      </c>
      <c r="AU2190">
        <f>COUNTIF(View_full!H:H,L2190)+COUNTIF(View_full!I:I,N2190)</f>
        <v>1</v>
      </c>
      <c r="AV2190">
        <f>COUNTIFS(Property_Manual!$A$2:$A$1206,Raw!L2190,Property_Manual!$B$2:$B$1206,Raw!M2190,Property_Manual!$C$2:$C$1206,Raw!N2190,Property_Manual!$D$2:$D$1206,Raw!O2190,Property_Manual!$F$2:$F$1206,"x")</f>
        <v>0</v>
      </c>
      <c r="AW2190" t="str">
        <f t="shared" si="1082"/>
        <v>"Activity","TransportMovement","operatingParties","Embedded","Party",22,"Activity to describe transports; replaces the TransportSegment in v1.1 and above","Information about the parties operating this TransportMovement; for example pilot and co-pilot","true","false","","https://onerecord.iata.org/ns/cargo#TransportMovement","https://onerecord.iata.org/ns/cargo#operatingParties","https://onerecord.iata.org/ns/cargo#Party"</v>
      </c>
      <c r="AX2190" t="str">
        <f t="shared" si="1083"/>
        <v/>
      </c>
      <c r="AY2190" t="str">
        <f t="shared" si="1084"/>
        <v/>
      </c>
    </row>
    <row r="2191" spans="1:51" x14ac:dyDescent="0.2">
      <c r="A2191" t="s">
        <v>1254</v>
      </c>
      <c r="B2191" t="s">
        <v>1210</v>
      </c>
      <c r="C2191" t="s">
        <v>868</v>
      </c>
      <c r="D2191" t="s">
        <v>904</v>
      </c>
      <c r="F2191" t="s">
        <v>6</v>
      </c>
      <c r="G2191">
        <v>1</v>
      </c>
      <c r="I2191" t="s">
        <v>882</v>
      </c>
      <c r="J2191" t="s">
        <v>905</v>
      </c>
      <c r="L2191" t="str">
        <f t="shared" si="1054"/>
        <v>TransportMovement</v>
      </c>
      <c r="M2191" t="str">
        <f t="shared" si="1055"/>
        <v>fuelType</v>
      </c>
      <c r="N2191" t="str">
        <f t="shared" si="1056"/>
        <v>string</v>
      </c>
      <c r="O2191" t="str">
        <f t="shared" si="1057"/>
        <v/>
      </c>
      <c r="P2191" t="str">
        <f t="shared" si="1058"/>
        <v/>
      </c>
      <c r="Q2191" t="str">
        <f t="shared" si="1059"/>
        <v>Object</v>
      </c>
      <c r="R2191" t="str">
        <f t="shared" si="1060"/>
        <v>"Activity"</v>
      </c>
      <c r="S2191" t="str">
        <f t="shared" si="1061"/>
        <v>"TransportMovement"</v>
      </c>
      <c r="T2191" t="str">
        <f t="shared" si="1062"/>
        <v>"fuelType"</v>
      </c>
      <c r="U2191" t="str">
        <f t="shared" si="1063"/>
        <v>""</v>
      </c>
      <c r="V2191" t="str">
        <f t="shared" si="1064"/>
        <v>"string"</v>
      </c>
      <c r="W2191">
        <f>IF($A2191="Implicit","",COUNTIFS($C$8:C2191,C2191,$A$8:A2191,"Explicit"))</f>
        <v>23</v>
      </c>
      <c r="X2191" t="str">
        <f t="shared" si="1065"/>
        <v>"Activity to describe transports; replaces the TransportSegment in v1.1 and above"</v>
      </c>
      <c r="Y2191" t="str">
        <f t="shared" si="1066"/>
        <v>"e.g. Kerosene; Diesel; SAF; Electricity [renewable]; Electricity [non-renewable]"</v>
      </c>
      <c r="Z2191" t="str">
        <f t="shared" si="1067"/>
        <v>"false"</v>
      </c>
      <c r="AA2191" t="str">
        <f t="shared" si="1068"/>
        <v>"false"</v>
      </c>
      <c r="AB2191" t="str">
        <f t="shared" si="1069"/>
        <v>""</v>
      </c>
      <c r="AC2191" t="str">
        <f t="shared" si="1070"/>
        <v>"https://onerecord.iata.org/ns/cargo#TransportMovement"</v>
      </c>
      <c r="AD2191" t="str">
        <f t="shared" si="1071"/>
        <v>"https://onerecord.iata.org/ns/cargo#fuelType"</v>
      </c>
      <c r="AE2191" t="str">
        <f t="shared" si="1072"/>
        <v>"http://www.w3.org/2001/XMLSchema#string"</v>
      </c>
      <c r="AF2191" t="str">
        <f t="shared" si="1073"/>
        <v>"Activity","TransportMovement","fuelType","","string",23,"Activity to describe transports; replaces the TransportSegment in v1.1 and above","e.g. Kerosene; Diesel; SAF; Electricity [renewable]; Electricity [non-renewable]","false","false","","https://onerecord.iata.org/ns/cargo#TransportMovement","https://onerecord.iata.org/ns/cargo#fuelType","http://www.w3.org/2001/XMLSchema#string"</v>
      </c>
      <c r="AG2191" t="str">
        <f t="shared" si="1074"/>
        <v>"Activity.TransportMovement"</v>
      </c>
      <c r="AH2191" t="str">
        <f t="shared" si="1075"/>
        <v>"fuelType"</v>
      </c>
      <c r="AI2191" t="str">
        <f t="shared" si="1076"/>
        <v>".string"</v>
      </c>
      <c r="AJ2191" t="str">
        <f t="shared" si="1077"/>
        <v>""</v>
      </c>
      <c r="AK2191" t="str">
        <f t="shared" si="1078"/>
        <v>"hasOne"</v>
      </c>
      <c r="AL2191" t="str">
        <f t="shared" si="1079"/>
        <v>"Activity.TransportMovement","fuelType",".string","","hasOne"</v>
      </c>
      <c r="AN2191">
        <f>COUNTIF(View_conceptual!G:G,L2191)</f>
        <v>1</v>
      </c>
      <c r="AO2191">
        <f>COUNTIF(View_conceptual!H:H,L2191)+COUNTIF(View_conceptual!I:I,N2191)</f>
        <v>1</v>
      </c>
      <c r="AQ2191" t="str">
        <f t="shared" si="1080"/>
        <v>"Activity","TransportMovement","fuelType","","string",23,"Activity to describe transports; replaces the TransportSegment in v1.1 and above","e.g. Kerosene; Diesel; SAF; Electricity [renewable]; Electricity [non-renewable]","false","false","","https://onerecord.iata.org/ns/cargo#TransportMovement","https://onerecord.iata.org/ns/cargo#fuelType","http://www.w3.org/2001/XMLSchema#string"</v>
      </c>
      <c r="AR2191" t="str">
        <f t="shared" si="1081"/>
        <v/>
      </c>
      <c r="AT2191">
        <f>COUNTIF(View_full!G:G,L2191)</f>
        <v>1</v>
      </c>
      <c r="AU2191">
        <f>COUNTIF(View_full!H:H,L2191)+COUNTIF(View_full!I:I,N2191)</f>
        <v>1</v>
      </c>
      <c r="AV2191">
        <f>COUNTIFS(Property_Manual!$A$2:$A$1206,Raw!L2191,Property_Manual!$B$2:$B$1206,Raw!M2191,Property_Manual!$C$2:$C$1206,Raw!N2191,Property_Manual!$D$2:$D$1206,Raw!O2191,Property_Manual!$F$2:$F$1206,"x")</f>
        <v>0</v>
      </c>
      <c r="AW2191" t="str">
        <f t="shared" si="1082"/>
        <v>"Activity","TransportMovement","fuelType","","string",23,"Activity to describe transports; replaces the TransportSegment in v1.1 and above","e.g. Kerosene; Diesel; SAF; Electricity [renewable]; Electricity [non-renewable]","false","false","","https://onerecord.iata.org/ns/cargo#TransportMovement","https://onerecord.iata.org/ns/cargo#fuelType","http://www.w3.org/2001/XMLSchema#string"</v>
      </c>
      <c r="AX2191" t="str">
        <f t="shared" si="1083"/>
        <v/>
      </c>
      <c r="AY2191" t="str">
        <f t="shared" si="1084"/>
        <v/>
      </c>
    </row>
    <row r="2192" spans="1:51" x14ac:dyDescent="0.2">
      <c r="A2192" t="s">
        <v>1254</v>
      </c>
      <c r="B2192" t="s">
        <v>1210</v>
      </c>
      <c r="C2192" t="s">
        <v>868</v>
      </c>
      <c r="D2192" t="s">
        <v>906</v>
      </c>
      <c r="F2192" t="s">
        <v>6</v>
      </c>
      <c r="G2192">
        <v>1</v>
      </c>
      <c r="I2192" t="s">
        <v>882</v>
      </c>
      <c r="J2192" t="s">
        <v>907</v>
      </c>
      <c r="L2192" t="str">
        <f t="shared" si="1054"/>
        <v>TransportMovement</v>
      </c>
      <c r="M2192" t="str">
        <f t="shared" si="1055"/>
        <v>seal</v>
      </c>
      <c r="N2192" t="str">
        <f t="shared" si="1056"/>
        <v>string</v>
      </c>
      <c r="O2192" t="str">
        <f t="shared" si="1057"/>
        <v/>
      </c>
      <c r="P2192" t="str">
        <f t="shared" si="1058"/>
        <v/>
      </c>
      <c r="Q2192" t="str">
        <f t="shared" si="1059"/>
        <v>Object</v>
      </c>
      <c r="R2192" t="str">
        <f t="shared" si="1060"/>
        <v>"Activity"</v>
      </c>
      <c r="S2192" t="str">
        <f t="shared" si="1061"/>
        <v>"TransportMovement"</v>
      </c>
      <c r="T2192" t="str">
        <f t="shared" si="1062"/>
        <v>"seal"</v>
      </c>
      <c r="U2192" t="str">
        <f t="shared" si="1063"/>
        <v>""</v>
      </c>
      <c r="V2192" t="str">
        <f t="shared" si="1064"/>
        <v>"string"</v>
      </c>
      <c r="W2192">
        <f>IF($A2192="Implicit","",COUNTIFS($C$8:C2192,C2192,$A$8:A2192,"Explicit"))</f>
        <v>24</v>
      </c>
      <c r="X2192" t="str">
        <f t="shared" si="1065"/>
        <v>"Activity to describe transports; replaces the TransportSegment in v1.1 and above"</v>
      </c>
      <c r="Y2192" t="str">
        <f t="shared" si="1066"/>
        <v>"Seal identifier"</v>
      </c>
      <c r="Z2192" t="str">
        <f t="shared" si="1067"/>
        <v>"false"</v>
      </c>
      <c r="AA2192" t="str">
        <f t="shared" si="1068"/>
        <v>"false"</v>
      </c>
      <c r="AB2192" t="str">
        <f t="shared" si="1069"/>
        <v>""</v>
      </c>
      <c r="AC2192" t="str">
        <f t="shared" si="1070"/>
        <v>"https://onerecord.iata.org/ns/cargo#TransportMovement"</v>
      </c>
      <c r="AD2192" t="str">
        <f t="shared" si="1071"/>
        <v>"https://onerecord.iata.org/ns/cargo#seal"</v>
      </c>
      <c r="AE2192" t="str">
        <f t="shared" si="1072"/>
        <v>"http://www.w3.org/2001/XMLSchema#string"</v>
      </c>
      <c r="AF2192" t="str">
        <f t="shared" si="1073"/>
        <v>"Activity","TransportMovement","seal","","string",24,"Activity to describe transports; replaces the TransportSegment in v1.1 and above","Seal identifier","false","false","","https://onerecord.iata.org/ns/cargo#TransportMovement","https://onerecord.iata.org/ns/cargo#seal","http://www.w3.org/2001/XMLSchema#string"</v>
      </c>
      <c r="AG2192" t="str">
        <f t="shared" si="1074"/>
        <v>"Activity.TransportMovement"</v>
      </c>
      <c r="AH2192" t="str">
        <f t="shared" si="1075"/>
        <v>"seal"</v>
      </c>
      <c r="AI2192" t="str">
        <f t="shared" si="1076"/>
        <v>".string"</v>
      </c>
      <c r="AJ2192" t="str">
        <f t="shared" si="1077"/>
        <v>""</v>
      </c>
      <c r="AK2192" t="str">
        <f t="shared" si="1078"/>
        <v>"hasOne"</v>
      </c>
      <c r="AL2192" t="str">
        <f t="shared" si="1079"/>
        <v>"Activity.TransportMovement","seal",".string","","hasOne"</v>
      </c>
      <c r="AN2192">
        <f>COUNTIF(View_conceptual!G:G,L2192)</f>
        <v>1</v>
      </c>
      <c r="AO2192">
        <f>COUNTIF(View_conceptual!H:H,L2192)+COUNTIF(View_conceptual!I:I,N2192)</f>
        <v>1</v>
      </c>
      <c r="AQ2192" t="str">
        <f t="shared" si="1080"/>
        <v>"Activity","TransportMovement","seal","","string",24,"Activity to describe transports; replaces the TransportSegment in v1.1 and above","Seal identifier","false","false","","https://onerecord.iata.org/ns/cargo#TransportMovement","https://onerecord.iata.org/ns/cargo#seal","http://www.w3.org/2001/XMLSchema#string"</v>
      </c>
      <c r="AR2192" t="str">
        <f t="shared" si="1081"/>
        <v/>
      </c>
      <c r="AT2192">
        <f>COUNTIF(View_full!G:G,L2192)</f>
        <v>1</v>
      </c>
      <c r="AU2192">
        <f>COUNTIF(View_full!H:H,L2192)+COUNTIF(View_full!I:I,N2192)</f>
        <v>1</v>
      </c>
      <c r="AV2192">
        <f>COUNTIFS(Property_Manual!$A$2:$A$1206,Raw!L2192,Property_Manual!$B$2:$B$1206,Raw!M2192,Property_Manual!$C$2:$C$1206,Raw!N2192,Property_Manual!$D$2:$D$1206,Raw!O2192,Property_Manual!$F$2:$F$1206,"x")</f>
        <v>0</v>
      </c>
      <c r="AW2192" t="str">
        <f t="shared" si="1082"/>
        <v>"Activity","TransportMovement","seal","","string",24,"Activity to describe transports; replaces the TransportSegment in v1.1 and above","Seal identifier","false","false","","https://onerecord.iata.org/ns/cargo#TransportMovement","https://onerecord.iata.org/ns/cargo#seal","http://www.w3.org/2001/XMLSchema#string"</v>
      </c>
      <c r="AX2192" t="str">
        <f t="shared" si="1083"/>
        <v/>
      </c>
      <c r="AY2192" t="str">
        <f t="shared" si="1084"/>
        <v/>
      </c>
    </row>
    <row r="2193" spans="1:51" x14ac:dyDescent="0.2">
      <c r="A2193" t="s">
        <v>1254</v>
      </c>
      <c r="B2193" t="s">
        <v>1210</v>
      </c>
      <c r="C2193" t="s">
        <v>868</v>
      </c>
      <c r="D2193" t="s">
        <v>908</v>
      </c>
      <c r="F2193" t="s">
        <v>6</v>
      </c>
      <c r="G2193">
        <v>1</v>
      </c>
      <c r="I2193" t="s">
        <v>882</v>
      </c>
      <c r="J2193" t="s">
        <v>909</v>
      </c>
      <c r="L2193" t="str">
        <f t="shared" si="1054"/>
        <v>TransportMovement</v>
      </c>
      <c r="M2193" t="str">
        <f t="shared" si="1055"/>
        <v>transportIdentifier</v>
      </c>
      <c r="N2193" t="str">
        <f t="shared" si="1056"/>
        <v>string</v>
      </c>
      <c r="O2193" t="str">
        <f t="shared" si="1057"/>
        <v/>
      </c>
      <c r="P2193" t="str">
        <f t="shared" si="1058"/>
        <v/>
      </c>
      <c r="Q2193" t="str">
        <f t="shared" si="1059"/>
        <v>Object</v>
      </c>
      <c r="R2193" t="str">
        <f t="shared" si="1060"/>
        <v>"Activity"</v>
      </c>
      <c r="S2193" t="str">
        <f t="shared" si="1061"/>
        <v>"TransportMovement"</v>
      </c>
      <c r="T2193" t="str">
        <f t="shared" si="1062"/>
        <v>"transportIdentifier"</v>
      </c>
      <c r="U2193" t="str">
        <f t="shared" si="1063"/>
        <v>""</v>
      </c>
      <c r="V2193" t="str">
        <f t="shared" si="1064"/>
        <v>"string"</v>
      </c>
      <c r="W2193">
        <f>IF($A2193="Implicit","",COUNTIFS($C$8:C2193,C2193,$A$8:A2193,"Explicit"))</f>
        <v>25</v>
      </c>
      <c r="X2193" t="str">
        <f t="shared" si="1065"/>
        <v>"Activity to describe transports; replaces the TransportSegment in v1.1 and above"</v>
      </c>
      <c r="Y2193" t="str">
        <f t="shared" si="1066"/>
        <v>"Airline flight number; or rail/truck/maritime line id"</v>
      </c>
      <c r="Z2193" t="str">
        <f t="shared" si="1067"/>
        <v>"false"</v>
      </c>
      <c r="AA2193" t="str">
        <f t="shared" si="1068"/>
        <v>"false"</v>
      </c>
      <c r="AB2193" t="str">
        <f t="shared" si="1069"/>
        <v>""</v>
      </c>
      <c r="AC2193" t="str">
        <f t="shared" si="1070"/>
        <v>"https://onerecord.iata.org/ns/cargo#TransportMovement"</v>
      </c>
      <c r="AD2193" t="str">
        <f t="shared" si="1071"/>
        <v>"https://onerecord.iata.org/ns/cargo#transportIdentifier"</v>
      </c>
      <c r="AE2193" t="str">
        <f t="shared" si="1072"/>
        <v>"http://www.w3.org/2001/XMLSchema#string"</v>
      </c>
      <c r="AF2193" t="str">
        <f t="shared" si="1073"/>
        <v>"Activity","TransportMovement","transportIdentifier","","string",25,"Activity to describe transports; replaces the TransportSegment in v1.1 and above","Airline flight number; or rail/truck/maritime line id","false","false","","https://onerecord.iata.org/ns/cargo#TransportMovement","https://onerecord.iata.org/ns/cargo#transportIdentifier","http://www.w3.org/2001/XMLSchema#string"</v>
      </c>
      <c r="AG2193" t="str">
        <f t="shared" si="1074"/>
        <v>"Activity.TransportMovement"</v>
      </c>
      <c r="AH2193" t="str">
        <f t="shared" si="1075"/>
        <v>"transportIdentifier"</v>
      </c>
      <c r="AI2193" t="str">
        <f t="shared" si="1076"/>
        <v>".string"</v>
      </c>
      <c r="AJ2193" t="str">
        <f t="shared" si="1077"/>
        <v>""</v>
      </c>
      <c r="AK2193" t="str">
        <f t="shared" si="1078"/>
        <v>"hasOne"</v>
      </c>
      <c r="AL2193" t="str">
        <f t="shared" si="1079"/>
        <v>"Activity.TransportMovement","transportIdentifier",".string","","hasOne"</v>
      </c>
      <c r="AN2193">
        <f>COUNTIF(View_conceptual!G:G,L2193)</f>
        <v>1</v>
      </c>
      <c r="AO2193">
        <f>COUNTIF(View_conceptual!H:H,L2193)+COUNTIF(View_conceptual!I:I,N2193)</f>
        <v>1</v>
      </c>
      <c r="AQ2193" t="str">
        <f t="shared" si="1080"/>
        <v>"Activity","TransportMovement","transportIdentifier","","string",25,"Activity to describe transports; replaces the TransportSegment in v1.1 and above","Airline flight number; or rail/truck/maritime line id","false","false","","https://onerecord.iata.org/ns/cargo#TransportMovement","https://onerecord.iata.org/ns/cargo#transportIdentifier","http://www.w3.org/2001/XMLSchema#string"</v>
      </c>
      <c r="AR2193" t="str">
        <f t="shared" si="1081"/>
        <v/>
      </c>
      <c r="AT2193">
        <f>COUNTIF(View_full!G:G,L2193)</f>
        <v>1</v>
      </c>
      <c r="AU2193">
        <f>COUNTIF(View_full!H:H,L2193)+COUNTIF(View_full!I:I,N2193)</f>
        <v>1</v>
      </c>
      <c r="AV2193">
        <f>COUNTIFS(Property_Manual!$A$2:$A$1206,Raw!L2193,Property_Manual!$B$2:$B$1206,Raw!M2193,Property_Manual!$C$2:$C$1206,Raw!N2193,Property_Manual!$D$2:$D$1206,Raw!O2193,Property_Manual!$F$2:$F$1206,"x")</f>
        <v>0</v>
      </c>
      <c r="AW2193" t="str">
        <f t="shared" si="1082"/>
        <v>"Activity","TransportMovement","transportIdentifier","","string",25,"Activity to describe transports; replaces the TransportSegment in v1.1 and above","Airline flight number; or rail/truck/maritime line id","false","false","","https://onerecord.iata.org/ns/cargo#TransportMovement","https://onerecord.iata.org/ns/cargo#transportIdentifier","http://www.w3.org/2001/XMLSchema#string"</v>
      </c>
      <c r="AX2193" t="str">
        <f t="shared" si="1083"/>
        <v/>
      </c>
      <c r="AY2193" t="str">
        <f t="shared" si="1084"/>
        <v/>
      </c>
    </row>
    <row r="2194" spans="1:51" x14ac:dyDescent="0.2">
      <c r="A2194" t="s">
        <v>1255</v>
      </c>
      <c r="B2194" t="s">
        <v>1210</v>
      </c>
      <c r="C2194" t="s">
        <v>868</v>
      </c>
      <c r="D2194" t="s">
        <v>26</v>
      </c>
      <c r="E2194" t="s">
        <v>49</v>
      </c>
      <c r="F2194" t="s">
        <v>27</v>
      </c>
      <c r="I2194" t="s">
        <v>882</v>
      </c>
      <c r="J2194" t="s">
        <v>28</v>
      </c>
      <c r="L2194" t="str">
        <f t="shared" si="1054"/>
        <v>TransportMovement</v>
      </c>
      <c r="M2194" t="str">
        <f t="shared" si="1055"/>
        <v>contactDetails</v>
      </c>
      <c r="N2194" t="str">
        <f t="shared" si="1056"/>
        <v>ContactDetail</v>
      </c>
      <c r="O2194" t="str">
        <f t="shared" si="1057"/>
        <v/>
      </c>
      <c r="P2194" t="str">
        <f t="shared" si="1058"/>
        <v/>
      </c>
      <c r="Q2194" t="str">
        <f t="shared" si="1059"/>
        <v>Object</v>
      </c>
      <c r="R2194" t="str">
        <f t="shared" si="1060"/>
        <v/>
      </c>
      <c r="S2194" t="str">
        <f t="shared" si="1061"/>
        <v/>
      </c>
      <c r="T2194" t="str">
        <f t="shared" si="1062"/>
        <v/>
      </c>
      <c r="U2194" t="str">
        <f t="shared" si="1063"/>
        <v/>
      </c>
      <c r="V2194" t="str">
        <f t="shared" si="1064"/>
        <v/>
      </c>
      <c r="W2194" t="str">
        <f>IF($A2194="Implicit","",COUNTIFS($C$8:C2194,C2194,$A$8:A2194,"Explicit"))</f>
        <v/>
      </c>
      <c r="X2194" t="str">
        <f t="shared" si="1065"/>
        <v/>
      </c>
      <c r="Y2194" t="str">
        <f t="shared" si="1066"/>
        <v/>
      </c>
      <c r="Z2194" t="str">
        <f t="shared" si="1067"/>
        <v/>
      </c>
      <c r="AA2194" t="str">
        <f t="shared" si="1068"/>
        <v/>
      </c>
      <c r="AB2194" t="str">
        <f t="shared" si="1069"/>
        <v/>
      </c>
      <c r="AC2194" t="str">
        <f t="shared" si="1070"/>
        <v/>
      </c>
      <c r="AD2194" t="str">
        <f t="shared" si="1071"/>
        <v/>
      </c>
      <c r="AE2194" t="str">
        <f t="shared" si="1072"/>
        <v/>
      </c>
      <c r="AF2194" t="str">
        <f t="shared" si="1073"/>
        <v/>
      </c>
      <c r="AG2194" t="str">
        <f t="shared" si="1074"/>
        <v>"Activity.TransportMovement"</v>
      </c>
      <c r="AH2194" t="str">
        <f t="shared" si="1075"/>
        <v>"contactDetails"</v>
      </c>
      <c r="AI2194" t="str">
        <f t="shared" si="1076"/>
        <v>"Embedded.ContactDetail"</v>
      </c>
      <c r="AJ2194" t="str">
        <f t="shared" si="1077"/>
        <v>""</v>
      </c>
      <c r="AK2194" t="str">
        <f t="shared" si="1078"/>
        <v>"hasMany"</v>
      </c>
      <c r="AL2194" t="str">
        <f t="shared" si="1079"/>
        <v>"Activity.TransportMovement","contactDetails","Embedded.ContactDetail","","hasMany"</v>
      </c>
      <c r="AN2194">
        <f>COUNTIF(View_conceptual!G:G,L2194)</f>
        <v>1</v>
      </c>
      <c r="AO2194">
        <f>COUNTIF(View_conceptual!H:H,L2194)+COUNTIF(View_conceptual!I:I,N2194)</f>
        <v>1</v>
      </c>
      <c r="AQ2194" t="str">
        <f t="shared" si="1080"/>
        <v/>
      </c>
      <c r="AR2194" t="str">
        <f t="shared" si="1081"/>
        <v/>
      </c>
      <c r="AT2194">
        <f>COUNTIF(View_full!G:G,L2194)</f>
        <v>1</v>
      </c>
      <c r="AU2194">
        <f>COUNTIF(View_full!H:H,L2194)+COUNTIF(View_full!I:I,N2194)</f>
        <v>1</v>
      </c>
      <c r="AV2194">
        <f>COUNTIFS(Property_Manual!$A$2:$A$1206,Raw!L2194,Property_Manual!$B$2:$B$1206,Raw!M2194,Property_Manual!$C$2:$C$1206,Raw!N2194,Property_Manual!$D$2:$D$1206,Raw!O2194,Property_Manual!$F$2:$F$1206,"x")</f>
        <v>0</v>
      </c>
      <c r="AW2194" t="str">
        <f t="shared" si="1082"/>
        <v/>
      </c>
      <c r="AX2194" t="str">
        <f t="shared" si="1083"/>
        <v/>
      </c>
      <c r="AY2194" t="str">
        <f t="shared" si="1084"/>
        <v/>
      </c>
    </row>
    <row r="2195" spans="1:51" x14ac:dyDescent="0.2">
      <c r="A2195" t="s">
        <v>1255</v>
      </c>
      <c r="B2195" t="s">
        <v>1210</v>
      </c>
      <c r="C2195" t="s">
        <v>868</v>
      </c>
      <c r="D2195" t="s">
        <v>29</v>
      </c>
      <c r="E2195" t="s">
        <v>1836</v>
      </c>
      <c r="F2195" t="s">
        <v>30</v>
      </c>
      <c r="I2195" t="s">
        <v>882</v>
      </c>
      <c r="J2195" t="s">
        <v>31</v>
      </c>
      <c r="K2195" t="s">
        <v>1831</v>
      </c>
      <c r="L2195" t="str">
        <f t="shared" si="1054"/>
        <v>TransportMovement</v>
      </c>
      <c r="M2195" t="str">
        <f t="shared" si="1055"/>
        <v>contactPersons</v>
      </c>
      <c r="N2195" t="str">
        <f t="shared" si="1056"/>
        <v>Actor</v>
      </c>
      <c r="O2195" t="str">
        <f t="shared" si="1057"/>
        <v/>
      </c>
      <c r="P2195" t="str">
        <f t="shared" si="1058"/>
        <v>Person|NonHumanActor</v>
      </c>
      <c r="Q2195" t="str">
        <f t="shared" si="1059"/>
        <v>Object</v>
      </c>
      <c r="R2195" t="str">
        <f t="shared" si="1060"/>
        <v/>
      </c>
      <c r="S2195" t="str">
        <f t="shared" si="1061"/>
        <v/>
      </c>
      <c r="T2195" t="str">
        <f t="shared" si="1062"/>
        <v/>
      </c>
      <c r="U2195" t="str">
        <f t="shared" si="1063"/>
        <v/>
      </c>
      <c r="V2195" t="str">
        <f t="shared" si="1064"/>
        <v/>
      </c>
      <c r="W2195" t="str">
        <f>IF($A2195="Implicit","",COUNTIFS($C$8:C2195,C2195,$A$8:A2195,"Explicit"))</f>
        <v/>
      </c>
      <c r="X2195" t="str">
        <f t="shared" si="1065"/>
        <v/>
      </c>
      <c r="Y2195" t="str">
        <f t="shared" si="1066"/>
        <v/>
      </c>
      <c r="Z2195" t="str">
        <f t="shared" si="1067"/>
        <v/>
      </c>
      <c r="AA2195" t="str">
        <f t="shared" si="1068"/>
        <v/>
      </c>
      <c r="AB2195" t="str">
        <f t="shared" si="1069"/>
        <v/>
      </c>
      <c r="AC2195" t="str">
        <f t="shared" si="1070"/>
        <v/>
      </c>
      <c r="AD2195" t="str">
        <f t="shared" si="1071"/>
        <v/>
      </c>
      <c r="AE2195" t="str">
        <f t="shared" si="1072"/>
        <v/>
      </c>
      <c r="AF2195" t="str">
        <f t="shared" si="1073"/>
        <v/>
      </c>
      <c r="AG2195" t="str">
        <f t="shared" si="1074"/>
        <v>"Activity.TransportMovement"</v>
      </c>
      <c r="AH2195" t="str">
        <f t="shared" si="1075"/>
        <v>"contactPersons"</v>
      </c>
      <c r="AI2195" t="str">
        <f t="shared" si="1076"/>
        <v>"Agent.Actor"</v>
      </c>
      <c r="AJ2195" t="str">
        <f t="shared" si="1077"/>
        <v>""</v>
      </c>
      <c r="AK2195" t="str">
        <f t="shared" si="1078"/>
        <v>"hasMany"</v>
      </c>
      <c r="AL2195" t="str">
        <f t="shared" si="1079"/>
        <v>"Activity.TransportMovement","contactPersons","Agent.Actor","","hasMany"</v>
      </c>
      <c r="AN2195">
        <f>COUNTIF(View_conceptual!G:G,L2195)</f>
        <v>1</v>
      </c>
      <c r="AO2195">
        <f>COUNTIF(View_conceptual!H:H,L2195)+COUNTIF(View_conceptual!I:I,N2195)</f>
        <v>1</v>
      </c>
      <c r="AQ2195" t="str">
        <f t="shared" si="1080"/>
        <v/>
      </c>
      <c r="AR2195" t="str">
        <f t="shared" si="1081"/>
        <v/>
      </c>
      <c r="AT2195">
        <f>COUNTIF(View_full!G:G,L2195)</f>
        <v>1</v>
      </c>
      <c r="AU2195">
        <f>COUNTIF(View_full!H:H,L2195)+COUNTIF(View_full!I:I,N2195)</f>
        <v>1</v>
      </c>
      <c r="AV2195">
        <f>COUNTIFS(Property_Manual!$A$2:$A$1206,Raw!L2195,Property_Manual!$B$2:$B$1206,Raw!M2195,Property_Manual!$C$2:$C$1206,Raw!N2195,Property_Manual!$D$2:$D$1206,Raw!O2195,Property_Manual!$F$2:$F$1206,"x")</f>
        <v>0</v>
      </c>
      <c r="AW2195" t="str">
        <f t="shared" si="1082"/>
        <v/>
      </c>
      <c r="AX2195" t="str">
        <f t="shared" si="1083"/>
        <v/>
      </c>
      <c r="AY2195" t="str">
        <f t="shared" si="1084"/>
        <v/>
      </c>
    </row>
    <row r="2196" spans="1:51" x14ac:dyDescent="0.2">
      <c r="A2196" t="s">
        <v>1255</v>
      </c>
      <c r="B2196" t="s">
        <v>1210</v>
      </c>
      <c r="C2196" t="s">
        <v>868</v>
      </c>
      <c r="D2196" t="s">
        <v>29</v>
      </c>
      <c r="E2196" t="s">
        <v>1836</v>
      </c>
      <c r="F2196" t="s">
        <v>390</v>
      </c>
      <c r="I2196" t="s">
        <v>882</v>
      </c>
      <c r="J2196" t="s">
        <v>31</v>
      </c>
      <c r="L2196" t="str">
        <f t="shared" si="1054"/>
        <v>TransportMovement</v>
      </c>
      <c r="M2196" t="str">
        <f t="shared" si="1055"/>
        <v>contactPersons</v>
      </c>
      <c r="N2196" t="str">
        <f t="shared" si="1056"/>
        <v>Person</v>
      </c>
      <c r="O2196" t="str">
        <f t="shared" si="1057"/>
        <v/>
      </c>
      <c r="P2196" t="str">
        <f t="shared" si="1058"/>
        <v/>
      </c>
      <c r="Q2196" t="str">
        <f t="shared" si="1059"/>
        <v>Object</v>
      </c>
      <c r="R2196" t="str">
        <f t="shared" si="1060"/>
        <v/>
      </c>
      <c r="S2196" t="str">
        <f t="shared" si="1061"/>
        <v/>
      </c>
      <c r="T2196" t="str">
        <f t="shared" si="1062"/>
        <v/>
      </c>
      <c r="U2196" t="str">
        <f t="shared" si="1063"/>
        <v/>
      </c>
      <c r="V2196" t="str">
        <f t="shared" si="1064"/>
        <v/>
      </c>
      <c r="W2196" t="str">
        <f>IF($A2196="Implicit","",COUNTIFS($C$8:C2196,C2196,$A$8:A2196,"Explicit"))</f>
        <v/>
      </c>
      <c r="X2196" t="str">
        <f t="shared" si="1065"/>
        <v/>
      </c>
      <c r="Y2196" t="str">
        <f t="shared" si="1066"/>
        <v/>
      </c>
      <c r="Z2196" t="str">
        <f t="shared" si="1067"/>
        <v/>
      </c>
      <c r="AA2196" t="str">
        <f t="shared" si="1068"/>
        <v/>
      </c>
      <c r="AB2196" t="str">
        <f t="shared" si="1069"/>
        <v/>
      </c>
      <c r="AC2196" t="str">
        <f t="shared" si="1070"/>
        <v/>
      </c>
      <c r="AD2196" t="str">
        <f t="shared" si="1071"/>
        <v/>
      </c>
      <c r="AE2196" t="str">
        <f t="shared" si="1072"/>
        <v/>
      </c>
      <c r="AF2196" t="str">
        <f t="shared" si="1073"/>
        <v/>
      </c>
      <c r="AG2196" t="str">
        <f t="shared" si="1074"/>
        <v>"Activity.TransportMovement"</v>
      </c>
      <c r="AH2196" t="str">
        <f t="shared" si="1075"/>
        <v>"contactPersons"</v>
      </c>
      <c r="AI2196" t="str">
        <f t="shared" si="1076"/>
        <v>"Agent.Person"</v>
      </c>
      <c r="AJ2196" t="str">
        <f t="shared" si="1077"/>
        <v>""</v>
      </c>
      <c r="AK2196" t="str">
        <f t="shared" si="1078"/>
        <v>"hasMany"</v>
      </c>
      <c r="AL2196" t="str">
        <f t="shared" si="1079"/>
        <v>"Activity.TransportMovement","contactPersons","Agent.Person","","hasMany"</v>
      </c>
      <c r="AN2196">
        <f>COUNTIF(View_conceptual!G:G,L2196)</f>
        <v>1</v>
      </c>
      <c r="AO2196">
        <f>COUNTIF(View_conceptual!H:H,L2196)+COUNTIF(View_conceptual!I:I,N2196)</f>
        <v>1</v>
      </c>
      <c r="AQ2196" t="str">
        <f t="shared" si="1080"/>
        <v/>
      </c>
      <c r="AR2196" t="str">
        <f t="shared" si="1081"/>
        <v/>
      </c>
      <c r="AT2196">
        <f>COUNTIF(View_full!G:G,L2196)</f>
        <v>1</v>
      </c>
      <c r="AU2196">
        <f>COUNTIF(View_full!H:H,L2196)+COUNTIF(View_full!I:I,N2196)</f>
        <v>1</v>
      </c>
      <c r="AV2196">
        <f>COUNTIFS(Property_Manual!$A$2:$A$1206,Raw!L2196,Property_Manual!$B$2:$B$1206,Raw!M2196,Property_Manual!$C$2:$C$1206,Raw!N2196,Property_Manual!$D$2:$D$1206,Raw!O2196,Property_Manual!$F$2:$F$1206,"x")</f>
        <v>0</v>
      </c>
      <c r="AW2196" t="str">
        <f t="shared" si="1082"/>
        <v/>
      </c>
      <c r="AX2196" t="str">
        <f t="shared" si="1083"/>
        <v/>
      </c>
      <c r="AY2196" t="str">
        <f t="shared" si="1084"/>
        <v/>
      </c>
    </row>
    <row r="2197" spans="1:51" x14ac:dyDescent="0.2">
      <c r="A2197" t="s">
        <v>1255</v>
      </c>
      <c r="B2197" t="s">
        <v>1210</v>
      </c>
      <c r="C2197" t="s">
        <v>868</v>
      </c>
      <c r="D2197" t="s">
        <v>29</v>
      </c>
      <c r="E2197" t="s">
        <v>1836</v>
      </c>
      <c r="F2197" t="s">
        <v>1130</v>
      </c>
      <c r="I2197" t="s">
        <v>882</v>
      </c>
      <c r="J2197" t="s">
        <v>31</v>
      </c>
      <c r="L2197" t="str">
        <f t="shared" si="1054"/>
        <v>TransportMovement</v>
      </c>
      <c r="M2197" t="str">
        <f t="shared" si="1055"/>
        <v>contactPersons</v>
      </c>
      <c r="N2197" t="str">
        <f t="shared" si="1056"/>
        <v>NonHumanActor</v>
      </c>
      <c r="O2197" t="str">
        <f t="shared" si="1057"/>
        <v/>
      </c>
      <c r="P2197" t="str">
        <f t="shared" si="1058"/>
        <v/>
      </c>
      <c r="Q2197" t="str">
        <f t="shared" si="1059"/>
        <v>Object</v>
      </c>
      <c r="R2197" t="str">
        <f t="shared" si="1060"/>
        <v/>
      </c>
      <c r="S2197" t="str">
        <f t="shared" si="1061"/>
        <v/>
      </c>
      <c r="T2197" t="str">
        <f t="shared" si="1062"/>
        <v/>
      </c>
      <c r="U2197" t="str">
        <f t="shared" si="1063"/>
        <v/>
      </c>
      <c r="V2197" t="str">
        <f t="shared" si="1064"/>
        <v/>
      </c>
      <c r="W2197" t="str">
        <f>IF($A2197="Implicit","",COUNTIFS($C$8:C2197,C2197,$A$8:A2197,"Explicit"))</f>
        <v/>
      </c>
      <c r="X2197" t="str">
        <f t="shared" si="1065"/>
        <v/>
      </c>
      <c r="Y2197" t="str">
        <f t="shared" si="1066"/>
        <v/>
      </c>
      <c r="Z2197" t="str">
        <f t="shared" si="1067"/>
        <v/>
      </c>
      <c r="AA2197" t="str">
        <f t="shared" si="1068"/>
        <v/>
      </c>
      <c r="AB2197" t="str">
        <f t="shared" si="1069"/>
        <v/>
      </c>
      <c r="AC2197" t="str">
        <f t="shared" si="1070"/>
        <v/>
      </c>
      <c r="AD2197" t="str">
        <f t="shared" si="1071"/>
        <v/>
      </c>
      <c r="AE2197" t="str">
        <f t="shared" si="1072"/>
        <v/>
      </c>
      <c r="AF2197" t="str">
        <f t="shared" si="1073"/>
        <v/>
      </c>
      <c r="AG2197" t="str">
        <f t="shared" si="1074"/>
        <v>"Activity.TransportMovement"</v>
      </c>
      <c r="AH2197" t="str">
        <f t="shared" si="1075"/>
        <v>"contactPersons"</v>
      </c>
      <c r="AI2197" t="str">
        <f t="shared" si="1076"/>
        <v>"Agent.NonHumanActor"</v>
      </c>
      <c r="AJ2197" t="str">
        <f t="shared" si="1077"/>
        <v>""</v>
      </c>
      <c r="AK2197" t="str">
        <f t="shared" si="1078"/>
        <v>"hasMany"</v>
      </c>
      <c r="AL2197" t="str">
        <f t="shared" si="1079"/>
        <v>"Activity.TransportMovement","contactPersons","Agent.NonHumanActor","","hasMany"</v>
      </c>
      <c r="AN2197">
        <f>COUNTIF(View_conceptual!G:G,L2197)</f>
        <v>1</v>
      </c>
      <c r="AO2197">
        <f>COUNTIF(View_conceptual!H:H,L2197)+COUNTIF(View_conceptual!I:I,N2197)</f>
        <v>1</v>
      </c>
      <c r="AQ2197" t="str">
        <f t="shared" si="1080"/>
        <v/>
      </c>
      <c r="AR2197" t="str">
        <f t="shared" si="1081"/>
        <v/>
      </c>
      <c r="AT2197">
        <f>COUNTIF(View_full!G:G,L2197)</f>
        <v>1</v>
      </c>
      <c r="AU2197">
        <f>COUNTIF(View_full!H:H,L2197)+COUNTIF(View_full!I:I,N2197)</f>
        <v>1</v>
      </c>
      <c r="AV2197">
        <f>COUNTIFS(Property_Manual!$A$2:$A$1206,Raw!L2197,Property_Manual!$B$2:$B$1206,Raw!M2197,Property_Manual!$C$2:$C$1206,Raw!N2197,Property_Manual!$D$2:$D$1206,Raw!O2197,Property_Manual!$F$2:$F$1206,"x")</f>
        <v>0</v>
      </c>
      <c r="AW2197" t="str">
        <f t="shared" si="1082"/>
        <v/>
      </c>
      <c r="AX2197" t="str">
        <f t="shared" si="1083"/>
        <v/>
      </c>
      <c r="AY2197" t="str">
        <f t="shared" si="1084"/>
        <v/>
      </c>
    </row>
    <row r="2198" spans="1:51" x14ac:dyDescent="0.2">
      <c r="A2198" t="s">
        <v>1255</v>
      </c>
      <c r="B2198" t="s">
        <v>1210</v>
      </c>
      <c r="C2198" t="s">
        <v>868</v>
      </c>
      <c r="D2198" t="s">
        <v>35</v>
      </c>
      <c r="E2198" t="s">
        <v>1211</v>
      </c>
      <c r="F2198" t="s">
        <v>273</v>
      </c>
      <c r="I2198" t="s">
        <v>882</v>
      </c>
      <c r="J2198" t="s">
        <v>37</v>
      </c>
      <c r="L2198" t="str">
        <f t="shared" si="1054"/>
        <v>TransportMovement</v>
      </c>
      <c r="M2198" t="str">
        <f t="shared" si="1055"/>
        <v>servedServices</v>
      </c>
      <c r="N2198" t="str">
        <f t="shared" si="1056"/>
        <v>Booking</v>
      </c>
      <c r="O2198" t="str">
        <f t="shared" si="1057"/>
        <v/>
      </c>
      <c r="P2198" t="str">
        <f t="shared" si="1058"/>
        <v/>
      </c>
      <c r="Q2198" t="str">
        <f t="shared" si="1059"/>
        <v>Object</v>
      </c>
      <c r="R2198" t="str">
        <f t="shared" si="1060"/>
        <v/>
      </c>
      <c r="S2198" t="str">
        <f t="shared" si="1061"/>
        <v/>
      </c>
      <c r="T2198" t="str">
        <f t="shared" si="1062"/>
        <v/>
      </c>
      <c r="U2198" t="str">
        <f t="shared" si="1063"/>
        <v/>
      </c>
      <c r="V2198" t="str">
        <f t="shared" si="1064"/>
        <v/>
      </c>
      <c r="W2198" t="str">
        <f>IF($A2198="Implicit","",COUNTIFS($C$8:C2198,C2198,$A$8:A2198,"Explicit"))</f>
        <v/>
      </c>
      <c r="X2198" t="str">
        <f t="shared" si="1065"/>
        <v/>
      </c>
      <c r="Y2198" t="str">
        <f t="shared" si="1066"/>
        <v/>
      </c>
      <c r="Z2198" t="str">
        <f t="shared" si="1067"/>
        <v/>
      </c>
      <c r="AA2198" t="str">
        <f t="shared" si="1068"/>
        <v/>
      </c>
      <c r="AB2198" t="str">
        <f t="shared" si="1069"/>
        <v/>
      </c>
      <c r="AC2198" t="str">
        <f t="shared" si="1070"/>
        <v/>
      </c>
      <c r="AD2198" t="str">
        <f t="shared" si="1071"/>
        <v/>
      </c>
      <c r="AE2198" t="str">
        <f t="shared" si="1072"/>
        <v/>
      </c>
      <c r="AF2198" t="str">
        <f t="shared" si="1073"/>
        <v/>
      </c>
      <c r="AG2198" t="str">
        <f t="shared" si="1074"/>
        <v>"Activity.TransportMovement"</v>
      </c>
      <c r="AH2198" t="str">
        <f t="shared" si="1075"/>
        <v>"servedServices"</v>
      </c>
      <c r="AI2198" t="str">
        <f t="shared" si="1076"/>
        <v>"Service.Booking"</v>
      </c>
      <c r="AJ2198" t="str">
        <f t="shared" si="1077"/>
        <v>""</v>
      </c>
      <c r="AK2198" t="str">
        <f t="shared" si="1078"/>
        <v>"hasMany"</v>
      </c>
      <c r="AL2198" t="str">
        <f t="shared" si="1079"/>
        <v>"Activity.TransportMovement","servedServices","Service.Booking","","hasMany"</v>
      </c>
      <c r="AN2198">
        <f>COUNTIF(View_conceptual!G:G,L2198)</f>
        <v>1</v>
      </c>
      <c r="AO2198">
        <f>COUNTIF(View_conceptual!H:H,L2198)+COUNTIF(View_conceptual!I:I,N2198)</f>
        <v>2</v>
      </c>
      <c r="AQ2198" t="str">
        <f t="shared" si="1080"/>
        <v/>
      </c>
      <c r="AR2198" t="str">
        <f t="shared" si="1081"/>
        <v>"Activity.TransportMovement","servedServices","Service.Booking","","hasMany"</v>
      </c>
      <c r="AT2198">
        <f>COUNTIF(View_full!G:G,L2198)</f>
        <v>1</v>
      </c>
      <c r="AU2198">
        <f>COUNTIF(View_full!H:H,L2198)+COUNTIF(View_full!I:I,N2198)</f>
        <v>2</v>
      </c>
      <c r="AV2198">
        <f>COUNTIFS(Property_Manual!$A$2:$A$1206,Raw!L2198,Property_Manual!$B$2:$B$1206,Raw!M2198,Property_Manual!$C$2:$C$1206,Raw!N2198,Property_Manual!$D$2:$D$1206,Raw!O2198,Property_Manual!$F$2:$F$1206,"x")</f>
        <v>1</v>
      </c>
      <c r="AW2198" t="str">
        <f t="shared" si="1082"/>
        <v/>
      </c>
      <c r="AX2198" t="str">
        <f t="shared" si="1083"/>
        <v>"Activity.TransportMovement","servedServices","Service.Booking","","hasMany"</v>
      </c>
      <c r="AY2198" t="str">
        <f t="shared" si="1084"/>
        <v>"Activity.TransportMovement","servedServices","Service.Booking","","hasMany"</v>
      </c>
    </row>
    <row r="2199" spans="1:51" x14ac:dyDescent="0.2">
      <c r="A2199" t="s">
        <v>1255</v>
      </c>
      <c r="B2199" t="s">
        <v>1210</v>
      </c>
      <c r="C2199" t="s">
        <v>868</v>
      </c>
      <c r="D2199" t="s">
        <v>35</v>
      </c>
      <c r="E2199" t="s">
        <v>1196</v>
      </c>
      <c r="F2199" t="s">
        <v>36</v>
      </c>
      <c r="I2199" t="s">
        <v>882</v>
      </c>
      <c r="J2199" t="s">
        <v>37</v>
      </c>
      <c r="K2199" t="s">
        <v>3151</v>
      </c>
      <c r="L2199" t="str">
        <f t="shared" si="1054"/>
        <v>TransportMovement</v>
      </c>
      <c r="M2199" t="str">
        <f t="shared" si="1055"/>
        <v>servedServices</v>
      </c>
      <c r="N2199" t="str">
        <f t="shared" si="1056"/>
        <v>LogisticsService</v>
      </c>
      <c r="O2199" t="str">
        <f t="shared" si="1057"/>
        <v/>
      </c>
      <c r="P2199" t="str">
        <f t="shared" si="1058"/>
        <v>Booking|HandlingService</v>
      </c>
      <c r="Q2199" t="str">
        <f t="shared" si="1059"/>
        <v>Object</v>
      </c>
      <c r="R2199" t="str">
        <f t="shared" si="1060"/>
        <v/>
      </c>
      <c r="S2199" t="str">
        <f t="shared" si="1061"/>
        <v/>
      </c>
      <c r="T2199" t="str">
        <f t="shared" si="1062"/>
        <v/>
      </c>
      <c r="U2199" t="str">
        <f t="shared" si="1063"/>
        <v/>
      </c>
      <c r="V2199" t="str">
        <f t="shared" si="1064"/>
        <v/>
      </c>
      <c r="W2199" t="str">
        <f>IF($A2199="Implicit","",COUNTIFS($C$8:C2199,C2199,$A$8:A2199,"Explicit"))</f>
        <v/>
      </c>
      <c r="X2199" t="str">
        <f t="shared" si="1065"/>
        <v/>
      </c>
      <c r="Y2199" t="str">
        <f t="shared" si="1066"/>
        <v/>
      </c>
      <c r="Z2199" t="str">
        <f t="shared" si="1067"/>
        <v/>
      </c>
      <c r="AA2199" t="str">
        <f t="shared" si="1068"/>
        <v/>
      </c>
      <c r="AB2199" t="str">
        <f t="shared" si="1069"/>
        <v/>
      </c>
      <c r="AC2199" t="str">
        <f t="shared" si="1070"/>
        <v/>
      </c>
      <c r="AD2199" t="str">
        <f t="shared" si="1071"/>
        <v/>
      </c>
      <c r="AE2199" t="str">
        <f t="shared" si="1072"/>
        <v/>
      </c>
      <c r="AF2199" t="str">
        <f t="shared" si="1073"/>
        <v/>
      </c>
      <c r="AG2199" t="str">
        <f t="shared" si="1074"/>
        <v>"Activity.TransportMovement"</v>
      </c>
      <c r="AH2199" t="str">
        <f t="shared" si="1075"/>
        <v>"servedServices"</v>
      </c>
      <c r="AI2199" t="str">
        <f t="shared" si="1076"/>
        <v>"Abstract.LogisticsService"</v>
      </c>
      <c r="AJ2199" t="str">
        <f t="shared" si="1077"/>
        <v>""</v>
      </c>
      <c r="AK2199" t="str">
        <f t="shared" si="1078"/>
        <v>"hasMany"</v>
      </c>
      <c r="AL2199" t="str">
        <f t="shared" si="1079"/>
        <v>"Activity.TransportMovement","servedServices","Abstract.LogisticsService","","hasMany"</v>
      </c>
      <c r="AN2199">
        <f>COUNTIF(View_conceptual!G:G,L2199)</f>
        <v>1</v>
      </c>
      <c r="AO2199">
        <f>COUNTIF(View_conceptual!H:H,L2199)+COUNTIF(View_conceptual!I:I,N2199)</f>
        <v>1</v>
      </c>
      <c r="AQ2199" t="str">
        <f t="shared" si="1080"/>
        <v/>
      </c>
      <c r="AR2199" t="str">
        <f t="shared" si="1081"/>
        <v/>
      </c>
      <c r="AT2199">
        <f>COUNTIF(View_full!G:G,L2199)</f>
        <v>1</v>
      </c>
      <c r="AU2199">
        <f>COUNTIF(View_full!H:H,L2199)+COUNTIF(View_full!I:I,N2199)</f>
        <v>1</v>
      </c>
      <c r="AV2199">
        <f>COUNTIFS(Property_Manual!$A$2:$A$1206,Raw!L2199,Property_Manual!$B$2:$B$1206,Raw!M2199,Property_Manual!$C$2:$C$1206,Raw!N2199,Property_Manual!$D$2:$D$1206,Raw!O2199,Property_Manual!$F$2:$F$1206,"x")</f>
        <v>0</v>
      </c>
      <c r="AW2199" t="str">
        <f t="shared" si="1082"/>
        <v/>
      </c>
      <c r="AX2199" t="str">
        <f t="shared" si="1083"/>
        <v/>
      </c>
      <c r="AY2199" t="str">
        <f t="shared" si="1084"/>
        <v/>
      </c>
    </row>
    <row r="2200" spans="1:51" x14ac:dyDescent="0.2">
      <c r="A2200" t="s">
        <v>1255</v>
      </c>
      <c r="B2200" t="s">
        <v>1210</v>
      </c>
      <c r="C2200" t="s">
        <v>868</v>
      </c>
      <c r="D2200" t="s">
        <v>40</v>
      </c>
      <c r="E2200" t="s">
        <v>1212</v>
      </c>
      <c r="F2200" t="s">
        <v>41</v>
      </c>
      <c r="I2200" t="s">
        <v>882</v>
      </c>
      <c r="J2200" t="s">
        <v>42</v>
      </c>
      <c r="L2200" t="str">
        <f t="shared" si="1054"/>
        <v>TransportMovement</v>
      </c>
      <c r="M2200" t="str">
        <f t="shared" si="1055"/>
        <v>events</v>
      </c>
      <c r="N2200" t="str">
        <f t="shared" si="1056"/>
        <v>LogisticsEvent</v>
      </c>
      <c r="O2200" t="str">
        <f t="shared" si="1057"/>
        <v/>
      </c>
      <c r="P2200" t="str">
        <f t="shared" si="1058"/>
        <v/>
      </c>
      <c r="Q2200" t="str">
        <f t="shared" si="1059"/>
        <v>Object</v>
      </c>
      <c r="R2200" t="str">
        <f t="shared" si="1060"/>
        <v/>
      </c>
      <c r="S2200" t="str">
        <f t="shared" si="1061"/>
        <v/>
      </c>
      <c r="T2200" t="str">
        <f t="shared" si="1062"/>
        <v/>
      </c>
      <c r="U2200" t="str">
        <f t="shared" si="1063"/>
        <v/>
      </c>
      <c r="V2200" t="str">
        <f t="shared" si="1064"/>
        <v/>
      </c>
      <c r="W2200" t="str">
        <f>IF($A2200="Implicit","",COUNTIFS($C$8:C2200,C2200,$A$8:A2200,"Explicit"))</f>
        <v/>
      </c>
      <c r="X2200" t="str">
        <f t="shared" si="1065"/>
        <v/>
      </c>
      <c r="Y2200" t="str">
        <f t="shared" si="1066"/>
        <v/>
      </c>
      <c r="Z2200" t="str">
        <f t="shared" si="1067"/>
        <v/>
      </c>
      <c r="AA2200" t="str">
        <f t="shared" si="1068"/>
        <v/>
      </c>
      <c r="AB2200" t="str">
        <f t="shared" si="1069"/>
        <v/>
      </c>
      <c r="AC2200" t="str">
        <f t="shared" si="1070"/>
        <v/>
      </c>
      <c r="AD2200" t="str">
        <f t="shared" si="1071"/>
        <v/>
      </c>
      <c r="AE2200" t="str">
        <f t="shared" si="1072"/>
        <v/>
      </c>
      <c r="AF2200" t="str">
        <f t="shared" si="1073"/>
        <v/>
      </c>
      <c r="AG2200" t="str">
        <f t="shared" si="1074"/>
        <v>"Activity.TransportMovement"</v>
      </c>
      <c r="AH2200" t="str">
        <f t="shared" si="1075"/>
        <v>"events"</v>
      </c>
      <c r="AI2200" t="str">
        <f t="shared" si="1076"/>
        <v>"Event.LogisticsEvent"</v>
      </c>
      <c r="AJ2200" t="str">
        <f t="shared" si="1077"/>
        <v>""</v>
      </c>
      <c r="AK2200" t="str">
        <f t="shared" si="1078"/>
        <v>"hasMany"</v>
      </c>
      <c r="AL2200" t="str">
        <f t="shared" si="1079"/>
        <v>"Activity.TransportMovement","events","Event.LogisticsEvent","","hasMany"</v>
      </c>
      <c r="AN2200">
        <f>COUNTIF(View_conceptual!G:G,L2200)</f>
        <v>1</v>
      </c>
      <c r="AO2200">
        <f>COUNTIF(View_conceptual!H:H,L2200)+COUNTIF(View_conceptual!I:I,N2200)</f>
        <v>1</v>
      </c>
      <c r="AQ2200" t="str">
        <f t="shared" si="1080"/>
        <v/>
      </c>
      <c r="AR2200" t="str">
        <f t="shared" si="1081"/>
        <v/>
      </c>
      <c r="AT2200">
        <f>COUNTIF(View_full!G:G,L2200)</f>
        <v>1</v>
      </c>
      <c r="AU2200">
        <f>COUNTIF(View_full!H:H,L2200)+COUNTIF(View_full!I:I,N2200)</f>
        <v>1</v>
      </c>
      <c r="AV2200">
        <f>COUNTIFS(Property_Manual!$A$2:$A$1206,Raw!L2200,Property_Manual!$B$2:$B$1206,Raw!M2200,Property_Manual!$C$2:$C$1206,Raw!N2200,Property_Manual!$D$2:$D$1206,Raw!O2200,Property_Manual!$F$2:$F$1206,"x")</f>
        <v>0</v>
      </c>
      <c r="AW2200" t="str">
        <f t="shared" si="1082"/>
        <v/>
      </c>
      <c r="AX2200" t="str">
        <f t="shared" si="1083"/>
        <v/>
      </c>
      <c r="AY2200" t="str">
        <f t="shared" si="1084"/>
        <v/>
      </c>
    </row>
    <row r="2201" spans="1:51" x14ac:dyDescent="0.2">
      <c r="A2201" t="s">
        <v>1255</v>
      </c>
      <c r="B2201" t="s">
        <v>1210</v>
      </c>
      <c r="C2201" t="s">
        <v>868</v>
      </c>
      <c r="D2201" t="s">
        <v>900</v>
      </c>
      <c r="E2201" t="s">
        <v>49</v>
      </c>
      <c r="F2201" t="s">
        <v>857</v>
      </c>
      <c r="I2201" t="s">
        <v>882</v>
      </c>
      <c r="J2201" t="s">
        <v>901</v>
      </c>
      <c r="L2201" t="str">
        <f t="shared" si="1054"/>
        <v>TransportMovement</v>
      </c>
      <c r="M2201" t="str">
        <f t="shared" si="1055"/>
        <v>movementTimes</v>
      </c>
      <c r="N2201" t="str">
        <f t="shared" si="1056"/>
        <v>MovementTime</v>
      </c>
      <c r="O2201" t="str">
        <f t="shared" si="1057"/>
        <v/>
      </c>
      <c r="P2201" t="str">
        <f t="shared" si="1058"/>
        <v/>
      </c>
      <c r="Q2201" t="str">
        <f t="shared" si="1059"/>
        <v>Object</v>
      </c>
      <c r="R2201" t="str">
        <f t="shared" si="1060"/>
        <v/>
      </c>
      <c r="S2201" t="str">
        <f t="shared" si="1061"/>
        <v/>
      </c>
      <c r="T2201" t="str">
        <f t="shared" si="1062"/>
        <v/>
      </c>
      <c r="U2201" t="str">
        <f t="shared" si="1063"/>
        <v/>
      </c>
      <c r="V2201" t="str">
        <f t="shared" si="1064"/>
        <v/>
      </c>
      <c r="W2201" t="str">
        <f>IF($A2201="Implicit","",COUNTIFS($C$8:C2201,C2201,$A$8:A2201,"Explicit"))</f>
        <v/>
      </c>
      <c r="X2201" t="str">
        <f t="shared" si="1065"/>
        <v/>
      </c>
      <c r="Y2201" t="str">
        <f t="shared" si="1066"/>
        <v/>
      </c>
      <c r="Z2201" t="str">
        <f t="shared" si="1067"/>
        <v/>
      </c>
      <c r="AA2201" t="str">
        <f t="shared" si="1068"/>
        <v/>
      </c>
      <c r="AB2201" t="str">
        <f t="shared" si="1069"/>
        <v/>
      </c>
      <c r="AC2201" t="str">
        <f t="shared" si="1070"/>
        <v/>
      </c>
      <c r="AD2201" t="str">
        <f t="shared" si="1071"/>
        <v/>
      </c>
      <c r="AE2201" t="str">
        <f t="shared" si="1072"/>
        <v/>
      </c>
      <c r="AF2201" t="str">
        <f t="shared" si="1073"/>
        <v/>
      </c>
      <c r="AG2201" t="str">
        <f t="shared" si="1074"/>
        <v>"Activity.TransportMovement"</v>
      </c>
      <c r="AH2201" t="str">
        <f t="shared" si="1075"/>
        <v>"movementTimes"</v>
      </c>
      <c r="AI2201" t="str">
        <f t="shared" si="1076"/>
        <v>"Embedded.MovementTime"</v>
      </c>
      <c r="AJ2201" t="str">
        <f t="shared" si="1077"/>
        <v>""</v>
      </c>
      <c r="AK2201" t="str">
        <f t="shared" si="1078"/>
        <v>"hasMany"</v>
      </c>
      <c r="AL2201" t="str">
        <f t="shared" si="1079"/>
        <v>"Activity.TransportMovement","movementTimes","Embedded.MovementTime","","hasMany"</v>
      </c>
      <c r="AN2201">
        <f>COUNTIF(View_conceptual!G:G,L2201)</f>
        <v>1</v>
      </c>
      <c r="AO2201">
        <f>COUNTIF(View_conceptual!H:H,L2201)+COUNTIF(View_conceptual!I:I,N2201)</f>
        <v>2</v>
      </c>
      <c r="AQ2201" t="str">
        <f t="shared" si="1080"/>
        <v/>
      </c>
      <c r="AR2201" t="str">
        <f t="shared" si="1081"/>
        <v>"Activity.TransportMovement","movementTimes","Embedded.MovementTime","","hasMany"</v>
      </c>
      <c r="AT2201">
        <f>COUNTIF(View_full!G:G,L2201)</f>
        <v>1</v>
      </c>
      <c r="AU2201">
        <f>COUNTIF(View_full!H:H,L2201)+COUNTIF(View_full!I:I,N2201)</f>
        <v>2</v>
      </c>
      <c r="AV2201">
        <f>COUNTIFS(Property_Manual!$A$2:$A$1206,Raw!L2201,Property_Manual!$B$2:$B$1206,Raw!M2201,Property_Manual!$C$2:$C$1206,Raw!N2201,Property_Manual!$D$2:$D$1206,Raw!O2201,Property_Manual!$F$2:$F$1206,"x")</f>
        <v>1</v>
      </c>
      <c r="AW2201" t="str">
        <f t="shared" si="1082"/>
        <v/>
      </c>
      <c r="AX2201" t="str">
        <f t="shared" si="1083"/>
        <v>"Activity.TransportMovement","movementTimes","Embedded.MovementTime","","hasMany"</v>
      </c>
      <c r="AY2201" t="str">
        <f t="shared" si="1084"/>
        <v>"Activity.TransportMovement","movementTimes","Embedded.MovementTime","","hasMany"</v>
      </c>
    </row>
    <row r="2202" spans="1:51" x14ac:dyDescent="0.2">
      <c r="A2202" t="s">
        <v>1255</v>
      </c>
      <c r="B2202" t="s">
        <v>1210</v>
      </c>
      <c r="C2202" t="s">
        <v>868</v>
      </c>
      <c r="D2202" t="s">
        <v>2243</v>
      </c>
      <c r="E2202" t="s">
        <v>49</v>
      </c>
      <c r="F2202" t="s">
        <v>92</v>
      </c>
      <c r="I2202" t="s">
        <v>882</v>
      </c>
      <c r="J2202" t="s">
        <v>2244</v>
      </c>
      <c r="L2202" t="str">
        <f t="shared" si="1054"/>
        <v>TransportMovement</v>
      </c>
      <c r="M2202" t="str">
        <f t="shared" si="1055"/>
        <v>operatingParties</v>
      </c>
      <c r="N2202" t="str">
        <f t="shared" si="1056"/>
        <v>Party</v>
      </c>
      <c r="O2202" t="str">
        <f t="shared" si="1057"/>
        <v/>
      </c>
      <c r="P2202" t="str">
        <f t="shared" si="1058"/>
        <v/>
      </c>
      <c r="Q2202" t="str">
        <f t="shared" si="1059"/>
        <v>Object</v>
      </c>
      <c r="R2202" t="str">
        <f t="shared" si="1060"/>
        <v/>
      </c>
      <c r="S2202" t="str">
        <f t="shared" si="1061"/>
        <v/>
      </c>
      <c r="T2202" t="str">
        <f t="shared" si="1062"/>
        <v/>
      </c>
      <c r="U2202" t="str">
        <f t="shared" si="1063"/>
        <v/>
      </c>
      <c r="V2202" t="str">
        <f t="shared" si="1064"/>
        <v/>
      </c>
      <c r="W2202" t="str">
        <f>IF($A2202="Implicit","",COUNTIFS($C$8:C2202,C2202,$A$8:A2202,"Explicit"))</f>
        <v/>
      </c>
      <c r="X2202" t="str">
        <f t="shared" si="1065"/>
        <v/>
      </c>
      <c r="Y2202" t="str">
        <f t="shared" si="1066"/>
        <v/>
      </c>
      <c r="Z2202" t="str">
        <f t="shared" si="1067"/>
        <v/>
      </c>
      <c r="AA2202" t="str">
        <f t="shared" si="1068"/>
        <v/>
      </c>
      <c r="AB2202" t="str">
        <f t="shared" si="1069"/>
        <v/>
      </c>
      <c r="AC2202" t="str">
        <f t="shared" si="1070"/>
        <v/>
      </c>
      <c r="AD2202" t="str">
        <f t="shared" si="1071"/>
        <v/>
      </c>
      <c r="AE2202" t="str">
        <f t="shared" si="1072"/>
        <v/>
      </c>
      <c r="AF2202" t="str">
        <f t="shared" si="1073"/>
        <v/>
      </c>
      <c r="AG2202" t="str">
        <f t="shared" si="1074"/>
        <v>"Activity.TransportMovement"</v>
      </c>
      <c r="AH2202" t="str">
        <f t="shared" si="1075"/>
        <v>"operatingParties"</v>
      </c>
      <c r="AI2202" t="str">
        <f t="shared" si="1076"/>
        <v>"Embedded.Party"</v>
      </c>
      <c r="AJ2202" t="str">
        <f t="shared" si="1077"/>
        <v>""</v>
      </c>
      <c r="AK2202" t="str">
        <f t="shared" si="1078"/>
        <v>"hasMany"</v>
      </c>
      <c r="AL2202" t="str">
        <f t="shared" si="1079"/>
        <v>"Activity.TransportMovement","operatingParties","Embedded.Party","","hasMany"</v>
      </c>
      <c r="AN2202">
        <f>COUNTIF(View_conceptual!G:G,L2202)</f>
        <v>1</v>
      </c>
      <c r="AO2202">
        <f>COUNTIF(View_conceptual!H:H,L2202)+COUNTIF(View_conceptual!I:I,N2202)</f>
        <v>1</v>
      </c>
      <c r="AQ2202" t="str">
        <f t="shared" si="1080"/>
        <v/>
      </c>
      <c r="AR2202" t="str">
        <f t="shared" si="1081"/>
        <v/>
      </c>
      <c r="AT2202">
        <f>COUNTIF(View_full!G:G,L2202)</f>
        <v>1</v>
      </c>
      <c r="AU2202">
        <f>COUNTIF(View_full!H:H,L2202)+COUNTIF(View_full!I:I,N2202)</f>
        <v>1</v>
      </c>
      <c r="AV2202">
        <f>COUNTIFS(Property_Manual!$A$2:$A$1206,Raw!L2202,Property_Manual!$B$2:$B$1206,Raw!M2202,Property_Manual!$C$2:$C$1206,Raw!N2202,Property_Manual!$D$2:$D$1206,Raw!O2202,Property_Manual!$F$2:$F$1206,"x")</f>
        <v>0</v>
      </c>
      <c r="AW2202" t="str">
        <f t="shared" si="1082"/>
        <v/>
      </c>
      <c r="AX2202" t="str">
        <f t="shared" si="1083"/>
        <v/>
      </c>
      <c r="AY2202" t="str">
        <f t="shared" si="1084"/>
        <v/>
      </c>
    </row>
    <row r="2203" spans="1:51" x14ac:dyDescent="0.2">
      <c r="A2203" t="s">
        <v>1255</v>
      </c>
      <c r="B2203" t="s">
        <v>1210</v>
      </c>
      <c r="C2203" t="s">
        <v>868</v>
      </c>
      <c r="D2203" t="s">
        <v>35</v>
      </c>
      <c r="F2203" t="s">
        <v>3152</v>
      </c>
      <c r="I2203" t="s">
        <v>882</v>
      </c>
      <c r="J2203" t="s">
        <v>37</v>
      </c>
      <c r="L2203" t="str">
        <f t="shared" si="1054"/>
        <v>TransportMovement</v>
      </c>
      <c r="M2203" t="str">
        <f t="shared" si="1055"/>
        <v>servedServices</v>
      </c>
      <c r="N2203" t="str">
        <f t="shared" si="1056"/>
        <v>HandlingService</v>
      </c>
      <c r="O2203" t="str">
        <f t="shared" si="1057"/>
        <v/>
      </c>
      <c r="P2203" t="str">
        <f t="shared" si="1058"/>
        <v/>
      </c>
      <c r="Q2203" t="str">
        <f t="shared" si="1059"/>
        <v>Object</v>
      </c>
      <c r="R2203" t="str">
        <f t="shared" si="1060"/>
        <v/>
      </c>
      <c r="S2203" t="str">
        <f t="shared" si="1061"/>
        <v/>
      </c>
      <c r="T2203" t="str">
        <f t="shared" si="1062"/>
        <v/>
      </c>
      <c r="U2203" t="str">
        <f t="shared" si="1063"/>
        <v/>
      </c>
      <c r="V2203" t="str">
        <f t="shared" si="1064"/>
        <v/>
      </c>
      <c r="W2203" t="str">
        <f>IF($A2203="Implicit","",COUNTIFS($C$8:C2203,C2203,$A$8:A2203,"Explicit"))</f>
        <v/>
      </c>
      <c r="X2203" t="str">
        <f t="shared" si="1065"/>
        <v/>
      </c>
      <c r="Y2203" t="str">
        <f t="shared" si="1066"/>
        <v/>
      </c>
      <c r="Z2203" t="str">
        <f t="shared" si="1067"/>
        <v/>
      </c>
      <c r="AA2203" t="str">
        <f t="shared" si="1068"/>
        <v/>
      </c>
      <c r="AB2203" t="str">
        <f t="shared" si="1069"/>
        <v/>
      </c>
      <c r="AC2203" t="str">
        <f t="shared" si="1070"/>
        <v/>
      </c>
      <c r="AD2203" t="str">
        <f t="shared" si="1071"/>
        <v/>
      </c>
      <c r="AE2203" t="str">
        <f t="shared" si="1072"/>
        <v/>
      </c>
      <c r="AF2203" t="str">
        <f t="shared" si="1073"/>
        <v/>
      </c>
      <c r="AG2203" t="str">
        <f t="shared" si="1074"/>
        <v>"Activity.TransportMovement"</v>
      </c>
      <c r="AH2203" t="str">
        <f t="shared" si="1075"/>
        <v>"servedServices"</v>
      </c>
      <c r="AI2203" t="str">
        <f t="shared" si="1076"/>
        <v>".HandlingService"</v>
      </c>
      <c r="AJ2203" t="str">
        <f t="shared" si="1077"/>
        <v>""</v>
      </c>
      <c r="AK2203" t="str">
        <f t="shared" si="1078"/>
        <v>"hasMany"</v>
      </c>
      <c r="AL2203" t="str">
        <f t="shared" si="1079"/>
        <v>"Activity.TransportMovement","servedServices",".HandlingService","","hasMany"</v>
      </c>
      <c r="AN2203">
        <f>COUNTIF(View_conceptual!G:G,L2203)</f>
        <v>1</v>
      </c>
      <c r="AO2203">
        <f>COUNTIF(View_conceptual!H:H,L2203)+COUNTIF(View_conceptual!I:I,N2203)</f>
        <v>1</v>
      </c>
      <c r="AQ2203" t="str">
        <f t="shared" si="1080"/>
        <v/>
      </c>
      <c r="AR2203" t="str">
        <f t="shared" si="1081"/>
        <v/>
      </c>
      <c r="AT2203">
        <f>COUNTIF(View_full!G:G,L2203)</f>
        <v>1</v>
      </c>
      <c r="AU2203">
        <f>COUNTIF(View_full!H:H,L2203)+COUNTIF(View_full!I:I,N2203)</f>
        <v>1</v>
      </c>
      <c r="AV2203">
        <f>COUNTIFS(Property_Manual!$A$2:$A$1206,Raw!L2203,Property_Manual!$B$2:$B$1206,Raw!M2203,Property_Manual!$C$2:$C$1206,Raw!N2203,Property_Manual!$D$2:$D$1206,Raw!O2203,Property_Manual!$F$2:$F$1206,"x")</f>
        <v>0</v>
      </c>
      <c r="AW2203" t="str">
        <f t="shared" si="1082"/>
        <v/>
      </c>
      <c r="AX2203" t="str">
        <f t="shared" si="1083"/>
        <v/>
      </c>
      <c r="AY2203" t="str">
        <f t="shared" si="1084"/>
        <v/>
      </c>
    </row>
    <row r="2204" spans="1:51" x14ac:dyDescent="0.2">
      <c r="A2204" t="s">
        <v>1254</v>
      </c>
      <c r="B2204" t="s">
        <v>20</v>
      </c>
      <c r="C2204" t="s">
        <v>1139</v>
      </c>
      <c r="D2204" t="s">
        <v>823</v>
      </c>
      <c r="E2204" t="s">
        <v>1210</v>
      </c>
      <c r="F2204" t="s">
        <v>772</v>
      </c>
      <c r="G2204">
        <v>1</v>
      </c>
      <c r="H2204" t="s">
        <v>448</v>
      </c>
      <c r="I2204" t="s">
        <v>1140</v>
      </c>
      <c r="L2204" t="str">
        <f t="shared" si="1054"/>
        <v>ULD</v>
      </c>
      <c r="M2204" t="str">
        <f t="shared" si="1055"/>
        <v>inUnitComposition</v>
      </c>
      <c r="N2204" t="str">
        <f t="shared" si="1056"/>
        <v>UnitComposition</v>
      </c>
      <c r="O2204" t="str">
        <f t="shared" si="1057"/>
        <v>loadingUnit</v>
      </c>
      <c r="P2204" t="str">
        <f t="shared" si="1058"/>
        <v/>
      </c>
      <c r="Q2204" t="str">
        <f t="shared" si="1059"/>
        <v>Object</v>
      </c>
      <c r="R2204" t="str">
        <f t="shared" si="1060"/>
        <v>"Core"</v>
      </c>
      <c r="S2204" t="str">
        <f t="shared" si="1061"/>
        <v>"ULD"</v>
      </c>
      <c r="T2204" t="str">
        <f t="shared" si="1062"/>
        <v>"inUnitComposition"</v>
      </c>
      <c r="U2204" t="str">
        <f t="shared" si="1063"/>
        <v>"Activity"</v>
      </c>
      <c r="V2204" t="str">
        <f t="shared" si="1064"/>
        <v>"UnitComposition"</v>
      </c>
      <c r="W2204">
        <f>IF($A2204="Implicit","",COUNTIFS($C$8:C2204,C2204,$A$8:A2204,"Explicit"))</f>
        <v>1</v>
      </c>
      <c r="X2204" t="str">
        <f t="shared" si="1065"/>
        <v>"Unit Load Device details"</v>
      </c>
      <c r="Y2204" t="str">
        <f t="shared" si="1066"/>
        <v>""</v>
      </c>
      <c r="Z2204" t="str">
        <f t="shared" si="1067"/>
        <v>"false"</v>
      </c>
      <c r="AA2204" t="str">
        <f t="shared" si="1068"/>
        <v>"false"</v>
      </c>
      <c r="AB2204" t="str">
        <f t="shared" si="1069"/>
        <v>""</v>
      </c>
      <c r="AC2204" t="str">
        <f t="shared" si="1070"/>
        <v>"https://onerecord.iata.org/ns/cargo#ULD"</v>
      </c>
      <c r="AD2204" t="str">
        <f t="shared" si="1071"/>
        <v>"https://onerecord.iata.org/ns/cargo#inUnitComposition"</v>
      </c>
      <c r="AE2204" t="str">
        <f t="shared" si="1072"/>
        <v>"https://onerecord.iata.org/ns/cargo#UnitComposition"</v>
      </c>
      <c r="AF2204" t="str">
        <f t="shared" si="1073"/>
        <v>"Core","ULD","inUnitComposition","Activity","UnitComposition",1,"Unit Load Device details","","false","false","","https://onerecord.iata.org/ns/cargo#ULD","https://onerecord.iata.org/ns/cargo#inUnitComposition","https://onerecord.iata.org/ns/cargo#UnitComposition"</v>
      </c>
      <c r="AG2204" t="str">
        <f t="shared" si="1074"/>
        <v>"Core.ULD"</v>
      </c>
      <c r="AH2204" t="str">
        <f t="shared" si="1075"/>
        <v>"inUnitComposition"</v>
      </c>
      <c r="AI2204" t="str">
        <f t="shared" si="1076"/>
        <v>"Activity.UnitComposition"</v>
      </c>
      <c r="AJ2204" t="str">
        <f t="shared" si="1077"/>
        <v>"loadingUnit"</v>
      </c>
      <c r="AK2204" t="str">
        <f t="shared" si="1078"/>
        <v>"hasOne"</v>
      </c>
      <c r="AL2204" t="str">
        <f t="shared" si="1079"/>
        <v>"Core.ULD","inUnitComposition","Activity.UnitComposition","loadingUnit","hasOne"</v>
      </c>
      <c r="AN2204">
        <f>COUNTIF(View_conceptual!G:G,L2204)</f>
        <v>1</v>
      </c>
      <c r="AO2204">
        <f>COUNTIF(View_conceptual!H:H,L2204)+COUNTIF(View_conceptual!I:I,N2204)</f>
        <v>2</v>
      </c>
      <c r="AQ2204" t="str">
        <f t="shared" si="1080"/>
        <v>"Core","ULD","inUnitComposition","Activity","UnitComposition",1,"Unit Load Device details","","false","false","","https://onerecord.iata.org/ns/cargo#ULD","https://onerecord.iata.org/ns/cargo#inUnitComposition","https://onerecord.iata.org/ns/cargo#UnitComposition"</v>
      </c>
      <c r="AR2204" t="str">
        <f t="shared" si="1081"/>
        <v>"Core.ULD","inUnitComposition","Activity.UnitComposition","loadingUnit","hasOne"</v>
      </c>
      <c r="AT2204">
        <f>COUNTIF(View_full!G:G,L2204)</f>
        <v>1</v>
      </c>
      <c r="AU2204">
        <f>COUNTIF(View_full!H:H,L2204)+COUNTIF(View_full!I:I,N2204)</f>
        <v>2</v>
      </c>
      <c r="AV2204">
        <f>COUNTIFS(Property_Manual!$A$2:$A$1206,Raw!L2204,Property_Manual!$B$2:$B$1206,Raw!M2204,Property_Manual!$C$2:$C$1206,Raw!N2204,Property_Manual!$D$2:$D$1206,Raw!O2204,Property_Manual!$F$2:$F$1206,"x")</f>
        <v>1</v>
      </c>
      <c r="AW2204" t="str">
        <f t="shared" si="1082"/>
        <v>"Core","ULD","inUnitComposition","Activity","UnitComposition",1,"Unit Load Device details","","false","false","","https://onerecord.iata.org/ns/cargo#ULD","https://onerecord.iata.org/ns/cargo#inUnitComposition","https://onerecord.iata.org/ns/cargo#UnitComposition"</v>
      </c>
      <c r="AX2204" t="str">
        <f t="shared" si="1083"/>
        <v>"Core.ULD","inUnitComposition","Activity.UnitComposition","loadingUnit","hasOne"</v>
      </c>
      <c r="AY2204" t="str">
        <f t="shared" si="1084"/>
        <v>"Core.ULD","inUnitComposition","Activity.UnitComposition","loadingUnit","hasOne"</v>
      </c>
    </row>
    <row r="2205" spans="1:51" x14ac:dyDescent="0.2">
      <c r="A2205" t="s">
        <v>1255</v>
      </c>
      <c r="B2205" t="s">
        <v>20</v>
      </c>
      <c r="C2205" t="s">
        <v>1139</v>
      </c>
      <c r="D2205" t="s">
        <v>823</v>
      </c>
      <c r="E2205" t="s">
        <v>1210</v>
      </c>
      <c r="F2205" t="s">
        <v>772</v>
      </c>
      <c r="G2205">
        <v>1</v>
      </c>
      <c r="H2205" t="s">
        <v>448</v>
      </c>
      <c r="I2205" t="s">
        <v>1140</v>
      </c>
      <c r="L2205" t="str">
        <f t="shared" si="1054"/>
        <v>ULD</v>
      </c>
      <c r="M2205" t="str">
        <f t="shared" si="1055"/>
        <v>inUnitComposition</v>
      </c>
      <c r="N2205" t="str">
        <f t="shared" si="1056"/>
        <v>UnitComposition</v>
      </c>
      <c r="O2205" t="str">
        <f t="shared" si="1057"/>
        <v>loadingUnit</v>
      </c>
      <c r="P2205" t="str">
        <f t="shared" si="1058"/>
        <v/>
      </c>
      <c r="Q2205" t="str">
        <f t="shared" si="1059"/>
        <v>Object</v>
      </c>
      <c r="R2205" t="str">
        <f t="shared" si="1060"/>
        <v/>
      </c>
      <c r="S2205" t="str">
        <f t="shared" si="1061"/>
        <v/>
      </c>
      <c r="T2205" t="str">
        <f t="shared" si="1062"/>
        <v/>
      </c>
      <c r="U2205" t="str">
        <f t="shared" si="1063"/>
        <v/>
      </c>
      <c r="V2205" t="str">
        <f t="shared" si="1064"/>
        <v/>
      </c>
      <c r="W2205" t="str">
        <f>IF($A2205="Implicit","",COUNTIFS($C$8:C2205,C2205,$A$8:A2205,"Explicit"))</f>
        <v/>
      </c>
      <c r="X2205" t="str">
        <f t="shared" si="1065"/>
        <v/>
      </c>
      <c r="Y2205" t="str">
        <f t="shared" si="1066"/>
        <v/>
      </c>
      <c r="Z2205" t="str">
        <f t="shared" si="1067"/>
        <v/>
      </c>
      <c r="AA2205" t="str">
        <f t="shared" si="1068"/>
        <v/>
      </c>
      <c r="AB2205" t="str">
        <f t="shared" si="1069"/>
        <v/>
      </c>
      <c r="AC2205" t="str">
        <f t="shared" si="1070"/>
        <v/>
      </c>
      <c r="AD2205" t="str">
        <f t="shared" si="1071"/>
        <v/>
      </c>
      <c r="AE2205" t="str">
        <f t="shared" si="1072"/>
        <v/>
      </c>
      <c r="AF2205" t="str">
        <f t="shared" si="1073"/>
        <v/>
      </c>
      <c r="AG2205" t="str">
        <f t="shared" si="1074"/>
        <v>"Core.ULD"</v>
      </c>
      <c r="AH2205" t="str">
        <f t="shared" si="1075"/>
        <v>"inUnitComposition"</v>
      </c>
      <c r="AI2205" t="str">
        <f t="shared" si="1076"/>
        <v>"Activity.UnitComposition"</v>
      </c>
      <c r="AJ2205" t="str">
        <f t="shared" si="1077"/>
        <v>"loadingUnit"</v>
      </c>
      <c r="AK2205" t="str">
        <f t="shared" si="1078"/>
        <v>"hasOne"</v>
      </c>
      <c r="AL2205" t="str">
        <f t="shared" si="1079"/>
        <v>"Core.ULD","inUnitComposition","Activity.UnitComposition","loadingUnit","hasOne"</v>
      </c>
      <c r="AN2205">
        <f>COUNTIF(View_conceptual!G:G,L2205)</f>
        <v>1</v>
      </c>
      <c r="AO2205">
        <f>COUNTIF(View_conceptual!H:H,L2205)+COUNTIF(View_conceptual!I:I,N2205)</f>
        <v>2</v>
      </c>
      <c r="AQ2205" t="str">
        <f t="shared" si="1080"/>
        <v/>
      </c>
      <c r="AR2205" t="str">
        <f t="shared" si="1081"/>
        <v>"Core.ULD","inUnitComposition","Activity.UnitComposition","loadingUnit","hasOne"</v>
      </c>
      <c r="AT2205">
        <f>COUNTIF(View_full!G:G,L2205)</f>
        <v>1</v>
      </c>
      <c r="AU2205">
        <f>COUNTIF(View_full!H:H,L2205)+COUNTIF(View_full!I:I,N2205)</f>
        <v>2</v>
      </c>
      <c r="AV2205">
        <f>COUNTIFS(Property_Manual!$A$2:$A$1206,Raw!L2205,Property_Manual!$B$2:$B$1206,Raw!M2205,Property_Manual!$C$2:$C$1206,Raw!N2205,Property_Manual!$D$2:$D$1206,Raw!O2205,Property_Manual!$F$2:$F$1206,"x")</f>
        <v>1</v>
      </c>
      <c r="AW2205" t="str">
        <f t="shared" si="1082"/>
        <v/>
      </c>
      <c r="AX2205" t="str">
        <f t="shared" si="1083"/>
        <v>"Core.ULD","inUnitComposition","Activity.UnitComposition","loadingUnit","hasOne"</v>
      </c>
      <c r="AY2205" t="str">
        <f t="shared" si="1084"/>
        <v>"Core.ULD","inUnitComposition","Activity.UnitComposition","loadingUnit","hasOne"</v>
      </c>
    </row>
    <row r="2206" spans="1:51" x14ac:dyDescent="0.2">
      <c r="A2206" t="s">
        <v>1254</v>
      </c>
      <c r="B2206" t="s">
        <v>20</v>
      </c>
      <c r="C2206" t="s">
        <v>1139</v>
      </c>
      <c r="D2206" t="s">
        <v>825</v>
      </c>
      <c r="E2206" t="s">
        <v>49</v>
      </c>
      <c r="F2206" t="s">
        <v>86</v>
      </c>
      <c r="G2206">
        <v>1</v>
      </c>
      <c r="I2206" t="s">
        <v>1140</v>
      </c>
      <c r="J2206" t="s">
        <v>826</v>
      </c>
      <c r="L2206" t="str">
        <f t="shared" si="1054"/>
        <v>ULD</v>
      </c>
      <c r="M2206" t="str">
        <f t="shared" si="1055"/>
        <v>tareWeight</v>
      </c>
      <c r="N2206" t="str">
        <f t="shared" si="1056"/>
        <v>Value</v>
      </c>
      <c r="O2206" t="str">
        <f t="shared" si="1057"/>
        <v/>
      </c>
      <c r="P2206" t="str">
        <f t="shared" si="1058"/>
        <v/>
      </c>
      <c r="Q2206" t="str">
        <f t="shared" si="1059"/>
        <v>Object</v>
      </c>
      <c r="R2206" t="str">
        <f t="shared" si="1060"/>
        <v>"Core"</v>
      </c>
      <c r="S2206" t="str">
        <f t="shared" si="1061"/>
        <v>"ULD"</v>
      </c>
      <c r="T2206" t="str">
        <f t="shared" si="1062"/>
        <v>"tareWeight"</v>
      </c>
      <c r="U2206" t="str">
        <f t="shared" si="1063"/>
        <v>"Embedded"</v>
      </c>
      <c r="V2206" t="str">
        <f t="shared" si="1064"/>
        <v>"Value"</v>
      </c>
      <c r="W2206">
        <f>IF($A2206="Implicit","",COUNTIFS($C$8:C2206,C2206,$A$8:A2206,"Explicit"))</f>
        <v>2</v>
      </c>
      <c r="X2206" t="str">
        <f t="shared" si="1065"/>
        <v>"Unit Load Device details"</v>
      </c>
      <c r="Y2206" t="str">
        <f t="shared" si="1066"/>
        <v>"Tare weight of the empty ULD"</v>
      </c>
      <c r="Z2206" t="str">
        <f t="shared" si="1067"/>
        <v>"false"</v>
      </c>
      <c r="AA2206" t="str">
        <f t="shared" si="1068"/>
        <v>"false"</v>
      </c>
      <c r="AB2206" t="str">
        <f t="shared" si="1069"/>
        <v>""</v>
      </c>
      <c r="AC2206" t="str">
        <f t="shared" si="1070"/>
        <v>"https://onerecord.iata.org/ns/cargo#ULD"</v>
      </c>
      <c r="AD2206" t="str">
        <f t="shared" si="1071"/>
        <v>"https://onerecord.iata.org/ns/cargo#tareWeight"</v>
      </c>
      <c r="AE2206" t="str">
        <f t="shared" si="1072"/>
        <v>"https://onerecord.iata.org/ns/cargo#Value"</v>
      </c>
      <c r="AF2206" t="str">
        <f t="shared" si="1073"/>
        <v>"Core","ULD","tareWeight","Embedded","Value",2,"Unit Load Device details","Tare weight of the empty ULD","false","false","","https://onerecord.iata.org/ns/cargo#ULD","https://onerecord.iata.org/ns/cargo#tareWeight","https://onerecord.iata.org/ns/cargo#Value"</v>
      </c>
      <c r="AG2206" t="str">
        <f t="shared" si="1074"/>
        <v>"Core.ULD"</v>
      </c>
      <c r="AH2206" t="str">
        <f t="shared" si="1075"/>
        <v>"tareWeight"</v>
      </c>
      <c r="AI2206" t="str">
        <f t="shared" si="1076"/>
        <v>"Embedded.Value"</v>
      </c>
      <c r="AJ2206" t="str">
        <f t="shared" si="1077"/>
        <v>""</v>
      </c>
      <c r="AK2206" t="str">
        <f t="shared" si="1078"/>
        <v>"hasOne"</v>
      </c>
      <c r="AL2206" t="str">
        <f t="shared" si="1079"/>
        <v>"Core.ULD","tareWeight","Embedded.Value","","hasOne"</v>
      </c>
      <c r="AN2206">
        <f>COUNTIF(View_conceptual!G:G,L2206)</f>
        <v>1</v>
      </c>
      <c r="AO2206">
        <f>COUNTIF(View_conceptual!H:H,L2206)+COUNTIF(View_conceptual!I:I,N2206)</f>
        <v>1</v>
      </c>
      <c r="AQ2206" t="str">
        <f t="shared" si="1080"/>
        <v>"Core","ULD","tareWeight","Embedded","Value",2,"Unit Load Device details","Tare weight of the empty ULD","false","false","","https://onerecord.iata.org/ns/cargo#ULD","https://onerecord.iata.org/ns/cargo#tareWeight","https://onerecord.iata.org/ns/cargo#Value"</v>
      </c>
      <c r="AR2206" t="str">
        <f t="shared" si="1081"/>
        <v/>
      </c>
      <c r="AT2206">
        <f>COUNTIF(View_full!G:G,L2206)</f>
        <v>1</v>
      </c>
      <c r="AU2206">
        <f>COUNTIF(View_full!H:H,L2206)+COUNTIF(View_full!I:I,N2206)</f>
        <v>1</v>
      </c>
      <c r="AV2206">
        <f>COUNTIFS(Property_Manual!$A$2:$A$1206,Raw!L2206,Property_Manual!$B$2:$B$1206,Raw!M2206,Property_Manual!$C$2:$C$1206,Raw!N2206,Property_Manual!$D$2:$D$1206,Raw!O2206,Property_Manual!$F$2:$F$1206,"x")</f>
        <v>0</v>
      </c>
      <c r="AW2206" t="str">
        <f t="shared" si="1082"/>
        <v>"Core","ULD","tareWeight","Embedded","Value",2,"Unit Load Device details","Tare weight of the empty ULD","false","false","","https://onerecord.iata.org/ns/cargo#ULD","https://onerecord.iata.org/ns/cargo#tareWeight","https://onerecord.iata.org/ns/cargo#Value"</v>
      </c>
      <c r="AX2206" t="str">
        <f t="shared" si="1083"/>
        <v/>
      </c>
      <c r="AY2206" t="str">
        <f t="shared" si="1084"/>
        <v/>
      </c>
    </row>
    <row r="2207" spans="1:51" x14ac:dyDescent="0.2">
      <c r="A2207" t="s">
        <v>1254</v>
      </c>
      <c r="B2207" t="s">
        <v>20</v>
      </c>
      <c r="C2207" t="s">
        <v>1139</v>
      </c>
      <c r="D2207" t="s">
        <v>38</v>
      </c>
      <c r="E2207" t="s">
        <v>1209</v>
      </c>
      <c r="F2207" t="s">
        <v>23</v>
      </c>
      <c r="H2207" t="s">
        <v>415</v>
      </c>
      <c r="I2207" t="s">
        <v>1140</v>
      </c>
      <c r="J2207" t="s">
        <v>39</v>
      </c>
      <c r="L2207" t="str">
        <f t="shared" si="1054"/>
        <v>ULD</v>
      </c>
      <c r="M2207" t="str">
        <f t="shared" si="1055"/>
        <v>checks</v>
      </c>
      <c r="N2207" t="str">
        <f t="shared" si="1056"/>
        <v>Check</v>
      </c>
      <c r="O2207" t="str">
        <f t="shared" si="1057"/>
        <v>checkedObject</v>
      </c>
      <c r="P2207" t="str">
        <f t="shared" si="1058"/>
        <v/>
      </c>
      <c r="Q2207" t="str">
        <f t="shared" si="1059"/>
        <v>Object</v>
      </c>
      <c r="R2207" t="str">
        <f t="shared" si="1060"/>
        <v>"Core"</v>
      </c>
      <c r="S2207" t="str">
        <f t="shared" si="1061"/>
        <v>"ULD"</v>
      </c>
      <c r="T2207" t="str">
        <f t="shared" si="1062"/>
        <v>"checks"</v>
      </c>
      <c r="U2207" t="str">
        <f t="shared" si="1063"/>
        <v>"Action"</v>
      </c>
      <c r="V2207" t="str">
        <f t="shared" si="1064"/>
        <v>"Check"</v>
      </c>
      <c r="W2207">
        <f>IF($A2207="Implicit","",COUNTIFS($C$8:C2207,C2207,$A$8:A2207,"Explicit"))</f>
        <v>3</v>
      </c>
      <c r="X2207" t="str">
        <f t="shared" si="1065"/>
        <v>"Unit Load Device details"</v>
      </c>
      <c r="Y2207" t="str">
        <f t="shared" si="1066"/>
        <v>"References to the CheckActions performed on the object"</v>
      </c>
      <c r="Z2207" t="str">
        <f t="shared" si="1067"/>
        <v>"true"</v>
      </c>
      <c r="AA2207" t="str">
        <f t="shared" si="1068"/>
        <v>"false"</v>
      </c>
      <c r="AB2207" t="str">
        <f t="shared" si="1069"/>
        <v>""</v>
      </c>
      <c r="AC2207" t="str">
        <f t="shared" si="1070"/>
        <v>"https://onerecord.iata.org/ns/cargo#ULD"</v>
      </c>
      <c r="AD2207" t="str">
        <f t="shared" si="1071"/>
        <v>"https://onerecord.iata.org/ns/cargo#checks"</v>
      </c>
      <c r="AE2207" t="str">
        <f t="shared" si="1072"/>
        <v>"https://onerecord.iata.org/ns/cargo#Check"</v>
      </c>
      <c r="AF2207" t="str">
        <f t="shared" si="1073"/>
        <v>"Core","ULD","checks","Action","Check",3,"Unit Load Device details","References to the CheckActions performed on the object","true","false","","https://onerecord.iata.org/ns/cargo#ULD","https://onerecord.iata.org/ns/cargo#checks","https://onerecord.iata.org/ns/cargo#Check"</v>
      </c>
      <c r="AG2207" t="str">
        <f t="shared" si="1074"/>
        <v>"Core.ULD"</v>
      </c>
      <c r="AH2207" t="str">
        <f t="shared" si="1075"/>
        <v>"checks"</v>
      </c>
      <c r="AI2207" t="str">
        <f t="shared" si="1076"/>
        <v>"Action.Check"</v>
      </c>
      <c r="AJ2207" t="str">
        <f t="shared" si="1077"/>
        <v>"checkedObject"</v>
      </c>
      <c r="AK2207" t="str">
        <f t="shared" si="1078"/>
        <v>"hasMany"</v>
      </c>
      <c r="AL2207" t="str">
        <f t="shared" si="1079"/>
        <v>"Core.ULD","checks","Action.Check","checkedObject","hasMany"</v>
      </c>
      <c r="AN2207">
        <f>COUNTIF(View_conceptual!G:G,L2207)</f>
        <v>1</v>
      </c>
      <c r="AO2207">
        <f>COUNTIF(View_conceptual!H:H,L2207)+COUNTIF(View_conceptual!I:I,N2207)</f>
        <v>1</v>
      </c>
      <c r="AQ2207" t="str">
        <f t="shared" si="1080"/>
        <v>"Core","ULD","checks","Action","Check",3,"Unit Load Device details","References to the CheckActions performed on the object","true","false","","https://onerecord.iata.org/ns/cargo#ULD","https://onerecord.iata.org/ns/cargo#checks","https://onerecord.iata.org/ns/cargo#Check"</v>
      </c>
      <c r="AR2207" t="str">
        <f t="shared" si="1081"/>
        <v/>
      </c>
      <c r="AT2207">
        <f>COUNTIF(View_full!G:G,L2207)</f>
        <v>1</v>
      </c>
      <c r="AU2207">
        <f>COUNTIF(View_full!H:H,L2207)+COUNTIF(View_full!I:I,N2207)</f>
        <v>1</v>
      </c>
      <c r="AV2207">
        <f>COUNTIFS(Property_Manual!$A$2:$A$1206,Raw!L2207,Property_Manual!$B$2:$B$1206,Raw!M2207,Property_Manual!$C$2:$C$1206,Raw!N2207,Property_Manual!$D$2:$D$1206,Raw!O2207,Property_Manual!$F$2:$F$1206,"x")</f>
        <v>0</v>
      </c>
      <c r="AW2207" t="str">
        <f t="shared" si="1082"/>
        <v>"Core","ULD","checks","Action","Check",3,"Unit Load Device details","References to the CheckActions performed on the object","true","false","","https://onerecord.iata.org/ns/cargo#ULD","https://onerecord.iata.org/ns/cargo#checks","https://onerecord.iata.org/ns/cargo#Check"</v>
      </c>
      <c r="AX2207" t="str">
        <f t="shared" si="1083"/>
        <v/>
      </c>
      <c r="AY2207" t="str">
        <f t="shared" si="1084"/>
        <v/>
      </c>
    </row>
    <row r="2208" spans="1:51" x14ac:dyDescent="0.2">
      <c r="A2208" t="s">
        <v>1254</v>
      </c>
      <c r="B2208" t="s">
        <v>20</v>
      </c>
      <c r="C2208" t="s">
        <v>1139</v>
      </c>
      <c r="D2208" t="s">
        <v>43</v>
      </c>
      <c r="E2208" t="s">
        <v>1198</v>
      </c>
      <c r="F2208" t="s">
        <v>44</v>
      </c>
      <c r="H2208" t="s">
        <v>654</v>
      </c>
      <c r="I2208" t="s">
        <v>1140</v>
      </c>
      <c r="J2208" t="s">
        <v>45</v>
      </c>
      <c r="L2208" t="str">
        <f t="shared" si="1054"/>
        <v>ULD</v>
      </c>
      <c r="M2208" t="str">
        <f t="shared" si="1055"/>
        <v>externalReferences</v>
      </c>
      <c r="N2208" t="str">
        <f t="shared" si="1056"/>
        <v>ExternalReference</v>
      </c>
      <c r="O2208" t="str">
        <f t="shared" si="1057"/>
        <v>referenceForObjects</v>
      </c>
      <c r="P2208" t="str">
        <f t="shared" si="1058"/>
        <v/>
      </c>
      <c r="Q2208" t="str">
        <f t="shared" si="1059"/>
        <v>Object</v>
      </c>
      <c r="R2208" t="str">
        <f t="shared" si="1060"/>
        <v>"Core"</v>
      </c>
      <c r="S2208" t="str">
        <f t="shared" si="1061"/>
        <v>"ULD"</v>
      </c>
      <c r="T2208" t="str">
        <f t="shared" si="1062"/>
        <v>"externalReferences"</v>
      </c>
      <c r="U2208" t="str">
        <f t="shared" si="1063"/>
        <v>"Common"</v>
      </c>
      <c r="V2208" t="str">
        <f t="shared" si="1064"/>
        <v>"ExternalReference"</v>
      </c>
      <c r="W2208">
        <f>IF($A2208="Implicit","",COUNTIFS($C$8:C2208,C2208,$A$8:A2208,"Explicit"))</f>
        <v>4</v>
      </c>
      <c r="X2208" t="str">
        <f t="shared" si="1065"/>
        <v>"Unit Load Device details"</v>
      </c>
      <c r="Y2208" t="str">
        <f t="shared" si="1066"/>
        <v>"References to all associated ExternalReferences"</v>
      </c>
      <c r="Z2208" t="str">
        <f t="shared" si="1067"/>
        <v>"true"</v>
      </c>
      <c r="AA2208" t="str">
        <f t="shared" si="1068"/>
        <v>"false"</v>
      </c>
      <c r="AB2208" t="str">
        <f t="shared" si="1069"/>
        <v>""</v>
      </c>
      <c r="AC2208" t="str">
        <f t="shared" si="1070"/>
        <v>"https://onerecord.iata.org/ns/cargo#ULD"</v>
      </c>
      <c r="AD2208" t="str">
        <f t="shared" si="1071"/>
        <v>"https://onerecord.iata.org/ns/cargo#externalReferences"</v>
      </c>
      <c r="AE2208" t="str">
        <f t="shared" si="1072"/>
        <v>"https://onerecord.iata.org/ns/cargo#ExternalReference"</v>
      </c>
      <c r="AF2208" t="str">
        <f t="shared" si="1073"/>
        <v>"Core","ULD","externalReferences","Common","ExternalReference",4,"Unit Load Device details","References to all associated ExternalReferences","true","false","","https://onerecord.iata.org/ns/cargo#ULD","https://onerecord.iata.org/ns/cargo#externalReferences","https://onerecord.iata.org/ns/cargo#ExternalReference"</v>
      </c>
      <c r="AG2208" t="str">
        <f t="shared" si="1074"/>
        <v>"Core.ULD"</v>
      </c>
      <c r="AH2208" t="str">
        <f t="shared" si="1075"/>
        <v>"externalReferences"</v>
      </c>
      <c r="AI2208" t="str">
        <f t="shared" si="1076"/>
        <v>"Common.ExternalReference"</v>
      </c>
      <c r="AJ2208" t="str">
        <f t="shared" si="1077"/>
        <v>"referenceForObjects"</v>
      </c>
      <c r="AK2208" t="str">
        <f t="shared" si="1078"/>
        <v>"hasMany"</v>
      </c>
      <c r="AL2208" t="str">
        <f t="shared" si="1079"/>
        <v>"Core.ULD","externalReferences","Common.ExternalReference","referenceForObjects","hasMany"</v>
      </c>
      <c r="AN2208">
        <f>COUNTIF(View_conceptual!G:G,L2208)</f>
        <v>1</v>
      </c>
      <c r="AO2208">
        <f>COUNTIF(View_conceptual!H:H,L2208)+COUNTIF(View_conceptual!I:I,N2208)</f>
        <v>1</v>
      </c>
      <c r="AQ2208" t="str">
        <f t="shared" si="1080"/>
        <v>"Core","ULD","externalReferences","Common","ExternalReference",4,"Unit Load Device details","References to all associated ExternalReferences","true","false","","https://onerecord.iata.org/ns/cargo#ULD","https://onerecord.iata.org/ns/cargo#externalReferences","https://onerecord.iata.org/ns/cargo#ExternalReference"</v>
      </c>
      <c r="AR2208" t="str">
        <f t="shared" si="1081"/>
        <v/>
      </c>
      <c r="AT2208">
        <f>COUNTIF(View_full!G:G,L2208)</f>
        <v>1</v>
      </c>
      <c r="AU2208">
        <f>COUNTIF(View_full!H:H,L2208)+COUNTIF(View_full!I:I,N2208)</f>
        <v>1</v>
      </c>
      <c r="AV2208">
        <f>COUNTIFS(Property_Manual!$A$2:$A$1206,Raw!L2208,Property_Manual!$B$2:$B$1206,Raw!M2208,Property_Manual!$C$2:$C$1206,Raw!N2208,Property_Manual!$D$2:$D$1206,Raw!O2208,Property_Manual!$F$2:$F$1206,"x")</f>
        <v>0</v>
      </c>
      <c r="AW2208" t="str">
        <f t="shared" si="1082"/>
        <v>"Core","ULD","externalReferences","Common","ExternalReference",4,"Unit Load Device details","References to all associated ExternalReferences","true","false","","https://onerecord.iata.org/ns/cargo#ULD","https://onerecord.iata.org/ns/cargo#externalReferences","https://onerecord.iata.org/ns/cargo#ExternalReference"</v>
      </c>
      <c r="AX2208" t="str">
        <f t="shared" si="1083"/>
        <v/>
      </c>
      <c r="AY2208" t="str">
        <f t="shared" si="1084"/>
        <v/>
      </c>
    </row>
    <row r="2209" spans="1:51" x14ac:dyDescent="0.2">
      <c r="A2209" t="s">
        <v>1254</v>
      </c>
      <c r="B2209" t="s">
        <v>20</v>
      </c>
      <c r="C2209" t="s">
        <v>1139</v>
      </c>
      <c r="D2209" t="s">
        <v>111</v>
      </c>
      <c r="E2209" t="s">
        <v>1198</v>
      </c>
      <c r="F2209" t="s">
        <v>112</v>
      </c>
      <c r="H2209" t="s">
        <v>222</v>
      </c>
      <c r="I2209" t="s">
        <v>1140</v>
      </c>
      <c r="J2209" t="s">
        <v>113</v>
      </c>
      <c r="L2209" t="str">
        <f t="shared" si="1054"/>
        <v>ULD</v>
      </c>
      <c r="M2209" t="str">
        <f t="shared" si="1055"/>
        <v>attachedIotDevices</v>
      </c>
      <c r="N2209" t="str">
        <f t="shared" si="1056"/>
        <v>IotDevice</v>
      </c>
      <c r="O2209" t="str">
        <f t="shared" si="1057"/>
        <v>attachedToObject</v>
      </c>
      <c r="P2209" t="str">
        <f t="shared" si="1058"/>
        <v/>
      </c>
      <c r="Q2209" t="str">
        <f t="shared" si="1059"/>
        <v>Object</v>
      </c>
      <c r="R2209" t="str">
        <f t="shared" si="1060"/>
        <v>"Core"</v>
      </c>
      <c r="S2209" t="str">
        <f t="shared" si="1061"/>
        <v>"ULD"</v>
      </c>
      <c r="T2209" t="str">
        <f t="shared" si="1062"/>
        <v>"attachedIotDevices"</v>
      </c>
      <c r="U2209" t="str">
        <f t="shared" si="1063"/>
        <v>"Common"</v>
      </c>
      <c r="V2209" t="str">
        <f t="shared" si="1064"/>
        <v>"IotDevice"</v>
      </c>
      <c r="W2209">
        <f>IF($A2209="Implicit","",COUNTIFS($C$8:C2209,C2209,$A$8:A2209,"Explicit"))</f>
        <v>5</v>
      </c>
      <c r="X2209" t="str">
        <f t="shared" si="1065"/>
        <v>"Unit Load Device details"</v>
      </c>
      <c r="Y2209" t="str">
        <f t="shared" si="1066"/>
        <v>"References to all connected IotDevices"</v>
      </c>
      <c r="Z2209" t="str">
        <f t="shared" si="1067"/>
        <v>"true"</v>
      </c>
      <c r="AA2209" t="str">
        <f t="shared" si="1068"/>
        <v>"false"</v>
      </c>
      <c r="AB2209" t="str">
        <f t="shared" si="1069"/>
        <v>""</v>
      </c>
      <c r="AC2209" t="str">
        <f t="shared" si="1070"/>
        <v>"https://onerecord.iata.org/ns/cargo#ULD"</v>
      </c>
      <c r="AD2209" t="str">
        <f t="shared" si="1071"/>
        <v>"https://onerecord.iata.org/ns/cargo#attachedIotDevices"</v>
      </c>
      <c r="AE2209" t="str">
        <f t="shared" si="1072"/>
        <v>"https://onerecord.iata.org/ns/cargo#IotDevice"</v>
      </c>
      <c r="AF2209" t="str">
        <f t="shared" si="1073"/>
        <v>"Core","ULD","attachedIotDevices","Common","IotDevice",5,"Unit Load Device details","References to all connected IotDevices","true","false","","https://onerecord.iata.org/ns/cargo#ULD","https://onerecord.iata.org/ns/cargo#attachedIotDevices","https://onerecord.iata.org/ns/cargo#IotDevice"</v>
      </c>
      <c r="AG2209" t="str">
        <f t="shared" si="1074"/>
        <v>"Core.ULD"</v>
      </c>
      <c r="AH2209" t="str">
        <f t="shared" si="1075"/>
        <v>"attachedIotDevices"</v>
      </c>
      <c r="AI2209" t="str">
        <f t="shared" si="1076"/>
        <v>"Common.IotDevice"</v>
      </c>
      <c r="AJ2209" t="str">
        <f t="shared" si="1077"/>
        <v>"attachedToObject"</v>
      </c>
      <c r="AK2209" t="str">
        <f t="shared" si="1078"/>
        <v>"hasMany"</v>
      </c>
      <c r="AL2209" t="str">
        <f t="shared" si="1079"/>
        <v>"Core.ULD","attachedIotDevices","Common.IotDevice","attachedToObject","hasMany"</v>
      </c>
      <c r="AN2209">
        <f>COUNTIF(View_conceptual!G:G,L2209)</f>
        <v>1</v>
      </c>
      <c r="AO2209">
        <f>COUNTIF(View_conceptual!H:H,L2209)+COUNTIF(View_conceptual!I:I,N2209)</f>
        <v>1</v>
      </c>
      <c r="AQ2209" t="str">
        <f t="shared" si="1080"/>
        <v>"Core","ULD","attachedIotDevices","Common","IotDevice",5,"Unit Load Device details","References to all connected IotDevices","true","false","","https://onerecord.iata.org/ns/cargo#ULD","https://onerecord.iata.org/ns/cargo#attachedIotDevices","https://onerecord.iata.org/ns/cargo#IotDevice"</v>
      </c>
      <c r="AR2209" t="str">
        <f t="shared" si="1081"/>
        <v/>
      </c>
      <c r="AT2209">
        <f>COUNTIF(View_full!G:G,L2209)</f>
        <v>1</v>
      </c>
      <c r="AU2209">
        <f>COUNTIF(View_full!H:H,L2209)+COUNTIF(View_full!I:I,N2209)</f>
        <v>1</v>
      </c>
      <c r="AV2209">
        <f>COUNTIFS(Property_Manual!$A$2:$A$1206,Raw!L2209,Property_Manual!$B$2:$B$1206,Raw!M2209,Property_Manual!$C$2:$C$1206,Raw!N2209,Property_Manual!$D$2:$D$1206,Raw!O2209,Property_Manual!$F$2:$F$1206,"x")</f>
        <v>0</v>
      </c>
      <c r="AW2209" t="str">
        <f t="shared" si="1082"/>
        <v>"Core","ULD","attachedIotDevices","Common","IotDevice",5,"Unit Load Device details","References to all connected IotDevices","true","false","","https://onerecord.iata.org/ns/cargo#ULD","https://onerecord.iata.org/ns/cargo#attachedIotDevices","https://onerecord.iata.org/ns/cargo#IotDevice"</v>
      </c>
      <c r="AX2209" t="str">
        <f t="shared" si="1083"/>
        <v/>
      </c>
      <c r="AY2209" t="str">
        <f t="shared" si="1084"/>
        <v/>
      </c>
    </row>
    <row r="2210" spans="1:51" x14ac:dyDescent="0.2">
      <c r="A2210" t="s">
        <v>1254</v>
      </c>
      <c r="B2210" t="s">
        <v>20</v>
      </c>
      <c r="C2210" t="s">
        <v>1139</v>
      </c>
      <c r="D2210" t="s">
        <v>1141</v>
      </c>
      <c r="E2210" t="s">
        <v>1197</v>
      </c>
      <c r="F2210" t="s">
        <v>2245</v>
      </c>
      <c r="G2210">
        <v>1</v>
      </c>
      <c r="I2210" t="s">
        <v>1140</v>
      </c>
      <c r="J2210" t="s">
        <v>1142</v>
      </c>
      <c r="L2210" t="str">
        <f t="shared" si="1054"/>
        <v>ULD</v>
      </c>
      <c r="M2210" t="str">
        <f t="shared" si="1055"/>
        <v>demurrageCode</v>
      </c>
      <c r="N2210" t="str">
        <f t="shared" si="1056"/>
        <v>DemurrageCode</v>
      </c>
      <c r="O2210" t="str">
        <f t="shared" si="1057"/>
        <v/>
      </c>
      <c r="P2210" t="str">
        <f t="shared" si="1058"/>
        <v/>
      </c>
      <c r="Q2210" t="str">
        <f t="shared" si="1059"/>
        <v>Object</v>
      </c>
      <c r="R2210" t="str">
        <f t="shared" si="1060"/>
        <v>"Core"</v>
      </c>
      <c r="S2210" t="str">
        <f t="shared" si="1061"/>
        <v>"ULD"</v>
      </c>
      <c r="T2210" t="str">
        <f t="shared" si="1062"/>
        <v>"demurrageCode"</v>
      </c>
      <c r="U2210" t="str">
        <f t="shared" si="1063"/>
        <v>"CodeList"</v>
      </c>
      <c r="V2210" t="str">
        <f t="shared" si="1064"/>
        <v>"DemurrageCode"</v>
      </c>
      <c r="W2210">
        <f>IF($A2210="Implicit","",COUNTIFS($C$8:C2210,C2210,$A$8:A2210,"Explicit"))</f>
        <v>6</v>
      </c>
      <c r="X2210" t="str">
        <f t="shared" si="1065"/>
        <v>"Unit Load Device details"</v>
      </c>
      <c r="Y2210" t="str">
        <f t="shared" si="1066"/>
        <v>"Contains three designator of demurrage code; refer to RP 1654 (BCC; HHH; XXX; ZZZ)"</v>
      </c>
      <c r="Z2210" t="str">
        <f t="shared" si="1067"/>
        <v>"false"</v>
      </c>
      <c r="AA2210" t="str">
        <f t="shared" si="1068"/>
        <v>"true"</v>
      </c>
      <c r="AB2210" t="str">
        <f t="shared" si="1069"/>
        <v>""</v>
      </c>
      <c r="AC2210" t="str">
        <f t="shared" si="1070"/>
        <v>"https://onerecord.iata.org/ns/cargo#ULD"</v>
      </c>
      <c r="AD2210" t="str">
        <f t="shared" si="1071"/>
        <v>"https://onerecord.iata.org/ns/cargo#demurrageCode"</v>
      </c>
      <c r="AE2210" t="str">
        <f t="shared" si="1072"/>
        <v>"https://onerecord.iata.org/ns/code-lists/DemurrageCode"</v>
      </c>
      <c r="AF2210" t="str">
        <f t="shared" si="1073"/>
        <v>"Core","ULD","demurrageCode","CodeList","DemurrageCode",6,"Unit Load Device details","Contains three designator of demurrage code; refer to RP 1654 (BCC; HHH; XXX; ZZZ)","false","true","","https://onerecord.iata.org/ns/cargo#ULD","https://onerecord.iata.org/ns/cargo#demurrageCode","https://onerecord.iata.org/ns/code-lists/DemurrageCode"</v>
      </c>
      <c r="AG2210" t="str">
        <f t="shared" si="1074"/>
        <v>"Core.ULD"</v>
      </c>
      <c r="AH2210" t="str">
        <f t="shared" si="1075"/>
        <v>"demurrageCode"</v>
      </c>
      <c r="AI2210" t="str">
        <f t="shared" si="1076"/>
        <v>"CodeList.DemurrageCode"</v>
      </c>
      <c r="AJ2210" t="str">
        <f t="shared" si="1077"/>
        <v>""</v>
      </c>
      <c r="AK2210" t="str">
        <f t="shared" si="1078"/>
        <v>"hasOne"</v>
      </c>
      <c r="AL2210" t="str">
        <f t="shared" si="1079"/>
        <v>"Core.ULD","demurrageCode","CodeList.DemurrageCode","","hasOne"</v>
      </c>
      <c r="AN2210">
        <f>COUNTIF(View_conceptual!G:G,L2210)</f>
        <v>1</v>
      </c>
      <c r="AO2210">
        <f>COUNTIF(View_conceptual!H:H,L2210)+COUNTIF(View_conceptual!I:I,N2210)</f>
        <v>1</v>
      </c>
      <c r="AQ2210" t="str">
        <f t="shared" si="1080"/>
        <v>"Core","ULD","demurrageCode","CodeList","DemurrageCode",6,"Unit Load Device details","Contains three designator of demurrage code; refer to RP 1654 (BCC; HHH; XXX; ZZZ)","false","true","","https://onerecord.iata.org/ns/cargo#ULD","https://onerecord.iata.org/ns/cargo#demurrageCode","https://onerecord.iata.org/ns/code-lists/DemurrageCode"</v>
      </c>
      <c r="AR2210" t="str">
        <f t="shared" si="1081"/>
        <v/>
      </c>
      <c r="AT2210">
        <f>COUNTIF(View_full!G:G,L2210)</f>
        <v>1</v>
      </c>
      <c r="AU2210">
        <f>COUNTIF(View_full!H:H,L2210)+COUNTIF(View_full!I:I,N2210)</f>
        <v>1</v>
      </c>
      <c r="AV2210">
        <f>COUNTIFS(Property_Manual!$A$2:$A$1206,Raw!L2210,Property_Manual!$B$2:$B$1206,Raw!M2210,Property_Manual!$C$2:$C$1206,Raw!N2210,Property_Manual!$D$2:$D$1206,Raw!O2210,Property_Manual!$F$2:$F$1206,"x")</f>
        <v>0</v>
      </c>
      <c r="AW2210" t="str">
        <f t="shared" si="1082"/>
        <v>"Core","ULD","demurrageCode","CodeList","DemurrageCode",6,"Unit Load Device details","Contains three designator of demurrage code; refer to RP 1654 (BCC; HHH; XXX; ZZZ)","false","true","","https://onerecord.iata.org/ns/cargo#ULD","https://onerecord.iata.org/ns/cargo#demurrageCode","https://onerecord.iata.org/ns/code-lists/DemurrageCode"</v>
      </c>
      <c r="AX2210" t="str">
        <f t="shared" si="1083"/>
        <v/>
      </c>
      <c r="AY2210" t="str">
        <f t="shared" si="1084"/>
        <v/>
      </c>
    </row>
    <row r="2211" spans="1:51" x14ac:dyDescent="0.2">
      <c r="A2211" t="s">
        <v>1254</v>
      </c>
      <c r="B2211" t="s">
        <v>20</v>
      </c>
      <c r="C2211" t="s">
        <v>1139</v>
      </c>
      <c r="D2211" t="s">
        <v>1143</v>
      </c>
      <c r="E2211" t="s">
        <v>1197</v>
      </c>
      <c r="F2211" t="s">
        <v>2246</v>
      </c>
      <c r="G2211">
        <v>1</v>
      </c>
      <c r="I2211" t="s">
        <v>1140</v>
      </c>
      <c r="J2211" t="s">
        <v>1144</v>
      </c>
      <c r="L2211" t="str">
        <f t="shared" si="1054"/>
        <v>ULD</v>
      </c>
      <c r="M2211" t="str">
        <f t="shared" si="1055"/>
        <v>loadingIndicator</v>
      </c>
      <c r="N2211" t="str">
        <f t="shared" si="1056"/>
        <v>ULDLoadingIndicator</v>
      </c>
      <c r="O2211" t="str">
        <f t="shared" si="1057"/>
        <v/>
      </c>
      <c r="P2211" t="str">
        <f t="shared" si="1058"/>
        <v/>
      </c>
      <c r="Q2211" t="str">
        <f t="shared" si="1059"/>
        <v>Object</v>
      </c>
      <c r="R2211" t="str">
        <f t="shared" si="1060"/>
        <v>"Core"</v>
      </c>
      <c r="S2211" t="str">
        <f t="shared" si="1061"/>
        <v>"ULD"</v>
      </c>
      <c r="T2211" t="str">
        <f t="shared" si="1062"/>
        <v>"loadingIndicator"</v>
      </c>
      <c r="U2211" t="str">
        <f t="shared" si="1063"/>
        <v>"CodeList"</v>
      </c>
      <c r="V2211" t="str">
        <f t="shared" si="1064"/>
        <v>"ULDLoadingIndicator"</v>
      </c>
      <c r="W2211">
        <f>IF($A2211="Implicit","",COUNTIFS($C$8:C2211,C2211,$A$8:A2211,"Explicit"))</f>
        <v>7</v>
      </c>
      <c r="X2211" t="str">
        <f t="shared" si="1065"/>
        <v>"Unit Load Device details"</v>
      </c>
      <c r="Y2211" t="str">
        <f t="shared" si="1066"/>
        <v>"ULD height or loading limitation code. Refer CXML Code List 1.47;  e.g. R - ULD Height above 244 centimetres"</v>
      </c>
      <c r="Z2211" t="str">
        <f t="shared" si="1067"/>
        <v>"false"</v>
      </c>
      <c r="AA2211" t="str">
        <f t="shared" si="1068"/>
        <v>"true"</v>
      </c>
      <c r="AB2211" t="str">
        <f t="shared" si="1069"/>
        <v>""</v>
      </c>
      <c r="AC2211" t="str">
        <f t="shared" si="1070"/>
        <v>"https://onerecord.iata.org/ns/cargo#ULD"</v>
      </c>
      <c r="AD2211" t="str">
        <f t="shared" si="1071"/>
        <v>"https://onerecord.iata.org/ns/cargo#loadingIndicator"</v>
      </c>
      <c r="AE2211" t="str">
        <f t="shared" si="1072"/>
        <v>"https://onerecord.iata.org/ns/code-lists/ULDLoadingIndicator"</v>
      </c>
      <c r="AF2211" t="str">
        <f t="shared" si="1073"/>
        <v>"Core","ULD","loadingIndicator","CodeList","ULDLoadingIndicator",7,"Unit Load Device details","ULD height or loading limitation code. Refer CXML Code List 1.47;  e.g. R - ULD Height above 244 centimetres","false","true","","https://onerecord.iata.org/ns/cargo#ULD","https://onerecord.iata.org/ns/cargo#loadingIndicator","https://onerecord.iata.org/ns/code-lists/ULDLoadingIndicator"</v>
      </c>
      <c r="AG2211" t="str">
        <f t="shared" si="1074"/>
        <v>"Core.ULD"</v>
      </c>
      <c r="AH2211" t="str">
        <f t="shared" si="1075"/>
        <v>"loadingIndicator"</v>
      </c>
      <c r="AI2211" t="str">
        <f t="shared" si="1076"/>
        <v>"CodeList.ULDLoadingIndicator"</v>
      </c>
      <c r="AJ2211" t="str">
        <f t="shared" si="1077"/>
        <v>""</v>
      </c>
      <c r="AK2211" t="str">
        <f t="shared" si="1078"/>
        <v>"hasOne"</v>
      </c>
      <c r="AL2211" t="str">
        <f t="shared" si="1079"/>
        <v>"Core.ULD","loadingIndicator","CodeList.ULDLoadingIndicator","","hasOne"</v>
      </c>
      <c r="AN2211">
        <f>COUNTIF(View_conceptual!G:G,L2211)</f>
        <v>1</v>
      </c>
      <c r="AO2211">
        <f>COUNTIF(View_conceptual!H:H,L2211)+COUNTIF(View_conceptual!I:I,N2211)</f>
        <v>1</v>
      </c>
      <c r="AQ2211" t="str">
        <f t="shared" si="1080"/>
        <v>"Core","ULD","loadingIndicator","CodeList","ULDLoadingIndicator",7,"Unit Load Device details","ULD height or loading limitation code. Refer CXML Code List 1.47;  e.g. R - ULD Height above 244 centimetres","false","true","","https://onerecord.iata.org/ns/cargo#ULD","https://onerecord.iata.org/ns/cargo#loadingIndicator","https://onerecord.iata.org/ns/code-lists/ULDLoadingIndicator"</v>
      </c>
      <c r="AR2211" t="str">
        <f t="shared" si="1081"/>
        <v/>
      </c>
      <c r="AT2211">
        <f>COUNTIF(View_full!G:G,L2211)</f>
        <v>1</v>
      </c>
      <c r="AU2211">
        <f>COUNTIF(View_full!H:H,L2211)+COUNTIF(View_full!I:I,N2211)</f>
        <v>1</v>
      </c>
      <c r="AV2211">
        <f>COUNTIFS(Property_Manual!$A$2:$A$1206,Raw!L2211,Property_Manual!$B$2:$B$1206,Raw!M2211,Property_Manual!$C$2:$C$1206,Raw!N2211,Property_Manual!$D$2:$D$1206,Raw!O2211,Property_Manual!$F$2:$F$1206,"x")</f>
        <v>0</v>
      </c>
      <c r="AW2211" t="str">
        <f t="shared" si="1082"/>
        <v>"Core","ULD","loadingIndicator","CodeList","ULDLoadingIndicator",7,"Unit Load Device details","ULD height or loading limitation code. Refer CXML Code List 1.47;  e.g. R - ULD Height above 244 centimetres","false","true","","https://onerecord.iata.org/ns/cargo#ULD","https://onerecord.iata.org/ns/cargo#loadingIndicator","https://onerecord.iata.org/ns/code-lists/ULDLoadingIndicator"</v>
      </c>
      <c r="AX2211" t="str">
        <f t="shared" si="1083"/>
        <v/>
      </c>
      <c r="AY2211" t="str">
        <f t="shared" si="1084"/>
        <v/>
      </c>
    </row>
    <row r="2212" spans="1:51" x14ac:dyDescent="0.2">
      <c r="A2212" t="s">
        <v>1254</v>
      </c>
      <c r="B2212" t="s">
        <v>20</v>
      </c>
      <c r="C2212" t="s">
        <v>1139</v>
      </c>
      <c r="D2212" t="s">
        <v>1145</v>
      </c>
      <c r="E2212" t="s">
        <v>49</v>
      </c>
      <c r="F2212" t="s">
        <v>58</v>
      </c>
      <c r="G2212">
        <v>1</v>
      </c>
      <c r="I2212" t="s">
        <v>1140</v>
      </c>
      <c r="J2212" t="s">
        <v>1146</v>
      </c>
      <c r="L2212" t="str">
        <f t="shared" si="1054"/>
        <v>ULD</v>
      </c>
      <c r="M2212" t="str">
        <f t="shared" si="1055"/>
        <v>odlnCode</v>
      </c>
      <c r="N2212" t="str">
        <f t="shared" si="1056"/>
        <v>CodeListElement</v>
      </c>
      <c r="O2212" t="str">
        <f t="shared" si="1057"/>
        <v/>
      </c>
      <c r="P2212" t="str">
        <f t="shared" si="1058"/>
        <v/>
      </c>
      <c r="Q2212" t="str">
        <f t="shared" si="1059"/>
        <v>Object</v>
      </c>
      <c r="R2212" t="str">
        <f t="shared" si="1060"/>
        <v>"Core"</v>
      </c>
      <c r="S2212" t="str">
        <f t="shared" si="1061"/>
        <v>"ULD"</v>
      </c>
      <c r="T2212" t="str">
        <f t="shared" si="1062"/>
        <v>"odlnCode"</v>
      </c>
      <c r="U2212" t="str">
        <f t="shared" si="1063"/>
        <v>"Embedded"</v>
      </c>
      <c r="V2212" t="str">
        <f t="shared" si="1064"/>
        <v>"CodeListElement"</v>
      </c>
      <c r="W2212">
        <f>IF($A2212="Implicit","",COUNTIFS($C$8:C2212,C2212,$A$8:A2212,"Explicit"))</f>
        <v>8</v>
      </c>
      <c r="X2212" t="str">
        <f t="shared" si="1065"/>
        <v>"Unit Load Device details"</v>
      </c>
      <c r="Y2212" t="str">
        <f t="shared" si="1066"/>
        <v>"Contains two designator codes of ODLN or Operational Damage Limit Notices. ODLN code is used to define type of damage after visually check the serviceability of ULDs section 7; Standard Specifications 4/3 or 4/4 in ULD Regulations"</v>
      </c>
      <c r="Z2212" t="str">
        <f t="shared" si="1067"/>
        <v>"false"</v>
      </c>
      <c r="AA2212" t="str">
        <f t="shared" si="1068"/>
        <v>"false"</v>
      </c>
      <c r="AB2212" t="str">
        <f t="shared" si="1069"/>
        <v>""</v>
      </c>
      <c r="AC2212" t="str">
        <f t="shared" si="1070"/>
        <v>"https://onerecord.iata.org/ns/cargo#ULD"</v>
      </c>
      <c r="AD2212" t="str">
        <f t="shared" si="1071"/>
        <v>"https://onerecord.iata.org/ns/cargo#odlnCode"</v>
      </c>
      <c r="AE2212" t="str">
        <f t="shared" si="1072"/>
        <v>"https://onerecord.iata.org/ns/cargo#CodeListElement"</v>
      </c>
      <c r="AF2212" t="str">
        <f t="shared" si="1073"/>
        <v>"Core","ULD","odlnCode","Embedded","CodeListElement",8,"Unit Load Device details","Contains two designator codes of ODLN or Operational Damage Limit Notices. ODLN code is used to define type of damage after visually check the serviceability of ULDs section 7; Standard Specifications 4/3 or 4/4 in ULD Regulations","false","false","","https://onerecord.iata.org/ns/cargo#ULD","https://onerecord.iata.org/ns/cargo#odlnCode","https://onerecord.iata.org/ns/cargo#CodeListElement"</v>
      </c>
      <c r="AG2212" t="str">
        <f t="shared" si="1074"/>
        <v>"Core.ULD"</v>
      </c>
      <c r="AH2212" t="str">
        <f t="shared" si="1075"/>
        <v>"odlnCode"</v>
      </c>
      <c r="AI2212" t="str">
        <f t="shared" si="1076"/>
        <v>"Embedded.CodeListElement"</v>
      </c>
      <c r="AJ2212" t="str">
        <f t="shared" si="1077"/>
        <v>""</v>
      </c>
      <c r="AK2212" t="str">
        <f t="shared" si="1078"/>
        <v>"hasOne"</v>
      </c>
      <c r="AL2212" t="str">
        <f t="shared" si="1079"/>
        <v>"Core.ULD","odlnCode","Embedded.CodeListElement","","hasOne"</v>
      </c>
      <c r="AN2212">
        <f>COUNTIF(View_conceptual!G:G,L2212)</f>
        <v>1</v>
      </c>
      <c r="AO2212">
        <f>COUNTIF(View_conceptual!H:H,L2212)+COUNTIF(View_conceptual!I:I,N2212)</f>
        <v>1</v>
      </c>
      <c r="AQ2212" t="str">
        <f t="shared" si="1080"/>
        <v>"Core","ULD","odlnCode","Embedded","CodeListElement",8,"Unit Load Device details","Contains two designator codes of ODLN or Operational Damage Limit Notices. ODLN code is used to define type of damage after visually check the serviceability of ULDs section 7; Standard Specifications 4/3 or 4/4 in ULD Regulations","false","false","","https://onerecord.iata.org/ns/cargo#ULD","https://onerecord.iata.org/ns/cargo#odlnCode","https://onerecord.iata.org/ns/cargo#CodeListElement"</v>
      </c>
      <c r="AR2212" t="str">
        <f t="shared" si="1081"/>
        <v/>
      </c>
      <c r="AT2212">
        <f>COUNTIF(View_full!G:G,L2212)</f>
        <v>1</v>
      </c>
      <c r="AU2212">
        <f>COUNTIF(View_full!H:H,L2212)+COUNTIF(View_full!I:I,N2212)</f>
        <v>1</v>
      </c>
      <c r="AV2212">
        <f>COUNTIFS(Property_Manual!$A$2:$A$1206,Raw!L2212,Property_Manual!$B$2:$B$1206,Raw!M2212,Property_Manual!$C$2:$C$1206,Raw!N2212,Property_Manual!$D$2:$D$1206,Raw!O2212,Property_Manual!$F$2:$F$1206,"x")</f>
        <v>0</v>
      </c>
      <c r="AW2212" t="str">
        <f t="shared" si="1082"/>
        <v>"Core","ULD","odlnCode","Embedded","CodeListElement",8,"Unit Load Device details","Contains two designator codes of ODLN or Operational Damage Limit Notices. ODLN code is used to define type of damage after visually check the serviceability of ULDs section 7; Standard Specifications 4/3 or 4/4 in ULD Regulations","false","false","","https://onerecord.iata.org/ns/cargo#ULD","https://onerecord.iata.org/ns/cargo#odlnCode","https://onerecord.iata.org/ns/cargo#CodeListElement"</v>
      </c>
      <c r="AX2212" t="str">
        <f t="shared" si="1083"/>
        <v/>
      </c>
      <c r="AY2212" t="str">
        <f t="shared" si="1084"/>
        <v/>
      </c>
    </row>
    <row r="2213" spans="1:51" x14ac:dyDescent="0.2">
      <c r="A2213" t="s">
        <v>1254</v>
      </c>
      <c r="B2213" t="s">
        <v>20</v>
      </c>
      <c r="C2213" t="s">
        <v>1139</v>
      </c>
      <c r="D2213" t="s">
        <v>1147</v>
      </c>
      <c r="E2213" t="s">
        <v>49</v>
      </c>
      <c r="F2213" t="s">
        <v>58</v>
      </c>
      <c r="G2213">
        <v>1</v>
      </c>
      <c r="I2213" t="s">
        <v>1140</v>
      </c>
      <c r="J2213" t="s">
        <v>1148</v>
      </c>
      <c r="L2213" t="str">
        <f t="shared" si="1054"/>
        <v>ULD</v>
      </c>
      <c r="M2213" t="str">
        <f t="shared" si="1055"/>
        <v>ownerCode</v>
      </c>
      <c r="N2213" t="str">
        <f t="shared" si="1056"/>
        <v>CodeListElement</v>
      </c>
      <c r="O2213" t="str">
        <f t="shared" si="1057"/>
        <v/>
      </c>
      <c r="P2213" t="str">
        <f t="shared" si="1058"/>
        <v/>
      </c>
      <c r="Q2213" t="str">
        <f t="shared" si="1059"/>
        <v>Object</v>
      </c>
      <c r="R2213" t="str">
        <f t="shared" si="1060"/>
        <v>"Core"</v>
      </c>
      <c r="S2213" t="str">
        <f t="shared" si="1061"/>
        <v>"ULD"</v>
      </c>
      <c r="T2213" t="str">
        <f t="shared" si="1062"/>
        <v>"ownerCode"</v>
      </c>
      <c r="U2213" t="str">
        <f t="shared" si="1063"/>
        <v>"Embedded"</v>
      </c>
      <c r="V2213" t="str">
        <f t="shared" si="1064"/>
        <v>"CodeListElement"</v>
      </c>
      <c r="W2213">
        <f>IF($A2213="Implicit","",COUNTIFS($C$8:C2213,C2213,$A$8:A2213,"Explicit"))</f>
        <v>9</v>
      </c>
      <c r="X2213" t="str">
        <f t="shared" si="1065"/>
        <v>"Unit Load Device details"</v>
      </c>
      <c r="Y2213" t="str">
        <f t="shared" si="1066"/>
        <v>"Owner code of the ULD in aa; an or na format - owner can be an airline or leasing company"</v>
      </c>
      <c r="Z2213" t="str">
        <f t="shared" si="1067"/>
        <v>"false"</v>
      </c>
      <c r="AA2213" t="str">
        <f t="shared" si="1068"/>
        <v>"false"</v>
      </c>
      <c r="AB2213" t="str">
        <f t="shared" si="1069"/>
        <v>""</v>
      </c>
      <c r="AC2213" t="str">
        <f t="shared" si="1070"/>
        <v>"https://onerecord.iata.org/ns/cargo#ULD"</v>
      </c>
      <c r="AD2213" t="str">
        <f t="shared" si="1071"/>
        <v>"https://onerecord.iata.org/ns/cargo#ownerCode"</v>
      </c>
      <c r="AE2213" t="str">
        <f t="shared" si="1072"/>
        <v>"https://onerecord.iata.org/ns/cargo#CodeListElement"</v>
      </c>
      <c r="AF2213" t="str">
        <f t="shared" si="1073"/>
        <v>"Core","ULD","ownerCode","Embedded","CodeListElement",9,"Unit Load Device details","Owner code of the ULD in aa; an or na format - owner can be an airline or leasing company","false","false","","https://onerecord.iata.org/ns/cargo#ULD","https://onerecord.iata.org/ns/cargo#ownerCode","https://onerecord.iata.org/ns/cargo#CodeListElement"</v>
      </c>
      <c r="AG2213" t="str">
        <f t="shared" si="1074"/>
        <v>"Core.ULD"</v>
      </c>
      <c r="AH2213" t="str">
        <f t="shared" si="1075"/>
        <v>"ownerCode"</v>
      </c>
      <c r="AI2213" t="str">
        <f t="shared" si="1076"/>
        <v>"Embedded.CodeListElement"</v>
      </c>
      <c r="AJ2213" t="str">
        <f t="shared" si="1077"/>
        <v>""</v>
      </c>
      <c r="AK2213" t="str">
        <f t="shared" si="1078"/>
        <v>"hasOne"</v>
      </c>
      <c r="AL2213" t="str">
        <f t="shared" si="1079"/>
        <v>"Core.ULD","ownerCode","Embedded.CodeListElement","","hasOne"</v>
      </c>
      <c r="AN2213">
        <f>COUNTIF(View_conceptual!G:G,L2213)</f>
        <v>1</v>
      </c>
      <c r="AO2213">
        <f>COUNTIF(View_conceptual!H:H,L2213)+COUNTIF(View_conceptual!I:I,N2213)</f>
        <v>1</v>
      </c>
      <c r="AQ2213" t="str">
        <f t="shared" si="1080"/>
        <v>"Core","ULD","ownerCode","Embedded","CodeListElement",9,"Unit Load Device details","Owner code of the ULD in aa; an or na format - owner can be an airline or leasing company","false","false","","https://onerecord.iata.org/ns/cargo#ULD","https://onerecord.iata.org/ns/cargo#ownerCode","https://onerecord.iata.org/ns/cargo#CodeListElement"</v>
      </c>
      <c r="AR2213" t="str">
        <f t="shared" si="1081"/>
        <v/>
      </c>
      <c r="AT2213">
        <f>COUNTIF(View_full!G:G,L2213)</f>
        <v>1</v>
      </c>
      <c r="AU2213">
        <f>COUNTIF(View_full!H:H,L2213)+COUNTIF(View_full!I:I,N2213)</f>
        <v>1</v>
      </c>
      <c r="AV2213">
        <f>COUNTIFS(Property_Manual!$A$2:$A$1206,Raw!L2213,Property_Manual!$B$2:$B$1206,Raw!M2213,Property_Manual!$C$2:$C$1206,Raw!N2213,Property_Manual!$D$2:$D$1206,Raw!O2213,Property_Manual!$F$2:$F$1206,"x")</f>
        <v>0</v>
      </c>
      <c r="AW2213" t="str">
        <f t="shared" si="1082"/>
        <v>"Core","ULD","ownerCode","Embedded","CodeListElement",9,"Unit Load Device details","Owner code of the ULD in aa; an or na format - owner can be an airline or leasing company","false","false","","https://onerecord.iata.org/ns/cargo#ULD","https://onerecord.iata.org/ns/cargo#ownerCode","https://onerecord.iata.org/ns/cargo#CodeListElement"</v>
      </c>
      <c r="AX2213" t="str">
        <f t="shared" si="1083"/>
        <v/>
      </c>
      <c r="AY2213" t="str">
        <f t="shared" si="1084"/>
        <v/>
      </c>
    </row>
    <row r="2214" spans="1:51" x14ac:dyDescent="0.2">
      <c r="A2214" t="s">
        <v>1254</v>
      </c>
      <c r="B2214" t="s">
        <v>20</v>
      </c>
      <c r="C2214" t="s">
        <v>1139</v>
      </c>
      <c r="D2214" t="s">
        <v>1149</v>
      </c>
      <c r="E2214" t="s">
        <v>1197</v>
      </c>
      <c r="F2214" t="s">
        <v>2247</v>
      </c>
      <c r="G2214">
        <v>1</v>
      </c>
      <c r="I2214" t="s">
        <v>1140</v>
      </c>
      <c r="J2214" t="s">
        <v>2248</v>
      </c>
      <c r="L2214" t="str">
        <f t="shared" si="1054"/>
        <v>ULD</v>
      </c>
      <c r="M2214" t="str">
        <f t="shared" si="1055"/>
        <v>serviceabilityCode</v>
      </c>
      <c r="N2214" t="str">
        <f t="shared" si="1056"/>
        <v>ULDConditionCode</v>
      </c>
      <c r="O2214" t="str">
        <f t="shared" si="1057"/>
        <v/>
      </c>
      <c r="P2214" t="str">
        <f t="shared" si="1058"/>
        <v/>
      </c>
      <c r="Q2214" t="str">
        <f t="shared" si="1059"/>
        <v>Object</v>
      </c>
      <c r="R2214" t="str">
        <f t="shared" si="1060"/>
        <v>"Core"</v>
      </c>
      <c r="S2214" t="str">
        <f t="shared" si="1061"/>
        <v>"ULD"</v>
      </c>
      <c r="T2214" t="str">
        <f t="shared" si="1062"/>
        <v>"serviceabilityCode"</v>
      </c>
      <c r="U2214" t="str">
        <f t="shared" si="1063"/>
        <v>"CodeList"</v>
      </c>
      <c r="V2214" t="str">
        <f t="shared" si="1064"/>
        <v>"ULDConditionCode"</v>
      </c>
      <c r="W2214">
        <f>IF($A2214="Implicit","",COUNTIFS($C$8:C2214,C2214,$A$8:A2214,"Explicit"))</f>
        <v>10</v>
      </c>
      <c r="X2214" t="str">
        <f t="shared" si="1065"/>
        <v>"Unit Load Device details"</v>
      </c>
      <c r="Y2214" t="str">
        <f t="shared" si="1066"/>
        <v>"Designator of serviceability condition e.g. SER or DAM "</v>
      </c>
      <c r="Z2214" t="str">
        <f t="shared" si="1067"/>
        <v>"false"</v>
      </c>
      <c r="AA2214" t="str">
        <f t="shared" si="1068"/>
        <v>"true"</v>
      </c>
      <c r="AB2214" t="str">
        <f t="shared" si="1069"/>
        <v>""</v>
      </c>
      <c r="AC2214" t="str">
        <f t="shared" si="1070"/>
        <v>"https://onerecord.iata.org/ns/cargo#ULD"</v>
      </c>
      <c r="AD2214" t="str">
        <f t="shared" si="1071"/>
        <v>"https://onerecord.iata.org/ns/cargo#serviceabilityCode"</v>
      </c>
      <c r="AE2214" t="str">
        <f t="shared" si="1072"/>
        <v>"https://onerecord.iata.org/ns/code-lists/ULDConditionCode"</v>
      </c>
      <c r="AF2214" t="str">
        <f t="shared" si="1073"/>
        <v>"Core","ULD","serviceabilityCode","CodeList","ULDConditionCode",10,"Unit Load Device details","Designator of serviceability condition e.g. SER or DAM ","false","true","","https://onerecord.iata.org/ns/cargo#ULD","https://onerecord.iata.org/ns/cargo#serviceabilityCode","https://onerecord.iata.org/ns/code-lists/ULDConditionCode"</v>
      </c>
      <c r="AG2214" t="str">
        <f t="shared" si="1074"/>
        <v>"Core.ULD"</v>
      </c>
      <c r="AH2214" t="str">
        <f t="shared" si="1075"/>
        <v>"serviceabilityCode"</v>
      </c>
      <c r="AI2214" t="str">
        <f t="shared" si="1076"/>
        <v>"CodeList.ULDConditionCode"</v>
      </c>
      <c r="AJ2214" t="str">
        <f t="shared" si="1077"/>
        <v>""</v>
      </c>
      <c r="AK2214" t="str">
        <f t="shared" si="1078"/>
        <v>"hasOne"</v>
      </c>
      <c r="AL2214" t="str">
        <f t="shared" si="1079"/>
        <v>"Core.ULD","serviceabilityCode","CodeList.ULDConditionCode","","hasOne"</v>
      </c>
      <c r="AN2214">
        <f>COUNTIF(View_conceptual!G:G,L2214)</f>
        <v>1</v>
      </c>
      <c r="AO2214">
        <f>COUNTIF(View_conceptual!H:H,L2214)+COUNTIF(View_conceptual!I:I,N2214)</f>
        <v>1</v>
      </c>
      <c r="AQ2214" t="str">
        <f t="shared" si="1080"/>
        <v>"Core","ULD","serviceabilityCode","CodeList","ULDConditionCode",10,"Unit Load Device details","Designator of serviceability condition e.g. SER or DAM ","false","true","","https://onerecord.iata.org/ns/cargo#ULD","https://onerecord.iata.org/ns/cargo#serviceabilityCode","https://onerecord.iata.org/ns/code-lists/ULDConditionCode"</v>
      </c>
      <c r="AR2214" t="str">
        <f t="shared" si="1081"/>
        <v/>
      </c>
      <c r="AT2214">
        <f>COUNTIF(View_full!G:G,L2214)</f>
        <v>1</v>
      </c>
      <c r="AU2214">
        <f>COUNTIF(View_full!H:H,L2214)+COUNTIF(View_full!I:I,N2214)</f>
        <v>1</v>
      </c>
      <c r="AV2214">
        <f>COUNTIFS(Property_Manual!$A$2:$A$1206,Raw!L2214,Property_Manual!$B$2:$B$1206,Raw!M2214,Property_Manual!$C$2:$C$1206,Raw!N2214,Property_Manual!$D$2:$D$1206,Raw!O2214,Property_Manual!$F$2:$F$1206,"x")</f>
        <v>0</v>
      </c>
      <c r="AW2214" t="str">
        <f t="shared" si="1082"/>
        <v>"Core","ULD","serviceabilityCode","CodeList","ULDConditionCode",10,"Unit Load Device details","Designator of serviceability condition e.g. SER or DAM ","false","true","","https://onerecord.iata.org/ns/cargo#ULD","https://onerecord.iata.org/ns/cargo#serviceabilityCode","https://onerecord.iata.org/ns/code-lists/ULDConditionCode"</v>
      </c>
      <c r="AX2214" t="str">
        <f t="shared" si="1083"/>
        <v/>
      </c>
      <c r="AY2214" t="str">
        <f t="shared" si="1084"/>
        <v/>
      </c>
    </row>
    <row r="2215" spans="1:51" x14ac:dyDescent="0.2">
      <c r="A2215" t="s">
        <v>1254</v>
      </c>
      <c r="B2215" t="s">
        <v>20</v>
      </c>
      <c r="C2215" t="s">
        <v>1139</v>
      </c>
      <c r="D2215" t="s">
        <v>1150</v>
      </c>
      <c r="E2215" t="s">
        <v>49</v>
      </c>
      <c r="F2215" t="s">
        <v>58</v>
      </c>
      <c r="G2215">
        <v>1</v>
      </c>
      <c r="I2215" t="s">
        <v>1140</v>
      </c>
      <c r="J2215" t="s">
        <v>1151</v>
      </c>
      <c r="L2215" t="str">
        <f t="shared" si="1054"/>
        <v>ULD</v>
      </c>
      <c r="M2215" t="str">
        <f t="shared" si="1055"/>
        <v>uldTypeCode</v>
      </c>
      <c r="N2215" t="str">
        <f t="shared" si="1056"/>
        <v>CodeListElement</v>
      </c>
      <c r="O2215" t="str">
        <f t="shared" si="1057"/>
        <v/>
      </c>
      <c r="P2215" t="str">
        <f t="shared" si="1058"/>
        <v/>
      </c>
      <c r="Q2215" t="str">
        <f t="shared" si="1059"/>
        <v>Object</v>
      </c>
      <c r="R2215" t="str">
        <f t="shared" si="1060"/>
        <v>"Core"</v>
      </c>
      <c r="S2215" t="str">
        <f t="shared" si="1061"/>
        <v>"ULD"</v>
      </c>
      <c r="T2215" t="str">
        <f t="shared" si="1062"/>
        <v>"uldTypeCode"</v>
      </c>
      <c r="U2215" t="str">
        <f t="shared" si="1063"/>
        <v>"Embedded"</v>
      </c>
      <c r="V2215" t="str">
        <f t="shared" si="1064"/>
        <v>"CodeListElement"</v>
      </c>
      <c r="W2215">
        <f>IF($A2215="Implicit","",COUNTIFS($C$8:C2215,C2215,$A$8:A2215,"Explicit"))</f>
        <v>11</v>
      </c>
      <c r="X2215" t="str">
        <f t="shared" si="1065"/>
        <v>"Unit Load Device details"</v>
      </c>
      <c r="Y2215" t="str">
        <f t="shared" si="1066"/>
        <v>"Standard Unit Load Device type code e.g. AKE - Certified Container - Contoured. Refer to IATA ULD Technical Manual"</v>
      </c>
      <c r="Z2215" t="str">
        <f t="shared" si="1067"/>
        <v>"false"</v>
      </c>
      <c r="AA2215" t="str">
        <f t="shared" si="1068"/>
        <v>"false"</v>
      </c>
      <c r="AB2215" t="str">
        <f t="shared" si="1069"/>
        <v>""</v>
      </c>
      <c r="AC2215" t="str">
        <f t="shared" si="1070"/>
        <v>"https://onerecord.iata.org/ns/cargo#ULD"</v>
      </c>
      <c r="AD2215" t="str">
        <f t="shared" si="1071"/>
        <v>"https://onerecord.iata.org/ns/cargo#uldTypeCode"</v>
      </c>
      <c r="AE2215" t="str">
        <f t="shared" si="1072"/>
        <v>"https://onerecord.iata.org/ns/cargo#CodeListElement"</v>
      </c>
      <c r="AF2215" t="str">
        <f t="shared" si="1073"/>
        <v>"Core","ULD","uldTypeCode","Embedded","CodeListElement",11,"Unit Load Device details","Standard Unit Load Device type code e.g. AKE - Certified Container - Contoured. Refer to IATA ULD Technical Manual","false","false","","https://onerecord.iata.org/ns/cargo#ULD","https://onerecord.iata.org/ns/cargo#uldTypeCode","https://onerecord.iata.org/ns/cargo#CodeListElement"</v>
      </c>
      <c r="AG2215" t="str">
        <f t="shared" si="1074"/>
        <v>"Core.ULD"</v>
      </c>
      <c r="AH2215" t="str">
        <f t="shared" si="1075"/>
        <v>"uldTypeCode"</v>
      </c>
      <c r="AI2215" t="str">
        <f t="shared" si="1076"/>
        <v>"Embedded.CodeListElement"</v>
      </c>
      <c r="AJ2215" t="str">
        <f t="shared" si="1077"/>
        <v>""</v>
      </c>
      <c r="AK2215" t="str">
        <f t="shared" si="1078"/>
        <v>"hasOne"</v>
      </c>
      <c r="AL2215" t="str">
        <f t="shared" si="1079"/>
        <v>"Core.ULD","uldTypeCode","Embedded.CodeListElement","","hasOne"</v>
      </c>
      <c r="AN2215">
        <f>COUNTIF(View_conceptual!G:G,L2215)</f>
        <v>1</v>
      </c>
      <c r="AO2215">
        <f>COUNTIF(View_conceptual!H:H,L2215)+COUNTIF(View_conceptual!I:I,N2215)</f>
        <v>1</v>
      </c>
      <c r="AQ2215" t="str">
        <f t="shared" si="1080"/>
        <v>"Core","ULD","uldTypeCode","Embedded","CodeListElement",11,"Unit Load Device details","Standard Unit Load Device type code e.g. AKE - Certified Container - Contoured. Refer to IATA ULD Technical Manual","false","false","","https://onerecord.iata.org/ns/cargo#ULD","https://onerecord.iata.org/ns/cargo#uldTypeCode","https://onerecord.iata.org/ns/cargo#CodeListElement"</v>
      </c>
      <c r="AR2215" t="str">
        <f t="shared" si="1081"/>
        <v/>
      </c>
      <c r="AT2215">
        <f>COUNTIF(View_full!G:G,L2215)</f>
        <v>1</v>
      </c>
      <c r="AU2215">
        <f>COUNTIF(View_full!H:H,L2215)+COUNTIF(View_full!I:I,N2215)</f>
        <v>1</v>
      </c>
      <c r="AV2215">
        <f>COUNTIFS(Property_Manual!$A$2:$A$1206,Raw!L2215,Property_Manual!$B$2:$B$1206,Raw!M2215,Property_Manual!$C$2:$C$1206,Raw!N2215,Property_Manual!$D$2:$D$1206,Raw!O2215,Property_Manual!$F$2:$F$1206,"x")</f>
        <v>0</v>
      </c>
      <c r="AW2215" t="str">
        <f t="shared" si="1082"/>
        <v>"Core","ULD","uldTypeCode","Embedded","CodeListElement",11,"Unit Load Device details","Standard Unit Load Device type code e.g. AKE - Certified Container - Contoured. Refer to IATA ULD Technical Manual","false","false","","https://onerecord.iata.org/ns/cargo#ULD","https://onerecord.iata.org/ns/cargo#uldTypeCode","https://onerecord.iata.org/ns/cargo#CodeListElement"</v>
      </c>
      <c r="AX2215" t="str">
        <f t="shared" si="1083"/>
        <v/>
      </c>
      <c r="AY2215" t="str">
        <f t="shared" si="1084"/>
        <v/>
      </c>
    </row>
    <row r="2216" spans="1:51" x14ac:dyDescent="0.2">
      <c r="A2216" t="s">
        <v>1255</v>
      </c>
      <c r="B2216" t="s">
        <v>20</v>
      </c>
      <c r="C2216" t="s">
        <v>1139</v>
      </c>
      <c r="D2216" t="s">
        <v>825</v>
      </c>
      <c r="E2216" t="s">
        <v>49</v>
      </c>
      <c r="F2216" t="s">
        <v>86</v>
      </c>
      <c r="G2216">
        <v>1</v>
      </c>
      <c r="I2216" t="s">
        <v>1140</v>
      </c>
      <c r="J2216" t="s">
        <v>826</v>
      </c>
      <c r="L2216" t="str">
        <f t="shared" si="1054"/>
        <v>ULD</v>
      </c>
      <c r="M2216" t="str">
        <f t="shared" si="1055"/>
        <v>tareWeight</v>
      </c>
      <c r="N2216" t="str">
        <f t="shared" si="1056"/>
        <v>Value</v>
      </c>
      <c r="O2216" t="str">
        <f t="shared" si="1057"/>
        <v/>
      </c>
      <c r="P2216" t="str">
        <f t="shared" si="1058"/>
        <v/>
      </c>
      <c r="Q2216" t="str">
        <f t="shared" si="1059"/>
        <v>Object</v>
      </c>
      <c r="R2216" t="str">
        <f t="shared" si="1060"/>
        <v/>
      </c>
      <c r="S2216" t="str">
        <f t="shared" si="1061"/>
        <v/>
      </c>
      <c r="T2216" t="str">
        <f t="shared" si="1062"/>
        <v/>
      </c>
      <c r="U2216" t="str">
        <f t="shared" si="1063"/>
        <v/>
      </c>
      <c r="V2216" t="str">
        <f t="shared" si="1064"/>
        <v/>
      </c>
      <c r="W2216" t="str">
        <f>IF($A2216="Implicit","",COUNTIFS($C$8:C2216,C2216,$A$8:A2216,"Explicit"))</f>
        <v/>
      </c>
      <c r="X2216" t="str">
        <f t="shared" si="1065"/>
        <v/>
      </c>
      <c r="Y2216" t="str">
        <f t="shared" si="1066"/>
        <v/>
      </c>
      <c r="Z2216" t="str">
        <f t="shared" si="1067"/>
        <v/>
      </c>
      <c r="AA2216" t="str">
        <f t="shared" si="1068"/>
        <v/>
      </c>
      <c r="AB2216" t="str">
        <f t="shared" si="1069"/>
        <v/>
      </c>
      <c r="AC2216" t="str">
        <f t="shared" si="1070"/>
        <v/>
      </c>
      <c r="AD2216" t="str">
        <f t="shared" si="1071"/>
        <v/>
      </c>
      <c r="AE2216" t="str">
        <f t="shared" si="1072"/>
        <v/>
      </c>
      <c r="AF2216" t="str">
        <f t="shared" si="1073"/>
        <v/>
      </c>
      <c r="AG2216" t="str">
        <f t="shared" si="1074"/>
        <v>"Core.ULD"</v>
      </c>
      <c r="AH2216" t="str">
        <f t="shared" si="1075"/>
        <v>"tareWeight"</v>
      </c>
      <c r="AI2216" t="str">
        <f t="shared" si="1076"/>
        <v>"Embedded.Value"</v>
      </c>
      <c r="AJ2216" t="str">
        <f t="shared" si="1077"/>
        <v>""</v>
      </c>
      <c r="AK2216" t="str">
        <f t="shared" si="1078"/>
        <v>"hasOne"</v>
      </c>
      <c r="AL2216" t="str">
        <f t="shared" si="1079"/>
        <v>"Core.ULD","tareWeight","Embedded.Value","","hasOne"</v>
      </c>
      <c r="AN2216">
        <f>COUNTIF(View_conceptual!G:G,L2216)</f>
        <v>1</v>
      </c>
      <c r="AO2216">
        <f>COUNTIF(View_conceptual!H:H,L2216)+COUNTIF(View_conceptual!I:I,N2216)</f>
        <v>1</v>
      </c>
      <c r="AQ2216" t="str">
        <f t="shared" si="1080"/>
        <v/>
      </c>
      <c r="AR2216" t="str">
        <f t="shared" si="1081"/>
        <v/>
      </c>
      <c r="AT2216">
        <f>COUNTIF(View_full!G:G,L2216)</f>
        <v>1</v>
      </c>
      <c r="AU2216">
        <f>COUNTIF(View_full!H:H,L2216)+COUNTIF(View_full!I:I,N2216)</f>
        <v>1</v>
      </c>
      <c r="AV2216">
        <f>COUNTIFS(Property_Manual!$A$2:$A$1206,Raw!L2216,Property_Manual!$B$2:$B$1206,Raw!M2216,Property_Manual!$C$2:$C$1206,Raw!N2216,Property_Manual!$D$2:$D$1206,Raw!O2216,Property_Manual!$F$2:$F$1206,"x")</f>
        <v>0</v>
      </c>
      <c r="AW2216" t="str">
        <f t="shared" si="1082"/>
        <v/>
      </c>
      <c r="AX2216" t="str">
        <f t="shared" si="1083"/>
        <v/>
      </c>
      <c r="AY2216" t="str">
        <f t="shared" si="1084"/>
        <v/>
      </c>
    </row>
    <row r="2217" spans="1:51" x14ac:dyDescent="0.2">
      <c r="A2217" t="s">
        <v>1255</v>
      </c>
      <c r="B2217" t="s">
        <v>20</v>
      </c>
      <c r="C2217" t="s">
        <v>1139</v>
      </c>
      <c r="D2217" t="s">
        <v>38</v>
      </c>
      <c r="E2217" t="s">
        <v>1209</v>
      </c>
      <c r="F2217" t="s">
        <v>23</v>
      </c>
      <c r="H2217" t="s">
        <v>415</v>
      </c>
      <c r="I2217" t="s">
        <v>1140</v>
      </c>
      <c r="J2217" t="s">
        <v>39</v>
      </c>
      <c r="L2217" t="str">
        <f t="shared" si="1054"/>
        <v>ULD</v>
      </c>
      <c r="M2217" t="str">
        <f t="shared" si="1055"/>
        <v>checks</v>
      </c>
      <c r="N2217" t="str">
        <f t="shared" si="1056"/>
        <v>Check</v>
      </c>
      <c r="O2217" t="str">
        <f t="shared" si="1057"/>
        <v>checkedObject</v>
      </c>
      <c r="P2217" t="str">
        <f t="shared" si="1058"/>
        <v/>
      </c>
      <c r="Q2217" t="str">
        <f t="shared" si="1059"/>
        <v>Object</v>
      </c>
      <c r="R2217" t="str">
        <f t="shared" si="1060"/>
        <v/>
      </c>
      <c r="S2217" t="str">
        <f t="shared" si="1061"/>
        <v/>
      </c>
      <c r="T2217" t="str">
        <f t="shared" si="1062"/>
        <v/>
      </c>
      <c r="U2217" t="str">
        <f t="shared" si="1063"/>
        <v/>
      </c>
      <c r="V2217" t="str">
        <f t="shared" si="1064"/>
        <v/>
      </c>
      <c r="W2217" t="str">
        <f>IF($A2217="Implicit","",COUNTIFS($C$8:C2217,C2217,$A$8:A2217,"Explicit"))</f>
        <v/>
      </c>
      <c r="X2217" t="str">
        <f t="shared" si="1065"/>
        <v/>
      </c>
      <c r="Y2217" t="str">
        <f t="shared" si="1066"/>
        <v/>
      </c>
      <c r="Z2217" t="str">
        <f t="shared" si="1067"/>
        <v/>
      </c>
      <c r="AA2217" t="str">
        <f t="shared" si="1068"/>
        <v/>
      </c>
      <c r="AB2217" t="str">
        <f t="shared" si="1069"/>
        <v/>
      </c>
      <c r="AC2217" t="str">
        <f t="shared" si="1070"/>
        <v/>
      </c>
      <c r="AD2217" t="str">
        <f t="shared" si="1071"/>
        <v/>
      </c>
      <c r="AE2217" t="str">
        <f t="shared" si="1072"/>
        <v/>
      </c>
      <c r="AF2217" t="str">
        <f t="shared" si="1073"/>
        <v/>
      </c>
      <c r="AG2217" t="str">
        <f t="shared" si="1074"/>
        <v>"Core.ULD"</v>
      </c>
      <c r="AH2217" t="str">
        <f t="shared" si="1075"/>
        <v>"checks"</v>
      </c>
      <c r="AI2217" t="str">
        <f t="shared" si="1076"/>
        <v>"Action.Check"</v>
      </c>
      <c r="AJ2217" t="str">
        <f t="shared" si="1077"/>
        <v>"checkedObject"</v>
      </c>
      <c r="AK2217" t="str">
        <f t="shared" si="1078"/>
        <v>"hasMany"</v>
      </c>
      <c r="AL2217" t="str">
        <f t="shared" si="1079"/>
        <v>"Core.ULD","checks","Action.Check","checkedObject","hasMany"</v>
      </c>
      <c r="AN2217">
        <f>COUNTIF(View_conceptual!G:G,L2217)</f>
        <v>1</v>
      </c>
      <c r="AO2217">
        <f>COUNTIF(View_conceptual!H:H,L2217)+COUNTIF(View_conceptual!I:I,N2217)</f>
        <v>1</v>
      </c>
      <c r="AQ2217" t="str">
        <f t="shared" si="1080"/>
        <v/>
      </c>
      <c r="AR2217" t="str">
        <f t="shared" si="1081"/>
        <v/>
      </c>
      <c r="AT2217">
        <f>COUNTIF(View_full!G:G,L2217)</f>
        <v>1</v>
      </c>
      <c r="AU2217">
        <f>COUNTIF(View_full!H:H,L2217)+COUNTIF(View_full!I:I,N2217)</f>
        <v>1</v>
      </c>
      <c r="AV2217">
        <f>COUNTIFS(Property_Manual!$A$2:$A$1206,Raw!L2217,Property_Manual!$B$2:$B$1206,Raw!M2217,Property_Manual!$C$2:$C$1206,Raw!N2217,Property_Manual!$D$2:$D$1206,Raw!O2217,Property_Manual!$F$2:$F$1206,"x")</f>
        <v>0</v>
      </c>
      <c r="AW2217" t="str">
        <f t="shared" si="1082"/>
        <v/>
      </c>
      <c r="AX2217" t="str">
        <f t="shared" si="1083"/>
        <v/>
      </c>
      <c r="AY2217" t="str">
        <f t="shared" si="1084"/>
        <v/>
      </c>
    </row>
    <row r="2218" spans="1:51" x14ac:dyDescent="0.2">
      <c r="A2218" t="s">
        <v>1255</v>
      </c>
      <c r="B2218" t="s">
        <v>20</v>
      </c>
      <c r="C2218" t="s">
        <v>1139</v>
      </c>
      <c r="D2218" t="s">
        <v>43</v>
      </c>
      <c r="E2218" t="s">
        <v>1198</v>
      </c>
      <c r="F2218" t="s">
        <v>44</v>
      </c>
      <c r="H2218" t="s">
        <v>654</v>
      </c>
      <c r="I2218" t="s">
        <v>1140</v>
      </c>
      <c r="J2218" t="s">
        <v>45</v>
      </c>
      <c r="L2218" t="str">
        <f t="shared" si="1054"/>
        <v>ULD</v>
      </c>
      <c r="M2218" t="str">
        <f t="shared" si="1055"/>
        <v>externalReferences</v>
      </c>
      <c r="N2218" t="str">
        <f t="shared" si="1056"/>
        <v>ExternalReference</v>
      </c>
      <c r="O2218" t="str">
        <f t="shared" si="1057"/>
        <v>referenceForObjects</v>
      </c>
      <c r="P2218" t="str">
        <f t="shared" si="1058"/>
        <v/>
      </c>
      <c r="Q2218" t="str">
        <f t="shared" si="1059"/>
        <v>Object</v>
      </c>
      <c r="R2218" t="str">
        <f t="shared" si="1060"/>
        <v/>
      </c>
      <c r="S2218" t="str">
        <f t="shared" si="1061"/>
        <v/>
      </c>
      <c r="T2218" t="str">
        <f t="shared" si="1062"/>
        <v/>
      </c>
      <c r="U2218" t="str">
        <f t="shared" si="1063"/>
        <v/>
      </c>
      <c r="V2218" t="str">
        <f t="shared" si="1064"/>
        <v/>
      </c>
      <c r="W2218" t="str">
        <f>IF($A2218="Implicit","",COUNTIFS($C$8:C2218,C2218,$A$8:A2218,"Explicit"))</f>
        <v/>
      </c>
      <c r="X2218" t="str">
        <f t="shared" si="1065"/>
        <v/>
      </c>
      <c r="Y2218" t="str">
        <f t="shared" si="1066"/>
        <v/>
      </c>
      <c r="Z2218" t="str">
        <f t="shared" si="1067"/>
        <v/>
      </c>
      <c r="AA2218" t="str">
        <f t="shared" si="1068"/>
        <v/>
      </c>
      <c r="AB2218" t="str">
        <f t="shared" si="1069"/>
        <v/>
      </c>
      <c r="AC2218" t="str">
        <f t="shared" si="1070"/>
        <v/>
      </c>
      <c r="AD2218" t="str">
        <f t="shared" si="1071"/>
        <v/>
      </c>
      <c r="AE2218" t="str">
        <f t="shared" si="1072"/>
        <v/>
      </c>
      <c r="AF2218" t="str">
        <f t="shared" si="1073"/>
        <v/>
      </c>
      <c r="AG2218" t="str">
        <f t="shared" si="1074"/>
        <v>"Core.ULD"</v>
      </c>
      <c r="AH2218" t="str">
        <f t="shared" si="1075"/>
        <v>"externalReferences"</v>
      </c>
      <c r="AI2218" t="str">
        <f t="shared" si="1076"/>
        <v>"Common.ExternalReference"</v>
      </c>
      <c r="AJ2218" t="str">
        <f t="shared" si="1077"/>
        <v>"referenceForObjects"</v>
      </c>
      <c r="AK2218" t="str">
        <f t="shared" si="1078"/>
        <v>"hasMany"</v>
      </c>
      <c r="AL2218" t="str">
        <f t="shared" si="1079"/>
        <v>"Core.ULD","externalReferences","Common.ExternalReference","referenceForObjects","hasMany"</v>
      </c>
      <c r="AN2218">
        <f>COUNTIF(View_conceptual!G:G,L2218)</f>
        <v>1</v>
      </c>
      <c r="AO2218">
        <f>COUNTIF(View_conceptual!H:H,L2218)+COUNTIF(View_conceptual!I:I,N2218)</f>
        <v>1</v>
      </c>
      <c r="AQ2218" t="str">
        <f t="shared" si="1080"/>
        <v/>
      </c>
      <c r="AR2218" t="str">
        <f t="shared" si="1081"/>
        <v/>
      </c>
      <c r="AT2218">
        <f>COUNTIF(View_full!G:G,L2218)</f>
        <v>1</v>
      </c>
      <c r="AU2218">
        <f>COUNTIF(View_full!H:H,L2218)+COUNTIF(View_full!I:I,N2218)</f>
        <v>1</v>
      </c>
      <c r="AV2218">
        <f>COUNTIFS(Property_Manual!$A$2:$A$1206,Raw!L2218,Property_Manual!$B$2:$B$1206,Raw!M2218,Property_Manual!$C$2:$C$1206,Raw!N2218,Property_Manual!$D$2:$D$1206,Raw!O2218,Property_Manual!$F$2:$F$1206,"x")</f>
        <v>0</v>
      </c>
      <c r="AW2218" t="str">
        <f t="shared" si="1082"/>
        <v/>
      </c>
      <c r="AX2218" t="str">
        <f t="shared" si="1083"/>
        <v/>
      </c>
      <c r="AY2218" t="str">
        <f t="shared" si="1084"/>
        <v/>
      </c>
    </row>
    <row r="2219" spans="1:51" x14ac:dyDescent="0.2">
      <c r="A2219" t="s">
        <v>1255</v>
      </c>
      <c r="B2219" t="s">
        <v>20</v>
      </c>
      <c r="C2219" t="s">
        <v>1139</v>
      </c>
      <c r="D2219" t="s">
        <v>111</v>
      </c>
      <c r="E2219" t="s">
        <v>1198</v>
      </c>
      <c r="F2219" t="s">
        <v>112</v>
      </c>
      <c r="H2219" t="s">
        <v>222</v>
      </c>
      <c r="I2219" t="s">
        <v>1140</v>
      </c>
      <c r="J2219" t="s">
        <v>113</v>
      </c>
      <c r="L2219" t="str">
        <f t="shared" si="1054"/>
        <v>ULD</v>
      </c>
      <c r="M2219" t="str">
        <f t="shared" si="1055"/>
        <v>attachedIotDevices</v>
      </c>
      <c r="N2219" t="str">
        <f t="shared" si="1056"/>
        <v>IotDevice</v>
      </c>
      <c r="O2219" t="str">
        <f t="shared" si="1057"/>
        <v>attachedToObject</v>
      </c>
      <c r="P2219" t="str">
        <f t="shared" si="1058"/>
        <v/>
      </c>
      <c r="Q2219" t="str">
        <f t="shared" si="1059"/>
        <v>Object</v>
      </c>
      <c r="R2219" t="str">
        <f t="shared" si="1060"/>
        <v/>
      </c>
      <c r="S2219" t="str">
        <f t="shared" si="1061"/>
        <v/>
      </c>
      <c r="T2219" t="str">
        <f t="shared" si="1062"/>
        <v/>
      </c>
      <c r="U2219" t="str">
        <f t="shared" si="1063"/>
        <v/>
      </c>
      <c r="V2219" t="str">
        <f t="shared" si="1064"/>
        <v/>
      </c>
      <c r="W2219" t="str">
        <f>IF($A2219="Implicit","",COUNTIFS($C$8:C2219,C2219,$A$8:A2219,"Explicit"))</f>
        <v/>
      </c>
      <c r="X2219" t="str">
        <f t="shared" si="1065"/>
        <v/>
      </c>
      <c r="Y2219" t="str">
        <f t="shared" si="1066"/>
        <v/>
      </c>
      <c r="Z2219" t="str">
        <f t="shared" si="1067"/>
        <v/>
      </c>
      <c r="AA2219" t="str">
        <f t="shared" si="1068"/>
        <v/>
      </c>
      <c r="AB2219" t="str">
        <f t="shared" si="1069"/>
        <v/>
      </c>
      <c r="AC2219" t="str">
        <f t="shared" si="1070"/>
        <v/>
      </c>
      <c r="AD2219" t="str">
        <f t="shared" si="1071"/>
        <v/>
      </c>
      <c r="AE2219" t="str">
        <f t="shared" si="1072"/>
        <v/>
      </c>
      <c r="AF2219" t="str">
        <f t="shared" si="1073"/>
        <v/>
      </c>
      <c r="AG2219" t="str">
        <f t="shared" si="1074"/>
        <v>"Core.ULD"</v>
      </c>
      <c r="AH2219" t="str">
        <f t="shared" si="1075"/>
        <v>"attachedIotDevices"</v>
      </c>
      <c r="AI2219" t="str">
        <f t="shared" si="1076"/>
        <v>"Common.IotDevice"</v>
      </c>
      <c r="AJ2219" t="str">
        <f t="shared" si="1077"/>
        <v>"attachedToObject"</v>
      </c>
      <c r="AK2219" t="str">
        <f t="shared" si="1078"/>
        <v>"hasMany"</v>
      </c>
      <c r="AL2219" t="str">
        <f t="shared" si="1079"/>
        <v>"Core.ULD","attachedIotDevices","Common.IotDevice","attachedToObject","hasMany"</v>
      </c>
      <c r="AN2219">
        <f>COUNTIF(View_conceptual!G:G,L2219)</f>
        <v>1</v>
      </c>
      <c r="AO2219">
        <f>COUNTIF(View_conceptual!H:H,L2219)+COUNTIF(View_conceptual!I:I,N2219)</f>
        <v>1</v>
      </c>
      <c r="AQ2219" t="str">
        <f t="shared" si="1080"/>
        <v/>
      </c>
      <c r="AR2219" t="str">
        <f t="shared" si="1081"/>
        <v/>
      </c>
      <c r="AT2219">
        <f>COUNTIF(View_full!G:G,L2219)</f>
        <v>1</v>
      </c>
      <c r="AU2219">
        <f>COUNTIF(View_full!H:H,L2219)+COUNTIF(View_full!I:I,N2219)</f>
        <v>1</v>
      </c>
      <c r="AV2219">
        <f>COUNTIFS(Property_Manual!$A$2:$A$1206,Raw!L2219,Property_Manual!$B$2:$B$1206,Raw!M2219,Property_Manual!$C$2:$C$1206,Raw!N2219,Property_Manual!$D$2:$D$1206,Raw!O2219,Property_Manual!$F$2:$F$1206,"x")</f>
        <v>0</v>
      </c>
      <c r="AW2219" t="str">
        <f t="shared" si="1082"/>
        <v/>
      </c>
      <c r="AX2219" t="str">
        <f t="shared" si="1083"/>
        <v/>
      </c>
      <c r="AY2219" t="str">
        <f t="shared" si="1084"/>
        <v/>
      </c>
    </row>
    <row r="2220" spans="1:51" x14ac:dyDescent="0.2">
      <c r="A2220" t="s">
        <v>1255</v>
      </c>
      <c r="B2220" t="s">
        <v>20</v>
      </c>
      <c r="C2220" t="s">
        <v>1139</v>
      </c>
      <c r="D2220" t="s">
        <v>114</v>
      </c>
      <c r="E2220" t="s">
        <v>1209</v>
      </c>
      <c r="F2220" t="s">
        <v>439</v>
      </c>
      <c r="H2220" t="s">
        <v>448</v>
      </c>
      <c r="I2220" t="s">
        <v>1140</v>
      </c>
      <c r="J2220" t="s">
        <v>116</v>
      </c>
      <c r="L2220" t="str">
        <f t="shared" si="1054"/>
        <v>ULD</v>
      </c>
      <c r="M2220" t="str">
        <f t="shared" si="1055"/>
        <v>involvedInActions</v>
      </c>
      <c r="N2220" t="str">
        <f t="shared" si="1056"/>
        <v>Composing</v>
      </c>
      <c r="O2220" t="str">
        <f t="shared" si="1057"/>
        <v>loadingUnit</v>
      </c>
      <c r="P2220" t="str">
        <f t="shared" si="1058"/>
        <v/>
      </c>
      <c r="Q2220" t="str">
        <f t="shared" si="1059"/>
        <v>Object</v>
      </c>
      <c r="R2220" t="str">
        <f t="shared" si="1060"/>
        <v/>
      </c>
      <c r="S2220" t="str">
        <f t="shared" si="1061"/>
        <v/>
      </c>
      <c r="T2220" t="str">
        <f t="shared" si="1062"/>
        <v/>
      </c>
      <c r="U2220" t="str">
        <f t="shared" si="1063"/>
        <v/>
      </c>
      <c r="V2220" t="str">
        <f t="shared" si="1064"/>
        <v/>
      </c>
      <c r="W2220" t="str">
        <f>IF($A2220="Implicit","",COUNTIFS($C$8:C2220,C2220,$A$8:A2220,"Explicit"))</f>
        <v/>
      </c>
      <c r="X2220" t="str">
        <f t="shared" si="1065"/>
        <v/>
      </c>
      <c r="Y2220" t="str">
        <f t="shared" si="1066"/>
        <v/>
      </c>
      <c r="Z2220" t="str">
        <f t="shared" si="1067"/>
        <v/>
      </c>
      <c r="AA2220" t="str">
        <f t="shared" si="1068"/>
        <v/>
      </c>
      <c r="AB2220" t="str">
        <f t="shared" si="1069"/>
        <v/>
      </c>
      <c r="AC2220" t="str">
        <f t="shared" si="1070"/>
        <v/>
      </c>
      <c r="AD2220" t="str">
        <f t="shared" si="1071"/>
        <v/>
      </c>
      <c r="AE2220" t="str">
        <f t="shared" si="1072"/>
        <v/>
      </c>
      <c r="AF2220" t="str">
        <f t="shared" si="1073"/>
        <v/>
      </c>
      <c r="AG2220" t="str">
        <f t="shared" si="1074"/>
        <v>"Core.ULD"</v>
      </c>
      <c r="AH2220" t="str">
        <f t="shared" si="1075"/>
        <v>"involvedInActions"</v>
      </c>
      <c r="AI2220" t="str">
        <f t="shared" si="1076"/>
        <v>"Action.Composing"</v>
      </c>
      <c r="AJ2220" t="str">
        <f t="shared" si="1077"/>
        <v>"loadingUnit"</v>
      </c>
      <c r="AK2220" t="str">
        <f t="shared" si="1078"/>
        <v>"hasMany"</v>
      </c>
      <c r="AL2220" t="str">
        <f t="shared" si="1079"/>
        <v>"Core.ULD","involvedInActions","Action.Composing","loadingUnit","hasMany"</v>
      </c>
      <c r="AN2220">
        <f>COUNTIF(View_conceptual!G:G,L2220)</f>
        <v>1</v>
      </c>
      <c r="AO2220">
        <f>COUNTIF(View_conceptual!H:H,L2220)+COUNTIF(View_conceptual!I:I,N2220)</f>
        <v>2</v>
      </c>
      <c r="AQ2220" t="str">
        <f t="shared" si="1080"/>
        <v/>
      </c>
      <c r="AR2220" t="str">
        <f t="shared" si="1081"/>
        <v>"Core.ULD","involvedInActions","Action.Composing","loadingUnit","hasMany"</v>
      </c>
      <c r="AT2220">
        <f>COUNTIF(View_full!G:G,L2220)</f>
        <v>1</v>
      </c>
      <c r="AU2220">
        <f>COUNTIF(View_full!H:H,L2220)+COUNTIF(View_full!I:I,N2220)</f>
        <v>2</v>
      </c>
      <c r="AV2220">
        <f>COUNTIFS(Property_Manual!$A$2:$A$1206,Raw!L2220,Property_Manual!$B$2:$B$1206,Raw!M2220,Property_Manual!$C$2:$C$1206,Raw!N2220,Property_Manual!$D$2:$D$1206,Raw!O2220,Property_Manual!$F$2:$F$1206,"x")</f>
        <v>0</v>
      </c>
      <c r="AW2220" t="str">
        <f t="shared" si="1082"/>
        <v/>
      </c>
      <c r="AX2220" t="str">
        <f t="shared" si="1083"/>
        <v>"Core.ULD","involvedInActions","Action.Composing","loadingUnit","hasMany"</v>
      </c>
      <c r="AY2220" t="str">
        <f t="shared" si="1084"/>
        <v/>
      </c>
    </row>
    <row r="2221" spans="1:51" x14ac:dyDescent="0.2">
      <c r="A2221" t="s">
        <v>1255</v>
      </c>
      <c r="B2221" t="s">
        <v>20</v>
      </c>
      <c r="C2221" t="s">
        <v>1139</v>
      </c>
      <c r="D2221" t="s">
        <v>114</v>
      </c>
      <c r="E2221" t="s">
        <v>1209</v>
      </c>
      <c r="F2221" t="s">
        <v>829</v>
      </c>
      <c r="H2221" t="s">
        <v>835</v>
      </c>
      <c r="I2221" t="s">
        <v>1140</v>
      </c>
      <c r="J2221" t="s">
        <v>116</v>
      </c>
      <c r="L2221" t="str">
        <f t="shared" si="1054"/>
        <v>ULD</v>
      </c>
      <c r="M2221" t="str">
        <f t="shared" si="1055"/>
        <v>involvedInActions</v>
      </c>
      <c r="N2221" t="str">
        <f t="shared" si="1056"/>
        <v>Loading</v>
      </c>
      <c r="O2221" t="str">
        <f t="shared" si="1057"/>
        <v>loadedUnits</v>
      </c>
      <c r="P2221" t="str">
        <f t="shared" si="1058"/>
        <v/>
      </c>
      <c r="Q2221" t="str">
        <f t="shared" si="1059"/>
        <v>Object</v>
      </c>
      <c r="R2221" t="str">
        <f t="shared" si="1060"/>
        <v/>
      </c>
      <c r="S2221" t="str">
        <f t="shared" si="1061"/>
        <v/>
      </c>
      <c r="T2221" t="str">
        <f t="shared" si="1062"/>
        <v/>
      </c>
      <c r="U2221" t="str">
        <f t="shared" si="1063"/>
        <v/>
      </c>
      <c r="V2221" t="str">
        <f t="shared" si="1064"/>
        <v/>
      </c>
      <c r="W2221" t="str">
        <f>IF($A2221="Implicit","",COUNTIFS($C$8:C2221,C2221,$A$8:A2221,"Explicit"))</f>
        <v/>
      </c>
      <c r="X2221" t="str">
        <f t="shared" si="1065"/>
        <v/>
      </c>
      <c r="Y2221" t="str">
        <f t="shared" si="1066"/>
        <v/>
      </c>
      <c r="Z2221" t="str">
        <f t="shared" si="1067"/>
        <v/>
      </c>
      <c r="AA2221" t="str">
        <f t="shared" si="1068"/>
        <v/>
      </c>
      <c r="AB2221" t="str">
        <f t="shared" si="1069"/>
        <v/>
      </c>
      <c r="AC2221" t="str">
        <f t="shared" si="1070"/>
        <v/>
      </c>
      <c r="AD2221" t="str">
        <f t="shared" si="1071"/>
        <v/>
      </c>
      <c r="AE2221" t="str">
        <f t="shared" si="1072"/>
        <v/>
      </c>
      <c r="AF2221" t="str">
        <f t="shared" si="1073"/>
        <v/>
      </c>
      <c r="AG2221" t="str">
        <f t="shared" si="1074"/>
        <v>"Core.ULD"</v>
      </c>
      <c r="AH2221" t="str">
        <f t="shared" si="1075"/>
        <v>"involvedInActions"</v>
      </c>
      <c r="AI2221" t="str">
        <f t="shared" si="1076"/>
        <v>"Action.Loading"</v>
      </c>
      <c r="AJ2221" t="str">
        <f t="shared" si="1077"/>
        <v>"loadedUnits"</v>
      </c>
      <c r="AK2221" t="str">
        <f t="shared" si="1078"/>
        <v>"hasMany"</v>
      </c>
      <c r="AL2221" t="str">
        <f t="shared" si="1079"/>
        <v>"Core.ULD","involvedInActions","Action.Loading","loadedUnits","hasMany"</v>
      </c>
      <c r="AN2221">
        <f>COUNTIF(View_conceptual!G:G,L2221)</f>
        <v>1</v>
      </c>
      <c r="AO2221">
        <f>COUNTIF(View_conceptual!H:H,L2221)+COUNTIF(View_conceptual!I:I,N2221)</f>
        <v>2</v>
      </c>
      <c r="AQ2221" t="str">
        <f t="shared" si="1080"/>
        <v/>
      </c>
      <c r="AR2221" t="str">
        <f t="shared" si="1081"/>
        <v>"Core.ULD","involvedInActions","Action.Loading","loadedUnits","hasMany"</v>
      </c>
      <c r="AT2221">
        <f>COUNTIF(View_full!G:G,L2221)</f>
        <v>1</v>
      </c>
      <c r="AU2221">
        <f>COUNTIF(View_full!H:H,L2221)+COUNTIF(View_full!I:I,N2221)</f>
        <v>2</v>
      </c>
      <c r="AV2221">
        <f>COUNTIFS(Property_Manual!$A$2:$A$1206,Raw!L2221,Property_Manual!$B$2:$B$1206,Raw!M2221,Property_Manual!$C$2:$C$1206,Raw!N2221,Property_Manual!$D$2:$D$1206,Raw!O2221,Property_Manual!$F$2:$F$1206,"x")</f>
        <v>1</v>
      </c>
      <c r="AW2221" t="str">
        <f t="shared" si="1082"/>
        <v/>
      </c>
      <c r="AX2221" t="str">
        <f t="shared" si="1083"/>
        <v>"Core.ULD","involvedInActions","Action.Loading","loadedUnits","hasMany"</v>
      </c>
      <c r="AY2221" t="str">
        <f t="shared" si="1084"/>
        <v>"Core.ULD","involvedInActions","Action.Loading","loadedUnits","hasMany"</v>
      </c>
    </row>
    <row r="2222" spans="1:51" x14ac:dyDescent="0.2">
      <c r="A2222" t="s">
        <v>1255</v>
      </c>
      <c r="B2222" t="s">
        <v>20</v>
      </c>
      <c r="C2222" t="s">
        <v>1139</v>
      </c>
      <c r="D2222" t="s">
        <v>114</v>
      </c>
      <c r="E2222" t="s">
        <v>1209</v>
      </c>
      <c r="F2222" t="s">
        <v>1043</v>
      </c>
      <c r="H2222" t="s">
        <v>1045</v>
      </c>
      <c r="I2222" t="s">
        <v>1140</v>
      </c>
      <c r="J2222" t="s">
        <v>116</v>
      </c>
      <c r="L2222" t="str">
        <f t="shared" si="1054"/>
        <v>ULD</v>
      </c>
      <c r="M2222" t="str">
        <f t="shared" si="1055"/>
        <v>involvedInActions</v>
      </c>
      <c r="N2222" t="str">
        <f t="shared" si="1056"/>
        <v>Storing</v>
      </c>
      <c r="O2222" t="str">
        <f t="shared" si="1057"/>
        <v>storedObjects</v>
      </c>
      <c r="P2222" t="str">
        <f t="shared" si="1058"/>
        <v/>
      </c>
      <c r="Q2222" t="str">
        <f t="shared" si="1059"/>
        <v>Object</v>
      </c>
      <c r="R2222" t="str">
        <f t="shared" si="1060"/>
        <v/>
      </c>
      <c r="S2222" t="str">
        <f t="shared" si="1061"/>
        <v/>
      </c>
      <c r="T2222" t="str">
        <f t="shared" si="1062"/>
        <v/>
      </c>
      <c r="U2222" t="str">
        <f t="shared" si="1063"/>
        <v/>
      </c>
      <c r="V2222" t="str">
        <f t="shared" si="1064"/>
        <v/>
      </c>
      <c r="W2222" t="str">
        <f>IF($A2222="Implicit","",COUNTIFS($C$8:C2222,C2222,$A$8:A2222,"Explicit"))</f>
        <v/>
      </c>
      <c r="X2222" t="str">
        <f t="shared" si="1065"/>
        <v/>
      </c>
      <c r="Y2222" t="str">
        <f t="shared" si="1066"/>
        <v/>
      </c>
      <c r="Z2222" t="str">
        <f t="shared" si="1067"/>
        <v/>
      </c>
      <c r="AA2222" t="str">
        <f t="shared" si="1068"/>
        <v/>
      </c>
      <c r="AB2222" t="str">
        <f t="shared" si="1069"/>
        <v/>
      </c>
      <c r="AC2222" t="str">
        <f t="shared" si="1070"/>
        <v/>
      </c>
      <c r="AD2222" t="str">
        <f t="shared" si="1071"/>
        <v/>
      </c>
      <c r="AE2222" t="str">
        <f t="shared" si="1072"/>
        <v/>
      </c>
      <c r="AF2222" t="str">
        <f t="shared" si="1073"/>
        <v/>
      </c>
      <c r="AG2222" t="str">
        <f t="shared" si="1074"/>
        <v>"Core.ULD"</v>
      </c>
      <c r="AH2222" t="str">
        <f t="shared" si="1075"/>
        <v>"involvedInActions"</v>
      </c>
      <c r="AI2222" t="str">
        <f t="shared" si="1076"/>
        <v>"Action.Storing"</v>
      </c>
      <c r="AJ2222" t="str">
        <f t="shared" si="1077"/>
        <v>"storedObjects"</v>
      </c>
      <c r="AK2222" t="str">
        <f t="shared" si="1078"/>
        <v>"hasMany"</v>
      </c>
      <c r="AL2222" t="str">
        <f t="shared" si="1079"/>
        <v>"Core.ULD","involvedInActions","Action.Storing","storedObjects","hasMany"</v>
      </c>
      <c r="AN2222">
        <f>COUNTIF(View_conceptual!G:G,L2222)</f>
        <v>1</v>
      </c>
      <c r="AO2222">
        <f>COUNTIF(View_conceptual!H:H,L2222)+COUNTIF(View_conceptual!I:I,N2222)</f>
        <v>1</v>
      </c>
      <c r="AQ2222" t="str">
        <f t="shared" si="1080"/>
        <v/>
      </c>
      <c r="AR2222" t="str">
        <f t="shared" si="1081"/>
        <v/>
      </c>
      <c r="AT2222">
        <f>COUNTIF(View_full!G:G,L2222)</f>
        <v>1</v>
      </c>
      <c r="AU2222">
        <f>COUNTIF(View_full!H:H,L2222)+COUNTIF(View_full!I:I,N2222)</f>
        <v>2</v>
      </c>
      <c r="AV2222">
        <f>COUNTIFS(Property_Manual!$A$2:$A$1206,Raw!L2222,Property_Manual!$B$2:$B$1206,Raw!M2222,Property_Manual!$C$2:$C$1206,Raw!N2222,Property_Manual!$D$2:$D$1206,Raw!O2222,Property_Manual!$F$2:$F$1206,"x")</f>
        <v>0</v>
      </c>
      <c r="AW2222" t="str">
        <f t="shared" si="1082"/>
        <v/>
      </c>
      <c r="AX2222" t="str">
        <f t="shared" si="1083"/>
        <v>"Core.ULD","involvedInActions","Action.Storing","storedObjects","hasMany"</v>
      </c>
      <c r="AY2222" t="str">
        <f t="shared" si="1084"/>
        <v/>
      </c>
    </row>
    <row r="2223" spans="1:51" x14ac:dyDescent="0.2">
      <c r="A2223" t="s">
        <v>1255</v>
      </c>
      <c r="B2223" t="s">
        <v>20</v>
      </c>
      <c r="C2223" t="s">
        <v>1139</v>
      </c>
      <c r="D2223" t="s">
        <v>1141</v>
      </c>
      <c r="E2223" t="s">
        <v>1197</v>
      </c>
      <c r="F2223" t="s">
        <v>2245</v>
      </c>
      <c r="G2223">
        <v>1</v>
      </c>
      <c r="I2223" t="s">
        <v>1140</v>
      </c>
      <c r="J2223" t="s">
        <v>1142</v>
      </c>
      <c r="L2223" t="str">
        <f t="shared" si="1054"/>
        <v>ULD</v>
      </c>
      <c r="M2223" t="str">
        <f t="shared" si="1055"/>
        <v>demurrageCode</v>
      </c>
      <c r="N2223" t="str">
        <f t="shared" si="1056"/>
        <v>DemurrageCode</v>
      </c>
      <c r="O2223" t="str">
        <f t="shared" si="1057"/>
        <v/>
      </c>
      <c r="P2223" t="str">
        <f t="shared" si="1058"/>
        <v/>
      </c>
      <c r="Q2223" t="str">
        <f t="shared" si="1059"/>
        <v>Object</v>
      </c>
      <c r="R2223" t="str">
        <f t="shared" si="1060"/>
        <v/>
      </c>
      <c r="S2223" t="str">
        <f t="shared" si="1061"/>
        <v/>
      </c>
      <c r="T2223" t="str">
        <f t="shared" si="1062"/>
        <v/>
      </c>
      <c r="U2223" t="str">
        <f t="shared" si="1063"/>
        <v/>
      </c>
      <c r="V2223" t="str">
        <f t="shared" si="1064"/>
        <v/>
      </c>
      <c r="W2223" t="str">
        <f>IF($A2223="Implicit","",COUNTIFS($C$8:C2223,C2223,$A$8:A2223,"Explicit"))</f>
        <v/>
      </c>
      <c r="X2223" t="str">
        <f t="shared" si="1065"/>
        <v/>
      </c>
      <c r="Y2223" t="str">
        <f t="shared" si="1066"/>
        <v/>
      </c>
      <c r="Z2223" t="str">
        <f t="shared" si="1067"/>
        <v/>
      </c>
      <c r="AA2223" t="str">
        <f t="shared" si="1068"/>
        <v/>
      </c>
      <c r="AB2223" t="str">
        <f t="shared" si="1069"/>
        <v/>
      </c>
      <c r="AC2223" t="str">
        <f t="shared" si="1070"/>
        <v/>
      </c>
      <c r="AD2223" t="str">
        <f t="shared" si="1071"/>
        <v/>
      </c>
      <c r="AE2223" t="str">
        <f t="shared" si="1072"/>
        <v/>
      </c>
      <c r="AF2223" t="str">
        <f t="shared" si="1073"/>
        <v/>
      </c>
      <c r="AG2223" t="str">
        <f t="shared" si="1074"/>
        <v>"Core.ULD"</v>
      </c>
      <c r="AH2223" t="str">
        <f t="shared" si="1075"/>
        <v>"demurrageCode"</v>
      </c>
      <c r="AI2223" t="str">
        <f t="shared" si="1076"/>
        <v>"CodeList.DemurrageCode"</v>
      </c>
      <c r="AJ2223" t="str">
        <f t="shared" si="1077"/>
        <v>""</v>
      </c>
      <c r="AK2223" t="str">
        <f t="shared" si="1078"/>
        <v>"hasOne"</v>
      </c>
      <c r="AL2223" t="str">
        <f t="shared" si="1079"/>
        <v>"Core.ULD","demurrageCode","CodeList.DemurrageCode","","hasOne"</v>
      </c>
      <c r="AN2223">
        <f>COUNTIF(View_conceptual!G:G,L2223)</f>
        <v>1</v>
      </c>
      <c r="AO2223">
        <f>COUNTIF(View_conceptual!H:H,L2223)+COUNTIF(View_conceptual!I:I,N2223)</f>
        <v>1</v>
      </c>
      <c r="AQ2223" t="str">
        <f t="shared" si="1080"/>
        <v/>
      </c>
      <c r="AR2223" t="str">
        <f t="shared" si="1081"/>
        <v/>
      </c>
      <c r="AT2223">
        <f>COUNTIF(View_full!G:G,L2223)</f>
        <v>1</v>
      </c>
      <c r="AU2223">
        <f>COUNTIF(View_full!H:H,L2223)+COUNTIF(View_full!I:I,N2223)</f>
        <v>1</v>
      </c>
      <c r="AV2223">
        <f>COUNTIFS(Property_Manual!$A$2:$A$1206,Raw!L2223,Property_Manual!$B$2:$B$1206,Raw!M2223,Property_Manual!$C$2:$C$1206,Raw!N2223,Property_Manual!$D$2:$D$1206,Raw!O2223,Property_Manual!$F$2:$F$1206,"x")</f>
        <v>0</v>
      </c>
      <c r="AW2223" t="str">
        <f t="shared" si="1082"/>
        <v/>
      </c>
      <c r="AX2223" t="str">
        <f t="shared" si="1083"/>
        <v/>
      </c>
      <c r="AY2223" t="str">
        <f t="shared" si="1084"/>
        <v/>
      </c>
    </row>
    <row r="2224" spans="1:51" x14ac:dyDescent="0.2">
      <c r="A2224" t="s">
        <v>1255</v>
      </c>
      <c r="B2224" t="s">
        <v>20</v>
      </c>
      <c r="C2224" t="s">
        <v>1139</v>
      </c>
      <c r="D2224" t="s">
        <v>1143</v>
      </c>
      <c r="E2224" t="s">
        <v>1197</v>
      </c>
      <c r="F2224" t="s">
        <v>2246</v>
      </c>
      <c r="G2224">
        <v>1</v>
      </c>
      <c r="I2224" t="s">
        <v>1140</v>
      </c>
      <c r="J2224" t="s">
        <v>1144</v>
      </c>
      <c r="L2224" t="str">
        <f t="shared" si="1054"/>
        <v>ULD</v>
      </c>
      <c r="M2224" t="str">
        <f t="shared" si="1055"/>
        <v>loadingIndicator</v>
      </c>
      <c r="N2224" t="str">
        <f t="shared" si="1056"/>
        <v>ULDLoadingIndicator</v>
      </c>
      <c r="O2224" t="str">
        <f t="shared" si="1057"/>
        <v/>
      </c>
      <c r="P2224" t="str">
        <f t="shared" si="1058"/>
        <v/>
      </c>
      <c r="Q2224" t="str">
        <f t="shared" si="1059"/>
        <v>Object</v>
      </c>
      <c r="R2224" t="str">
        <f t="shared" si="1060"/>
        <v/>
      </c>
      <c r="S2224" t="str">
        <f t="shared" si="1061"/>
        <v/>
      </c>
      <c r="T2224" t="str">
        <f t="shared" si="1062"/>
        <v/>
      </c>
      <c r="U2224" t="str">
        <f t="shared" si="1063"/>
        <v/>
      </c>
      <c r="V2224" t="str">
        <f t="shared" si="1064"/>
        <v/>
      </c>
      <c r="W2224" t="str">
        <f>IF($A2224="Implicit","",COUNTIFS($C$8:C2224,C2224,$A$8:A2224,"Explicit"))</f>
        <v/>
      </c>
      <c r="X2224" t="str">
        <f t="shared" si="1065"/>
        <v/>
      </c>
      <c r="Y2224" t="str">
        <f t="shared" si="1066"/>
        <v/>
      </c>
      <c r="Z2224" t="str">
        <f t="shared" si="1067"/>
        <v/>
      </c>
      <c r="AA2224" t="str">
        <f t="shared" si="1068"/>
        <v/>
      </c>
      <c r="AB2224" t="str">
        <f t="shared" si="1069"/>
        <v/>
      </c>
      <c r="AC2224" t="str">
        <f t="shared" si="1070"/>
        <v/>
      </c>
      <c r="AD2224" t="str">
        <f t="shared" si="1071"/>
        <v/>
      </c>
      <c r="AE2224" t="str">
        <f t="shared" si="1072"/>
        <v/>
      </c>
      <c r="AF2224" t="str">
        <f t="shared" si="1073"/>
        <v/>
      </c>
      <c r="AG2224" t="str">
        <f t="shared" si="1074"/>
        <v>"Core.ULD"</v>
      </c>
      <c r="AH2224" t="str">
        <f t="shared" si="1075"/>
        <v>"loadingIndicator"</v>
      </c>
      <c r="AI2224" t="str">
        <f t="shared" si="1076"/>
        <v>"CodeList.ULDLoadingIndicator"</v>
      </c>
      <c r="AJ2224" t="str">
        <f t="shared" si="1077"/>
        <v>""</v>
      </c>
      <c r="AK2224" t="str">
        <f t="shared" si="1078"/>
        <v>"hasOne"</v>
      </c>
      <c r="AL2224" t="str">
        <f t="shared" si="1079"/>
        <v>"Core.ULD","loadingIndicator","CodeList.ULDLoadingIndicator","","hasOne"</v>
      </c>
      <c r="AN2224">
        <f>COUNTIF(View_conceptual!G:G,L2224)</f>
        <v>1</v>
      </c>
      <c r="AO2224">
        <f>COUNTIF(View_conceptual!H:H,L2224)+COUNTIF(View_conceptual!I:I,N2224)</f>
        <v>1</v>
      </c>
      <c r="AQ2224" t="str">
        <f t="shared" si="1080"/>
        <v/>
      </c>
      <c r="AR2224" t="str">
        <f t="shared" si="1081"/>
        <v/>
      </c>
      <c r="AT2224">
        <f>COUNTIF(View_full!G:G,L2224)</f>
        <v>1</v>
      </c>
      <c r="AU2224">
        <f>COUNTIF(View_full!H:H,L2224)+COUNTIF(View_full!I:I,N2224)</f>
        <v>1</v>
      </c>
      <c r="AV2224">
        <f>COUNTIFS(Property_Manual!$A$2:$A$1206,Raw!L2224,Property_Manual!$B$2:$B$1206,Raw!M2224,Property_Manual!$C$2:$C$1206,Raw!N2224,Property_Manual!$D$2:$D$1206,Raw!O2224,Property_Manual!$F$2:$F$1206,"x")</f>
        <v>0</v>
      </c>
      <c r="AW2224" t="str">
        <f t="shared" si="1082"/>
        <v/>
      </c>
      <c r="AX2224" t="str">
        <f t="shared" si="1083"/>
        <v/>
      </c>
      <c r="AY2224" t="str">
        <f t="shared" si="1084"/>
        <v/>
      </c>
    </row>
    <row r="2225" spans="1:51" x14ac:dyDescent="0.2">
      <c r="A2225" t="s">
        <v>1255</v>
      </c>
      <c r="B2225" t="s">
        <v>20</v>
      </c>
      <c r="C2225" t="s">
        <v>1139</v>
      </c>
      <c r="D2225" t="s">
        <v>1149</v>
      </c>
      <c r="E2225" t="s">
        <v>1197</v>
      </c>
      <c r="F2225" t="s">
        <v>2247</v>
      </c>
      <c r="G2225">
        <v>1</v>
      </c>
      <c r="I2225" t="s">
        <v>1140</v>
      </c>
      <c r="J2225" t="s">
        <v>2248</v>
      </c>
      <c r="L2225" t="str">
        <f t="shared" si="1054"/>
        <v>ULD</v>
      </c>
      <c r="M2225" t="str">
        <f t="shared" si="1055"/>
        <v>serviceabilityCode</v>
      </c>
      <c r="N2225" t="str">
        <f t="shared" si="1056"/>
        <v>ULDConditionCode</v>
      </c>
      <c r="O2225" t="str">
        <f t="shared" si="1057"/>
        <v/>
      </c>
      <c r="P2225" t="str">
        <f t="shared" si="1058"/>
        <v/>
      </c>
      <c r="Q2225" t="str">
        <f t="shared" si="1059"/>
        <v>Object</v>
      </c>
      <c r="R2225" t="str">
        <f t="shared" si="1060"/>
        <v/>
      </c>
      <c r="S2225" t="str">
        <f t="shared" si="1061"/>
        <v/>
      </c>
      <c r="T2225" t="str">
        <f t="shared" si="1062"/>
        <v/>
      </c>
      <c r="U2225" t="str">
        <f t="shared" si="1063"/>
        <v/>
      </c>
      <c r="V2225" t="str">
        <f t="shared" si="1064"/>
        <v/>
      </c>
      <c r="W2225" t="str">
        <f>IF($A2225="Implicit","",COUNTIFS($C$8:C2225,C2225,$A$8:A2225,"Explicit"))</f>
        <v/>
      </c>
      <c r="X2225" t="str">
        <f t="shared" si="1065"/>
        <v/>
      </c>
      <c r="Y2225" t="str">
        <f t="shared" si="1066"/>
        <v/>
      </c>
      <c r="Z2225" t="str">
        <f t="shared" si="1067"/>
        <v/>
      </c>
      <c r="AA2225" t="str">
        <f t="shared" si="1068"/>
        <v/>
      </c>
      <c r="AB2225" t="str">
        <f t="shared" si="1069"/>
        <v/>
      </c>
      <c r="AC2225" t="str">
        <f t="shared" si="1070"/>
        <v/>
      </c>
      <c r="AD2225" t="str">
        <f t="shared" si="1071"/>
        <v/>
      </c>
      <c r="AE2225" t="str">
        <f t="shared" si="1072"/>
        <v/>
      </c>
      <c r="AF2225" t="str">
        <f t="shared" si="1073"/>
        <v/>
      </c>
      <c r="AG2225" t="str">
        <f t="shared" si="1074"/>
        <v>"Core.ULD"</v>
      </c>
      <c r="AH2225" t="str">
        <f t="shared" si="1075"/>
        <v>"serviceabilityCode"</v>
      </c>
      <c r="AI2225" t="str">
        <f t="shared" si="1076"/>
        <v>"CodeList.ULDConditionCode"</v>
      </c>
      <c r="AJ2225" t="str">
        <f t="shared" si="1077"/>
        <v>""</v>
      </c>
      <c r="AK2225" t="str">
        <f t="shared" si="1078"/>
        <v>"hasOne"</v>
      </c>
      <c r="AL2225" t="str">
        <f t="shared" si="1079"/>
        <v>"Core.ULD","serviceabilityCode","CodeList.ULDConditionCode","","hasOne"</v>
      </c>
      <c r="AN2225">
        <f>COUNTIF(View_conceptual!G:G,L2225)</f>
        <v>1</v>
      </c>
      <c r="AO2225">
        <f>COUNTIF(View_conceptual!H:H,L2225)+COUNTIF(View_conceptual!I:I,N2225)</f>
        <v>1</v>
      </c>
      <c r="AQ2225" t="str">
        <f t="shared" si="1080"/>
        <v/>
      </c>
      <c r="AR2225" t="str">
        <f t="shared" si="1081"/>
        <v/>
      </c>
      <c r="AT2225">
        <f>COUNTIF(View_full!G:G,L2225)</f>
        <v>1</v>
      </c>
      <c r="AU2225">
        <f>COUNTIF(View_full!H:H,L2225)+COUNTIF(View_full!I:I,N2225)</f>
        <v>1</v>
      </c>
      <c r="AV2225">
        <f>COUNTIFS(Property_Manual!$A$2:$A$1206,Raw!L2225,Property_Manual!$B$2:$B$1206,Raw!M2225,Property_Manual!$C$2:$C$1206,Raw!N2225,Property_Manual!$D$2:$D$1206,Raw!O2225,Property_Manual!$F$2:$F$1206,"x")</f>
        <v>0</v>
      </c>
      <c r="AW2225" t="str">
        <f t="shared" si="1082"/>
        <v/>
      </c>
      <c r="AX2225" t="str">
        <f t="shared" si="1083"/>
        <v/>
      </c>
      <c r="AY2225" t="str">
        <f t="shared" si="1084"/>
        <v/>
      </c>
    </row>
    <row r="2226" spans="1:51" x14ac:dyDescent="0.2">
      <c r="A2226" t="s">
        <v>1254</v>
      </c>
      <c r="B2226" t="s">
        <v>20</v>
      </c>
      <c r="C2226" t="s">
        <v>1139</v>
      </c>
      <c r="D2226" t="s">
        <v>827</v>
      </c>
      <c r="F2226" t="s">
        <v>6</v>
      </c>
      <c r="G2226">
        <v>1</v>
      </c>
      <c r="I2226" t="s">
        <v>1140</v>
      </c>
      <c r="J2226" t="s">
        <v>828</v>
      </c>
      <c r="L2226" t="str">
        <f t="shared" si="1054"/>
        <v>ULD</v>
      </c>
      <c r="M2226" t="str">
        <f t="shared" si="1055"/>
        <v>remarks</v>
      </c>
      <c r="N2226" t="str">
        <f t="shared" si="1056"/>
        <v>string</v>
      </c>
      <c r="O2226" t="str">
        <f t="shared" si="1057"/>
        <v/>
      </c>
      <c r="P2226" t="str">
        <f t="shared" si="1058"/>
        <v/>
      </c>
      <c r="Q2226" t="str">
        <f t="shared" si="1059"/>
        <v>Object</v>
      </c>
      <c r="R2226" t="str">
        <f t="shared" si="1060"/>
        <v>"Core"</v>
      </c>
      <c r="S2226" t="str">
        <f t="shared" si="1061"/>
        <v>"ULD"</v>
      </c>
      <c r="T2226" t="str">
        <f t="shared" si="1062"/>
        <v>"remarks"</v>
      </c>
      <c r="U2226" t="str">
        <f t="shared" si="1063"/>
        <v>""</v>
      </c>
      <c r="V2226" t="str">
        <f t="shared" si="1064"/>
        <v>"string"</v>
      </c>
      <c r="W2226">
        <f>IF($A2226="Implicit","",COUNTIFS($C$8:C2226,C2226,$A$8:A2226,"Explicit"))</f>
        <v>12</v>
      </c>
      <c r="X2226" t="str">
        <f t="shared" si="1065"/>
        <v>"Unit Load Device details"</v>
      </c>
      <c r="Y2226" t="str">
        <f t="shared" si="1066"/>
        <v>"Remarks or Supplement Information"</v>
      </c>
      <c r="Z2226" t="str">
        <f t="shared" si="1067"/>
        <v>"false"</v>
      </c>
      <c r="AA2226" t="str">
        <f t="shared" si="1068"/>
        <v>"false"</v>
      </c>
      <c r="AB2226" t="str">
        <f t="shared" si="1069"/>
        <v>""</v>
      </c>
      <c r="AC2226" t="str">
        <f t="shared" si="1070"/>
        <v>"https://onerecord.iata.org/ns/cargo#ULD"</v>
      </c>
      <c r="AD2226" t="str">
        <f t="shared" si="1071"/>
        <v>"https://onerecord.iata.org/ns/cargo#remarks"</v>
      </c>
      <c r="AE2226" t="str">
        <f t="shared" si="1072"/>
        <v>"http://www.w3.org/2001/XMLSchema#string"</v>
      </c>
      <c r="AF2226" t="str">
        <f t="shared" si="1073"/>
        <v>"Core","ULD","remarks","","string",12,"Unit Load Device details","Remarks or Supplement Information","false","false","","https://onerecord.iata.org/ns/cargo#ULD","https://onerecord.iata.org/ns/cargo#remarks","http://www.w3.org/2001/XMLSchema#string"</v>
      </c>
      <c r="AG2226" t="str">
        <f t="shared" si="1074"/>
        <v>"Core.ULD"</v>
      </c>
      <c r="AH2226" t="str">
        <f t="shared" si="1075"/>
        <v>"remarks"</v>
      </c>
      <c r="AI2226" t="str">
        <f t="shared" si="1076"/>
        <v>".string"</v>
      </c>
      <c r="AJ2226" t="str">
        <f t="shared" si="1077"/>
        <v>""</v>
      </c>
      <c r="AK2226" t="str">
        <f t="shared" si="1078"/>
        <v>"hasOne"</v>
      </c>
      <c r="AL2226" t="str">
        <f t="shared" si="1079"/>
        <v>"Core.ULD","remarks",".string","","hasOne"</v>
      </c>
      <c r="AN2226">
        <f>COUNTIF(View_conceptual!G:G,L2226)</f>
        <v>1</v>
      </c>
      <c r="AO2226">
        <f>COUNTIF(View_conceptual!H:H,L2226)+COUNTIF(View_conceptual!I:I,N2226)</f>
        <v>1</v>
      </c>
      <c r="AQ2226" t="str">
        <f t="shared" si="1080"/>
        <v>"Core","ULD","remarks","","string",12,"Unit Load Device details","Remarks or Supplement Information","false","false","","https://onerecord.iata.org/ns/cargo#ULD","https://onerecord.iata.org/ns/cargo#remarks","http://www.w3.org/2001/XMLSchema#string"</v>
      </c>
      <c r="AR2226" t="str">
        <f t="shared" si="1081"/>
        <v/>
      </c>
      <c r="AT2226">
        <f>COUNTIF(View_full!G:G,L2226)</f>
        <v>1</v>
      </c>
      <c r="AU2226">
        <f>COUNTIF(View_full!H:H,L2226)+COUNTIF(View_full!I:I,N2226)</f>
        <v>1</v>
      </c>
      <c r="AV2226">
        <f>COUNTIFS(Property_Manual!$A$2:$A$1206,Raw!L2226,Property_Manual!$B$2:$B$1206,Raw!M2226,Property_Manual!$C$2:$C$1206,Raw!N2226,Property_Manual!$D$2:$D$1206,Raw!O2226,Property_Manual!$F$2:$F$1206,"x")</f>
        <v>0</v>
      </c>
      <c r="AW2226" t="str">
        <f t="shared" si="1082"/>
        <v>"Core","ULD","remarks","","string",12,"Unit Load Device details","Remarks or Supplement Information","false","false","","https://onerecord.iata.org/ns/cargo#ULD","https://onerecord.iata.org/ns/cargo#remarks","http://www.w3.org/2001/XMLSchema#string"</v>
      </c>
      <c r="AX2226" t="str">
        <f t="shared" si="1083"/>
        <v/>
      </c>
      <c r="AY2226" t="str">
        <f t="shared" si="1084"/>
        <v/>
      </c>
    </row>
    <row r="2227" spans="1:51" x14ac:dyDescent="0.2">
      <c r="A2227" t="s">
        <v>1254</v>
      </c>
      <c r="B2227" t="s">
        <v>20</v>
      </c>
      <c r="C2227" t="s">
        <v>1139</v>
      </c>
      <c r="D2227" t="s">
        <v>40</v>
      </c>
      <c r="E2227" t="s">
        <v>1212</v>
      </c>
      <c r="F2227" t="s">
        <v>41</v>
      </c>
      <c r="I2227" t="s">
        <v>1140</v>
      </c>
      <c r="J2227" t="s">
        <v>42</v>
      </c>
      <c r="L2227" t="str">
        <f t="shared" si="1054"/>
        <v>ULD</v>
      </c>
      <c r="M2227" t="str">
        <f t="shared" si="1055"/>
        <v>events</v>
      </c>
      <c r="N2227" t="str">
        <f t="shared" si="1056"/>
        <v>LogisticsEvent</v>
      </c>
      <c r="O2227" t="str">
        <f t="shared" si="1057"/>
        <v/>
      </c>
      <c r="P2227" t="str">
        <f t="shared" si="1058"/>
        <v/>
      </c>
      <c r="Q2227" t="str">
        <f t="shared" si="1059"/>
        <v>Object</v>
      </c>
      <c r="R2227" t="str">
        <f t="shared" si="1060"/>
        <v>"Core"</v>
      </c>
      <c r="S2227" t="str">
        <f t="shared" si="1061"/>
        <v>"ULD"</v>
      </c>
      <c r="T2227" t="str">
        <f t="shared" si="1062"/>
        <v>"events"</v>
      </c>
      <c r="U2227" t="str">
        <f t="shared" si="1063"/>
        <v>"Event"</v>
      </c>
      <c r="V2227" t="str">
        <f t="shared" si="1064"/>
        <v>"LogisticsEvent"</v>
      </c>
      <c r="W2227">
        <f>IF($A2227="Implicit","",COUNTIFS($C$8:C2227,C2227,$A$8:A2227,"Explicit"))</f>
        <v>13</v>
      </c>
      <c r="X2227" t="str">
        <f t="shared" si="1065"/>
        <v>"Unit Load Device details"</v>
      </c>
      <c r="Y2227" t="str">
        <f t="shared" si="1066"/>
        <v>"Events object"</v>
      </c>
      <c r="Z2227" t="str">
        <f t="shared" si="1067"/>
        <v>"true"</v>
      </c>
      <c r="AA2227" t="str">
        <f t="shared" si="1068"/>
        <v>"false"</v>
      </c>
      <c r="AB2227" t="str">
        <f t="shared" si="1069"/>
        <v>""</v>
      </c>
      <c r="AC2227" t="str">
        <f t="shared" si="1070"/>
        <v>"https://onerecord.iata.org/ns/cargo#ULD"</v>
      </c>
      <c r="AD2227" t="str">
        <f t="shared" si="1071"/>
        <v>"https://onerecord.iata.org/ns/cargo#events"</v>
      </c>
      <c r="AE2227" t="str">
        <f t="shared" si="1072"/>
        <v>"https://onerecord.iata.org/ns/cargo#LogisticsEvent"</v>
      </c>
      <c r="AF2227" t="str">
        <f t="shared" si="1073"/>
        <v>"Core","ULD","events","Event","LogisticsEvent",13,"Unit Load Device details","Events object","true","false","","https://onerecord.iata.org/ns/cargo#ULD","https://onerecord.iata.org/ns/cargo#events","https://onerecord.iata.org/ns/cargo#LogisticsEvent"</v>
      </c>
      <c r="AG2227" t="str">
        <f t="shared" si="1074"/>
        <v>"Core.ULD"</v>
      </c>
      <c r="AH2227" t="str">
        <f t="shared" si="1075"/>
        <v>"events"</v>
      </c>
      <c r="AI2227" t="str">
        <f t="shared" si="1076"/>
        <v>"Event.LogisticsEvent"</v>
      </c>
      <c r="AJ2227" t="str">
        <f t="shared" si="1077"/>
        <v>""</v>
      </c>
      <c r="AK2227" t="str">
        <f t="shared" si="1078"/>
        <v>"hasMany"</v>
      </c>
      <c r="AL2227" t="str">
        <f t="shared" si="1079"/>
        <v>"Core.ULD","events","Event.LogisticsEvent","","hasMany"</v>
      </c>
      <c r="AN2227">
        <f>COUNTIF(View_conceptual!G:G,L2227)</f>
        <v>1</v>
      </c>
      <c r="AO2227">
        <f>COUNTIF(View_conceptual!H:H,L2227)+COUNTIF(View_conceptual!I:I,N2227)</f>
        <v>1</v>
      </c>
      <c r="AQ2227" t="str">
        <f t="shared" si="1080"/>
        <v>"Core","ULD","events","Event","LogisticsEvent",13,"Unit Load Device details","Events object","true","false","","https://onerecord.iata.org/ns/cargo#ULD","https://onerecord.iata.org/ns/cargo#events","https://onerecord.iata.org/ns/cargo#LogisticsEvent"</v>
      </c>
      <c r="AR2227" t="str">
        <f t="shared" si="1081"/>
        <v/>
      </c>
      <c r="AT2227">
        <f>COUNTIF(View_full!G:G,L2227)</f>
        <v>1</v>
      </c>
      <c r="AU2227">
        <f>COUNTIF(View_full!H:H,L2227)+COUNTIF(View_full!I:I,N2227)</f>
        <v>1</v>
      </c>
      <c r="AV2227">
        <f>COUNTIFS(Property_Manual!$A$2:$A$1206,Raw!L2227,Property_Manual!$B$2:$B$1206,Raw!M2227,Property_Manual!$C$2:$C$1206,Raw!N2227,Property_Manual!$D$2:$D$1206,Raw!O2227,Property_Manual!$F$2:$F$1206,"x")</f>
        <v>0</v>
      </c>
      <c r="AW2227" t="str">
        <f t="shared" si="1082"/>
        <v>"Core","ULD","events","Event","LogisticsEvent",13,"Unit Load Device details","Events object","true","false","","https://onerecord.iata.org/ns/cargo#ULD","https://onerecord.iata.org/ns/cargo#events","https://onerecord.iata.org/ns/cargo#LogisticsEvent"</v>
      </c>
      <c r="AX2227" t="str">
        <f t="shared" si="1083"/>
        <v/>
      </c>
      <c r="AY2227" t="str">
        <f t="shared" si="1084"/>
        <v/>
      </c>
    </row>
    <row r="2228" spans="1:51" x14ac:dyDescent="0.2">
      <c r="A2228" t="s">
        <v>1254</v>
      </c>
      <c r="B2228" t="s">
        <v>20</v>
      </c>
      <c r="C2228" t="s">
        <v>1139</v>
      </c>
      <c r="D2228" t="s">
        <v>46</v>
      </c>
      <c r="F2228" t="s">
        <v>47</v>
      </c>
      <c r="G2228">
        <v>1</v>
      </c>
      <c r="I2228" t="s">
        <v>1140</v>
      </c>
      <c r="J2228" t="s">
        <v>48</v>
      </c>
      <c r="L2228" t="str">
        <f t="shared" si="1054"/>
        <v>ULD</v>
      </c>
      <c r="M2228" t="str">
        <f t="shared" si="1055"/>
        <v>skeletonIndicator</v>
      </c>
      <c r="N2228" t="str">
        <f t="shared" si="1056"/>
        <v>boolean</v>
      </c>
      <c r="O2228" t="str">
        <f t="shared" si="1057"/>
        <v/>
      </c>
      <c r="P2228" t="str">
        <f t="shared" si="1058"/>
        <v/>
      </c>
      <c r="Q2228" t="str">
        <f t="shared" si="1059"/>
        <v>Object</v>
      </c>
      <c r="R2228" t="str">
        <f t="shared" si="1060"/>
        <v>"Core"</v>
      </c>
      <c r="S2228" t="str">
        <f t="shared" si="1061"/>
        <v>"ULD"</v>
      </c>
      <c r="T2228" t="str">
        <f t="shared" si="1062"/>
        <v>"skeletonIndicator"</v>
      </c>
      <c r="U2228" t="str">
        <f t="shared" si="1063"/>
        <v>""</v>
      </c>
      <c r="V2228" t="str">
        <f t="shared" si="1064"/>
        <v>"boolean"</v>
      </c>
      <c r="W2228">
        <f>IF($A2228="Implicit","",COUNTIFS($C$8:C2228,C2228,$A$8:A2228,"Explicit"))</f>
        <v>14</v>
      </c>
      <c r="X2228" t="str">
        <f t="shared" si="1065"/>
        <v>"Unit Load Device details"</v>
      </c>
      <c r="Y2228" t="str">
        <f t="shared" si="1066"/>
        <v>"Indicator whether a logistics object is a skeleton object"</v>
      </c>
      <c r="Z2228" t="str">
        <f t="shared" si="1067"/>
        <v>"false"</v>
      </c>
      <c r="AA2228" t="str">
        <f t="shared" si="1068"/>
        <v>"false"</v>
      </c>
      <c r="AB2228" t="str">
        <f t="shared" si="1069"/>
        <v>""</v>
      </c>
      <c r="AC2228" t="str">
        <f t="shared" si="1070"/>
        <v>"https://onerecord.iata.org/ns/cargo#ULD"</v>
      </c>
      <c r="AD2228" t="str">
        <f t="shared" si="1071"/>
        <v>"https://onerecord.iata.org/ns/cargo#skeletonIndicator"</v>
      </c>
      <c r="AE2228" t="str">
        <f t="shared" si="1072"/>
        <v>"http://www.w3.org/2001/XMLSchema#boolean"</v>
      </c>
      <c r="AF2228" t="str">
        <f t="shared" si="1073"/>
        <v>"Core","ULD","skeletonIndicator","","boolean",14,"Unit Load Device details","Indicator whether a logistics object is a skeleton object","false","false","","https://onerecord.iata.org/ns/cargo#ULD","https://onerecord.iata.org/ns/cargo#skeletonIndicator","http://www.w3.org/2001/XMLSchema#boolean"</v>
      </c>
      <c r="AG2228" t="str">
        <f t="shared" si="1074"/>
        <v>"Core.ULD"</v>
      </c>
      <c r="AH2228" t="str">
        <f t="shared" si="1075"/>
        <v>"skeletonIndicator"</v>
      </c>
      <c r="AI2228" t="str">
        <f t="shared" si="1076"/>
        <v>".boolean"</v>
      </c>
      <c r="AJ2228" t="str">
        <f t="shared" si="1077"/>
        <v>""</v>
      </c>
      <c r="AK2228" t="str">
        <f t="shared" si="1078"/>
        <v>"hasOne"</v>
      </c>
      <c r="AL2228" t="str">
        <f t="shared" si="1079"/>
        <v>"Core.ULD","skeletonIndicator",".boolean","","hasOne"</v>
      </c>
      <c r="AN2228">
        <f>COUNTIF(View_conceptual!G:G,L2228)</f>
        <v>1</v>
      </c>
      <c r="AO2228">
        <f>COUNTIF(View_conceptual!H:H,L2228)+COUNTIF(View_conceptual!I:I,N2228)</f>
        <v>1</v>
      </c>
      <c r="AQ2228" t="str">
        <f t="shared" si="1080"/>
        <v>"Core","ULD","skeletonIndicator","","boolean",14,"Unit Load Device details","Indicator whether a logistics object is a skeleton object","false","false","","https://onerecord.iata.org/ns/cargo#ULD","https://onerecord.iata.org/ns/cargo#skeletonIndicator","http://www.w3.org/2001/XMLSchema#boolean"</v>
      </c>
      <c r="AR2228" t="str">
        <f t="shared" si="1081"/>
        <v/>
      </c>
      <c r="AT2228">
        <f>COUNTIF(View_full!G:G,L2228)</f>
        <v>1</v>
      </c>
      <c r="AU2228">
        <f>COUNTIF(View_full!H:H,L2228)+COUNTIF(View_full!I:I,N2228)</f>
        <v>1</v>
      </c>
      <c r="AV2228">
        <f>COUNTIFS(Property_Manual!$A$2:$A$1206,Raw!L2228,Property_Manual!$B$2:$B$1206,Raw!M2228,Property_Manual!$C$2:$C$1206,Raw!N2228,Property_Manual!$D$2:$D$1206,Raw!O2228,Property_Manual!$F$2:$F$1206,"x")</f>
        <v>0</v>
      </c>
      <c r="AW2228" t="str">
        <f t="shared" si="1082"/>
        <v>"Core","ULD","skeletonIndicator","","boolean",14,"Unit Load Device details","Indicator whether a logistics object is a skeleton object","false","false","","https://onerecord.iata.org/ns/cargo#ULD","https://onerecord.iata.org/ns/cargo#skeletonIndicator","http://www.w3.org/2001/XMLSchema#boolean"</v>
      </c>
      <c r="AX2228" t="str">
        <f t="shared" si="1083"/>
        <v/>
      </c>
      <c r="AY2228" t="str">
        <f t="shared" si="1084"/>
        <v/>
      </c>
    </row>
    <row r="2229" spans="1:51" x14ac:dyDescent="0.2">
      <c r="A2229" t="s">
        <v>1254</v>
      </c>
      <c r="B2229" t="s">
        <v>20</v>
      </c>
      <c r="C2229" t="s">
        <v>1139</v>
      </c>
      <c r="D2229" t="s">
        <v>114</v>
      </c>
      <c r="E2229" t="s">
        <v>1196</v>
      </c>
      <c r="F2229" t="s">
        <v>115</v>
      </c>
      <c r="I2229" t="s">
        <v>1140</v>
      </c>
      <c r="J2229" t="s">
        <v>116</v>
      </c>
      <c r="K2229" t="s">
        <v>1834</v>
      </c>
      <c r="L2229" t="str">
        <f t="shared" si="1054"/>
        <v>ULD</v>
      </c>
      <c r="M2229" t="str">
        <f t="shared" si="1055"/>
        <v>involvedInActions</v>
      </c>
      <c r="N2229" t="str">
        <f t="shared" si="1056"/>
        <v>LogisticsAction</v>
      </c>
      <c r="O2229" t="str">
        <f t="shared" si="1057"/>
        <v/>
      </c>
      <c r="P2229" t="str">
        <f t="shared" si="1058"/>
        <v>Check|Composing|Loading|Storing</v>
      </c>
      <c r="Q2229" t="str">
        <f t="shared" si="1059"/>
        <v>Object</v>
      </c>
      <c r="R2229" t="str">
        <f t="shared" si="1060"/>
        <v>"Core"</v>
      </c>
      <c r="S2229" t="str">
        <f t="shared" si="1061"/>
        <v>"ULD"</v>
      </c>
      <c r="T2229" t="str">
        <f t="shared" si="1062"/>
        <v>"involvedInActions"</v>
      </c>
      <c r="U2229" t="str">
        <f t="shared" si="1063"/>
        <v>"Abstract"</v>
      </c>
      <c r="V2229" t="str">
        <f t="shared" si="1064"/>
        <v>"LogisticsAction"</v>
      </c>
      <c r="W2229">
        <f>IF($A2229="Implicit","",COUNTIFS($C$8:C2229,C2229,$A$8:A2229,"Explicit"))</f>
        <v>15</v>
      </c>
      <c r="X2229" t="str">
        <f t="shared" si="1065"/>
        <v>"Unit Load Device details"</v>
      </c>
      <c r="Y2229" t="str">
        <f t="shared" si="1066"/>
        <v>"References to the Actions the object is involved in"</v>
      </c>
      <c r="Z2229" t="str">
        <f t="shared" si="1067"/>
        <v>"true"</v>
      </c>
      <c r="AA2229" t="str">
        <f t="shared" si="1068"/>
        <v>"false"</v>
      </c>
      <c r="AB2229" t="str">
        <f t="shared" si="1069"/>
        <v>"Check|Composing|Loading|Storing"</v>
      </c>
      <c r="AC2229" t="str">
        <f t="shared" si="1070"/>
        <v>"https://onerecord.iata.org/ns/cargo#ULD"</v>
      </c>
      <c r="AD2229" t="str">
        <f t="shared" si="1071"/>
        <v>"https://onerecord.iata.org/ns/cargo#involvedInActions"</v>
      </c>
      <c r="AE2229" t="str">
        <f t="shared" si="1072"/>
        <v>"https://onerecord.iata.org/ns/cargo#LogisticsAction"</v>
      </c>
      <c r="AF2229" t="str">
        <f t="shared" si="1073"/>
        <v>"Core","ULD","involvedInActions","Abstract","LogisticsAction",15,"Unit Load Device details","References to the Actions the object is involved in","true","false","Check|Composing|Loading|Storing","https://onerecord.iata.org/ns/cargo#ULD","https://onerecord.iata.org/ns/cargo#involvedInActions","https://onerecord.iata.org/ns/cargo#LogisticsAction"</v>
      </c>
      <c r="AG2229" t="str">
        <f t="shared" si="1074"/>
        <v>"Core.ULD"</v>
      </c>
      <c r="AH2229" t="str">
        <f t="shared" si="1075"/>
        <v>"involvedInActions"</v>
      </c>
      <c r="AI2229" t="str">
        <f t="shared" si="1076"/>
        <v>"Abstract.LogisticsAction"</v>
      </c>
      <c r="AJ2229" t="str">
        <f t="shared" si="1077"/>
        <v>""</v>
      </c>
      <c r="AK2229" t="str">
        <f t="shared" si="1078"/>
        <v>"hasMany"</v>
      </c>
      <c r="AL2229" t="str">
        <f t="shared" si="1079"/>
        <v>"Core.ULD","involvedInActions","Abstract.LogisticsAction","","hasMany"</v>
      </c>
      <c r="AN2229">
        <f>COUNTIF(View_conceptual!G:G,L2229)</f>
        <v>1</v>
      </c>
      <c r="AO2229">
        <f>COUNTIF(View_conceptual!H:H,L2229)+COUNTIF(View_conceptual!I:I,N2229)</f>
        <v>1</v>
      </c>
      <c r="AQ2229" t="str">
        <f t="shared" si="1080"/>
        <v>"Core","ULD","involvedInActions","Abstract","LogisticsAction",15,"Unit Load Device details","References to the Actions the object is involved in","true","false","Check|Composing|Loading|Storing","https://onerecord.iata.org/ns/cargo#ULD","https://onerecord.iata.org/ns/cargo#involvedInActions","https://onerecord.iata.org/ns/cargo#LogisticsAction"</v>
      </c>
      <c r="AR2229" t="str">
        <f t="shared" si="1081"/>
        <v/>
      </c>
      <c r="AT2229">
        <f>COUNTIF(View_full!G:G,L2229)</f>
        <v>1</v>
      </c>
      <c r="AU2229">
        <f>COUNTIF(View_full!H:H,L2229)+COUNTIF(View_full!I:I,N2229)</f>
        <v>1</v>
      </c>
      <c r="AV2229">
        <f>COUNTIFS(Property_Manual!$A$2:$A$1206,Raw!L2229,Property_Manual!$B$2:$B$1206,Raw!M2229,Property_Manual!$C$2:$C$1206,Raw!N2229,Property_Manual!$D$2:$D$1206,Raw!O2229,Property_Manual!$F$2:$F$1206,"x")</f>
        <v>0</v>
      </c>
      <c r="AW2229" t="str">
        <f t="shared" si="1082"/>
        <v>"Core","ULD","involvedInActions","Abstract","LogisticsAction",15,"Unit Load Device details","References to the Actions the object is involved in","true","false","Check|Composing|Loading|Storing","https://onerecord.iata.org/ns/cargo#ULD","https://onerecord.iata.org/ns/cargo#involvedInActions","https://onerecord.iata.org/ns/cargo#LogisticsAction"</v>
      </c>
      <c r="AX2229" t="str">
        <f t="shared" si="1083"/>
        <v/>
      </c>
      <c r="AY2229" t="str">
        <f t="shared" si="1084"/>
        <v/>
      </c>
    </row>
    <row r="2230" spans="1:51" x14ac:dyDescent="0.2">
      <c r="A2230" t="s">
        <v>1254</v>
      </c>
      <c r="B2230" t="s">
        <v>20</v>
      </c>
      <c r="C2230" t="s">
        <v>1139</v>
      </c>
      <c r="D2230" t="s">
        <v>1152</v>
      </c>
      <c r="F2230" t="s">
        <v>6</v>
      </c>
      <c r="G2230">
        <v>1</v>
      </c>
      <c r="I2230" t="s">
        <v>1140</v>
      </c>
      <c r="J2230" t="s">
        <v>1153</v>
      </c>
      <c r="L2230" t="str">
        <f t="shared" si="1054"/>
        <v>ULD</v>
      </c>
      <c r="M2230" t="str">
        <f t="shared" si="1055"/>
        <v>ataDesignator</v>
      </c>
      <c r="N2230" t="str">
        <f t="shared" si="1056"/>
        <v>string</v>
      </c>
      <c r="O2230" t="str">
        <f t="shared" si="1057"/>
        <v/>
      </c>
      <c r="P2230" t="str">
        <f t="shared" si="1058"/>
        <v/>
      </c>
      <c r="Q2230" t="str">
        <f t="shared" si="1059"/>
        <v>Object</v>
      </c>
      <c r="R2230" t="str">
        <f t="shared" si="1060"/>
        <v>"Core"</v>
      </c>
      <c r="S2230" t="str">
        <f t="shared" si="1061"/>
        <v>"ULD"</v>
      </c>
      <c r="T2230" t="str">
        <f t="shared" si="1062"/>
        <v>"ataDesignator"</v>
      </c>
      <c r="U2230" t="str">
        <f t="shared" si="1063"/>
        <v>""</v>
      </c>
      <c r="V2230" t="str">
        <f t="shared" si="1064"/>
        <v>"string"</v>
      </c>
      <c r="W2230">
        <f>IF($A2230="Implicit","",COUNTIFS($C$8:C2230,C2230,$A$8:A2230,"Explicit"))</f>
        <v>16</v>
      </c>
      <c r="X2230" t="str">
        <f t="shared" si="1065"/>
        <v>"Unit Load Device details"</v>
      </c>
      <c r="Y2230" t="str">
        <f t="shared" si="1066"/>
        <v>"US / ATA Unit Load Device type code e.g. M2"</v>
      </c>
      <c r="Z2230" t="str">
        <f t="shared" si="1067"/>
        <v>"false"</v>
      </c>
      <c r="AA2230" t="str">
        <f t="shared" si="1068"/>
        <v>"false"</v>
      </c>
      <c r="AB2230" t="str">
        <f t="shared" si="1069"/>
        <v>""</v>
      </c>
      <c r="AC2230" t="str">
        <f t="shared" si="1070"/>
        <v>"https://onerecord.iata.org/ns/cargo#ULD"</v>
      </c>
      <c r="AD2230" t="str">
        <f t="shared" si="1071"/>
        <v>"https://onerecord.iata.org/ns/cargo#ataDesignator"</v>
      </c>
      <c r="AE2230" t="str">
        <f t="shared" si="1072"/>
        <v>"http://www.w3.org/2001/XMLSchema#string"</v>
      </c>
      <c r="AF2230" t="str">
        <f t="shared" si="1073"/>
        <v>"Core","ULD","ataDesignator","","string",16,"Unit Load Device details","US / ATA Unit Load Device type code e.g. M2","false","false","","https://onerecord.iata.org/ns/cargo#ULD","https://onerecord.iata.org/ns/cargo#ataDesignator","http://www.w3.org/2001/XMLSchema#string"</v>
      </c>
      <c r="AG2230" t="str">
        <f t="shared" si="1074"/>
        <v>"Core.ULD"</v>
      </c>
      <c r="AH2230" t="str">
        <f t="shared" si="1075"/>
        <v>"ataDesignator"</v>
      </c>
      <c r="AI2230" t="str">
        <f t="shared" si="1076"/>
        <v>".string"</v>
      </c>
      <c r="AJ2230" t="str">
        <f t="shared" si="1077"/>
        <v>""</v>
      </c>
      <c r="AK2230" t="str">
        <f t="shared" si="1078"/>
        <v>"hasOne"</v>
      </c>
      <c r="AL2230" t="str">
        <f t="shared" si="1079"/>
        <v>"Core.ULD","ataDesignator",".string","","hasOne"</v>
      </c>
      <c r="AN2230">
        <f>COUNTIF(View_conceptual!G:G,L2230)</f>
        <v>1</v>
      </c>
      <c r="AO2230">
        <f>COUNTIF(View_conceptual!H:H,L2230)+COUNTIF(View_conceptual!I:I,N2230)</f>
        <v>1</v>
      </c>
      <c r="AQ2230" t="str">
        <f t="shared" si="1080"/>
        <v>"Core","ULD","ataDesignator","","string",16,"Unit Load Device details","US / ATA Unit Load Device type code e.g. M2","false","false","","https://onerecord.iata.org/ns/cargo#ULD","https://onerecord.iata.org/ns/cargo#ataDesignator","http://www.w3.org/2001/XMLSchema#string"</v>
      </c>
      <c r="AR2230" t="str">
        <f t="shared" si="1081"/>
        <v/>
      </c>
      <c r="AT2230">
        <f>COUNTIF(View_full!G:G,L2230)</f>
        <v>1</v>
      </c>
      <c r="AU2230">
        <f>COUNTIF(View_full!H:H,L2230)+COUNTIF(View_full!I:I,N2230)</f>
        <v>1</v>
      </c>
      <c r="AV2230">
        <f>COUNTIFS(Property_Manual!$A$2:$A$1206,Raw!L2230,Property_Manual!$B$2:$B$1206,Raw!M2230,Property_Manual!$C$2:$C$1206,Raw!N2230,Property_Manual!$D$2:$D$1206,Raw!O2230,Property_Manual!$F$2:$F$1206,"x")</f>
        <v>0</v>
      </c>
      <c r="AW2230" t="str">
        <f t="shared" si="1082"/>
        <v>"Core","ULD","ataDesignator","","string",16,"Unit Load Device details","US / ATA Unit Load Device type code e.g. M2","false","false","","https://onerecord.iata.org/ns/cargo#ULD","https://onerecord.iata.org/ns/cargo#ataDesignator","http://www.w3.org/2001/XMLSchema#string"</v>
      </c>
      <c r="AX2230" t="str">
        <f t="shared" si="1083"/>
        <v/>
      </c>
      <c r="AY2230" t="str">
        <f t="shared" si="1084"/>
        <v/>
      </c>
    </row>
    <row r="2231" spans="1:51" x14ac:dyDescent="0.2">
      <c r="A2231" t="s">
        <v>1254</v>
      </c>
      <c r="B2231" t="s">
        <v>20</v>
      </c>
      <c r="C2231" t="s">
        <v>1139</v>
      </c>
      <c r="D2231" t="s">
        <v>1154</v>
      </c>
      <c r="F2231" t="s">
        <v>47</v>
      </c>
      <c r="G2231">
        <v>1</v>
      </c>
      <c r="I2231" t="s">
        <v>1140</v>
      </c>
      <c r="J2231" t="s">
        <v>1155</v>
      </c>
      <c r="L2231" t="str">
        <f t="shared" si="1054"/>
        <v>ULD</v>
      </c>
      <c r="M2231" t="str">
        <f t="shared" si="1055"/>
        <v>damageFlag</v>
      </c>
      <c r="N2231" t="str">
        <f t="shared" si="1056"/>
        <v>boolean</v>
      </c>
      <c r="O2231" t="str">
        <f t="shared" si="1057"/>
        <v/>
      </c>
      <c r="P2231" t="str">
        <f t="shared" si="1058"/>
        <v/>
      </c>
      <c r="Q2231" t="str">
        <f t="shared" si="1059"/>
        <v>Object</v>
      </c>
      <c r="R2231" t="str">
        <f t="shared" si="1060"/>
        <v>"Core"</v>
      </c>
      <c r="S2231" t="str">
        <f t="shared" si="1061"/>
        <v>"ULD"</v>
      </c>
      <c r="T2231" t="str">
        <f t="shared" si="1062"/>
        <v>"damageFlag"</v>
      </c>
      <c r="U2231" t="str">
        <f t="shared" si="1063"/>
        <v>""</v>
      </c>
      <c r="V2231" t="str">
        <f t="shared" si="1064"/>
        <v>"boolean"</v>
      </c>
      <c r="W2231">
        <f>IF($A2231="Implicit","",COUNTIFS($C$8:C2231,C2231,$A$8:A2231,"Explicit"))</f>
        <v>17</v>
      </c>
      <c r="X2231" t="str">
        <f t="shared" si="1065"/>
        <v>"Unit Load Device details"</v>
      </c>
      <c r="Y2231" t="str">
        <f t="shared" si="1066"/>
        <v>"Indicates if the ULD is Damaged"</v>
      </c>
      <c r="Z2231" t="str">
        <f t="shared" si="1067"/>
        <v>"false"</v>
      </c>
      <c r="AA2231" t="str">
        <f t="shared" si="1068"/>
        <v>"false"</v>
      </c>
      <c r="AB2231" t="str">
        <f t="shared" si="1069"/>
        <v>""</v>
      </c>
      <c r="AC2231" t="str">
        <f t="shared" si="1070"/>
        <v>"https://onerecord.iata.org/ns/cargo#ULD"</v>
      </c>
      <c r="AD2231" t="str">
        <f t="shared" si="1071"/>
        <v>"https://onerecord.iata.org/ns/cargo#damageFlag"</v>
      </c>
      <c r="AE2231" t="str">
        <f t="shared" si="1072"/>
        <v>"http://www.w3.org/2001/XMLSchema#boolean"</v>
      </c>
      <c r="AF2231" t="str">
        <f t="shared" si="1073"/>
        <v>"Core","ULD","damageFlag","","boolean",17,"Unit Load Device details","Indicates if the ULD is Damaged","false","false","","https://onerecord.iata.org/ns/cargo#ULD","https://onerecord.iata.org/ns/cargo#damageFlag","http://www.w3.org/2001/XMLSchema#boolean"</v>
      </c>
      <c r="AG2231" t="str">
        <f t="shared" si="1074"/>
        <v>"Core.ULD"</v>
      </c>
      <c r="AH2231" t="str">
        <f t="shared" si="1075"/>
        <v>"damageFlag"</v>
      </c>
      <c r="AI2231" t="str">
        <f t="shared" si="1076"/>
        <v>".boolean"</v>
      </c>
      <c r="AJ2231" t="str">
        <f t="shared" si="1077"/>
        <v>""</v>
      </c>
      <c r="AK2231" t="str">
        <f t="shared" si="1078"/>
        <v>"hasOne"</v>
      </c>
      <c r="AL2231" t="str">
        <f t="shared" si="1079"/>
        <v>"Core.ULD","damageFlag",".boolean","","hasOne"</v>
      </c>
      <c r="AN2231">
        <f>COUNTIF(View_conceptual!G:G,L2231)</f>
        <v>1</v>
      </c>
      <c r="AO2231">
        <f>COUNTIF(View_conceptual!H:H,L2231)+COUNTIF(View_conceptual!I:I,N2231)</f>
        <v>1</v>
      </c>
      <c r="AQ2231" t="str">
        <f t="shared" si="1080"/>
        <v>"Core","ULD","damageFlag","","boolean",17,"Unit Load Device details","Indicates if the ULD is Damaged","false","false","","https://onerecord.iata.org/ns/cargo#ULD","https://onerecord.iata.org/ns/cargo#damageFlag","http://www.w3.org/2001/XMLSchema#boolean"</v>
      </c>
      <c r="AR2231" t="str">
        <f t="shared" si="1081"/>
        <v/>
      </c>
      <c r="AT2231">
        <f>COUNTIF(View_full!G:G,L2231)</f>
        <v>1</v>
      </c>
      <c r="AU2231">
        <f>COUNTIF(View_full!H:H,L2231)+COUNTIF(View_full!I:I,N2231)</f>
        <v>1</v>
      </c>
      <c r="AV2231">
        <f>COUNTIFS(Property_Manual!$A$2:$A$1206,Raw!L2231,Property_Manual!$B$2:$B$1206,Raw!M2231,Property_Manual!$C$2:$C$1206,Raw!N2231,Property_Manual!$D$2:$D$1206,Raw!O2231,Property_Manual!$F$2:$F$1206,"x")</f>
        <v>0</v>
      </c>
      <c r="AW2231" t="str">
        <f t="shared" si="1082"/>
        <v>"Core","ULD","damageFlag","","boolean",17,"Unit Load Device details","Indicates if the ULD is Damaged","false","false","","https://onerecord.iata.org/ns/cargo#ULD","https://onerecord.iata.org/ns/cargo#damageFlag","http://www.w3.org/2001/XMLSchema#boolean"</v>
      </c>
      <c r="AX2231" t="str">
        <f t="shared" si="1083"/>
        <v/>
      </c>
      <c r="AY2231" t="str">
        <f t="shared" si="1084"/>
        <v/>
      </c>
    </row>
    <row r="2232" spans="1:51" x14ac:dyDescent="0.2">
      <c r="A2232" t="s">
        <v>1254</v>
      </c>
      <c r="B2232" t="s">
        <v>20</v>
      </c>
      <c r="C2232" t="s">
        <v>1139</v>
      </c>
      <c r="D2232" t="s">
        <v>1156</v>
      </c>
      <c r="F2232" t="s">
        <v>12</v>
      </c>
      <c r="G2232">
        <v>1</v>
      </c>
      <c r="I2232" t="s">
        <v>1140</v>
      </c>
      <c r="J2232" t="s">
        <v>1157</v>
      </c>
      <c r="L2232" t="str">
        <f t="shared" si="1054"/>
        <v>ULD</v>
      </c>
      <c r="M2232" t="str">
        <f t="shared" si="1055"/>
        <v>numberOfDoors</v>
      </c>
      <c r="N2232" t="str">
        <f t="shared" si="1056"/>
        <v>integer</v>
      </c>
      <c r="O2232" t="str">
        <f t="shared" si="1057"/>
        <v/>
      </c>
      <c r="P2232" t="str">
        <f t="shared" si="1058"/>
        <v/>
      </c>
      <c r="Q2232" t="str">
        <f t="shared" si="1059"/>
        <v>Object</v>
      </c>
      <c r="R2232" t="str">
        <f t="shared" si="1060"/>
        <v>"Core"</v>
      </c>
      <c r="S2232" t="str">
        <f t="shared" si="1061"/>
        <v>"ULD"</v>
      </c>
      <c r="T2232" t="str">
        <f t="shared" si="1062"/>
        <v>"numberOfDoors"</v>
      </c>
      <c r="U2232" t="str">
        <f t="shared" si="1063"/>
        <v>""</v>
      </c>
      <c r="V2232" t="str">
        <f t="shared" si="1064"/>
        <v>"integer"</v>
      </c>
      <c r="W2232">
        <f>IF($A2232="Implicit","",COUNTIFS($C$8:C2232,C2232,$A$8:A2232,"Explicit"))</f>
        <v>18</v>
      </c>
      <c r="X2232" t="str">
        <f t="shared" si="1065"/>
        <v>"Unit Load Device details"</v>
      </c>
      <c r="Y2232" t="str">
        <f t="shared" si="1066"/>
        <v>"Number of doors"</v>
      </c>
      <c r="Z2232" t="str">
        <f t="shared" si="1067"/>
        <v>"false"</v>
      </c>
      <c r="AA2232" t="str">
        <f t="shared" si="1068"/>
        <v>"false"</v>
      </c>
      <c r="AB2232" t="str">
        <f t="shared" si="1069"/>
        <v>""</v>
      </c>
      <c r="AC2232" t="str">
        <f t="shared" si="1070"/>
        <v>"https://onerecord.iata.org/ns/cargo#ULD"</v>
      </c>
      <c r="AD2232" t="str">
        <f t="shared" si="1071"/>
        <v>"https://onerecord.iata.org/ns/cargo#numberOfDoors"</v>
      </c>
      <c r="AE2232" t="str">
        <f t="shared" si="1072"/>
        <v>"http://www.w3.org/2001/XMLSchema#integer"</v>
      </c>
      <c r="AF2232" t="str">
        <f t="shared" si="1073"/>
        <v>"Core","ULD","numberOfDoors","","integer",18,"Unit Load Device details","Number of doors","false","false","","https://onerecord.iata.org/ns/cargo#ULD","https://onerecord.iata.org/ns/cargo#numberOfDoors","http://www.w3.org/2001/XMLSchema#integer"</v>
      </c>
      <c r="AG2232" t="str">
        <f t="shared" si="1074"/>
        <v>"Core.ULD"</v>
      </c>
      <c r="AH2232" t="str">
        <f t="shared" si="1075"/>
        <v>"numberOfDoors"</v>
      </c>
      <c r="AI2232" t="str">
        <f t="shared" si="1076"/>
        <v>".integer"</v>
      </c>
      <c r="AJ2232" t="str">
        <f t="shared" si="1077"/>
        <v>""</v>
      </c>
      <c r="AK2232" t="str">
        <f t="shared" si="1078"/>
        <v>"hasOne"</v>
      </c>
      <c r="AL2232" t="str">
        <f t="shared" si="1079"/>
        <v>"Core.ULD","numberOfDoors",".integer","","hasOne"</v>
      </c>
      <c r="AN2232">
        <f>COUNTIF(View_conceptual!G:G,L2232)</f>
        <v>1</v>
      </c>
      <c r="AO2232">
        <f>COUNTIF(View_conceptual!H:H,L2232)+COUNTIF(View_conceptual!I:I,N2232)</f>
        <v>1</v>
      </c>
      <c r="AQ2232" t="str">
        <f t="shared" si="1080"/>
        <v>"Core","ULD","numberOfDoors","","integer",18,"Unit Load Device details","Number of doors","false","false","","https://onerecord.iata.org/ns/cargo#ULD","https://onerecord.iata.org/ns/cargo#numberOfDoors","http://www.w3.org/2001/XMLSchema#integer"</v>
      </c>
      <c r="AR2232" t="str">
        <f t="shared" si="1081"/>
        <v/>
      </c>
      <c r="AT2232">
        <f>COUNTIF(View_full!G:G,L2232)</f>
        <v>1</v>
      </c>
      <c r="AU2232">
        <f>COUNTIF(View_full!H:H,L2232)+COUNTIF(View_full!I:I,N2232)</f>
        <v>1</v>
      </c>
      <c r="AV2232">
        <f>COUNTIFS(Property_Manual!$A$2:$A$1206,Raw!L2232,Property_Manual!$B$2:$B$1206,Raw!M2232,Property_Manual!$C$2:$C$1206,Raw!N2232,Property_Manual!$D$2:$D$1206,Raw!O2232,Property_Manual!$F$2:$F$1206,"x")</f>
        <v>0</v>
      </c>
      <c r="AW2232" t="str">
        <f t="shared" si="1082"/>
        <v>"Core","ULD","numberOfDoors","","integer",18,"Unit Load Device details","Number of doors","false","false","","https://onerecord.iata.org/ns/cargo#ULD","https://onerecord.iata.org/ns/cargo#numberOfDoors","http://www.w3.org/2001/XMLSchema#integer"</v>
      </c>
      <c r="AX2232" t="str">
        <f t="shared" si="1083"/>
        <v/>
      </c>
      <c r="AY2232" t="str">
        <f t="shared" si="1084"/>
        <v/>
      </c>
    </row>
    <row r="2233" spans="1:51" x14ac:dyDescent="0.2">
      <c r="A2233" t="s">
        <v>1254</v>
      </c>
      <c r="B2233" t="s">
        <v>20</v>
      </c>
      <c r="C2233" t="s">
        <v>1139</v>
      </c>
      <c r="D2233" t="s">
        <v>1158</v>
      </c>
      <c r="F2233" t="s">
        <v>12</v>
      </c>
      <c r="G2233">
        <v>1</v>
      </c>
      <c r="I2233" t="s">
        <v>1140</v>
      </c>
      <c r="J2233" t="s">
        <v>1159</v>
      </c>
      <c r="L2233" t="str">
        <f t="shared" si="1054"/>
        <v>ULD</v>
      </c>
      <c r="M2233" t="str">
        <f t="shared" si="1055"/>
        <v>numberOfFittings</v>
      </c>
      <c r="N2233" t="str">
        <f t="shared" si="1056"/>
        <v>integer</v>
      </c>
      <c r="O2233" t="str">
        <f t="shared" si="1057"/>
        <v/>
      </c>
      <c r="P2233" t="str">
        <f t="shared" si="1058"/>
        <v/>
      </c>
      <c r="Q2233" t="str">
        <f t="shared" si="1059"/>
        <v>Object</v>
      </c>
      <c r="R2233" t="str">
        <f t="shared" si="1060"/>
        <v>"Core"</v>
      </c>
      <c r="S2233" t="str">
        <f t="shared" si="1061"/>
        <v>"ULD"</v>
      </c>
      <c r="T2233" t="str">
        <f t="shared" si="1062"/>
        <v>"numberOfFittings"</v>
      </c>
      <c r="U2233" t="str">
        <f t="shared" si="1063"/>
        <v>""</v>
      </c>
      <c r="V2233" t="str">
        <f t="shared" si="1064"/>
        <v>"integer"</v>
      </c>
      <c r="W2233">
        <f>IF($A2233="Implicit","",COUNTIFS($C$8:C2233,C2233,$A$8:A2233,"Explicit"))</f>
        <v>19</v>
      </c>
      <c r="X2233" t="str">
        <f t="shared" si="1065"/>
        <v>"Unit Load Device details"</v>
      </c>
      <c r="Y2233" t="str">
        <f t="shared" si="1066"/>
        <v>"Number of fittings"</v>
      </c>
      <c r="Z2233" t="str">
        <f t="shared" si="1067"/>
        <v>"false"</v>
      </c>
      <c r="AA2233" t="str">
        <f t="shared" si="1068"/>
        <v>"false"</v>
      </c>
      <c r="AB2233" t="str">
        <f t="shared" si="1069"/>
        <v>""</v>
      </c>
      <c r="AC2233" t="str">
        <f t="shared" si="1070"/>
        <v>"https://onerecord.iata.org/ns/cargo#ULD"</v>
      </c>
      <c r="AD2233" t="str">
        <f t="shared" si="1071"/>
        <v>"https://onerecord.iata.org/ns/cargo#numberOfFittings"</v>
      </c>
      <c r="AE2233" t="str">
        <f t="shared" si="1072"/>
        <v>"http://www.w3.org/2001/XMLSchema#integer"</v>
      </c>
      <c r="AF2233" t="str">
        <f t="shared" si="1073"/>
        <v>"Core","ULD","numberOfFittings","","integer",19,"Unit Load Device details","Number of fittings","false","false","","https://onerecord.iata.org/ns/cargo#ULD","https://onerecord.iata.org/ns/cargo#numberOfFittings","http://www.w3.org/2001/XMLSchema#integer"</v>
      </c>
      <c r="AG2233" t="str">
        <f t="shared" si="1074"/>
        <v>"Core.ULD"</v>
      </c>
      <c r="AH2233" t="str">
        <f t="shared" si="1075"/>
        <v>"numberOfFittings"</v>
      </c>
      <c r="AI2233" t="str">
        <f t="shared" si="1076"/>
        <v>".integer"</v>
      </c>
      <c r="AJ2233" t="str">
        <f t="shared" si="1077"/>
        <v>""</v>
      </c>
      <c r="AK2233" t="str">
        <f t="shared" si="1078"/>
        <v>"hasOne"</v>
      </c>
      <c r="AL2233" t="str">
        <f t="shared" si="1079"/>
        <v>"Core.ULD","numberOfFittings",".integer","","hasOne"</v>
      </c>
      <c r="AN2233">
        <f>COUNTIF(View_conceptual!G:G,L2233)</f>
        <v>1</v>
      </c>
      <c r="AO2233">
        <f>COUNTIF(View_conceptual!H:H,L2233)+COUNTIF(View_conceptual!I:I,N2233)</f>
        <v>1</v>
      </c>
      <c r="AQ2233" t="str">
        <f t="shared" si="1080"/>
        <v>"Core","ULD","numberOfFittings","","integer",19,"Unit Load Device details","Number of fittings","false","false","","https://onerecord.iata.org/ns/cargo#ULD","https://onerecord.iata.org/ns/cargo#numberOfFittings","http://www.w3.org/2001/XMLSchema#integer"</v>
      </c>
      <c r="AR2233" t="str">
        <f t="shared" si="1081"/>
        <v/>
      </c>
      <c r="AT2233">
        <f>COUNTIF(View_full!G:G,L2233)</f>
        <v>1</v>
      </c>
      <c r="AU2233">
        <f>COUNTIF(View_full!H:H,L2233)+COUNTIF(View_full!I:I,N2233)</f>
        <v>1</v>
      </c>
      <c r="AV2233">
        <f>COUNTIFS(Property_Manual!$A$2:$A$1206,Raw!L2233,Property_Manual!$B$2:$B$1206,Raw!M2233,Property_Manual!$C$2:$C$1206,Raw!N2233,Property_Manual!$D$2:$D$1206,Raw!O2233,Property_Manual!$F$2:$F$1206,"x")</f>
        <v>0</v>
      </c>
      <c r="AW2233" t="str">
        <f t="shared" si="1082"/>
        <v>"Core","ULD","numberOfFittings","","integer",19,"Unit Load Device details","Number of fittings","false","false","","https://onerecord.iata.org/ns/cargo#ULD","https://onerecord.iata.org/ns/cargo#numberOfFittings","http://www.w3.org/2001/XMLSchema#integer"</v>
      </c>
      <c r="AX2233" t="str">
        <f t="shared" si="1083"/>
        <v/>
      </c>
      <c r="AY2233" t="str">
        <f t="shared" si="1084"/>
        <v/>
      </c>
    </row>
    <row r="2234" spans="1:51" x14ac:dyDescent="0.2">
      <c r="A2234" t="s">
        <v>1254</v>
      </c>
      <c r="B2234" t="s">
        <v>20</v>
      </c>
      <c r="C2234" t="s">
        <v>1139</v>
      </c>
      <c r="D2234" t="s">
        <v>1160</v>
      </c>
      <c r="F2234" t="s">
        <v>12</v>
      </c>
      <c r="G2234">
        <v>1</v>
      </c>
      <c r="I2234" t="s">
        <v>1140</v>
      </c>
      <c r="J2234" t="s">
        <v>1161</v>
      </c>
      <c r="L2234" t="str">
        <f t="shared" si="1054"/>
        <v>ULD</v>
      </c>
      <c r="M2234" t="str">
        <f t="shared" si="1055"/>
        <v>numberOfNets</v>
      </c>
      <c r="N2234" t="str">
        <f t="shared" si="1056"/>
        <v>integer</v>
      </c>
      <c r="O2234" t="str">
        <f t="shared" si="1057"/>
        <v/>
      </c>
      <c r="P2234" t="str">
        <f t="shared" si="1058"/>
        <v/>
      </c>
      <c r="Q2234" t="str">
        <f t="shared" si="1059"/>
        <v>Object</v>
      </c>
      <c r="R2234" t="str">
        <f t="shared" si="1060"/>
        <v>"Core"</v>
      </c>
      <c r="S2234" t="str">
        <f t="shared" si="1061"/>
        <v>"ULD"</v>
      </c>
      <c r="T2234" t="str">
        <f t="shared" si="1062"/>
        <v>"numberOfNets"</v>
      </c>
      <c r="U2234" t="str">
        <f t="shared" si="1063"/>
        <v>""</v>
      </c>
      <c r="V2234" t="str">
        <f t="shared" si="1064"/>
        <v>"integer"</v>
      </c>
      <c r="W2234">
        <f>IF($A2234="Implicit","",COUNTIFS($C$8:C2234,C2234,$A$8:A2234,"Explicit"))</f>
        <v>20</v>
      </c>
      <c r="X2234" t="str">
        <f t="shared" si="1065"/>
        <v>"Unit Load Device details"</v>
      </c>
      <c r="Y2234" t="str">
        <f t="shared" si="1066"/>
        <v>"Number of nets"</v>
      </c>
      <c r="Z2234" t="str">
        <f t="shared" si="1067"/>
        <v>"false"</v>
      </c>
      <c r="AA2234" t="str">
        <f t="shared" si="1068"/>
        <v>"false"</v>
      </c>
      <c r="AB2234" t="str">
        <f t="shared" si="1069"/>
        <v>""</v>
      </c>
      <c r="AC2234" t="str">
        <f t="shared" si="1070"/>
        <v>"https://onerecord.iata.org/ns/cargo#ULD"</v>
      </c>
      <c r="AD2234" t="str">
        <f t="shared" si="1071"/>
        <v>"https://onerecord.iata.org/ns/cargo#numberOfNets"</v>
      </c>
      <c r="AE2234" t="str">
        <f t="shared" si="1072"/>
        <v>"http://www.w3.org/2001/XMLSchema#integer"</v>
      </c>
      <c r="AF2234" t="str">
        <f t="shared" si="1073"/>
        <v>"Core","ULD","numberOfNets","","integer",20,"Unit Load Device details","Number of nets","false","false","","https://onerecord.iata.org/ns/cargo#ULD","https://onerecord.iata.org/ns/cargo#numberOfNets","http://www.w3.org/2001/XMLSchema#integer"</v>
      </c>
      <c r="AG2234" t="str">
        <f t="shared" si="1074"/>
        <v>"Core.ULD"</v>
      </c>
      <c r="AH2234" t="str">
        <f t="shared" si="1075"/>
        <v>"numberOfNets"</v>
      </c>
      <c r="AI2234" t="str">
        <f t="shared" si="1076"/>
        <v>".integer"</v>
      </c>
      <c r="AJ2234" t="str">
        <f t="shared" si="1077"/>
        <v>""</v>
      </c>
      <c r="AK2234" t="str">
        <f t="shared" si="1078"/>
        <v>"hasOne"</v>
      </c>
      <c r="AL2234" t="str">
        <f t="shared" si="1079"/>
        <v>"Core.ULD","numberOfNets",".integer","","hasOne"</v>
      </c>
      <c r="AN2234">
        <f>COUNTIF(View_conceptual!G:G,L2234)</f>
        <v>1</v>
      </c>
      <c r="AO2234">
        <f>COUNTIF(View_conceptual!H:H,L2234)+COUNTIF(View_conceptual!I:I,N2234)</f>
        <v>1</v>
      </c>
      <c r="AQ2234" t="str">
        <f t="shared" si="1080"/>
        <v>"Core","ULD","numberOfNets","","integer",20,"Unit Load Device details","Number of nets","false","false","","https://onerecord.iata.org/ns/cargo#ULD","https://onerecord.iata.org/ns/cargo#numberOfNets","http://www.w3.org/2001/XMLSchema#integer"</v>
      </c>
      <c r="AR2234" t="str">
        <f t="shared" si="1081"/>
        <v/>
      </c>
      <c r="AT2234">
        <f>COUNTIF(View_full!G:G,L2234)</f>
        <v>1</v>
      </c>
      <c r="AU2234">
        <f>COUNTIF(View_full!H:H,L2234)+COUNTIF(View_full!I:I,N2234)</f>
        <v>1</v>
      </c>
      <c r="AV2234">
        <f>COUNTIFS(Property_Manual!$A$2:$A$1206,Raw!L2234,Property_Manual!$B$2:$B$1206,Raw!M2234,Property_Manual!$C$2:$C$1206,Raw!N2234,Property_Manual!$D$2:$D$1206,Raw!O2234,Property_Manual!$F$2:$F$1206,"x")</f>
        <v>0</v>
      </c>
      <c r="AW2234" t="str">
        <f t="shared" si="1082"/>
        <v>"Core","ULD","numberOfNets","","integer",20,"Unit Load Device details","Number of nets","false","false","","https://onerecord.iata.org/ns/cargo#ULD","https://onerecord.iata.org/ns/cargo#numberOfNets","http://www.w3.org/2001/XMLSchema#integer"</v>
      </c>
      <c r="AX2234" t="str">
        <f t="shared" si="1083"/>
        <v/>
      </c>
      <c r="AY2234" t="str">
        <f t="shared" si="1084"/>
        <v/>
      </c>
    </row>
    <row r="2235" spans="1:51" x14ac:dyDescent="0.2">
      <c r="A2235" t="s">
        <v>1254</v>
      </c>
      <c r="B2235" t="s">
        <v>20</v>
      </c>
      <c r="C2235" t="s">
        <v>1139</v>
      </c>
      <c r="D2235" t="s">
        <v>1162</v>
      </c>
      <c r="F2235" t="s">
        <v>12</v>
      </c>
      <c r="G2235">
        <v>1</v>
      </c>
      <c r="I2235" t="s">
        <v>1140</v>
      </c>
      <c r="J2235" t="s">
        <v>1163</v>
      </c>
      <c r="L2235" t="str">
        <f t="shared" si="1054"/>
        <v>ULD</v>
      </c>
      <c r="M2235" t="str">
        <f t="shared" si="1055"/>
        <v>numberOfStraps</v>
      </c>
      <c r="N2235" t="str">
        <f t="shared" si="1056"/>
        <v>integer</v>
      </c>
      <c r="O2235" t="str">
        <f t="shared" si="1057"/>
        <v/>
      </c>
      <c r="P2235" t="str">
        <f t="shared" si="1058"/>
        <v/>
      </c>
      <c r="Q2235" t="str">
        <f t="shared" si="1059"/>
        <v>Object</v>
      </c>
      <c r="R2235" t="str">
        <f t="shared" si="1060"/>
        <v>"Core"</v>
      </c>
      <c r="S2235" t="str">
        <f t="shared" si="1061"/>
        <v>"ULD"</v>
      </c>
      <c r="T2235" t="str">
        <f t="shared" si="1062"/>
        <v>"numberOfStraps"</v>
      </c>
      <c r="U2235" t="str">
        <f t="shared" si="1063"/>
        <v>""</v>
      </c>
      <c r="V2235" t="str">
        <f t="shared" si="1064"/>
        <v>"integer"</v>
      </c>
      <c r="W2235">
        <f>IF($A2235="Implicit","",COUNTIFS($C$8:C2235,C2235,$A$8:A2235,"Explicit"))</f>
        <v>21</v>
      </c>
      <c r="X2235" t="str">
        <f t="shared" si="1065"/>
        <v>"Unit Load Device details"</v>
      </c>
      <c r="Y2235" t="str">
        <f t="shared" si="1066"/>
        <v>"Number of straps"</v>
      </c>
      <c r="Z2235" t="str">
        <f t="shared" si="1067"/>
        <v>"false"</v>
      </c>
      <c r="AA2235" t="str">
        <f t="shared" si="1068"/>
        <v>"false"</v>
      </c>
      <c r="AB2235" t="str">
        <f t="shared" si="1069"/>
        <v>""</v>
      </c>
      <c r="AC2235" t="str">
        <f t="shared" si="1070"/>
        <v>"https://onerecord.iata.org/ns/cargo#ULD"</v>
      </c>
      <c r="AD2235" t="str">
        <f t="shared" si="1071"/>
        <v>"https://onerecord.iata.org/ns/cargo#numberOfStraps"</v>
      </c>
      <c r="AE2235" t="str">
        <f t="shared" si="1072"/>
        <v>"http://www.w3.org/2001/XMLSchema#integer"</v>
      </c>
      <c r="AF2235" t="str">
        <f t="shared" si="1073"/>
        <v>"Core","ULD","numberOfStraps","","integer",21,"Unit Load Device details","Number of straps","false","false","","https://onerecord.iata.org/ns/cargo#ULD","https://onerecord.iata.org/ns/cargo#numberOfStraps","http://www.w3.org/2001/XMLSchema#integer"</v>
      </c>
      <c r="AG2235" t="str">
        <f t="shared" si="1074"/>
        <v>"Core.ULD"</v>
      </c>
      <c r="AH2235" t="str">
        <f t="shared" si="1075"/>
        <v>"numberOfStraps"</v>
      </c>
      <c r="AI2235" t="str">
        <f t="shared" si="1076"/>
        <v>".integer"</v>
      </c>
      <c r="AJ2235" t="str">
        <f t="shared" si="1077"/>
        <v>""</v>
      </c>
      <c r="AK2235" t="str">
        <f t="shared" si="1078"/>
        <v>"hasOne"</v>
      </c>
      <c r="AL2235" t="str">
        <f t="shared" si="1079"/>
        <v>"Core.ULD","numberOfStraps",".integer","","hasOne"</v>
      </c>
      <c r="AN2235">
        <f>COUNTIF(View_conceptual!G:G,L2235)</f>
        <v>1</v>
      </c>
      <c r="AO2235">
        <f>COUNTIF(View_conceptual!H:H,L2235)+COUNTIF(View_conceptual!I:I,N2235)</f>
        <v>1</v>
      </c>
      <c r="AQ2235" t="str">
        <f t="shared" si="1080"/>
        <v>"Core","ULD","numberOfStraps","","integer",21,"Unit Load Device details","Number of straps","false","false","","https://onerecord.iata.org/ns/cargo#ULD","https://onerecord.iata.org/ns/cargo#numberOfStraps","http://www.w3.org/2001/XMLSchema#integer"</v>
      </c>
      <c r="AR2235" t="str">
        <f t="shared" si="1081"/>
        <v/>
      </c>
      <c r="AT2235">
        <f>COUNTIF(View_full!G:G,L2235)</f>
        <v>1</v>
      </c>
      <c r="AU2235">
        <f>COUNTIF(View_full!H:H,L2235)+COUNTIF(View_full!I:I,N2235)</f>
        <v>1</v>
      </c>
      <c r="AV2235">
        <f>COUNTIFS(Property_Manual!$A$2:$A$1206,Raw!L2235,Property_Manual!$B$2:$B$1206,Raw!M2235,Property_Manual!$C$2:$C$1206,Raw!N2235,Property_Manual!$D$2:$D$1206,Raw!O2235,Property_Manual!$F$2:$F$1206,"x")</f>
        <v>0</v>
      </c>
      <c r="AW2235" t="str">
        <f t="shared" si="1082"/>
        <v>"Core","ULD","numberOfStraps","","integer",21,"Unit Load Device details","Number of straps","false","false","","https://onerecord.iata.org/ns/cargo#ULD","https://onerecord.iata.org/ns/cargo#numberOfStraps","http://www.w3.org/2001/XMLSchema#integer"</v>
      </c>
      <c r="AX2235" t="str">
        <f t="shared" si="1083"/>
        <v/>
      </c>
      <c r="AY2235" t="str">
        <f t="shared" si="1084"/>
        <v/>
      </c>
    </row>
    <row r="2236" spans="1:51" x14ac:dyDescent="0.2">
      <c r="A2236" t="s">
        <v>1254</v>
      </c>
      <c r="B2236" t="s">
        <v>20</v>
      </c>
      <c r="C2236" t="s">
        <v>1139</v>
      </c>
      <c r="D2236" t="s">
        <v>1164</v>
      </c>
      <c r="F2236" t="s">
        <v>6</v>
      </c>
      <c r="G2236">
        <v>1</v>
      </c>
      <c r="I2236" t="s">
        <v>1140</v>
      </c>
      <c r="J2236" t="s">
        <v>1165</v>
      </c>
      <c r="L2236" t="str">
        <f t="shared" si="1054"/>
        <v>ULD</v>
      </c>
      <c r="M2236" t="str">
        <f t="shared" si="1055"/>
        <v>sealNumber</v>
      </c>
      <c r="N2236" t="str">
        <f t="shared" si="1056"/>
        <v>string</v>
      </c>
      <c r="O2236" t="str">
        <f t="shared" si="1057"/>
        <v/>
      </c>
      <c r="P2236" t="str">
        <f t="shared" si="1058"/>
        <v/>
      </c>
      <c r="Q2236" t="str">
        <f t="shared" si="1059"/>
        <v>Object</v>
      </c>
      <c r="R2236" t="str">
        <f t="shared" si="1060"/>
        <v>"Core"</v>
      </c>
      <c r="S2236" t="str">
        <f t="shared" si="1061"/>
        <v>"ULD"</v>
      </c>
      <c r="T2236" t="str">
        <f t="shared" si="1062"/>
        <v>"sealNumber"</v>
      </c>
      <c r="U2236" t="str">
        <f t="shared" si="1063"/>
        <v>""</v>
      </c>
      <c r="V2236" t="str">
        <f t="shared" si="1064"/>
        <v>"string"</v>
      </c>
      <c r="W2236">
        <f>IF($A2236="Implicit","",COUNTIFS($C$8:C2236,C2236,$A$8:A2236,"Explicit"))</f>
        <v>22</v>
      </c>
      <c r="X2236" t="str">
        <f t="shared" si="1065"/>
        <v>"Unit Load Device details"</v>
      </c>
      <c r="Y2236" t="str">
        <f t="shared" si="1066"/>
        <v>"ULD seal number if applicable"</v>
      </c>
      <c r="Z2236" t="str">
        <f t="shared" si="1067"/>
        <v>"false"</v>
      </c>
      <c r="AA2236" t="str">
        <f t="shared" si="1068"/>
        <v>"false"</v>
      </c>
      <c r="AB2236" t="str">
        <f t="shared" si="1069"/>
        <v>""</v>
      </c>
      <c r="AC2236" t="str">
        <f t="shared" si="1070"/>
        <v>"https://onerecord.iata.org/ns/cargo#ULD"</v>
      </c>
      <c r="AD2236" t="str">
        <f t="shared" si="1071"/>
        <v>"https://onerecord.iata.org/ns/cargo#sealNumber"</v>
      </c>
      <c r="AE2236" t="str">
        <f t="shared" si="1072"/>
        <v>"http://www.w3.org/2001/XMLSchema#string"</v>
      </c>
      <c r="AF2236" t="str">
        <f t="shared" si="1073"/>
        <v>"Core","ULD","sealNumber","","string",22,"Unit Load Device details","ULD seal number if applicable","false","false","","https://onerecord.iata.org/ns/cargo#ULD","https://onerecord.iata.org/ns/cargo#sealNumber","http://www.w3.org/2001/XMLSchema#string"</v>
      </c>
      <c r="AG2236" t="str">
        <f t="shared" si="1074"/>
        <v>"Core.ULD"</v>
      </c>
      <c r="AH2236" t="str">
        <f t="shared" si="1075"/>
        <v>"sealNumber"</v>
      </c>
      <c r="AI2236" t="str">
        <f t="shared" si="1076"/>
        <v>".string"</v>
      </c>
      <c r="AJ2236" t="str">
        <f t="shared" si="1077"/>
        <v>""</v>
      </c>
      <c r="AK2236" t="str">
        <f t="shared" si="1078"/>
        <v>"hasOne"</v>
      </c>
      <c r="AL2236" t="str">
        <f t="shared" si="1079"/>
        <v>"Core.ULD","sealNumber",".string","","hasOne"</v>
      </c>
      <c r="AN2236">
        <f>COUNTIF(View_conceptual!G:G,L2236)</f>
        <v>1</v>
      </c>
      <c r="AO2236">
        <f>COUNTIF(View_conceptual!H:H,L2236)+COUNTIF(View_conceptual!I:I,N2236)</f>
        <v>1</v>
      </c>
      <c r="AQ2236" t="str">
        <f t="shared" si="1080"/>
        <v>"Core","ULD","sealNumber","","string",22,"Unit Load Device details","ULD seal number if applicable","false","false","","https://onerecord.iata.org/ns/cargo#ULD","https://onerecord.iata.org/ns/cargo#sealNumber","http://www.w3.org/2001/XMLSchema#string"</v>
      </c>
      <c r="AR2236" t="str">
        <f t="shared" si="1081"/>
        <v/>
      </c>
      <c r="AT2236">
        <f>COUNTIF(View_full!G:G,L2236)</f>
        <v>1</v>
      </c>
      <c r="AU2236">
        <f>COUNTIF(View_full!H:H,L2236)+COUNTIF(View_full!I:I,N2236)</f>
        <v>1</v>
      </c>
      <c r="AV2236">
        <f>COUNTIFS(Property_Manual!$A$2:$A$1206,Raw!L2236,Property_Manual!$B$2:$B$1206,Raw!M2236,Property_Manual!$C$2:$C$1206,Raw!N2236,Property_Manual!$D$2:$D$1206,Raw!O2236,Property_Manual!$F$2:$F$1206,"x")</f>
        <v>0</v>
      </c>
      <c r="AW2236" t="str">
        <f t="shared" si="1082"/>
        <v>"Core","ULD","sealNumber","","string",22,"Unit Load Device details","ULD seal number if applicable","false","false","","https://onerecord.iata.org/ns/cargo#ULD","https://onerecord.iata.org/ns/cargo#sealNumber","http://www.w3.org/2001/XMLSchema#string"</v>
      </c>
      <c r="AX2236" t="str">
        <f t="shared" si="1083"/>
        <v/>
      </c>
      <c r="AY2236" t="str">
        <f t="shared" si="1084"/>
        <v/>
      </c>
    </row>
    <row r="2237" spans="1:51" x14ac:dyDescent="0.2">
      <c r="A2237" t="s">
        <v>1254</v>
      </c>
      <c r="B2237" t="s">
        <v>20</v>
      </c>
      <c r="C2237" t="s">
        <v>1139</v>
      </c>
      <c r="D2237" t="s">
        <v>1090</v>
      </c>
      <c r="F2237" t="s">
        <v>6</v>
      </c>
      <c r="G2237">
        <v>1</v>
      </c>
      <c r="I2237" t="s">
        <v>1140</v>
      </c>
      <c r="J2237" t="s">
        <v>1091</v>
      </c>
      <c r="L2237" t="str">
        <f t="shared" si="1054"/>
        <v>ULD</v>
      </c>
      <c r="M2237" t="str">
        <f t="shared" si="1055"/>
        <v>uldSerialNumber</v>
      </c>
      <c r="N2237" t="str">
        <f t="shared" si="1056"/>
        <v>string</v>
      </c>
      <c r="O2237" t="str">
        <f t="shared" si="1057"/>
        <v/>
      </c>
      <c r="P2237" t="str">
        <f t="shared" si="1058"/>
        <v/>
      </c>
      <c r="Q2237" t="str">
        <f t="shared" si="1059"/>
        <v>Object</v>
      </c>
      <c r="R2237" t="str">
        <f t="shared" si="1060"/>
        <v>"Core"</v>
      </c>
      <c r="S2237" t="str">
        <f t="shared" si="1061"/>
        <v>"ULD"</v>
      </c>
      <c r="T2237" t="str">
        <f t="shared" si="1062"/>
        <v>"uldSerialNumber"</v>
      </c>
      <c r="U2237" t="str">
        <f t="shared" si="1063"/>
        <v>""</v>
      </c>
      <c r="V2237" t="str">
        <f t="shared" si="1064"/>
        <v>"string"</v>
      </c>
      <c r="W2237">
        <f>IF($A2237="Implicit","",COUNTIFS($C$8:C2237,C2237,$A$8:A2237,"Explicit"))</f>
        <v>23</v>
      </c>
      <c r="X2237" t="str">
        <f t="shared" si="1065"/>
        <v>"Unit Load Device details"</v>
      </c>
      <c r="Y2237" t="str">
        <f t="shared" si="1066"/>
        <v>"Serial number that allows to uniquely identify the ULD"</v>
      </c>
      <c r="Z2237" t="str">
        <f t="shared" si="1067"/>
        <v>"false"</v>
      </c>
      <c r="AA2237" t="str">
        <f t="shared" si="1068"/>
        <v>"false"</v>
      </c>
      <c r="AB2237" t="str">
        <f t="shared" si="1069"/>
        <v>""</v>
      </c>
      <c r="AC2237" t="str">
        <f t="shared" si="1070"/>
        <v>"https://onerecord.iata.org/ns/cargo#ULD"</v>
      </c>
      <c r="AD2237" t="str">
        <f t="shared" si="1071"/>
        <v>"https://onerecord.iata.org/ns/cargo#uldSerialNumber"</v>
      </c>
      <c r="AE2237" t="str">
        <f t="shared" si="1072"/>
        <v>"http://www.w3.org/2001/XMLSchema#string"</v>
      </c>
      <c r="AF2237" t="str">
        <f t="shared" si="1073"/>
        <v>"Core","ULD","uldSerialNumber","","string",23,"Unit Load Device details","Serial number that allows to uniquely identify the ULD","false","false","","https://onerecord.iata.org/ns/cargo#ULD","https://onerecord.iata.org/ns/cargo#uldSerialNumber","http://www.w3.org/2001/XMLSchema#string"</v>
      </c>
      <c r="AG2237" t="str">
        <f t="shared" si="1074"/>
        <v>"Core.ULD"</v>
      </c>
      <c r="AH2237" t="str">
        <f t="shared" si="1075"/>
        <v>"uldSerialNumber"</v>
      </c>
      <c r="AI2237" t="str">
        <f t="shared" si="1076"/>
        <v>".string"</v>
      </c>
      <c r="AJ2237" t="str">
        <f t="shared" si="1077"/>
        <v>""</v>
      </c>
      <c r="AK2237" t="str">
        <f t="shared" si="1078"/>
        <v>"hasOne"</v>
      </c>
      <c r="AL2237" t="str">
        <f t="shared" si="1079"/>
        <v>"Core.ULD","uldSerialNumber",".string","","hasOne"</v>
      </c>
      <c r="AN2237">
        <f>COUNTIF(View_conceptual!G:G,L2237)</f>
        <v>1</v>
      </c>
      <c r="AO2237">
        <f>COUNTIF(View_conceptual!H:H,L2237)+COUNTIF(View_conceptual!I:I,N2237)</f>
        <v>1</v>
      </c>
      <c r="AQ2237" t="str">
        <f t="shared" si="1080"/>
        <v>"Core","ULD","uldSerialNumber","","string",23,"Unit Load Device details","Serial number that allows to uniquely identify the ULD","false","false","","https://onerecord.iata.org/ns/cargo#ULD","https://onerecord.iata.org/ns/cargo#uldSerialNumber","http://www.w3.org/2001/XMLSchema#string"</v>
      </c>
      <c r="AR2237" t="str">
        <f t="shared" si="1081"/>
        <v/>
      </c>
      <c r="AT2237">
        <f>COUNTIF(View_full!G:G,L2237)</f>
        <v>1</v>
      </c>
      <c r="AU2237">
        <f>COUNTIF(View_full!H:H,L2237)+COUNTIF(View_full!I:I,N2237)</f>
        <v>1</v>
      </c>
      <c r="AV2237">
        <f>COUNTIFS(Property_Manual!$A$2:$A$1206,Raw!L2237,Property_Manual!$B$2:$B$1206,Raw!M2237,Property_Manual!$C$2:$C$1206,Raw!N2237,Property_Manual!$D$2:$D$1206,Raw!O2237,Property_Manual!$F$2:$F$1206,"x")</f>
        <v>0</v>
      </c>
      <c r="AW2237" t="str">
        <f t="shared" si="1082"/>
        <v>"Core","ULD","uldSerialNumber","","string",23,"Unit Load Device details","Serial number that allows to uniquely identify the ULD","false","false","","https://onerecord.iata.org/ns/cargo#ULD","https://onerecord.iata.org/ns/cargo#uldSerialNumber","http://www.w3.org/2001/XMLSchema#string"</v>
      </c>
      <c r="AX2237" t="str">
        <f t="shared" si="1083"/>
        <v/>
      </c>
      <c r="AY2237" t="str">
        <f t="shared" si="1084"/>
        <v/>
      </c>
    </row>
    <row r="2238" spans="1:51" x14ac:dyDescent="0.2">
      <c r="A2238" t="s">
        <v>1255</v>
      </c>
      <c r="B2238" t="s">
        <v>20</v>
      </c>
      <c r="C2238" t="s">
        <v>1139</v>
      </c>
      <c r="D2238" t="s">
        <v>40</v>
      </c>
      <c r="E2238" t="s">
        <v>1212</v>
      </c>
      <c r="F2238" t="s">
        <v>41</v>
      </c>
      <c r="I2238" t="s">
        <v>1140</v>
      </c>
      <c r="J2238" t="s">
        <v>42</v>
      </c>
      <c r="L2238" t="str">
        <f t="shared" si="1054"/>
        <v>ULD</v>
      </c>
      <c r="M2238" t="str">
        <f t="shared" si="1055"/>
        <v>events</v>
      </c>
      <c r="N2238" t="str">
        <f t="shared" si="1056"/>
        <v>LogisticsEvent</v>
      </c>
      <c r="O2238" t="str">
        <f t="shared" si="1057"/>
        <v/>
      </c>
      <c r="P2238" t="str">
        <f t="shared" si="1058"/>
        <v/>
      </c>
      <c r="Q2238" t="str">
        <f t="shared" si="1059"/>
        <v>Object</v>
      </c>
      <c r="R2238" t="str">
        <f t="shared" si="1060"/>
        <v/>
      </c>
      <c r="S2238" t="str">
        <f t="shared" si="1061"/>
        <v/>
      </c>
      <c r="T2238" t="str">
        <f t="shared" si="1062"/>
        <v/>
      </c>
      <c r="U2238" t="str">
        <f t="shared" si="1063"/>
        <v/>
      </c>
      <c r="V2238" t="str">
        <f t="shared" si="1064"/>
        <v/>
      </c>
      <c r="W2238" t="str">
        <f>IF($A2238="Implicit","",COUNTIFS($C$8:C2238,C2238,$A$8:A2238,"Explicit"))</f>
        <v/>
      </c>
      <c r="X2238" t="str">
        <f t="shared" si="1065"/>
        <v/>
      </c>
      <c r="Y2238" t="str">
        <f t="shared" si="1066"/>
        <v/>
      </c>
      <c r="Z2238" t="str">
        <f t="shared" si="1067"/>
        <v/>
      </c>
      <c r="AA2238" t="str">
        <f t="shared" si="1068"/>
        <v/>
      </c>
      <c r="AB2238" t="str">
        <f t="shared" si="1069"/>
        <v/>
      </c>
      <c r="AC2238" t="str">
        <f t="shared" si="1070"/>
        <v/>
      </c>
      <c r="AD2238" t="str">
        <f t="shared" si="1071"/>
        <v/>
      </c>
      <c r="AE2238" t="str">
        <f t="shared" si="1072"/>
        <v/>
      </c>
      <c r="AF2238" t="str">
        <f t="shared" si="1073"/>
        <v/>
      </c>
      <c r="AG2238" t="str">
        <f t="shared" si="1074"/>
        <v>"Core.ULD"</v>
      </c>
      <c r="AH2238" t="str">
        <f t="shared" si="1075"/>
        <v>"events"</v>
      </c>
      <c r="AI2238" t="str">
        <f t="shared" si="1076"/>
        <v>"Event.LogisticsEvent"</v>
      </c>
      <c r="AJ2238" t="str">
        <f t="shared" si="1077"/>
        <v>""</v>
      </c>
      <c r="AK2238" t="str">
        <f t="shared" si="1078"/>
        <v>"hasMany"</v>
      </c>
      <c r="AL2238" t="str">
        <f t="shared" si="1079"/>
        <v>"Core.ULD","events","Event.LogisticsEvent","","hasMany"</v>
      </c>
      <c r="AN2238">
        <f>COUNTIF(View_conceptual!G:G,L2238)</f>
        <v>1</v>
      </c>
      <c r="AO2238">
        <f>COUNTIF(View_conceptual!H:H,L2238)+COUNTIF(View_conceptual!I:I,N2238)</f>
        <v>1</v>
      </c>
      <c r="AQ2238" t="str">
        <f t="shared" si="1080"/>
        <v/>
      </c>
      <c r="AR2238" t="str">
        <f t="shared" si="1081"/>
        <v/>
      </c>
      <c r="AT2238">
        <f>COUNTIF(View_full!G:G,L2238)</f>
        <v>1</v>
      </c>
      <c r="AU2238">
        <f>COUNTIF(View_full!H:H,L2238)+COUNTIF(View_full!I:I,N2238)</f>
        <v>1</v>
      </c>
      <c r="AV2238">
        <f>COUNTIFS(Property_Manual!$A$2:$A$1206,Raw!L2238,Property_Manual!$B$2:$B$1206,Raw!M2238,Property_Manual!$C$2:$C$1206,Raw!N2238,Property_Manual!$D$2:$D$1206,Raw!O2238,Property_Manual!$F$2:$F$1206,"x")</f>
        <v>0</v>
      </c>
      <c r="AW2238" t="str">
        <f t="shared" si="1082"/>
        <v/>
      </c>
      <c r="AX2238" t="str">
        <f t="shared" si="1083"/>
        <v/>
      </c>
      <c r="AY2238" t="str">
        <f t="shared" si="1084"/>
        <v/>
      </c>
    </row>
    <row r="2239" spans="1:51" x14ac:dyDescent="0.2">
      <c r="A2239" t="s">
        <v>1255</v>
      </c>
      <c r="B2239" t="s">
        <v>20</v>
      </c>
      <c r="C2239" t="s">
        <v>1139</v>
      </c>
      <c r="D2239" t="s">
        <v>114</v>
      </c>
      <c r="E2239" t="s">
        <v>1209</v>
      </c>
      <c r="F2239" t="s">
        <v>23</v>
      </c>
      <c r="I2239" t="s">
        <v>1140</v>
      </c>
      <c r="J2239" t="s">
        <v>116</v>
      </c>
      <c r="L2239" t="str">
        <f t="shared" si="1054"/>
        <v>ULD</v>
      </c>
      <c r="M2239" t="str">
        <f t="shared" si="1055"/>
        <v>involvedInActions</v>
      </c>
      <c r="N2239" t="str">
        <f t="shared" si="1056"/>
        <v>Check</v>
      </c>
      <c r="O2239" t="str">
        <f t="shared" si="1057"/>
        <v/>
      </c>
      <c r="P2239" t="str">
        <f t="shared" si="1058"/>
        <v/>
      </c>
      <c r="Q2239" t="str">
        <f t="shared" si="1059"/>
        <v>Object</v>
      </c>
      <c r="R2239" t="str">
        <f t="shared" si="1060"/>
        <v/>
      </c>
      <c r="S2239" t="str">
        <f t="shared" si="1061"/>
        <v/>
      </c>
      <c r="T2239" t="str">
        <f t="shared" si="1062"/>
        <v/>
      </c>
      <c r="U2239" t="str">
        <f t="shared" si="1063"/>
        <v/>
      </c>
      <c r="V2239" t="str">
        <f t="shared" si="1064"/>
        <v/>
      </c>
      <c r="W2239" t="str">
        <f>IF($A2239="Implicit","",COUNTIFS($C$8:C2239,C2239,$A$8:A2239,"Explicit"))</f>
        <v/>
      </c>
      <c r="X2239" t="str">
        <f t="shared" si="1065"/>
        <v/>
      </c>
      <c r="Y2239" t="str">
        <f t="shared" si="1066"/>
        <v/>
      </c>
      <c r="Z2239" t="str">
        <f t="shared" si="1067"/>
        <v/>
      </c>
      <c r="AA2239" t="str">
        <f t="shared" si="1068"/>
        <v/>
      </c>
      <c r="AB2239" t="str">
        <f t="shared" si="1069"/>
        <v/>
      </c>
      <c r="AC2239" t="str">
        <f t="shared" si="1070"/>
        <v/>
      </c>
      <c r="AD2239" t="str">
        <f t="shared" si="1071"/>
        <v/>
      </c>
      <c r="AE2239" t="str">
        <f t="shared" si="1072"/>
        <v/>
      </c>
      <c r="AF2239" t="str">
        <f t="shared" si="1073"/>
        <v/>
      </c>
      <c r="AG2239" t="str">
        <f t="shared" si="1074"/>
        <v>"Core.ULD"</v>
      </c>
      <c r="AH2239" t="str">
        <f t="shared" si="1075"/>
        <v>"involvedInActions"</v>
      </c>
      <c r="AI2239" t="str">
        <f t="shared" si="1076"/>
        <v>"Action.Check"</v>
      </c>
      <c r="AJ2239" t="str">
        <f t="shared" si="1077"/>
        <v>""</v>
      </c>
      <c r="AK2239" t="str">
        <f t="shared" si="1078"/>
        <v>"hasMany"</v>
      </c>
      <c r="AL2239" t="str">
        <f t="shared" si="1079"/>
        <v>"Core.ULD","involvedInActions","Action.Check","","hasMany"</v>
      </c>
      <c r="AN2239">
        <f>COUNTIF(View_conceptual!G:G,L2239)</f>
        <v>1</v>
      </c>
      <c r="AO2239">
        <f>COUNTIF(View_conceptual!H:H,L2239)+COUNTIF(View_conceptual!I:I,N2239)</f>
        <v>1</v>
      </c>
      <c r="AQ2239" t="str">
        <f t="shared" si="1080"/>
        <v/>
      </c>
      <c r="AR2239" t="str">
        <f t="shared" si="1081"/>
        <v/>
      </c>
      <c r="AT2239">
        <f>COUNTIF(View_full!G:G,L2239)</f>
        <v>1</v>
      </c>
      <c r="AU2239">
        <f>COUNTIF(View_full!H:H,L2239)+COUNTIF(View_full!I:I,N2239)</f>
        <v>1</v>
      </c>
      <c r="AV2239">
        <f>COUNTIFS(Property_Manual!$A$2:$A$1206,Raw!L2239,Property_Manual!$B$2:$B$1206,Raw!M2239,Property_Manual!$C$2:$C$1206,Raw!N2239,Property_Manual!$D$2:$D$1206,Raw!O2239,Property_Manual!$F$2:$F$1206,"x")</f>
        <v>0</v>
      </c>
      <c r="AW2239" t="str">
        <f t="shared" si="1082"/>
        <v/>
      </c>
      <c r="AX2239" t="str">
        <f t="shared" si="1083"/>
        <v/>
      </c>
      <c r="AY2239" t="str">
        <f t="shared" si="1084"/>
        <v/>
      </c>
    </row>
    <row r="2240" spans="1:51" x14ac:dyDescent="0.2">
      <c r="A2240" t="s">
        <v>1255</v>
      </c>
      <c r="B2240" t="s">
        <v>20</v>
      </c>
      <c r="C2240" t="s">
        <v>1139</v>
      </c>
      <c r="D2240" t="s">
        <v>114</v>
      </c>
      <c r="E2240" t="s">
        <v>1196</v>
      </c>
      <c r="F2240" t="s">
        <v>115</v>
      </c>
      <c r="I2240" t="s">
        <v>1140</v>
      </c>
      <c r="J2240" t="s">
        <v>116</v>
      </c>
      <c r="K2240" t="s">
        <v>1834</v>
      </c>
      <c r="L2240" t="str">
        <f t="shared" si="1054"/>
        <v>ULD</v>
      </c>
      <c r="M2240" t="str">
        <f t="shared" si="1055"/>
        <v>involvedInActions</v>
      </c>
      <c r="N2240" t="str">
        <f t="shared" si="1056"/>
        <v>LogisticsAction</v>
      </c>
      <c r="O2240" t="str">
        <f t="shared" si="1057"/>
        <v/>
      </c>
      <c r="P2240" t="str">
        <f t="shared" si="1058"/>
        <v>Check|Composing|Loading|Storing</v>
      </c>
      <c r="Q2240" t="str">
        <f t="shared" si="1059"/>
        <v>Object</v>
      </c>
      <c r="R2240" t="str">
        <f t="shared" si="1060"/>
        <v/>
      </c>
      <c r="S2240" t="str">
        <f t="shared" si="1061"/>
        <v/>
      </c>
      <c r="T2240" t="str">
        <f t="shared" si="1062"/>
        <v/>
      </c>
      <c r="U2240" t="str">
        <f t="shared" si="1063"/>
        <v/>
      </c>
      <c r="V2240" t="str">
        <f t="shared" si="1064"/>
        <v/>
      </c>
      <c r="W2240" t="str">
        <f>IF($A2240="Implicit","",COUNTIFS($C$8:C2240,C2240,$A$8:A2240,"Explicit"))</f>
        <v/>
      </c>
      <c r="X2240" t="str">
        <f t="shared" si="1065"/>
        <v/>
      </c>
      <c r="Y2240" t="str">
        <f t="shared" si="1066"/>
        <v/>
      </c>
      <c r="Z2240" t="str">
        <f t="shared" si="1067"/>
        <v/>
      </c>
      <c r="AA2240" t="str">
        <f t="shared" si="1068"/>
        <v/>
      </c>
      <c r="AB2240" t="str">
        <f t="shared" si="1069"/>
        <v/>
      </c>
      <c r="AC2240" t="str">
        <f t="shared" si="1070"/>
        <v/>
      </c>
      <c r="AD2240" t="str">
        <f t="shared" si="1071"/>
        <v/>
      </c>
      <c r="AE2240" t="str">
        <f t="shared" si="1072"/>
        <v/>
      </c>
      <c r="AF2240" t="str">
        <f t="shared" si="1073"/>
        <v/>
      </c>
      <c r="AG2240" t="str">
        <f t="shared" si="1074"/>
        <v>"Core.ULD"</v>
      </c>
      <c r="AH2240" t="str">
        <f t="shared" si="1075"/>
        <v>"involvedInActions"</v>
      </c>
      <c r="AI2240" t="str">
        <f t="shared" si="1076"/>
        <v>"Abstract.LogisticsAction"</v>
      </c>
      <c r="AJ2240" t="str">
        <f t="shared" si="1077"/>
        <v>""</v>
      </c>
      <c r="AK2240" t="str">
        <f t="shared" si="1078"/>
        <v>"hasMany"</v>
      </c>
      <c r="AL2240" t="str">
        <f t="shared" si="1079"/>
        <v>"Core.ULD","involvedInActions","Abstract.LogisticsAction","","hasMany"</v>
      </c>
      <c r="AN2240">
        <f>COUNTIF(View_conceptual!G:G,L2240)</f>
        <v>1</v>
      </c>
      <c r="AO2240">
        <f>COUNTIF(View_conceptual!H:H,L2240)+COUNTIF(View_conceptual!I:I,N2240)</f>
        <v>1</v>
      </c>
      <c r="AQ2240" t="str">
        <f t="shared" si="1080"/>
        <v/>
      </c>
      <c r="AR2240" t="str">
        <f t="shared" si="1081"/>
        <v/>
      </c>
      <c r="AT2240">
        <f>COUNTIF(View_full!G:G,L2240)</f>
        <v>1</v>
      </c>
      <c r="AU2240">
        <f>COUNTIF(View_full!H:H,L2240)+COUNTIF(View_full!I:I,N2240)</f>
        <v>1</v>
      </c>
      <c r="AV2240">
        <f>COUNTIFS(Property_Manual!$A$2:$A$1206,Raw!L2240,Property_Manual!$B$2:$B$1206,Raw!M2240,Property_Manual!$C$2:$C$1206,Raw!N2240,Property_Manual!$D$2:$D$1206,Raw!O2240,Property_Manual!$F$2:$F$1206,"x")</f>
        <v>0</v>
      </c>
      <c r="AW2240" t="str">
        <f t="shared" si="1082"/>
        <v/>
      </c>
      <c r="AX2240" t="str">
        <f t="shared" si="1083"/>
        <v/>
      </c>
      <c r="AY2240" t="str">
        <f t="shared" si="1084"/>
        <v/>
      </c>
    </row>
    <row r="2241" spans="1:51" x14ac:dyDescent="0.2">
      <c r="A2241" t="s">
        <v>1254</v>
      </c>
      <c r="B2241" t="s">
        <v>49</v>
      </c>
      <c r="C2241" t="s">
        <v>1166</v>
      </c>
      <c r="D2241" t="s">
        <v>941</v>
      </c>
      <c r="E2241" t="s">
        <v>49</v>
      </c>
      <c r="F2241" t="s">
        <v>86</v>
      </c>
      <c r="G2241">
        <v>1</v>
      </c>
      <c r="I2241" t="s">
        <v>1167</v>
      </c>
      <c r="J2241" t="s">
        <v>943</v>
      </c>
      <c r="L2241" t="str">
        <f t="shared" si="1054"/>
        <v>ULDBasicPiece</v>
      </c>
      <c r="M2241" t="str">
        <f t="shared" si="1055"/>
        <v>dryIceWeight</v>
      </c>
      <c r="N2241" t="str">
        <f t="shared" si="1056"/>
        <v>Value</v>
      </c>
      <c r="O2241" t="str">
        <f t="shared" si="1057"/>
        <v/>
      </c>
      <c r="P2241" t="str">
        <f t="shared" si="1058"/>
        <v/>
      </c>
      <c r="Q2241" t="str">
        <f t="shared" si="1059"/>
        <v>Object</v>
      </c>
      <c r="R2241" t="str">
        <f t="shared" si="1060"/>
        <v>"Embedded"</v>
      </c>
      <c r="S2241" t="str">
        <f t="shared" si="1061"/>
        <v>"ULDBasicPiece"</v>
      </c>
      <c r="T2241" t="str">
        <f t="shared" si="1062"/>
        <v>"dryIceWeight"</v>
      </c>
      <c r="U2241" t="str">
        <f t="shared" si="1063"/>
        <v>"Embedded"</v>
      </c>
      <c r="V2241" t="str">
        <f t="shared" si="1064"/>
        <v>"Value"</v>
      </c>
      <c r="W2241">
        <f>IF($A2241="Implicit","",COUNTIFS($C$8:C2241,C2241,$A$8:A2241,"Explicit"))</f>
        <v>1</v>
      </c>
      <c r="X2241" t="str">
        <f t="shared" si="1065"/>
        <v>"ULDBasicPiece details"</v>
      </c>
      <c r="Y2241" t="str">
        <f t="shared" si="1066"/>
        <v>"Weight of dry ice"</v>
      </c>
      <c r="Z2241" t="str">
        <f t="shared" si="1067"/>
        <v>"false"</v>
      </c>
      <c r="AA2241" t="str">
        <f t="shared" si="1068"/>
        <v>"false"</v>
      </c>
      <c r="AB2241" t="str">
        <f t="shared" si="1069"/>
        <v>""</v>
      </c>
      <c r="AC2241" t="str">
        <f t="shared" si="1070"/>
        <v>"https://onerecord.iata.org/ns/cargo#ULDBasicPiece"</v>
      </c>
      <c r="AD2241" t="str">
        <f t="shared" si="1071"/>
        <v>"https://onerecord.iata.org/ns/cargo#dryIceWeight"</v>
      </c>
      <c r="AE2241" t="str">
        <f t="shared" si="1072"/>
        <v>"https://onerecord.iata.org/ns/cargo#Value"</v>
      </c>
      <c r="AF2241" t="str">
        <f t="shared" si="1073"/>
        <v>"Embedded","ULDBasicPiece","dryIceWeight","Embedded","Value",1,"ULDBasicPiece details","Weight of dry ice","false","false","","https://onerecord.iata.org/ns/cargo#ULDBasicPiece","https://onerecord.iata.org/ns/cargo#dryIceWeight","https://onerecord.iata.org/ns/cargo#Value"</v>
      </c>
      <c r="AG2241" t="str">
        <f t="shared" si="1074"/>
        <v>"Embedded.ULDBasicPiece"</v>
      </c>
      <c r="AH2241" t="str">
        <f t="shared" si="1075"/>
        <v>"dryIceWeight"</v>
      </c>
      <c r="AI2241" t="str">
        <f t="shared" si="1076"/>
        <v>"Embedded.Value"</v>
      </c>
      <c r="AJ2241" t="str">
        <f t="shared" si="1077"/>
        <v>""</v>
      </c>
      <c r="AK2241" t="str">
        <f t="shared" si="1078"/>
        <v>"hasOne"</v>
      </c>
      <c r="AL2241" t="str">
        <f t="shared" si="1079"/>
        <v>"Embedded.ULDBasicPiece","dryIceWeight","Embedded.Value","","hasOne"</v>
      </c>
      <c r="AN2241">
        <f>COUNTIF(View_conceptual!G:G,L2241)</f>
        <v>0</v>
      </c>
      <c r="AO2241">
        <f>COUNTIF(View_conceptual!H:H,L2241)+COUNTIF(View_conceptual!I:I,N2241)</f>
        <v>0</v>
      </c>
      <c r="AQ2241" t="str">
        <f t="shared" si="1080"/>
        <v/>
      </c>
      <c r="AR2241" t="str">
        <f t="shared" si="1081"/>
        <v/>
      </c>
      <c r="AT2241">
        <f>COUNTIF(View_full!G:G,L2241)</f>
        <v>1</v>
      </c>
      <c r="AU2241">
        <f>COUNTIF(View_full!H:H,L2241)+COUNTIF(View_full!I:I,N2241)</f>
        <v>1</v>
      </c>
      <c r="AV2241">
        <f>COUNTIFS(Property_Manual!$A$2:$A$1206,Raw!L2241,Property_Manual!$B$2:$B$1206,Raw!M2241,Property_Manual!$C$2:$C$1206,Raw!N2241,Property_Manual!$D$2:$D$1206,Raw!O2241,Property_Manual!$F$2:$F$1206,"x")</f>
        <v>0</v>
      </c>
      <c r="AW2241" t="str">
        <f t="shared" si="1082"/>
        <v>"Embedded","ULDBasicPiece","dryIceWeight","Embedded","Value",1,"ULDBasicPiece details","Weight of dry ice","false","false","","https://onerecord.iata.org/ns/cargo#ULDBasicPiece","https://onerecord.iata.org/ns/cargo#dryIceWeight","https://onerecord.iata.org/ns/cargo#Value"</v>
      </c>
      <c r="AX2241" t="str">
        <f t="shared" si="1083"/>
        <v/>
      </c>
      <c r="AY2241" t="str">
        <f t="shared" si="1084"/>
        <v/>
      </c>
    </row>
    <row r="2242" spans="1:51" x14ac:dyDescent="0.2">
      <c r="A2242" t="s">
        <v>1254</v>
      </c>
      <c r="B2242" t="s">
        <v>49</v>
      </c>
      <c r="C2242" t="s">
        <v>1166</v>
      </c>
      <c r="D2242" t="s">
        <v>944</v>
      </c>
      <c r="E2242" t="s">
        <v>49</v>
      </c>
      <c r="F2242" t="s">
        <v>86</v>
      </c>
      <c r="G2242">
        <v>1</v>
      </c>
      <c r="I2242" t="s">
        <v>1167</v>
      </c>
      <c r="J2242" t="s">
        <v>945</v>
      </c>
      <c r="L2242" t="str">
        <f t="shared" si="1054"/>
        <v>ULDBasicPiece</v>
      </c>
      <c r="M2242" t="str">
        <f t="shared" si="1055"/>
        <v>pieceGroupGrossWeight</v>
      </c>
      <c r="N2242" t="str">
        <f t="shared" si="1056"/>
        <v>Value</v>
      </c>
      <c r="O2242" t="str">
        <f t="shared" si="1057"/>
        <v/>
      </c>
      <c r="P2242" t="str">
        <f t="shared" si="1058"/>
        <v/>
      </c>
      <c r="Q2242" t="str">
        <f t="shared" si="1059"/>
        <v>Object</v>
      </c>
      <c r="R2242" t="str">
        <f t="shared" si="1060"/>
        <v>"Embedded"</v>
      </c>
      <c r="S2242" t="str">
        <f t="shared" si="1061"/>
        <v>"ULDBasicPiece"</v>
      </c>
      <c r="T2242" t="str">
        <f t="shared" si="1062"/>
        <v>"pieceGroupGrossWeight"</v>
      </c>
      <c r="U2242" t="str">
        <f t="shared" si="1063"/>
        <v>"Embedded"</v>
      </c>
      <c r="V2242" t="str">
        <f t="shared" si="1064"/>
        <v>"Value"</v>
      </c>
      <c r="W2242">
        <f>IF($A2242="Implicit","",COUNTIFS($C$8:C2242,C2242,$A$8:A2242,"Explicit"))</f>
        <v>2</v>
      </c>
      <c r="X2242" t="str">
        <f t="shared" si="1065"/>
        <v>"ULDBasicPiece details"</v>
      </c>
      <c r="Y2242" t="str">
        <f t="shared" si="1066"/>
        <v>"Total gross weight of the piece group"</v>
      </c>
      <c r="Z2242" t="str">
        <f t="shared" si="1067"/>
        <v>"false"</v>
      </c>
      <c r="AA2242" t="str">
        <f t="shared" si="1068"/>
        <v>"false"</v>
      </c>
      <c r="AB2242" t="str">
        <f t="shared" si="1069"/>
        <v>""</v>
      </c>
      <c r="AC2242" t="str">
        <f t="shared" si="1070"/>
        <v>"https://onerecord.iata.org/ns/cargo#ULDBasicPiece"</v>
      </c>
      <c r="AD2242" t="str">
        <f t="shared" si="1071"/>
        <v>"https://onerecord.iata.org/ns/cargo#pieceGroupGrossWeight"</v>
      </c>
      <c r="AE2242" t="str">
        <f t="shared" si="1072"/>
        <v>"https://onerecord.iata.org/ns/cargo#Value"</v>
      </c>
      <c r="AF2242" t="str">
        <f t="shared" si="1073"/>
        <v>"Embedded","ULDBasicPiece","pieceGroupGrossWeight","Embedded","Value",2,"ULDBasicPiece details","Total gross weight of the piece group","false","false","","https://onerecord.iata.org/ns/cargo#ULDBasicPiece","https://onerecord.iata.org/ns/cargo#pieceGroupGrossWeight","https://onerecord.iata.org/ns/cargo#Value"</v>
      </c>
      <c r="AG2242" t="str">
        <f t="shared" si="1074"/>
        <v>"Embedded.ULDBasicPiece"</v>
      </c>
      <c r="AH2242" t="str">
        <f t="shared" si="1075"/>
        <v>"pieceGroupGrossWeight"</v>
      </c>
      <c r="AI2242" t="str">
        <f t="shared" si="1076"/>
        <v>"Embedded.Value"</v>
      </c>
      <c r="AJ2242" t="str">
        <f t="shared" si="1077"/>
        <v>""</v>
      </c>
      <c r="AK2242" t="str">
        <f t="shared" si="1078"/>
        <v>"hasOne"</v>
      </c>
      <c r="AL2242" t="str">
        <f t="shared" si="1079"/>
        <v>"Embedded.ULDBasicPiece","pieceGroupGrossWeight","Embedded.Value","","hasOne"</v>
      </c>
      <c r="AN2242">
        <f>COUNTIF(View_conceptual!G:G,L2242)</f>
        <v>0</v>
      </c>
      <c r="AO2242">
        <f>COUNTIF(View_conceptual!H:H,L2242)+COUNTIF(View_conceptual!I:I,N2242)</f>
        <v>0</v>
      </c>
      <c r="AQ2242" t="str">
        <f t="shared" si="1080"/>
        <v/>
      </c>
      <c r="AR2242" t="str">
        <f t="shared" si="1081"/>
        <v/>
      </c>
      <c r="AT2242">
        <f>COUNTIF(View_full!G:G,L2242)</f>
        <v>1</v>
      </c>
      <c r="AU2242">
        <f>COUNTIF(View_full!H:H,L2242)+COUNTIF(View_full!I:I,N2242)</f>
        <v>1</v>
      </c>
      <c r="AV2242">
        <f>COUNTIFS(Property_Manual!$A$2:$A$1206,Raw!L2242,Property_Manual!$B$2:$B$1206,Raw!M2242,Property_Manual!$C$2:$C$1206,Raw!N2242,Property_Manual!$D$2:$D$1206,Raw!O2242,Property_Manual!$F$2:$F$1206,"x")</f>
        <v>0</v>
      </c>
      <c r="AW2242" t="str">
        <f t="shared" si="1082"/>
        <v>"Embedded","ULDBasicPiece","pieceGroupGrossWeight","Embedded","Value",2,"ULDBasicPiece details","Total gross weight of the piece group","false","false","","https://onerecord.iata.org/ns/cargo#ULDBasicPiece","https://onerecord.iata.org/ns/cargo#pieceGroupGrossWeight","https://onerecord.iata.org/ns/cargo#Value"</v>
      </c>
      <c r="AX2242" t="str">
        <f t="shared" si="1083"/>
        <v/>
      </c>
      <c r="AY2242" t="str">
        <f t="shared" si="1084"/>
        <v/>
      </c>
    </row>
    <row r="2243" spans="1:51" x14ac:dyDescent="0.2">
      <c r="A2243" t="s">
        <v>1254</v>
      </c>
      <c r="B2243" t="s">
        <v>49</v>
      </c>
      <c r="C2243" t="s">
        <v>1166</v>
      </c>
      <c r="D2243" t="s">
        <v>1168</v>
      </c>
      <c r="E2243" t="s">
        <v>1197</v>
      </c>
      <c r="F2243" t="s">
        <v>2246</v>
      </c>
      <c r="G2243">
        <v>1</v>
      </c>
      <c r="I2243" t="s">
        <v>1167</v>
      </c>
      <c r="J2243" t="s">
        <v>1169</v>
      </c>
      <c r="L2243" t="str">
        <f t="shared" si="1054"/>
        <v>ULDBasicPiece</v>
      </c>
      <c r="M2243" t="str">
        <f t="shared" si="1055"/>
        <v>uldLoadingIndicator</v>
      </c>
      <c r="N2243" t="str">
        <f t="shared" si="1056"/>
        <v>ULDLoadingIndicator</v>
      </c>
      <c r="O2243" t="str">
        <f t="shared" si="1057"/>
        <v/>
      </c>
      <c r="P2243" t="str">
        <f t="shared" si="1058"/>
        <v/>
      </c>
      <c r="Q2243" t="str">
        <f t="shared" si="1059"/>
        <v>Object</v>
      </c>
      <c r="R2243" t="str">
        <f t="shared" si="1060"/>
        <v>"Embedded"</v>
      </c>
      <c r="S2243" t="str">
        <f t="shared" si="1061"/>
        <v>"ULDBasicPiece"</v>
      </c>
      <c r="T2243" t="str">
        <f t="shared" si="1062"/>
        <v>"uldLoadingIndicator"</v>
      </c>
      <c r="U2243" t="str">
        <f t="shared" si="1063"/>
        <v>"CodeList"</v>
      </c>
      <c r="V2243" t="str">
        <f t="shared" si="1064"/>
        <v>"ULDLoadingIndicator"</v>
      </c>
      <c r="W2243">
        <f>IF($A2243="Implicit","",COUNTIFS($C$8:C2243,C2243,$A$8:A2243,"Explicit"))</f>
        <v>3</v>
      </c>
      <c r="X2243" t="str">
        <f t="shared" si="1065"/>
        <v>"ULDBasicPiece details"</v>
      </c>
      <c r="Y2243" t="str">
        <f t="shared" si="1066"/>
        <v>"Indicator related to ULD loading (e.g. Main deck only)"</v>
      </c>
      <c r="Z2243" t="str">
        <f t="shared" si="1067"/>
        <v>"false"</v>
      </c>
      <c r="AA2243" t="str">
        <f t="shared" si="1068"/>
        <v>"true"</v>
      </c>
      <c r="AB2243" t="str">
        <f t="shared" si="1069"/>
        <v>""</v>
      </c>
      <c r="AC2243" t="str">
        <f t="shared" si="1070"/>
        <v>"https://onerecord.iata.org/ns/cargo#ULDBasicPiece"</v>
      </c>
      <c r="AD2243" t="str">
        <f t="shared" si="1071"/>
        <v>"https://onerecord.iata.org/ns/cargo#uldLoadingIndicator"</v>
      </c>
      <c r="AE2243" t="str">
        <f t="shared" si="1072"/>
        <v>"https://onerecord.iata.org/ns/code-lists/ULDLoadingIndicator"</v>
      </c>
      <c r="AF2243" t="str">
        <f t="shared" si="1073"/>
        <v>"Embedded","ULDBasicPiece","uldLoadingIndicator","CodeList","ULDLoadingIndicator",3,"ULDBasicPiece details","Indicator related to ULD loading (e.g. Main deck only)","false","true","","https://onerecord.iata.org/ns/cargo#ULDBasicPiece","https://onerecord.iata.org/ns/cargo#uldLoadingIndicator","https://onerecord.iata.org/ns/code-lists/ULDLoadingIndicator"</v>
      </c>
      <c r="AG2243" t="str">
        <f t="shared" si="1074"/>
        <v>"Embedded.ULDBasicPiece"</v>
      </c>
      <c r="AH2243" t="str">
        <f t="shared" si="1075"/>
        <v>"uldLoadingIndicator"</v>
      </c>
      <c r="AI2243" t="str">
        <f t="shared" si="1076"/>
        <v>"CodeList.ULDLoadingIndicator"</v>
      </c>
      <c r="AJ2243" t="str">
        <f t="shared" si="1077"/>
        <v>""</v>
      </c>
      <c r="AK2243" t="str">
        <f t="shared" si="1078"/>
        <v>"hasOne"</v>
      </c>
      <c r="AL2243" t="str">
        <f t="shared" si="1079"/>
        <v>"Embedded.ULDBasicPiece","uldLoadingIndicator","CodeList.ULDLoadingIndicator","","hasOne"</v>
      </c>
      <c r="AN2243">
        <f>COUNTIF(View_conceptual!G:G,L2243)</f>
        <v>0</v>
      </c>
      <c r="AO2243">
        <f>COUNTIF(View_conceptual!H:H,L2243)+COUNTIF(View_conceptual!I:I,N2243)</f>
        <v>0</v>
      </c>
      <c r="AQ2243" t="str">
        <f t="shared" si="1080"/>
        <v/>
      </c>
      <c r="AR2243" t="str">
        <f t="shared" si="1081"/>
        <v/>
      </c>
      <c r="AT2243">
        <f>COUNTIF(View_full!G:G,L2243)</f>
        <v>1</v>
      </c>
      <c r="AU2243">
        <f>COUNTIF(View_full!H:H,L2243)+COUNTIF(View_full!I:I,N2243)</f>
        <v>1</v>
      </c>
      <c r="AV2243">
        <f>COUNTIFS(Property_Manual!$A$2:$A$1206,Raw!L2243,Property_Manual!$B$2:$B$1206,Raw!M2243,Property_Manual!$C$2:$C$1206,Raw!N2243,Property_Manual!$D$2:$D$1206,Raw!O2243,Property_Manual!$F$2:$F$1206,"x")</f>
        <v>0</v>
      </c>
      <c r="AW2243" t="str">
        <f t="shared" si="1082"/>
        <v>"Embedded","ULDBasicPiece","uldLoadingIndicator","CodeList","ULDLoadingIndicator",3,"ULDBasicPiece details","Indicator related to ULD loading (e.g. Main deck only)","false","true","","https://onerecord.iata.org/ns/cargo#ULDBasicPiece","https://onerecord.iata.org/ns/cargo#uldLoadingIndicator","https://onerecord.iata.org/ns/code-lists/ULDLoadingIndicator"</v>
      </c>
      <c r="AX2243" t="str">
        <f t="shared" si="1083"/>
        <v/>
      </c>
      <c r="AY2243" t="str">
        <f t="shared" si="1084"/>
        <v/>
      </c>
    </row>
    <row r="2244" spans="1:51" x14ac:dyDescent="0.2">
      <c r="A2244" t="s">
        <v>1255</v>
      </c>
      <c r="B2244" t="s">
        <v>49</v>
      </c>
      <c r="C2244" t="s">
        <v>1166</v>
      </c>
      <c r="D2244" t="s">
        <v>941</v>
      </c>
      <c r="E2244" t="s">
        <v>49</v>
      </c>
      <c r="F2244" t="s">
        <v>86</v>
      </c>
      <c r="G2244">
        <v>1</v>
      </c>
      <c r="I2244" t="s">
        <v>1167</v>
      </c>
      <c r="J2244" t="s">
        <v>943</v>
      </c>
      <c r="L2244" t="str">
        <f t="shared" si="1054"/>
        <v>ULDBasicPiece</v>
      </c>
      <c r="M2244" t="str">
        <f t="shared" si="1055"/>
        <v>dryIceWeight</v>
      </c>
      <c r="N2244" t="str">
        <f t="shared" si="1056"/>
        <v>Value</v>
      </c>
      <c r="O2244" t="str">
        <f t="shared" si="1057"/>
        <v/>
      </c>
      <c r="P2244" t="str">
        <f t="shared" si="1058"/>
        <v/>
      </c>
      <c r="Q2244" t="str">
        <f t="shared" si="1059"/>
        <v>Object</v>
      </c>
      <c r="R2244" t="str">
        <f t="shared" si="1060"/>
        <v/>
      </c>
      <c r="S2244" t="str">
        <f t="shared" si="1061"/>
        <v/>
      </c>
      <c r="T2244" t="str">
        <f t="shared" si="1062"/>
        <v/>
      </c>
      <c r="U2244" t="str">
        <f t="shared" si="1063"/>
        <v/>
      </c>
      <c r="V2244" t="str">
        <f t="shared" si="1064"/>
        <v/>
      </c>
      <c r="W2244" t="str">
        <f>IF($A2244="Implicit","",COUNTIFS($C$8:C2244,C2244,$A$8:A2244,"Explicit"))</f>
        <v/>
      </c>
      <c r="X2244" t="str">
        <f t="shared" si="1065"/>
        <v/>
      </c>
      <c r="Y2244" t="str">
        <f t="shared" si="1066"/>
        <v/>
      </c>
      <c r="Z2244" t="str">
        <f t="shared" si="1067"/>
        <v/>
      </c>
      <c r="AA2244" t="str">
        <f t="shared" si="1068"/>
        <v/>
      </c>
      <c r="AB2244" t="str">
        <f t="shared" si="1069"/>
        <v/>
      </c>
      <c r="AC2244" t="str">
        <f t="shared" si="1070"/>
        <v/>
      </c>
      <c r="AD2244" t="str">
        <f t="shared" si="1071"/>
        <v/>
      </c>
      <c r="AE2244" t="str">
        <f t="shared" si="1072"/>
        <v/>
      </c>
      <c r="AF2244" t="str">
        <f t="shared" si="1073"/>
        <v/>
      </c>
      <c r="AG2244" t="str">
        <f t="shared" si="1074"/>
        <v>"Embedded.ULDBasicPiece"</v>
      </c>
      <c r="AH2244" t="str">
        <f t="shared" si="1075"/>
        <v>"dryIceWeight"</v>
      </c>
      <c r="AI2244" t="str">
        <f t="shared" si="1076"/>
        <v>"Embedded.Value"</v>
      </c>
      <c r="AJ2244" t="str">
        <f t="shared" si="1077"/>
        <v>""</v>
      </c>
      <c r="AK2244" t="str">
        <f t="shared" si="1078"/>
        <v>"hasOne"</v>
      </c>
      <c r="AL2244" t="str">
        <f t="shared" si="1079"/>
        <v>"Embedded.ULDBasicPiece","dryIceWeight","Embedded.Value","","hasOne"</v>
      </c>
      <c r="AN2244">
        <f>COUNTIF(View_conceptual!G:G,L2244)</f>
        <v>0</v>
      </c>
      <c r="AO2244">
        <f>COUNTIF(View_conceptual!H:H,L2244)+COUNTIF(View_conceptual!I:I,N2244)</f>
        <v>0</v>
      </c>
      <c r="AQ2244" t="str">
        <f t="shared" si="1080"/>
        <v/>
      </c>
      <c r="AR2244" t="str">
        <f t="shared" si="1081"/>
        <v/>
      </c>
      <c r="AT2244">
        <f>COUNTIF(View_full!G:G,L2244)</f>
        <v>1</v>
      </c>
      <c r="AU2244">
        <f>COUNTIF(View_full!H:H,L2244)+COUNTIF(View_full!I:I,N2244)</f>
        <v>1</v>
      </c>
      <c r="AV2244">
        <f>COUNTIFS(Property_Manual!$A$2:$A$1206,Raw!L2244,Property_Manual!$B$2:$B$1206,Raw!M2244,Property_Manual!$C$2:$C$1206,Raw!N2244,Property_Manual!$D$2:$D$1206,Raw!O2244,Property_Manual!$F$2:$F$1206,"x")</f>
        <v>0</v>
      </c>
      <c r="AW2244" t="str">
        <f t="shared" si="1082"/>
        <v/>
      </c>
      <c r="AX2244" t="str">
        <f t="shared" si="1083"/>
        <v/>
      </c>
      <c r="AY2244" t="str">
        <f t="shared" si="1084"/>
        <v/>
      </c>
    </row>
    <row r="2245" spans="1:51" x14ac:dyDescent="0.2">
      <c r="A2245" t="s">
        <v>1255</v>
      </c>
      <c r="B2245" t="s">
        <v>49</v>
      </c>
      <c r="C2245" t="s">
        <v>1166</v>
      </c>
      <c r="D2245" t="s">
        <v>944</v>
      </c>
      <c r="E2245" t="s">
        <v>49</v>
      </c>
      <c r="F2245" t="s">
        <v>86</v>
      </c>
      <c r="G2245">
        <v>1</v>
      </c>
      <c r="I2245" t="s">
        <v>1167</v>
      </c>
      <c r="J2245" t="s">
        <v>945</v>
      </c>
      <c r="L2245" t="str">
        <f t="shared" si="1054"/>
        <v>ULDBasicPiece</v>
      </c>
      <c r="M2245" t="str">
        <f t="shared" si="1055"/>
        <v>pieceGroupGrossWeight</v>
      </c>
      <c r="N2245" t="str">
        <f t="shared" si="1056"/>
        <v>Value</v>
      </c>
      <c r="O2245" t="str">
        <f t="shared" si="1057"/>
        <v/>
      </c>
      <c r="P2245" t="str">
        <f t="shared" si="1058"/>
        <v/>
      </c>
      <c r="Q2245" t="str">
        <f t="shared" si="1059"/>
        <v>Object</v>
      </c>
      <c r="R2245" t="str">
        <f t="shared" si="1060"/>
        <v/>
      </c>
      <c r="S2245" t="str">
        <f t="shared" si="1061"/>
        <v/>
      </c>
      <c r="T2245" t="str">
        <f t="shared" si="1062"/>
        <v/>
      </c>
      <c r="U2245" t="str">
        <f t="shared" si="1063"/>
        <v/>
      </c>
      <c r="V2245" t="str">
        <f t="shared" si="1064"/>
        <v/>
      </c>
      <c r="W2245" t="str">
        <f>IF($A2245="Implicit","",COUNTIFS($C$8:C2245,C2245,$A$8:A2245,"Explicit"))</f>
        <v/>
      </c>
      <c r="X2245" t="str">
        <f t="shared" si="1065"/>
        <v/>
      </c>
      <c r="Y2245" t="str">
        <f t="shared" si="1066"/>
        <v/>
      </c>
      <c r="Z2245" t="str">
        <f t="shared" si="1067"/>
        <v/>
      </c>
      <c r="AA2245" t="str">
        <f t="shared" si="1068"/>
        <v/>
      </c>
      <c r="AB2245" t="str">
        <f t="shared" si="1069"/>
        <v/>
      </c>
      <c r="AC2245" t="str">
        <f t="shared" si="1070"/>
        <v/>
      </c>
      <c r="AD2245" t="str">
        <f t="shared" si="1071"/>
        <v/>
      </c>
      <c r="AE2245" t="str">
        <f t="shared" si="1072"/>
        <v/>
      </c>
      <c r="AF2245" t="str">
        <f t="shared" si="1073"/>
        <v/>
      </c>
      <c r="AG2245" t="str">
        <f t="shared" si="1074"/>
        <v>"Embedded.ULDBasicPiece"</v>
      </c>
      <c r="AH2245" t="str">
        <f t="shared" si="1075"/>
        <v>"pieceGroupGrossWeight"</v>
      </c>
      <c r="AI2245" t="str">
        <f t="shared" si="1076"/>
        <v>"Embedded.Value"</v>
      </c>
      <c r="AJ2245" t="str">
        <f t="shared" si="1077"/>
        <v>""</v>
      </c>
      <c r="AK2245" t="str">
        <f t="shared" si="1078"/>
        <v>"hasOne"</v>
      </c>
      <c r="AL2245" t="str">
        <f t="shared" si="1079"/>
        <v>"Embedded.ULDBasicPiece","pieceGroupGrossWeight","Embedded.Value","","hasOne"</v>
      </c>
      <c r="AN2245">
        <f>COUNTIF(View_conceptual!G:G,L2245)</f>
        <v>0</v>
      </c>
      <c r="AO2245">
        <f>COUNTIF(View_conceptual!H:H,L2245)+COUNTIF(View_conceptual!I:I,N2245)</f>
        <v>0</v>
      </c>
      <c r="AQ2245" t="str">
        <f t="shared" si="1080"/>
        <v/>
      </c>
      <c r="AR2245" t="str">
        <f t="shared" si="1081"/>
        <v/>
      </c>
      <c r="AT2245">
        <f>COUNTIF(View_full!G:G,L2245)</f>
        <v>1</v>
      </c>
      <c r="AU2245">
        <f>COUNTIF(View_full!H:H,L2245)+COUNTIF(View_full!I:I,N2245)</f>
        <v>1</v>
      </c>
      <c r="AV2245">
        <f>COUNTIFS(Property_Manual!$A$2:$A$1206,Raw!L2245,Property_Manual!$B$2:$B$1206,Raw!M2245,Property_Manual!$C$2:$C$1206,Raw!N2245,Property_Manual!$D$2:$D$1206,Raw!O2245,Property_Manual!$F$2:$F$1206,"x")</f>
        <v>0</v>
      </c>
      <c r="AW2245" t="str">
        <f t="shared" si="1082"/>
        <v/>
      </c>
      <c r="AX2245" t="str">
        <f t="shared" si="1083"/>
        <v/>
      </c>
      <c r="AY2245" t="str">
        <f t="shared" si="1084"/>
        <v/>
      </c>
    </row>
    <row r="2246" spans="1:51" x14ac:dyDescent="0.2">
      <c r="A2246" t="s">
        <v>1255</v>
      </c>
      <c r="B2246" t="s">
        <v>49</v>
      </c>
      <c r="C2246" t="s">
        <v>1166</v>
      </c>
      <c r="D2246" t="s">
        <v>1168</v>
      </c>
      <c r="E2246" t="s">
        <v>1197</v>
      </c>
      <c r="F2246" t="s">
        <v>2246</v>
      </c>
      <c r="G2246">
        <v>1</v>
      </c>
      <c r="I2246" t="s">
        <v>1167</v>
      </c>
      <c r="J2246" t="s">
        <v>1169</v>
      </c>
      <c r="L2246" t="str">
        <f t="shared" si="1054"/>
        <v>ULDBasicPiece</v>
      </c>
      <c r="M2246" t="str">
        <f t="shared" si="1055"/>
        <v>uldLoadingIndicator</v>
      </c>
      <c r="N2246" t="str">
        <f t="shared" si="1056"/>
        <v>ULDLoadingIndicator</v>
      </c>
      <c r="O2246" t="str">
        <f t="shared" si="1057"/>
        <v/>
      </c>
      <c r="P2246" t="str">
        <f t="shared" si="1058"/>
        <v/>
      </c>
      <c r="Q2246" t="str">
        <f t="shared" si="1059"/>
        <v>Object</v>
      </c>
      <c r="R2246" t="str">
        <f t="shared" si="1060"/>
        <v/>
      </c>
      <c r="S2246" t="str">
        <f t="shared" si="1061"/>
        <v/>
      </c>
      <c r="T2246" t="str">
        <f t="shared" si="1062"/>
        <v/>
      </c>
      <c r="U2246" t="str">
        <f t="shared" si="1063"/>
        <v/>
      </c>
      <c r="V2246" t="str">
        <f t="shared" si="1064"/>
        <v/>
      </c>
      <c r="W2246" t="str">
        <f>IF($A2246="Implicit","",COUNTIFS($C$8:C2246,C2246,$A$8:A2246,"Explicit"))</f>
        <v/>
      </c>
      <c r="X2246" t="str">
        <f t="shared" si="1065"/>
        <v/>
      </c>
      <c r="Y2246" t="str">
        <f t="shared" si="1066"/>
        <v/>
      </c>
      <c r="Z2246" t="str">
        <f t="shared" si="1067"/>
        <v/>
      </c>
      <c r="AA2246" t="str">
        <f t="shared" si="1068"/>
        <v/>
      </c>
      <c r="AB2246" t="str">
        <f t="shared" si="1069"/>
        <v/>
      </c>
      <c r="AC2246" t="str">
        <f t="shared" si="1070"/>
        <v/>
      </c>
      <c r="AD2246" t="str">
        <f t="shared" si="1071"/>
        <v/>
      </c>
      <c r="AE2246" t="str">
        <f t="shared" si="1072"/>
        <v/>
      </c>
      <c r="AF2246" t="str">
        <f t="shared" si="1073"/>
        <v/>
      </c>
      <c r="AG2246" t="str">
        <f t="shared" si="1074"/>
        <v>"Embedded.ULDBasicPiece"</v>
      </c>
      <c r="AH2246" t="str">
        <f t="shared" si="1075"/>
        <v>"uldLoadingIndicator"</v>
      </c>
      <c r="AI2246" t="str">
        <f t="shared" si="1076"/>
        <v>"CodeList.ULDLoadingIndicator"</v>
      </c>
      <c r="AJ2246" t="str">
        <f t="shared" si="1077"/>
        <v>""</v>
      </c>
      <c r="AK2246" t="str">
        <f t="shared" si="1078"/>
        <v>"hasOne"</v>
      </c>
      <c r="AL2246" t="str">
        <f t="shared" si="1079"/>
        <v>"Embedded.ULDBasicPiece","uldLoadingIndicator","CodeList.ULDLoadingIndicator","","hasOne"</v>
      </c>
      <c r="AN2246">
        <f>COUNTIF(View_conceptual!G:G,L2246)</f>
        <v>0</v>
      </c>
      <c r="AO2246">
        <f>COUNTIF(View_conceptual!H:H,L2246)+COUNTIF(View_conceptual!I:I,N2246)</f>
        <v>0</v>
      </c>
      <c r="AQ2246" t="str">
        <f t="shared" si="1080"/>
        <v/>
      </c>
      <c r="AR2246" t="str">
        <f t="shared" si="1081"/>
        <v/>
      </c>
      <c r="AT2246">
        <f>COUNTIF(View_full!G:G,L2246)</f>
        <v>1</v>
      </c>
      <c r="AU2246">
        <f>COUNTIF(View_full!H:H,L2246)+COUNTIF(View_full!I:I,N2246)</f>
        <v>1</v>
      </c>
      <c r="AV2246">
        <f>COUNTIFS(Property_Manual!$A$2:$A$1206,Raw!L2246,Property_Manual!$B$2:$B$1206,Raw!M2246,Property_Manual!$C$2:$C$1206,Raw!N2246,Property_Manual!$D$2:$D$1206,Raw!O2246,Property_Manual!$F$2:$F$1206,"x")</f>
        <v>0</v>
      </c>
      <c r="AW2246" t="str">
        <f t="shared" si="1082"/>
        <v/>
      </c>
      <c r="AX2246" t="str">
        <f t="shared" si="1083"/>
        <v/>
      </c>
      <c r="AY2246" t="str">
        <f t="shared" si="1084"/>
        <v/>
      </c>
    </row>
    <row r="2247" spans="1:51" x14ac:dyDescent="0.2">
      <c r="A2247" t="s">
        <v>1254</v>
      </c>
      <c r="B2247" t="s">
        <v>49</v>
      </c>
      <c r="C2247" t="s">
        <v>1166</v>
      </c>
      <c r="D2247" t="s">
        <v>946</v>
      </c>
      <c r="F2247" t="s">
        <v>12</v>
      </c>
      <c r="G2247">
        <v>1</v>
      </c>
      <c r="I2247" t="s">
        <v>1167</v>
      </c>
      <c r="J2247" t="s">
        <v>947</v>
      </c>
      <c r="L2247" t="str">
        <f t="shared" si="1054"/>
        <v>ULDBasicPiece</v>
      </c>
      <c r="M2247" t="str">
        <f t="shared" si="1055"/>
        <v>pieceGroupCount</v>
      </c>
      <c r="N2247" t="str">
        <f t="shared" si="1056"/>
        <v>integer</v>
      </c>
      <c r="O2247" t="str">
        <f t="shared" si="1057"/>
        <v/>
      </c>
      <c r="P2247" t="str">
        <f t="shared" si="1058"/>
        <v/>
      </c>
      <c r="Q2247" t="str">
        <f t="shared" si="1059"/>
        <v>Object</v>
      </c>
      <c r="R2247" t="str">
        <f t="shared" si="1060"/>
        <v>"Embedded"</v>
      </c>
      <c r="S2247" t="str">
        <f t="shared" si="1061"/>
        <v>"ULDBasicPiece"</v>
      </c>
      <c r="T2247" t="str">
        <f t="shared" si="1062"/>
        <v>"pieceGroupCount"</v>
      </c>
      <c r="U2247" t="str">
        <f t="shared" si="1063"/>
        <v>""</v>
      </c>
      <c r="V2247" t="str">
        <f t="shared" si="1064"/>
        <v>"integer"</v>
      </c>
      <c r="W2247">
        <f>IF($A2247="Implicit","",COUNTIFS($C$8:C2247,C2247,$A$8:A2247,"Explicit"))</f>
        <v>4</v>
      </c>
      <c r="X2247" t="str">
        <f t="shared" si="1065"/>
        <v>"ULDBasicPiece details"</v>
      </c>
      <c r="Y2247" t="str">
        <f t="shared" si="1066"/>
        <v>"Number of pieces in the piece group"</v>
      </c>
      <c r="Z2247" t="str">
        <f t="shared" si="1067"/>
        <v>"false"</v>
      </c>
      <c r="AA2247" t="str">
        <f t="shared" si="1068"/>
        <v>"false"</v>
      </c>
      <c r="AB2247" t="str">
        <f t="shared" si="1069"/>
        <v>""</v>
      </c>
      <c r="AC2247" t="str">
        <f t="shared" si="1070"/>
        <v>"https://onerecord.iata.org/ns/cargo#ULDBasicPiece"</v>
      </c>
      <c r="AD2247" t="str">
        <f t="shared" si="1071"/>
        <v>"https://onerecord.iata.org/ns/cargo#pieceGroupCount"</v>
      </c>
      <c r="AE2247" t="str">
        <f t="shared" si="1072"/>
        <v>"http://www.w3.org/2001/XMLSchema#integer"</v>
      </c>
      <c r="AF2247" t="str">
        <f t="shared" si="1073"/>
        <v>"Embedded","ULDBasicPiece","pieceGroupCount","","integer",4,"ULDBasicPiece details","Number of pieces in the piece group","false","false","","https://onerecord.iata.org/ns/cargo#ULDBasicPiece","https://onerecord.iata.org/ns/cargo#pieceGroupCount","http://www.w3.org/2001/XMLSchema#integer"</v>
      </c>
      <c r="AG2247" t="str">
        <f t="shared" si="1074"/>
        <v>"Embedded.ULDBasicPiece"</v>
      </c>
      <c r="AH2247" t="str">
        <f t="shared" si="1075"/>
        <v>"pieceGroupCount"</v>
      </c>
      <c r="AI2247" t="str">
        <f t="shared" si="1076"/>
        <v>".integer"</v>
      </c>
      <c r="AJ2247" t="str">
        <f t="shared" si="1077"/>
        <v>""</v>
      </c>
      <c r="AK2247" t="str">
        <f t="shared" si="1078"/>
        <v>"hasOne"</v>
      </c>
      <c r="AL2247" t="str">
        <f t="shared" si="1079"/>
        <v>"Embedded.ULDBasicPiece","pieceGroupCount",".integer","","hasOne"</v>
      </c>
      <c r="AN2247">
        <f>COUNTIF(View_conceptual!G:G,L2247)</f>
        <v>0</v>
      </c>
      <c r="AO2247">
        <f>COUNTIF(View_conceptual!H:H,L2247)+COUNTIF(View_conceptual!I:I,N2247)</f>
        <v>0</v>
      </c>
      <c r="AQ2247" t="str">
        <f t="shared" si="1080"/>
        <v/>
      </c>
      <c r="AR2247" t="str">
        <f t="shared" si="1081"/>
        <v/>
      </c>
      <c r="AT2247">
        <f>COUNTIF(View_full!G:G,L2247)</f>
        <v>1</v>
      </c>
      <c r="AU2247">
        <f>COUNTIF(View_full!H:H,L2247)+COUNTIF(View_full!I:I,N2247)</f>
        <v>1</v>
      </c>
      <c r="AV2247">
        <f>COUNTIFS(Property_Manual!$A$2:$A$1206,Raw!L2247,Property_Manual!$B$2:$B$1206,Raw!M2247,Property_Manual!$C$2:$C$1206,Raw!N2247,Property_Manual!$D$2:$D$1206,Raw!O2247,Property_Manual!$F$2:$F$1206,"x")</f>
        <v>0</v>
      </c>
      <c r="AW2247" t="str">
        <f t="shared" si="1082"/>
        <v>"Embedded","ULDBasicPiece","pieceGroupCount","","integer",4,"ULDBasicPiece details","Number of pieces in the piece group","false","false","","https://onerecord.iata.org/ns/cargo#ULDBasicPiece","https://onerecord.iata.org/ns/cargo#pieceGroupCount","http://www.w3.org/2001/XMLSchema#integer"</v>
      </c>
      <c r="AX2247" t="str">
        <f t="shared" si="1083"/>
        <v/>
      </c>
      <c r="AY2247" t="str">
        <f t="shared" si="1084"/>
        <v/>
      </c>
    </row>
    <row r="2248" spans="1:51" x14ac:dyDescent="0.2">
      <c r="A2248" t="s">
        <v>1254</v>
      </c>
      <c r="B2248" t="s">
        <v>49</v>
      </c>
      <c r="C2248" t="s">
        <v>1166</v>
      </c>
      <c r="D2248" t="s">
        <v>948</v>
      </c>
      <c r="F2248" t="s">
        <v>12</v>
      </c>
      <c r="G2248">
        <v>1</v>
      </c>
      <c r="I2248" t="s">
        <v>1167</v>
      </c>
      <c r="J2248" t="s">
        <v>949</v>
      </c>
      <c r="L2248" t="str">
        <f t="shared" si="1054"/>
        <v>ULDBasicPiece</v>
      </c>
      <c r="M2248" t="str">
        <f t="shared" si="1055"/>
        <v>pieceGroupId</v>
      </c>
      <c r="N2248" t="str">
        <f t="shared" si="1056"/>
        <v>integer</v>
      </c>
      <c r="O2248" t="str">
        <f t="shared" si="1057"/>
        <v/>
      </c>
      <c r="P2248" t="str">
        <f t="shared" si="1058"/>
        <v/>
      </c>
      <c r="Q2248" t="str">
        <f t="shared" si="1059"/>
        <v>Object</v>
      </c>
      <c r="R2248" t="str">
        <f t="shared" si="1060"/>
        <v>"Embedded"</v>
      </c>
      <c r="S2248" t="str">
        <f t="shared" si="1061"/>
        <v>"ULDBasicPiece"</v>
      </c>
      <c r="T2248" t="str">
        <f t="shared" si="1062"/>
        <v>"pieceGroupId"</v>
      </c>
      <c r="U2248" t="str">
        <f t="shared" si="1063"/>
        <v>""</v>
      </c>
      <c r="V2248" t="str">
        <f t="shared" si="1064"/>
        <v>"integer"</v>
      </c>
      <c r="W2248">
        <f>IF($A2248="Implicit","",COUNTIFS($C$8:C2248,C2248,$A$8:A2248,"Explicit"))</f>
        <v>5</v>
      </c>
      <c r="X2248" t="str">
        <f t="shared" si="1065"/>
        <v>"ULDBasicPiece details"</v>
      </c>
      <c r="Y2248" t="str">
        <f t="shared" si="1066"/>
        <v>"Identifier of the piece group; increasing integers"</v>
      </c>
      <c r="Z2248" t="str">
        <f t="shared" si="1067"/>
        <v>"false"</v>
      </c>
      <c r="AA2248" t="str">
        <f t="shared" si="1068"/>
        <v>"false"</v>
      </c>
      <c r="AB2248" t="str">
        <f t="shared" si="1069"/>
        <v>""</v>
      </c>
      <c r="AC2248" t="str">
        <f t="shared" si="1070"/>
        <v>"https://onerecord.iata.org/ns/cargo#ULDBasicPiece"</v>
      </c>
      <c r="AD2248" t="str">
        <f t="shared" si="1071"/>
        <v>"https://onerecord.iata.org/ns/cargo#pieceGroupId"</v>
      </c>
      <c r="AE2248" t="str">
        <f t="shared" si="1072"/>
        <v>"http://www.w3.org/2001/XMLSchema#integer"</v>
      </c>
      <c r="AF2248" t="str">
        <f t="shared" si="1073"/>
        <v>"Embedded","ULDBasicPiece","pieceGroupId","","integer",5,"ULDBasicPiece details","Identifier of the piece group; increasing integers","false","false","","https://onerecord.iata.org/ns/cargo#ULDBasicPiece","https://onerecord.iata.org/ns/cargo#pieceGroupId","http://www.w3.org/2001/XMLSchema#integer"</v>
      </c>
      <c r="AG2248" t="str">
        <f t="shared" si="1074"/>
        <v>"Embedded.ULDBasicPiece"</v>
      </c>
      <c r="AH2248" t="str">
        <f t="shared" si="1075"/>
        <v>"pieceGroupId"</v>
      </c>
      <c r="AI2248" t="str">
        <f t="shared" si="1076"/>
        <v>".integer"</v>
      </c>
      <c r="AJ2248" t="str">
        <f t="shared" si="1077"/>
        <v>""</v>
      </c>
      <c r="AK2248" t="str">
        <f t="shared" si="1078"/>
        <v>"hasOne"</v>
      </c>
      <c r="AL2248" t="str">
        <f t="shared" si="1079"/>
        <v>"Embedded.ULDBasicPiece","pieceGroupId",".integer","","hasOne"</v>
      </c>
      <c r="AN2248">
        <f>COUNTIF(View_conceptual!G:G,L2248)</f>
        <v>0</v>
      </c>
      <c r="AO2248">
        <f>COUNTIF(View_conceptual!H:H,L2248)+COUNTIF(View_conceptual!I:I,N2248)</f>
        <v>0</v>
      </c>
      <c r="AQ2248" t="str">
        <f t="shared" si="1080"/>
        <v/>
      </c>
      <c r="AR2248" t="str">
        <f t="shared" si="1081"/>
        <v/>
      </c>
      <c r="AT2248">
        <f>COUNTIF(View_full!G:G,L2248)</f>
        <v>1</v>
      </c>
      <c r="AU2248">
        <f>COUNTIF(View_full!H:H,L2248)+COUNTIF(View_full!I:I,N2248)</f>
        <v>1</v>
      </c>
      <c r="AV2248">
        <f>COUNTIFS(Property_Manual!$A$2:$A$1206,Raw!L2248,Property_Manual!$B$2:$B$1206,Raw!M2248,Property_Manual!$C$2:$C$1206,Raw!N2248,Property_Manual!$D$2:$D$1206,Raw!O2248,Property_Manual!$F$2:$F$1206,"x")</f>
        <v>0</v>
      </c>
      <c r="AW2248" t="str">
        <f t="shared" si="1082"/>
        <v>"Embedded","ULDBasicPiece","pieceGroupId","","integer",5,"ULDBasicPiece details","Identifier of the piece group; increasing integers","false","false","","https://onerecord.iata.org/ns/cargo#ULDBasicPiece","https://onerecord.iata.org/ns/cargo#pieceGroupId","http://www.w3.org/2001/XMLSchema#integer"</v>
      </c>
      <c r="AX2248" t="str">
        <f t="shared" si="1083"/>
        <v/>
      </c>
      <c r="AY2248" t="str">
        <f t="shared" si="1084"/>
        <v/>
      </c>
    </row>
    <row r="2249" spans="1:51" x14ac:dyDescent="0.2">
      <c r="A2249" t="s">
        <v>1254</v>
      </c>
      <c r="B2249" t="s">
        <v>49</v>
      </c>
      <c r="C2249" t="s">
        <v>1166</v>
      </c>
      <c r="D2249" t="s">
        <v>172</v>
      </c>
      <c r="F2249" t="s">
        <v>12</v>
      </c>
      <c r="G2249">
        <v>1</v>
      </c>
      <c r="I2249" t="s">
        <v>1167</v>
      </c>
      <c r="J2249" t="s">
        <v>173</v>
      </c>
      <c r="L2249" t="str">
        <f t="shared" ref="L2249:L2312" si="1085">SUBSTITUTE(SUBSTITUTE(SUBSTITUTE(C2249,$B$2,$A$2),$B$3,$A$3),$B$4,$A$4)</f>
        <v>ULDBasicPiece</v>
      </c>
      <c r="M2249" t="str">
        <f t="shared" ref="M2249:M2312" si="1086">SUBSTITUTE(SUBSTITUTE(SUBSTITUTE(D2249,$B$2,$A$2),$B$3,$A$3),$A$4,$B$4)</f>
        <v>slac</v>
      </c>
      <c r="N2249" t="str">
        <f t="shared" ref="N2249:N2312" si="1087">SUBSTITUTE(SUBSTITUTE(SUBSTITUTE(F2249,$B$2,$A$2),$B$3,$A$3),$B$4,$A$4)</f>
        <v>integer</v>
      </c>
      <c r="O2249" t="str">
        <f t="shared" ref="O2249:O2312" si="1088">SUBSTITUTE(SUBSTITUTE(SUBSTITUTE(H2249,$B$2,$A$2),$B$3,$A$3),$B$4,$A$4)</f>
        <v/>
      </c>
      <c r="P2249" t="str">
        <f t="shared" ref="P2249:P2312" si="1089">SUBSTITUTE(SUBSTITUTE(SUBSTITUTE(K2249,$B$2,$A$2),$B$3,$A$3),$B$4,$A$4)</f>
        <v/>
      </c>
      <c r="Q2249" t="str">
        <f t="shared" ref="Q2249:Q2312" si="1090">IF(LEFT(N2249,3)="xsd","Data","Object")</f>
        <v>Object</v>
      </c>
      <c r="R2249" t="str">
        <f t="shared" ref="R2249:R2312" si="1091">IF($A2249="Implicit","",$F$1&amp;B2249&amp;$F$1)</f>
        <v>"Embedded"</v>
      </c>
      <c r="S2249" t="str">
        <f t="shared" ref="S2249:S2312" si="1092">IF($A2249="Implicit","",$F$1&amp;L2249&amp;$F$1)</f>
        <v>"ULDBasicPiece"</v>
      </c>
      <c r="T2249" t="str">
        <f t="shared" ref="T2249:T2312" si="1093">IF($A2249="Implicit","",$F$1&amp;M2249&amp;$F$1)</f>
        <v>"slac"</v>
      </c>
      <c r="U2249" t="str">
        <f t="shared" ref="U2249:U2312" si="1094">IF($A2249="Implicit","",$F$1&amp;E2249&amp;$F$1)</f>
        <v>""</v>
      </c>
      <c r="V2249" t="str">
        <f t="shared" ref="V2249:V2312" si="1095">IF($A2249="Implicit","",$F$1&amp;N2249&amp;$F$1)</f>
        <v>"integer"</v>
      </c>
      <c r="W2249">
        <f>IF($A2249="Implicit","",COUNTIFS($C$8:C2249,C2249,$A$8:A2249,"Explicit"))</f>
        <v>6</v>
      </c>
      <c r="X2249" t="str">
        <f t="shared" ref="X2249:X2312" si="1096">IF($A2249="Implicit","",$F$1&amp;SUBSTITUTE(IF(I2249=0,"",I2249),",",";")&amp;$F$1)</f>
        <v>"ULDBasicPiece details"</v>
      </c>
      <c r="Y2249" t="str">
        <f t="shared" ref="Y2249:Y2312" si="1097">IF($A2249="Implicit","",$F$1&amp;SUBSTITUTE(IF(J2249=0,"",J2249),",",";")&amp;$F$1)</f>
        <v>"Shipper's Load And Count  ( total contained piece count as provided by shipper)"</v>
      </c>
      <c r="Z2249" t="str">
        <f t="shared" ref="Z2249:Z2312" si="1098">IF($A2249="Implicit","",$F$1&amp;IF(G2249=1,"false","true")&amp;$F$1)</f>
        <v>"false"</v>
      </c>
      <c r="AA2249" t="str">
        <f t="shared" ref="AA2249:AA2312" si="1099">IF($A2249="Implicit","",$F$1&amp;IF(OR(E2249="Enum",E2249="CodeList"),"true","false")&amp;$F$1)</f>
        <v>"false"</v>
      </c>
      <c r="AB2249" t="str">
        <f t="shared" ref="AB2249:AB2312" si="1100">IF($A2249="Implicit","",$F$1&amp;P2249&amp;$F$1)</f>
        <v>""</v>
      </c>
      <c r="AC2249" t="str">
        <f t="shared" ref="AC2249:AC2312" si="1101">IF($A2249="Implicit","",$F$1&amp;C2249&amp;$F$1)</f>
        <v>"https://onerecord.iata.org/ns/cargo#ULDBasicPiece"</v>
      </c>
      <c r="AD2249" t="str">
        <f t="shared" ref="AD2249:AD2312" si="1102">IF($A2249="Implicit","",$F$1&amp;D2249&amp;$F$1)</f>
        <v>"https://onerecord.iata.org/ns/cargo#slac"</v>
      </c>
      <c r="AE2249" t="str">
        <f t="shared" ref="AE2249:AE2312" si="1103">IF($A2249="Implicit","",$F$1&amp;F2249&amp;$F$1)</f>
        <v>"http://www.w3.org/2001/XMLSchema#integer"</v>
      </c>
      <c r="AF2249" t="str">
        <f t="shared" ref="AF2249:AF2312" si="1104">IF(A2249="Implicit","",R2249&amp;","&amp;S2249&amp;","&amp;T2249&amp;","&amp;U2249&amp;","&amp;V2249&amp;","&amp;W2249&amp;","&amp;X2249&amp;","&amp;Y2249&amp;","&amp;Z2249&amp;","&amp;AA2249&amp;","&amp;AB2249&amp;","&amp;AC2249&amp;","&amp;AD2249&amp;","&amp;AE2249)</f>
        <v>"Embedded","ULDBasicPiece","slac","","integer",6,"ULDBasicPiece details","Shipper's Load And Count  ( total contained piece count as provided by shipper)","false","false","","https://onerecord.iata.org/ns/cargo#ULDBasicPiece","https://onerecord.iata.org/ns/cargo#slac","http://www.w3.org/2001/XMLSchema#integer"</v>
      </c>
      <c r="AG2249" t="str">
        <f t="shared" ref="AG2249:AG2312" si="1105">IF(Q2249="Data","",$F$1&amp;B2249&amp;"."&amp;L2249&amp;$F$1)</f>
        <v>"Embedded.ULDBasicPiece"</v>
      </c>
      <c r="AH2249" t="str">
        <f t="shared" ref="AH2249:AH2312" si="1106">IF(Q2249="Data","",$F$1&amp;M2249&amp;$F$1)</f>
        <v>"slac"</v>
      </c>
      <c r="AI2249" t="str">
        <f t="shared" ref="AI2249:AI2312" si="1107">IF(Q2249="Data","",$F$1&amp;E2249&amp;"."&amp;N2249&amp;$F$1)</f>
        <v>".integer"</v>
      </c>
      <c r="AJ2249" t="str">
        <f t="shared" ref="AJ2249:AJ2312" si="1108">IF(Q2249="Data","",$F$1&amp;O2249&amp;$F$1)</f>
        <v>""</v>
      </c>
      <c r="AK2249" t="str">
        <f t="shared" ref="AK2249:AK2312" si="1109">IF(Q2249="Data","",$F$1&amp;IF(G2249=1,"hasOne","hasMany")&amp;$F$1)</f>
        <v>"hasOne"</v>
      </c>
      <c r="AL2249" t="str">
        <f t="shared" ref="AL2249:AL2312" si="1110">IF(Q2249="Data","",AG2249&amp;","&amp;AH2249&amp;","&amp;AI2249&amp;","&amp;AJ2249&amp;","&amp;AK2249)</f>
        <v>"Embedded.ULDBasicPiece","slac",".integer","","hasOne"</v>
      </c>
      <c r="AN2249">
        <f>COUNTIF(View_conceptual!G:G,L2249)</f>
        <v>0</v>
      </c>
      <c r="AO2249">
        <f>COUNTIF(View_conceptual!H:H,L2249)+COUNTIF(View_conceptual!I:I,N2249)</f>
        <v>0</v>
      </c>
      <c r="AQ2249" t="str">
        <f t="shared" ref="AQ2249:AQ2312" si="1111">IF(AN2249=1,AF2249,"")</f>
        <v/>
      </c>
      <c r="AR2249" t="str">
        <f t="shared" ref="AR2249:AR2312" si="1112">IF(AO2249=2,AL2249,"")</f>
        <v/>
      </c>
      <c r="AT2249">
        <f>COUNTIF(View_full!G:G,L2249)</f>
        <v>1</v>
      </c>
      <c r="AU2249">
        <f>COUNTIF(View_full!H:H,L2249)+COUNTIF(View_full!I:I,N2249)</f>
        <v>1</v>
      </c>
      <c r="AV2249">
        <f>COUNTIFS(Property_Manual!$A$2:$A$1206,Raw!L2249,Property_Manual!$B$2:$B$1206,Raw!M2249,Property_Manual!$C$2:$C$1206,Raw!N2249,Property_Manual!$D$2:$D$1206,Raw!O2249,Property_Manual!$F$2:$F$1206,"x")</f>
        <v>0</v>
      </c>
      <c r="AW2249" t="str">
        <f t="shared" ref="AW2249:AW2312" si="1113">IF(AT2249=1,AF2249,"")</f>
        <v>"Embedded","ULDBasicPiece","slac","","integer",6,"ULDBasicPiece details","Shipper's Load And Count  ( total contained piece count as provided by shipper)","false","false","","https://onerecord.iata.org/ns/cargo#ULDBasicPiece","https://onerecord.iata.org/ns/cargo#slac","http://www.w3.org/2001/XMLSchema#integer"</v>
      </c>
      <c r="AX2249" t="str">
        <f t="shared" ref="AX2249:AX2312" si="1114">IF(AU2249=2,AL2249,"")</f>
        <v/>
      </c>
      <c r="AY2249" t="str">
        <f t="shared" ref="AY2249:AY2312" si="1115">IF(AV2249=1,AL2249,"")</f>
        <v/>
      </c>
    </row>
    <row r="2250" spans="1:51" x14ac:dyDescent="0.2">
      <c r="A2250" t="s">
        <v>1254</v>
      </c>
      <c r="B2250" t="s">
        <v>49</v>
      </c>
      <c r="C2250" t="s">
        <v>1170</v>
      </c>
      <c r="D2250" t="s">
        <v>941</v>
      </c>
      <c r="E2250" t="s">
        <v>49</v>
      </c>
      <c r="F2250" t="s">
        <v>86</v>
      </c>
      <c r="G2250">
        <v>1</v>
      </c>
      <c r="I2250" t="s">
        <v>1171</v>
      </c>
      <c r="J2250" t="s">
        <v>943</v>
      </c>
      <c r="L2250" t="str">
        <f t="shared" si="1085"/>
        <v>ULDSpecificPiece</v>
      </c>
      <c r="M2250" t="str">
        <f t="shared" si="1086"/>
        <v>dryIceWeight</v>
      </c>
      <c r="N2250" t="str">
        <f t="shared" si="1087"/>
        <v>Value</v>
      </c>
      <c r="O2250" t="str">
        <f t="shared" si="1088"/>
        <v/>
      </c>
      <c r="P2250" t="str">
        <f t="shared" si="1089"/>
        <v/>
      </c>
      <c r="Q2250" t="str">
        <f t="shared" si="1090"/>
        <v>Object</v>
      </c>
      <c r="R2250" t="str">
        <f t="shared" si="1091"/>
        <v>"Embedded"</v>
      </c>
      <c r="S2250" t="str">
        <f t="shared" si="1092"/>
        <v>"ULDSpecificPiece"</v>
      </c>
      <c r="T2250" t="str">
        <f t="shared" si="1093"/>
        <v>"dryIceWeight"</v>
      </c>
      <c r="U2250" t="str">
        <f t="shared" si="1094"/>
        <v>"Embedded"</v>
      </c>
      <c r="V2250" t="str">
        <f t="shared" si="1095"/>
        <v>"Value"</v>
      </c>
      <c r="W2250">
        <f>IF($A2250="Implicit","",COUNTIFS($C$8:C2250,C2250,$A$8:A2250,"Explicit"))</f>
        <v>1</v>
      </c>
      <c r="X2250" t="str">
        <f t="shared" si="1096"/>
        <v>"ULDSpecificPiece details"</v>
      </c>
      <c r="Y2250" t="str">
        <f t="shared" si="1097"/>
        <v>"Weight of dry ice"</v>
      </c>
      <c r="Z2250" t="str">
        <f t="shared" si="1098"/>
        <v>"false"</v>
      </c>
      <c r="AA2250" t="str">
        <f t="shared" si="1099"/>
        <v>"false"</v>
      </c>
      <c r="AB2250" t="str">
        <f t="shared" si="1100"/>
        <v>""</v>
      </c>
      <c r="AC2250" t="str">
        <f t="shared" si="1101"/>
        <v>"https://onerecord.iata.org/ns/cargo#ULDSpecificPiece"</v>
      </c>
      <c r="AD2250" t="str">
        <f t="shared" si="1102"/>
        <v>"https://onerecord.iata.org/ns/cargo#dryIceWeight"</v>
      </c>
      <c r="AE2250" t="str">
        <f t="shared" si="1103"/>
        <v>"https://onerecord.iata.org/ns/cargo#Value"</v>
      </c>
      <c r="AF2250" t="str">
        <f t="shared" si="1104"/>
        <v>"Embedded","ULDSpecificPiece","dryIceWeight","Embedded","Value",1,"ULDSpecificPiece details","Weight of dry ice","false","false","","https://onerecord.iata.org/ns/cargo#ULDSpecificPiece","https://onerecord.iata.org/ns/cargo#dryIceWeight","https://onerecord.iata.org/ns/cargo#Value"</v>
      </c>
      <c r="AG2250" t="str">
        <f t="shared" si="1105"/>
        <v>"Embedded.ULDSpecificPiece"</v>
      </c>
      <c r="AH2250" t="str">
        <f t="shared" si="1106"/>
        <v>"dryIceWeight"</v>
      </c>
      <c r="AI2250" t="str">
        <f t="shared" si="1107"/>
        <v>"Embedded.Value"</v>
      </c>
      <c r="AJ2250" t="str">
        <f t="shared" si="1108"/>
        <v>""</v>
      </c>
      <c r="AK2250" t="str">
        <f t="shared" si="1109"/>
        <v>"hasOne"</v>
      </c>
      <c r="AL2250" t="str">
        <f t="shared" si="1110"/>
        <v>"Embedded.ULDSpecificPiece","dryIceWeight","Embedded.Value","","hasOne"</v>
      </c>
      <c r="AN2250">
        <f>COUNTIF(View_conceptual!G:G,L2250)</f>
        <v>0</v>
      </c>
      <c r="AO2250">
        <f>COUNTIF(View_conceptual!H:H,L2250)+COUNTIF(View_conceptual!I:I,N2250)</f>
        <v>0</v>
      </c>
      <c r="AQ2250" t="str">
        <f t="shared" si="1111"/>
        <v/>
      </c>
      <c r="AR2250" t="str">
        <f t="shared" si="1112"/>
        <v/>
      </c>
      <c r="AT2250">
        <f>COUNTIF(View_full!G:G,L2250)</f>
        <v>1</v>
      </c>
      <c r="AU2250">
        <f>COUNTIF(View_full!H:H,L2250)+COUNTIF(View_full!I:I,N2250)</f>
        <v>1</v>
      </c>
      <c r="AV2250">
        <f>COUNTIFS(Property_Manual!$A$2:$A$1206,Raw!L2250,Property_Manual!$B$2:$B$1206,Raw!M2250,Property_Manual!$C$2:$C$1206,Raw!N2250,Property_Manual!$D$2:$D$1206,Raw!O2250,Property_Manual!$F$2:$F$1206,"x")</f>
        <v>0</v>
      </c>
      <c r="AW2250" t="str">
        <f t="shared" si="1113"/>
        <v>"Embedded","ULDSpecificPiece","dryIceWeight","Embedded","Value",1,"ULDSpecificPiece details","Weight of dry ice","false","false","","https://onerecord.iata.org/ns/cargo#ULDSpecificPiece","https://onerecord.iata.org/ns/cargo#dryIceWeight","https://onerecord.iata.org/ns/cargo#Value"</v>
      </c>
      <c r="AX2250" t="str">
        <f t="shared" si="1114"/>
        <v/>
      </c>
      <c r="AY2250" t="str">
        <f t="shared" si="1115"/>
        <v/>
      </c>
    </row>
    <row r="2251" spans="1:51" x14ac:dyDescent="0.2">
      <c r="A2251" t="s">
        <v>1254</v>
      </c>
      <c r="B2251" t="s">
        <v>49</v>
      </c>
      <c r="C2251" t="s">
        <v>1170</v>
      </c>
      <c r="D2251" t="s">
        <v>944</v>
      </c>
      <c r="E2251" t="s">
        <v>49</v>
      </c>
      <c r="F2251" t="s">
        <v>86</v>
      </c>
      <c r="G2251">
        <v>1</v>
      </c>
      <c r="I2251" t="s">
        <v>1171</v>
      </c>
      <c r="J2251" t="s">
        <v>945</v>
      </c>
      <c r="L2251" t="str">
        <f t="shared" si="1085"/>
        <v>ULDSpecificPiece</v>
      </c>
      <c r="M2251" t="str">
        <f t="shared" si="1086"/>
        <v>pieceGroupGrossWeight</v>
      </c>
      <c r="N2251" t="str">
        <f t="shared" si="1087"/>
        <v>Value</v>
      </c>
      <c r="O2251" t="str">
        <f t="shared" si="1088"/>
        <v/>
      </c>
      <c r="P2251" t="str">
        <f t="shared" si="1089"/>
        <v/>
      </c>
      <c r="Q2251" t="str">
        <f t="shared" si="1090"/>
        <v>Object</v>
      </c>
      <c r="R2251" t="str">
        <f t="shared" si="1091"/>
        <v>"Embedded"</v>
      </c>
      <c r="S2251" t="str">
        <f t="shared" si="1092"/>
        <v>"ULDSpecificPiece"</v>
      </c>
      <c r="T2251" t="str">
        <f t="shared" si="1093"/>
        <v>"pieceGroupGrossWeight"</v>
      </c>
      <c r="U2251" t="str">
        <f t="shared" si="1094"/>
        <v>"Embedded"</v>
      </c>
      <c r="V2251" t="str">
        <f t="shared" si="1095"/>
        <v>"Value"</v>
      </c>
      <c r="W2251">
        <f>IF($A2251="Implicit","",COUNTIFS($C$8:C2251,C2251,$A$8:A2251,"Explicit"))</f>
        <v>2</v>
      </c>
      <c r="X2251" t="str">
        <f t="shared" si="1096"/>
        <v>"ULDSpecificPiece details"</v>
      </c>
      <c r="Y2251" t="str">
        <f t="shared" si="1097"/>
        <v>"Total gross weight of the piece group"</v>
      </c>
      <c r="Z2251" t="str">
        <f t="shared" si="1098"/>
        <v>"false"</v>
      </c>
      <c r="AA2251" t="str">
        <f t="shared" si="1099"/>
        <v>"false"</v>
      </c>
      <c r="AB2251" t="str">
        <f t="shared" si="1100"/>
        <v>""</v>
      </c>
      <c r="AC2251" t="str">
        <f t="shared" si="1101"/>
        <v>"https://onerecord.iata.org/ns/cargo#ULDSpecificPiece"</v>
      </c>
      <c r="AD2251" t="str">
        <f t="shared" si="1102"/>
        <v>"https://onerecord.iata.org/ns/cargo#pieceGroupGrossWeight"</v>
      </c>
      <c r="AE2251" t="str">
        <f t="shared" si="1103"/>
        <v>"https://onerecord.iata.org/ns/cargo#Value"</v>
      </c>
      <c r="AF2251" t="str">
        <f t="shared" si="1104"/>
        <v>"Embedded","ULDSpecificPiece","pieceGroupGrossWeight","Embedded","Value",2,"ULDSpecificPiece details","Total gross weight of the piece group","false","false","","https://onerecord.iata.org/ns/cargo#ULDSpecificPiece","https://onerecord.iata.org/ns/cargo#pieceGroupGrossWeight","https://onerecord.iata.org/ns/cargo#Value"</v>
      </c>
      <c r="AG2251" t="str">
        <f t="shared" si="1105"/>
        <v>"Embedded.ULDSpecificPiece"</v>
      </c>
      <c r="AH2251" t="str">
        <f t="shared" si="1106"/>
        <v>"pieceGroupGrossWeight"</v>
      </c>
      <c r="AI2251" t="str">
        <f t="shared" si="1107"/>
        <v>"Embedded.Value"</v>
      </c>
      <c r="AJ2251" t="str">
        <f t="shared" si="1108"/>
        <v>""</v>
      </c>
      <c r="AK2251" t="str">
        <f t="shared" si="1109"/>
        <v>"hasOne"</v>
      </c>
      <c r="AL2251" t="str">
        <f t="shared" si="1110"/>
        <v>"Embedded.ULDSpecificPiece","pieceGroupGrossWeight","Embedded.Value","","hasOne"</v>
      </c>
      <c r="AN2251">
        <f>COUNTIF(View_conceptual!G:G,L2251)</f>
        <v>0</v>
      </c>
      <c r="AO2251">
        <f>COUNTIF(View_conceptual!H:H,L2251)+COUNTIF(View_conceptual!I:I,N2251)</f>
        <v>0</v>
      </c>
      <c r="AQ2251" t="str">
        <f t="shared" si="1111"/>
        <v/>
      </c>
      <c r="AR2251" t="str">
        <f t="shared" si="1112"/>
        <v/>
      </c>
      <c r="AT2251">
        <f>COUNTIF(View_full!G:G,L2251)</f>
        <v>1</v>
      </c>
      <c r="AU2251">
        <f>COUNTIF(View_full!H:H,L2251)+COUNTIF(View_full!I:I,N2251)</f>
        <v>1</v>
      </c>
      <c r="AV2251">
        <f>COUNTIFS(Property_Manual!$A$2:$A$1206,Raw!L2251,Property_Manual!$B$2:$B$1206,Raw!M2251,Property_Manual!$C$2:$C$1206,Raw!N2251,Property_Manual!$D$2:$D$1206,Raw!O2251,Property_Manual!$F$2:$F$1206,"x")</f>
        <v>0</v>
      </c>
      <c r="AW2251" t="str">
        <f t="shared" si="1113"/>
        <v>"Embedded","ULDSpecificPiece","pieceGroupGrossWeight","Embedded","Value",2,"ULDSpecificPiece details","Total gross weight of the piece group","false","false","","https://onerecord.iata.org/ns/cargo#ULDSpecificPiece","https://onerecord.iata.org/ns/cargo#pieceGroupGrossWeight","https://onerecord.iata.org/ns/cargo#Value"</v>
      </c>
      <c r="AX2251" t="str">
        <f t="shared" si="1114"/>
        <v/>
      </c>
      <c r="AY2251" t="str">
        <f t="shared" si="1115"/>
        <v/>
      </c>
    </row>
    <row r="2252" spans="1:51" x14ac:dyDescent="0.2">
      <c r="A2252" t="s">
        <v>1254</v>
      </c>
      <c r="B2252" t="s">
        <v>49</v>
      </c>
      <c r="C2252" t="s">
        <v>1170</v>
      </c>
      <c r="D2252" t="s">
        <v>1172</v>
      </c>
      <c r="E2252" t="s">
        <v>49</v>
      </c>
      <c r="F2252" t="s">
        <v>58</v>
      </c>
      <c r="G2252">
        <v>1</v>
      </c>
      <c r="I2252" t="s">
        <v>1171</v>
      </c>
      <c r="J2252" t="s">
        <v>1173</v>
      </c>
      <c r="L2252" t="str">
        <f t="shared" si="1085"/>
        <v>ULDSpecificPiece</v>
      </c>
      <c r="M2252" t="str">
        <f t="shared" si="1086"/>
        <v>uldContourCode</v>
      </c>
      <c r="N2252" t="str">
        <f t="shared" si="1087"/>
        <v>CodeListElement</v>
      </c>
      <c r="O2252" t="str">
        <f t="shared" si="1088"/>
        <v/>
      </c>
      <c r="P2252" t="str">
        <f t="shared" si="1089"/>
        <v/>
      </c>
      <c r="Q2252" t="str">
        <f t="shared" si="1090"/>
        <v>Object</v>
      </c>
      <c r="R2252" t="str">
        <f t="shared" si="1091"/>
        <v>"Embedded"</v>
      </c>
      <c r="S2252" t="str">
        <f t="shared" si="1092"/>
        <v>"ULDSpecificPiece"</v>
      </c>
      <c r="T2252" t="str">
        <f t="shared" si="1093"/>
        <v>"uldContourCode"</v>
      </c>
      <c r="U2252" t="str">
        <f t="shared" si="1094"/>
        <v>"Embedded"</v>
      </c>
      <c r="V2252" t="str">
        <f t="shared" si="1095"/>
        <v>"CodeListElement"</v>
      </c>
      <c r="W2252">
        <f>IF($A2252="Implicit","",COUNTIFS($C$8:C2252,C2252,$A$8:A2252,"Explicit"))</f>
        <v>3</v>
      </c>
      <c r="X2252" t="str">
        <f t="shared" si="1096"/>
        <v>"ULDSpecificPiece details"</v>
      </c>
      <c r="Y2252" t="str">
        <f t="shared" si="1097"/>
        <v>"Contour code as per IATA ULD Regulation"</v>
      </c>
      <c r="Z2252" t="str">
        <f t="shared" si="1098"/>
        <v>"false"</v>
      </c>
      <c r="AA2252" t="str">
        <f t="shared" si="1099"/>
        <v>"false"</v>
      </c>
      <c r="AB2252" t="str">
        <f t="shared" si="1100"/>
        <v>""</v>
      </c>
      <c r="AC2252" t="str">
        <f t="shared" si="1101"/>
        <v>"https://onerecord.iata.org/ns/cargo#ULDSpecificPiece"</v>
      </c>
      <c r="AD2252" t="str">
        <f t="shared" si="1102"/>
        <v>"https://onerecord.iata.org/ns/cargo#uldContourCode"</v>
      </c>
      <c r="AE2252" t="str">
        <f t="shared" si="1103"/>
        <v>"https://onerecord.iata.org/ns/cargo#CodeListElement"</v>
      </c>
      <c r="AF2252" t="str">
        <f t="shared" si="1104"/>
        <v>"Embedded","ULDSpecificPiece","uldContourCode","Embedded","CodeListElement",3,"ULDSpecificPiece details","Contour code as per IATA ULD Regulation","false","false","","https://onerecord.iata.org/ns/cargo#ULDSpecificPiece","https://onerecord.iata.org/ns/cargo#uldContourCode","https://onerecord.iata.org/ns/cargo#CodeListElement"</v>
      </c>
      <c r="AG2252" t="str">
        <f t="shared" si="1105"/>
        <v>"Embedded.ULDSpecificPiece"</v>
      </c>
      <c r="AH2252" t="str">
        <f t="shared" si="1106"/>
        <v>"uldContourCode"</v>
      </c>
      <c r="AI2252" t="str">
        <f t="shared" si="1107"/>
        <v>"Embedded.CodeListElement"</v>
      </c>
      <c r="AJ2252" t="str">
        <f t="shared" si="1108"/>
        <v>""</v>
      </c>
      <c r="AK2252" t="str">
        <f t="shared" si="1109"/>
        <v>"hasOne"</v>
      </c>
      <c r="AL2252" t="str">
        <f t="shared" si="1110"/>
        <v>"Embedded.ULDSpecificPiece","uldContourCode","Embedded.CodeListElement","","hasOne"</v>
      </c>
      <c r="AN2252">
        <f>COUNTIF(View_conceptual!G:G,L2252)</f>
        <v>0</v>
      </c>
      <c r="AO2252">
        <f>COUNTIF(View_conceptual!H:H,L2252)+COUNTIF(View_conceptual!I:I,N2252)</f>
        <v>0</v>
      </c>
      <c r="AQ2252" t="str">
        <f t="shared" si="1111"/>
        <v/>
      </c>
      <c r="AR2252" t="str">
        <f t="shared" si="1112"/>
        <v/>
      </c>
      <c r="AT2252">
        <f>COUNTIF(View_full!G:G,L2252)</f>
        <v>1</v>
      </c>
      <c r="AU2252">
        <f>COUNTIF(View_full!H:H,L2252)+COUNTIF(View_full!I:I,N2252)</f>
        <v>1</v>
      </c>
      <c r="AV2252">
        <f>COUNTIFS(Property_Manual!$A$2:$A$1206,Raw!L2252,Property_Manual!$B$2:$B$1206,Raw!M2252,Property_Manual!$C$2:$C$1206,Raw!N2252,Property_Manual!$D$2:$D$1206,Raw!O2252,Property_Manual!$F$2:$F$1206,"x")</f>
        <v>0</v>
      </c>
      <c r="AW2252" t="str">
        <f t="shared" si="1113"/>
        <v>"Embedded","ULDSpecificPiece","uldContourCode","Embedded","CodeListElement",3,"ULDSpecificPiece details","Contour code as per IATA ULD Regulation","false","false","","https://onerecord.iata.org/ns/cargo#ULDSpecificPiece","https://onerecord.iata.org/ns/cargo#uldContourCode","https://onerecord.iata.org/ns/cargo#CodeListElement"</v>
      </c>
      <c r="AX2252" t="str">
        <f t="shared" si="1114"/>
        <v/>
      </c>
      <c r="AY2252" t="str">
        <f t="shared" si="1115"/>
        <v/>
      </c>
    </row>
    <row r="2253" spans="1:51" x14ac:dyDescent="0.2">
      <c r="A2253" t="s">
        <v>1254</v>
      </c>
      <c r="B2253" t="s">
        <v>49</v>
      </c>
      <c r="C2253" t="s">
        <v>1170</v>
      </c>
      <c r="D2253" t="s">
        <v>1087</v>
      </c>
      <c r="E2253" t="s">
        <v>49</v>
      </c>
      <c r="F2253" t="s">
        <v>58</v>
      </c>
      <c r="G2253">
        <v>1</v>
      </c>
      <c r="I2253" t="s">
        <v>1171</v>
      </c>
      <c r="J2253" t="s">
        <v>1088</v>
      </c>
      <c r="L2253" t="str">
        <f t="shared" si="1085"/>
        <v>ULDSpecificPiece</v>
      </c>
      <c r="M2253" t="str">
        <f t="shared" si="1086"/>
        <v>uldType</v>
      </c>
      <c r="N2253" t="str">
        <f t="shared" si="1087"/>
        <v>CodeListElement</v>
      </c>
      <c r="O2253" t="str">
        <f t="shared" si="1088"/>
        <v/>
      </c>
      <c r="P2253" t="str">
        <f t="shared" si="1089"/>
        <v/>
      </c>
      <c r="Q2253" t="str">
        <f t="shared" si="1090"/>
        <v>Object</v>
      </c>
      <c r="R2253" t="str">
        <f t="shared" si="1091"/>
        <v>"Embedded"</v>
      </c>
      <c r="S2253" t="str">
        <f t="shared" si="1092"/>
        <v>"ULDSpecificPiece"</v>
      </c>
      <c r="T2253" t="str">
        <f t="shared" si="1093"/>
        <v>"uldType"</v>
      </c>
      <c r="U2253" t="str">
        <f t="shared" si="1094"/>
        <v>"Embedded"</v>
      </c>
      <c r="V2253" t="str">
        <f t="shared" si="1095"/>
        <v>"CodeListElement"</v>
      </c>
      <c r="W2253">
        <f>IF($A2253="Implicit","",COUNTIFS($C$8:C2253,C2253,$A$8:A2253,"Explicit"))</f>
        <v>4</v>
      </c>
      <c r="X2253" t="str">
        <f t="shared" si="1096"/>
        <v>"ULDSpecificPiece details"</v>
      </c>
      <c r="Y2253" t="str">
        <f t="shared" si="1097"/>
        <v>"Type of ULD as per IATA ULD Regulation"</v>
      </c>
      <c r="Z2253" t="str">
        <f t="shared" si="1098"/>
        <v>"false"</v>
      </c>
      <c r="AA2253" t="str">
        <f t="shared" si="1099"/>
        <v>"false"</v>
      </c>
      <c r="AB2253" t="str">
        <f t="shared" si="1100"/>
        <v>""</v>
      </c>
      <c r="AC2253" t="str">
        <f t="shared" si="1101"/>
        <v>"https://onerecord.iata.org/ns/cargo#ULDSpecificPiece"</v>
      </c>
      <c r="AD2253" t="str">
        <f t="shared" si="1102"/>
        <v>"https://onerecord.iata.org/ns/cargo#uldType"</v>
      </c>
      <c r="AE2253" t="str">
        <f t="shared" si="1103"/>
        <v>"https://onerecord.iata.org/ns/cargo#CodeListElement"</v>
      </c>
      <c r="AF2253" t="str">
        <f t="shared" si="1104"/>
        <v>"Embedded","ULDSpecificPiece","uldType","Embedded","CodeListElement",4,"ULDSpecificPiece details","Type of ULD as per IATA ULD Regulation","false","false","","https://onerecord.iata.org/ns/cargo#ULDSpecificPiece","https://onerecord.iata.org/ns/cargo#uldType","https://onerecord.iata.org/ns/cargo#CodeListElement"</v>
      </c>
      <c r="AG2253" t="str">
        <f t="shared" si="1105"/>
        <v>"Embedded.ULDSpecificPiece"</v>
      </c>
      <c r="AH2253" t="str">
        <f t="shared" si="1106"/>
        <v>"uldType"</v>
      </c>
      <c r="AI2253" t="str">
        <f t="shared" si="1107"/>
        <v>"Embedded.CodeListElement"</v>
      </c>
      <c r="AJ2253" t="str">
        <f t="shared" si="1108"/>
        <v>""</v>
      </c>
      <c r="AK2253" t="str">
        <f t="shared" si="1109"/>
        <v>"hasOne"</v>
      </c>
      <c r="AL2253" t="str">
        <f t="shared" si="1110"/>
        <v>"Embedded.ULDSpecificPiece","uldType","Embedded.CodeListElement","","hasOne"</v>
      </c>
      <c r="AN2253">
        <f>COUNTIF(View_conceptual!G:G,L2253)</f>
        <v>0</v>
      </c>
      <c r="AO2253">
        <f>COUNTIF(View_conceptual!H:H,L2253)+COUNTIF(View_conceptual!I:I,N2253)</f>
        <v>0</v>
      </c>
      <c r="AQ2253" t="str">
        <f t="shared" si="1111"/>
        <v/>
      </c>
      <c r="AR2253" t="str">
        <f t="shared" si="1112"/>
        <v/>
      </c>
      <c r="AT2253">
        <f>COUNTIF(View_full!G:G,L2253)</f>
        <v>1</v>
      </c>
      <c r="AU2253">
        <f>COUNTIF(View_full!H:H,L2253)+COUNTIF(View_full!I:I,N2253)</f>
        <v>1</v>
      </c>
      <c r="AV2253">
        <f>COUNTIFS(Property_Manual!$A$2:$A$1206,Raw!L2253,Property_Manual!$B$2:$B$1206,Raw!M2253,Property_Manual!$C$2:$C$1206,Raw!N2253,Property_Manual!$D$2:$D$1206,Raw!O2253,Property_Manual!$F$2:$F$1206,"x")</f>
        <v>0</v>
      </c>
      <c r="AW2253" t="str">
        <f t="shared" si="1113"/>
        <v>"Embedded","ULDSpecificPiece","uldType","Embedded","CodeListElement",4,"ULDSpecificPiece details","Type of ULD as per IATA ULD Regulation","false","false","","https://onerecord.iata.org/ns/cargo#ULDSpecificPiece","https://onerecord.iata.org/ns/cargo#uldType","https://onerecord.iata.org/ns/cargo#CodeListElement"</v>
      </c>
      <c r="AX2253" t="str">
        <f t="shared" si="1114"/>
        <v/>
      </c>
      <c r="AY2253" t="str">
        <f t="shared" si="1115"/>
        <v/>
      </c>
    </row>
    <row r="2254" spans="1:51" x14ac:dyDescent="0.2">
      <c r="A2254" t="s">
        <v>1255</v>
      </c>
      <c r="B2254" t="s">
        <v>49</v>
      </c>
      <c r="C2254" t="s">
        <v>1170</v>
      </c>
      <c r="D2254" t="s">
        <v>941</v>
      </c>
      <c r="E2254" t="s">
        <v>49</v>
      </c>
      <c r="F2254" t="s">
        <v>86</v>
      </c>
      <c r="G2254">
        <v>1</v>
      </c>
      <c r="I2254" t="s">
        <v>1171</v>
      </c>
      <c r="J2254" t="s">
        <v>943</v>
      </c>
      <c r="L2254" t="str">
        <f t="shared" si="1085"/>
        <v>ULDSpecificPiece</v>
      </c>
      <c r="M2254" t="str">
        <f t="shared" si="1086"/>
        <v>dryIceWeight</v>
      </c>
      <c r="N2254" t="str">
        <f t="shared" si="1087"/>
        <v>Value</v>
      </c>
      <c r="O2254" t="str">
        <f t="shared" si="1088"/>
        <v/>
      </c>
      <c r="P2254" t="str">
        <f t="shared" si="1089"/>
        <v/>
      </c>
      <c r="Q2254" t="str">
        <f t="shared" si="1090"/>
        <v>Object</v>
      </c>
      <c r="R2254" t="str">
        <f t="shared" si="1091"/>
        <v/>
      </c>
      <c r="S2254" t="str">
        <f t="shared" si="1092"/>
        <v/>
      </c>
      <c r="T2254" t="str">
        <f t="shared" si="1093"/>
        <v/>
      </c>
      <c r="U2254" t="str">
        <f t="shared" si="1094"/>
        <v/>
      </c>
      <c r="V2254" t="str">
        <f t="shared" si="1095"/>
        <v/>
      </c>
      <c r="W2254" t="str">
        <f>IF($A2254="Implicit","",COUNTIFS($C$8:C2254,C2254,$A$8:A2254,"Explicit"))</f>
        <v/>
      </c>
      <c r="X2254" t="str">
        <f t="shared" si="1096"/>
        <v/>
      </c>
      <c r="Y2254" t="str">
        <f t="shared" si="1097"/>
        <v/>
      </c>
      <c r="Z2254" t="str">
        <f t="shared" si="1098"/>
        <v/>
      </c>
      <c r="AA2254" t="str">
        <f t="shared" si="1099"/>
        <v/>
      </c>
      <c r="AB2254" t="str">
        <f t="shared" si="1100"/>
        <v/>
      </c>
      <c r="AC2254" t="str">
        <f t="shared" si="1101"/>
        <v/>
      </c>
      <c r="AD2254" t="str">
        <f t="shared" si="1102"/>
        <v/>
      </c>
      <c r="AE2254" t="str">
        <f t="shared" si="1103"/>
        <v/>
      </c>
      <c r="AF2254" t="str">
        <f t="shared" si="1104"/>
        <v/>
      </c>
      <c r="AG2254" t="str">
        <f t="shared" si="1105"/>
        <v>"Embedded.ULDSpecificPiece"</v>
      </c>
      <c r="AH2254" t="str">
        <f t="shared" si="1106"/>
        <v>"dryIceWeight"</v>
      </c>
      <c r="AI2254" t="str">
        <f t="shared" si="1107"/>
        <v>"Embedded.Value"</v>
      </c>
      <c r="AJ2254" t="str">
        <f t="shared" si="1108"/>
        <v>""</v>
      </c>
      <c r="AK2254" t="str">
        <f t="shared" si="1109"/>
        <v>"hasOne"</v>
      </c>
      <c r="AL2254" t="str">
        <f t="shared" si="1110"/>
        <v>"Embedded.ULDSpecificPiece","dryIceWeight","Embedded.Value","","hasOne"</v>
      </c>
      <c r="AN2254">
        <f>COUNTIF(View_conceptual!G:G,L2254)</f>
        <v>0</v>
      </c>
      <c r="AO2254">
        <f>COUNTIF(View_conceptual!H:H,L2254)+COUNTIF(View_conceptual!I:I,N2254)</f>
        <v>0</v>
      </c>
      <c r="AQ2254" t="str">
        <f t="shared" si="1111"/>
        <v/>
      </c>
      <c r="AR2254" t="str">
        <f t="shared" si="1112"/>
        <v/>
      </c>
      <c r="AT2254">
        <f>COUNTIF(View_full!G:G,L2254)</f>
        <v>1</v>
      </c>
      <c r="AU2254">
        <f>COUNTIF(View_full!H:H,L2254)+COUNTIF(View_full!I:I,N2254)</f>
        <v>1</v>
      </c>
      <c r="AV2254">
        <f>COUNTIFS(Property_Manual!$A$2:$A$1206,Raw!L2254,Property_Manual!$B$2:$B$1206,Raw!M2254,Property_Manual!$C$2:$C$1206,Raw!N2254,Property_Manual!$D$2:$D$1206,Raw!O2254,Property_Manual!$F$2:$F$1206,"x")</f>
        <v>0</v>
      </c>
      <c r="AW2254" t="str">
        <f t="shared" si="1113"/>
        <v/>
      </c>
      <c r="AX2254" t="str">
        <f t="shared" si="1114"/>
        <v/>
      </c>
      <c r="AY2254" t="str">
        <f t="shared" si="1115"/>
        <v/>
      </c>
    </row>
    <row r="2255" spans="1:51" x14ac:dyDescent="0.2">
      <c r="A2255" t="s">
        <v>1255</v>
      </c>
      <c r="B2255" t="s">
        <v>49</v>
      </c>
      <c r="C2255" t="s">
        <v>1170</v>
      </c>
      <c r="D2255" t="s">
        <v>944</v>
      </c>
      <c r="E2255" t="s">
        <v>49</v>
      </c>
      <c r="F2255" t="s">
        <v>86</v>
      </c>
      <c r="G2255">
        <v>1</v>
      </c>
      <c r="I2255" t="s">
        <v>1171</v>
      </c>
      <c r="J2255" t="s">
        <v>945</v>
      </c>
      <c r="L2255" t="str">
        <f t="shared" si="1085"/>
        <v>ULDSpecificPiece</v>
      </c>
      <c r="M2255" t="str">
        <f t="shared" si="1086"/>
        <v>pieceGroupGrossWeight</v>
      </c>
      <c r="N2255" t="str">
        <f t="shared" si="1087"/>
        <v>Value</v>
      </c>
      <c r="O2255" t="str">
        <f t="shared" si="1088"/>
        <v/>
      </c>
      <c r="P2255" t="str">
        <f t="shared" si="1089"/>
        <v/>
      </c>
      <c r="Q2255" t="str">
        <f t="shared" si="1090"/>
        <v>Object</v>
      </c>
      <c r="R2255" t="str">
        <f t="shared" si="1091"/>
        <v/>
      </c>
      <c r="S2255" t="str">
        <f t="shared" si="1092"/>
        <v/>
      </c>
      <c r="T2255" t="str">
        <f t="shared" si="1093"/>
        <v/>
      </c>
      <c r="U2255" t="str">
        <f t="shared" si="1094"/>
        <v/>
      </c>
      <c r="V2255" t="str">
        <f t="shared" si="1095"/>
        <v/>
      </c>
      <c r="W2255" t="str">
        <f>IF($A2255="Implicit","",COUNTIFS($C$8:C2255,C2255,$A$8:A2255,"Explicit"))</f>
        <v/>
      </c>
      <c r="X2255" t="str">
        <f t="shared" si="1096"/>
        <v/>
      </c>
      <c r="Y2255" t="str">
        <f t="shared" si="1097"/>
        <v/>
      </c>
      <c r="Z2255" t="str">
        <f t="shared" si="1098"/>
        <v/>
      </c>
      <c r="AA2255" t="str">
        <f t="shared" si="1099"/>
        <v/>
      </c>
      <c r="AB2255" t="str">
        <f t="shared" si="1100"/>
        <v/>
      </c>
      <c r="AC2255" t="str">
        <f t="shared" si="1101"/>
        <v/>
      </c>
      <c r="AD2255" t="str">
        <f t="shared" si="1102"/>
        <v/>
      </c>
      <c r="AE2255" t="str">
        <f t="shared" si="1103"/>
        <v/>
      </c>
      <c r="AF2255" t="str">
        <f t="shared" si="1104"/>
        <v/>
      </c>
      <c r="AG2255" t="str">
        <f t="shared" si="1105"/>
        <v>"Embedded.ULDSpecificPiece"</v>
      </c>
      <c r="AH2255" t="str">
        <f t="shared" si="1106"/>
        <v>"pieceGroupGrossWeight"</v>
      </c>
      <c r="AI2255" t="str">
        <f t="shared" si="1107"/>
        <v>"Embedded.Value"</v>
      </c>
      <c r="AJ2255" t="str">
        <f t="shared" si="1108"/>
        <v>""</v>
      </c>
      <c r="AK2255" t="str">
        <f t="shared" si="1109"/>
        <v>"hasOne"</v>
      </c>
      <c r="AL2255" t="str">
        <f t="shared" si="1110"/>
        <v>"Embedded.ULDSpecificPiece","pieceGroupGrossWeight","Embedded.Value","","hasOne"</v>
      </c>
      <c r="AN2255">
        <f>COUNTIF(View_conceptual!G:G,L2255)</f>
        <v>0</v>
      </c>
      <c r="AO2255">
        <f>COUNTIF(View_conceptual!H:H,L2255)+COUNTIF(View_conceptual!I:I,N2255)</f>
        <v>0</v>
      </c>
      <c r="AQ2255" t="str">
        <f t="shared" si="1111"/>
        <v/>
      </c>
      <c r="AR2255" t="str">
        <f t="shared" si="1112"/>
        <v/>
      </c>
      <c r="AT2255">
        <f>COUNTIF(View_full!G:G,L2255)</f>
        <v>1</v>
      </c>
      <c r="AU2255">
        <f>COUNTIF(View_full!H:H,L2255)+COUNTIF(View_full!I:I,N2255)</f>
        <v>1</v>
      </c>
      <c r="AV2255">
        <f>COUNTIFS(Property_Manual!$A$2:$A$1206,Raw!L2255,Property_Manual!$B$2:$B$1206,Raw!M2255,Property_Manual!$C$2:$C$1206,Raw!N2255,Property_Manual!$D$2:$D$1206,Raw!O2255,Property_Manual!$F$2:$F$1206,"x")</f>
        <v>0</v>
      </c>
      <c r="AW2255" t="str">
        <f t="shared" si="1113"/>
        <v/>
      </c>
      <c r="AX2255" t="str">
        <f t="shared" si="1114"/>
        <v/>
      </c>
      <c r="AY2255" t="str">
        <f t="shared" si="1115"/>
        <v/>
      </c>
    </row>
    <row r="2256" spans="1:51" x14ac:dyDescent="0.2">
      <c r="A2256" t="s">
        <v>1254</v>
      </c>
      <c r="B2256" t="s">
        <v>49</v>
      </c>
      <c r="C2256" t="s">
        <v>1170</v>
      </c>
      <c r="D2256" t="s">
        <v>946</v>
      </c>
      <c r="F2256" t="s">
        <v>12</v>
      </c>
      <c r="G2256">
        <v>1</v>
      </c>
      <c r="I2256" t="s">
        <v>1171</v>
      </c>
      <c r="J2256" t="s">
        <v>947</v>
      </c>
      <c r="L2256" t="str">
        <f t="shared" si="1085"/>
        <v>ULDSpecificPiece</v>
      </c>
      <c r="M2256" t="str">
        <f t="shared" si="1086"/>
        <v>pieceGroupCount</v>
      </c>
      <c r="N2256" t="str">
        <f t="shared" si="1087"/>
        <v>integer</v>
      </c>
      <c r="O2256" t="str">
        <f t="shared" si="1088"/>
        <v/>
      </c>
      <c r="P2256" t="str">
        <f t="shared" si="1089"/>
        <v/>
      </c>
      <c r="Q2256" t="str">
        <f t="shared" si="1090"/>
        <v>Object</v>
      </c>
      <c r="R2256" t="str">
        <f t="shared" si="1091"/>
        <v>"Embedded"</v>
      </c>
      <c r="S2256" t="str">
        <f t="shared" si="1092"/>
        <v>"ULDSpecificPiece"</v>
      </c>
      <c r="T2256" t="str">
        <f t="shared" si="1093"/>
        <v>"pieceGroupCount"</v>
      </c>
      <c r="U2256" t="str">
        <f t="shared" si="1094"/>
        <v>""</v>
      </c>
      <c r="V2256" t="str">
        <f t="shared" si="1095"/>
        <v>"integer"</v>
      </c>
      <c r="W2256">
        <f>IF($A2256="Implicit","",COUNTIFS($C$8:C2256,C2256,$A$8:A2256,"Explicit"))</f>
        <v>5</v>
      </c>
      <c r="X2256" t="str">
        <f t="shared" si="1096"/>
        <v>"ULDSpecificPiece details"</v>
      </c>
      <c r="Y2256" t="str">
        <f t="shared" si="1097"/>
        <v>"Number of pieces in the piece group"</v>
      </c>
      <c r="Z2256" t="str">
        <f t="shared" si="1098"/>
        <v>"false"</v>
      </c>
      <c r="AA2256" t="str">
        <f t="shared" si="1099"/>
        <v>"false"</v>
      </c>
      <c r="AB2256" t="str">
        <f t="shared" si="1100"/>
        <v>""</v>
      </c>
      <c r="AC2256" t="str">
        <f t="shared" si="1101"/>
        <v>"https://onerecord.iata.org/ns/cargo#ULDSpecificPiece"</v>
      </c>
      <c r="AD2256" t="str">
        <f t="shared" si="1102"/>
        <v>"https://onerecord.iata.org/ns/cargo#pieceGroupCount"</v>
      </c>
      <c r="AE2256" t="str">
        <f t="shared" si="1103"/>
        <v>"http://www.w3.org/2001/XMLSchema#integer"</v>
      </c>
      <c r="AF2256" t="str">
        <f t="shared" si="1104"/>
        <v>"Embedded","ULDSpecificPiece","pieceGroupCount","","integer",5,"ULDSpecificPiece details","Number of pieces in the piece group","false","false","","https://onerecord.iata.org/ns/cargo#ULDSpecificPiece","https://onerecord.iata.org/ns/cargo#pieceGroupCount","http://www.w3.org/2001/XMLSchema#integer"</v>
      </c>
      <c r="AG2256" t="str">
        <f t="shared" si="1105"/>
        <v>"Embedded.ULDSpecificPiece"</v>
      </c>
      <c r="AH2256" t="str">
        <f t="shared" si="1106"/>
        <v>"pieceGroupCount"</v>
      </c>
      <c r="AI2256" t="str">
        <f t="shared" si="1107"/>
        <v>".integer"</v>
      </c>
      <c r="AJ2256" t="str">
        <f t="shared" si="1108"/>
        <v>""</v>
      </c>
      <c r="AK2256" t="str">
        <f t="shared" si="1109"/>
        <v>"hasOne"</v>
      </c>
      <c r="AL2256" t="str">
        <f t="shared" si="1110"/>
        <v>"Embedded.ULDSpecificPiece","pieceGroupCount",".integer","","hasOne"</v>
      </c>
      <c r="AN2256">
        <f>COUNTIF(View_conceptual!G:G,L2256)</f>
        <v>0</v>
      </c>
      <c r="AO2256">
        <f>COUNTIF(View_conceptual!H:H,L2256)+COUNTIF(View_conceptual!I:I,N2256)</f>
        <v>0</v>
      </c>
      <c r="AQ2256" t="str">
        <f t="shared" si="1111"/>
        <v/>
      </c>
      <c r="AR2256" t="str">
        <f t="shared" si="1112"/>
        <v/>
      </c>
      <c r="AT2256">
        <f>COUNTIF(View_full!G:G,L2256)</f>
        <v>1</v>
      </c>
      <c r="AU2256">
        <f>COUNTIF(View_full!H:H,L2256)+COUNTIF(View_full!I:I,N2256)</f>
        <v>1</v>
      </c>
      <c r="AV2256">
        <f>COUNTIFS(Property_Manual!$A$2:$A$1206,Raw!L2256,Property_Manual!$B$2:$B$1206,Raw!M2256,Property_Manual!$C$2:$C$1206,Raw!N2256,Property_Manual!$D$2:$D$1206,Raw!O2256,Property_Manual!$F$2:$F$1206,"x")</f>
        <v>0</v>
      </c>
      <c r="AW2256" t="str">
        <f t="shared" si="1113"/>
        <v>"Embedded","ULDSpecificPiece","pieceGroupCount","","integer",5,"ULDSpecificPiece details","Number of pieces in the piece group","false","false","","https://onerecord.iata.org/ns/cargo#ULDSpecificPiece","https://onerecord.iata.org/ns/cargo#pieceGroupCount","http://www.w3.org/2001/XMLSchema#integer"</v>
      </c>
      <c r="AX2256" t="str">
        <f t="shared" si="1114"/>
        <v/>
      </c>
      <c r="AY2256" t="str">
        <f t="shared" si="1115"/>
        <v/>
      </c>
    </row>
    <row r="2257" spans="1:51" x14ac:dyDescent="0.2">
      <c r="A2257" t="s">
        <v>1254</v>
      </c>
      <c r="B2257" t="s">
        <v>49</v>
      </c>
      <c r="C2257" t="s">
        <v>1170</v>
      </c>
      <c r="D2257" t="s">
        <v>948</v>
      </c>
      <c r="F2257" t="s">
        <v>12</v>
      </c>
      <c r="G2257">
        <v>1</v>
      </c>
      <c r="I2257" t="s">
        <v>1171</v>
      </c>
      <c r="J2257" t="s">
        <v>949</v>
      </c>
      <c r="L2257" t="str">
        <f t="shared" si="1085"/>
        <v>ULDSpecificPiece</v>
      </c>
      <c r="M2257" t="str">
        <f t="shared" si="1086"/>
        <v>pieceGroupId</v>
      </c>
      <c r="N2257" t="str">
        <f t="shared" si="1087"/>
        <v>integer</v>
      </c>
      <c r="O2257" t="str">
        <f t="shared" si="1088"/>
        <v/>
      </c>
      <c r="P2257" t="str">
        <f t="shared" si="1089"/>
        <v/>
      </c>
      <c r="Q2257" t="str">
        <f t="shared" si="1090"/>
        <v>Object</v>
      </c>
      <c r="R2257" t="str">
        <f t="shared" si="1091"/>
        <v>"Embedded"</v>
      </c>
      <c r="S2257" t="str">
        <f t="shared" si="1092"/>
        <v>"ULDSpecificPiece"</v>
      </c>
      <c r="T2257" t="str">
        <f t="shared" si="1093"/>
        <v>"pieceGroupId"</v>
      </c>
      <c r="U2257" t="str">
        <f t="shared" si="1094"/>
        <v>""</v>
      </c>
      <c r="V2257" t="str">
        <f t="shared" si="1095"/>
        <v>"integer"</v>
      </c>
      <c r="W2257">
        <f>IF($A2257="Implicit","",COUNTIFS($C$8:C2257,C2257,$A$8:A2257,"Explicit"))</f>
        <v>6</v>
      </c>
      <c r="X2257" t="str">
        <f t="shared" si="1096"/>
        <v>"ULDSpecificPiece details"</v>
      </c>
      <c r="Y2257" t="str">
        <f t="shared" si="1097"/>
        <v>"Identifier of the piece group; increasing integers"</v>
      </c>
      <c r="Z2257" t="str">
        <f t="shared" si="1098"/>
        <v>"false"</v>
      </c>
      <c r="AA2257" t="str">
        <f t="shared" si="1099"/>
        <v>"false"</v>
      </c>
      <c r="AB2257" t="str">
        <f t="shared" si="1100"/>
        <v>""</v>
      </c>
      <c r="AC2257" t="str">
        <f t="shared" si="1101"/>
        <v>"https://onerecord.iata.org/ns/cargo#ULDSpecificPiece"</v>
      </c>
      <c r="AD2257" t="str">
        <f t="shared" si="1102"/>
        <v>"https://onerecord.iata.org/ns/cargo#pieceGroupId"</v>
      </c>
      <c r="AE2257" t="str">
        <f t="shared" si="1103"/>
        <v>"http://www.w3.org/2001/XMLSchema#integer"</v>
      </c>
      <c r="AF2257" t="str">
        <f t="shared" si="1104"/>
        <v>"Embedded","ULDSpecificPiece","pieceGroupId","","integer",6,"ULDSpecificPiece details","Identifier of the piece group; increasing integers","false","false","","https://onerecord.iata.org/ns/cargo#ULDSpecificPiece","https://onerecord.iata.org/ns/cargo#pieceGroupId","http://www.w3.org/2001/XMLSchema#integer"</v>
      </c>
      <c r="AG2257" t="str">
        <f t="shared" si="1105"/>
        <v>"Embedded.ULDSpecificPiece"</v>
      </c>
      <c r="AH2257" t="str">
        <f t="shared" si="1106"/>
        <v>"pieceGroupId"</v>
      </c>
      <c r="AI2257" t="str">
        <f t="shared" si="1107"/>
        <v>".integer"</v>
      </c>
      <c r="AJ2257" t="str">
        <f t="shared" si="1108"/>
        <v>""</v>
      </c>
      <c r="AK2257" t="str">
        <f t="shared" si="1109"/>
        <v>"hasOne"</v>
      </c>
      <c r="AL2257" t="str">
        <f t="shared" si="1110"/>
        <v>"Embedded.ULDSpecificPiece","pieceGroupId",".integer","","hasOne"</v>
      </c>
      <c r="AN2257">
        <f>COUNTIF(View_conceptual!G:G,L2257)</f>
        <v>0</v>
      </c>
      <c r="AO2257">
        <f>COUNTIF(View_conceptual!H:H,L2257)+COUNTIF(View_conceptual!I:I,N2257)</f>
        <v>0</v>
      </c>
      <c r="AQ2257" t="str">
        <f t="shared" si="1111"/>
        <v/>
      </c>
      <c r="AR2257" t="str">
        <f t="shared" si="1112"/>
        <v/>
      </c>
      <c r="AT2257">
        <f>COUNTIF(View_full!G:G,L2257)</f>
        <v>1</v>
      </c>
      <c r="AU2257">
        <f>COUNTIF(View_full!H:H,L2257)+COUNTIF(View_full!I:I,N2257)</f>
        <v>1</v>
      </c>
      <c r="AV2257">
        <f>COUNTIFS(Property_Manual!$A$2:$A$1206,Raw!L2257,Property_Manual!$B$2:$B$1206,Raw!M2257,Property_Manual!$C$2:$C$1206,Raw!N2257,Property_Manual!$D$2:$D$1206,Raw!O2257,Property_Manual!$F$2:$F$1206,"x")</f>
        <v>0</v>
      </c>
      <c r="AW2257" t="str">
        <f t="shared" si="1113"/>
        <v>"Embedded","ULDSpecificPiece","pieceGroupId","","integer",6,"ULDSpecificPiece details","Identifier of the piece group; increasing integers","false","false","","https://onerecord.iata.org/ns/cargo#ULDSpecificPiece","https://onerecord.iata.org/ns/cargo#pieceGroupId","http://www.w3.org/2001/XMLSchema#integer"</v>
      </c>
      <c r="AX2257" t="str">
        <f t="shared" si="1114"/>
        <v/>
      </c>
      <c r="AY2257" t="str">
        <f t="shared" si="1115"/>
        <v/>
      </c>
    </row>
    <row r="2258" spans="1:51" x14ac:dyDescent="0.2">
      <c r="A2258" t="s">
        <v>1254</v>
      </c>
      <c r="B2258" t="s">
        <v>49</v>
      </c>
      <c r="C2258" t="s">
        <v>1170</v>
      </c>
      <c r="D2258" t="s">
        <v>172</v>
      </c>
      <c r="F2258" t="s">
        <v>12</v>
      </c>
      <c r="G2258">
        <v>1</v>
      </c>
      <c r="I2258" t="s">
        <v>1171</v>
      </c>
      <c r="J2258" t="s">
        <v>173</v>
      </c>
      <c r="L2258" t="str">
        <f t="shared" si="1085"/>
        <v>ULDSpecificPiece</v>
      </c>
      <c r="M2258" t="str">
        <f t="shared" si="1086"/>
        <v>slac</v>
      </c>
      <c r="N2258" t="str">
        <f t="shared" si="1087"/>
        <v>integer</v>
      </c>
      <c r="O2258" t="str">
        <f t="shared" si="1088"/>
        <v/>
      </c>
      <c r="P2258" t="str">
        <f t="shared" si="1089"/>
        <v/>
      </c>
      <c r="Q2258" t="str">
        <f t="shared" si="1090"/>
        <v>Object</v>
      </c>
      <c r="R2258" t="str">
        <f t="shared" si="1091"/>
        <v>"Embedded"</v>
      </c>
      <c r="S2258" t="str">
        <f t="shared" si="1092"/>
        <v>"ULDSpecificPiece"</v>
      </c>
      <c r="T2258" t="str">
        <f t="shared" si="1093"/>
        <v>"slac"</v>
      </c>
      <c r="U2258" t="str">
        <f t="shared" si="1094"/>
        <v>""</v>
      </c>
      <c r="V2258" t="str">
        <f t="shared" si="1095"/>
        <v>"integer"</v>
      </c>
      <c r="W2258">
        <f>IF($A2258="Implicit","",COUNTIFS($C$8:C2258,C2258,$A$8:A2258,"Explicit"))</f>
        <v>7</v>
      </c>
      <c r="X2258" t="str">
        <f t="shared" si="1096"/>
        <v>"ULDSpecificPiece details"</v>
      </c>
      <c r="Y2258" t="str">
        <f t="shared" si="1097"/>
        <v>"Shipper's Load And Count  ( total contained piece count as provided by shipper)"</v>
      </c>
      <c r="Z2258" t="str">
        <f t="shared" si="1098"/>
        <v>"false"</v>
      </c>
      <c r="AA2258" t="str">
        <f t="shared" si="1099"/>
        <v>"false"</v>
      </c>
      <c r="AB2258" t="str">
        <f t="shared" si="1100"/>
        <v>""</v>
      </c>
      <c r="AC2258" t="str">
        <f t="shared" si="1101"/>
        <v>"https://onerecord.iata.org/ns/cargo#ULDSpecificPiece"</v>
      </c>
      <c r="AD2258" t="str">
        <f t="shared" si="1102"/>
        <v>"https://onerecord.iata.org/ns/cargo#slac"</v>
      </c>
      <c r="AE2258" t="str">
        <f t="shared" si="1103"/>
        <v>"http://www.w3.org/2001/XMLSchema#integer"</v>
      </c>
      <c r="AF2258" t="str">
        <f t="shared" si="1104"/>
        <v>"Embedded","ULDSpecificPiece","slac","","integer",7,"ULDSpecificPiece details","Shipper's Load And Count  ( total contained piece count as provided by shipper)","false","false","","https://onerecord.iata.org/ns/cargo#ULDSpecificPiece","https://onerecord.iata.org/ns/cargo#slac","http://www.w3.org/2001/XMLSchema#integer"</v>
      </c>
      <c r="AG2258" t="str">
        <f t="shared" si="1105"/>
        <v>"Embedded.ULDSpecificPiece"</v>
      </c>
      <c r="AH2258" t="str">
        <f t="shared" si="1106"/>
        <v>"slac"</v>
      </c>
      <c r="AI2258" t="str">
        <f t="shared" si="1107"/>
        <v>".integer"</v>
      </c>
      <c r="AJ2258" t="str">
        <f t="shared" si="1108"/>
        <v>""</v>
      </c>
      <c r="AK2258" t="str">
        <f t="shared" si="1109"/>
        <v>"hasOne"</v>
      </c>
      <c r="AL2258" t="str">
        <f t="shared" si="1110"/>
        <v>"Embedded.ULDSpecificPiece","slac",".integer","","hasOne"</v>
      </c>
      <c r="AN2258">
        <f>COUNTIF(View_conceptual!G:G,L2258)</f>
        <v>0</v>
      </c>
      <c r="AO2258">
        <f>COUNTIF(View_conceptual!H:H,L2258)+COUNTIF(View_conceptual!I:I,N2258)</f>
        <v>0</v>
      </c>
      <c r="AQ2258" t="str">
        <f t="shared" si="1111"/>
        <v/>
      </c>
      <c r="AR2258" t="str">
        <f t="shared" si="1112"/>
        <v/>
      </c>
      <c r="AT2258">
        <f>COUNTIF(View_full!G:G,L2258)</f>
        <v>1</v>
      </c>
      <c r="AU2258">
        <f>COUNTIF(View_full!H:H,L2258)+COUNTIF(View_full!I:I,N2258)</f>
        <v>1</v>
      </c>
      <c r="AV2258">
        <f>COUNTIFS(Property_Manual!$A$2:$A$1206,Raw!L2258,Property_Manual!$B$2:$B$1206,Raw!M2258,Property_Manual!$C$2:$C$1206,Raw!N2258,Property_Manual!$D$2:$D$1206,Raw!O2258,Property_Manual!$F$2:$F$1206,"x")</f>
        <v>0</v>
      </c>
      <c r="AW2258" t="str">
        <f t="shared" si="1113"/>
        <v>"Embedded","ULDSpecificPiece","slac","","integer",7,"ULDSpecificPiece details","Shipper's Load And Count  ( total contained piece count as provided by shipper)","false","false","","https://onerecord.iata.org/ns/cargo#ULDSpecificPiece","https://onerecord.iata.org/ns/cargo#slac","http://www.w3.org/2001/XMLSchema#integer"</v>
      </c>
      <c r="AX2258" t="str">
        <f t="shared" si="1114"/>
        <v/>
      </c>
      <c r="AY2258" t="str">
        <f t="shared" si="1115"/>
        <v/>
      </c>
    </row>
    <row r="2259" spans="1:51" x14ac:dyDescent="0.2">
      <c r="A2259" t="s">
        <v>1254</v>
      </c>
      <c r="B2259" t="s">
        <v>49</v>
      </c>
      <c r="C2259" t="s">
        <v>1170</v>
      </c>
      <c r="D2259" t="s">
        <v>1090</v>
      </c>
      <c r="F2259" t="s">
        <v>6</v>
      </c>
      <c r="G2259">
        <v>1</v>
      </c>
      <c r="I2259" t="s">
        <v>1171</v>
      </c>
      <c r="J2259" t="s">
        <v>1091</v>
      </c>
      <c r="L2259" t="str">
        <f t="shared" si="1085"/>
        <v>ULDSpecificPiece</v>
      </c>
      <c r="M2259" t="str">
        <f t="shared" si="1086"/>
        <v>uldSerialNumber</v>
      </c>
      <c r="N2259" t="str">
        <f t="shared" si="1087"/>
        <v>string</v>
      </c>
      <c r="O2259" t="str">
        <f t="shared" si="1088"/>
        <v/>
      </c>
      <c r="P2259" t="str">
        <f t="shared" si="1089"/>
        <v/>
      </c>
      <c r="Q2259" t="str">
        <f t="shared" si="1090"/>
        <v>Object</v>
      </c>
      <c r="R2259" t="str">
        <f t="shared" si="1091"/>
        <v>"Embedded"</v>
      </c>
      <c r="S2259" t="str">
        <f t="shared" si="1092"/>
        <v>"ULDSpecificPiece"</v>
      </c>
      <c r="T2259" t="str">
        <f t="shared" si="1093"/>
        <v>"uldSerialNumber"</v>
      </c>
      <c r="U2259" t="str">
        <f t="shared" si="1094"/>
        <v>""</v>
      </c>
      <c r="V2259" t="str">
        <f t="shared" si="1095"/>
        <v>"string"</v>
      </c>
      <c r="W2259">
        <f>IF($A2259="Implicit","",COUNTIFS($C$8:C2259,C2259,$A$8:A2259,"Explicit"))</f>
        <v>8</v>
      </c>
      <c r="X2259" t="str">
        <f t="shared" si="1096"/>
        <v>"ULDSpecificPiece details"</v>
      </c>
      <c r="Y2259" t="str">
        <f t="shared" si="1097"/>
        <v>"Serial number that allows to uniquely identify the ULD"</v>
      </c>
      <c r="Z2259" t="str">
        <f t="shared" si="1098"/>
        <v>"false"</v>
      </c>
      <c r="AA2259" t="str">
        <f t="shared" si="1099"/>
        <v>"false"</v>
      </c>
      <c r="AB2259" t="str">
        <f t="shared" si="1100"/>
        <v>""</v>
      </c>
      <c r="AC2259" t="str">
        <f t="shared" si="1101"/>
        <v>"https://onerecord.iata.org/ns/cargo#ULDSpecificPiece"</v>
      </c>
      <c r="AD2259" t="str">
        <f t="shared" si="1102"/>
        <v>"https://onerecord.iata.org/ns/cargo#uldSerialNumber"</v>
      </c>
      <c r="AE2259" t="str">
        <f t="shared" si="1103"/>
        <v>"http://www.w3.org/2001/XMLSchema#string"</v>
      </c>
      <c r="AF2259" t="str">
        <f t="shared" si="1104"/>
        <v>"Embedded","ULDSpecificPiece","uldSerialNumber","","string",8,"ULDSpecificPiece details","Serial number that allows to uniquely identify the ULD","false","false","","https://onerecord.iata.org/ns/cargo#ULDSpecificPiece","https://onerecord.iata.org/ns/cargo#uldSerialNumber","http://www.w3.org/2001/XMLSchema#string"</v>
      </c>
      <c r="AG2259" t="str">
        <f t="shared" si="1105"/>
        <v>"Embedded.ULDSpecificPiece"</v>
      </c>
      <c r="AH2259" t="str">
        <f t="shared" si="1106"/>
        <v>"uldSerialNumber"</v>
      </c>
      <c r="AI2259" t="str">
        <f t="shared" si="1107"/>
        <v>".string"</v>
      </c>
      <c r="AJ2259" t="str">
        <f t="shared" si="1108"/>
        <v>""</v>
      </c>
      <c r="AK2259" t="str">
        <f t="shared" si="1109"/>
        <v>"hasOne"</v>
      </c>
      <c r="AL2259" t="str">
        <f t="shared" si="1110"/>
        <v>"Embedded.ULDSpecificPiece","uldSerialNumber",".string","","hasOne"</v>
      </c>
      <c r="AN2259">
        <f>COUNTIF(View_conceptual!G:G,L2259)</f>
        <v>0</v>
      </c>
      <c r="AO2259">
        <f>COUNTIF(View_conceptual!H:H,L2259)+COUNTIF(View_conceptual!I:I,N2259)</f>
        <v>0</v>
      </c>
      <c r="AQ2259" t="str">
        <f t="shared" si="1111"/>
        <v/>
      </c>
      <c r="AR2259" t="str">
        <f t="shared" si="1112"/>
        <v/>
      </c>
      <c r="AT2259">
        <f>COUNTIF(View_full!G:G,L2259)</f>
        <v>1</v>
      </c>
      <c r="AU2259">
        <f>COUNTIF(View_full!H:H,L2259)+COUNTIF(View_full!I:I,N2259)</f>
        <v>1</v>
      </c>
      <c r="AV2259">
        <f>COUNTIFS(Property_Manual!$A$2:$A$1206,Raw!L2259,Property_Manual!$B$2:$B$1206,Raw!M2259,Property_Manual!$C$2:$C$1206,Raw!N2259,Property_Manual!$D$2:$D$1206,Raw!O2259,Property_Manual!$F$2:$F$1206,"x")</f>
        <v>0</v>
      </c>
      <c r="AW2259" t="str">
        <f t="shared" si="1113"/>
        <v>"Embedded","ULDSpecificPiece","uldSerialNumber","","string",8,"ULDSpecificPiece details","Serial number that allows to uniquely identify the ULD","false","false","","https://onerecord.iata.org/ns/cargo#ULDSpecificPiece","https://onerecord.iata.org/ns/cargo#uldSerialNumber","http://www.w3.org/2001/XMLSchema#string"</v>
      </c>
      <c r="AX2259" t="str">
        <f t="shared" si="1114"/>
        <v/>
      </c>
      <c r="AY2259" t="str">
        <f t="shared" si="1115"/>
        <v/>
      </c>
    </row>
    <row r="2260" spans="1:51" x14ac:dyDescent="0.2">
      <c r="A2260" t="s">
        <v>1254</v>
      </c>
      <c r="B2260" t="s">
        <v>1210</v>
      </c>
      <c r="C2260" t="s">
        <v>772</v>
      </c>
      <c r="D2260" t="s">
        <v>448</v>
      </c>
      <c r="E2260" t="s">
        <v>1198</v>
      </c>
      <c r="F2260" t="s">
        <v>449</v>
      </c>
      <c r="G2260">
        <v>1</v>
      </c>
      <c r="H2260" t="s">
        <v>823</v>
      </c>
      <c r="I2260" t="s">
        <v>773</v>
      </c>
      <c r="J2260" t="s">
        <v>450</v>
      </c>
      <c r="K2260" t="s">
        <v>1139</v>
      </c>
      <c r="L2260" t="str">
        <f t="shared" si="1085"/>
        <v>UnitComposition</v>
      </c>
      <c r="M2260" t="str">
        <f t="shared" si="1086"/>
        <v>loadingUnit</v>
      </c>
      <c r="N2260" t="str">
        <f t="shared" si="1087"/>
        <v>LoadingUnit</v>
      </c>
      <c r="O2260" t="str">
        <f t="shared" si="1088"/>
        <v>inUnitComposition</v>
      </c>
      <c r="P2260" t="str">
        <f t="shared" si="1089"/>
        <v>ULD</v>
      </c>
      <c r="Q2260" t="str">
        <f t="shared" si="1090"/>
        <v>Object</v>
      </c>
      <c r="R2260" t="str">
        <f t="shared" si="1091"/>
        <v>"Activity"</v>
      </c>
      <c r="S2260" t="str">
        <f t="shared" si="1092"/>
        <v>"UnitComposition"</v>
      </c>
      <c r="T2260" t="str">
        <f t="shared" si="1093"/>
        <v>"loadingUnit"</v>
      </c>
      <c r="U2260" t="str">
        <f t="shared" si="1094"/>
        <v>"Common"</v>
      </c>
      <c r="V2260" t="str">
        <f t="shared" si="1095"/>
        <v>"LoadingUnit"</v>
      </c>
      <c r="W2260">
        <f>IF($A2260="Implicit","",COUNTIFS($C$8:C2260,C2260,$A$8:A2260,"Explicit"))</f>
        <v>1</v>
      </c>
      <c r="X2260" t="str">
        <f t="shared" si="1096"/>
        <v>"Activity to describe composition and decomposition of LoadingUnits"</v>
      </c>
      <c r="Y2260" t="str">
        <f t="shared" si="1097"/>
        <v>"Reference to the LoadingUnit composed in the Unit Composition or referenced in Composing actions"</v>
      </c>
      <c r="Z2260" t="str">
        <f t="shared" si="1098"/>
        <v>"false"</v>
      </c>
      <c r="AA2260" t="str">
        <f t="shared" si="1099"/>
        <v>"false"</v>
      </c>
      <c r="AB2260" t="str">
        <f t="shared" si="1100"/>
        <v>"ULD"</v>
      </c>
      <c r="AC2260" t="str">
        <f t="shared" si="1101"/>
        <v>"https://onerecord.iata.org/ns/cargo#UnitComposition"</v>
      </c>
      <c r="AD2260" t="str">
        <f t="shared" si="1102"/>
        <v>"https://onerecord.iata.org/ns/cargo#loadingUnit"</v>
      </c>
      <c r="AE2260" t="str">
        <f t="shared" si="1103"/>
        <v>"https://onerecord.iata.org/ns/cargo#LoadingUnit"</v>
      </c>
      <c r="AF2260" t="str">
        <f t="shared" si="1104"/>
        <v>"Activity","UnitComposition","loadingUnit","Common","LoadingUnit",1,"Activity to describe composition and decomposition of LoadingUnits","Reference to the LoadingUnit composed in the Unit Composition or referenced in Composing actions","false","false","ULD","https://onerecord.iata.org/ns/cargo#UnitComposition","https://onerecord.iata.org/ns/cargo#loadingUnit","https://onerecord.iata.org/ns/cargo#LoadingUnit"</v>
      </c>
      <c r="AG2260" t="str">
        <f t="shared" si="1105"/>
        <v>"Activity.UnitComposition"</v>
      </c>
      <c r="AH2260" t="str">
        <f t="shared" si="1106"/>
        <v>"loadingUnit"</v>
      </c>
      <c r="AI2260" t="str">
        <f t="shared" si="1107"/>
        <v>"Common.LoadingUnit"</v>
      </c>
      <c r="AJ2260" t="str">
        <f t="shared" si="1108"/>
        <v>"inUnitComposition"</v>
      </c>
      <c r="AK2260" t="str">
        <f t="shared" si="1109"/>
        <v>"hasOne"</v>
      </c>
      <c r="AL2260" t="str">
        <f t="shared" si="1110"/>
        <v>"Activity.UnitComposition","loadingUnit","Common.LoadingUnit","inUnitComposition","hasOne"</v>
      </c>
      <c r="AN2260">
        <f>COUNTIF(View_conceptual!G:G,L2260)</f>
        <v>1</v>
      </c>
      <c r="AO2260">
        <f>COUNTIF(View_conceptual!H:H,L2260)+COUNTIF(View_conceptual!I:I,N2260)</f>
        <v>1</v>
      </c>
      <c r="AQ2260" t="str">
        <f t="shared" si="1111"/>
        <v>"Activity","UnitComposition","loadingUnit","Common","LoadingUnit",1,"Activity to describe composition and decomposition of LoadingUnits","Reference to the LoadingUnit composed in the Unit Composition or referenced in Composing actions","false","false","ULD","https://onerecord.iata.org/ns/cargo#UnitComposition","https://onerecord.iata.org/ns/cargo#loadingUnit","https://onerecord.iata.org/ns/cargo#LoadingUnit"</v>
      </c>
      <c r="AR2260" t="str">
        <f t="shared" si="1112"/>
        <v/>
      </c>
      <c r="AT2260">
        <f>COUNTIF(View_full!G:G,L2260)</f>
        <v>1</v>
      </c>
      <c r="AU2260">
        <f>COUNTIF(View_full!H:H,L2260)+COUNTIF(View_full!I:I,N2260)</f>
        <v>1</v>
      </c>
      <c r="AV2260">
        <f>COUNTIFS(Property_Manual!$A$2:$A$1206,Raw!L2260,Property_Manual!$B$2:$B$1206,Raw!M2260,Property_Manual!$C$2:$C$1206,Raw!N2260,Property_Manual!$D$2:$D$1206,Raw!O2260,Property_Manual!$F$2:$F$1206,"x")</f>
        <v>0</v>
      </c>
      <c r="AW2260" t="str">
        <f t="shared" si="1113"/>
        <v>"Activity","UnitComposition","loadingUnit","Common","LoadingUnit",1,"Activity to describe composition and decomposition of LoadingUnits","Reference to the LoadingUnit composed in the Unit Composition or referenced in Composing actions","false","false","ULD","https://onerecord.iata.org/ns/cargo#UnitComposition","https://onerecord.iata.org/ns/cargo#loadingUnit","https://onerecord.iata.org/ns/cargo#LoadingUnit"</v>
      </c>
      <c r="AX2260" t="str">
        <f t="shared" si="1114"/>
        <v/>
      </c>
      <c r="AY2260" t="str">
        <f t="shared" si="1115"/>
        <v/>
      </c>
    </row>
    <row r="2261" spans="1:51" x14ac:dyDescent="0.2">
      <c r="A2261" t="s">
        <v>1255</v>
      </c>
      <c r="B2261" t="s">
        <v>1210</v>
      </c>
      <c r="C2261" t="s">
        <v>772</v>
      </c>
      <c r="D2261" t="s">
        <v>448</v>
      </c>
      <c r="E2261" t="s">
        <v>1198</v>
      </c>
      <c r="F2261" t="s">
        <v>449</v>
      </c>
      <c r="G2261">
        <v>1</v>
      </c>
      <c r="H2261" t="s">
        <v>823</v>
      </c>
      <c r="I2261" t="s">
        <v>773</v>
      </c>
      <c r="J2261" t="s">
        <v>450</v>
      </c>
      <c r="K2261" t="s">
        <v>1139</v>
      </c>
      <c r="L2261" t="str">
        <f t="shared" si="1085"/>
        <v>UnitComposition</v>
      </c>
      <c r="M2261" t="str">
        <f t="shared" si="1086"/>
        <v>loadingUnit</v>
      </c>
      <c r="N2261" t="str">
        <f t="shared" si="1087"/>
        <v>LoadingUnit</v>
      </c>
      <c r="O2261" t="str">
        <f t="shared" si="1088"/>
        <v>inUnitComposition</v>
      </c>
      <c r="P2261" t="str">
        <f t="shared" si="1089"/>
        <v>ULD</v>
      </c>
      <c r="Q2261" t="str">
        <f t="shared" si="1090"/>
        <v>Object</v>
      </c>
      <c r="R2261" t="str">
        <f t="shared" si="1091"/>
        <v/>
      </c>
      <c r="S2261" t="str">
        <f t="shared" si="1092"/>
        <v/>
      </c>
      <c r="T2261" t="str">
        <f t="shared" si="1093"/>
        <v/>
      </c>
      <c r="U2261" t="str">
        <f t="shared" si="1094"/>
        <v/>
      </c>
      <c r="V2261" t="str">
        <f t="shared" si="1095"/>
        <v/>
      </c>
      <c r="W2261" t="str">
        <f>IF($A2261="Implicit","",COUNTIFS($C$8:C2261,C2261,$A$8:A2261,"Explicit"))</f>
        <v/>
      </c>
      <c r="X2261" t="str">
        <f t="shared" si="1096"/>
        <v/>
      </c>
      <c r="Y2261" t="str">
        <f t="shared" si="1097"/>
        <v/>
      </c>
      <c r="Z2261" t="str">
        <f t="shared" si="1098"/>
        <v/>
      </c>
      <c r="AA2261" t="str">
        <f t="shared" si="1099"/>
        <v/>
      </c>
      <c r="AB2261" t="str">
        <f t="shared" si="1100"/>
        <v/>
      </c>
      <c r="AC2261" t="str">
        <f t="shared" si="1101"/>
        <v/>
      </c>
      <c r="AD2261" t="str">
        <f t="shared" si="1102"/>
        <v/>
      </c>
      <c r="AE2261" t="str">
        <f t="shared" si="1103"/>
        <v/>
      </c>
      <c r="AF2261" t="str">
        <f t="shared" si="1104"/>
        <v/>
      </c>
      <c r="AG2261" t="str">
        <f t="shared" si="1105"/>
        <v>"Activity.UnitComposition"</v>
      </c>
      <c r="AH2261" t="str">
        <f t="shared" si="1106"/>
        <v>"loadingUnit"</v>
      </c>
      <c r="AI2261" t="str">
        <f t="shared" si="1107"/>
        <v>"Common.LoadingUnit"</v>
      </c>
      <c r="AJ2261" t="str">
        <f t="shared" si="1108"/>
        <v>"inUnitComposition"</v>
      </c>
      <c r="AK2261" t="str">
        <f t="shared" si="1109"/>
        <v>"hasOne"</v>
      </c>
      <c r="AL2261" t="str">
        <f t="shared" si="1110"/>
        <v>"Activity.UnitComposition","loadingUnit","Common.LoadingUnit","inUnitComposition","hasOne"</v>
      </c>
      <c r="AN2261">
        <f>COUNTIF(View_conceptual!G:G,L2261)</f>
        <v>1</v>
      </c>
      <c r="AO2261">
        <f>COUNTIF(View_conceptual!H:H,L2261)+COUNTIF(View_conceptual!I:I,N2261)</f>
        <v>1</v>
      </c>
      <c r="AQ2261" t="str">
        <f t="shared" si="1111"/>
        <v/>
      </c>
      <c r="AR2261" t="str">
        <f t="shared" si="1112"/>
        <v/>
      </c>
      <c r="AT2261">
        <f>COUNTIF(View_full!G:G,L2261)</f>
        <v>1</v>
      </c>
      <c r="AU2261">
        <f>COUNTIF(View_full!H:H,L2261)+COUNTIF(View_full!I:I,N2261)</f>
        <v>1</v>
      </c>
      <c r="AV2261">
        <f>COUNTIFS(Property_Manual!$A$2:$A$1206,Raw!L2261,Property_Manual!$B$2:$B$1206,Raw!M2261,Property_Manual!$C$2:$C$1206,Raw!N2261,Property_Manual!$D$2:$D$1206,Raw!O2261,Property_Manual!$F$2:$F$1206,"x")</f>
        <v>0</v>
      </c>
      <c r="AW2261" t="str">
        <f t="shared" si="1113"/>
        <v/>
      </c>
      <c r="AX2261" t="str">
        <f t="shared" si="1114"/>
        <v/>
      </c>
      <c r="AY2261" t="str">
        <f t="shared" si="1115"/>
        <v/>
      </c>
    </row>
    <row r="2262" spans="1:51" x14ac:dyDescent="0.2">
      <c r="A2262" t="s">
        <v>1255</v>
      </c>
      <c r="B2262" t="s">
        <v>1210</v>
      </c>
      <c r="C2262" t="s">
        <v>772</v>
      </c>
      <c r="D2262" t="s">
        <v>448</v>
      </c>
      <c r="E2262" t="s">
        <v>20</v>
      </c>
      <c r="F2262" t="s">
        <v>1139</v>
      </c>
      <c r="G2262">
        <v>1</v>
      </c>
      <c r="H2262" t="s">
        <v>823</v>
      </c>
      <c r="I2262" t="s">
        <v>773</v>
      </c>
      <c r="J2262" t="s">
        <v>450</v>
      </c>
      <c r="L2262" t="str">
        <f t="shared" si="1085"/>
        <v>UnitComposition</v>
      </c>
      <c r="M2262" t="str">
        <f t="shared" si="1086"/>
        <v>loadingUnit</v>
      </c>
      <c r="N2262" t="str">
        <f t="shared" si="1087"/>
        <v>ULD</v>
      </c>
      <c r="O2262" t="str">
        <f t="shared" si="1088"/>
        <v>inUnitComposition</v>
      </c>
      <c r="P2262" t="str">
        <f t="shared" si="1089"/>
        <v/>
      </c>
      <c r="Q2262" t="str">
        <f t="shared" si="1090"/>
        <v>Object</v>
      </c>
      <c r="R2262" t="str">
        <f t="shared" si="1091"/>
        <v/>
      </c>
      <c r="S2262" t="str">
        <f t="shared" si="1092"/>
        <v/>
      </c>
      <c r="T2262" t="str">
        <f t="shared" si="1093"/>
        <v/>
      </c>
      <c r="U2262" t="str">
        <f t="shared" si="1094"/>
        <v/>
      </c>
      <c r="V2262" t="str">
        <f t="shared" si="1095"/>
        <v/>
      </c>
      <c r="W2262" t="str">
        <f>IF($A2262="Implicit","",COUNTIFS($C$8:C2262,C2262,$A$8:A2262,"Explicit"))</f>
        <v/>
      </c>
      <c r="X2262" t="str">
        <f t="shared" si="1096"/>
        <v/>
      </c>
      <c r="Y2262" t="str">
        <f t="shared" si="1097"/>
        <v/>
      </c>
      <c r="Z2262" t="str">
        <f t="shared" si="1098"/>
        <v/>
      </c>
      <c r="AA2262" t="str">
        <f t="shared" si="1099"/>
        <v/>
      </c>
      <c r="AB2262" t="str">
        <f t="shared" si="1100"/>
        <v/>
      </c>
      <c r="AC2262" t="str">
        <f t="shared" si="1101"/>
        <v/>
      </c>
      <c r="AD2262" t="str">
        <f t="shared" si="1102"/>
        <v/>
      </c>
      <c r="AE2262" t="str">
        <f t="shared" si="1103"/>
        <v/>
      </c>
      <c r="AF2262" t="str">
        <f t="shared" si="1104"/>
        <v/>
      </c>
      <c r="AG2262" t="str">
        <f t="shared" si="1105"/>
        <v>"Activity.UnitComposition"</v>
      </c>
      <c r="AH2262" t="str">
        <f t="shared" si="1106"/>
        <v>"loadingUnit"</v>
      </c>
      <c r="AI2262" t="str">
        <f t="shared" si="1107"/>
        <v>"Core.ULD"</v>
      </c>
      <c r="AJ2262" t="str">
        <f t="shared" si="1108"/>
        <v>"inUnitComposition"</v>
      </c>
      <c r="AK2262" t="str">
        <f t="shared" si="1109"/>
        <v>"hasOne"</v>
      </c>
      <c r="AL2262" t="str">
        <f t="shared" si="1110"/>
        <v>"Activity.UnitComposition","loadingUnit","Core.ULD","inUnitComposition","hasOne"</v>
      </c>
      <c r="AN2262">
        <f>COUNTIF(View_conceptual!G:G,L2262)</f>
        <v>1</v>
      </c>
      <c r="AO2262">
        <f>COUNTIF(View_conceptual!H:H,L2262)+COUNTIF(View_conceptual!I:I,N2262)</f>
        <v>2</v>
      </c>
      <c r="AQ2262" t="str">
        <f t="shared" si="1111"/>
        <v/>
      </c>
      <c r="AR2262" t="str">
        <f t="shared" si="1112"/>
        <v>"Activity.UnitComposition","loadingUnit","Core.ULD","inUnitComposition","hasOne"</v>
      </c>
      <c r="AT2262">
        <f>COUNTIF(View_full!G:G,L2262)</f>
        <v>1</v>
      </c>
      <c r="AU2262">
        <f>COUNTIF(View_full!H:H,L2262)+COUNTIF(View_full!I:I,N2262)</f>
        <v>2</v>
      </c>
      <c r="AV2262">
        <f>COUNTIFS(Property_Manual!$A$2:$A$1206,Raw!L2262,Property_Manual!$B$2:$B$1206,Raw!M2262,Property_Manual!$C$2:$C$1206,Raw!N2262,Property_Manual!$D$2:$D$1206,Raw!O2262,Property_Manual!$F$2:$F$1206,"x")</f>
        <v>1</v>
      </c>
      <c r="AW2262" t="str">
        <f t="shared" si="1113"/>
        <v/>
      </c>
      <c r="AX2262" t="str">
        <f t="shared" si="1114"/>
        <v>"Activity.UnitComposition","loadingUnit","Core.ULD","inUnitComposition","hasOne"</v>
      </c>
      <c r="AY2262" t="str">
        <f t="shared" si="1115"/>
        <v>"Activity.UnitComposition","loadingUnit","Core.ULD","inUnitComposition","hasOne"</v>
      </c>
    </row>
    <row r="2263" spans="1:51" x14ac:dyDescent="0.2">
      <c r="A2263" t="s">
        <v>1254</v>
      </c>
      <c r="B2263" t="s">
        <v>1210</v>
      </c>
      <c r="C2263" t="s">
        <v>772</v>
      </c>
      <c r="D2263" t="s">
        <v>22</v>
      </c>
      <c r="E2263" t="s">
        <v>1209</v>
      </c>
      <c r="F2263" t="s">
        <v>23</v>
      </c>
      <c r="H2263" t="s">
        <v>426</v>
      </c>
      <c r="I2263" t="s">
        <v>773</v>
      </c>
      <c r="J2263" t="s">
        <v>25</v>
      </c>
      <c r="L2263" t="str">
        <f t="shared" si="1085"/>
        <v>UnitComposition</v>
      </c>
      <c r="M2263" t="str">
        <f t="shared" si="1086"/>
        <v>checkActions</v>
      </c>
      <c r="N2263" t="str">
        <f t="shared" si="1087"/>
        <v>Check</v>
      </c>
      <c r="O2263" t="str">
        <f t="shared" si="1088"/>
        <v>servedActivity</v>
      </c>
      <c r="P2263" t="str">
        <f t="shared" si="1089"/>
        <v/>
      </c>
      <c r="Q2263" t="str">
        <f t="shared" si="1090"/>
        <v>Object</v>
      </c>
      <c r="R2263" t="str">
        <f t="shared" si="1091"/>
        <v>"Activity"</v>
      </c>
      <c r="S2263" t="str">
        <f t="shared" si="1092"/>
        <v>"UnitComposition"</v>
      </c>
      <c r="T2263" t="str">
        <f t="shared" si="1093"/>
        <v>"checkActions"</v>
      </c>
      <c r="U2263" t="str">
        <f t="shared" si="1094"/>
        <v>"Action"</v>
      </c>
      <c r="V2263" t="str">
        <f t="shared" si="1095"/>
        <v>"Check"</v>
      </c>
      <c r="W2263">
        <f>IF($A2263="Implicit","",COUNTIFS($C$8:C2263,C2263,$A$8:A2263,"Explicit"))</f>
        <v>2</v>
      </c>
      <c r="X2263" t="str">
        <f t="shared" si="1096"/>
        <v>"Activity to describe composition and decomposition of LoadingUnits"</v>
      </c>
      <c r="Y2263" t="str">
        <f t="shared" si="1097"/>
        <v>"References to CheckActions performed for the Activity"</v>
      </c>
      <c r="Z2263" t="str">
        <f t="shared" si="1098"/>
        <v>"true"</v>
      </c>
      <c r="AA2263" t="str">
        <f t="shared" si="1099"/>
        <v>"false"</v>
      </c>
      <c r="AB2263" t="str">
        <f t="shared" si="1100"/>
        <v>""</v>
      </c>
      <c r="AC2263" t="str">
        <f t="shared" si="1101"/>
        <v>"https://onerecord.iata.org/ns/cargo#UnitComposition"</v>
      </c>
      <c r="AD2263" t="str">
        <f t="shared" si="1102"/>
        <v>"https://onerecord.iata.org/ns/cargo#checkActions"</v>
      </c>
      <c r="AE2263" t="str">
        <f t="shared" si="1103"/>
        <v>"https://onerecord.iata.org/ns/cargo#Check"</v>
      </c>
      <c r="AF2263" t="str">
        <f t="shared" si="1104"/>
        <v>"Activity","UnitComposition","checkActions","Action","Check",2,"Activity to describe composition and decomposition of LoadingUnits","References to CheckActions performed for the Activity","true","false","","https://onerecord.iata.org/ns/cargo#UnitComposition","https://onerecord.iata.org/ns/cargo#checkActions","https://onerecord.iata.org/ns/cargo#Check"</v>
      </c>
      <c r="AG2263" t="str">
        <f t="shared" si="1105"/>
        <v>"Activity.UnitComposition"</v>
      </c>
      <c r="AH2263" t="str">
        <f t="shared" si="1106"/>
        <v>"checkActions"</v>
      </c>
      <c r="AI2263" t="str">
        <f t="shared" si="1107"/>
        <v>"Action.Check"</v>
      </c>
      <c r="AJ2263" t="str">
        <f t="shared" si="1108"/>
        <v>"servedActivity"</v>
      </c>
      <c r="AK2263" t="str">
        <f t="shared" si="1109"/>
        <v>"hasMany"</v>
      </c>
      <c r="AL2263" t="str">
        <f t="shared" si="1110"/>
        <v>"Activity.UnitComposition","checkActions","Action.Check","servedActivity","hasMany"</v>
      </c>
      <c r="AN2263">
        <f>COUNTIF(View_conceptual!G:G,L2263)</f>
        <v>1</v>
      </c>
      <c r="AO2263">
        <f>COUNTIF(View_conceptual!H:H,L2263)+COUNTIF(View_conceptual!I:I,N2263)</f>
        <v>1</v>
      </c>
      <c r="AQ2263" t="str">
        <f t="shared" si="1111"/>
        <v>"Activity","UnitComposition","checkActions","Action","Check",2,"Activity to describe composition and decomposition of LoadingUnits","References to CheckActions performed for the Activity","true","false","","https://onerecord.iata.org/ns/cargo#UnitComposition","https://onerecord.iata.org/ns/cargo#checkActions","https://onerecord.iata.org/ns/cargo#Check"</v>
      </c>
      <c r="AR2263" t="str">
        <f t="shared" si="1112"/>
        <v/>
      </c>
      <c r="AT2263">
        <f>COUNTIF(View_full!G:G,L2263)</f>
        <v>1</v>
      </c>
      <c r="AU2263">
        <f>COUNTIF(View_full!H:H,L2263)+COUNTIF(View_full!I:I,N2263)</f>
        <v>1</v>
      </c>
      <c r="AV2263">
        <f>COUNTIFS(Property_Manual!$A$2:$A$1206,Raw!L2263,Property_Manual!$B$2:$B$1206,Raw!M2263,Property_Manual!$C$2:$C$1206,Raw!N2263,Property_Manual!$D$2:$D$1206,Raw!O2263,Property_Manual!$F$2:$F$1206,"x")</f>
        <v>0</v>
      </c>
      <c r="AW2263" t="str">
        <f t="shared" si="1113"/>
        <v>"Activity","UnitComposition","checkActions","Action","Check",2,"Activity to describe composition and decomposition of LoadingUnits","References to CheckActions performed for the Activity","true","false","","https://onerecord.iata.org/ns/cargo#UnitComposition","https://onerecord.iata.org/ns/cargo#checkActions","https://onerecord.iata.org/ns/cargo#Check"</v>
      </c>
      <c r="AX2263" t="str">
        <f t="shared" si="1114"/>
        <v/>
      </c>
      <c r="AY2263" t="str">
        <f t="shared" si="1115"/>
        <v/>
      </c>
    </row>
    <row r="2264" spans="1:51" x14ac:dyDescent="0.2">
      <c r="A2264" t="s">
        <v>1254</v>
      </c>
      <c r="B2264" t="s">
        <v>1210</v>
      </c>
      <c r="C2264" t="s">
        <v>772</v>
      </c>
      <c r="D2264" t="s">
        <v>32</v>
      </c>
      <c r="E2264" t="s">
        <v>3</v>
      </c>
      <c r="F2264" t="s">
        <v>33</v>
      </c>
      <c r="G2264">
        <v>1</v>
      </c>
      <c r="I2264" t="s">
        <v>773</v>
      </c>
      <c r="J2264" t="s">
        <v>34</v>
      </c>
      <c r="L2264" t="str">
        <f t="shared" si="1085"/>
        <v>UnitComposition</v>
      </c>
      <c r="M2264" t="str">
        <f t="shared" si="1086"/>
        <v>executionStatus</v>
      </c>
      <c r="N2264" t="str">
        <f t="shared" si="1087"/>
        <v>ExecutionStatus</v>
      </c>
      <c r="O2264" t="str">
        <f t="shared" si="1088"/>
        <v/>
      </c>
      <c r="P2264" t="str">
        <f t="shared" si="1089"/>
        <v/>
      </c>
      <c r="Q2264" t="str">
        <f t="shared" si="1090"/>
        <v>Object</v>
      </c>
      <c r="R2264" t="str">
        <f t="shared" si="1091"/>
        <v>"Activity"</v>
      </c>
      <c r="S2264" t="str">
        <f t="shared" si="1092"/>
        <v>"UnitComposition"</v>
      </c>
      <c r="T2264" t="str">
        <f t="shared" si="1093"/>
        <v>"executionStatus"</v>
      </c>
      <c r="U2264" t="str">
        <f t="shared" si="1094"/>
        <v>"Enum"</v>
      </c>
      <c r="V2264" t="str">
        <f t="shared" si="1095"/>
        <v>"ExecutionStatus"</v>
      </c>
      <c r="W2264">
        <f>IF($A2264="Implicit","",COUNTIFS($C$8:C2264,C2264,$A$8:A2264,"Explicit"))</f>
        <v>3</v>
      </c>
      <c r="X2264" t="str">
        <f t="shared" si="1096"/>
        <v>"Activity to describe composition and decomposition of LoadingUnits"</v>
      </c>
      <c r="Y2264" t="str">
        <f t="shared" si="1097"/>
        <v>"Enum stating the status of the Activity"</v>
      </c>
      <c r="Z2264" t="str">
        <f t="shared" si="1098"/>
        <v>"false"</v>
      </c>
      <c r="AA2264" t="str">
        <f t="shared" si="1099"/>
        <v>"true"</v>
      </c>
      <c r="AB2264" t="str">
        <f t="shared" si="1100"/>
        <v>""</v>
      </c>
      <c r="AC2264" t="str">
        <f t="shared" si="1101"/>
        <v>"https://onerecord.iata.org/ns/cargo#UnitComposition"</v>
      </c>
      <c r="AD2264" t="str">
        <f t="shared" si="1102"/>
        <v>"https://onerecord.iata.org/ns/cargo#executionStatus"</v>
      </c>
      <c r="AE2264" t="str">
        <f t="shared" si="1103"/>
        <v>"https://onerecord.iata.org/ns/cargo#ExecutionStatus"</v>
      </c>
      <c r="AF2264" t="str">
        <f t="shared" si="1104"/>
        <v>"Activity","UnitComposition","executionStatus","Enum","ExecutionStatus",3,"Activity to describe composition and decomposition of LoadingUnits","Enum stating the status of the Activity","false","true","","https://onerecord.iata.org/ns/cargo#UnitComposition","https://onerecord.iata.org/ns/cargo#executionStatus","https://onerecord.iata.org/ns/cargo#ExecutionStatus"</v>
      </c>
      <c r="AG2264" t="str">
        <f t="shared" si="1105"/>
        <v>"Activity.UnitComposition"</v>
      </c>
      <c r="AH2264" t="str">
        <f t="shared" si="1106"/>
        <v>"executionStatus"</v>
      </c>
      <c r="AI2264" t="str">
        <f t="shared" si="1107"/>
        <v>"Enum.ExecutionStatus"</v>
      </c>
      <c r="AJ2264" t="str">
        <f t="shared" si="1108"/>
        <v>""</v>
      </c>
      <c r="AK2264" t="str">
        <f t="shared" si="1109"/>
        <v>"hasOne"</v>
      </c>
      <c r="AL2264" t="str">
        <f t="shared" si="1110"/>
        <v>"Activity.UnitComposition","executionStatus","Enum.ExecutionStatus","","hasOne"</v>
      </c>
      <c r="AN2264">
        <f>COUNTIF(View_conceptual!G:G,L2264)</f>
        <v>1</v>
      </c>
      <c r="AO2264">
        <f>COUNTIF(View_conceptual!H:H,L2264)+COUNTIF(View_conceptual!I:I,N2264)</f>
        <v>1</v>
      </c>
      <c r="AQ2264" t="str">
        <f t="shared" si="1111"/>
        <v>"Activity","UnitComposition","executionStatus","Enum","ExecutionStatus",3,"Activity to describe composition and decomposition of LoadingUnits","Enum stating the status of the Activity","false","true","","https://onerecord.iata.org/ns/cargo#UnitComposition","https://onerecord.iata.org/ns/cargo#executionStatus","https://onerecord.iata.org/ns/cargo#ExecutionStatus"</v>
      </c>
      <c r="AR2264" t="str">
        <f t="shared" si="1112"/>
        <v/>
      </c>
      <c r="AT2264">
        <f>COUNTIF(View_full!G:G,L2264)</f>
        <v>1</v>
      </c>
      <c r="AU2264">
        <f>COUNTIF(View_full!H:H,L2264)+COUNTIF(View_full!I:I,N2264)</f>
        <v>1</v>
      </c>
      <c r="AV2264">
        <f>COUNTIFS(Property_Manual!$A$2:$A$1206,Raw!L2264,Property_Manual!$B$2:$B$1206,Raw!M2264,Property_Manual!$C$2:$C$1206,Raw!N2264,Property_Manual!$D$2:$D$1206,Raw!O2264,Property_Manual!$F$2:$F$1206,"x")</f>
        <v>0</v>
      </c>
      <c r="AW2264" t="str">
        <f t="shared" si="1113"/>
        <v>"Activity","UnitComposition","executionStatus","Enum","ExecutionStatus",3,"Activity to describe composition and decomposition of LoadingUnits","Enum stating the status of the Activity","false","true","","https://onerecord.iata.org/ns/cargo#UnitComposition","https://onerecord.iata.org/ns/cargo#executionStatus","https://onerecord.iata.org/ns/cargo#ExecutionStatus"</v>
      </c>
      <c r="AX2264" t="str">
        <f t="shared" si="1114"/>
        <v/>
      </c>
      <c r="AY2264" t="str">
        <f t="shared" si="1115"/>
        <v/>
      </c>
    </row>
    <row r="2265" spans="1:51" x14ac:dyDescent="0.2">
      <c r="A2265" t="s">
        <v>1254</v>
      </c>
      <c r="B2265" t="s">
        <v>1210</v>
      </c>
      <c r="C2265" t="s">
        <v>772</v>
      </c>
      <c r="D2265" t="s">
        <v>38</v>
      </c>
      <c r="E2265" t="s">
        <v>1209</v>
      </c>
      <c r="F2265" t="s">
        <v>23</v>
      </c>
      <c r="H2265" t="s">
        <v>415</v>
      </c>
      <c r="I2265" t="s">
        <v>773</v>
      </c>
      <c r="J2265" t="s">
        <v>39</v>
      </c>
      <c r="L2265" t="str">
        <f t="shared" si="1085"/>
        <v>UnitComposition</v>
      </c>
      <c r="M2265" t="str">
        <f t="shared" si="1086"/>
        <v>checks</v>
      </c>
      <c r="N2265" t="str">
        <f t="shared" si="1087"/>
        <v>Check</v>
      </c>
      <c r="O2265" t="str">
        <f t="shared" si="1088"/>
        <v>checkedObject</v>
      </c>
      <c r="P2265" t="str">
        <f t="shared" si="1089"/>
        <v/>
      </c>
      <c r="Q2265" t="str">
        <f t="shared" si="1090"/>
        <v>Object</v>
      </c>
      <c r="R2265" t="str">
        <f t="shared" si="1091"/>
        <v>"Activity"</v>
      </c>
      <c r="S2265" t="str">
        <f t="shared" si="1092"/>
        <v>"UnitComposition"</v>
      </c>
      <c r="T2265" t="str">
        <f t="shared" si="1093"/>
        <v>"checks"</v>
      </c>
      <c r="U2265" t="str">
        <f t="shared" si="1094"/>
        <v>"Action"</v>
      </c>
      <c r="V2265" t="str">
        <f t="shared" si="1095"/>
        <v>"Check"</v>
      </c>
      <c r="W2265">
        <f>IF($A2265="Implicit","",COUNTIFS($C$8:C2265,C2265,$A$8:A2265,"Explicit"))</f>
        <v>4</v>
      </c>
      <c r="X2265" t="str">
        <f t="shared" si="1096"/>
        <v>"Activity to describe composition and decomposition of LoadingUnits"</v>
      </c>
      <c r="Y2265" t="str">
        <f t="shared" si="1097"/>
        <v>"References to the CheckActions performed on the object"</v>
      </c>
      <c r="Z2265" t="str">
        <f t="shared" si="1098"/>
        <v>"true"</v>
      </c>
      <c r="AA2265" t="str">
        <f t="shared" si="1099"/>
        <v>"false"</v>
      </c>
      <c r="AB2265" t="str">
        <f t="shared" si="1100"/>
        <v>""</v>
      </c>
      <c r="AC2265" t="str">
        <f t="shared" si="1101"/>
        <v>"https://onerecord.iata.org/ns/cargo#UnitComposition"</v>
      </c>
      <c r="AD2265" t="str">
        <f t="shared" si="1102"/>
        <v>"https://onerecord.iata.org/ns/cargo#checks"</v>
      </c>
      <c r="AE2265" t="str">
        <f t="shared" si="1103"/>
        <v>"https://onerecord.iata.org/ns/cargo#Check"</v>
      </c>
      <c r="AF2265" t="str">
        <f t="shared" si="1104"/>
        <v>"Activity","UnitComposition","checks","Action","Check",4,"Activity to describe composition and decomposition of LoadingUnits","References to the CheckActions performed on the object","true","false","","https://onerecord.iata.org/ns/cargo#UnitComposition","https://onerecord.iata.org/ns/cargo#checks","https://onerecord.iata.org/ns/cargo#Check"</v>
      </c>
      <c r="AG2265" t="str">
        <f t="shared" si="1105"/>
        <v>"Activity.UnitComposition"</v>
      </c>
      <c r="AH2265" t="str">
        <f t="shared" si="1106"/>
        <v>"checks"</v>
      </c>
      <c r="AI2265" t="str">
        <f t="shared" si="1107"/>
        <v>"Action.Check"</v>
      </c>
      <c r="AJ2265" t="str">
        <f t="shared" si="1108"/>
        <v>"checkedObject"</v>
      </c>
      <c r="AK2265" t="str">
        <f t="shared" si="1109"/>
        <v>"hasMany"</v>
      </c>
      <c r="AL2265" t="str">
        <f t="shared" si="1110"/>
        <v>"Activity.UnitComposition","checks","Action.Check","checkedObject","hasMany"</v>
      </c>
      <c r="AN2265">
        <f>COUNTIF(View_conceptual!G:G,L2265)</f>
        <v>1</v>
      </c>
      <c r="AO2265">
        <f>COUNTIF(View_conceptual!H:H,L2265)+COUNTIF(View_conceptual!I:I,N2265)</f>
        <v>1</v>
      </c>
      <c r="AQ2265" t="str">
        <f t="shared" si="1111"/>
        <v>"Activity","UnitComposition","checks","Action","Check",4,"Activity to describe composition and decomposition of LoadingUnits","References to the CheckActions performed on the object","true","false","","https://onerecord.iata.org/ns/cargo#UnitComposition","https://onerecord.iata.org/ns/cargo#checks","https://onerecord.iata.org/ns/cargo#Check"</v>
      </c>
      <c r="AR2265" t="str">
        <f t="shared" si="1112"/>
        <v/>
      </c>
      <c r="AT2265">
        <f>COUNTIF(View_full!G:G,L2265)</f>
        <v>1</v>
      </c>
      <c r="AU2265">
        <f>COUNTIF(View_full!H:H,L2265)+COUNTIF(View_full!I:I,N2265)</f>
        <v>1</v>
      </c>
      <c r="AV2265">
        <f>COUNTIFS(Property_Manual!$A$2:$A$1206,Raw!L2265,Property_Manual!$B$2:$B$1206,Raw!M2265,Property_Manual!$C$2:$C$1206,Raw!N2265,Property_Manual!$D$2:$D$1206,Raw!O2265,Property_Manual!$F$2:$F$1206,"x")</f>
        <v>0</v>
      </c>
      <c r="AW2265" t="str">
        <f t="shared" si="1113"/>
        <v>"Activity","UnitComposition","checks","Action","Check",4,"Activity to describe composition and decomposition of LoadingUnits","References to the CheckActions performed on the object","true","false","","https://onerecord.iata.org/ns/cargo#UnitComposition","https://onerecord.iata.org/ns/cargo#checks","https://onerecord.iata.org/ns/cargo#Check"</v>
      </c>
      <c r="AX2265" t="str">
        <f t="shared" si="1114"/>
        <v/>
      </c>
      <c r="AY2265" t="str">
        <f t="shared" si="1115"/>
        <v/>
      </c>
    </row>
    <row r="2266" spans="1:51" x14ac:dyDescent="0.2">
      <c r="A2266" t="s">
        <v>1254</v>
      </c>
      <c r="B2266" t="s">
        <v>1210</v>
      </c>
      <c r="C2266" t="s">
        <v>772</v>
      </c>
      <c r="D2266" t="s">
        <v>43</v>
      </c>
      <c r="E2266" t="s">
        <v>1198</v>
      </c>
      <c r="F2266" t="s">
        <v>44</v>
      </c>
      <c r="H2266" t="s">
        <v>654</v>
      </c>
      <c r="I2266" t="s">
        <v>773</v>
      </c>
      <c r="J2266" t="s">
        <v>45</v>
      </c>
      <c r="L2266" t="str">
        <f t="shared" si="1085"/>
        <v>UnitComposition</v>
      </c>
      <c r="M2266" t="str">
        <f t="shared" si="1086"/>
        <v>externalReferences</v>
      </c>
      <c r="N2266" t="str">
        <f t="shared" si="1087"/>
        <v>ExternalReference</v>
      </c>
      <c r="O2266" t="str">
        <f t="shared" si="1088"/>
        <v>referenceForObjects</v>
      </c>
      <c r="P2266" t="str">
        <f t="shared" si="1089"/>
        <v/>
      </c>
      <c r="Q2266" t="str">
        <f t="shared" si="1090"/>
        <v>Object</v>
      </c>
      <c r="R2266" t="str">
        <f t="shared" si="1091"/>
        <v>"Activity"</v>
      </c>
      <c r="S2266" t="str">
        <f t="shared" si="1092"/>
        <v>"UnitComposition"</v>
      </c>
      <c r="T2266" t="str">
        <f t="shared" si="1093"/>
        <v>"externalReferences"</v>
      </c>
      <c r="U2266" t="str">
        <f t="shared" si="1094"/>
        <v>"Common"</v>
      </c>
      <c r="V2266" t="str">
        <f t="shared" si="1095"/>
        <v>"ExternalReference"</v>
      </c>
      <c r="W2266">
        <f>IF($A2266="Implicit","",COUNTIFS($C$8:C2266,C2266,$A$8:A2266,"Explicit"))</f>
        <v>5</v>
      </c>
      <c r="X2266" t="str">
        <f t="shared" si="1096"/>
        <v>"Activity to describe composition and decomposition of LoadingUnits"</v>
      </c>
      <c r="Y2266" t="str">
        <f t="shared" si="1097"/>
        <v>"References to all associated ExternalReferences"</v>
      </c>
      <c r="Z2266" t="str">
        <f t="shared" si="1098"/>
        <v>"true"</v>
      </c>
      <c r="AA2266" t="str">
        <f t="shared" si="1099"/>
        <v>"false"</v>
      </c>
      <c r="AB2266" t="str">
        <f t="shared" si="1100"/>
        <v>""</v>
      </c>
      <c r="AC2266" t="str">
        <f t="shared" si="1101"/>
        <v>"https://onerecord.iata.org/ns/cargo#UnitComposition"</v>
      </c>
      <c r="AD2266" t="str">
        <f t="shared" si="1102"/>
        <v>"https://onerecord.iata.org/ns/cargo#externalReferences"</v>
      </c>
      <c r="AE2266" t="str">
        <f t="shared" si="1103"/>
        <v>"https://onerecord.iata.org/ns/cargo#ExternalReference"</v>
      </c>
      <c r="AF2266" t="str">
        <f t="shared" si="1104"/>
        <v>"Activity","UnitComposition","externalReferences","Common","ExternalReference",5,"Activity to describe composition and decomposition of LoadingUnits","References to all associated ExternalReferences","true","false","","https://onerecord.iata.org/ns/cargo#UnitComposition","https://onerecord.iata.org/ns/cargo#externalReferences","https://onerecord.iata.org/ns/cargo#ExternalReference"</v>
      </c>
      <c r="AG2266" t="str">
        <f t="shared" si="1105"/>
        <v>"Activity.UnitComposition"</v>
      </c>
      <c r="AH2266" t="str">
        <f t="shared" si="1106"/>
        <v>"externalReferences"</v>
      </c>
      <c r="AI2266" t="str">
        <f t="shared" si="1107"/>
        <v>"Common.ExternalReference"</v>
      </c>
      <c r="AJ2266" t="str">
        <f t="shared" si="1108"/>
        <v>"referenceForObjects"</v>
      </c>
      <c r="AK2266" t="str">
        <f t="shared" si="1109"/>
        <v>"hasMany"</v>
      </c>
      <c r="AL2266" t="str">
        <f t="shared" si="1110"/>
        <v>"Activity.UnitComposition","externalReferences","Common.ExternalReference","referenceForObjects","hasMany"</v>
      </c>
      <c r="AN2266">
        <f>COUNTIF(View_conceptual!G:G,L2266)</f>
        <v>1</v>
      </c>
      <c r="AO2266">
        <f>COUNTIF(View_conceptual!H:H,L2266)+COUNTIF(View_conceptual!I:I,N2266)</f>
        <v>1</v>
      </c>
      <c r="AQ2266" t="str">
        <f t="shared" si="1111"/>
        <v>"Activity","UnitComposition","externalReferences","Common","ExternalReference",5,"Activity to describe composition and decomposition of LoadingUnits","References to all associated ExternalReferences","true","false","","https://onerecord.iata.org/ns/cargo#UnitComposition","https://onerecord.iata.org/ns/cargo#externalReferences","https://onerecord.iata.org/ns/cargo#ExternalReference"</v>
      </c>
      <c r="AR2266" t="str">
        <f t="shared" si="1112"/>
        <v/>
      </c>
      <c r="AT2266">
        <f>COUNTIF(View_full!G:G,L2266)</f>
        <v>1</v>
      </c>
      <c r="AU2266">
        <f>COUNTIF(View_full!H:H,L2266)+COUNTIF(View_full!I:I,N2266)</f>
        <v>1</v>
      </c>
      <c r="AV2266">
        <f>COUNTIFS(Property_Manual!$A$2:$A$1206,Raw!L2266,Property_Manual!$B$2:$B$1206,Raw!M2266,Property_Manual!$C$2:$C$1206,Raw!N2266,Property_Manual!$D$2:$D$1206,Raw!O2266,Property_Manual!$F$2:$F$1206,"x")</f>
        <v>0</v>
      </c>
      <c r="AW2266" t="str">
        <f t="shared" si="1113"/>
        <v>"Activity","UnitComposition","externalReferences","Common","ExternalReference",5,"Activity to describe composition and decomposition of LoadingUnits","References to all associated ExternalReferences","true","false","","https://onerecord.iata.org/ns/cargo#UnitComposition","https://onerecord.iata.org/ns/cargo#externalReferences","https://onerecord.iata.org/ns/cargo#ExternalReference"</v>
      </c>
      <c r="AX2266" t="str">
        <f t="shared" si="1114"/>
        <v/>
      </c>
      <c r="AY2266" t="str">
        <f t="shared" si="1115"/>
        <v/>
      </c>
    </row>
    <row r="2267" spans="1:51" x14ac:dyDescent="0.2">
      <c r="A2267" t="s">
        <v>1254</v>
      </c>
      <c r="B2267" t="s">
        <v>1210</v>
      </c>
      <c r="C2267" t="s">
        <v>772</v>
      </c>
      <c r="D2267" t="s">
        <v>774</v>
      </c>
      <c r="E2267" t="s">
        <v>1209</v>
      </c>
      <c r="F2267" t="s">
        <v>439</v>
      </c>
      <c r="H2267" t="s">
        <v>426</v>
      </c>
      <c r="I2267" t="s">
        <v>773</v>
      </c>
      <c r="J2267" t="s">
        <v>775</v>
      </c>
      <c r="L2267" t="str">
        <f t="shared" si="1085"/>
        <v>UnitComposition</v>
      </c>
      <c r="M2267" t="str">
        <f t="shared" si="1086"/>
        <v>compositionActions</v>
      </c>
      <c r="N2267" t="str">
        <f t="shared" si="1087"/>
        <v>Composing</v>
      </c>
      <c r="O2267" t="str">
        <f t="shared" si="1088"/>
        <v>servedActivity</v>
      </c>
      <c r="P2267" t="str">
        <f t="shared" si="1089"/>
        <v/>
      </c>
      <c r="Q2267" t="str">
        <f t="shared" si="1090"/>
        <v>Object</v>
      </c>
      <c r="R2267" t="str">
        <f t="shared" si="1091"/>
        <v>"Activity"</v>
      </c>
      <c r="S2267" t="str">
        <f t="shared" si="1092"/>
        <v>"UnitComposition"</v>
      </c>
      <c r="T2267" t="str">
        <f t="shared" si="1093"/>
        <v>"compositionActions"</v>
      </c>
      <c r="U2267" t="str">
        <f t="shared" si="1094"/>
        <v>"Action"</v>
      </c>
      <c r="V2267" t="str">
        <f t="shared" si="1095"/>
        <v>"Composing"</v>
      </c>
      <c r="W2267">
        <f>IF($A2267="Implicit","",COUNTIFS($C$8:C2267,C2267,$A$8:A2267,"Explicit"))</f>
        <v>6</v>
      </c>
      <c r="X2267" t="str">
        <f t="shared" si="1096"/>
        <v>"Activity to describe composition and decomposition of LoadingUnits"</v>
      </c>
      <c r="Y2267" t="str">
        <f t="shared" si="1097"/>
        <v>"References to all CompositionActions performed for the UnitComposition"</v>
      </c>
      <c r="Z2267" t="str">
        <f t="shared" si="1098"/>
        <v>"true"</v>
      </c>
      <c r="AA2267" t="str">
        <f t="shared" si="1099"/>
        <v>"false"</v>
      </c>
      <c r="AB2267" t="str">
        <f t="shared" si="1100"/>
        <v>""</v>
      </c>
      <c r="AC2267" t="str">
        <f t="shared" si="1101"/>
        <v>"https://onerecord.iata.org/ns/cargo#UnitComposition"</v>
      </c>
      <c r="AD2267" t="str">
        <f t="shared" si="1102"/>
        <v>"https://onerecord.iata.org/ns/cargo#compositionActions"</v>
      </c>
      <c r="AE2267" t="str">
        <f t="shared" si="1103"/>
        <v>"https://onerecord.iata.org/ns/cargo#Composing"</v>
      </c>
      <c r="AF2267" t="str">
        <f t="shared" si="1104"/>
        <v>"Activity","UnitComposition","compositionActions","Action","Composing",6,"Activity to describe composition and decomposition of LoadingUnits","References to all CompositionActions performed for the UnitComposition","true","false","","https://onerecord.iata.org/ns/cargo#UnitComposition","https://onerecord.iata.org/ns/cargo#compositionActions","https://onerecord.iata.org/ns/cargo#Composing"</v>
      </c>
      <c r="AG2267" t="str">
        <f t="shared" si="1105"/>
        <v>"Activity.UnitComposition"</v>
      </c>
      <c r="AH2267" t="str">
        <f t="shared" si="1106"/>
        <v>"compositionActions"</v>
      </c>
      <c r="AI2267" t="str">
        <f t="shared" si="1107"/>
        <v>"Action.Composing"</v>
      </c>
      <c r="AJ2267" t="str">
        <f t="shared" si="1108"/>
        <v>"servedActivity"</v>
      </c>
      <c r="AK2267" t="str">
        <f t="shared" si="1109"/>
        <v>"hasMany"</v>
      </c>
      <c r="AL2267" t="str">
        <f t="shared" si="1110"/>
        <v>"Activity.UnitComposition","compositionActions","Action.Composing","servedActivity","hasMany"</v>
      </c>
      <c r="AN2267">
        <f>COUNTIF(View_conceptual!G:G,L2267)</f>
        <v>1</v>
      </c>
      <c r="AO2267">
        <f>COUNTIF(View_conceptual!H:H,L2267)+COUNTIF(View_conceptual!I:I,N2267)</f>
        <v>2</v>
      </c>
      <c r="AQ2267" t="str">
        <f t="shared" si="1111"/>
        <v>"Activity","UnitComposition","compositionActions","Action","Composing",6,"Activity to describe composition and decomposition of LoadingUnits","References to all CompositionActions performed for the UnitComposition","true","false","","https://onerecord.iata.org/ns/cargo#UnitComposition","https://onerecord.iata.org/ns/cargo#compositionActions","https://onerecord.iata.org/ns/cargo#Composing"</v>
      </c>
      <c r="AR2267" t="str">
        <f t="shared" si="1112"/>
        <v>"Activity.UnitComposition","compositionActions","Action.Composing","servedActivity","hasMany"</v>
      </c>
      <c r="AT2267">
        <f>COUNTIF(View_full!G:G,L2267)</f>
        <v>1</v>
      </c>
      <c r="AU2267">
        <f>COUNTIF(View_full!H:H,L2267)+COUNTIF(View_full!I:I,N2267)</f>
        <v>2</v>
      </c>
      <c r="AV2267">
        <f>COUNTIFS(Property_Manual!$A$2:$A$1206,Raw!L2267,Property_Manual!$B$2:$B$1206,Raw!M2267,Property_Manual!$C$2:$C$1206,Raw!N2267,Property_Manual!$D$2:$D$1206,Raw!O2267,Property_Manual!$F$2:$F$1206,"x")</f>
        <v>1</v>
      </c>
      <c r="AW2267" t="str">
        <f t="shared" si="1113"/>
        <v>"Activity","UnitComposition","compositionActions","Action","Composing",6,"Activity to describe composition and decomposition of LoadingUnits","References to all CompositionActions performed for the UnitComposition","true","false","","https://onerecord.iata.org/ns/cargo#UnitComposition","https://onerecord.iata.org/ns/cargo#compositionActions","https://onerecord.iata.org/ns/cargo#Composing"</v>
      </c>
      <c r="AX2267" t="str">
        <f t="shared" si="1114"/>
        <v>"Activity.UnitComposition","compositionActions","Action.Composing","servedActivity","hasMany"</v>
      </c>
      <c r="AY2267" t="str">
        <f t="shared" si="1115"/>
        <v>"Activity.UnitComposition","compositionActions","Action.Composing","servedActivity","hasMany"</v>
      </c>
    </row>
    <row r="2268" spans="1:51" x14ac:dyDescent="0.2">
      <c r="A2268" t="s">
        <v>1255</v>
      </c>
      <c r="B2268" t="s">
        <v>1210</v>
      </c>
      <c r="C2268" t="s">
        <v>772</v>
      </c>
      <c r="D2268" t="s">
        <v>22</v>
      </c>
      <c r="E2268" t="s">
        <v>1209</v>
      </c>
      <c r="F2268" t="s">
        <v>23</v>
      </c>
      <c r="H2268" t="s">
        <v>426</v>
      </c>
      <c r="I2268" t="s">
        <v>773</v>
      </c>
      <c r="J2268" t="s">
        <v>25</v>
      </c>
      <c r="L2268" t="str">
        <f t="shared" si="1085"/>
        <v>UnitComposition</v>
      </c>
      <c r="M2268" t="str">
        <f t="shared" si="1086"/>
        <v>checkActions</v>
      </c>
      <c r="N2268" t="str">
        <f t="shared" si="1087"/>
        <v>Check</v>
      </c>
      <c r="O2268" t="str">
        <f t="shared" si="1088"/>
        <v>servedActivity</v>
      </c>
      <c r="P2268" t="str">
        <f t="shared" si="1089"/>
        <v/>
      </c>
      <c r="Q2268" t="str">
        <f t="shared" si="1090"/>
        <v>Object</v>
      </c>
      <c r="R2268" t="str">
        <f t="shared" si="1091"/>
        <v/>
      </c>
      <c r="S2268" t="str">
        <f t="shared" si="1092"/>
        <v/>
      </c>
      <c r="T2268" t="str">
        <f t="shared" si="1093"/>
        <v/>
      </c>
      <c r="U2268" t="str">
        <f t="shared" si="1094"/>
        <v/>
      </c>
      <c r="V2268" t="str">
        <f t="shared" si="1095"/>
        <v/>
      </c>
      <c r="W2268" t="str">
        <f>IF($A2268="Implicit","",COUNTIFS($C$8:C2268,C2268,$A$8:A2268,"Explicit"))</f>
        <v/>
      </c>
      <c r="X2268" t="str">
        <f t="shared" si="1096"/>
        <v/>
      </c>
      <c r="Y2268" t="str">
        <f t="shared" si="1097"/>
        <v/>
      </c>
      <c r="Z2268" t="str">
        <f t="shared" si="1098"/>
        <v/>
      </c>
      <c r="AA2268" t="str">
        <f t="shared" si="1099"/>
        <v/>
      </c>
      <c r="AB2268" t="str">
        <f t="shared" si="1100"/>
        <v/>
      </c>
      <c r="AC2268" t="str">
        <f t="shared" si="1101"/>
        <v/>
      </c>
      <c r="AD2268" t="str">
        <f t="shared" si="1102"/>
        <v/>
      </c>
      <c r="AE2268" t="str">
        <f t="shared" si="1103"/>
        <v/>
      </c>
      <c r="AF2268" t="str">
        <f t="shared" si="1104"/>
        <v/>
      </c>
      <c r="AG2268" t="str">
        <f t="shared" si="1105"/>
        <v>"Activity.UnitComposition"</v>
      </c>
      <c r="AH2268" t="str">
        <f t="shared" si="1106"/>
        <v>"checkActions"</v>
      </c>
      <c r="AI2268" t="str">
        <f t="shared" si="1107"/>
        <v>"Action.Check"</v>
      </c>
      <c r="AJ2268" t="str">
        <f t="shared" si="1108"/>
        <v>"servedActivity"</v>
      </c>
      <c r="AK2268" t="str">
        <f t="shared" si="1109"/>
        <v>"hasMany"</v>
      </c>
      <c r="AL2268" t="str">
        <f t="shared" si="1110"/>
        <v>"Activity.UnitComposition","checkActions","Action.Check","servedActivity","hasMany"</v>
      </c>
      <c r="AN2268">
        <f>COUNTIF(View_conceptual!G:G,L2268)</f>
        <v>1</v>
      </c>
      <c r="AO2268">
        <f>COUNTIF(View_conceptual!H:H,L2268)+COUNTIF(View_conceptual!I:I,N2268)</f>
        <v>1</v>
      </c>
      <c r="AQ2268" t="str">
        <f t="shared" si="1111"/>
        <v/>
      </c>
      <c r="AR2268" t="str">
        <f t="shared" si="1112"/>
        <v/>
      </c>
      <c r="AT2268">
        <f>COUNTIF(View_full!G:G,L2268)</f>
        <v>1</v>
      </c>
      <c r="AU2268">
        <f>COUNTIF(View_full!H:H,L2268)+COUNTIF(View_full!I:I,N2268)</f>
        <v>1</v>
      </c>
      <c r="AV2268">
        <f>COUNTIFS(Property_Manual!$A$2:$A$1206,Raw!L2268,Property_Manual!$B$2:$B$1206,Raw!M2268,Property_Manual!$C$2:$C$1206,Raw!N2268,Property_Manual!$D$2:$D$1206,Raw!O2268,Property_Manual!$F$2:$F$1206,"x")</f>
        <v>0</v>
      </c>
      <c r="AW2268" t="str">
        <f t="shared" si="1113"/>
        <v/>
      </c>
      <c r="AX2268" t="str">
        <f t="shared" si="1114"/>
        <v/>
      </c>
      <c r="AY2268" t="str">
        <f t="shared" si="1115"/>
        <v/>
      </c>
    </row>
    <row r="2269" spans="1:51" x14ac:dyDescent="0.2">
      <c r="A2269" t="s">
        <v>1255</v>
      </c>
      <c r="B2269" t="s">
        <v>1210</v>
      </c>
      <c r="C2269" t="s">
        <v>772</v>
      </c>
      <c r="D2269" t="s">
        <v>32</v>
      </c>
      <c r="E2269" t="s">
        <v>3</v>
      </c>
      <c r="F2269" t="s">
        <v>33</v>
      </c>
      <c r="G2269">
        <v>1</v>
      </c>
      <c r="I2269" t="s">
        <v>773</v>
      </c>
      <c r="J2269" t="s">
        <v>34</v>
      </c>
      <c r="L2269" t="str">
        <f t="shared" si="1085"/>
        <v>UnitComposition</v>
      </c>
      <c r="M2269" t="str">
        <f t="shared" si="1086"/>
        <v>executionStatus</v>
      </c>
      <c r="N2269" t="str">
        <f t="shared" si="1087"/>
        <v>ExecutionStatus</v>
      </c>
      <c r="O2269" t="str">
        <f t="shared" si="1088"/>
        <v/>
      </c>
      <c r="P2269" t="str">
        <f t="shared" si="1089"/>
        <v/>
      </c>
      <c r="Q2269" t="str">
        <f t="shared" si="1090"/>
        <v>Object</v>
      </c>
      <c r="R2269" t="str">
        <f t="shared" si="1091"/>
        <v/>
      </c>
      <c r="S2269" t="str">
        <f t="shared" si="1092"/>
        <v/>
      </c>
      <c r="T2269" t="str">
        <f t="shared" si="1093"/>
        <v/>
      </c>
      <c r="U2269" t="str">
        <f t="shared" si="1094"/>
        <v/>
      </c>
      <c r="V2269" t="str">
        <f t="shared" si="1095"/>
        <v/>
      </c>
      <c r="W2269" t="str">
        <f>IF($A2269="Implicit","",COUNTIFS($C$8:C2269,C2269,$A$8:A2269,"Explicit"))</f>
        <v/>
      </c>
      <c r="X2269" t="str">
        <f t="shared" si="1096"/>
        <v/>
      </c>
      <c r="Y2269" t="str">
        <f t="shared" si="1097"/>
        <v/>
      </c>
      <c r="Z2269" t="str">
        <f t="shared" si="1098"/>
        <v/>
      </c>
      <c r="AA2269" t="str">
        <f t="shared" si="1099"/>
        <v/>
      </c>
      <c r="AB2269" t="str">
        <f t="shared" si="1100"/>
        <v/>
      </c>
      <c r="AC2269" t="str">
        <f t="shared" si="1101"/>
        <v/>
      </c>
      <c r="AD2269" t="str">
        <f t="shared" si="1102"/>
        <v/>
      </c>
      <c r="AE2269" t="str">
        <f t="shared" si="1103"/>
        <v/>
      </c>
      <c r="AF2269" t="str">
        <f t="shared" si="1104"/>
        <v/>
      </c>
      <c r="AG2269" t="str">
        <f t="shared" si="1105"/>
        <v>"Activity.UnitComposition"</v>
      </c>
      <c r="AH2269" t="str">
        <f t="shared" si="1106"/>
        <v>"executionStatus"</v>
      </c>
      <c r="AI2269" t="str">
        <f t="shared" si="1107"/>
        <v>"Enum.ExecutionStatus"</v>
      </c>
      <c r="AJ2269" t="str">
        <f t="shared" si="1108"/>
        <v>""</v>
      </c>
      <c r="AK2269" t="str">
        <f t="shared" si="1109"/>
        <v>"hasOne"</v>
      </c>
      <c r="AL2269" t="str">
        <f t="shared" si="1110"/>
        <v>"Activity.UnitComposition","executionStatus","Enum.ExecutionStatus","","hasOne"</v>
      </c>
      <c r="AN2269">
        <f>COUNTIF(View_conceptual!G:G,L2269)</f>
        <v>1</v>
      </c>
      <c r="AO2269">
        <f>COUNTIF(View_conceptual!H:H,L2269)+COUNTIF(View_conceptual!I:I,N2269)</f>
        <v>1</v>
      </c>
      <c r="AQ2269" t="str">
        <f t="shared" si="1111"/>
        <v/>
      </c>
      <c r="AR2269" t="str">
        <f t="shared" si="1112"/>
        <v/>
      </c>
      <c r="AT2269">
        <f>COUNTIF(View_full!G:G,L2269)</f>
        <v>1</v>
      </c>
      <c r="AU2269">
        <f>COUNTIF(View_full!H:H,L2269)+COUNTIF(View_full!I:I,N2269)</f>
        <v>1</v>
      </c>
      <c r="AV2269">
        <f>COUNTIFS(Property_Manual!$A$2:$A$1206,Raw!L2269,Property_Manual!$B$2:$B$1206,Raw!M2269,Property_Manual!$C$2:$C$1206,Raw!N2269,Property_Manual!$D$2:$D$1206,Raw!O2269,Property_Manual!$F$2:$F$1206,"x")</f>
        <v>0</v>
      </c>
      <c r="AW2269" t="str">
        <f t="shared" si="1113"/>
        <v/>
      </c>
      <c r="AX2269" t="str">
        <f t="shared" si="1114"/>
        <v/>
      </c>
      <c r="AY2269" t="str">
        <f t="shared" si="1115"/>
        <v/>
      </c>
    </row>
    <row r="2270" spans="1:51" x14ac:dyDescent="0.2">
      <c r="A2270" t="s">
        <v>1255</v>
      </c>
      <c r="B2270" t="s">
        <v>1210</v>
      </c>
      <c r="C2270" t="s">
        <v>772</v>
      </c>
      <c r="D2270" t="s">
        <v>38</v>
      </c>
      <c r="E2270" t="s">
        <v>1209</v>
      </c>
      <c r="F2270" t="s">
        <v>23</v>
      </c>
      <c r="H2270" t="s">
        <v>415</v>
      </c>
      <c r="I2270" t="s">
        <v>773</v>
      </c>
      <c r="J2270" t="s">
        <v>39</v>
      </c>
      <c r="L2270" t="str">
        <f t="shared" si="1085"/>
        <v>UnitComposition</v>
      </c>
      <c r="M2270" t="str">
        <f t="shared" si="1086"/>
        <v>checks</v>
      </c>
      <c r="N2270" t="str">
        <f t="shared" si="1087"/>
        <v>Check</v>
      </c>
      <c r="O2270" t="str">
        <f t="shared" si="1088"/>
        <v>checkedObject</v>
      </c>
      <c r="P2270" t="str">
        <f t="shared" si="1089"/>
        <v/>
      </c>
      <c r="Q2270" t="str">
        <f t="shared" si="1090"/>
        <v>Object</v>
      </c>
      <c r="R2270" t="str">
        <f t="shared" si="1091"/>
        <v/>
      </c>
      <c r="S2270" t="str">
        <f t="shared" si="1092"/>
        <v/>
      </c>
      <c r="T2270" t="str">
        <f t="shared" si="1093"/>
        <v/>
      </c>
      <c r="U2270" t="str">
        <f t="shared" si="1094"/>
        <v/>
      </c>
      <c r="V2270" t="str">
        <f t="shared" si="1095"/>
        <v/>
      </c>
      <c r="W2270" t="str">
        <f>IF($A2270="Implicit","",COUNTIFS($C$8:C2270,C2270,$A$8:A2270,"Explicit"))</f>
        <v/>
      </c>
      <c r="X2270" t="str">
        <f t="shared" si="1096"/>
        <v/>
      </c>
      <c r="Y2270" t="str">
        <f t="shared" si="1097"/>
        <v/>
      </c>
      <c r="Z2270" t="str">
        <f t="shared" si="1098"/>
        <v/>
      </c>
      <c r="AA2270" t="str">
        <f t="shared" si="1099"/>
        <v/>
      </c>
      <c r="AB2270" t="str">
        <f t="shared" si="1100"/>
        <v/>
      </c>
      <c r="AC2270" t="str">
        <f t="shared" si="1101"/>
        <v/>
      </c>
      <c r="AD2270" t="str">
        <f t="shared" si="1102"/>
        <v/>
      </c>
      <c r="AE2270" t="str">
        <f t="shared" si="1103"/>
        <v/>
      </c>
      <c r="AF2270" t="str">
        <f t="shared" si="1104"/>
        <v/>
      </c>
      <c r="AG2270" t="str">
        <f t="shared" si="1105"/>
        <v>"Activity.UnitComposition"</v>
      </c>
      <c r="AH2270" t="str">
        <f t="shared" si="1106"/>
        <v>"checks"</v>
      </c>
      <c r="AI2270" t="str">
        <f t="shared" si="1107"/>
        <v>"Action.Check"</v>
      </c>
      <c r="AJ2270" t="str">
        <f t="shared" si="1108"/>
        <v>"checkedObject"</v>
      </c>
      <c r="AK2270" t="str">
        <f t="shared" si="1109"/>
        <v>"hasMany"</v>
      </c>
      <c r="AL2270" t="str">
        <f t="shared" si="1110"/>
        <v>"Activity.UnitComposition","checks","Action.Check","checkedObject","hasMany"</v>
      </c>
      <c r="AN2270">
        <f>COUNTIF(View_conceptual!G:G,L2270)</f>
        <v>1</v>
      </c>
      <c r="AO2270">
        <f>COUNTIF(View_conceptual!H:H,L2270)+COUNTIF(View_conceptual!I:I,N2270)</f>
        <v>1</v>
      </c>
      <c r="AQ2270" t="str">
        <f t="shared" si="1111"/>
        <v/>
      </c>
      <c r="AR2270" t="str">
        <f t="shared" si="1112"/>
        <v/>
      </c>
      <c r="AT2270">
        <f>COUNTIF(View_full!G:G,L2270)</f>
        <v>1</v>
      </c>
      <c r="AU2270">
        <f>COUNTIF(View_full!H:H,L2270)+COUNTIF(View_full!I:I,N2270)</f>
        <v>1</v>
      </c>
      <c r="AV2270">
        <f>COUNTIFS(Property_Manual!$A$2:$A$1206,Raw!L2270,Property_Manual!$B$2:$B$1206,Raw!M2270,Property_Manual!$C$2:$C$1206,Raw!N2270,Property_Manual!$D$2:$D$1206,Raw!O2270,Property_Manual!$F$2:$F$1206,"x")</f>
        <v>0</v>
      </c>
      <c r="AW2270" t="str">
        <f t="shared" si="1113"/>
        <v/>
      </c>
      <c r="AX2270" t="str">
        <f t="shared" si="1114"/>
        <v/>
      </c>
      <c r="AY2270" t="str">
        <f t="shared" si="1115"/>
        <v/>
      </c>
    </row>
    <row r="2271" spans="1:51" x14ac:dyDescent="0.2">
      <c r="A2271" t="s">
        <v>1255</v>
      </c>
      <c r="B2271" t="s">
        <v>1210</v>
      </c>
      <c r="C2271" t="s">
        <v>772</v>
      </c>
      <c r="D2271" t="s">
        <v>43</v>
      </c>
      <c r="E2271" t="s">
        <v>1198</v>
      </c>
      <c r="F2271" t="s">
        <v>44</v>
      </c>
      <c r="H2271" t="s">
        <v>654</v>
      </c>
      <c r="I2271" t="s">
        <v>773</v>
      </c>
      <c r="J2271" t="s">
        <v>45</v>
      </c>
      <c r="L2271" t="str">
        <f t="shared" si="1085"/>
        <v>UnitComposition</v>
      </c>
      <c r="M2271" t="str">
        <f t="shared" si="1086"/>
        <v>externalReferences</v>
      </c>
      <c r="N2271" t="str">
        <f t="shared" si="1087"/>
        <v>ExternalReference</v>
      </c>
      <c r="O2271" t="str">
        <f t="shared" si="1088"/>
        <v>referenceForObjects</v>
      </c>
      <c r="P2271" t="str">
        <f t="shared" si="1089"/>
        <v/>
      </c>
      <c r="Q2271" t="str">
        <f t="shared" si="1090"/>
        <v>Object</v>
      </c>
      <c r="R2271" t="str">
        <f t="shared" si="1091"/>
        <v/>
      </c>
      <c r="S2271" t="str">
        <f t="shared" si="1092"/>
        <v/>
      </c>
      <c r="T2271" t="str">
        <f t="shared" si="1093"/>
        <v/>
      </c>
      <c r="U2271" t="str">
        <f t="shared" si="1094"/>
        <v/>
      </c>
      <c r="V2271" t="str">
        <f t="shared" si="1095"/>
        <v/>
      </c>
      <c r="W2271" t="str">
        <f>IF($A2271="Implicit","",COUNTIFS($C$8:C2271,C2271,$A$8:A2271,"Explicit"))</f>
        <v/>
      </c>
      <c r="X2271" t="str">
        <f t="shared" si="1096"/>
        <v/>
      </c>
      <c r="Y2271" t="str">
        <f t="shared" si="1097"/>
        <v/>
      </c>
      <c r="Z2271" t="str">
        <f t="shared" si="1098"/>
        <v/>
      </c>
      <c r="AA2271" t="str">
        <f t="shared" si="1099"/>
        <v/>
      </c>
      <c r="AB2271" t="str">
        <f t="shared" si="1100"/>
        <v/>
      </c>
      <c r="AC2271" t="str">
        <f t="shared" si="1101"/>
        <v/>
      </c>
      <c r="AD2271" t="str">
        <f t="shared" si="1102"/>
        <v/>
      </c>
      <c r="AE2271" t="str">
        <f t="shared" si="1103"/>
        <v/>
      </c>
      <c r="AF2271" t="str">
        <f t="shared" si="1104"/>
        <v/>
      </c>
      <c r="AG2271" t="str">
        <f t="shared" si="1105"/>
        <v>"Activity.UnitComposition"</v>
      </c>
      <c r="AH2271" t="str">
        <f t="shared" si="1106"/>
        <v>"externalReferences"</v>
      </c>
      <c r="AI2271" t="str">
        <f t="shared" si="1107"/>
        <v>"Common.ExternalReference"</v>
      </c>
      <c r="AJ2271" t="str">
        <f t="shared" si="1108"/>
        <v>"referenceForObjects"</v>
      </c>
      <c r="AK2271" t="str">
        <f t="shared" si="1109"/>
        <v>"hasMany"</v>
      </c>
      <c r="AL2271" t="str">
        <f t="shared" si="1110"/>
        <v>"Activity.UnitComposition","externalReferences","Common.ExternalReference","referenceForObjects","hasMany"</v>
      </c>
      <c r="AN2271">
        <f>COUNTIF(View_conceptual!G:G,L2271)</f>
        <v>1</v>
      </c>
      <c r="AO2271">
        <f>COUNTIF(View_conceptual!H:H,L2271)+COUNTIF(View_conceptual!I:I,N2271)</f>
        <v>1</v>
      </c>
      <c r="AQ2271" t="str">
        <f t="shared" si="1111"/>
        <v/>
      </c>
      <c r="AR2271" t="str">
        <f t="shared" si="1112"/>
        <v/>
      </c>
      <c r="AT2271">
        <f>COUNTIF(View_full!G:G,L2271)</f>
        <v>1</v>
      </c>
      <c r="AU2271">
        <f>COUNTIF(View_full!H:H,L2271)+COUNTIF(View_full!I:I,N2271)</f>
        <v>1</v>
      </c>
      <c r="AV2271">
        <f>COUNTIFS(Property_Manual!$A$2:$A$1206,Raw!L2271,Property_Manual!$B$2:$B$1206,Raw!M2271,Property_Manual!$C$2:$C$1206,Raw!N2271,Property_Manual!$D$2:$D$1206,Raw!O2271,Property_Manual!$F$2:$F$1206,"x")</f>
        <v>0</v>
      </c>
      <c r="AW2271" t="str">
        <f t="shared" si="1113"/>
        <v/>
      </c>
      <c r="AX2271" t="str">
        <f t="shared" si="1114"/>
        <v/>
      </c>
      <c r="AY2271" t="str">
        <f t="shared" si="1115"/>
        <v/>
      </c>
    </row>
    <row r="2272" spans="1:51" x14ac:dyDescent="0.2">
      <c r="A2272" t="s">
        <v>1255</v>
      </c>
      <c r="B2272" t="s">
        <v>1210</v>
      </c>
      <c r="C2272" t="s">
        <v>772</v>
      </c>
      <c r="D2272" t="s">
        <v>774</v>
      </c>
      <c r="E2272" t="s">
        <v>1209</v>
      </c>
      <c r="F2272" t="s">
        <v>439</v>
      </c>
      <c r="H2272" t="s">
        <v>426</v>
      </c>
      <c r="I2272" t="s">
        <v>773</v>
      </c>
      <c r="J2272" t="s">
        <v>775</v>
      </c>
      <c r="L2272" t="str">
        <f t="shared" si="1085"/>
        <v>UnitComposition</v>
      </c>
      <c r="M2272" t="str">
        <f t="shared" si="1086"/>
        <v>compositionActions</v>
      </c>
      <c r="N2272" t="str">
        <f t="shared" si="1087"/>
        <v>Composing</v>
      </c>
      <c r="O2272" t="str">
        <f t="shared" si="1088"/>
        <v>servedActivity</v>
      </c>
      <c r="P2272" t="str">
        <f t="shared" si="1089"/>
        <v/>
      </c>
      <c r="Q2272" t="str">
        <f t="shared" si="1090"/>
        <v>Object</v>
      </c>
      <c r="R2272" t="str">
        <f t="shared" si="1091"/>
        <v/>
      </c>
      <c r="S2272" t="str">
        <f t="shared" si="1092"/>
        <v/>
      </c>
      <c r="T2272" t="str">
        <f t="shared" si="1093"/>
        <v/>
      </c>
      <c r="U2272" t="str">
        <f t="shared" si="1094"/>
        <v/>
      </c>
      <c r="V2272" t="str">
        <f t="shared" si="1095"/>
        <v/>
      </c>
      <c r="W2272" t="str">
        <f>IF($A2272="Implicit","",COUNTIFS($C$8:C2272,C2272,$A$8:A2272,"Explicit"))</f>
        <v/>
      </c>
      <c r="X2272" t="str">
        <f t="shared" si="1096"/>
        <v/>
      </c>
      <c r="Y2272" t="str">
        <f t="shared" si="1097"/>
        <v/>
      </c>
      <c r="Z2272" t="str">
        <f t="shared" si="1098"/>
        <v/>
      </c>
      <c r="AA2272" t="str">
        <f t="shared" si="1099"/>
        <v/>
      </c>
      <c r="AB2272" t="str">
        <f t="shared" si="1100"/>
        <v/>
      </c>
      <c r="AC2272" t="str">
        <f t="shared" si="1101"/>
        <v/>
      </c>
      <c r="AD2272" t="str">
        <f t="shared" si="1102"/>
        <v/>
      </c>
      <c r="AE2272" t="str">
        <f t="shared" si="1103"/>
        <v/>
      </c>
      <c r="AF2272" t="str">
        <f t="shared" si="1104"/>
        <v/>
      </c>
      <c r="AG2272" t="str">
        <f t="shared" si="1105"/>
        <v>"Activity.UnitComposition"</v>
      </c>
      <c r="AH2272" t="str">
        <f t="shared" si="1106"/>
        <v>"compositionActions"</v>
      </c>
      <c r="AI2272" t="str">
        <f t="shared" si="1107"/>
        <v>"Action.Composing"</v>
      </c>
      <c r="AJ2272" t="str">
        <f t="shared" si="1108"/>
        <v>"servedActivity"</v>
      </c>
      <c r="AK2272" t="str">
        <f t="shared" si="1109"/>
        <v>"hasMany"</v>
      </c>
      <c r="AL2272" t="str">
        <f t="shared" si="1110"/>
        <v>"Activity.UnitComposition","compositionActions","Action.Composing","servedActivity","hasMany"</v>
      </c>
      <c r="AN2272">
        <f>COUNTIF(View_conceptual!G:G,L2272)</f>
        <v>1</v>
      </c>
      <c r="AO2272">
        <f>COUNTIF(View_conceptual!H:H,L2272)+COUNTIF(View_conceptual!I:I,N2272)</f>
        <v>2</v>
      </c>
      <c r="AQ2272" t="str">
        <f t="shared" si="1111"/>
        <v/>
      </c>
      <c r="AR2272" t="str">
        <f t="shared" si="1112"/>
        <v>"Activity.UnitComposition","compositionActions","Action.Composing","servedActivity","hasMany"</v>
      </c>
      <c r="AT2272">
        <f>COUNTIF(View_full!G:G,L2272)</f>
        <v>1</v>
      </c>
      <c r="AU2272">
        <f>COUNTIF(View_full!H:H,L2272)+COUNTIF(View_full!I:I,N2272)</f>
        <v>2</v>
      </c>
      <c r="AV2272">
        <f>COUNTIFS(Property_Manual!$A$2:$A$1206,Raw!L2272,Property_Manual!$B$2:$B$1206,Raw!M2272,Property_Manual!$C$2:$C$1206,Raw!N2272,Property_Manual!$D$2:$D$1206,Raw!O2272,Property_Manual!$F$2:$F$1206,"x")</f>
        <v>1</v>
      </c>
      <c r="AW2272" t="str">
        <f t="shared" si="1113"/>
        <v/>
      </c>
      <c r="AX2272" t="str">
        <f t="shared" si="1114"/>
        <v>"Activity.UnitComposition","compositionActions","Action.Composing","servedActivity","hasMany"</v>
      </c>
      <c r="AY2272" t="str">
        <f t="shared" si="1115"/>
        <v>"Activity.UnitComposition","compositionActions","Action.Composing","servedActivity","hasMany"</v>
      </c>
    </row>
    <row r="2273" spans="1:51" x14ac:dyDescent="0.2">
      <c r="A2273" t="s">
        <v>1254</v>
      </c>
      <c r="B2273" t="s">
        <v>1210</v>
      </c>
      <c r="C2273" t="s">
        <v>772</v>
      </c>
      <c r="D2273" t="s">
        <v>26</v>
      </c>
      <c r="E2273" t="s">
        <v>49</v>
      </c>
      <c r="F2273" t="s">
        <v>27</v>
      </c>
      <c r="I2273" t="s">
        <v>773</v>
      </c>
      <c r="J2273" t="s">
        <v>28</v>
      </c>
      <c r="L2273" t="str">
        <f t="shared" si="1085"/>
        <v>UnitComposition</v>
      </c>
      <c r="M2273" t="str">
        <f t="shared" si="1086"/>
        <v>contactDetails</v>
      </c>
      <c r="N2273" t="str">
        <f t="shared" si="1087"/>
        <v>ContactDetail</v>
      </c>
      <c r="O2273" t="str">
        <f t="shared" si="1088"/>
        <v/>
      </c>
      <c r="P2273" t="str">
        <f t="shared" si="1089"/>
        <v/>
      </c>
      <c r="Q2273" t="str">
        <f t="shared" si="1090"/>
        <v>Object</v>
      </c>
      <c r="R2273" t="str">
        <f t="shared" si="1091"/>
        <v>"Activity"</v>
      </c>
      <c r="S2273" t="str">
        <f t="shared" si="1092"/>
        <v>"UnitComposition"</v>
      </c>
      <c r="T2273" t="str">
        <f t="shared" si="1093"/>
        <v>"contactDetails"</v>
      </c>
      <c r="U2273" t="str">
        <f t="shared" si="1094"/>
        <v>"Embedded"</v>
      </c>
      <c r="V2273" t="str">
        <f t="shared" si="1095"/>
        <v>"ContactDetail"</v>
      </c>
      <c r="W2273">
        <f>IF($A2273="Implicit","",COUNTIFS($C$8:C2273,C2273,$A$8:A2273,"Explicit"))</f>
        <v>7</v>
      </c>
      <c r="X2273" t="str">
        <f t="shared" si="1096"/>
        <v>"Activity to describe composition and decomposition of LoadingUnits"</v>
      </c>
      <c r="Y2273" t="str">
        <f t="shared" si="1097"/>
        <v>"Information about contactDetails"</v>
      </c>
      <c r="Z2273" t="str">
        <f t="shared" si="1098"/>
        <v>"true"</v>
      </c>
      <c r="AA2273" t="str">
        <f t="shared" si="1099"/>
        <v>"false"</v>
      </c>
      <c r="AB2273" t="str">
        <f t="shared" si="1100"/>
        <v>""</v>
      </c>
      <c r="AC2273" t="str">
        <f t="shared" si="1101"/>
        <v>"https://onerecord.iata.org/ns/cargo#UnitComposition"</v>
      </c>
      <c r="AD2273" t="str">
        <f t="shared" si="1102"/>
        <v>"https://onerecord.iata.org/ns/cargo#contactDetails"</v>
      </c>
      <c r="AE2273" t="str">
        <f t="shared" si="1103"/>
        <v>"https://onerecord.iata.org/ns/cargo#ContactDetail"</v>
      </c>
      <c r="AF2273" t="str">
        <f t="shared" si="1104"/>
        <v>"Activity","UnitComposition","contactDetails","Embedded","ContactDetail",7,"Activity to describe composition and decomposition of LoadingUnits","Information about contactDetails","true","false","","https://onerecord.iata.org/ns/cargo#UnitComposition","https://onerecord.iata.org/ns/cargo#contactDetails","https://onerecord.iata.org/ns/cargo#ContactDetail"</v>
      </c>
      <c r="AG2273" t="str">
        <f t="shared" si="1105"/>
        <v>"Activity.UnitComposition"</v>
      </c>
      <c r="AH2273" t="str">
        <f t="shared" si="1106"/>
        <v>"contactDetails"</v>
      </c>
      <c r="AI2273" t="str">
        <f t="shared" si="1107"/>
        <v>"Embedded.ContactDetail"</v>
      </c>
      <c r="AJ2273" t="str">
        <f t="shared" si="1108"/>
        <v>""</v>
      </c>
      <c r="AK2273" t="str">
        <f t="shared" si="1109"/>
        <v>"hasMany"</v>
      </c>
      <c r="AL2273" t="str">
        <f t="shared" si="1110"/>
        <v>"Activity.UnitComposition","contactDetails","Embedded.ContactDetail","","hasMany"</v>
      </c>
      <c r="AN2273">
        <f>COUNTIF(View_conceptual!G:G,L2273)</f>
        <v>1</v>
      </c>
      <c r="AO2273">
        <f>COUNTIF(View_conceptual!H:H,L2273)+COUNTIF(View_conceptual!I:I,N2273)</f>
        <v>1</v>
      </c>
      <c r="AQ2273" t="str">
        <f t="shared" si="1111"/>
        <v>"Activity","UnitComposition","contactDetails","Embedded","ContactDetail",7,"Activity to describe composition and decomposition of LoadingUnits","Information about contactDetails","true","false","","https://onerecord.iata.org/ns/cargo#UnitComposition","https://onerecord.iata.org/ns/cargo#contactDetails","https://onerecord.iata.org/ns/cargo#ContactDetail"</v>
      </c>
      <c r="AR2273" t="str">
        <f t="shared" si="1112"/>
        <v/>
      </c>
      <c r="AT2273">
        <f>COUNTIF(View_full!G:G,L2273)</f>
        <v>1</v>
      </c>
      <c r="AU2273">
        <f>COUNTIF(View_full!H:H,L2273)+COUNTIF(View_full!I:I,N2273)</f>
        <v>1</v>
      </c>
      <c r="AV2273">
        <f>COUNTIFS(Property_Manual!$A$2:$A$1206,Raw!L2273,Property_Manual!$B$2:$B$1206,Raw!M2273,Property_Manual!$C$2:$C$1206,Raw!N2273,Property_Manual!$D$2:$D$1206,Raw!O2273,Property_Manual!$F$2:$F$1206,"x")</f>
        <v>0</v>
      </c>
      <c r="AW2273" t="str">
        <f t="shared" si="1113"/>
        <v>"Activity","UnitComposition","contactDetails","Embedded","ContactDetail",7,"Activity to describe composition and decomposition of LoadingUnits","Information about contactDetails","true","false","","https://onerecord.iata.org/ns/cargo#UnitComposition","https://onerecord.iata.org/ns/cargo#contactDetails","https://onerecord.iata.org/ns/cargo#ContactDetail"</v>
      </c>
      <c r="AX2273" t="str">
        <f t="shared" si="1114"/>
        <v/>
      </c>
      <c r="AY2273" t="str">
        <f t="shared" si="1115"/>
        <v/>
      </c>
    </row>
    <row r="2274" spans="1:51" x14ac:dyDescent="0.2">
      <c r="A2274" t="s">
        <v>1254</v>
      </c>
      <c r="B2274" t="s">
        <v>1210</v>
      </c>
      <c r="C2274" t="s">
        <v>772</v>
      </c>
      <c r="D2274" t="s">
        <v>29</v>
      </c>
      <c r="E2274" t="s">
        <v>1836</v>
      </c>
      <c r="F2274" t="s">
        <v>30</v>
      </c>
      <c r="I2274" t="s">
        <v>773</v>
      </c>
      <c r="J2274" t="s">
        <v>31</v>
      </c>
      <c r="K2274" t="s">
        <v>1831</v>
      </c>
      <c r="L2274" t="str">
        <f t="shared" si="1085"/>
        <v>UnitComposition</v>
      </c>
      <c r="M2274" t="str">
        <f t="shared" si="1086"/>
        <v>contactPersons</v>
      </c>
      <c r="N2274" t="str">
        <f t="shared" si="1087"/>
        <v>Actor</v>
      </c>
      <c r="O2274" t="str">
        <f t="shared" si="1088"/>
        <v/>
      </c>
      <c r="P2274" t="str">
        <f t="shared" si="1089"/>
        <v>Person|NonHumanActor</v>
      </c>
      <c r="Q2274" t="str">
        <f t="shared" si="1090"/>
        <v>Object</v>
      </c>
      <c r="R2274" t="str">
        <f t="shared" si="1091"/>
        <v>"Activity"</v>
      </c>
      <c r="S2274" t="str">
        <f t="shared" si="1092"/>
        <v>"UnitComposition"</v>
      </c>
      <c r="T2274" t="str">
        <f t="shared" si="1093"/>
        <v>"contactPersons"</v>
      </c>
      <c r="U2274" t="str">
        <f t="shared" si="1094"/>
        <v>"Agent"</v>
      </c>
      <c r="V2274" t="str">
        <f t="shared" si="1095"/>
        <v>"Actor"</v>
      </c>
      <c r="W2274">
        <f>IF($A2274="Implicit","",COUNTIFS($C$8:C2274,C2274,$A$8:A2274,"Explicit"))</f>
        <v>8</v>
      </c>
      <c r="X2274" t="str">
        <f t="shared" si="1096"/>
        <v>"Activity to describe composition and decomposition of LoadingUnits"</v>
      </c>
      <c r="Y2274" t="str">
        <f t="shared" si="1097"/>
        <v>"References to Actors (Person; NonHumanActor) acting as contacts"</v>
      </c>
      <c r="Z2274" t="str">
        <f t="shared" si="1098"/>
        <v>"true"</v>
      </c>
      <c r="AA2274" t="str">
        <f t="shared" si="1099"/>
        <v>"false"</v>
      </c>
      <c r="AB2274" t="str">
        <f t="shared" si="1100"/>
        <v>"Person|NonHumanActor"</v>
      </c>
      <c r="AC2274" t="str">
        <f t="shared" si="1101"/>
        <v>"https://onerecord.iata.org/ns/cargo#UnitComposition"</v>
      </c>
      <c r="AD2274" t="str">
        <f t="shared" si="1102"/>
        <v>"https://onerecord.iata.org/ns/cargo#contactPersons"</v>
      </c>
      <c r="AE2274" t="str">
        <f t="shared" si="1103"/>
        <v>"https://onerecord.iata.org/ns/cargo#Actor"</v>
      </c>
      <c r="AF2274" t="str">
        <f t="shared" si="1104"/>
        <v>"Activity","UnitComposition","contactPersons","Agent","Actor",8,"Activity to describe composition and decomposition of LoadingUnits","References to Actors (Person; NonHumanActor) acting as contacts","true","false","Person|NonHumanActor","https://onerecord.iata.org/ns/cargo#UnitComposition","https://onerecord.iata.org/ns/cargo#contactPersons","https://onerecord.iata.org/ns/cargo#Actor"</v>
      </c>
      <c r="AG2274" t="str">
        <f t="shared" si="1105"/>
        <v>"Activity.UnitComposition"</v>
      </c>
      <c r="AH2274" t="str">
        <f t="shared" si="1106"/>
        <v>"contactPersons"</v>
      </c>
      <c r="AI2274" t="str">
        <f t="shared" si="1107"/>
        <v>"Agent.Actor"</v>
      </c>
      <c r="AJ2274" t="str">
        <f t="shared" si="1108"/>
        <v>""</v>
      </c>
      <c r="AK2274" t="str">
        <f t="shared" si="1109"/>
        <v>"hasMany"</v>
      </c>
      <c r="AL2274" t="str">
        <f t="shared" si="1110"/>
        <v>"Activity.UnitComposition","contactPersons","Agent.Actor","","hasMany"</v>
      </c>
      <c r="AN2274">
        <f>COUNTIF(View_conceptual!G:G,L2274)</f>
        <v>1</v>
      </c>
      <c r="AO2274">
        <f>COUNTIF(View_conceptual!H:H,L2274)+COUNTIF(View_conceptual!I:I,N2274)</f>
        <v>1</v>
      </c>
      <c r="AQ2274" t="str">
        <f t="shared" si="1111"/>
        <v>"Activity","UnitComposition","contactPersons","Agent","Actor",8,"Activity to describe composition and decomposition of LoadingUnits","References to Actors (Person; NonHumanActor) acting as contacts","true","false","Person|NonHumanActor","https://onerecord.iata.org/ns/cargo#UnitComposition","https://onerecord.iata.org/ns/cargo#contactPersons","https://onerecord.iata.org/ns/cargo#Actor"</v>
      </c>
      <c r="AR2274" t="str">
        <f t="shared" si="1112"/>
        <v/>
      </c>
      <c r="AT2274">
        <f>COUNTIF(View_full!G:G,L2274)</f>
        <v>1</v>
      </c>
      <c r="AU2274">
        <f>COUNTIF(View_full!H:H,L2274)+COUNTIF(View_full!I:I,N2274)</f>
        <v>1</v>
      </c>
      <c r="AV2274">
        <f>COUNTIFS(Property_Manual!$A$2:$A$1206,Raw!L2274,Property_Manual!$B$2:$B$1206,Raw!M2274,Property_Manual!$C$2:$C$1206,Raw!N2274,Property_Manual!$D$2:$D$1206,Raw!O2274,Property_Manual!$F$2:$F$1206,"x")</f>
        <v>0</v>
      </c>
      <c r="AW2274" t="str">
        <f t="shared" si="1113"/>
        <v>"Activity","UnitComposition","contactPersons","Agent","Actor",8,"Activity to describe composition and decomposition of LoadingUnits","References to Actors (Person; NonHumanActor) acting as contacts","true","false","Person|NonHumanActor","https://onerecord.iata.org/ns/cargo#UnitComposition","https://onerecord.iata.org/ns/cargo#contactPersons","https://onerecord.iata.org/ns/cargo#Actor"</v>
      </c>
      <c r="AX2274" t="str">
        <f t="shared" si="1114"/>
        <v/>
      </c>
      <c r="AY2274" t="str">
        <f t="shared" si="1115"/>
        <v/>
      </c>
    </row>
    <row r="2275" spans="1:51" x14ac:dyDescent="0.2">
      <c r="A2275" t="s">
        <v>1254</v>
      </c>
      <c r="B2275" t="s">
        <v>1210</v>
      </c>
      <c r="C2275" t="s">
        <v>772</v>
      </c>
      <c r="D2275" t="s">
        <v>35</v>
      </c>
      <c r="E2275" t="s">
        <v>1196</v>
      </c>
      <c r="F2275" t="s">
        <v>36</v>
      </c>
      <c r="I2275" t="s">
        <v>773</v>
      </c>
      <c r="J2275" t="s">
        <v>37</v>
      </c>
      <c r="K2275" t="s">
        <v>3151</v>
      </c>
      <c r="L2275" t="str">
        <f t="shared" si="1085"/>
        <v>UnitComposition</v>
      </c>
      <c r="M2275" t="str">
        <f t="shared" si="1086"/>
        <v>servedServices</v>
      </c>
      <c r="N2275" t="str">
        <f t="shared" si="1087"/>
        <v>LogisticsService</v>
      </c>
      <c r="O2275" t="str">
        <f t="shared" si="1088"/>
        <v/>
      </c>
      <c r="P2275" t="str">
        <f t="shared" si="1089"/>
        <v>Booking|HandlingService</v>
      </c>
      <c r="Q2275" t="str">
        <f t="shared" si="1090"/>
        <v>Object</v>
      </c>
      <c r="R2275" t="str">
        <f t="shared" si="1091"/>
        <v>"Activity"</v>
      </c>
      <c r="S2275" t="str">
        <f t="shared" si="1092"/>
        <v>"UnitComposition"</v>
      </c>
      <c r="T2275" t="str">
        <f t="shared" si="1093"/>
        <v>"servedServices"</v>
      </c>
      <c r="U2275" t="str">
        <f t="shared" si="1094"/>
        <v>"Abstract"</v>
      </c>
      <c r="V2275" t="str">
        <f t="shared" si="1095"/>
        <v>"LogisticsService"</v>
      </c>
      <c r="W2275">
        <f>IF($A2275="Implicit","",COUNTIFS($C$8:C2275,C2275,$A$8:A2275,"Explicit"))</f>
        <v>9</v>
      </c>
      <c r="X2275" t="str">
        <f t="shared" si="1096"/>
        <v>"Activity to describe composition and decomposition of LoadingUnits"</v>
      </c>
      <c r="Y2275" t="str">
        <f t="shared" si="1097"/>
        <v>"Reference to Services this Activity is executed for"</v>
      </c>
      <c r="Z2275" t="str">
        <f t="shared" si="1098"/>
        <v>"true"</v>
      </c>
      <c r="AA2275" t="str">
        <f t="shared" si="1099"/>
        <v>"false"</v>
      </c>
      <c r="AB2275" t="str">
        <f t="shared" si="1100"/>
        <v>"Booking|HandlingService"</v>
      </c>
      <c r="AC2275" t="str">
        <f t="shared" si="1101"/>
        <v>"https://onerecord.iata.org/ns/cargo#UnitComposition"</v>
      </c>
      <c r="AD2275" t="str">
        <f t="shared" si="1102"/>
        <v>"https://onerecord.iata.org/ns/cargo#servedServices"</v>
      </c>
      <c r="AE2275" t="str">
        <f t="shared" si="1103"/>
        <v>"https://onerecord.iata.org/ns/cargo#LogisticsService"</v>
      </c>
      <c r="AF2275" t="str">
        <f t="shared" si="1104"/>
        <v>"Activity","UnitComposition","servedServices","Abstract","LogisticsService",9,"Activity to describe composition and decomposition of LoadingUnits","Reference to Services this Activity is executed for","true","false","Booking|HandlingService","https://onerecord.iata.org/ns/cargo#UnitComposition","https://onerecord.iata.org/ns/cargo#servedServices","https://onerecord.iata.org/ns/cargo#LogisticsService"</v>
      </c>
      <c r="AG2275" t="str">
        <f t="shared" si="1105"/>
        <v>"Activity.UnitComposition"</v>
      </c>
      <c r="AH2275" t="str">
        <f t="shared" si="1106"/>
        <v>"servedServices"</v>
      </c>
      <c r="AI2275" t="str">
        <f t="shared" si="1107"/>
        <v>"Abstract.LogisticsService"</v>
      </c>
      <c r="AJ2275" t="str">
        <f t="shared" si="1108"/>
        <v>""</v>
      </c>
      <c r="AK2275" t="str">
        <f t="shared" si="1109"/>
        <v>"hasMany"</v>
      </c>
      <c r="AL2275" t="str">
        <f t="shared" si="1110"/>
        <v>"Activity.UnitComposition","servedServices","Abstract.LogisticsService","","hasMany"</v>
      </c>
      <c r="AN2275">
        <f>COUNTIF(View_conceptual!G:G,L2275)</f>
        <v>1</v>
      </c>
      <c r="AO2275">
        <f>COUNTIF(View_conceptual!H:H,L2275)+COUNTIF(View_conceptual!I:I,N2275)</f>
        <v>1</v>
      </c>
      <c r="AQ2275" t="str">
        <f t="shared" si="1111"/>
        <v>"Activity","UnitComposition","servedServices","Abstract","LogisticsService",9,"Activity to describe composition and decomposition of LoadingUnits","Reference to Services this Activity is executed for","true","false","Booking|HandlingService","https://onerecord.iata.org/ns/cargo#UnitComposition","https://onerecord.iata.org/ns/cargo#servedServices","https://onerecord.iata.org/ns/cargo#LogisticsService"</v>
      </c>
      <c r="AR2275" t="str">
        <f t="shared" si="1112"/>
        <v/>
      </c>
      <c r="AT2275">
        <f>COUNTIF(View_full!G:G,L2275)</f>
        <v>1</v>
      </c>
      <c r="AU2275">
        <f>COUNTIF(View_full!H:H,L2275)+COUNTIF(View_full!I:I,N2275)</f>
        <v>1</v>
      </c>
      <c r="AV2275">
        <f>COUNTIFS(Property_Manual!$A$2:$A$1206,Raw!L2275,Property_Manual!$B$2:$B$1206,Raw!M2275,Property_Manual!$C$2:$C$1206,Raw!N2275,Property_Manual!$D$2:$D$1206,Raw!O2275,Property_Manual!$F$2:$F$1206,"x")</f>
        <v>0</v>
      </c>
      <c r="AW2275" t="str">
        <f t="shared" si="1113"/>
        <v>"Activity","UnitComposition","servedServices","Abstract","LogisticsService",9,"Activity to describe composition and decomposition of LoadingUnits","Reference to Services this Activity is executed for","true","false","Booking|HandlingService","https://onerecord.iata.org/ns/cargo#UnitComposition","https://onerecord.iata.org/ns/cargo#servedServices","https://onerecord.iata.org/ns/cargo#LogisticsService"</v>
      </c>
      <c r="AX2275" t="str">
        <f t="shared" si="1114"/>
        <v/>
      </c>
      <c r="AY2275" t="str">
        <f t="shared" si="1115"/>
        <v/>
      </c>
    </row>
    <row r="2276" spans="1:51" x14ac:dyDescent="0.2">
      <c r="A2276" t="s">
        <v>1254</v>
      </c>
      <c r="B2276" t="s">
        <v>1210</v>
      </c>
      <c r="C2276" t="s">
        <v>772</v>
      </c>
      <c r="D2276" t="s">
        <v>40</v>
      </c>
      <c r="E2276" t="s">
        <v>1212</v>
      </c>
      <c r="F2276" t="s">
        <v>41</v>
      </c>
      <c r="I2276" t="s">
        <v>773</v>
      </c>
      <c r="J2276" t="s">
        <v>42</v>
      </c>
      <c r="L2276" t="str">
        <f t="shared" si="1085"/>
        <v>UnitComposition</v>
      </c>
      <c r="M2276" t="str">
        <f t="shared" si="1086"/>
        <v>events</v>
      </c>
      <c r="N2276" t="str">
        <f t="shared" si="1087"/>
        <v>LogisticsEvent</v>
      </c>
      <c r="O2276" t="str">
        <f t="shared" si="1088"/>
        <v/>
      </c>
      <c r="P2276" t="str">
        <f t="shared" si="1089"/>
        <v/>
      </c>
      <c r="Q2276" t="str">
        <f t="shared" si="1090"/>
        <v>Object</v>
      </c>
      <c r="R2276" t="str">
        <f t="shared" si="1091"/>
        <v>"Activity"</v>
      </c>
      <c r="S2276" t="str">
        <f t="shared" si="1092"/>
        <v>"UnitComposition"</v>
      </c>
      <c r="T2276" t="str">
        <f t="shared" si="1093"/>
        <v>"events"</v>
      </c>
      <c r="U2276" t="str">
        <f t="shared" si="1094"/>
        <v>"Event"</v>
      </c>
      <c r="V2276" t="str">
        <f t="shared" si="1095"/>
        <v>"LogisticsEvent"</v>
      </c>
      <c r="W2276">
        <f>IF($A2276="Implicit","",COUNTIFS($C$8:C2276,C2276,$A$8:A2276,"Explicit"))</f>
        <v>10</v>
      </c>
      <c r="X2276" t="str">
        <f t="shared" si="1096"/>
        <v>"Activity to describe composition and decomposition of LoadingUnits"</v>
      </c>
      <c r="Y2276" t="str">
        <f t="shared" si="1097"/>
        <v>"Events object"</v>
      </c>
      <c r="Z2276" t="str">
        <f t="shared" si="1098"/>
        <v>"true"</v>
      </c>
      <c r="AA2276" t="str">
        <f t="shared" si="1099"/>
        <v>"false"</v>
      </c>
      <c r="AB2276" t="str">
        <f t="shared" si="1100"/>
        <v>""</v>
      </c>
      <c r="AC2276" t="str">
        <f t="shared" si="1101"/>
        <v>"https://onerecord.iata.org/ns/cargo#UnitComposition"</v>
      </c>
      <c r="AD2276" t="str">
        <f t="shared" si="1102"/>
        <v>"https://onerecord.iata.org/ns/cargo#events"</v>
      </c>
      <c r="AE2276" t="str">
        <f t="shared" si="1103"/>
        <v>"https://onerecord.iata.org/ns/cargo#LogisticsEvent"</v>
      </c>
      <c r="AF2276" t="str">
        <f t="shared" si="1104"/>
        <v>"Activity","UnitComposition","events","Event","LogisticsEvent",10,"Activity to describe composition and decomposition of LoadingUnits","Events object","true","false","","https://onerecord.iata.org/ns/cargo#UnitComposition","https://onerecord.iata.org/ns/cargo#events","https://onerecord.iata.org/ns/cargo#LogisticsEvent"</v>
      </c>
      <c r="AG2276" t="str">
        <f t="shared" si="1105"/>
        <v>"Activity.UnitComposition"</v>
      </c>
      <c r="AH2276" t="str">
        <f t="shared" si="1106"/>
        <v>"events"</v>
      </c>
      <c r="AI2276" t="str">
        <f t="shared" si="1107"/>
        <v>"Event.LogisticsEvent"</v>
      </c>
      <c r="AJ2276" t="str">
        <f t="shared" si="1108"/>
        <v>""</v>
      </c>
      <c r="AK2276" t="str">
        <f t="shared" si="1109"/>
        <v>"hasMany"</v>
      </c>
      <c r="AL2276" t="str">
        <f t="shared" si="1110"/>
        <v>"Activity.UnitComposition","events","Event.LogisticsEvent","","hasMany"</v>
      </c>
      <c r="AN2276">
        <f>COUNTIF(View_conceptual!G:G,L2276)</f>
        <v>1</v>
      </c>
      <c r="AO2276">
        <f>COUNTIF(View_conceptual!H:H,L2276)+COUNTIF(View_conceptual!I:I,N2276)</f>
        <v>1</v>
      </c>
      <c r="AQ2276" t="str">
        <f t="shared" si="1111"/>
        <v>"Activity","UnitComposition","events","Event","LogisticsEvent",10,"Activity to describe composition and decomposition of LoadingUnits","Events object","true","false","","https://onerecord.iata.org/ns/cargo#UnitComposition","https://onerecord.iata.org/ns/cargo#events","https://onerecord.iata.org/ns/cargo#LogisticsEvent"</v>
      </c>
      <c r="AR2276" t="str">
        <f t="shared" si="1112"/>
        <v/>
      </c>
      <c r="AT2276">
        <f>COUNTIF(View_full!G:G,L2276)</f>
        <v>1</v>
      </c>
      <c r="AU2276">
        <f>COUNTIF(View_full!H:H,L2276)+COUNTIF(View_full!I:I,N2276)</f>
        <v>1</v>
      </c>
      <c r="AV2276">
        <f>COUNTIFS(Property_Manual!$A$2:$A$1206,Raw!L2276,Property_Manual!$B$2:$B$1206,Raw!M2276,Property_Manual!$C$2:$C$1206,Raw!N2276,Property_Manual!$D$2:$D$1206,Raw!O2276,Property_Manual!$F$2:$F$1206,"x")</f>
        <v>0</v>
      </c>
      <c r="AW2276" t="str">
        <f t="shared" si="1113"/>
        <v>"Activity","UnitComposition","events","Event","LogisticsEvent",10,"Activity to describe composition and decomposition of LoadingUnits","Events object","true","false","","https://onerecord.iata.org/ns/cargo#UnitComposition","https://onerecord.iata.org/ns/cargo#events","https://onerecord.iata.org/ns/cargo#LogisticsEvent"</v>
      </c>
      <c r="AX2276" t="str">
        <f t="shared" si="1114"/>
        <v/>
      </c>
      <c r="AY2276" t="str">
        <f t="shared" si="1115"/>
        <v/>
      </c>
    </row>
    <row r="2277" spans="1:51" x14ac:dyDescent="0.2">
      <c r="A2277" t="s">
        <v>1254</v>
      </c>
      <c r="B2277" t="s">
        <v>1210</v>
      </c>
      <c r="C2277" t="s">
        <v>772</v>
      </c>
      <c r="D2277" t="s">
        <v>46</v>
      </c>
      <c r="F2277" t="s">
        <v>47</v>
      </c>
      <c r="G2277">
        <v>1</v>
      </c>
      <c r="I2277" t="s">
        <v>773</v>
      </c>
      <c r="J2277" t="s">
        <v>48</v>
      </c>
      <c r="L2277" t="str">
        <f t="shared" si="1085"/>
        <v>UnitComposition</v>
      </c>
      <c r="M2277" t="str">
        <f t="shared" si="1086"/>
        <v>skeletonIndicator</v>
      </c>
      <c r="N2277" t="str">
        <f t="shared" si="1087"/>
        <v>boolean</v>
      </c>
      <c r="O2277" t="str">
        <f t="shared" si="1088"/>
        <v/>
      </c>
      <c r="P2277" t="str">
        <f t="shared" si="1089"/>
        <v/>
      </c>
      <c r="Q2277" t="str">
        <f t="shared" si="1090"/>
        <v>Object</v>
      </c>
      <c r="R2277" t="str">
        <f t="shared" si="1091"/>
        <v>"Activity"</v>
      </c>
      <c r="S2277" t="str">
        <f t="shared" si="1092"/>
        <v>"UnitComposition"</v>
      </c>
      <c r="T2277" t="str">
        <f t="shared" si="1093"/>
        <v>"skeletonIndicator"</v>
      </c>
      <c r="U2277" t="str">
        <f t="shared" si="1094"/>
        <v>""</v>
      </c>
      <c r="V2277" t="str">
        <f t="shared" si="1095"/>
        <v>"boolean"</v>
      </c>
      <c r="W2277">
        <f>IF($A2277="Implicit","",COUNTIFS($C$8:C2277,C2277,$A$8:A2277,"Explicit"))</f>
        <v>11</v>
      </c>
      <c r="X2277" t="str">
        <f t="shared" si="1096"/>
        <v>"Activity to describe composition and decomposition of LoadingUnits"</v>
      </c>
      <c r="Y2277" t="str">
        <f t="shared" si="1097"/>
        <v>"Indicator whether a logistics object is a skeleton object"</v>
      </c>
      <c r="Z2277" t="str">
        <f t="shared" si="1098"/>
        <v>"false"</v>
      </c>
      <c r="AA2277" t="str">
        <f t="shared" si="1099"/>
        <v>"false"</v>
      </c>
      <c r="AB2277" t="str">
        <f t="shared" si="1100"/>
        <v>""</v>
      </c>
      <c r="AC2277" t="str">
        <f t="shared" si="1101"/>
        <v>"https://onerecord.iata.org/ns/cargo#UnitComposition"</v>
      </c>
      <c r="AD2277" t="str">
        <f t="shared" si="1102"/>
        <v>"https://onerecord.iata.org/ns/cargo#skeletonIndicator"</v>
      </c>
      <c r="AE2277" t="str">
        <f t="shared" si="1103"/>
        <v>"http://www.w3.org/2001/XMLSchema#boolean"</v>
      </c>
      <c r="AF2277" t="str">
        <f t="shared" si="1104"/>
        <v>"Activity","UnitComposition","skeletonIndicator","","boolean",11,"Activity to describe composition and decomposition of LoadingUnits","Indicator whether a logistics object is a skeleton object","false","false","","https://onerecord.iata.org/ns/cargo#UnitComposition","https://onerecord.iata.org/ns/cargo#skeletonIndicator","http://www.w3.org/2001/XMLSchema#boolean"</v>
      </c>
      <c r="AG2277" t="str">
        <f t="shared" si="1105"/>
        <v>"Activity.UnitComposition"</v>
      </c>
      <c r="AH2277" t="str">
        <f t="shared" si="1106"/>
        <v>"skeletonIndicator"</v>
      </c>
      <c r="AI2277" t="str">
        <f t="shared" si="1107"/>
        <v>".boolean"</v>
      </c>
      <c r="AJ2277" t="str">
        <f t="shared" si="1108"/>
        <v>""</v>
      </c>
      <c r="AK2277" t="str">
        <f t="shared" si="1109"/>
        <v>"hasOne"</v>
      </c>
      <c r="AL2277" t="str">
        <f t="shared" si="1110"/>
        <v>"Activity.UnitComposition","skeletonIndicator",".boolean","","hasOne"</v>
      </c>
      <c r="AN2277">
        <f>COUNTIF(View_conceptual!G:G,L2277)</f>
        <v>1</v>
      </c>
      <c r="AO2277">
        <f>COUNTIF(View_conceptual!H:H,L2277)+COUNTIF(View_conceptual!I:I,N2277)</f>
        <v>1</v>
      </c>
      <c r="AQ2277" t="str">
        <f t="shared" si="1111"/>
        <v>"Activity","UnitComposition","skeletonIndicator","","boolean",11,"Activity to describe composition and decomposition of LoadingUnits","Indicator whether a logistics object is a skeleton object","false","false","","https://onerecord.iata.org/ns/cargo#UnitComposition","https://onerecord.iata.org/ns/cargo#skeletonIndicator","http://www.w3.org/2001/XMLSchema#boolean"</v>
      </c>
      <c r="AR2277" t="str">
        <f t="shared" si="1112"/>
        <v/>
      </c>
      <c r="AT2277">
        <f>COUNTIF(View_full!G:G,L2277)</f>
        <v>1</v>
      </c>
      <c r="AU2277">
        <f>COUNTIF(View_full!H:H,L2277)+COUNTIF(View_full!I:I,N2277)</f>
        <v>1</v>
      </c>
      <c r="AV2277">
        <f>COUNTIFS(Property_Manual!$A$2:$A$1206,Raw!L2277,Property_Manual!$B$2:$B$1206,Raw!M2277,Property_Manual!$C$2:$C$1206,Raw!N2277,Property_Manual!$D$2:$D$1206,Raw!O2277,Property_Manual!$F$2:$F$1206,"x")</f>
        <v>0</v>
      </c>
      <c r="AW2277" t="str">
        <f t="shared" si="1113"/>
        <v>"Activity","UnitComposition","skeletonIndicator","","boolean",11,"Activity to describe composition and decomposition of LoadingUnits","Indicator whether a logistics object is a skeleton object","false","false","","https://onerecord.iata.org/ns/cargo#UnitComposition","https://onerecord.iata.org/ns/cargo#skeletonIndicator","http://www.w3.org/2001/XMLSchema#boolean"</v>
      </c>
      <c r="AX2277" t="str">
        <f t="shared" si="1114"/>
        <v/>
      </c>
      <c r="AY2277" t="str">
        <f t="shared" si="1115"/>
        <v/>
      </c>
    </row>
    <row r="2278" spans="1:51" x14ac:dyDescent="0.2">
      <c r="A2278" t="s">
        <v>1254</v>
      </c>
      <c r="B2278" t="s">
        <v>1210</v>
      </c>
      <c r="C2278" t="s">
        <v>772</v>
      </c>
      <c r="D2278" t="s">
        <v>776</v>
      </c>
      <c r="F2278" t="s">
        <v>6</v>
      </c>
      <c r="G2278">
        <v>1</v>
      </c>
      <c r="I2278" t="s">
        <v>773</v>
      </c>
      <c r="J2278" t="s">
        <v>777</v>
      </c>
      <c r="L2278" t="str">
        <f t="shared" si="1085"/>
        <v>UnitComposition</v>
      </c>
      <c r="M2278" t="str">
        <f t="shared" si="1086"/>
        <v>compositionIdentifier</v>
      </c>
      <c r="N2278" t="str">
        <f t="shared" si="1087"/>
        <v>string</v>
      </c>
      <c r="O2278" t="str">
        <f t="shared" si="1088"/>
        <v/>
      </c>
      <c r="P2278" t="str">
        <f t="shared" si="1089"/>
        <v/>
      </c>
      <c r="Q2278" t="str">
        <f t="shared" si="1090"/>
        <v>Object</v>
      </c>
      <c r="R2278" t="str">
        <f t="shared" si="1091"/>
        <v>"Activity"</v>
      </c>
      <c r="S2278" t="str">
        <f t="shared" si="1092"/>
        <v>"UnitComposition"</v>
      </c>
      <c r="T2278" t="str">
        <f t="shared" si="1093"/>
        <v>"compositionIdentifier"</v>
      </c>
      <c r="U2278" t="str">
        <f t="shared" si="1094"/>
        <v>""</v>
      </c>
      <c r="V2278" t="str">
        <f t="shared" si="1095"/>
        <v>"string"</v>
      </c>
      <c r="W2278">
        <f>IF($A2278="Implicit","",COUNTIFS($C$8:C2278,C2278,$A$8:A2278,"Explicit"))</f>
        <v>12</v>
      </c>
      <c r="X2278" t="str">
        <f t="shared" si="1096"/>
        <v>"Activity to describe composition and decomposition of LoadingUnits"</v>
      </c>
      <c r="Y2278" t="str">
        <f t="shared" si="1097"/>
        <v>"Short text holding the process number if necessary"</v>
      </c>
      <c r="Z2278" t="str">
        <f t="shared" si="1098"/>
        <v>"false"</v>
      </c>
      <c r="AA2278" t="str">
        <f t="shared" si="1099"/>
        <v>"false"</v>
      </c>
      <c r="AB2278" t="str">
        <f t="shared" si="1100"/>
        <v>""</v>
      </c>
      <c r="AC2278" t="str">
        <f t="shared" si="1101"/>
        <v>"https://onerecord.iata.org/ns/cargo#UnitComposition"</v>
      </c>
      <c r="AD2278" t="str">
        <f t="shared" si="1102"/>
        <v>"https://onerecord.iata.org/ns/cargo#compositionIdentifier"</v>
      </c>
      <c r="AE2278" t="str">
        <f t="shared" si="1103"/>
        <v>"http://www.w3.org/2001/XMLSchema#string"</v>
      </c>
      <c r="AF2278" t="str">
        <f t="shared" si="1104"/>
        <v>"Activity","UnitComposition","compositionIdentifier","","string",12,"Activity to describe composition and decomposition of LoadingUnits","Short text holding the process number if necessary","false","false","","https://onerecord.iata.org/ns/cargo#UnitComposition","https://onerecord.iata.org/ns/cargo#compositionIdentifier","http://www.w3.org/2001/XMLSchema#string"</v>
      </c>
      <c r="AG2278" t="str">
        <f t="shared" si="1105"/>
        <v>"Activity.UnitComposition"</v>
      </c>
      <c r="AH2278" t="str">
        <f t="shared" si="1106"/>
        <v>"compositionIdentifier"</v>
      </c>
      <c r="AI2278" t="str">
        <f t="shared" si="1107"/>
        <v>".string"</v>
      </c>
      <c r="AJ2278" t="str">
        <f t="shared" si="1108"/>
        <v>""</v>
      </c>
      <c r="AK2278" t="str">
        <f t="shared" si="1109"/>
        <v>"hasOne"</v>
      </c>
      <c r="AL2278" t="str">
        <f t="shared" si="1110"/>
        <v>"Activity.UnitComposition","compositionIdentifier",".string","","hasOne"</v>
      </c>
      <c r="AN2278">
        <f>COUNTIF(View_conceptual!G:G,L2278)</f>
        <v>1</v>
      </c>
      <c r="AO2278">
        <f>COUNTIF(View_conceptual!H:H,L2278)+COUNTIF(View_conceptual!I:I,N2278)</f>
        <v>1</v>
      </c>
      <c r="AQ2278" t="str">
        <f t="shared" si="1111"/>
        <v>"Activity","UnitComposition","compositionIdentifier","","string",12,"Activity to describe composition and decomposition of LoadingUnits","Short text holding the process number if necessary","false","false","","https://onerecord.iata.org/ns/cargo#UnitComposition","https://onerecord.iata.org/ns/cargo#compositionIdentifier","http://www.w3.org/2001/XMLSchema#string"</v>
      </c>
      <c r="AR2278" t="str">
        <f t="shared" si="1112"/>
        <v/>
      </c>
      <c r="AT2278">
        <f>COUNTIF(View_full!G:G,L2278)</f>
        <v>1</v>
      </c>
      <c r="AU2278">
        <f>COUNTIF(View_full!H:H,L2278)+COUNTIF(View_full!I:I,N2278)</f>
        <v>1</v>
      </c>
      <c r="AV2278">
        <f>COUNTIFS(Property_Manual!$A$2:$A$1206,Raw!L2278,Property_Manual!$B$2:$B$1206,Raw!M2278,Property_Manual!$C$2:$C$1206,Raw!N2278,Property_Manual!$D$2:$D$1206,Raw!O2278,Property_Manual!$F$2:$F$1206,"x")</f>
        <v>0</v>
      </c>
      <c r="AW2278" t="str">
        <f t="shared" si="1113"/>
        <v>"Activity","UnitComposition","compositionIdentifier","","string",12,"Activity to describe composition and decomposition of LoadingUnits","Short text holding the process number if necessary","false","false","","https://onerecord.iata.org/ns/cargo#UnitComposition","https://onerecord.iata.org/ns/cargo#compositionIdentifier","http://www.w3.org/2001/XMLSchema#string"</v>
      </c>
      <c r="AX2278" t="str">
        <f t="shared" si="1114"/>
        <v/>
      </c>
      <c r="AY2278" t="str">
        <f t="shared" si="1115"/>
        <v/>
      </c>
    </row>
    <row r="2279" spans="1:51" x14ac:dyDescent="0.2">
      <c r="A2279" t="s">
        <v>1254</v>
      </c>
      <c r="B2279" t="s">
        <v>1210</v>
      </c>
      <c r="C2279" t="s">
        <v>772</v>
      </c>
      <c r="D2279" t="s">
        <v>172</v>
      </c>
      <c r="F2279" t="s">
        <v>12</v>
      </c>
      <c r="G2279">
        <v>1</v>
      </c>
      <c r="I2279" t="s">
        <v>773</v>
      </c>
      <c r="J2279" t="s">
        <v>173</v>
      </c>
      <c r="L2279" t="str">
        <f t="shared" si="1085"/>
        <v>UnitComposition</v>
      </c>
      <c r="M2279" t="str">
        <f t="shared" si="1086"/>
        <v>slac</v>
      </c>
      <c r="N2279" t="str">
        <f t="shared" si="1087"/>
        <v>integer</v>
      </c>
      <c r="O2279" t="str">
        <f t="shared" si="1088"/>
        <v/>
      </c>
      <c r="P2279" t="str">
        <f t="shared" si="1089"/>
        <v/>
      </c>
      <c r="Q2279" t="str">
        <f t="shared" si="1090"/>
        <v>Object</v>
      </c>
      <c r="R2279" t="str">
        <f t="shared" si="1091"/>
        <v>"Activity"</v>
      </c>
      <c r="S2279" t="str">
        <f t="shared" si="1092"/>
        <v>"UnitComposition"</v>
      </c>
      <c r="T2279" t="str">
        <f t="shared" si="1093"/>
        <v>"slac"</v>
      </c>
      <c r="U2279" t="str">
        <f t="shared" si="1094"/>
        <v>""</v>
      </c>
      <c r="V2279" t="str">
        <f t="shared" si="1095"/>
        <v>"integer"</v>
      </c>
      <c r="W2279">
        <f>IF($A2279="Implicit","",COUNTIFS($C$8:C2279,C2279,$A$8:A2279,"Explicit"))</f>
        <v>13</v>
      </c>
      <c r="X2279" t="str">
        <f t="shared" si="1096"/>
        <v>"Activity to describe composition and decomposition of LoadingUnits"</v>
      </c>
      <c r="Y2279" t="str">
        <f t="shared" si="1097"/>
        <v>"Shipper's Load And Count  ( total contained piece count as provided by shipper)"</v>
      </c>
      <c r="Z2279" t="str">
        <f t="shared" si="1098"/>
        <v>"false"</v>
      </c>
      <c r="AA2279" t="str">
        <f t="shared" si="1099"/>
        <v>"false"</v>
      </c>
      <c r="AB2279" t="str">
        <f t="shared" si="1100"/>
        <v>""</v>
      </c>
      <c r="AC2279" t="str">
        <f t="shared" si="1101"/>
        <v>"https://onerecord.iata.org/ns/cargo#UnitComposition"</v>
      </c>
      <c r="AD2279" t="str">
        <f t="shared" si="1102"/>
        <v>"https://onerecord.iata.org/ns/cargo#slac"</v>
      </c>
      <c r="AE2279" t="str">
        <f t="shared" si="1103"/>
        <v>"http://www.w3.org/2001/XMLSchema#integer"</v>
      </c>
      <c r="AF2279" t="str">
        <f t="shared" si="1104"/>
        <v>"Activity","UnitComposition","slac","","integer",13,"Activity to describe composition and decomposition of LoadingUnits","Shipper's Load And Count  ( total contained piece count as provided by shipper)","false","false","","https://onerecord.iata.org/ns/cargo#UnitComposition","https://onerecord.iata.org/ns/cargo#slac","http://www.w3.org/2001/XMLSchema#integer"</v>
      </c>
      <c r="AG2279" t="str">
        <f t="shared" si="1105"/>
        <v>"Activity.UnitComposition"</v>
      </c>
      <c r="AH2279" t="str">
        <f t="shared" si="1106"/>
        <v>"slac"</v>
      </c>
      <c r="AI2279" t="str">
        <f t="shared" si="1107"/>
        <v>".integer"</v>
      </c>
      <c r="AJ2279" t="str">
        <f t="shared" si="1108"/>
        <v>""</v>
      </c>
      <c r="AK2279" t="str">
        <f t="shared" si="1109"/>
        <v>"hasOne"</v>
      </c>
      <c r="AL2279" t="str">
        <f t="shared" si="1110"/>
        <v>"Activity.UnitComposition","slac",".integer","","hasOne"</v>
      </c>
      <c r="AN2279">
        <f>COUNTIF(View_conceptual!G:G,L2279)</f>
        <v>1</v>
      </c>
      <c r="AO2279">
        <f>COUNTIF(View_conceptual!H:H,L2279)+COUNTIF(View_conceptual!I:I,N2279)</f>
        <v>1</v>
      </c>
      <c r="AQ2279" t="str">
        <f t="shared" si="1111"/>
        <v>"Activity","UnitComposition","slac","","integer",13,"Activity to describe composition and decomposition of LoadingUnits","Shipper's Load And Count  ( total contained piece count as provided by shipper)","false","false","","https://onerecord.iata.org/ns/cargo#UnitComposition","https://onerecord.iata.org/ns/cargo#slac","http://www.w3.org/2001/XMLSchema#integer"</v>
      </c>
      <c r="AR2279" t="str">
        <f t="shared" si="1112"/>
        <v/>
      </c>
      <c r="AT2279">
        <f>COUNTIF(View_full!G:G,L2279)</f>
        <v>1</v>
      </c>
      <c r="AU2279">
        <f>COUNTIF(View_full!H:H,L2279)+COUNTIF(View_full!I:I,N2279)</f>
        <v>1</v>
      </c>
      <c r="AV2279">
        <f>COUNTIFS(Property_Manual!$A$2:$A$1206,Raw!L2279,Property_Manual!$B$2:$B$1206,Raw!M2279,Property_Manual!$C$2:$C$1206,Raw!N2279,Property_Manual!$D$2:$D$1206,Raw!O2279,Property_Manual!$F$2:$F$1206,"x")</f>
        <v>0</v>
      </c>
      <c r="AW2279" t="str">
        <f t="shared" si="1113"/>
        <v>"Activity","UnitComposition","slac","","integer",13,"Activity to describe composition and decomposition of LoadingUnits","Shipper's Load And Count  ( total contained piece count as provided by shipper)","false","false","","https://onerecord.iata.org/ns/cargo#UnitComposition","https://onerecord.iata.org/ns/cargo#slac","http://www.w3.org/2001/XMLSchema#integer"</v>
      </c>
      <c r="AX2279" t="str">
        <f t="shared" si="1114"/>
        <v/>
      </c>
      <c r="AY2279" t="str">
        <f t="shared" si="1115"/>
        <v/>
      </c>
    </row>
    <row r="2280" spans="1:51" x14ac:dyDescent="0.2">
      <c r="A2280" t="s">
        <v>1255</v>
      </c>
      <c r="B2280" t="s">
        <v>1210</v>
      </c>
      <c r="C2280" t="s">
        <v>772</v>
      </c>
      <c r="D2280" t="s">
        <v>26</v>
      </c>
      <c r="E2280" t="s">
        <v>49</v>
      </c>
      <c r="F2280" t="s">
        <v>27</v>
      </c>
      <c r="I2280" t="s">
        <v>773</v>
      </c>
      <c r="J2280" t="s">
        <v>28</v>
      </c>
      <c r="L2280" t="str">
        <f t="shared" si="1085"/>
        <v>UnitComposition</v>
      </c>
      <c r="M2280" t="str">
        <f t="shared" si="1086"/>
        <v>contactDetails</v>
      </c>
      <c r="N2280" t="str">
        <f t="shared" si="1087"/>
        <v>ContactDetail</v>
      </c>
      <c r="O2280" t="str">
        <f t="shared" si="1088"/>
        <v/>
      </c>
      <c r="P2280" t="str">
        <f t="shared" si="1089"/>
        <v/>
      </c>
      <c r="Q2280" t="str">
        <f t="shared" si="1090"/>
        <v>Object</v>
      </c>
      <c r="R2280" t="str">
        <f t="shared" si="1091"/>
        <v/>
      </c>
      <c r="S2280" t="str">
        <f t="shared" si="1092"/>
        <v/>
      </c>
      <c r="T2280" t="str">
        <f t="shared" si="1093"/>
        <v/>
      </c>
      <c r="U2280" t="str">
        <f t="shared" si="1094"/>
        <v/>
      </c>
      <c r="V2280" t="str">
        <f t="shared" si="1095"/>
        <v/>
      </c>
      <c r="W2280" t="str">
        <f>IF($A2280="Implicit","",COUNTIFS($C$8:C2280,C2280,$A$8:A2280,"Explicit"))</f>
        <v/>
      </c>
      <c r="X2280" t="str">
        <f t="shared" si="1096"/>
        <v/>
      </c>
      <c r="Y2280" t="str">
        <f t="shared" si="1097"/>
        <v/>
      </c>
      <c r="Z2280" t="str">
        <f t="shared" si="1098"/>
        <v/>
      </c>
      <c r="AA2280" t="str">
        <f t="shared" si="1099"/>
        <v/>
      </c>
      <c r="AB2280" t="str">
        <f t="shared" si="1100"/>
        <v/>
      </c>
      <c r="AC2280" t="str">
        <f t="shared" si="1101"/>
        <v/>
      </c>
      <c r="AD2280" t="str">
        <f t="shared" si="1102"/>
        <v/>
      </c>
      <c r="AE2280" t="str">
        <f t="shared" si="1103"/>
        <v/>
      </c>
      <c r="AF2280" t="str">
        <f t="shared" si="1104"/>
        <v/>
      </c>
      <c r="AG2280" t="str">
        <f t="shared" si="1105"/>
        <v>"Activity.UnitComposition"</v>
      </c>
      <c r="AH2280" t="str">
        <f t="shared" si="1106"/>
        <v>"contactDetails"</v>
      </c>
      <c r="AI2280" t="str">
        <f t="shared" si="1107"/>
        <v>"Embedded.ContactDetail"</v>
      </c>
      <c r="AJ2280" t="str">
        <f t="shared" si="1108"/>
        <v>""</v>
      </c>
      <c r="AK2280" t="str">
        <f t="shared" si="1109"/>
        <v>"hasMany"</v>
      </c>
      <c r="AL2280" t="str">
        <f t="shared" si="1110"/>
        <v>"Activity.UnitComposition","contactDetails","Embedded.ContactDetail","","hasMany"</v>
      </c>
      <c r="AN2280">
        <f>COUNTIF(View_conceptual!G:G,L2280)</f>
        <v>1</v>
      </c>
      <c r="AO2280">
        <f>COUNTIF(View_conceptual!H:H,L2280)+COUNTIF(View_conceptual!I:I,N2280)</f>
        <v>1</v>
      </c>
      <c r="AQ2280" t="str">
        <f t="shared" si="1111"/>
        <v/>
      </c>
      <c r="AR2280" t="str">
        <f t="shared" si="1112"/>
        <v/>
      </c>
      <c r="AT2280">
        <f>COUNTIF(View_full!G:G,L2280)</f>
        <v>1</v>
      </c>
      <c r="AU2280">
        <f>COUNTIF(View_full!H:H,L2280)+COUNTIF(View_full!I:I,N2280)</f>
        <v>1</v>
      </c>
      <c r="AV2280">
        <f>COUNTIFS(Property_Manual!$A$2:$A$1206,Raw!L2280,Property_Manual!$B$2:$B$1206,Raw!M2280,Property_Manual!$C$2:$C$1206,Raw!N2280,Property_Manual!$D$2:$D$1206,Raw!O2280,Property_Manual!$F$2:$F$1206,"x")</f>
        <v>0</v>
      </c>
      <c r="AW2280" t="str">
        <f t="shared" si="1113"/>
        <v/>
      </c>
      <c r="AX2280" t="str">
        <f t="shared" si="1114"/>
        <v/>
      </c>
      <c r="AY2280" t="str">
        <f t="shared" si="1115"/>
        <v/>
      </c>
    </row>
    <row r="2281" spans="1:51" x14ac:dyDescent="0.2">
      <c r="A2281" t="s">
        <v>1255</v>
      </c>
      <c r="B2281" t="s">
        <v>1210</v>
      </c>
      <c r="C2281" t="s">
        <v>772</v>
      </c>
      <c r="D2281" t="s">
        <v>29</v>
      </c>
      <c r="E2281" t="s">
        <v>1836</v>
      </c>
      <c r="F2281" t="s">
        <v>30</v>
      </c>
      <c r="I2281" t="s">
        <v>773</v>
      </c>
      <c r="J2281" t="s">
        <v>31</v>
      </c>
      <c r="K2281" t="s">
        <v>1831</v>
      </c>
      <c r="L2281" t="str">
        <f t="shared" si="1085"/>
        <v>UnitComposition</v>
      </c>
      <c r="M2281" t="str">
        <f t="shared" si="1086"/>
        <v>contactPersons</v>
      </c>
      <c r="N2281" t="str">
        <f t="shared" si="1087"/>
        <v>Actor</v>
      </c>
      <c r="O2281" t="str">
        <f t="shared" si="1088"/>
        <v/>
      </c>
      <c r="P2281" t="str">
        <f t="shared" si="1089"/>
        <v>Person|NonHumanActor</v>
      </c>
      <c r="Q2281" t="str">
        <f t="shared" si="1090"/>
        <v>Object</v>
      </c>
      <c r="R2281" t="str">
        <f t="shared" si="1091"/>
        <v/>
      </c>
      <c r="S2281" t="str">
        <f t="shared" si="1092"/>
        <v/>
      </c>
      <c r="T2281" t="str">
        <f t="shared" si="1093"/>
        <v/>
      </c>
      <c r="U2281" t="str">
        <f t="shared" si="1094"/>
        <v/>
      </c>
      <c r="V2281" t="str">
        <f t="shared" si="1095"/>
        <v/>
      </c>
      <c r="W2281" t="str">
        <f>IF($A2281="Implicit","",COUNTIFS($C$8:C2281,C2281,$A$8:A2281,"Explicit"))</f>
        <v/>
      </c>
      <c r="X2281" t="str">
        <f t="shared" si="1096"/>
        <v/>
      </c>
      <c r="Y2281" t="str">
        <f t="shared" si="1097"/>
        <v/>
      </c>
      <c r="Z2281" t="str">
        <f t="shared" si="1098"/>
        <v/>
      </c>
      <c r="AA2281" t="str">
        <f t="shared" si="1099"/>
        <v/>
      </c>
      <c r="AB2281" t="str">
        <f t="shared" si="1100"/>
        <v/>
      </c>
      <c r="AC2281" t="str">
        <f t="shared" si="1101"/>
        <v/>
      </c>
      <c r="AD2281" t="str">
        <f t="shared" si="1102"/>
        <v/>
      </c>
      <c r="AE2281" t="str">
        <f t="shared" si="1103"/>
        <v/>
      </c>
      <c r="AF2281" t="str">
        <f t="shared" si="1104"/>
        <v/>
      </c>
      <c r="AG2281" t="str">
        <f t="shared" si="1105"/>
        <v>"Activity.UnitComposition"</v>
      </c>
      <c r="AH2281" t="str">
        <f t="shared" si="1106"/>
        <v>"contactPersons"</v>
      </c>
      <c r="AI2281" t="str">
        <f t="shared" si="1107"/>
        <v>"Agent.Actor"</v>
      </c>
      <c r="AJ2281" t="str">
        <f t="shared" si="1108"/>
        <v>""</v>
      </c>
      <c r="AK2281" t="str">
        <f t="shared" si="1109"/>
        <v>"hasMany"</v>
      </c>
      <c r="AL2281" t="str">
        <f t="shared" si="1110"/>
        <v>"Activity.UnitComposition","contactPersons","Agent.Actor","","hasMany"</v>
      </c>
      <c r="AN2281">
        <f>COUNTIF(View_conceptual!G:G,L2281)</f>
        <v>1</v>
      </c>
      <c r="AO2281">
        <f>COUNTIF(View_conceptual!H:H,L2281)+COUNTIF(View_conceptual!I:I,N2281)</f>
        <v>1</v>
      </c>
      <c r="AQ2281" t="str">
        <f t="shared" si="1111"/>
        <v/>
      </c>
      <c r="AR2281" t="str">
        <f t="shared" si="1112"/>
        <v/>
      </c>
      <c r="AT2281">
        <f>COUNTIF(View_full!G:G,L2281)</f>
        <v>1</v>
      </c>
      <c r="AU2281">
        <f>COUNTIF(View_full!H:H,L2281)+COUNTIF(View_full!I:I,N2281)</f>
        <v>1</v>
      </c>
      <c r="AV2281">
        <f>COUNTIFS(Property_Manual!$A$2:$A$1206,Raw!L2281,Property_Manual!$B$2:$B$1206,Raw!M2281,Property_Manual!$C$2:$C$1206,Raw!N2281,Property_Manual!$D$2:$D$1206,Raw!O2281,Property_Manual!$F$2:$F$1206,"x")</f>
        <v>0</v>
      </c>
      <c r="AW2281" t="str">
        <f t="shared" si="1113"/>
        <v/>
      </c>
      <c r="AX2281" t="str">
        <f t="shared" si="1114"/>
        <v/>
      </c>
      <c r="AY2281" t="str">
        <f t="shared" si="1115"/>
        <v/>
      </c>
    </row>
    <row r="2282" spans="1:51" x14ac:dyDescent="0.2">
      <c r="A2282" t="s">
        <v>1255</v>
      </c>
      <c r="B2282" t="s">
        <v>1210</v>
      </c>
      <c r="C2282" t="s">
        <v>772</v>
      </c>
      <c r="D2282" t="s">
        <v>29</v>
      </c>
      <c r="E2282" t="s">
        <v>1836</v>
      </c>
      <c r="F2282" t="s">
        <v>390</v>
      </c>
      <c r="I2282" t="s">
        <v>773</v>
      </c>
      <c r="J2282" t="s">
        <v>31</v>
      </c>
      <c r="L2282" t="str">
        <f t="shared" si="1085"/>
        <v>UnitComposition</v>
      </c>
      <c r="M2282" t="str">
        <f t="shared" si="1086"/>
        <v>contactPersons</v>
      </c>
      <c r="N2282" t="str">
        <f t="shared" si="1087"/>
        <v>Person</v>
      </c>
      <c r="O2282" t="str">
        <f t="shared" si="1088"/>
        <v/>
      </c>
      <c r="P2282" t="str">
        <f t="shared" si="1089"/>
        <v/>
      </c>
      <c r="Q2282" t="str">
        <f t="shared" si="1090"/>
        <v>Object</v>
      </c>
      <c r="R2282" t="str">
        <f t="shared" si="1091"/>
        <v/>
      </c>
      <c r="S2282" t="str">
        <f t="shared" si="1092"/>
        <v/>
      </c>
      <c r="T2282" t="str">
        <f t="shared" si="1093"/>
        <v/>
      </c>
      <c r="U2282" t="str">
        <f t="shared" si="1094"/>
        <v/>
      </c>
      <c r="V2282" t="str">
        <f t="shared" si="1095"/>
        <v/>
      </c>
      <c r="W2282" t="str">
        <f>IF($A2282="Implicit","",COUNTIFS($C$8:C2282,C2282,$A$8:A2282,"Explicit"))</f>
        <v/>
      </c>
      <c r="X2282" t="str">
        <f t="shared" si="1096"/>
        <v/>
      </c>
      <c r="Y2282" t="str">
        <f t="shared" si="1097"/>
        <v/>
      </c>
      <c r="Z2282" t="str">
        <f t="shared" si="1098"/>
        <v/>
      </c>
      <c r="AA2282" t="str">
        <f t="shared" si="1099"/>
        <v/>
      </c>
      <c r="AB2282" t="str">
        <f t="shared" si="1100"/>
        <v/>
      </c>
      <c r="AC2282" t="str">
        <f t="shared" si="1101"/>
        <v/>
      </c>
      <c r="AD2282" t="str">
        <f t="shared" si="1102"/>
        <v/>
      </c>
      <c r="AE2282" t="str">
        <f t="shared" si="1103"/>
        <v/>
      </c>
      <c r="AF2282" t="str">
        <f t="shared" si="1104"/>
        <v/>
      </c>
      <c r="AG2282" t="str">
        <f t="shared" si="1105"/>
        <v>"Activity.UnitComposition"</v>
      </c>
      <c r="AH2282" t="str">
        <f t="shared" si="1106"/>
        <v>"contactPersons"</v>
      </c>
      <c r="AI2282" t="str">
        <f t="shared" si="1107"/>
        <v>"Agent.Person"</v>
      </c>
      <c r="AJ2282" t="str">
        <f t="shared" si="1108"/>
        <v>""</v>
      </c>
      <c r="AK2282" t="str">
        <f t="shared" si="1109"/>
        <v>"hasMany"</v>
      </c>
      <c r="AL2282" t="str">
        <f t="shared" si="1110"/>
        <v>"Activity.UnitComposition","contactPersons","Agent.Person","","hasMany"</v>
      </c>
      <c r="AN2282">
        <f>COUNTIF(View_conceptual!G:G,L2282)</f>
        <v>1</v>
      </c>
      <c r="AO2282">
        <f>COUNTIF(View_conceptual!H:H,L2282)+COUNTIF(View_conceptual!I:I,N2282)</f>
        <v>1</v>
      </c>
      <c r="AQ2282" t="str">
        <f t="shared" si="1111"/>
        <v/>
      </c>
      <c r="AR2282" t="str">
        <f t="shared" si="1112"/>
        <v/>
      </c>
      <c r="AT2282">
        <f>COUNTIF(View_full!G:G,L2282)</f>
        <v>1</v>
      </c>
      <c r="AU2282">
        <f>COUNTIF(View_full!H:H,L2282)+COUNTIF(View_full!I:I,N2282)</f>
        <v>1</v>
      </c>
      <c r="AV2282">
        <f>COUNTIFS(Property_Manual!$A$2:$A$1206,Raw!L2282,Property_Manual!$B$2:$B$1206,Raw!M2282,Property_Manual!$C$2:$C$1206,Raw!N2282,Property_Manual!$D$2:$D$1206,Raw!O2282,Property_Manual!$F$2:$F$1206,"x")</f>
        <v>0</v>
      </c>
      <c r="AW2282" t="str">
        <f t="shared" si="1113"/>
        <v/>
      </c>
      <c r="AX2282" t="str">
        <f t="shared" si="1114"/>
        <v/>
      </c>
      <c r="AY2282" t="str">
        <f t="shared" si="1115"/>
        <v/>
      </c>
    </row>
    <row r="2283" spans="1:51" x14ac:dyDescent="0.2">
      <c r="A2283" t="s">
        <v>1255</v>
      </c>
      <c r="B2283" t="s">
        <v>1210</v>
      </c>
      <c r="C2283" t="s">
        <v>772</v>
      </c>
      <c r="D2283" t="s">
        <v>29</v>
      </c>
      <c r="E2283" t="s">
        <v>1836</v>
      </c>
      <c r="F2283" t="s">
        <v>1130</v>
      </c>
      <c r="I2283" t="s">
        <v>773</v>
      </c>
      <c r="J2283" t="s">
        <v>31</v>
      </c>
      <c r="L2283" t="str">
        <f t="shared" si="1085"/>
        <v>UnitComposition</v>
      </c>
      <c r="M2283" t="str">
        <f t="shared" si="1086"/>
        <v>contactPersons</v>
      </c>
      <c r="N2283" t="str">
        <f t="shared" si="1087"/>
        <v>NonHumanActor</v>
      </c>
      <c r="O2283" t="str">
        <f t="shared" si="1088"/>
        <v/>
      </c>
      <c r="P2283" t="str">
        <f t="shared" si="1089"/>
        <v/>
      </c>
      <c r="Q2283" t="str">
        <f t="shared" si="1090"/>
        <v>Object</v>
      </c>
      <c r="R2283" t="str">
        <f t="shared" si="1091"/>
        <v/>
      </c>
      <c r="S2283" t="str">
        <f t="shared" si="1092"/>
        <v/>
      </c>
      <c r="T2283" t="str">
        <f t="shared" si="1093"/>
        <v/>
      </c>
      <c r="U2283" t="str">
        <f t="shared" si="1094"/>
        <v/>
      </c>
      <c r="V2283" t="str">
        <f t="shared" si="1095"/>
        <v/>
      </c>
      <c r="W2283" t="str">
        <f>IF($A2283="Implicit","",COUNTIFS($C$8:C2283,C2283,$A$8:A2283,"Explicit"))</f>
        <v/>
      </c>
      <c r="X2283" t="str">
        <f t="shared" si="1096"/>
        <v/>
      </c>
      <c r="Y2283" t="str">
        <f t="shared" si="1097"/>
        <v/>
      </c>
      <c r="Z2283" t="str">
        <f t="shared" si="1098"/>
        <v/>
      </c>
      <c r="AA2283" t="str">
        <f t="shared" si="1099"/>
        <v/>
      </c>
      <c r="AB2283" t="str">
        <f t="shared" si="1100"/>
        <v/>
      </c>
      <c r="AC2283" t="str">
        <f t="shared" si="1101"/>
        <v/>
      </c>
      <c r="AD2283" t="str">
        <f t="shared" si="1102"/>
        <v/>
      </c>
      <c r="AE2283" t="str">
        <f t="shared" si="1103"/>
        <v/>
      </c>
      <c r="AF2283" t="str">
        <f t="shared" si="1104"/>
        <v/>
      </c>
      <c r="AG2283" t="str">
        <f t="shared" si="1105"/>
        <v>"Activity.UnitComposition"</v>
      </c>
      <c r="AH2283" t="str">
        <f t="shared" si="1106"/>
        <v>"contactPersons"</v>
      </c>
      <c r="AI2283" t="str">
        <f t="shared" si="1107"/>
        <v>"Agent.NonHumanActor"</v>
      </c>
      <c r="AJ2283" t="str">
        <f t="shared" si="1108"/>
        <v>""</v>
      </c>
      <c r="AK2283" t="str">
        <f t="shared" si="1109"/>
        <v>"hasMany"</v>
      </c>
      <c r="AL2283" t="str">
        <f t="shared" si="1110"/>
        <v>"Activity.UnitComposition","contactPersons","Agent.NonHumanActor","","hasMany"</v>
      </c>
      <c r="AN2283">
        <f>COUNTIF(View_conceptual!G:G,L2283)</f>
        <v>1</v>
      </c>
      <c r="AO2283">
        <f>COUNTIF(View_conceptual!H:H,L2283)+COUNTIF(View_conceptual!I:I,N2283)</f>
        <v>1</v>
      </c>
      <c r="AQ2283" t="str">
        <f t="shared" si="1111"/>
        <v/>
      </c>
      <c r="AR2283" t="str">
        <f t="shared" si="1112"/>
        <v/>
      </c>
      <c r="AT2283">
        <f>COUNTIF(View_full!G:G,L2283)</f>
        <v>1</v>
      </c>
      <c r="AU2283">
        <f>COUNTIF(View_full!H:H,L2283)+COUNTIF(View_full!I:I,N2283)</f>
        <v>1</v>
      </c>
      <c r="AV2283">
        <f>COUNTIFS(Property_Manual!$A$2:$A$1206,Raw!L2283,Property_Manual!$B$2:$B$1206,Raw!M2283,Property_Manual!$C$2:$C$1206,Raw!N2283,Property_Manual!$D$2:$D$1206,Raw!O2283,Property_Manual!$F$2:$F$1206,"x")</f>
        <v>0</v>
      </c>
      <c r="AW2283" t="str">
        <f t="shared" si="1113"/>
        <v/>
      </c>
      <c r="AX2283" t="str">
        <f t="shared" si="1114"/>
        <v/>
      </c>
      <c r="AY2283" t="str">
        <f t="shared" si="1115"/>
        <v/>
      </c>
    </row>
    <row r="2284" spans="1:51" x14ac:dyDescent="0.2">
      <c r="A2284" t="s">
        <v>1255</v>
      </c>
      <c r="B2284" t="s">
        <v>1210</v>
      </c>
      <c r="C2284" t="s">
        <v>772</v>
      </c>
      <c r="D2284" t="s">
        <v>35</v>
      </c>
      <c r="E2284" t="s">
        <v>1211</v>
      </c>
      <c r="F2284" t="s">
        <v>273</v>
      </c>
      <c r="I2284" t="s">
        <v>773</v>
      </c>
      <c r="J2284" t="s">
        <v>37</v>
      </c>
      <c r="L2284" t="str">
        <f t="shared" si="1085"/>
        <v>UnitComposition</v>
      </c>
      <c r="M2284" t="str">
        <f t="shared" si="1086"/>
        <v>servedServices</v>
      </c>
      <c r="N2284" t="str">
        <f t="shared" si="1087"/>
        <v>Booking</v>
      </c>
      <c r="O2284" t="str">
        <f t="shared" si="1088"/>
        <v/>
      </c>
      <c r="P2284" t="str">
        <f t="shared" si="1089"/>
        <v/>
      </c>
      <c r="Q2284" t="str">
        <f t="shared" si="1090"/>
        <v>Object</v>
      </c>
      <c r="R2284" t="str">
        <f t="shared" si="1091"/>
        <v/>
      </c>
      <c r="S2284" t="str">
        <f t="shared" si="1092"/>
        <v/>
      </c>
      <c r="T2284" t="str">
        <f t="shared" si="1093"/>
        <v/>
      </c>
      <c r="U2284" t="str">
        <f t="shared" si="1094"/>
        <v/>
      </c>
      <c r="V2284" t="str">
        <f t="shared" si="1095"/>
        <v/>
      </c>
      <c r="W2284" t="str">
        <f>IF($A2284="Implicit","",COUNTIFS($C$8:C2284,C2284,$A$8:A2284,"Explicit"))</f>
        <v/>
      </c>
      <c r="X2284" t="str">
        <f t="shared" si="1096"/>
        <v/>
      </c>
      <c r="Y2284" t="str">
        <f t="shared" si="1097"/>
        <v/>
      </c>
      <c r="Z2284" t="str">
        <f t="shared" si="1098"/>
        <v/>
      </c>
      <c r="AA2284" t="str">
        <f t="shared" si="1099"/>
        <v/>
      </c>
      <c r="AB2284" t="str">
        <f t="shared" si="1100"/>
        <v/>
      </c>
      <c r="AC2284" t="str">
        <f t="shared" si="1101"/>
        <v/>
      </c>
      <c r="AD2284" t="str">
        <f t="shared" si="1102"/>
        <v/>
      </c>
      <c r="AE2284" t="str">
        <f t="shared" si="1103"/>
        <v/>
      </c>
      <c r="AF2284" t="str">
        <f t="shared" si="1104"/>
        <v/>
      </c>
      <c r="AG2284" t="str">
        <f t="shared" si="1105"/>
        <v>"Activity.UnitComposition"</v>
      </c>
      <c r="AH2284" t="str">
        <f t="shared" si="1106"/>
        <v>"servedServices"</v>
      </c>
      <c r="AI2284" t="str">
        <f t="shared" si="1107"/>
        <v>"Service.Booking"</v>
      </c>
      <c r="AJ2284" t="str">
        <f t="shared" si="1108"/>
        <v>""</v>
      </c>
      <c r="AK2284" t="str">
        <f t="shared" si="1109"/>
        <v>"hasMany"</v>
      </c>
      <c r="AL2284" t="str">
        <f t="shared" si="1110"/>
        <v>"Activity.UnitComposition","servedServices","Service.Booking","","hasMany"</v>
      </c>
      <c r="AN2284">
        <f>COUNTIF(View_conceptual!G:G,L2284)</f>
        <v>1</v>
      </c>
      <c r="AO2284">
        <f>COUNTIF(View_conceptual!H:H,L2284)+COUNTIF(View_conceptual!I:I,N2284)</f>
        <v>2</v>
      </c>
      <c r="AQ2284" t="str">
        <f t="shared" si="1111"/>
        <v/>
      </c>
      <c r="AR2284" t="str">
        <f t="shared" si="1112"/>
        <v>"Activity.UnitComposition","servedServices","Service.Booking","","hasMany"</v>
      </c>
      <c r="AT2284">
        <f>COUNTIF(View_full!G:G,L2284)</f>
        <v>1</v>
      </c>
      <c r="AU2284">
        <f>COUNTIF(View_full!H:H,L2284)+COUNTIF(View_full!I:I,N2284)</f>
        <v>2</v>
      </c>
      <c r="AV2284">
        <f>COUNTIFS(Property_Manual!$A$2:$A$1206,Raw!L2284,Property_Manual!$B$2:$B$1206,Raw!M2284,Property_Manual!$C$2:$C$1206,Raw!N2284,Property_Manual!$D$2:$D$1206,Raw!O2284,Property_Manual!$F$2:$F$1206,"x")</f>
        <v>1</v>
      </c>
      <c r="AW2284" t="str">
        <f t="shared" si="1113"/>
        <v/>
      </c>
      <c r="AX2284" t="str">
        <f t="shared" si="1114"/>
        <v>"Activity.UnitComposition","servedServices","Service.Booking","","hasMany"</v>
      </c>
      <c r="AY2284" t="str">
        <f t="shared" si="1115"/>
        <v>"Activity.UnitComposition","servedServices","Service.Booking","","hasMany"</v>
      </c>
    </row>
    <row r="2285" spans="1:51" x14ac:dyDescent="0.2">
      <c r="A2285" t="s">
        <v>1255</v>
      </c>
      <c r="B2285" t="s">
        <v>1210</v>
      </c>
      <c r="C2285" t="s">
        <v>772</v>
      </c>
      <c r="D2285" t="s">
        <v>35</v>
      </c>
      <c r="E2285" t="s">
        <v>1196</v>
      </c>
      <c r="F2285" t="s">
        <v>36</v>
      </c>
      <c r="I2285" t="s">
        <v>773</v>
      </c>
      <c r="J2285" t="s">
        <v>37</v>
      </c>
      <c r="K2285" t="s">
        <v>3151</v>
      </c>
      <c r="L2285" t="str">
        <f t="shared" si="1085"/>
        <v>UnitComposition</v>
      </c>
      <c r="M2285" t="str">
        <f t="shared" si="1086"/>
        <v>servedServices</v>
      </c>
      <c r="N2285" t="str">
        <f t="shared" si="1087"/>
        <v>LogisticsService</v>
      </c>
      <c r="O2285" t="str">
        <f t="shared" si="1088"/>
        <v/>
      </c>
      <c r="P2285" t="str">
        <f t="shared" si="1089"/>
        <v>Booking|HandlingService</v>
      </c>
      <c r="Q2285" t="str">
        <f t="shared" si="1090"/>
        <v>Object</v>
      </c>
      <c r="R2285" t="str">
        <f t="shared" si="1091"/>
        <v/>
      </c>
      <c r="S2285" t="str">
        <f t="shared" si="1092"/>
        <v/>
      </c>
      <c r="T2285" t="str">
        <f t="shared" si="1093"/>
        <v/>
      </c>
      <c r="U2285" t="str">
        <f t="shared" si="1094"/>
        <v/>
      </c>
      <c r="V2285" t="str">
        <f t="shared" si="1095"/>
        <v/>
      </c>
      <c r="W2285" t="str">
        <f>IF($A2285="Implicit","",COUNTIFS($C$8:C2285,C2285,$A$8:A2285,"Explicit"))</f>
        <v/>
      </c>
      <c r="X2285" t="str">
        <f t="shared" si="1096"/>
        <v/>
      </c>
      <c r="Y2285" t="str">
        <f t="shared" si="1097"/>
        <v/>
      </c>
      <c r="Z2285" t="str">
        <f t="shared" si="1098"/>
        <v/>
      </c>
      <c r="AA2285" t="str">
        <f t="shared" si="1099"/>
        <v/>
      </c>
      <c r="AB2285" t="str">
        <f t="shared" si="1100"/>
        <v/>
      </c>
      <c r="AC2285" t="str">
        <f t="shared" si="1101"/>
        <v/>
      </c>
      <c r="AD2285" t="str">
        <f t="shared" si="1102"/>
        <v/>
      </c>
      <c r="AE2285" t="str">
        <f t="shared" si="1103"/>
        <v/>
      </c>
      <c r="AF2285" t="str">
        <f t="shared" si="1104"/>
        <v/>
      </c>
      <c r="AG2285" t="str">
        <f t="shared" si="1105"/>
        <v>"Activity.UnitComposition"</v>
      </c>
      <c r="AH2285" t="str">
        <f t="shared" si="1106"/>
        <v>"servedServices"</v>
      </c>
      <c r="AI2285" t="str">
        <f t="shared" si="1107"/>
        <v>"Abstract.LogisticsService"</v>
      </c>
      <c r="AJ2285" t="str">
        <f t="shared" si="1108"/>
        <v>""</v>
      </c>
      <c r="AK2285" t="str">
        <f t="shared" si="1109"/>
        <v>"hasMany"</v>
      </c>
      <c r="AL2285" t="str">
        <f t="shared" si="1110"/>
        <v>"Activity.UnitComposition","servedServices","Abstract.LogisticsService","","hasMany"</v>
      </c>
      <c r="AN2285">
        <f>COUNTIF(View_conceptual!G:G,L2285)</f>
        <v>1</v>
      </c>
      <c r="AO2285">
        <f>COUNTIF(View_conceptual!H:H,L2285)+COUNTIF(View_conceptual!I:I,N2285)</f>
        <v>1</v>
      </c>
      <c r="AQ2285" t="str">
        <f t="shared" si="1111"/>
        <v/>
      </c>
      <c r="AR2285" t="str">
        <f t="shared" si="1112"/>
        <v/>
      </c>
      <c r="AT2285">
        <f>COUNTIF(View_full!G:G,L2285)</f>
        <v>1</v>
      </c>
      <c r="AU2285">
        <f>COUNTIF(View_full!H:H,L2285)+COUNTIF(View_full!I:I,N2285)</f>
        <v>1</v>
      </c>
      <c r="AV2285">
        <f>COUNTIFS(Property_Manual!$A$2:$A$1206,Raw!L2285,Property_Manual!$B$2:$B$1206,Raw!M2285,Property_Manual!$C$2:$C$1206,Raw!N2285,Property_Manual!$D$2:$D$1206,Raw!O2285,Property_Manual!$F$2:$F$1206,"x")</f>
        <v>0</v>
      </c>
      <c r="AW2285" t="str">
        <f t="shared" si="1113"/>
        <v/>
      </c>
      <c r="AX2285" t="str">
        <f t="shared" si="1114"/>
        <v/>
      </c>
      <c r="AY2285" t="str">
        <f t="shared" si="1115"/>
        <v/>
      </c>
    </row>
    <row r="2286" spans="1:51" x14ac:dyDescent="0.2">
      <c r="A2286" t="s">
        <v>1255</v>
      </c>
      <c r="B2286" t="s">
        <v>1210</v>
      </c>
      <c r="C2286" t="s">
        <v>772</v>
      </c>
      <c r="D2286" t="s">
        <v>40</v>
      </c>
      <c r="E2286" t="s">
        <v>1212</v>
      </c>
      <c r="F2286" t="s">
        <v>41</v>
      </c>
      <c r="I2286" t="s">
        <v>773</v>
      </c>
      <c r="J2286" t="s">
        <v>42</v>
      </c>
      <c r="L2286" t="str">
        <f t="shared" si="1085"/>
        <v>UnitComposition</v>
      </c>
      <c r="M2286" t="str">
        <f t="shared" si="1086"/>
        <v>events</v>
      </c>
      <c r="N2286" t="str">
        <f t="shared" si="1087"/>
        <v>LogisticsEvent</v>
      </c>
      <c r="O2286" t="str">
        <f t="shared" si="1088"/>
        <v/>
      </c>
      <c r="P2286" t="str">
        <f t="shared" si="1089"/>
        <v/>
      </c>
      <c r="Q2286" t="str">
        <f t="shared" si="1090"/>
        <v>Object</v>
      </c>
      <c r="R2286" t="str">
        <f t="shared" si="1091"/>
        <v/>
      </c>
      <c r="S2286" t="str">
        <f t="shared" si="1092"/>
        <v/>
      </c>
      <c r="T2286" t="str">
        <f t="shared" si="1093"/>
        <v/>
      </c>
      <c r="U2286" t="str">
        <f t="shared" si="1094"/>
        <v/>
      </c>
      <c r="V2286" t="str">
        <f t="shared" si="1095"/>
        <v/>
      </c>
      <c r="W2286" t="str">
        <f>IF($A2286="Implicit","",COUNTIFS($C$8:C2286,C2286,$A$8:A2286,"Explicit"))</f>
        <v/>
      </c>
      <c r="X2286" t="str">
        <f t="shared" si="1096"/>
        <v/>
      </c>
      <c r="Y2286" t="str">
        <f t="shared" si="1097"/>
        <v/>
      </c>
      <c r="Z2286" t="str">
        <f t="shared" si="1098"/>
        <v/>
      </c>
      <c r="AA2286" t="str">
        <f t="shared" si="1099"/>
        <v/>
      </c>
      <c r="AB2286" t="str">
        <f t="shared" si="1100"/>
        <v/>
      </c>
      <c r="AC2286" t="str">
        <f t="shared" si="1101"/>
        <v/>
      </c>
      <c r="AD2286" t="str">
        <f t="shared" si="1102"/>
        <v/>
      </c>
      <c r="AE2286" t="str">
        <f t="shared" si="1103"/>
        <v/>
      </c>
      <c r="AF2286" t="str">
        <f t="shared" si="1104"/>
        <v/>
      </c>
      <c r="AG2286" t="str">
        <f t="shared" si="1105"/>
        <v>"Activity.UnitComposition"</v>
      </c>
      <c r="AH2286" t="str">
        <f t="shared" si="1106"/>
        <v>"events"</v>
      </c>
      <c r="AI2286" t="str">
        <f t="shared" si="1107"/>
        <v>"Event.LogisticsEvent"</v>
      </c>
      <c r="AJ2286" t="str">
        <f t="shared" si="1108"/>
        <v>""</v>
      </c>
      <c r="AK2286" t="str">
        <f t="shared" si="1109"/>
        <v>"hasMany"</v>
      </c>
      <c r="AL2286" t="str">
        <f t="shared" si="1110"/>
        <v>"Activity.UnitComposition","events","Event.LogisticsEvent","","hasMany"</v>
      </c>
      <c r="AN2286">
        <f>COUNTIF(View_conceptual!G:G,L2286)</f>
        <v>1</v>
      </c>
      <c r="AO2286">
        <f>COUNTIF(View_conceptual!H:H,L2286)+COUNTIF(View_conceptual!I:I,N2286)</f>
        <v>1</v>
      </c>
      <c r="AQ2286" t="str">
        <f t="shared" si="1111"/>
        <v/>
      </c>
      <c r="AR2286" t="str">
        <f t="shared" si="1112"/>
        <v/>
      </c>
      <c r="AT2286">
        <f>COUNTIF(View_full!G:G,L2286)</f>
        <v>1</v>
      </c>
      <c r="AU2286">
        <f>COUNTIF(View_full!H:H,L2286)+COUNTIF(View_full!I:I,N2286)</f>
        <v>1</v>
      </c>
      <c r="AV2286">
        <f>COUNTIFS(Property_Manual!$A$2:$A$1206,Raw!L2286,Property_Manual!$B$2:$B$1206,Raw!M2286,Property_Manual!$C$2:$C$1206,Raw!N2286,Property_Manual!$D$2:$D$1206,Raw!O2286,Property_Manual!$F$2:$F$1206,"x")</f>
        <v>0</v>
      </c>
      <c r="AW2286" t="str">
        <f t="shared" si="1113"/>
        <v/>
      </c>
      <c r="AX2286" t="str">
        <f t="shared" si="1114"/>
        <v/>
      </c>
      <c r="AY2286" t="str">
        <f t="shared" si="1115"/>
        <v/>
      </c>
    </row>
    <row r="2287" spans="1:51" x14ac:dyDescent="0.2">
      <c r="A2287" t="s">
        <v>1255</v>
      </c>
      <c r="B2287" t="s">
        <v>1210</v>
      </c>
      <c r="C2287" t="s">
        <v>772</v>
      </c>
      <c r="D2287" t="s">
        <v>35</v>
      </c>
      <c r="F2287" t="s">
        <v>3152</v>
      </c>
      <c r="I2287" t="s">
        <v>773</v>
      </c>
      <c r="J2287" t="s">
        <v>37</v>
      </c>
      <c r="L2287" t="str">
        <f t="shared" si="1085"/>
        <v>UnitComposition</v>
      </c>
      <c r="M2287" t="str">
        <f t="shared" si="1086"/>
        <v>servedServices</v>
      </c>
      <c r="N2287" t="str">
        <f t="shared" si="1087"/>
        <v>HandlingService</v>
      </c>
      <c r="O2287" t="str">
        <f t="shared" si="1088"/>
        <v/>
      </c>
      <c r="P2287" t="str">
        <f t="shared" si="1089"/>
        <v/>
      </c>
      <c r="Q2287" t="str">
        <f t="shared" si="1090"/>
        <v>Object</v>
      </c>
      <c r="R2287" t="str">
        <f t="shared" si="1091"/>
        <v/>
      </c>
      <c r="S2287" t="str">
        <f t="shared" si="1092"/>
        <v/>
      </c>
      <c r="T2287" t="str">
        <f t="shared" si="1093"/>
        <v/>
      </c>
      <c r="U2287" t="str">
        <f t="shared" si="1094"/>
        <v/>
      </c>
      <c r="V2287" t="str">
        <f t="shared" si="1095"/>
        <v/>
      </c>
      <c r="W2287" t="str">
        <f>IF($A2287="Implicit","",COUNTIFS($C$8:C2287,C2287,$A$8:A2287,"Explicit"))</f>
        <v/>
      </c>
      <c r="X2287" t="str">
        <f t="shared" si="1096"/>
        <v/>
      </c>
      <c r="Y2287" t="str">
        <f t="shared" si="1097"/>
        <v/>
      </c>
      <c r="Z2287" t="str">
        <f t="shared" si="1098"/>
        <v/>
      </c>
      <c r="AA2287" t="str">
        <f t="shared" si="1099"/>
        <v/>
      </c>
      <c r="AB2287" t="str">
        <f t="shared" si="1100"/>
        <v/>
      </c>
      <c r="AC2287" t="str">
        <f t="shared" si="1101"/>
        <v/>
      </c>
      <c r="AD2287" t="str">
        <f t="shared" si="1102"/>
        <v/>
      </c>
      <c r="AE2287" t="str">
        <f t="shared" si="1103"/>
        <v/>
      </c>
      <c r="AF2287" t="str">
        <f t="shared" si="1104"/>
        <v/>
      </c>
      <c r="AG2287" t="str">
        <f t="shared" si="1105"/>
        <v>"Activity.UnitComposition"</v>
      </c>
      <c r="AH2287" t="str">
        <f t="shared" si="1106"/>
        <v>"servedServices"</v>
      </c>
      <c r="AI2287" t="str">
        <f t="shared" si="1107"/>
        <v>".HandlingService"</v>
      </c>
      <c r="AJ2287" t="str">
        <f t="shared" si="1108"/>
        <v>""</v>
      </c>
      <c r="AK2287" t="str">
        <f t="shared" si="1109"/>
        <v>"hasMany"</v>
      </c>
      <c r="AL2287" t="str">
        <f t="shared" si="1110"/>
        <v>"Activity.UnitComposition","servedServices",".HandlingService","","hasMany"</v>
      </c>
      <c r="AN2287">
        <f>COUNTIF(View_conceptual!G:G,L2287)</f>
        <v>1</v>
      </c>
      <c r="AO2287">
        <f>COUNTIF(View_conceptual!H:H,L2287)+COUNTIF(View_conceptual!I:I,N2287)</f>
        <v>1</v>
      </c>
      <c r="AQ2287" t="str">
        <f t="shared" si="1111"/>
        <v/>
      </c>
      <c r="AR2287" t="str">
        <f t="shared" si="1112"/>
        <v/>
      </c>
      <c r="AT2287">
        <f>COUNTIF(View_full!G:G,L2287)</f>
        <v>1</v>
      </c>
      <c r="AU2287">
        <f>COUNTIF(View_full!H:H,L2287)+COUNTIF(View_full!I:I,N2287)</f>
        <v>1</v>
      </c>
      <c r="AV2287">
        <f>COUNTIFS(Property_Manual!$A$2:$A$1206,Raw!L2287,Property_Manual!$B$2:$B$1206,Raw!M2287,Property_Manual!$C$2:$C$1206,Raw!N2287,Property_Manual!$D$2:$D$1206,Raw!O2287,Property_Manual!$F$2:$F$1206,"x")</f>
        <v>0</v>
      </c>
      <c r="AW2287" t="str">
        <f t="shared" si="1113"/>
        <v/>
      </c>
      <c r="AX2287" t="str">
        <f t="shared" si="1114"/>
        <v/>
      </c>
      <c r="AY2287" t="str">
        <f t="shared" si="1115"/>
        <v/>
      </c>
    </row>
    <row r="2288" spans="1:51" x14ac:dyDescent="0.2">
      <c r="A2288" t="s">
        <v>1254</v>
      </c>
      <c r="B2288" t="s">
        <v>49</v>
      </c>
      <c r="C2288" t="s">
        <v>318</v>
      </c>
      <c r="D2288" t="s">
        <v>1073</v>
      </c>
      <c r="E2288" t="s">
        <v>1197</v>
      </c>
      <c r="F2288" t="s">
        <v>2199</v>
      </c>
      <c r="G2288">
        <v>1</v>
      </c>
      <c r="I2288" t="s">
        <v>1074</v>
      </c>
      <c r="J2288" t="s">
        <v>1075</v>
      </c>
      <c r="L2288" t="str">
        <f t="shared" si="1085"/>
        <v>UnitsPreference</v>
      </c>
      <c r="M2288" t="str">
        <f t="shared" si="1086"/>
        <v>currency</v>
      </c>
      <c r="N2288" t="str">
        <f t="shared" si="1087"/>
        <v>CurrencyCode</v>
      </c>
      <c r="O2288" t="str">
        <f t="shared" si="1088"/>
        <v/>
      </c>
      <c r="P2288" t="str">
        <f t="shared" si="1089"/>
        <v/>
      </c>
      <c r="Q2288" t="str">
        <f t="shared" si="1090"/>
        <v>Object</v>
      </c>
      <c r="R2288" t="str">
        <f t="shared" si="1091"/>
        <v>"Embedded"</v>
      </c>
      <c r="S2288" t="str">
        <f t="shared" si="1092"/>
        <v>"UnitsPreference"</v>
      </c>
      <c r="T2288" t="str">
        <f t="shared" si="1093"/>
        <v>"currency"</v>
      </c>
      <c r="U2288" t="str">
        <f t="shared" si="1094"/>
        <v>"CodeList"</v>
      </c>
      <c r="V2288" t="str">
        <f t="shared" si="1095"/>
        <v>"CurrencyCode"</v>
      </c>
      <c r="W2288">
        <f>IF($A2288="Implicit","",COUNTIFS($C$8:C2288,C2288,$A$8:A2288,"Explicit"))</f>
        <v>1</v>
      </c>
      <c r="X2288" t="str">
        <f t="shared" si="1096"/>
        <v>"UnitsPreference details"</v>
      </c>
      <c r="Y2288" t="str">
        <f t="shared" si="1097"/>
        <v>"Preferred unit for currency"</v>
      </c>
      <c r="Z2288" t="str">
        <f t="shared" si="1098"/>
        <v>"false"</v>
      </c>
      <c r="AA2288" t="str">
        <f t="shared" si="1099"/>
        <v>"true"</v>
      </c>
      <c r="AB2288" t="str">
        <f t="shared" si="1100"/>
        <v>""</v>
      </c>
      <c r="AC2288" t="str">
        <f t="shared" si="1101"/>
        <v>"https://onerecord.iata.org/ns/cargo#UnitsPreference"</v>
      </c>
      <c r="AD2288" t="str">
        <f t="shared" si="1102"/>
        <v>"https://onerecord.iata.org/ns/cargo#currency"</v>
      </c>
      <c r="AE2288" t="str">
        <f t="shared" si="1103"/>
        <v>"https://onerecord.iata.org/ns/code-lists/CurrencyCode"</v>
      </c>
      <c r="AF2288" t="str">
        <f t="shared" si="1104"/>
        <v>"Embedded","UnitsPreference","currency","CodeList","CurrencyCode",1,"UnitsPreference details","Preferred unit for currency","false","true","","https://onerecord.iata.org/ns/cargo#UnitsPreference","https://onerecord.iata.org/ns/cargo#currency","https://onerecord.iata.org/ns/code-lists/CurrencyCode"</v>
      </c>
      <c r="AG2288" t="str">
        <f t="shared" si="1105"/>
        <v>"Embedded.UnitsPreference"</v>
      </c>
      <c r="AH2288" t="str">
        <f t="shared" si="1106"/>
        <v>"currency"</v>
      </c>
      <c r="AI2288" t="str">
        <f t="shared" si="1107"/>
        <v>"CodeList.CurrencyCode"</v>
      </c>
      <c r="AJ2288" t="str">
        <f t="shared" si="1108"/>
        <v>""</v>
      </c>
      <c r="AK2288" t="str">
        <f t="shared" si="1109"/>
        <v>"hasOne"</v>
      </c>
      <c r="AL2288" t="str">
        <f t="shared" si="1110"/>
        <v>"Embedded.UnitsPreference","currency","CodeList.CurrencyCode","","hasOne"</v>
      </c>
      <c r="AN2288">
        <f>COUNTIF(View_conceptual!G:G,L2288)</f>
        <v>0</v>
      </c>
      <c r="AO2288">
        <f>COUNTIF(View_conceptual!H:H,L2288)+COUNTIF(View_conceptual!I:I,N2288)</f>
        <v>0</v>
      </c>
      <c r="AQ2288" t="str">
        <f t="shared" si="1111"/>
        <v/>
      </c>
      <c r="AR2288" t="str">
        <f t="shared" si="1112"/>
        <v/>
      </c>
      <c r="AT2288">
        <f>COUNTIF(View_full!G:G,L2288)</f>
        <v>1</v>
      </c>
      <c r="AU2288">
        <f>COUNTIF(View_full!H:H,L2288)+COUNTIF(View_full!I:I,N2288)</f>
        <v>1</v>
      </c>
      <c r="AV2288">
        <f>COUNTIFS(Property_Manual!$A$2:$A$1206,Raw!L2288,Property_Manual!$B$2:$B$1206,Raw!M2288,Property_Manual!$C$2:$C$1206,Raw!N2288,Property_Manual!$D$2:$D$1206,Raw!O2288,Property_Manual!$F$2:$F$1206,"x")</f>
        <v>0</v>
      </c>
      <c r="AW2288" t="str">
        <f t="shared" si="1113"/>
        <v>"Embedded","UnitsPreference","currency","CodeList","CurrencyCode",1,"UnitsPreference details","Preferred unit for currency","false","true","","https://onerecord.iata.org/ns/cargo#UnitsPreference","https://onerecord.iata.org/ns/cargo#currency","https://onerecord.iata.org/ns/code-lists/CurrencyCode"</v>
      </c>
      <c r="AX2288" t="str">
        <f t="shared" si="1114"/>
        <v/>
      </c>
      <c r="AY2288" t="str">
        <f t="shared" si="1115"/>
        <v/>
      </c>
    </row>
    <row r="2289" spans="1:51" x14ac:dyDescent="0.2">
      <c r="A2289" t="s">
        <v>1254</v>
      </c>
      <c r="B2289" t="s">
        <v>49</v>
      </c>
      <c r="C2289" t="s">
        <v>318</v>
      </c>
      <c r="D2289" t="s">
        <v>1076</v>
      </c>
      <c r="E2289" t="s">
        <v>1197</v>
      </c>
      <c r="F2289" t="s">
        <v>2249</v>
      </c>
      <c r="G2289">
        <v>1</v>
      </c>
      <c r="I2289" t="s">
        <v>1074</v>
      </c>
      <c r="J2289" t="s">
        <v>1077</v>
      </c>
      <c r="L2289" t="str">
        <f t="shared" si="1085"/>
        <v>UnitsPreference</v>
      </c>
      <c r="M2289" t="str">
        <f t="shared" si="1086"/>
        <v>dimensionsUnit</v>
      </c>
      <c r="N2289" t="str">
        <f t="shared" si="1087"/>
        <v>DimensionsUnitCode</v>
      </c>
      <c r="O2289" t="str">
        <f t="shared" si="1088"/>
        <v/>
      </c>
      <c r="P2289" t="str">
        <f t="shared" si="1089"/>
        <v/>
      </c>
      <c r="Q2289" t="str">
        <f t="shared" si="1090"/>
        <v>Object</v>
      </c>
      <c r="R2289" t="str">
        <f t="shared" si="1091"/>
        <v>"Embedded"</v>
      </c>
      <c r="S2289" t="str">
        <f t="shared" si="1092"/>
        <v>"UnitsPreference"</v>
      </c>
      <c r="T2289" t="str">
        <f t="shared" si="1093"/>
        <v>"dimensionsUnit"</v>
      </c>
      <c r="U2289" t="str">
        <f t="shared" si="1094"/>
        <v>"CodeList"</v>
      </c>
      <c r="V2289" t="str">
        <f t="shared" si="1095"/>
        <v>"DimensionsUnitCode"</v>
      </c>
      <c r="W2289">
        <f>IF($A2289="Implicit","",COUNTIFS($C$8:C2289,C2289,$A$8:A2289,"Explicit"))</f>
        <v>2</v>
      </c>
      <c r="X2289" t="str">
        <f t="shared" si="1096"/>
        <v>"UnitsPreference details"</v>
      </c>
      <c r="Y2289" t="str">
        <f t="shared" si="1097"/>
        <v>"Preferred unit for measurement and dimensions"</v>
      </c>
      <c r="Z2289" t="str">
        <f t="shared" si="1098"/>
        <v>"false"</v>
      </c>
      <c r="AA2289" t="str">
        <f t="shared" si="1099"/>
        <v>"true"</v>
      </c>
      <c r="AB2289" t="str">
        <f t="shared" si="1100"/>
        <v>""</v>
      </c>
      <c r="AC2289" t="str">
        <f t="shared" si="1101"/>
        <v>"https://onerecord.iata.org/ns/cargo#UnitsPreference"</v>
      </c>
      <c r="AD2289" t="str">
        <f t="shared" si="1102"/>
        <v>"https://onerecord.iata.org/ns/cargo#dimensionsUnit"</v>
      </c>
      <c r="AE2289" t="str">
        <f t="shared" si="1103"/>
        <v>"https://onerecord.iata.org/ns/code-lists/DimensionsUnitCode"</v>
      </c>
      <c r="AF2289" t="str">
        <f t="shared" si="1104"/>
        <v>"Embedded","UnitsPreference","dimensionsUnit","CodeList","DimensionsUnitCode",2,"UnitsPreference details","Preferred unit for measurement and dimensions","false","true","","https://onerecord.iata.org/ns/cargo#UnitsPreference","https://onerecord.iata.org/ns/cargo#dimensionsUnit","https://onerecord.iata.org/ns/code-lists/DimensionsUnitCode"</v>
      </c>
      <c r="AG2289" t="str">
        <f t="shared" si="1105"/>
        <v>"Embedded.UnitsPreference"</v>
      </c>
      <c r="AH2289" t="str">
        <f t="shared" si="1106"/>
        <v>"dimensionsUnit"</v>
      </c>
      <c r="AI2289" t="str">
        <f t="shared" si="1107"/>
        <v>"CodeList.DimensionsUnitCode"</v>
      </c>
      <c r="AJ2289" t="str">
        <f t="shared" si="1108"/>
        <v>""</v>
      </c>
      <c r="AK2289" t="str">
        <f t="shared" si="1109"/>
        <v>"hasOne"</v>
      </c>
      <c r="AL2289" t="str">
        <f t="shared" si="1110"/>
        <v>"Embedded.UnitsPreference","dimensionsUnit","CodeList.DimensionsUnitCode","","hasOne"</v>
      </c>
      <c r="AN2289">
        <f>COUNTIF(View_conceptual!G:G,L2289)</f>
        <v>0</v>
      </c>
      <c r="AO2289">
        <f>COUNTIF(View_conceptual!H:H,L2289)+COUNTIF(View_conceptual!I:I,N2289)</f>
        <v>0</v>
      </c>
      <c r="AQ2289" t="str">
        <f t="shared" si="1111"/>
        <v/>
      </c>
      <c r="AR2289" t="str">
        <f t="shared" si="1112"/>
        <v/>
      </c>
      <c r="AT2289">
        <f>COUNTIF(View_full!G:G,L2289)</f>
        <v>1</v>
      </c>
      <c r="AU2289">
        <f>COUNTIF(View_full!H:H,L2289)+COUNTIF(View_full!I:I,N2289)</f>
        <v>1</v>
      </c>
      <c r="AV2289">
        <f>COUNTIFS(Property_Manual!$A$2:$A$1206,Raw!L2289,Property_Manual!$B$2:$B$1206,Raw!M2289,Property_Manual!$C$2:$C$1206,Raw!N2289,Property_Manual!$D$2:$D$1206,Raw!O2289,Property_Manual!$F$2:$F$1206,"x")</f>
        <v>0</v>
      </c>
      <c r="AW2289" t="str">
        <f t="shared" si="1113"/>
        <v>"Embedded","UnitsPreference","dimensionsUnit","CodeList","DimensionsUnitCode",2,"UnitsPreference details","Preferred unit for measurement and dimensions","false","true","","https://onerecord.iata.org/ns/cargo#UnitsPreference","https://onerecord.iata.org/ns/cargo#dimensionsUnit","https://onerecord.iata.org/ns/code-lists/DimensionsUnitCode"</v>
      </c>
      <c r="AX2289" t="str">
        <f t="shared" si="1114"/>
        <v/>
      </c>
      <c r="AY2289" t="str">
        <f t="shared" si="1115"/>
        <v/>
      </c>
    </row>
    <row r="2290" spans="1:51" x14ac:dyDescent="0.2">
      <c r="A2290" t="s">
        <v>1254</v>
      </c>
      <c r="B2290" t="s">
        <v>49</v>
      </c>
      <c r="C2290" t="s">
        <v>318</v>
      </c>
      <c r="D2290" t="s">
        <v>1078</v>
      </c>
      <c r="E2290" t="s">
        <v>1197</v>
      </c>
      <c r="F2290" t="s">
        <v>2250</v>
      </c>
      <c r="G2290">
        <v>1</v>
      </c>
      <c r="I2290" t="s">
        <v>1074</v>
      </c>
      <c r="J2290" t="s">
        <v>1079</v>
      </c>
      <c r="L2290" t="str">
        <f t="shared" si="1085"/>
        <v>UnitsPreference</v>
      </c>
      <c r="M2290" t="str">
        <f t="shared" si="1086"/>
        <v>temperatureUnit</v>
      </c>
      <c r="N2290" t="str">
        <f t="shared" si="1087"/>
        <v>TemperatureUnitCode</v>
      </c>
      <c r="O2290" t="str">
        <f t="shared" si="1088"/>
        <v/>
      </c>
      <c r="P2290" t="str">
        <f t="shared" si="1089"/>
        <v/>
      </c>
      <c r="Q2290" t="str">
        <f t="shared" si="1090"/>
        <v>Object</v>
      </c>
      <c r="R2290" t="str">
        <f t="shared" si="1091"/>
        <v>"Embedded"</v>
      </c>
      <c r="S2290" t="str">
        <f t="shared" si="1092"/>
        <v>"UnitsPreference"</v>
      </c>
      <c r="T2290" t="str">
        <f t="shared" si="1093"/>
        <v>"temperatureUnit"</v>
      </c>
      <c r="U2290" t="str">
        <f t="shared" si="1094"/>
        <v>"CodeList"</v>
      </c>
      <c r="V2290" t="str">
        <f t="shared" si="1095"/>
        <v>"TemperatureUnitCode"</v>
      </c>
      <c r="W2290">
        <f>IF($A2290="Implicit","",COUNTIFS($C$8:C2290,C2290,$A$8:A2290,"Explicit"))</f>
        <v>3</v>
      </c>
      <c r="X2290" t="str">
        <f t="shared" si="1096"/>
        <v>"UnitsPreference details"</v>
      </c>
      <c r="Y2290" t="str">
        <f t="shared" si="1097"/>
        <v>"Preferred unit for temperature"</v>
      </c>
      <c r="Z2290" t="str">
        <f t="shared" si="1098"/>
        <v>"false"</v>
      </c>
      <c r="AA2290" t="str">
        <f t="shared" si="1099"/>
        <v>"true"</v>
      </c>
      <c r="AB2290" t="str">
        <f t="shared" si="1100"/>
        <v>""</v>
      </c>
      <c r="AC2290" t="str">
        <f t="shared" si="1101"/>
        <v>"https://onerecord.iata.org/ns/cargo#UnitsPreference"</v>
      </c>
      <c r="AD2290" t="str">
        <f t="shared" si="1102"/>
        <v>"https://onerecord.iata.org/ns/cargo#temperatureUnit"</v>
      </c>
      <c r="AE2290" t="str">
        <f t="shared" si="1103"/>
        <v>"https://onerecord.iata.org/ns/code-lists/TemperatureUnitCode"</v>
      </c>
      <c r="AF2290" t="str">
        <f t="shared" si="1104"/>
        <v>"Embedded","UnitsPreference","temperatureUnit","CodeList","TemperatureUnitCode",3,"UnitsPreference details","Preferred unit for temperature","false","true","","https://onerecord.iata.org/ns/cargo#UnitsPreference","https://onerecord.iata.org/ns/cargo#temperatureUnit","https://onerecord.iata.org/ns/code-lists/TemperatureUnitCode"</v>
      </c>
      <c r="AG2290" t="str">
        <f t="shared" si="1105"/>
        <v>"Embedded.UnitsPreference"</v>
      </c>
      <c r="AH2290" t="str">
        <f t="shared" si="1106"/>
        <v>"temperatureUnit"</v>
      </c>
      <c r="AI2290" t="str">
        <f t="shared" si="1107"/>
        <v>"CodeList.TemperatureUnitCode"</v>
      </c>
      <c r="AJ2290" t="str">
        <f t="shared" si="1108"/>
        <v>""</v>
      </c>
      <c r="AK2290" t="str">
        <f t="shared" si="1109"/>
        <v>"hasOne"</v>
      </c>
      <c r="AL2290" t="str">
        <f t="shared" si="1110"/>
        <v>"Embedded.UnitsPreference","temperatureUnit","CodeList.TemperatureUnitCode","","hasOne"</v>
      </c>
      <c r="AN2290">
        <f>COUNTIF(View_conceptual!G:G,L2290)</f>
        <v>0</v>
      </c>
      <c r="AO2290">
        <f>COUNTIF(View_conceptual!H:H,L2290)+COUNTIF(View_conceptual!I:I,N2290)</f>
        <v>0</v>
      </c>
      <c r="AQ2290" t="str">
        <f t="shared" si="1111"/>
        <v/>
      </c>
      <c r="AR2290" t="str">
        <f t="shared" si="1112"/>
        <v/>
      </c>
      <c r="AT2290">
        <f>COUNTIF(View_full!G:G,L2290)</f>
        <v>1</v>
      </c>
      <c r="AU2290">
        <f>COUNTIF(View_full!H:H,L2290)+COUNTIF(View_full!I:I,N2290)</f>
        <v>1</v>
      </c>
      <c r="AV2290">
        <f>COUNTIFS(Property_Manual!$A$2:$A$1206,Raw!L2290,Property_Manual!$B$2:$B$1206,Raw!M2290,Property_Manual!$C$2:$C$1206,Raw!N2290,Property_Manual!$D$2:$D$1206,Raw!O2290,Property_Manual!$F$2:$F$1206,"x")</f>
        <v>0</v>
      </c>
      <c r="AW2290" t="str">
        <f t="shared" si="1113"/>
        <v>"Embedded","UnitsPreference","temperatureUnit","CodeList","TemperatureUnitCode",3,"UnitsPreference details","Preferred unit for temperature","false","true","","https://onerecord.iata.org/ns/cargo#UnitsPreference","https://onerecord.iata.org/ns/cargo#temperatureUnit","https://onerecord.iata.org/ns/code-lists/TemperatureUnitCode"</v>
      </c>
      <c r="AX2290" t="str">
        <f t="shared" si="1114"/>
        <v/>
      </c>
      <c r="AY2290" t="str">
        <f t="shared" si="1115"/>
        <v/>
      </c>
    </row>
    <row r="2291" spans="1:51" x14ac:dyDescent="0.2">
      <c r="A2291" t="s">
        <v>1254</v>
      </c>
      <c r="B2291" t="s">
        <v>49</v>
      </c>
      <c r="C2291" t="s">
        <v>318</v>
      </c>
      <c r="D2291" t="s">
        <v>1080</v>
      </c>
      <c r="E2291" t="s">
        <v>1197</v>
      </c>
      <c r="F2291" t="s">
        <v>2251</v>
      </c>
      <c r="G2291">
        <v>1</v>
      </c>
      <c r="I2291" t="s">
        <v>1074</v>
      </c>
      <c r="J2291" t="s">
        <v>1081</v>
      </c>
      <c r="L2291" t="str">
        <f t="shared" si="1085"/>
        <v>UnitsPreference</v>
      </c>
      <c r="M2291" t="str">
        <f t="shared" si="1086"/>
        <v>volumeUnit</v>
      </c>
      <c r="N2291" t="str">
        <f t="shared" si="1087"/>
        <v>VolumeUnitCode</v>
      </c>
      <c r="O2291" t="str">
        <f t="shared" si="1088"/>
        <v/>
      </c>
      <c r="P2291" t="str">
        <f t="shared" si="1089"/>
        <v/>
      </c>
      <c r="Q2291" t="str">
        <f t="shared" si="1090"/>
        <v>Object</v>
      </c>
      <c r="R2291" t="str">
        <f t="shared" si="1091"/>
        <v>"Embedded"</v>
      </c>
      <c r="S2291" t="str">
        <f t="shared" si="1092"/>
        <v>"UnitsPreference"</v>
      </c>
      <c r="T2291" t="str">
        <f t="shared" si="1093"/>
        <v>"volumeUnit"</v>
      </c>
      <c r="U2291" t="str">
        <f t="shared" si="1094"/>
        <v>"CodeList"</v>
      </c>
      <c r="V2291" t="str">
        <f t="shared" si="1095"/>
        <v>"VolumeUnitCode"</v>
      </c>
      <c r="W2291">
        <f>IF($A2291="Implicit","",COUNTIFS($C$8:C2291,C2291,$A$8:A2291,"Explicit"))</f>
        <v>4</v>
      </c>
      <c r="X2291" t="str">
        <f t="shared" si="1096"/>
        <v>"UnitsPreference details"</v>
      </c>
      <c r="Y2291" t="str">
        <f t="shared" si="1097"/>
        <v>"Preferred unit for volume"</v>
      </c>
      <c r="Z2291" t="str">
        <f t="shared" si="1098"/>
        <v>"false"</v>
      </c>
      <c r="AA2291" t="str">
        <f t="shared" si="1099"/>
        <v>"true"</v>
      </c>
      <c r="AB2291" t="str">
        <f t="shared" si="1100"/>
        <v>""</v>
      </c>
      <c r="AC2291" t="str">
        <f t="shared" si="1101"/>
        <v>"https://onerecord.iata.org/ns/cargo#UnitsPreference"</v>
      </c>
      <c r="AD2291" t="str">
        <f t="shared" si="1102"/>
        <v>"https://onerecord.iata.org/ns/cargo#volumeUnit"</v>
      </c>
      <c r="AE2291" t="str">
        <f t="shared" si="1103"/>
        <v>"https://onerecord.iata.org/ns/code-lists/VolumeUnitCode"</v>
      </c>
      <c r="AF2291" t="str">
        <f t="shared" si="1104"/>
        <v>"Embedded","UnitsPreference","volumeUnit","CodeList","VolumeUnitCode",4,"UnitsPreference details","Preferred unit for volume","false","true","","https://onerecord.iata.org/ns/cargo#UnitsPreference","https://onerecord.iata.org/ns/cargo#volumeUnit","https://onerecord.iata.org/ns/code-lists/VolumeUnitCode"</v>
      </c>
      <c r="AG2291" t="str">
        <f t="shared" si="1105"/>
        <v>"Embedded.UnitsPreference"</v>
      </c>
      <c r="AH2291" t="str">
        <f t="shared" si="1106"/>
        <v>"volumeUnit"</v>
      </c>
      <c r="AI2291" t="str">
        <f t="shared" si="1107"/>
        <v>"CodeList.VolumeUnitCode"</v>
      </c>
      <c r="AJ2291" t="str">
        <f t="shared" si="1108"/>
        <v>""</v>
      </c>
      <c r="AK2291" t="str">
        <f t="shared" si="1109"/>
        <v>"hasOne"</v>
      </c>
      <c r="AL2291" t="str">
        <f t="shared" si="1110"/>
        <v>"Embedded.UnitsPreference","volumeUnit","CodeList.VolumeUnitCode","","hasOne"</v>
      </c>
      <c r="AN2291">
        <f>COUNTIF(View_conceptual!G:G,L2291)</f>
        <v>0</v>
      </c>
      <c r="AO2291">
        <f>COUNTIF(View_conceptual!H:H,L2291)+COUNTIF(View_conceptual!I:I,N2291)</f>
        <v>0</v>
      </c>
      <c r="AQ2291" t="str">
        <f t="shared" si="1111"/>
        <v/>
      </c>
      <c r="AR2291" t="str">
        <f t="shared" si="1112"/>
        <v/>
      </c>
      <c r="AT2291">
        <f>COUNTIF(View_full!G:G,L2291)</f>
        <v>1</v>
      </c>
      <c r="AU2291">
        <f>COUNTIF(View_full!H:H,L2291)+COUNTIF(View_full!I:I,N2291)</f>
        <v>1</v>
      </c>
      <c r="AV2291">
        <f>COUNTIFS(Property_Manual!$A$2:$A$1206,Raw!L2291,Property_Manual!$B$2:$B$1206,Raw!M2291,Property_Manual!$C$2:$C$1206,Raw!N2291,Property_Manual!$D$2:$D$1206,Raw!O2291,Property_Manual!$F$2:$F$1206,"x")</f>
        <v>0</v>
      </c>
      <c r="AW2291" t="str">
        <f t="shared" si="1113"/>
        <v>"Embedded","UnitsPreference","volumeUnit","CodeList","VolumeUnitCode",4,"UnitsPreference details","Preferred unit for volume","false","true","","https://onerecord.iata.org/ns/cargo#UnitsPreference","https://onerecord.iata.org/ns/cargo#volumeUnit","https://onerecord.iata.org/ns/code-lists/VolumeUnitCode"</v>
      </c>
      <c r="AX2291" t="str">
        <f t="shared" si="1114"/>
        <v/>
      </c>
      <c r="AY2291" t="str">
        <f t="shared" si="1115"/>
        <v/>
      </c>
    </row>
    <row r="2292" spans="1:51" x14ac:dyDescent="0.2">
      <c r="A2292" t="s">
        <v>1254</v>
      </c>
      <c r="B2292" t="s">
        <v>49</v>
      </c>
      <c r="C2292" t="s">
        <v>318</v>
      </c>
      <c r="D2292" t="s">
        <v>1082</v>
      </c>
      <c r="E2292" t="s">
        <v>1197</v>
      </c>
      <c r="F2292" t="s">
        <v>2252</v>
      </c>
      <c r="G2292">
        <v>1</v>
      </c>
      <c r="I2292" t="s">
        <v>1074</v>
      </c>
      <c r="J2292" t="s">
        <v>1083</v>
      </c>
      <c r="L2292" t="str">
        <f t="shared" si="1085"/>
        <v>UnitsPreference</v>
      </c>
      <c r="M2292" t="str">
        <f t="shared" si="1086"/>
        <v>weightUnit</v>
      </c>
      <c r="N2292" t="str">
        <f t="shared" si="1087"/>
        <v>WeightUnitCode</v>
      </c>
      <c r="O2292" t="str">
        <f t="shared" si="1088"/>
        <v/>
      </c>
      <c r="P2292" t="str">
        <f t="shared" si="1089"/>
        <v/>
      </c>
      <c r="Q2292" t="str">
        <f t="shared" si="1090"/>
        <v>Object</v>
      </c>
      <c r="R2292" t="str">
        <f t="shared" si="1091"/>
        <v>"Embedded"</v>
      </c>
      <c r="S2292" t="str">
        <f t="shared" si="1092"/>
        <v>"UnitsPreference"</v>
      </c>
      <c r="T2292" t="str">
        <f t="shared" si="1093"/>
        <v>"weightUnit"</v>
      </c>
      <c r="U2292" t="str">
        <f t="shared" si="1094"/>
        <v>"CodeList"</v>
      </c>
      <c r="V2292" t="str">
        <f t="shared" si="1095"/>
        <v>"WeightUnitCode"</v>
      </c>
      <c r="W2292">
        <f>IF($A2292="Implicit","",COUNTIFS($C$8:C2292,C2292,$A$8:A2292,"Explicit"))</f>
        <v>5</v>
      </c>
      <c r="X2292" t="str">
        <f t="shared" si="1096"/>
        <v>"UnitsPreference details"</v>
      </c>
      <c r="Y2292" t="str">
        <f t="shared" si="1097"/>
        <v>"Preferred unit for weight"</v>
      </c>
      <c r="Z2292" t="str">
        <f t="shared" si="1098"/>
        <v>"false"</v>
      </c>
      <c r="AA2292" t="str">
        <f t="shared" si="1099"/>
        <v>"true"</v>
      </c>
      <c r="AB2292" t="str">
        <f t="shared" si="1100"/>
        <v>""</v>
      </c>
      <c r="AC2292" t="str">
        <f t="shared" si="1101"/>
        <v>"https://onerecord.iata.org/ns/cargo#UnitsPreference"</v>
      </c>
      <c r="AD2292" t="str">
        <f t="shared" si="1102"/>
        <v>"https://onerecord.iata.org/ns/cargo#weightUnit"</v>
      </c>
      <c r="AE2292" t="str">
        <f t="shared" si="1103"/>
        <v>"https://onerecord.iata.org/ns/code-lists/WeightUnitCode"</v>
      </c>
      <c r="AF2292" t="str">
        <f t="shared" si="1104"/>
        <v>"Embedded","UnitsPreference","weightUnit","CodeList","WeightUnitCode",5,"UnitsPreference details","Preferred unit for weight","false","true","","https://onerecord.iata.org/ns/cargo#UnitsPreference","https://onerecord.iata.org/ns/cargo#weightUnit","https://onerecord.iata.org/ns/code-lists/WeightUnitCode"</v>
      </c>
      <c r="AG2292" t="str">
        <f t="shared" si="1105"/>
        <v>"Embedded.UnitsPreference"</v>
      </c>
      <c r="AH2292" t="str">
        <f t="shared" si="1106"/>
        <v>"weightUnit"</v>
      </c>
      <c r="AI2292" t="str">
        <f t="shared" si="1107"/>
        <v>"CodeList.WeightUnitCode"</v>
      </c>
      <c r="AJ2292" t="str">
        <f t="shared" si="1108"/>
        <v>""</v>
      </c>
      <c r="AK2292" t="str">
        <f t="shared" si="1109"/>
        <v>"hasOne"</v>
      </c>
      <c r="AL2292" t="str">
        <f t="shared" si="1110"/>
        <v>"Embedded.UnitsPreference","weightUnit","CodeList.WeightUnitCode","","hasOne"</v>
      </c>
      <c r="AN2292">
        <f>COUNTIF(View_conceptual!G:G,L2292)</f>
        <v>0</v>
      </c>
      <c r="AO2292">
        <f>COUNTIF(View_conceptual!H:H,L2292)+COUNTIF(View_conceptual!I:I,N2292)</f>
        <v>0</v>
      </c>
      <c r="AQ2292" t="str">
        <f t="shared" si="1111"/>
        <v/>
      </c>
      <c r="AR2292" t="str">
        <f t="shared" si="1112"/>
        <v/>
      </c>
      <c r="AT2292">
        <f>COUNTIF(View_full!G:G,L2292)</f>
        <v>1</v>
      </c>
      <c r="AU2292">
        <f>COUNTIF(View_full!H:H,L2292)+COUNTIF(View_full!I:I,N2292)</f>
        <v>1</v>
      </c>
      <c r="AV2292">
        <f>COUNTIFS(Property_Manual!$A$2:$A$1206,Raw!L2292,Property_Manual!$B$2:$B$1206,Raw!M2292,Property_Manual!$C$2:$C$1206,Raw!N2292,Property_Manual!$D$2:$D$1206,Raw!O2292,Property_Manual!$F$2:$F$1206,"x")</f>
        <v>0</v>
      </c>
      <c r="AW2292" t="str">
        <f t="shared" si="1113"/>
        <v>"Embedded","UnitsPreference","weightUnit","CodeList","WeightUnitCode",5,"UnitsPreference details","Preferred unit for weight","false","true","","https://onerecord.iata.org/ns/cargo#UnitsPreference","https://onerecord.iata.org/ns/cargo#weightUnit","https://onerecord.iata.org/ns/code-lists/WeightUnitCode"</v>
      </c>
      <c r="AX2292" t="str">
        <f t="shared" si="1114"/>
        <v/>
      </c>
      <c r="AY2292" t="str">
        <f t="shared" si="1115"/>
        <v/>
      </c>
    </row>
    <row r="2293" spans="1:51" x14ac:dyDescent="0.2">
      <c r="A2293" t="s">
        <v>1255</v>
      </c>
      <c r="B2293" t="s">
        <v>49</v>
      </c>
      <c r="C2293" t="s">
        <v>318</v>
      </c>
      <c r="D2293" t="s">
        <v>1073</v>
      </c>
      <c r="E2293" t="s">
        <v>1197</v>
      </c>
      <c r="F2293" t="s">
        <v>2199</v>
      </c>
      <c r="G2293">
        <v>1</v>
      </c>
      <c r="I2293" t="s">
        <v>1074</v>
      </c>
      <c r="J2293" t="s">
        <v>1075</v>
      </c>
      <c r="L2293" t="str">
        <f t="shared" si="1085"/>
        <v>UnitsPreference</v>
      </c>
      <c r="M2293" t="str">
        <f t="shared" si="1086"/>
        <v>currency</v>
      </c>
      <c r="N2293" t="str">
        <f t="shared" si="1087"/>
        <v>CurrencyCode</v>
      </c>
      <c r="O2293" t="str">
        <f t="shared" si="1088"/>
        <v/>
      </c>
      <c r="P2293" t="str">
        <f t="shared" si="1089"/>
        <v/>
      </c>
      <c r="Q2293" t="str">
        <f t="shared" si="1090"/>
        <v>Object</v>
      </c>
      <c r="R2293" t="str">
        <f t="shared" si="1091"/>
        <v/>
      </c>
      <c r="S2293" t="str">
        <f t="shared" si="1092"/>
        <v/>
      </c>
      <c r="T2293" t="str">
        <f t="shared" si="1093"/>
        <v/>
      </c>
      <c r="U2293" t="str">
        <f t="shared" si="1094"/>
        <v/>
      </c>
      <c r="V2293" t="str">
        <f t="shared" si="1095"/>
        <v/>
      </c>
      <c r="W2293" t="str">
        <f>IF($A2293="Implicit","",COUNTIFS($C$8:C2293,C2293,$A$8:A2293,"Explicit"))</f>
        <v/>
      </c>
      <c r="X2293" t="str">
        <f t="shared" si="1096"/>
        <v/>
      </c>
      <c r="Y2293" t="str">
        <f t="shared" si="1097"/>
        <v/>
      </c>
      <c r="Z2293" t="str">
        <f t="shared" si="1098"/>
        <v/>
      </c>
      <c r="AA2293" t="str">
        <f t="shared" si="1099"/>
        <v/>
      </c>
      <c r="AB2293" t="str">
        <f t="shared" si="1100"/>
        <v/>
      </c>
      <c r="AC2293" t="str">
        <f t="shared" si="1101"/>
        <v/>
      </c>
      <c r="AD2293" t="str">
        <f t="shared" si="1102"/>
        <v/>
      </c>
      <c r="AE2293" t="str">
        <f t="shared" si="1103"/>
        <v/>
      </c>
      <c r="AF2293" t="str">
        <f t="shared" si="1104"/>
        <v/>
      </c>
      <c r="AG2293" t="str">
        <f t="shared" si="1105"/>
        <v>"Embedded.UnitsPreference"</v>
      </c>
      <c r="AH2293" t="str">
        <f t="shared" si="1106"/>
        <v>"currency"</v>
      </c>
      <c r="AI2293" t="str">
        <f t="shared" si="1107"/>
        <v>"CodeList.CurrencyCode"</v>
      </c>
      <c r="AJ2293" t="str">
        <f t="shared" si="1108"/>
        <v>""</v>
      </c>
      <c r="AK2293" t="str">
        <f t="shared" si="1109"/>
        <v>"hasOne"</v>
      </c>
      <c r="AL2293" t="str">
        <f t="shared" si="1110"/>
        <v>"Embedded.UnitsPreference","currency","CodeList.CurrencyCode","","hasOne"</v>
      </c>
      <c r="AN2293">
        <f>COUNTIF(View_conceptual!G:G,L2293)</f>
        <v>0</v>
      </c>
      <c r="AO2293">
        <f>COUNTIF(View_conceptual!H:H,L2293)+COUNTIF(View_conceptual!I:I,N2293)</f>
        <v>0</v>
      </c>
      <c r="AQ2293" t="str">
        <f t="shared" si="1111"/>
        <v/>
      </c>
      <c r="AR2293" t="str">
        <f t="shared" si="1112"/>
        <v/>
      </c>
      <c r="AT2293">
        <f>COUNTIF(View_full!G:G,L2293)</f>
        <v>1</v>
      </c>
      <c r="AU2293">
        <f>COUNTIF(View_full!H:H,L2293)+COUNTIF(View_full!I:I,N2293)</f>
        <v>1</v>
      </c>
      <c r="AV2293">
        <f>COUNTIFS(Property_Manual!$A$2:$A$1206,Raw!L2293,Property_Manual!$B$2:$B$1206,Raw!M2293,Property_Manual!$C$2:$C$1206,Raw!N2293,Property_Manual!$D$2:$D$1206,Raw!O2293,Property_Manual!$F$2:$F$1206,"x")</f>
        <v>0</v>
      </c>
      <c r="AW2293" t="str">
        <f t="shared" si="1113"/>
        <v/>
      </c>
      <c r="AX2293" t="str">
        <f t="shared" si="1114"/>
        <v/>
      </c>
      <c r="AY2293" t="str">
        <f t="shared" si="1115"/>
        <v/>
      </c>
    </row>
    <row r="2294" spans="1:51" x14ac:dyDescent="0.2">
      <c r="A2294" t="s">
        <v>1255</v>
      </c>
      <c r="B2294" t="s">
        <v>49</v>
      </c>
      <c r="C2294" t="s">
        <v>318</v>
      </c>
      <c r="D2294" t="s">
        <v>1076</v>
      </c>
      <c r="E2294" t="s">
        <v>1197</v>
      </c>
      <c r="F2294" t="s">
        <v>2249</v>
      </c>
      <c r="G2294">
        <v>1</v>
      </c>
      <c r="I2294" t="s">
        <v>1074</v>
      </c>
      <c r="J2294" t="s">
        <v>1077</v>
      </c>
      <c r="L2294" t="str">
        <f t="shared" si="1085"/>
        <v>UnitsPreference</v>
      </c>
      <c r="M2294" t="str">
        <f t="shared" si="1086"/>
        <v>dimensionsUnit</v>
      </c>
      <c r="N2294" t="str">
        <f t="shared" si="1087"/>
        <v>DimensionsUnitCode</v>
      </c>
      <c r="O2294" t="str">
        <f t="shared" si="1088"/>
        <v/>
      </c>
      <c r="P2294" t="str">
        <f t="shared" si="1089"/>
        <v/>
      </c>
      <c r="Q2294" t="str">
        <f t="shared" si="1090"/>
        <v>Object</v>
      </c>
      <c r="R2294" t="str">
        <f t="shared" si="1091"/>
        <v/>
      </c>
      <c r="S2294" t="str">
        <f t="shared" si="1092"/>
        <v/>
      </c>
      <c r="T2294" t="str">
        <f t="shared" si="1093"/>
        <v/>
      </c>
      <c r="U2294" t="str">
        <f t="shared" si="1094"/>
        <v/>
      </c>
      <c r="V2294" t="str">
        <f t="shared" si="1095"/>
        <v/>
      </c>
      <c r="W2294" t="str">
        <f>IF($A2294="Implicit","",COUNTIFS($C$8:C2294,C2294,$A$8:A2294,"Explicit"))</f>
        <v/>
      </c>
      <c r="X2294" t="str">
        <f t="shared" si="1096"/>
        <v/>
      </c>
      <c r="Y2294" t="str">
        <f t="shared" si="1097"/>
        <v/>
      </c>
      <c r="Z2294" t="str">
        <f t="shared" si="1098"/>
        <v/>
      </c>
      <c r="AA2294" t="str">
        <f t="shared" si="1099"/>
        <v/>
      </c>
      <c r="AB2294" t="str">
        <f t="shared" si="1100"/>
        <v/>
      </c>
      <c r="AC2294" t="str">
        <f t="shared" si="1101"/>
        <v/>
      </c>
      <c r="AD2294" t="str">
        <f t="shared" si="1102"/>
        <v/>
      </c>
      <c r="AE2294" t="str">
        <f t="shared" si="1103"/>
        <v/>
      </c>
      <c r="AF2294" t="str">
        <f t="shared" si="1104"/>
        <v/>
      </c>
      <c r="AG2294" t="str">
        <f t="shared" si="1105"/>
        <v>"Embedded.UnitsPreference"</v>
      </c>
      <c r="AH2294" t="str">
        <f t="shared" si="1106"/>
        <v>"dimensionsUnit"</v>
      </c>
      <c r="AI2294" t="str">
        <f t="shared" si="1107"/>
        <v>"CodeList.DimensionsUnitCode"</v>
      </c>
      <c r="AJ2294" t="str">
        <f t="shared" si="1108"/>
        <v>""</v>
      </c>
      <c r="AK2294" t="str">
        <f t="shared" si="1109"/>
        <v>"hasOne"</v>
      </c>
      <c r="AL2294" t="str">
        <f t="shared" si="1110"/>
        <v>"Embedded.UnitsPreference","dimensionsUnit","CodeList.DimensionsUnitCode","","hasOne"</v>
      </c>
      <c r="AN2294">
        <f>COUNTIF(View_conceptual!G:G,L2294)</f>
        <v>0</v>
      </c>
      <c r="AO2294">
        <f>COUNTIF(View_conceptual!H:H,L2294)+COUNTIF(View_conceptual!I:I,N2294)</f>
        <v>0</v>
      </c>
      <c r="AQ2294" t="str">
        <f t="shared" si="1111"/>
        <v/>
      </c>
      <c r="AR2294" t="str">
        <f t="shared" si="1112"/>
        <v/>
      </c>
      <c r="AT2294">
        <f>COUNTIF(View_full!G:G,L2294)</f>
        <v>1</v>
      </c>
      <c r="AU2294">
        <f>COUNTIF(View_full!H:H,L2294)+COUNTIF(View_full!I:I,N2294)</f>
        <v>1</v>
      </c>
      <c r="AV2294">
        <f>COUNTIFS(Property_Manual!$A$2:$A$1206,Raw!L2294,Property_Manual!$B$2:$B$1206,Raw!M2294,Property_Manual!$C$2:$C$1206,Raw!N2294,Property_Manual!$D$2:$D$1206,Raw!O2294,Property_Manual!$F$2:$F$1206,"x")</f>
        <v>0</v>
      </c>
      <c r="AW2294" t="str">
        <f t="shared" si="1113"/>
        <v/>
      </c>
      <c r="AX2294" t="str">
        <f t="shared" si="1114"/>
        <v/>
      </c>
      <c r="AY2294" t="str">
        <f t="shared" si="1115"/>
        <v/>
      </c>
    </row>
    <row r="2295" spans="1:51" x14ac:dyDescent="0.2">
      <c r="A2295" t="s">
        <v>1255</v>
      </c>
      <c r="B2295" t="s">
        <v>49</v>
      </c>
      <c r="C2295" t="s">
        <v>318</v>
      </c>
      <c r="D2295" t="s">
        <v>1078</v>
      </c>
      <c r="E2295" t="s">
        <v>1197</v>
      </c>
      <c r="F2295" t="s">
        <v>2250</v>
      </c>
      <c r="G2295">
        <v>1</v>
      </c>
      <c r="I2295" t="s">
        <v>1074</v>
      </c>
      <c r="J2295" t="s">
        <v>1079</v>
      </c>
      <c r="L2295" t="str">
        <f t="shared" si="1085"/>
        <v>UnitsPreference</v>
      </c>
      <c r="M2295" t="str">
        <f t="shared" si="1086"/>
        <v>temperatureUnit</v>
      </c>
      <c r="N2295" t="str">
        <f t="shared" si="1087"/>
        <v>TemperatureUnitCode</v>
      </c>
      <c r="O2295" t="str">
        <f t="shared" si="1088"/>
        <v/>
      </c>
      <c r="P2295" t="str">
        <f t="shared" si="1089"/>
        <v/>
      </c>
      <c r="Q2295" t="str">
        <f t="shared" si="1090"/>
        <v>Object</v>
      </c>
      <c r="R2295" t="str">
        <f t="shared" si="1091"/>
        <v/>
      </c>
      <c r="S2295" t="str">
        <f t="shared" si="1092"/>
        <v/>
      </c>
      <c r="T2295" t="str">
        <f t="shared" si="1093"/>
        <v/>
      </c>
      <c r="U2295" t="str">
        <f t="shared" si="1094"/>
        <v/>
      </c>
      <c r="V2295" t="str">
        <f t="shared" si="1095"/>
        <v/>
      </c>
      <c r="W2295" t="str">
        <f>IF($A2295="Implicit","",COUNTIFS($C$8:C2295,C2295,$A$8:A2295,"Explicit"))</f>
        <v/>
      </c>
      <c r="X2295" t="str">
        <f t="shared" si="1096"/>
        <v/>
      </c>
      <c r="Y2295" t="str">
        <f t="shared" si="1097"/>
        <v/>
      </c>
      <c r="Z2295" t="str">
        <f t="shared" si="1098"/>
        <v/>
      </c>
      <c r="AA2295" t="str">
        <f t="shared" si="1099"/>
        <v/>
      </c>
      <c r="AB2295" t="str">
        <f t="shared" si="1100"/>
        <v/>
      </c>
      <c r="AC2295" t="str">
        <f t="shared" si="1101"/>
        <v/>
      </c>
      <c r="AD2295" t="str">
        <f t="shared" si="1102"/>
        <v/>
      </c>
      <c r="AE2295" t="str">
        <f t="shared" si="1103"/>
        <v/>
      </c>
      <c r="AF2295" t="str">
        <f t="shared" si="1104"/>
        <v/>
      </c>
      <c r="AG2295" t="str">
        <f t="shared" si="1105"/>
        <v>"Embedded.UnitsPreference"</v>
      </c>
      <c r="AH2295" t="str">
        <f t="shared" si="1106"/>
        <v>"temperatureUnit"</v>
      </c>
      <c r="AI2295" t="str">
        <f t="shared" si="1107"/>
        <v>"CodeList.TemperatureUnitCode"</v>
      </c>
      <c r="AJ2295" t="str">
        <f t="shared" si="1108"/>
        <v>""</v>
      </c>
      <c r="AK2295" t="str">
        <f t="shared" si="1109"/>
        <v>"hasOne"</v>
      </c>
      <c r="AL2295" t="str">
        <f t="shared" si="1110"/>
        <v>"Embedded.UnitsPreference","temperatureUnit","CodeList.TemperatureUnitCode","","hasOne"</v>
      </c>
      <c r="AN2295">
        <f>COUNTIF(View_conceptual!G:G,L2295)</f>
        <v>0</v>
      </c>
      <c r="AO2295">
        <f>COUNTIF(View_conceptual!H:H,L2295)+COUNTIF(View_conceptual!I:I,N2295)</f>
        <v>0</v>
      </c>
      <c r="AQ2295" t="str">
        <f t="shared" si="1111"/>
        <v/>
      </c>
      <c r="AR2295" t="str">
        <f t="shared" si="1112"/>
        <v/>
      </c>
      <c r="AT2295">
        <f>COUNTIF(View_full!G:G,L2295)</f>
        <v>1</v>
      </c>
      <c r="AU2295">
        <f>COUNTIF(View_full!H:H,L2295)+COUNTIF(View_full!I:I,N2295)</f>
        <v>1</v>
      </c>
      <c r="AV2295">
        <f>COUNTIFS(Property_Manual!$A$2:$A$1206,Raw!L2295,Property_Manual!$B$2:$B$1206,Raw!M2295,Property_Manual!$C$2:$C$1206,Raw!N2295,Property_Manual!$D$2:$D$1206,Raw!O2295,Property_Manual!$F$2:$F$1206,"x")</f>
        <v>0</v>
      </c>
      <c r="AW2295" t="str">
        <f t="shared" si="1113"/>
        <v/>
      </c>
      <c r="AX2295" t="str">
        <f t="shared" si="1114"/>
        <v/>
      </c>
      <c r="AY2295" t="str">
        <f t="shared" si="1115"/>
        <v/>
      </c>
    </row>
    <row r="2296" spans="1:51" x14ac:dyDescent="0.2">
      <c r="A2296" t="s">
        <v>1255</v>
      </c>
      <c r="B2296" t="s">
        <v>49</v>
      </c>
      <c r="C2296" t="s">
        <v>318</v>
      </c>
      <c r="D2296" t="s">
        <v>1080</v>
      </c>
      <c r="E2296" t="s">
        <v>1197</v>
      </c>
      <c r="F2296" t="s">
        <v>2251</v>
      </c>
      <c r="G2296">
        <v>1</v>
      </c>
      <c r="I2296" t="s">
        <v>1074</v>
      </c>
      <c r="J2296" t="s">
        <v>1081</v>
      </c>
      <c r="L2296" t="str">
        <f t="shared" si="1085"/>
        <v>UnitsPreference</v>
      </c>
      <c r="M2296" t="str">
        <f t="shared" si="1086"/>
        <v>volumeUnit</v>
      </c>
      <c r="N2296" t="str">
        <f t="shared" si="1087"/>
        <v>VolumeUnitCode</v>
      </c>
      <c r="O2296" t="str">
        <f t="shared" si="1088"/>
        <v/>
      </c>
      <c r="P2296" t="str">
        <f t="shared" si="1089"/>
        <v/>
      </c>
      <c r="Q2296" t="str">
        <f t="shared" si="1090"/>
        <v>Object</v>
      </c>
      <c r="R2296" t="str">
        <f t="shared" si="1091"/>
        <v/>
      </c>
      <c r="S2296" t="str">
        <f t="shared" si="1092"/>
        <v/>
      </c>
      <c r="T2296" t="str">
        <f t="shared" si="1093"/>
        <v/>
      </c>
      <c r="U2296" t="str">
        <f t="shared" si="1094"/>
        <v/>
      </c>
      <c r="V2296" t="str">
        <f t="shared" si="1095"/>
        <v/>
      </c>
      <c r="W2296" t="str">
        <f>IF($A2296="Implicit","",COUNTIFS($C$8:C2296,C2296,$A$8:A2296,"Explicit"))</f>
        <v/>
      </c>
      <c r="X2296" t="str">
        <f t="shared" si="1096"/>
        <v/>
      </c>
      <c r="Y2296" t="str">
        <f t="shared" si="1097"/>
        <v/>
      </c>
      <c r="Z2296" t="str">
        <f t="shared" si="1098"/>
        <v/>
      </c>
      <c r="AA2296" t="str">
        <f t="shared" si="1099"/>
        <v/>
      </c>
      <c r="AB2296" t="str">
        <f t="shared" si="1100"/>
        <v/>
      </c>
      <c r="AC2296" t="str">
        <f t="shared" si="1101"/>
        <v/>
      </c>
      <c r="AD2296" t="str">
        <f t="shared" si="1102"/>
        <v/>
      </c>
      <c r="AE2296" t="str">
        <f t="shared" si="1103"/>
        <v/>
      </c>
      <c r="AF2296" t="str">
        <f t="shared" si="1104"/>
        <v/>
      </c>
      <c r="AG2296" t="str">
        <f t="shared" si="1105"/>
        <v>"Embedded.UnitsPreference"</v>
      </c>
      <c r="AH2296" t="str">
        <f t="shared" si="1106"/>
        <v>"volumeUnit"</v>
      </c>
      <c r="AI2296" t="str">
        <f t="shared" si="1107"/>
        <v>"CodeList.VolumeUnitCode"</v>
      </c>
      <c r="AJ2296" t="str">
        <f t="shared" si="1108"/>
        <v>""</v>
      </c>
      <c r="AK2296" t="str">
        <f t="shared" si="1109"/>
        <v>"hasOne"</v>
      </c>
      <c r="AL2296" t="str">
        <f t="shared" si="1110"/>
        <v>"Embedded.UnitsPreference","volumeUnit","CodeList.VolumeUnitCode","","hasOne"</v>
      </c>
      <c r="AN2296">
        <f>COUNTIF(View_conceptual!G:G,L2296)</f>
        <v>0</v>
      </c>
      <c r="AO2296">
        <f>COUNTIF(View_conceptual!H:H,L2296)+COUNTIF(View_conceptual!I:I,N2296)</f>
        <v>0</v>
      </c>
      <c r="AQ2296" t="str">
        <f t="shared" si="1111"/>
        <v/>
      </c>
      <c r="AR2296" t="str">
        <f t="shared" si="1112"/>
        <v/>
      </c>
      <c r="AT2296">
        <f>COUNTIF(View_full!G:G,L2296)</f>
        <v>1</v>
      </c>
      <c r="AU2296">
        <f>COUNTIF(View_full!H:H,L2296)+COUNTIF(View_full!I:I,N2296)</f>
        <v>1</v>
      </c>
      <c r="AV2296">
        <f>COUNTIFS(Property_Manual!$A$2:$A$1206,Raw!L2296,Property_Manual!$B$2:$B$1206,Raw!M2296,Property_Manual!$C$2:$C$1206,Raw!N2296,Property_Manual!$D$2:$D$1206,Raw!O2296,Property_Manual!$F$2:$F$1206,"x")</f>
        <v>0</v>
      </c>
      <c r="AW2296" t="str">
        <f t="shared" si="1113"/>
        <v/>
      </c>
      <c r="AX2296" t="str">
        <f t="shared" si="1114"/>
        <v/>
      </c>
      <c r="AY2296" t="str">
        <f t="shared" si="1115"/>
        <v/>
      </c>
    </row>
    <row r="2297" spans="1:51" x14ac:dyDescent="0.2">
      <c r="A2297" t="s">
        <v>1255</v>
      </c>
      <c r="B2297" t="s">
        <v>49</v>
      </c>
      <c r="C2297" t="s">
        <v>318</v>
      </c>
      <c r="D2297" t="s">
        <v>1082</v>
      </c>
      <c r="E2297" t="s">
        <v>1197</v>
      </c>
      <c r="F2297" t="s">
        <v>2252</v>
      </c>
      <c r="G2297">
        <v>1</v>
      </c>
      <c r="I2297" t="s">
        <v>1074</v>
      </c>
      <c r="J2297" t="s">
        <v>1083</v>
      </c>
      <c r="L2297" t="str">
        <f t="shared" si="1085"/>
        <v>UnitsPreference</v>
      </c>
      <c r="M2297" t="str">
        <f t="shared" si="1086"/>
        <v>weightUnit</v>
      </c>
      <c r="N2297" t="str">
        <f t="shared" si="1087"/>
        <v>WeightUnitCode</v>
      </c>
      <c r="O2297" t="str">
        <f t="shared" si="1088"/>
        <v/>
      </c>
      <c r="P2297" t="str">
        <f t="shared" si="1089"/>
        <v/>
      </c>
      <c r="Q2297" t="str">
        <f t="shared" si="1090"/>
        <v>Object</v>
      </c>
      <c r="R2297" t="str">
        <f t="shared" si="1091"/>
        <v/>
      </c>
      <c r="S2297" t="str">
        <f t="shared" si="1092"/>
        <v/>
      </c>
      <c r="T2297" t="str">
        <f t="shared" si="1093"/>
        <v/>
      </c>
      <c r="U2297" t="str">
        <f t="shared" si="1094"/>
        <v/>
      </c>
      <c r="V2297" t="str">
        <f t="shared" si="1095"/>
        <v/>
      </c>
      <c r="W2297" t="str">
        <f>IF($A2297="Implicit","",COUNTIFS($C$8:C2297,C2297,$A$8:A2297,"Explicit"))</f>
        <v/>
      </c>
      <c r="X2297" t="str">
        <f t="shared" si="1096"/>
        <v/>
      </c>
      <c r="Y2297" t="str">
        <f t="shared" si="1097"/>
        <v/>
      </c>
      <c r="Z2297" t="str">
        <f t="shared" si="1098"/>
        <v/>
      </c>
      <c r="AA2297" t="str">
        <f t="shared" si="1099"/>
        <v/>
      </c>
      <c r="AB2297" t="str">
        <f t="shared" si="1100"/>
        <v/>
      </c>
      <c r="AC2297" t="str">
        <f t="shared" si="1101"/>
        <v/>
      </c>
      <c r="AD2297" t="str">
        <f t="shared" si="1102"/>
        <v/>
      </c>
      <c r="AE2297" t="str">
        <f t="shared" si="1103"/>
        <v/>
      </c>
      <c r="AF2297" t="str">
        <f t="shared" si="1104"/>
        <v/>
      </c>
      <c r="AG2297" t="str">
        <f t="shared" si="1105"/>
        <v>"Embedded.UnitsPreference"</v>
      </c>
      <c r="AH2297" t="str">
        <f t="shared" si="1106"/>
        <v>"weightUnit"</v>
      </c>
      <c r="AI2297" t="str">
        <f t="shared" si="1107"/>
        <v>"CodeList.WeightUnitCode"</v>
      </c>
      <c r="AJ2297" t="str">
        <f t="shared" si="1108"/>
        <v>""</v>
      </c>
      <c r="AK2297" t="str">
        <f t="shared" si="1109"/>
        <v>"hasOne"</v>
      </c>
      <c r="AL2297" t="str">
        <f t="shared" si="1110"/>
        <v>"Embedded.UnitsPreference","weightUnit","CodeList.WeightUnitCode","","hasOne"</v>
      </c>
      <c r="AN2297">
        <f>COUNTIF(View_conceptual!G:G,L2297)</f>
        <v>0</v>
      </c>
      <c r="AO2297">
        <f>COUNTIF(View_conceptual!H:H,L2297)+COUNTIF(View_conceptual!I:I,N2297)</f>
        <v>0</v>
      </c>
      <c r="AQ2297" t="str">
        <f t="shared" si="1111"/>
        <v/>
      </c>
      <c r="AR2297" t="str">
        <f t="shared" si="1112"/>
        <v/>
      </c>
      <c r="AT2297">
        <f>COUNTIF(View_full!G:G,L2297)</f>
        <v>1</v>
      </c>
      <c r="AU2297">
        <f>COUNTIF(View_full!H:H,L2297)+COUNTIF(View_full!I:I,N2297)</f>
        <v>1</v>
      </c>
      <c r="AV2297">
        <f>COUNTIFS(Property_Manual!$A$2:$A$1206,Raw!L2297,Property_Manual!$B$2:$B$1206,Raw!M2297,Property_Manual!$C$2:$C$1206,Raw!N2297,Property_Manual!$D$2:$D$1206,Raw!O2297,Property_Manual!$F$2:$F$1206,"x")</f>
        <v>0</v>
      </c>
      <c r="AW2297" t="str">
        <f t="shared" si="1113"/>
        <v/>
      </c>
      <c r="AX2297" t="str">
        <f t="shared" si="1114"/>
        <v/>
      </c>
      <c r="AY2297" t="str">
        <f t="shared" si="1115"/>
        <v/>
      </c>
    </row>
    <row r="2298" spans="1:51" x14ac:dyDescent="0.2">
      <c r="A2298" t="s">
        <v>1254</v>
      </c>
      <c r="B2298" t="s">
        <v>49</v>
      </c>
      <c r="C2298" t="s">
        <v>86</v>
      </c>
      <c r="D2298" t="s">
        <v>103</v>
      </c>
      <c r="E2298" t="s">
        <v>1197</v>
      </c>
      <c r="F2298" t="s">
        <v>2253</v>
      </c>
      <c r="G2298">
        <v>1</v>
      </c>
      <c r="I2298" t="s">
        <v>104</v>
      </c>
      <c r="J2298" t="s">
        <v>105</v>
      </c>
      <c r="L2298" t="str">
        <f t="shared" si="1085"/>
        <v>Value</v>
      </c>
      <c r="M2298" t="str">
        <f t="shared" si="1086"/>
        <v>unit</v>
      </c>
      <c r="N2298" t="str">
        <f t="shared" si="1087"/>
        <v>MeasurementUnitCode</v>
      </c>
      <c r="O2298" t="str">
        <f t="shared" si="1088"/>
        <v/>
      </c>
      <c r="P2298" t="str">
        <f t="shared" si="1089"/>
        <v/>
      </c>
      <c r="Q2298" t="str">
        <f t="shared" si="1090"/>
        <v>Object</v>
      </c>
      <c r="R2298" t="str">
        <f t="shared" si="1091"/>
        <v>"Embedded"</v>
      </c>
      <c r="S2298" t="str">
        <f t="shared" si="1092"/>
        <v>"Value"</v>
      </c>
      <c r="T2298" t="str">
        <f t="shared" si="1093"/>
        <v>"unit"</v>
      </c>
      <c r="U2298" t="str">
        <f t="shared" si="1094"/>
        <v>"CodeList"</v>
      </c>
      <c r="V2298" t="str">
        <f t="shared" si="1095"/>
        <v>"MeasurementUnitCode"</v>
      </c>
      <c r="W2298">
        <f>IF($A2298="Implicit","",COUNTIFS($C$8:C2298,C2298,$A$8:A2298,"Explicit"))</f>
        <v>1</v>
      </c>
      <c r="X2298" t="str">
        <f t="shared" si="1096"/>
        <v>"Unit of measurement details"</v>
      </c>
      <c r="Y2298" t="str">
        <f t="shared" si="1097"/>
        <v>"Unit of measurement as per MeasurementUnitCode codelist. If the code is not present; create an instance of MeasurementUnitCode based on UNECE Rec. 20 Rev. 17e-2021"</v>
      </c>
      <c r="Z2298" t="str">
        <f t="shared" si="1098"/>
        <v>"false"</v>
      </c>
      <c r="AA2298" t="str">
        <f t="shared" si="1099"/>
        <v>"true"</v>
      </c>
      <c r="AB2298" t="str">
        <f t="shared" si="1100"/>
        <v>""</v>
      </c>
      <c r="AC2298" t="str">
        <f t="shared" si="1101"/>
        <v>"https://onerecord.iata.org/ns/cargo#Value"</v>
      </c>
      <c r="AD2298" t="str">
        <f t="shared" si="1102"/>
        <v>"https://onerecord.iata.org/ns/cargo#unit"</v>
      </c>
      <c r="AE2298" t="str">
        <f t="shared" si="1103"/>
        <v>"https://onerecord.iata.org/ns/code-lists/MeasurementUnitCode"</v>
      </c>
      <c r="AF2298" t="str">
        <f t="shared" si="1104"/>
        <v>"Embedded","Value","unit","CodeList","MeasurementUnitCode",1,"Unit of measurement details","Unit of measurement as per MeasurementUnitCode codelist. If the code is not present; create an instance of MeasurementUnitCode based on UNECE Rec. 20 Rev. 17e-2021","false","true","","https://onerecord.iata.org/ns/cargo#Value","https://onerecord.iata.org/ns/cargo#unit","https://onerecord.iata.org/ns/code-lists/MeasurementUnitCode"</v>
      </c>
      <c r="AG2298" t="str">
        <f t="shared" si="1105"/>
        <v>"Embedded.Value"</v>
      </c>
      <c r="AH2298" t="str">
        <f t="shared" si="1106"/>
        <v>"unit"</v>
      </c>
      <c r="AI2298" t="str">
        <f t="shared" si="1107"/>
        <v>"CodeList.MeasurementUnitCode"</v>
      </c>
      <c r="AJ2298" t="str">
        <f t="shared" si="1108"/>
        <v>""</v>
      </c>
      <c r="AK2298" t="str">
        <f t="shared" si="1109"/>
        <v>"hasOne"</v>
      </c>
      <c r="AL2298" t="str">
        <f t="shared" si="1110"/>
        <v>"Embedded.Value","unit","CodeList.MeasurementUnitCode","","hasOne"</v>
      </c>
      <c r="AN2298">
        <f>COUNTIF(View_conceptual!G:G,L2298)</f>
        <v>0</v>
      </c>
      <c r="AO2298">
        <f>COUNTIF(View_conceptual!H:H,L2298)+COUNTIF(View_conceptual!I:I,N2298)</f>
        <v>0</v>
      </c>
      <c r="AQ2298" t="str">
        <f t="shared" si="1111"/>
        <v/>
      </c>
      <c r="AR2298" t="str">
        <f t="shared" si="1112"/>
        <v/>
      </c>
      <c r="AT2298">
        <f>COUNTIF(View_full!G:G,L2298)</f>
        <v>1</v>
      </c>
      <c r="AU2298">
        <f>COUNTIF(View_full!H:H,L2298)+COUNTIF(View_full!I:I,N2298)</f>
        <v>0</v>
      </c>
      <c r="AV2298">
        <f>COUNTIFS(Property_Manual!$A$2:$A$1206,Raw!L2298,Property_Manual!$B$2:$B$1206,Raw!M2298,Property_Manual!$C$2:$C$1206,Raw!N2298,Property_Manual!$D$2:$D$1206,Raw!O2298,Property_Manual!$F$2:$F$1206,"x")</f>
        <v>0</v>
      </c>
      <c r="AW2298" t="str">
        <f t="shared" si="1113"/>
        <v>"Embedded","Value","unit","CodeList","MeasurementUnitCode",1,"Unit of measurement details","Unit of measurement as per MeasurementUnitCode codelist. If the code is not present; create an instance of MeasurementUnitCode based on UNECE Rec. 20 Rev. 17e-2021","false","true","","https://onerecord.iata.org/ns/cargo#Value","https://onerecord.iata.org/ns/cargo#unit","https://onerecord.iata.org/ns/code-lists/MeasurementUnitCode"</v>
      </c>
      <c r="AX2298" t="str">
        <f t="shared" si="1114"/>
        <v/>
      </c>
      <c r="AY2298" t="str">
        <f t="shared" si="1115"/>
        <v/>
      </c>
    </row>
    <row r="2299" spans="1:51" x14ac:dyDescent="0.2">
      <c r="A2299" t="s">
        <v>1255</v>
      </c>
      <c r="B2299" t="s">
        <v>49</v>
      </c>
      <c r="C2299" t="s">
        <v>86</v>
      </c>
      <c r="D2299" t="s">
        <v>103</v>
      </c>
      <c r="E2299" t="s">
        <v>1197</v>
      </c>
      <c r="F2299" t="s">
        <v>2253</v>
      </c>
      <c r="G2299">
        <v>1</v>
      </c>
      <c r="I2299" t="s">
        <v>104</v>
      </c>
      <c r="J2299" t="s">
        <v>105</v>
      </c>
      <c r="L2299" t="str">
        <f t="shared" si="1085"/>
        <v>Value</v>
      </c>
      <c r="M2299" t="str">
        <f t="shared" si="1086"/>
        <v>unit</v>
      </c>
      <c r="N2299" t="str">
        <f t="shared" si="1087"/>
        <v>MeasurementUnitCode</v>
      </c>
      <c r="O2299" t="str">
        <f t="shared" si="1088"/>
        <v/>
      </c>
      <c r="P2299" t="str">
        <f t="shared" si="1089"/>
        <v/>
      </c>
      <c r="Q2299" t="str">
        <f t="shared" si="1090"/>
        <v>Object</v>
      </c>
      <c r="R2299" t="str">
        <f t="shared" si="1091"/>
        <v/>
      </c>
      <c r="S2299" t="str">
        <f t="shared" si="1092"/>
        <v/>
      </c>
      <c r="T2299" t="str">
        <f t="shared" si="1093"/>
        <v/>
      </c>
      <c r="U2299" t="str">
        <f t="shared" si="1094"/>
        <v/>
      </c>
      <c r="V2299" t="str">
        <f t="shared" si="1095"/>
        <v/>
      </c>
      <c r="W2299" t="str">
        <f>IF($A2299="Implicit","",COUNTIFS($C$8:C2299,C2299,$A$8:A2299,"Explicit"))</f>
        <v/>
      </c>
      <c r="X2299" t="str">
        <f t="shared" si="1096"/>
        <v/>
      </c>
      <c r="Y2299" t="str">
        <f t="shared" si="1097"/>
        <v/>
      </c>
      <c r="Z2299" t="str">
        <f t="shared" si="1098"/>
        <v/>
      </c>
      <c r="AA2299" t="str">
        <f t="shared" si="1099"/>
        <v/>
      </c>
      <c r="AB2299" t="str">
        <f t="shared" si="1100"/>
        <v/>
      </c>
      <c r="AC2299" t="str">
        <f t="shared" si="1101"/>
        <v/>
      </c>
      <c r="AD2299" t="str">
        <f t="shared" si="1102"/>
        <v/>
      </c>
      <c r="AE2299" t="str">
        <f t="shared" si="1103"/>
        <v/>
      </c>
      <c r="AF2299" t="str">
        <f t="shared" si="1104"/>
        <v/>
      </c>
      <c r="AG2299" t="str">
        <f t="shared" si="1105"/>
        <v>"Embedded.Value"</v>
      </c>
      <c r="AH2299" t="str">
        <f t="shared" si="1106"/>
        <v>"unit"</v>
      </c>
      <c r="AI2299" t="str">
        <f t="shared" si="1107"/>
        <v>"CodeList.MeasurementUnitCode"</v>
      </c>
      <c r="AJ2299" t="str">
        <f t="shared" si="1108"/>
        <v>""</v>
      </c>
      <c r="AK2299" t="str">
        <f t="shared" si="1109"/>
        <v>"hasOne"</v>
      </c>
      <c r="AL2299" t="str">
        <f t="shared" si="1110"/>
        <v>"Embedded.Value","unit","CodeList.MeasurementUnitCode","","hasOne"</v>
      </c>
      <c r="AN2299">
        <f>COUNTIF(View_conceptual!G:G,L2299)</f>
        <v>0</v>
      </c>
      <c r="AO2299">
        <f>COUNTIF(View_conceptual!H:H,L2299)+COUNTIF(View_conceptual!I:I,N2299)</f>
        <v>0</v>
      </c>
      <c r="AQ2299" t="str">
        <f t="shared" si="1111"/>
        <v/>
      </c>
      <c r="AR2299" t="str">
        <f t="shared" si="1112"/>
        <v/>
      </c>
      <c r="AT2299">
        <f>COUNTIF(View_full!G:G,L2299)</f>
        <v>1</v>
      </c>
      <c r="AU2299">
        <f>COUNTIF(View_full!H:H,L2299)+COUNTIF(View_full!I:I,N2299)</f>
        <v>0</v>
      </c>
      <c r="AV2299">
        <f>COUNTIFS(Property_Manual!$A$2:$A$1206,Raw!L2299,Property_Manual!$B$2:$B$1206,Raw!M2299,Property_Manual!$C$2:$C$1206,Raw!N2299,Property_Manual!$D$2:$D$1206,Raw!O2299,Property_Manual!$F$2:$F$1206,"x")</f>
        <v>0</v>
      </c>
      <c r="AW2299" t="str">
        <f t="shared" si="1113"/>
        <v/>
      </c>
      <c r="AX2299" t="str">
        <f t="shared" si="1114"/>
        <v/>
      </c>
      <c r="AY2299" t="str">
        <f t="shared" si="1115"/>
        <v/>
      </c>
    </row>
    <row r="2300" spans="1:51" x14ac:dyDescent="0.2">
      <c r="A2300" t="s">
        <v>1254</v>
      </c>
      <c r="B2300" t="s">
        <v>49</v>
      </c>
      <c r="C2300" t="s">
        <v>86</v>
      </c>
      <c r="D2300" t="s">
        <v>106</v>
      </c>
      <c r="F2300" t="s">
        <v>107</v>
      </c>
      <c r="G2300">
        <v>1</v>
      </c>
      <c r="I2300" t="s">
        <v>104</v>
      </c>
      <c r="J2300" t="s">
        <v>108</v>
      </c>
      <c r="L2300" t="str">
        <f t="shared" si="1085"/>
        <v>Value</v>
      </c>
      <c r="M2300" t="str">
        <f t="shared" si="1086"/>
        <v>numericalValue</v>
      </c>
      <c r="N2300" t="str">
        <f t="shared" si="1087"/>
        <v>double</v>
      </c>
      <c r="O2300" t="str">
        <f t="shared" si="1088"/>
        <v/>
      </c>
      <c r="P2300" t="str">
        <f t="shared" si="1089"/>
        <v/>
      </c>
      <c r="Q2300" t="str">
        <f t="shared" si="1090"/>
        <v>Object</v>
      </c>
      <c r="R2300" t="str">
        <f t="shared" si="1091"/>
        <v>"Embedded"</v>
      </c>
      <c r="S2300" t="str">
        <f t="shared" si="1092"/>
        <v>"Value"</v>
      </c>
      <c r="T2300" t="str">
        <f t="shared" si="1093"/>
        <v>"numericalValue"</v>
      </c>
      <c r="U2300" t="str">
        <f t="shared" si="1094"/>
        <v>""</v>
      </c>
      <c r="V2300" t="str">
        <f t="shared" si="1095"/>
        <v>"double"</v>
      </c>
      <c r="W2300">
        <f>IF($A2300="Implicit","",COUNTIFS($C$8:C2300,C2300,$A$8:A2300,"Explicit"))</f>
        <v>2</v>
      </c>
      <c r="X2300" t="str">
        <f t="shared" si="1096"/>
        <v>"Unit of measurement details"</v>
      </c>
      <c r="Y2300" t="str">
        <f t="shared" si="1097"/>
        <v>"Numerical value"</v>
      </c>
      <c r="Z2300" t="str">
        <f t="shared" si="1098"/>
        <v>"false"</v>
      </c>
      <c r="AA2300" t="str">
        <f t="shared" si="1099"/>
        <v>"false"</v>
      </c>
      <c r="AB2300" t="str">
        <f t="shared" si="1100"/>
        <v>""</v>
      </c>
      <c r="AC2300" t="str">
        <f t="shared" si="1101"/>
        <v>"https://onerecord.iata.org/ns/cargo#Value"</v>
      </c>
      <c r="AD2300" t="str">
        <f t="shared" si="1102"/>
        <v>"https://onerecord.iata.org/ns/cargo#numericalValue"</v>
      </c>
      <c r="AE2300" t="str">
        <f t="shared" si="1103"/>
        <v>"http://www.w3.org/2001/XMLSchema#double"</v>
      </c>
      <c r="AF2300" t="str">
        <f t="shared" si="1104"/>
        <v>"Embedded","Value","numericalValue","","double",2,"Unit of measurement details","Numerical value","false","false","","https://onerecord.iata.org/ns/cargo#Value","https://onerecord.iata.org/ns/cargo#numericalValue","http://www.w3.org/2001/XMLSchema#double"</v>
      </c>
      <c r="AG2300" t="str">
        <f t="shared" si="1105"/>
        <v>"Embedded.Value"</v>
      </c>
      <c r="AH2300" t="str">
        <f t="shared" si="1106"/>
        <v>"numericalValue"</v>
      </c>
      <c r="AI2300" t="str">
        <f t="shared" si="1107"/>
        <v>".double"</v>
      </c>
      <c r="AJ2300" t="str">
        <f t="shared" si="1108"/>
        <v>""</v>
      </c>
      <c r="AK2300" t="str">
        <f t="shared" si="1109"/>
        <v>"hasOne"</v>
      </c>
      <c r="AL2300" t="str">
        <f t="shared" si="1110"/>
        <v>"Embedded.Value","numericalValue",".double","","hasOne"</v>
      </c>
      <c r="AN2300">
        <f>COUNTIF(View_conceptual!G:G,L2300)</f>
        <v>0</v>
      </c>
      <c r="AO2300">
        <f>COUNTIF(View_conceptual!H:H,L2300)+COUNTIF(View_conceptual!I:I,N2300)</f>
        <v>0</v>
      </c>
      <c r="AQ2300" t="str">
        <f t="shared" si="1111"/>
        <v/>
      </c>
      <c r="AR2300" t="str">
        <f t="shared" si="1112"/>
        <v/>
      </c>
      <c r="AT2300">
        <f>COUNTIF(View_full!G:G,L2300)</f>
        <v>1</v>
      </c>
      <c r="AU2300">
        <f>COUNTIF(View_full!H:H,L2300)+COUNTIF(View_full!I:I,N2300)</f>
        <v>0</v>
      </c>
      <c r="AV2300">
        <f>COUNTIFS(Property_Manual!$A$2:$A$1206,Raw!L2300,Property_Manual!$B$2:$B$1206,Raw!M2300,Property_Manual!$C$2:$C$1206,Raw!N2300,Property_Manual!$D$2:$D$1206,Raw!O2300,Property_Manual!$F$2:$F$1206,"x")</f>
        <v>0</v>
      </c>
      <c r="AW2300" t="str">
        <f t="shared" si="1113"/>
        <v>"Embedded","Value","numericalValue","","double",2,"Unit of measurement details","Numerical value","false","false","","https://onerecord.iata.org/ns/cargo#Value","https://onerecord.iata.org/ns/cargo#numericalValue","http://www.w3.org/2001/XMLSchema#double"</v>
      </c>
      <c r="AX2300" t="str">
        <f t="shared" si="1114"/>
        <v/>
      </c>
      <c r="AY2300" t="str">
        <f t="shared" si="1115"/>
        <v/>
      </c>
    </row>
    <row r="2301" spans="1:51" x14ac:dyDescent="0.2">
      <c r="A2301" t="s">
        <v>1254</v>
      </c>
      <c r="B2301" t="s">
        <v>49</v>
      </c>
      <c r="C2301" t="s">
        <v>1174</v>
      </c>
      <c r="D2301" t="s">
        <v>941</v>
      </c>
      <c r="E2301" t="s">
        <v>49</v>
      </c>
      <c r="F2301" t="s">
        <v>86</v>
      </c>
      <c r="G2301">
        <v>1</v>
      </c>
      <c r="I2301" t="s">
        <v>1175</v>
      </c>
      <c r="J2301" t="s">
        <v>943</v>
      </c>
      <c r="L2301" t="str">
        <f t="shared" si="1085"/>
        <v>VolumePieceGroup</v>
      </c>
      <c r="M2301" t="str">
        <f t="shared" si="1086"/>
        <v>dryIceWeight</v>
      </c>
      <c r="N2301" t="str">
        <f t="shared" si="1087"/>
        <v>Value</v>
      </c>
      <c r="O2301" t="str">
        <f t="shared" si="1088"/>
        <v/>
      </c>
      <c r="P2301" t="str">
        <f t="shared" si="1089"/>
        <v/>
      </c>
      <c r="Q2301" t="str">
        <f t="shared" si="1090"/>
        <v>Object</v>
      </c>
      <c r="R2301" t="str">
        <f t="shared" si="1091"/>
        <v>"Embedded"</v>
      </c>
      <c r="S2301" t="str">
        <f t="shared" si="1092"/>
        <v>"VolumePieceGroup"</v>
      </c>
      <c r="T2301" t="str">
        <f t="shared" si="1093"/>
        <v>"dryIceWeight"</v>
      </c>
      <c r="U2301" t="str">
        <f t="shared" si="1094"/>
        <v>"Embedded"</v>
      </c>
      <c r="V2301" t="str">
        <f t="shared" si="1095"/>
        <v>"Value"</v>
      </c>
      <c r="W2301">
        <f>IF($A2301="Implicit","",COUNTIFS($C$8:C2301,C2301,$A$8:A2301,"Explicit"))</f>
        <v>1</v>
      </c>
      <c r="X2301" t="str">
        <f t="shared" si="1096"/>
        <v>"VolumePieceGroup details"</v>
      </c>
      <c r="Y2301" t="str">
        <f t="shared" si="1097"/>
        <v>"Weight of dry ice"</v>
      </c>
      <c r="Z2301" t="str">
        <f t="shared" si="1098"/>
        <v>"false"</v>
      </c>
      <c r="AA2301" t="str">
        <f t="shared" si="1099"/>
        <v>"false"</v>
      </c>
      <c r="AB2301" t="str">
        <f t="shared" si="1100"/>
        <v>""</v>
      </c>
      <c r="AC2301" t="str">
        <f t="shared" si="1101"/>
        <v>"https://onerecord.iata.org/ns/cargo#VolumePieceGroup"</v>
      </c>
      <c r="AD2301" t="str">
        <f t="shared" si="1102"/>
        <v>"https://onerecord.iata.org/ns/cargo#dryIceWeight"</v>
      </c>
      <c r="AE2301" t="str">
        <f t="shared" si="1103"/>
        <v>"https://onerecord.iata.org/ns/cargo#Value"</v>
      </c>
      <c r="AF2301" t="str">
        <f t="shared" si="1104"/>
        <v>"Embedded","VolumePieceGroup","dryIceWeight","Embedded","Value",1,"VolumePieceGroup details","Weight of dry ice","false","false","","https://onerecord.iata.org/ns/cargo#VolumePieceGroup","https://onerecord.iata.org/ns/cargo#dryIceWeight","https://onerecord.iata.org/ns/cargo#Value"</v>
      </c>
      <c r="AG2301" t="str">
        <f t="shared" si="1105"/>
        <v>"Embedded.VolumePieceGroup"</v>
      </c>
      <c r="AH2301" t="str">
        <f t="shared" si="1106"/>
        <v>"dryIceWeight"</v>
      </c>
      <c r="AI2301" t="str">
        <f t="shared" si="1107"/>
        <v>"Embedded.Value"</v>
      </c>
      <c r="AJ2301" t="str">
        <f t="shared" si="1108"/>
        <v>""</v>
      </c>
      <c r="AK2301" t="str">
        <f t="shared" si="1109"/>
        <v>"hasOne"</v>
      </c>
      <c r="AL2301" t="str">
        <f t="shared" si="1110"/>
        <v>"Embedded.VolumePieceGroup","dryIceWeight","Embedded.Value","","hasOne"</v>
      </c>
      <c r="AN2301">
        <f>COUNTIF(View_conceptual!G:G,L2301)</f>
        <v>0</v>
      </c>
      <c r="AO2301">
        <f>COUNTIF(View_conceptual!H:H,L2301)+COUNTIF(View_conceptual!I:I,N2301)</f>
        <v>0</v>
      </c>
      <c r="AQ2301" t="str">
        <f t="shared" si="1111"/>
        <v/>
      </c>
      <c r="AR2301" t="str">
        <f t="shared" si="1112"/>
        <v/>
      </c>
      <c r="AT2301">
        <f>COUNTIF(View_full!G:G,L2301)</f>
        <v>1</v>
      </c>
      <c r="AU2301">
        <f>COUNTIF(View_full!H:H,L2301)+COUNTIF(View_full!I:I,N2301)</f>
        <v>1</v>
      </c>
      <c r="AV2301">
        <f>COUNTIFS(Property_Manual!$A$2:$A$1206,Raw!L2301,Property_Manual!$B$2:$B$1206,Raw!M2301,Property_Manual!$C$2:$C$1206,Raw!N2301,Property_Manual!$D$2:$D$1206,Raw!O2301,Property_Manual!$F$2:$F$1206,"x")</f>
        <v>0</v>
      </c>
      <c r="AW2301" t="str">
        <f t="shared" si="1113"/>
        <v>"Embedded","VolumePieceGroup","dryIceWeight","Embedded","Value",1,"VolumePieceGroup details","Weight of dry ice","false","false","","https://onerecord.iata.org/ns/cargo#VolumePieceGroup","https://onerecord.iata.org/ns/cargo#dryIceWeight","https://onerecord.iata.org/ns/cargo#Value"</v>
      </c>
      <c r="AX2301" t="str">
        <f t="shared" si="1114"/>
        <v/>
      </c>
      <c r="AY2301" t="str">
        <f t="shared" si="1115"/>
        <v/>
      </c>
    </row>
    <row r="2302" spans="1:51" x14ac:dyDescent="0.2">
      <c r="A2302" t="s">
        <v>1254</v>
      </c>
      <c r="B2302" t="s">
        <v>49</v>
      </c>
      <c r="C2302" t="s">
        <v>1174</v>
      </c>
      <c r="D2302" t="s">
        <v>944</v>
      </c>
      <c r="E2302" t="s">
        <v>49</v>
      </c>
      <c r="F2302" t="s">
        <v>86</v>
      </c>
      <c r="G2302">
        <v>1</v>
      </c>
      <c r="I2302" t="s">
        <v>1175</v>
      </c>
      <c r="J2302" t="s">
        <v>945</v>
      </c>
      <c r="L2302" t="str">
        <f t="shared" si="1085"/>
        <v>VolumePieceGroup</v>
      </c>
      <c r="M2302" t="str">
        <f t="shared" si="1086"/>
        <v>pieceGroupGrossWeight</v>
      </c>
      <c r="N2302" t="str">
        <f t="shared" si="1087"/>
        <v>Value</v>
      </c>
      <c r="O2302" t="str">
        <f t="shared" si="1088"/>
        <v/>
      </c>
      <c r="P2302" t="str">
        <f t="shared" si="1089"/>
        <v/>
      </c>
      <c r="Q2302" t="str">
        <f t="shared" si="1090"/>
        <v>Object</v>
      </c>
      <c r="R2302" t="str">
        <f t="shared" si="1091"/>
        <v>"Embedded"</v>
      </c>
      <c r="S2302" t="str">
        <f t="shared" si="1092"/>
        <v>"VolumePieceGroup"</v>
      </c>
      <c r="T2302" t="str">
        <f t="shared" si="1093"/>
        <v>"pieceGroupGrossWeight"</v>
      </c>
      <c r="U2302" t="str">
        <f t="shared" si="1094"/>
        <v>"Embedded"</v>
      </c>
      <c r="V2302" t="str">
        <f t="shared" si="1095"/>
        <v>"Value"</v>
      </c>
      <c r="W2302">
        <f>IF($A2302="Implicit","",COUNTIFS($C$8:C2302,C2302,$A$8:A2302,"Explicit"))</f>
        <v>2</v>
      </c>
      <c r="X2302" t="str">
        <f t="shared" si="1096"/>
        <v>"VolumePieceGroup details"</v>
      </c>
      <c r="Y2302" t="str">
        <f t="shared" si="1097"/>
        <v>"Total gross weight of the piece group"</v>
      </c>
      <c r="Z2302" t="str">
        <f t="shared" si="1098"/>
        <v>"false"</v>
      </c>
      <c r="AA2302" t="str">
        <f t="shared" si="1099"/>
        <v>"false"</v>
      </c>
      <c r="AB2302" t="str">
        <f t="shared" si="1100"/>
        <v>""</v>
      </c>
      <c r="AC2302" t="str">
        <f t="shared" si="1101"/>
        <v>"https://onerecord.iata.org/ns/cargo#VolumePieceGroup"</v>
      </c>
      <c r="AD2302" t="str">
        <f t="shared" si="1102"/>
        <v>"https://onerecord.iata.org/ns/cargo#pieceGroupGrossWeight"</v>
      </c>
      <c r="AE2302" t="str">
        <f t="shared" si="1103"/>
        <v>"https://onerecord.iata.org/ns/cargo#Value"</v>
      </c>
      <c r="AF2302" t="str">
        <f t="shared" si="1104"/>
        <v>"Embedded","VolumePieceGroup","pieceGroupGrossWeight","Embedded","Value",2,"VolumePieceGroup details","Total gross weight of the piece group","false","false","","https://onerecord.iata.org/ns/cargo#VolumePieceGroup","https://onerecord.iata.org/ns/cargo#pieceGroupGrossWeight","https://onerecord.iata.org/ns/cargo#Value"</v>
      </c>
      <c r="AG2302" t="str">
        <f t="shared" si="1105"/>
        <v>"Embedded.VolumePieceGroup"</v>
      </c>
      <c r="AH2302" t="str">
        <f t="shared" si="1106"/>
        <v>"pieceGroupGrossWeight"</v>
      </c>
      <c r="AI2302" t="str">
        <f t="shared" si="1107"/>
        <v>"Embedded.Value"</v>
      </c>
      <c r="AJ2302" t="str">
        <f t="shared" si="1108"/>
        <v>""</v>
      </c>
      <c r="AK2302" t="str">
        <f t="shared" si="1109"/>
        <v>"hasOne"</v>
      </c>
      <c r="AL2302" t="str">
        <f t="shared" si="1110"/>
        <v>"Embedded.VolumePieceGroup","pieceGroupGrossWeight","Embedded.Value","","hasOne"</v>
      </c>
      <c r="AN2302">
        <f>COUNTIF(View_conceptual!G:G,L2302)</f>
        <v>0</v>
      </c>
      <c r="AO2302">
        <f>COUNTIF(View_conceptual!H:H,L2302)+COUNTIF(View_conceptual!I:I,N2302)</f>
        <v>0</v>
      </c>
      <c r="AQ2302" t="str">
        <f t="shared" si="1111"/>
        <v/>
      </c>
      <c r="AR2302" t="str">
        <f t="shared" si="1112"/>
        <v/>
      </c>
      <c r="AT2302">
        <f>COUNTIF(View_full!G:G,L2302)</f>
        <v>1</v>
      </c>
      <c r="AU2302">
        <f>COUNTIF(View_full!H:H,L2302)+COUNTIF(View_full!I:I,N2302)</f>
        <v>1</v>
      </c>
      <c r="AV2302">
        <f>COUNTIFS(Property_Manual!$A$2:$A$1206,Raw!L2302,Property_Manual!$B$2:$B$1206,Raw!M2302,Property_Manual!$C$2:$C$1206,Raw!N2302,Property_Manual!$D$2:$D$1206,Raw!O2302,Property_Manual!$F$2:$F$1206,"x")</f>
        <v>0</v>
      </c>
      <c r="AW2302" t="str">
        <f t="shared" si="1113"/>
        <v>"Embedded","VolumePieceGroup","pieceGroupGrossWeight","Embedded","Value",2,"VolumePieceGroup details","Total gross weight of the piece group","false","false","","https://onerecord.iata.org/ns/cargo#VolumePieceGroup","https://onerecord.iata.org/ns/cargo#pieceGroupGrossWeight","https://onerecord.iata.org/ns/cargo#Value"</v>
      </c>
      <c r="AX2302" t="str">
        <f t="shared" si="1114"/>
        <v/>
      </c>
      <c r="AY2302" t="str">
        <f t="shared" si="1115"/>
        <v/>
      </c>
    </row>
    <row r="2303" spans="1:51" x14ac:dyDescent="0.2">
      <c r="A2303" t="s">
        <v>1255</v>
      </c>
      <c r="B2303" t="s">
        <v>49</v>
      </c>
      <c r="C2303" t="s">
        <v>1174</v>
      </c>
      <c r="D2303" t="s">
        <v>941</v>
      </c>
      <c r="E2303" t="s">
        <v>49</v>
      </c>
      <c r="F2303" t="s">
        <v>86</v>
      </c>
      <c r="G2303">
        <v>1</v>
      </c>
      <c r="I2303" t="s">
        <v>1175</v>
      </c>
      <c r="J2303" t="s">
        <v>943</v>
      </c>
      <c r="L2303" t="str">
        <f t="shared" si="1085"/>
        <v>VolumePieceGroup</v>
      </c>
      <c r="M2303" t="str">
        <f t="shared" si="1086"/>
        <v>dryIceWeight</v>
      </c>
      <c r="N2303" t="str">
        <f t="shared" si="1087"/>
        <v>Value</v>
      </c>
      <c r="O2303" t="str">
        <f t="shared" si="1088"/>
        <v/>
      </c>
      <c r="P2303" t="str">
        <f t="shared" si="1089"/>
        <v/>
      </c>
      <c r="Q2303" t="str">
        <f t="shared" si="1090"/>
        <v>Object</v>
      </c>
      <c r="R2303" t="str">
        <f t="shared" si="1091"/>
        <v/>
      </c>
      <c r="S2303" t="str">
        <f t="shared" si="1092"/>
        <v/>
      </c>
      <c r="T2303" t="str">
        <f t="shared" si="1093"/>
        <v/>
      </c>
      <c r="U2303" t="str">
        <f t="shared" si="1094"/>
        <v/>
      </c>
      <c r="V2303" t="str">
        <f t="shared" si="1095"/>
        <v/>
      </c>
      <c r="W2303" t="str">
        <f>IF($A2303="Implicit","",COUNTIFS($C$8:C2303,C2303,$A$8:A2303,"Explicit"))</f>
        <v/>
      </c>
      <c r="X2303" t="str">
        <f t="shared" si="1096"/>
        <v/>
      </c>
      <c r="Y2303" t="str">
        <f t="shared" si="1097"/>
        <v/>
      </c>
      <c r="Z2303" t="str">
        <f t="shared" si="1098"/>
        <v/>
      </c>
      <c r="AA2303" t="str">
        <f t="shared" si="1099"/>
        <v/>
      </c>
      <c r="AB2303" t="str">
        <f t="shared" si="1100"/>
        <v/>
      </c>
      <c r="AC2303" t="str">
        <f t="shared" si="1101"/>
        <v/>
      </c>
      <c r="AD2303" t="str">
        <f t="shared" si="1102"/>
        <v/>
      </c>
      <c r="AE2303" t="str">
        <f t="shared" si="1103"/>
        <v/>
      </c>
      <c r="AF2303" t="str">
        <f t="shared" si="1104"/>
        <v/>
      </c>
      <c r="AG2303" t="str">
        <f t="shared" si="1105"/>
        <v>"Embedded.VolumePieceGroup"</v>
      </c>
      <c r="AH2303" t="str">
        <f t="shared" si="1106"/>
        <v>"dryIceWeight"</v>
      </c>
      <c r="AI2303" t="str">
        <f t="shared" si="1107"/>
        <v>"Embedded.Value"</v>
      </c>
      <c r="AJ2303" t="str">
        <f t="shared" si="1108"/>
        <v>""</v>
      </c>
      <c r="AK2303" t="str">
        <f t="shared" si="1109"/>
        <v>"hasOne"</v>
      </c>
      <c r="AL2303" t="str">
        <f t="shared" si="1110"/>
        <v>"Embedded.VolumePieceGroup","dryIceWeight","Embedded.Value","","hasOne"</v>
      </c>
      <c r="AN2303">
        <f>COUNTIF(View_conceptual!G:G,L2303)</f>
        <v>0</v>
      </c>
      <c r="AO2303">
        <f>COUNTIF(View_conceptual!H:H,L2303)+COUNTIF(View_conceptual!I:I,N2303)</f>
        <v>0</v>
      </c>
      <c r="AQ2303" t="str">
        <f t="shared" si="1111"/>
        <v/>
      </c>
      <c r="AR2303" t="str">
        <f t="shared" si="1112"/>
        <v/>
      </c>
      <c r="AT2303">
        <f>COUNTIF(View_full!G:G,L2303)</f>
        <v>1</v>
      </c>
      <c r="AU2303">
        <f>COUNTIF(View_full!H:H,L2303)+COUNTIF(View_full!I:I,N2303)</f>
        <v>1</v>
      </c>
      <c r="AV2303">
        <f>COUNTIFS(Property_Manual!$A$2:$A$1206,Raw!L2303,Property_Manual!$B$2:$B$1206,Raw!M2303,Property_Manual!$C$2:$C$1206,Raw!N2303,Property_Manual!$D$2:$D$1206,Raw!O2303,Property_Manual!$F$2:$F$1206,"x")</f>
        <v>0</v>
      </c>
      <c r="AW2303" t="str">
        <f t="shared" si="1113"/>
        <v/>
      </c>
      <c r="AX2303" t="str">
        <f t="shared" si="1114"/>
        <v/>
      </c>
      <c r="AY2303" t="str">
        <f t="shared" si="1115"/>
        <v/>
      </c>
    </row>
    <row r="2304" spans="1:51" x14ac:dyDescent="0.2">
      <c r="A2304" t="s">
        <v>1255</v>
      </c>
      <c r="B2304" t="s">
        <v>49</v>
      </c>
      <c r="C2304" t="s">
        <v>1174</v>
      </c>
      <c r="D2304" t="s">
        <v>944</v>
      </c>
      <c r="E2304" t="s">
        <v>49</v>
      </c>
      <c r="F2304" t="s">
        <v>86</v>
      </c>
      <c r="G2304">
        <v>1</v>
      </c>
      <c r="I2304" t="s">
        <v>1175</v>
      </c>
      <c r="J2304" t="s">
        <v>945</v>
      </c>
      <c r="L2304" t="str">
        <f t="shared" si="1085"/>
        <v>VolumePieceGroup</v>
      </c>
      <c r="M2304" t="str">
        <f t="shared" si="1086"/>
        <v>pieceGroupGrossWeight</v>
      </c>
      <c r="N2304" t="str">
        <f t="shared" si="1087"/>
        <v>Value</v>
      </c>
      <c r="O2304" t="str">
        <f t="shared" si="1088"/>
        <v/>
      </c>
      <c r="P2304" t="str">
        <f t="shared" si="1089"/>
        <v/>
      </c>
      <c r="Q2304" t="str">
        <f t="shared" si="1090"/>
        <v>Object</v>
      </c>
      <c r="R2304" t="str">
        <f t="shared" si="1091"/>
        <v/>
      </c>
      <c r="S2304" t="str">
        <f t="shared" si="1092"/>
        <v/>
      </c>
      <c r="T2304" t="str">
        <f t="shared" si="1093"/>
        <v/>
      </c>
      <c r="U2304" t="str">
        <f t="shared" si="1094"/>
        <v/>
      </c>
      <c r="V2304" t="str">
        <f t="shared" si="1095"/>
        <v/>
      </c>
      <c r="W2304" t="str">
        <f>IF($A2304="Implicit","",COUNTIFS($C$8:C2304,C2304,$A$8:A2304,"Explicit"))</f>
        <v/>
      </c>
      <c r="X2304" t="str">
        <f t="shared" si="1096"/>
        <v/>
      </c>
      <c r="Y2304" t="str">
        <f t="shared" si="1097"/>
        <v/>
      </c>
      <c r="Z2304" t="str">
        <f t="shared" si="1098"/>
        <v/>
      </c>
      <c r="AA2304" t="str">
        <f t="shared" si="1099"/>
        <v/>
      </c>
      <c r="AB2304" t="str">
        <f t="shared" si="1100"/>
        <v/>
      </c>
      <c r="AC2304" t="str">
        <f t="shared" si="1101"/>
        <v/>
      </c>
      <c r="AD2304" t="str">
        <f t="shared" si="1102"/>
        <v/>
      </c>
      <c r="AE2304" t="str">
        <f t="shared" si="1103"/>
        <v/>
      </c>
      <c r="AF2304" t="str">
        <f t="shared" si="1104"/>
        <v/>
      </c>
      <c r="AG2304" t="str">
        <f t="shared" si="1105"/>
        <v>"Embedded.VolumePieceGroup"</v>
      </c>
      <c r="AH2304" t="str">
        <f t="shared" si="1106"/>
        <v>"pieceGroupGrossWeight"</v>
      </c>
      <c r="AI2304" t="str">
        <f t="shared" si="1107"/>
        <v>"Embedded.Value"</v>
      </c>
      <c r="AJ2304" t="str">
        <f t="shared" si="1108"/>
        <v>""</v>
      </c>
      <c r="AK2304" t="str">
        <f t="shared" si="1109"/>
        <v>"hasOne"</v>
      </c>
      <c r="AL2304" t="str">
        <f t="shared" si="1110"/>
        <v>"Embedded.VolumePieceGroup","pieceGroupGrossWeight","Embedded.Value","","hasOne"</v>
      </c>
      <c r="AN2304">
        <f>COUNTIF(View_conceptual!G:G,L2304)</f>
        <v>0</v>
      </c>
      <c r="AO2304">
        <f>COUNTIF(View_conceptual!H:H,L2304)+COUNTIF(View_conceptual!I:I,N2304)</f>
        <v>0</v>
      </c>
      <c r="AQ2304" t="str">
        <f t="shared" si="1111"/>
        <v/>
      </c>
      <c r="AR2304" t="str">
        <f t="shared" si="1112"/>
        <v/>
      </c>
      <c r="AT2304">
        <f>COUNTIF(View_full!G:G,L2304)</f>
        <v>1</v>
      </c>
      <c r="AU2304">
        <f>COUNTIF(View_full!H:H,L2304)+COUNTIF(View_full!I:I,N2304)</f>
        <v>1</v>
      </c>
      <c r="AV2304">
        <f>COUNTIFS(Property_Manual!$A$2:$A$1206,Raw!L2304,Property_Manual!$B$2:$B$1206,Raw!M2304,Property_Manual!$C$2:$C$1206,Raw!N2304,Property_Manual!$D$2:$D$1206,Raw!O2304,Property_Manual!$F$2:$F$1206,"x")</f>
        <v>0</v>
      </c>
      <c r="AW2304" t="str">
        <f t="shared" si="1113"/>
        <v/>
      </c>
      <c r="AX2304" t="str">
        <f t="shared" si="1114"/>
        <v/>
      </c>
      <c r="AY2304" t="str">
        <f t="shared" si="1115"/>
        <v/>
      </c>
    </row>
    <row r="2305" spans="1:51" x14ac:dyDescent="0.2">
      <c r="A2305" t="s">
        <v>1254</v>
      </c>
      <c r="B2305" t="s">
        <v>49</v>
      </c>
      <c r="C2305" t="s">
        <v>1174</v>
      </c>
      <c r="D2305" t="s">
        <v>946</v>
      </c>
      <c r="F2305" t="s">
        <v>12</v>
      </c>
      <c r="G2305">
        <v>1</v>
      </c>
      <c r="I2305" t="s">
        <v>1175</v>
      </c>
      <c r="J2305" t="s">
        <v>947</v>
      </c>
      <c r="L2305" t="str">
        <f t="shared" si="1085"/>
        <v>VolumePieceGroup</v>
      </c>
      <c r="M2305" t="str">
        <f t="shared" si="1086"/>
        <v>pieceGroupCount</v>
      </c>
      <c r="N2305" t="str">
        <f t="shared" si="1087"/>
        <v>integer</v>
      </c>
      <c r="O2305" t="str">
        <f t="shared" si="1088"/>
        <v/>
      </c>
      <c r="P2305" t="str">
        <f t="shared" si="1089"/>
        <v/>
      </c>
      <c r="Q2305" t="str">
        <f t="shared" si="1090"/>
        <v>Object</v>
      </c>
      <c r="R2305" t="str">
        <f t="shared" si="1091"/>
        <v>"Embedded"</v>
      </c>
      <c r="S2305" t="str">
        <f t="shared" si="1092"/>
        <v>"VolumePieceGroup"</v>
      </c>
      <c r="T2305" t="str">
        <f t="shared" si="1093"/>
        <v>"pieceGroupCount"</v>
      </c>
      <c r="U2305" t="str">
        <f t="shared" si="1094"/>
        <v>""</v>
      </c>
      <c r="V2305" t="str">
        <f t="shared" si="1095"/>
        <v>"integer"</v>
      </c>
      <c r="W2305">
        <f>IF($A2305="Implicit","",COUNTIFS($C$8:C2305,C2305,$A$8:A2305,"Explicit"))</f>
        <v>3</v>
      </c>
      <c r="X2305" t="str">
        <f t="shared" si="1096"/>
        <v>"VolumePieceGroup details"</v>
      </c>
      <c r="Y2305" t="str">
        <f t="shared" si="1097"/>
        <v>"Number of pieces in the piece group"</v>
      </c>
      <c r="Z2305" t="str">
        <f t="shared" si="1098"/>
        <v>"false"</v>
      </c>
      <c r="AA2305" t="str">
        <f t="shared" si="1099"/>
        <v>"false"</v>
      </c>
      <c r="AB2305" t="str">
        <f t="shared" si="1100"/>
        <v>""</v>
      </c>
      <c r="AC2305" t="str">
        <f t="shared" si="1101"/>
        <v>"https://onerecord.iata.org/ns/cargo#VolumePieceGroup"</v>
      </c>
      <c r="AD2305" t="str">
        <f t="shared" si="1102"/>
        <v>"https://onerecord.iata.org/ns/cargo#pieceGroupCount"</v>
      </c>
      <c r="AE2305" t="str">
        <f t="shared" si="1103"/>
        <v>"http://www.w3.org/2001/XMLSchema#integer"</v>
      </c>
      <c r="AF2305" t="str">
        <f t="shared" si="1104"/>
        <v>"Embedded","VolumePieceGroup","pieceGroupCount","","integer",3,"VolumePieceGroup details","Number of pieces in the piece group","false","false","","https://onerecord.iata.org/ns/cargo#VolumePieceGroup","https://onerecord.iata.org/ns/cargo#pieceGroupCount","http://www.w3.org/2001/XMLSchema#integer"</v>
      </c>
      <c r="AG2305" t="str">
        <f t="shared" si="1105"/>
        <v>"Embedded.VolumePieceGroup"</v>
      </c>
      <c r="AH2305" t="str">
        <f t="shared" si="1106"/>
        <v>"pieceGroupCount"</v>
      </c>
      <c r="AI2305" t="str">
        <f t="shared" si="1107"/>
        <v>".integer"</v>
      </c>
      <c r="AJ2305" t="str">
        <f t="shared" si="1108"/>
        <v>""</v>
      </c>
      <c r="AK2305" t="str">
        <f t="shared" si="1109"/>
        <v>"hasOne"</v>
      </c>
      <c r="AL2305" t="str">
        <f t="shared" si="1110"/>
        <v>"Embedded.VolumePieceGroup","pieceGroupCount",".integer","","hasOne"</v>
      </c>
      <c r="AN2305">
        <f>COUNTIF(View_conceptual!G:G,L2305)</f>
        <v>0</v>
      </c>
      <c r="AO2305">
        <f>COUNTIF(View_conceptual!H:H,L2305)+COUNTIF(View_conceptual!I:I,N2305)</f>
        <v>0</v>
      </c>
      <c r="AQ2305" t="str">
        <f t="shared" si="1111"/>
        <v/>
      </c>
      <c r="AR2305" t="str">
        <f t="shared" si="1112"/>
        <v/>
      </c>
      <c r="AT2305">
        <f>COUNTIF(View_full!G:G,L2305)</f>
        <v>1</v>
      </c>
      <c r="AU2305">
        <f>COUNTIF(View_full!H:H,L2305)+COUNTIF(View_full!I:I,N2305)</f>
        <v>1</v>
      </c>
      <c r="AV2305">
        <f>COUNTIFS(Property_Manual!$A$2:$A$1206,Raw!L2305,Property_Manual!$B$2:$B$1206,Raw!M2305,Property_Manual!$C$2:$C$1206,Raw!N2305,Property_Manual!$D$2:$D$1206,Raw!O2305,Property_Manual!$F$2:$F$1206,"x")</f>
        <v>0</v>
      </c>
      <c r="AW2305" t="str">
        <f t="shared" si="1113"/>
        <v>"Embedded","VolumePieceGroup","pieceGroupCount","","integer",3,"VolumePieceGroup details","Number of pieces in the piece group","false","false","","https://onerecord.iata.org/ns/cargo#VolumePieceGroup","https://onerecord.iata.org/ns/cargo#pieceGroupCount","http://www.w3.org/2001/XMLSchema#integer"</v>
      </c>
      <c r="AX2305" t="str">
        <f t="shared" si="1114"/>
        <v/>
      </c>
      <c r="AY2305" t="str">
        <f t="shared" si="1115"/>
        <v/>
      </c>
    </row>
    <row r="2306" spans="1:51" x14ac:dyDescent="0.2">
      <c r="A2306" t="s">
        <v>1254</v>
      </c>
      <c r="B2306" t="s">
        <v>49</v>
      </c>
      <c r="C2306" t="s">
        <v>1174</v>
      </c>
      <c r="D2306" t="s">
        <v>948</v>
      </c>
      <c r="F2306" t="s">
        <v>12</v>
      </c>
      <c r="G2306">
        <v>1</v>
      </c>
      <c r="I2306" t="s">
        <v>1175</v>
      </c>
      <c r="J2306" t="s">
        <v>949</v>
      </c>
      <c r="L2306" t="str">
        <f t="shared" si="1085"/>
        <v>VolumePieceGroup</v>
      </c>
      <c r="M2306" t="str">
        <f t="shared" si="1086"/>
        <v>pieceGroupId</v>
      </c>
      <c r="N2306" t="str">
        <f t="shared" si="1087"/>
        <v>integer</v>
      </c>
      <c r="O2306" t="str">
        <f t="shared" si="1088"/>
        <v/>
      </c>
      <c r="P2306" t="str">
        <f t="shared" si="1089"/>
        <v/>
      </c>
      <c r="Q2306" t="str">
        <f t="shared" si="1090"/>
        <v>Object</v>
      </c>
      <c r="R2306" t="str">
        <f t="shared" si="1091"/>
        <v>"Embedded"</v>
      </c>
      <c r="S2306" t="str">
        <f t="shared" si="1092"/>
        <v>"VolumePieceGroup"</v>
      </c>
      <c r="T2306" t="str">
        <f t="shared" si="1093"/>
        <v>"pieceGroupId"</v>
      </c>
      <c r="U2306" t="str">
        <f t="shared" si="1094"/>
        <v>""</v>
      </c>
      <c r="V2306" t="str">
        <f t="shared" si="1095"/>
        <v>"integer"</v>
      </c>
      <c r="W2306">
        <f>IF($A2306="Implicit","",COUNTIFS($C$8:C2306,C2306,$A$8:A2306,"Explicit"))</f>
        <v>4</v>
      </c>
      <c r="X2306" t="str">
        <f t="shared" si="1096"/>
        <v>"VolumePieceGroup details"</v>
      </c>
      <c r="Y2306" t="str">
        <f t="shared" si="1097"/>
        <v>"Identifier of the piece group; increasing integers"</v>
      </c>
      <c r="Z2306" t="str">
        <f t="shared" si="1098"/>
        <v>"false"</v>
      </c>
      <c r="AA2306" t="str">
        <f t="shared" si="1099"/>
        <v>"false"</v>
      </c>
      <c r="AB2306" t="str">
        <f t="shared" si="1100"/>
        <v>""</v>
      </c>
      <c r="AC2306" t="str">
        <f t="shared" si="1101"/>
        <v>"https://onerecord.iata.org/ns/cargo#VolumePieceGroup"</v>
      </c>
      <c r="AD2306" t="str">
        <f t="shared" si="1102"/>
        <v>"https://onerecord.iata.org/ns/cargo#pieceGroupId"</v>
      </c>
      <c r="AE2306" t="str">
        <f t="shared" si="1103"/>
        <v>"http://www.w3.org/2001/XMLSchema#integer"</v>
      </c>
      <c r="AF2306" t="str">
        <f t="shared" si="1104"/>
        <v>"Embedded","VolumePieceGroup","pieceGroupId","","integer",4,"VolumePieceGroup details","Identifier of the piece group; increasing integers","false","false","","https://onerecord.iata.org/ns/cargo#VolumePieceGroup","https://onerecord.iata.org/ns/cargo#pieceGroupId","http://www.w3.org/2001/XMLSchema#integer"</v>
      </c>
      <c r="AG2306" t="str">
        <f t="shared" si="1105"/>
        <v>"Embedded.VolumePieceGroup"</v>
      </c>
      <c r="AH2306" t="str">
        <f t="shared" si="1106"/>
        <v>"pieceGroupId"</v>
      </c>
      <c r="AI2306" t="str">
        <f t="shared" si="1107"/>
        <v>".integer"</v>
      </c>
      <c r="AJ2306" t="str">
        <f t="shared" si="1108"/>
        <v>""</v>
      </c>
      <c r="AK2306" t="str">
        <f t="shared" si="1109"/>
        <v>"hasOne"</v>
      </c>
      <c r="AL2306" t="str">
        <f t="shared" si="1110"/>
        <v>"Embedded.VolumePieceGroup","pieceGroupId",".integer","","hasOne"</v>
      </c>
      <c r="AN2306">
        <f>COUNTIF(View_conceptual!G:G,L2306)</f>
        <v>0</v>
      </c>
      <c r="AO2306">
        <f>COUNTIF(View_conceptual!H:H,L2306)+COUNTIF(View_conceptual!I:I,N2306)</f>
        <v>0</v>
      </c>
      <c r="AQ2306" t="str">
        <f t="shared" si="1111"/>
        <v/>
      </c>
      <c r="AR2306" t="str">
        <f t="shared" si="1112"/>
        <v/>
      </c>
      <c r="AT2306">
        <f>COUNTIF(View_full!G:G,L2306)</f>
        <v>1</v>
      </c>
      <c r="AU2306">
        <f>COUNTIF(View_full!H:H,L2306)+COUNTIF(View_full!I:I,N2306)</f>
        <v>1</v>
      </c>
      <c r="AV2306">
        <f>COUNTIFS(Property_Manual!$A$2:$A$1206,Raw!L2306,Property_Manual!$B$2:$B$1206,Raw!M2306,Property_Manual!$C$2:$C$1206,Raw!N2306,Property_Manual!$D$2:$D$1206,Raw!O2306,Property_Manual!$F$2:$F$1206,"x")</f>
        <v>0</v>
      </c>
      <c r="AW2306" t="str">
        <f t="shared" si="1113"/>
        <v>"Embedded","VolumePieceGroup","pieceGroupId","","integer",4,"VolumePieceGroup details","Identifier of the piece group; increasing integers","false","false","","https://onerecord.iata.org/ns/cargo#VolumePieceGroup","https://onerecord.iata.org/ns/cargo#pieceGroupId","http://www.w3.org/2001/XMLSchema#integer"</v>
      </c>
      <c r="AX2306" t="str">
        <f t="shared" si="1114"/>
        <v/>
      </c>
      <c r="AY2306" t="str">
        <f t="shared" si="1115"/>
        <v/>
      </c>
    </row>
    <row r="2307" spans="1:51" x14ac:dyDescent="0.2">
      <c r="A2307" t="s">
        <v>1254</v>
      </c>
      <c r="B2307" t="s">
        <v>49</v>
      </c>
      <c r="C2307" t="s">
        <v>1174</v>
      </c>
      <c r="D2307" t="s">
        <v>174</v>
      </c>
      <c r="F2307" t="s">
        <v>47</v>
      </c>
      <c r="G2307">
        <v>1</v>
      </c>
      <c r="I2307" t="s">
        <v>1175</v>
      </c>
      <c r="J2307" t="s">
        <v>175</v>
      </c>
      <c r="L2307" t="str">
        <f t="shared" si="1085"/>
        <v>VolumePieceGroup</v>
      </c>
      <c r="M2307" t="str">
        <f t="shared" si="1086"/>
        <v>stackable</v>
      </c>
      <c r="N2307" t="str">
        <f t="shared" si="1087"/>
        <v>boolean</v>
      </c>
      <c r="O2307" t="str">
        <f t="shared" si="1088"/>
        <v/>
      </c>
      <c r="P2307" t="str">
        <f t="shared" si="1089"/>
        <v/>
      </c>
      <c r="Q2307" t="str">
        <f t="shared" si="1090"/>
        <v>Object</v>
      </c>
      <c r="R2307" t="str">
        <f t="shared" si="1091"/>
        <v>"Embedded"</v>
      </c>
      <c r="S2307" t="str">
        <f t="shared" si="1092"/>
        <v>"VolumePieceGroup"</v>
      </c>
      <c r="T2307" t="str">
        <f t="shared" si="1093"/>
        <v>"stackable"</v>
      </c>
      <c r="U2307" t="str">
        <f t="shared" si="1094"/>
        <v>""</v>
      </c>
      <c r="V2307" t="str">
        <f t="shared" si="1095"/>
        <v>"boolean"</v>
      </c>
      <c r="W2307">
        <f>IF($A2307="Implicit","",COUNTIFS($C$8:C2307,C2307,$A$8:A2307,"Explicit"))</f>
        <v>5</v>
      </c>
      <c r="X2307" t="str">
        <f t="shared" si="1096"/>
        <v>"VolumePieceGroup details"</v>
      </c>
      <c r="Y2307" t="str">
        <f t="shared" si="1097"/>
        <v>"Stackable indicator for the pieces (boolean)"</v>
      </c>
      <c r="Z2307" t="str">
        <f t="shared" si="1098"/>
        <v>"false"</v>
      </c>
      <c r="AA2307" t="str">
        <f t="shared" si="1099"/>
        <v>"false"</v>
      </c>
      <c r="AB2307" t="str">
        <f t="shared" si="1100"/>
        <v>""</v>
      </c>
      <c r="AC2307" t="str">
        <f t="shared" si="1101"/>
        <v>"https://onerecord.iata.org/ns/cargo#VolumePieceGroup"</v>
      </c>
      <c r="AD2307" t="str">
        <f t="shared" si="1102"/>
        <v>"https://onerecord.iata.org/ns/cargo#stackable"</v>
      </c>
      <c r="AE2307" t="str">
        <f t="shared" si="1103"/>
        <v>"http://www.w3.org/2001/XMLSchema#boolean"</v>
      </c>
      <c r="AF2307" t="str">
        <f t="shared" si="1104"/>
        <v>"Embedded","VolumePieceGroup","stackable","","boolean",5,"VolumePieceGroup details","Stackable indicator for the pieces (boolean)","false","false","","https://onerecord.iata.org/ns/cargo#VolumePieceGroup","https://onerecord.iata.org/ns/cargo#stackable","http://www.w3.org/2001/XMLSchema#boolean"</v>
      </c>
      <c r="AG2307" t="str">
        <f t="shared" si="1105"/>
        <v>"Embedded.VolumePieceGroup"</v>
      </c>
      <c r="AH2307" t="str">
        <f t="shared" si="1106"/>
        <v>"stackable"</v>
      </c>
      <c r="AI2307" t="str">
        <f t="shared" si="1107"/>
        <v>".boolean"</v>
      </c>
      <c r="AJ2307" t="str">
        <f t="shared" si="1108"/>
        <v>""</v>
      </c>
      <c r="AK2307" t="str">
        <f t="shared" si="1109"/>
        <v>"hasOne"</v>
      </c>
      <c r="AL2307" t="str">
        <f t="shared" si="1110"/>
        <v>"Embedded.VolumePieceGroup","stackable",".boolean","","hasOne"</v>
      </c>
      <c r="AN2307">
        <f>COUNTIF(View_conceptual!G:G,L2307)</f>
        <v>0</v>
      </c>
      <c r="AO2307">
        <f>COUNTIF(View_conceptual!H:H,L2307)+COUNTIF(View_conceptual!I:I,N2307)</f>
        <v>0</v>
      </c>
      <c r="AQ2307" t="str">
        <f t="shared" si="1111"/>
        <v/>
      </c>
      <c r="AR2307" t="str">
        <f t="shared" si="1112"/>
        <v/>
      </c>
      <c r="AT2307">
        <f>COUNTIF(View_full!G:G,L2307)</f>
        <v>1</v>
      </c>
      <c r="AU2307">
        <f>COUNTIF(View_full!H:H,L2307)+COUNTIF(View_full!I:I,N2307)</f>
        <v>1</v>
      </c>
      <c r="AV2307">
        <f>COUNTIFS(Property_Manual!$A$2:$A$1206,Raw!L2307,Property_Manual!$B$2:$B$1206,Raw!M2307,Property_Manual!$C$2:$C$1206,Raw!N2307,Property_Manual!$D$2:$D$1206,Raw!O2307,Property_Manual!$F$2:$F$1206,"x")</f>
        <v>0</v>
      </c>
      <c r="AW2307" t="str">
        <f t="shared" si="1113"/>
        <v>"Embedded","VolumePieceGroup","stackable","","boolean",5,"VolumePieceGroup details","Stackable indicator for the pieces (boolean)","false","false","","https://onerecord.iata.org/ns/cargo#VolumePieceGroup","https://onerecord.iata.org/ns/cargo#stackable","http://www.w3.org/2001/XMLSchema#boolean"</v>
      </c>
      <c r="AX2307" t="str">
        <f t="shared" si="1114"/>
        <v/>
      </c>
      <c r="AY2307" t="str">
        <f t="shared" si="1115"/>
        <v/>
      </c>
    </row>
    <row r="2308" spans="1:51" x14ac:dyDescent="0.2">
      <c r="A2308" t="s">
        <v>1254</v>
      </c>
      <c r="B2308" t="s">
        <v>49</v>
      </c>
      <c r="C2308" t="s">
        <v>158</v>
      </c>
      <c r="D2308" t="s">
        <v>1058</v>
      </c>
      <c r="E2308" t="s">
        <v>49</v>
      </c>
      <c r="F2308" t="s">
        <v>86</v>
      </c>
      <c r="G2308">
        <v>1</v>
      </c>
      <c r="I2308" t="s">
        <v>159</v>
      </c>
      <c r="J2308" t="s">
        <v>1059</v>
      </c>
      <c r="L2308" t="str">
        <f t="shared" si="1085"/>
        <v>VolumetricWeight</v>
      </c>
      <c r="M2308" t="str">
        <f t="shared" si="1086"/>
        <v>chargeableWeight</v>
      </c>
      <c r="N2308" t="str">
        <f t="shared" si="1087"/>
        <v>Value</v>
      </c>
      <c r="O2308" t="str">
        <f t="shared" si="1088"/>
        <v/>
      </c>
      <c r="P2308" t="str">
        <f t="shared" si="1089"/>
        <v/>
      </c>
      <c r="Q2308" t="str">
        <f t="shared" si="1090"/>
        <v>Object</v>
      </c>
      <c r="R2308" t="str">
        <f t="shared" si="1091"/>
        <v>"Embedded"</v>
      </c>
      <c r="S2308" t="str">
        <f t="shared" si="1092"/>
        <v>"VolumetricWeight"</v>
      </c>
      <c r="T2308" t="str">
        <f t="shared" si="1093"/>
        <v>"chargeableWeight"</v>
      </c>
      <c r="U2308" t="str">
        <f t="shared" si="1094"/>
        <v>"Embedded"</v>
      </c>
      <c r="V2308" t="str">
        <f t="shared" si="1095"/>
        <v>"Value"</v>
      </c>
      <c r="W2308">
        <f>IF($A2308="Implicit","",COUNTIFS($C$8:C2308,C2308,$A$8:A2308,"Explicit"))</f>
        <v>1</v>
      </c>
      <c r="X2308" t="str">
        <f t="shared" si="1096"/>
        <v>"Volumetric weight details"</v>
      </c>
      <c r="Y2308" t="str">
        <f t="shared" si="1097"/>
        <v>"Chargeable weight"</v>
      </c>
      <c r="Z2308" t="str">
        <f t="shared" si="1098"/>
        <v>"false"</v>
      </c>
      <c r="AA2308" t="str">
        <f t="shared" si="1099"/>
        <v>"false"</v>
      </c>
      <c r="AB2308" t="str">
        <f t="shared" si="1100"/>
        <v>""</v>
      </c>
      <c r="AC2308" t="str">
        <f t="shared" si="1101"/>
        <v>"https://onerecord.iata.org/ns/cargo#VolumetricWeight"</v>
      </c>
      <c r="AD2308" t="str">
        <f t="shared" si="1102"/>
        <v>"https://onerecord.iata.org/ns/cargo#chargeableWeight"</v>
      </c>
      <c r="AE2308" t="str">
        <f t="shared" si="1103"/>
        <v>"https://onerecord.iata.org/ns/cargo#Value"</v>
      </c>
      <c r="AF2308" t="str">
        <f t="shared" si="1104"/>
        <v>"Embedded","VolumetricWeight","chargeableWeight","Embedded","Value",1,"Volumetric weight details","Chargeable weight","false","false","","https://onerecord.iata.org/ns/cargo#VolumetricWeight","https://onerecord.iata.org/ns/cargo#chargeableWeight","https://onerecord.iata.org/ns/cargo#Value"</v>
      </c>
      <c r="AG2308" t="str">
        <f t="shared" si="1105"/>
        <v>"Embedded.VolumetricWeight"</v>
      </c>
      <c r="AH2308" t="str">
        <f t="shared" si="1106"/>
        <v>"chargeableWeight"</v>
      </c>
      <c r="AI2308" t="str">
        <f t="shared" si="1107"/>
        <v>"Embedded.Value"</v>
      </c>
      <c r="AJ2308" t="str">
        <f t="shared" si="1108"/>
        <v>""</v>
      </c>
      <c r="AK2308" t="str">
        <f t="shared" si="1109"/>
        <v>"hasOne"</v>
      </c>
      <c r="AL2308" t="str">
        <f t="shared" si="1110"/>
        <v>"Embedded.VolumetricWeight","chargeableWeight","Embedded.Value","","hasOne"</v>
      </c>
      <c r="AN2308">
        <f>COUNTIF(View_conceptual!G:G,L2308)</f>
        <v>0</v>
      </c>
      <c r="AO2308">
        <f>COUNTIF(View_conceptual!H:H,L2308)+COUNTIF(View_conceptual!I:I,N2308)</f>
        <v>0</v>
      </c>
      <c r="AQ2308" t="str">
        <f t="shared" si="1111"/>
        <v/>
      </c>
      <c r="AR2308" t="str">
        <f t="shared" si="1112"/>
        <v/>
      </c>
      <c r="AT2308">
        <f>COUNTIF(View_full!G:G,L2308)</f>
        <v>1</v>
      </c>
      <c r="AU2308">
        <f>COUNTIF(View_full!H:H,L2308)+COUNTIF(View_full!I:I,N2308)</f>
        <v>0</v>
      </c>
      <c r="AV2308">
        <f>COUNTIFS(Property_Manual!$A$2:$A$1206,Raw!L2308,Property_Manual!$B$2:$B$1206,Raw!M2308,Property_Manual!$C$2:$C$1206,Raw!N2308,Property_Manual!$D$2:$D$1206,Raw!O2308,Property_Manual!$F$2:$F$1206,"x")</f>
        <v>0</v>
      </c>
      <c r="AW2308" t="str">
        <f t="shared" si="1113"/>
        <v>"Embedded","VolumetricWeight","chargeableWeight","Embedded","Value",1,"Volumetric weight details","Chargeable weight","false","false","","https://onerecord.iata.org/ns/cargo#VolumetricWeight","https://onerecord.iata.org/ns/cargo#chargeableWeight","https://onerecord.iata.org/ns/cargo#Value"</v>
      </c>
      <c r="AX2308" t="str">
        <f t="shared" si="1114"/>
        <v/>
      </c>
      <c r="AY2308" t="str">
        <f t="shared" si="1115"/>
        <v/>
      </c>
    </row>
    <row r="2309" spans="1:51" x14ac:dyDescent="0.2">
      <c r="A2309" t="s">
        <v>1255</v>
      </c>
      <c r="B2309" t="s">
        <v>49</v>
      </c>
      <c r="C2309" t="s">
        <v>158</v>
      </c>
      <c r="D2309" t="s">
        <v>1058</v>
      </c>
      <c r="E2309" t="s">
        <v>49</v>
      </c>
      <c r="F2309" t="s">
        <v>86</v>
      </c>
      <c r="G2309">
        <v>1</v>
      </c>
      <c r="I2309" t="s">
        <v>159</v>
      </c>
      <c r="J2309" t="s">
        <v>1059</v>
      </c>
      <c r="L2309" t="str">
        <f t="shared" si="1085"/>
        <v>VolumetricWeight</v>
      </c>
      <c r="M2309" t="str">
        <f t="shared" si="1086"/>
        <v>chargeableWeight</v>
      </c>
      <c r="N2309" t="str">
        <f t="shared" si="1087"/>
        <v>Value</v>
      </c>
      <c r="O2309" t="str">
        <f t="shared" si="1088"/>
        <v/>
      </c>
      <c r="P2309" t="str">
        <f t="shared" si="1089"/>
        <v/>
      </c>
      <c r="Q2309" t="str">
        <f t="shared" si="1090"/>
        <v>Object</v>
      </c>
      <c r="R2309" t="str">
        <f t="shared" si="1091"/>
        <v/>
      </c>
      <c r="S2309" t="str">
        <f t="shared" si="1092"/>
        <v/>
      </c>
      <c r="T2309" t="str">
        <f t="shared" si="1093"/>
        <v/>
      </c>
      <c r="U2309" t="str">
        <f t="shared" si="1094"/>
        <v/>
      </c>
      <c r="V2309" t="str">
        <f t="shared" si="1095"/>
        <v/>
      </c>
      <c r="W2309" t="str">
        <f>IF($A2309="Implicit","",COUNTIFS($C$8:C2309,C2309,$A$8:A2309,"Explicit"))</f>
        <v/>
      </c>
      <c r="X2309" t="str">
        <f t="shared" si="1096"/>
        <v/>
      </c>
      <c r="Y2309" t="str">
        <f t="shared" si="1097"/>
        <v/>
      </c>
      <c r="Z2309" t="str">
        <f t="shared" si="1098"/>
        <v/>
      </c>
      <c r="AA2309" t="str">
        <f t="shared" si="1099"/>
        <v/>
      </c>
      <c r="AB2309" t="str">
        <f t="shared" si="1100"/>
        <v/>
      </c>
      <c r="AC2309" t="str">
        <f t="shared" si="1101"/>
        <v/>
      </c>
      <c r="AD2309" t="str">
        <f t="shared" si="1102"/>
        <v/>
      </c>
      <c r="AE2309" t="str">
        <f t="shared" si="1103"/>
        <v/>
      </c>
      <c r="AF2309" t="str">
        <f t="shared" si="1104"/>
        <v/>
      </c>
      <c r="AG2309" t="str">
        <f t="shared" si="1105"/>
        <v>"Embedded.VolumetricWeight"</v>
      </c>
      <c r="AH2309" t="str">
        <f t="shared" si="1106"/>
        <v>"chargeableWeight"</v>
      </c>
      <c r="AI2309" t="str">
        <f t="shared" si="1107"/>
        <v>"Embedded.Value"</v>
      </c>
      <c r="AJ2309" t="str">
        <f t="shared" si="1108"/>
        <v>""</v>
      </c>
      <c r="AK2309" t="str">
        <f t="shared" si="1109"/>
        <v>"hasOne"</v>
      </c>
      <c r="AL2309" t="str">
        <f t="shared" si="1110"/>
        <v>"Embedded.VolumetricWeight","chargeableWeight","Embedded.Value","","hasOne"</v>
      </c>
      <c r="AN2309">
        <f>COUNTIF(View_conceptual!G:G,L2309)</f>
        <v>0</v>
      </c>
      <c r="AO2309">
        <f>COUNTIF(View_conceptual!H:H,L2309)+COUNTIF(View_conceptual!I:I,N2309)</f>
        <v>0</v>
      </c>
      <c r="AQ2309" t="str">
        <f t="shared" si="1111"/>
        <v/>
      </c>
      <c r="AR2309" t="str">
        <f t="shared" si="1112"/>
        <v/>
      </c>
      <c r="AT2309">
        <f>COUNTIF(View_full!G:G,L2309)</f>
        <v>1</v>
      </c>
      <c r="AU2309">
        <f>COUNTIF(View_full!H:H,L2309)+COUNTIF(View_full!I:I,N2309)</f>
        <v>0</v>
      </c>
      <c r="AV2309">
        <f>COUNTIFS(Property_Manual!$A$2:$A$1206,Raw!L2309,Property_Manual!$B$2:$B$1206,Raw!M2309,Property_Manual!$C$2:$C$1206,Raw!N2309,Property_Manual!$D$2:$D$1206,Raw!O2309,Property_Manual!$F$2:$F$1206,"x")</f>
        <v>0</v>
      </c>
      <c r="AW2309" t="str">
        <f t="shared" si="1113"/>
        <v/>
      </c>
      <c r="AX2309" t="str">
        <f t="shared" si="1114"/>
        <v/>
      </c>
      <c r="AY2309" t="str">
        <f t="shared" si="1115"/>
        <v/>
      </c>
    </row>
    <row r="2310" spans="1:51" x14ac:dyDescent="0.2">
      <c r="A2310" t="s">
        <v>1254</v>
      </c>
      <c r="B2310" t="s">
        <v>49</v>
      </c>
      <c r="C2310" t="s">
        <v>158</v>
      </c>
      <c r="D2310" t="s">
        <v>1060</v>
      </c>
      <c r="F2310" t="s">
        <v>107</v>
      </c>
      <c r="G2310">
        <v>1</v>
      </c>
      <c r="I2310" t="s">
        <v>159</v>
      </c>
      <c r="J2310" t="s">
        <v>1061</v>
      </c>
      <c r="L2310" t="str">
        <f t="shared" si="1085"/>
        <v>VolumetricWeight</v>
      </c>
      <c r="M2310" t="str">
        <f t="shared" si="1086"/>
        <v>conversionFactor</v>
      </c>
      <c r="N2310" t="str">
        <f t="shared" si="1087"/>
        <v>double</v>
      </c>
      <c r="O2310" t="str">
        <f t="shared" si="1088"/>
        <v/>
      </c>
      <c r="P2310" t="str">
        <f t="shared" si="1089"/>
        <v/>
      </c>
      <c r="Q2310" t="str">
        <f t="shared" si="1090"/>
        <v>Object</v>
      </c>
      <c r="R2310" t="str">
        <f t="shared" si="1091"/>
        <v>"Embedded"</v>
      </c>
      <c r="S2310" t="str">
        <f t="shared" si="1092"/>
        <v>"VolumetricWeight"</v>
      </c>
      <c r="T2310" t="str">
        <f t="shared" si="1093"/>
        <v>"conversionFactor"</v>
      </c>
      <c r="U2310" t="str">
        <f t="shared" si="1094"/>
        <v>""</v>
      </c>
      <c r="V2310" t="str">
        <f t="shared" si="1095"/>
        <v>"double"</v>
      </c>
      <c r="W2310">
        <f>IF($A2310="Implicit","",COUNTIFS($C$8:C2310,C2310,$A$8:A2310,"Explicit"))</f>
        <v>2</v>
      </c>
      <c r="X2310" t="str">
        <f t="shared" si="1096"/>
        <v>"Volumetric weight details"</v>
      </c>
      <c r="Y2310" t="str">
        <f t="shared" si="1097"/>
        <v>"Volume to weight conversion factor"</v>
      </c>
      <c r="Z2310" t="str">
        <f t="shared" si="1098"/>
        <v>"false"</v>
      </c>
      <c r="AA2310" t="str">
        <f t="shared" si="1099"/>
        <v>"false"</v>
      </c>
      <c r="AB2310" t="str">
        <f t="shared" si="1100"/>
        <v>""</v>
      </c>
      <c r="AC2310" t="str">
        <f t="shared" si="1101"/>
        <v>"https://onerecord.iata.org/ns/cargo#VolumetricWeight"</v>
      </c>
      <c r="AD2310" t="str">
        <f t="shared" si="1102"/>
        <v>"https://onerecord.iata.org/ns/cargo#conversionFactor"</v>
      </c>
      <c r="AE2310" t="str">
        <f t="shared" si="1103"/>
        <v>"http://www.w3.org/2001/XMLSchema#double"</v>
      </c>
      <c r="AF2310" t="str">
        <f t="shared" si="1104"/>
        <v>"Embedded","VolumetricWeight","conversionFactor","","double",2,"Volumetric weight details","Volume to weight conversion factor","false","false","","https://onerecord.iata.org/ns/cargo#VolumetricWeight","https://onerecord.iata.org/ns/cargo#conversionFactor","http://www.w3.org/2001/XMLSchema#double"</v>
      </c>
      <c r="AG2310" t="str">
        <f t="shared" si="1105"/>
        <v>"Embedded.VolumetricWeight"</v>
      </c>
      <c r="AH2310" t="str">
        <f t="shared" si="1106"/>
        <v>"conversionFactor"</v>
      </c>
      <c r="AI2310" t="str">
        <f t="shared" si="1107"/>
        <v>".double"</v>
      </c>
      <c r="AJ2310" t="str">
        <f t="shared" si="1108"/>
        <v>""</v>
      </c>
      <c r="AK2310" t="str">
        <f t="shared" si="1109"/>
        <v>"hasOne"</v>
      </c>
      <c r="AL2310" t="str">
        <f t="shared" si="1110"/>
        <v>"Embedded.VolumetricWeight","conversionFactor",".double","","hasOne"</v>
      </c>
      <c r="AN2310">
        <f>COUNTIF(View_conceptual!G:G,L2310)</f>
        <v>0</v>
      </c>
      <c r="AO2310">
        <f>COUNTIF(View_conceptual!H:H,L2310)+COUNTIF(View_conceptual!I:I,N2310)</f>
        <v>0</v>
      </c>
      <c r="AQ2310" t="str">
        <f t="shared" si="1111"/>
        <v/>
      </c>
      <c r="AR2310" t="str">
        <f t="shared" si="1112"/>
        <v/>
      </c>
      <c r="AT2310">
        <f>COUNTIF(View_full!G:G,L2310)</f>
        <v>1</v>
      </c>
      <c r="AU2310">
        <f>COUNTIF(View_full!H:H,L2310)+COUNTIF(View_full!I:I,N2310)</f>
        <v>0</v>
      </c>
      <c r="AV2310">
        <f>COUNTIFS(Property_Manual!$A$2:$A$1206,Raw!L2310,Property_Manual!$B$2:$B$1206,Raw!M2310,Property_Manual!$C$2:$C$1206,Raw!N2310,Property_Manual!$D$2:$D$1206,Raw!O2310,Property_Manual!$F$2:$F$1206,"x")</f>
        <v>0</v>
      </c>
      <c r="AW2310" t="str">
        <f t="shared" si="1113"/>
        <v>"Embedded","VolumetricWeight","conversionFactor","","double",2,"Volumetric weight details","Volume to weight conversion factor","false","false","","https://onerecord.iata.org/ns/cargo#VolumetricWeight","https://onerecord.iata.org/ns/cargo#conversionFactor","http://www.w3.org/2001/XMLSchema#double"</v>
      </c>
      <c r="AX2310" t="str">
        <f t="shared" si="1114"/>
        <v/>
      </c>
      <c r="AY2310" t="str">
        <f t="shared" si="1115"/>
        <v/>
      </c>
    </row>
    <row r="2311" spans="1:51" x14ac:dyDescent="0.2">
      <c r="A2311" t="s">
        <v>1254</v>
      </c>
      <c r="B2311" t="s">
        <v>20</v>
      </c>
      <c r="C2311" t="s">
        <v>245</v>
      </c>
      <c r="D2311" t="s">
        <v>571</v>
      </c>
      <c r="E2311" t="s">
        <v>1200</v>
      </c>
      <c r="F2311" t="s">
        <v>238</v>
      </c>
      <c r="G2311">
        <v>1</v>
      </c>
      <c r="H2311" t="s">
        <v>244</v>
      </c>
      <c r="I2311" t="s">
        <v>568</v>
      </c>
      <c r="J2311" t="s">
        <v>572</v>
      </c>
      <c r="L2311" t="str">
        <f t="shared" si="1085"/>
        <v>Waybill</v>
      </c>
      <c r="M2311" t="str">
        <f t="shared" si="1086"/>
        <v>billingDetails</v>
      </c>
      <c r="N2311" t="str">
        <f t="shared" si="1087"/>
        <v>BillingDetails</v>
      </c>
      <c r="O2311" t="str">
        <f t="shared" si="1088"/>
        <v>detailedWaybill</v>
      </c>
      <c r="P2311" t="str">
        <f t="shared" si="1089"/>
        <v/>
      </c>
      <c r="Q2311" t="str">
        <f t="shared" si="1090"/>
        <v>Object</v>
      </c>
      <c r="R2311" t="str">
        <f t="shared" si="1091"/>
        <v>"Core"</v>
      </c>
      <c r="S2311" t="str">
        <f t="shared" si="1092"/>
        <v>"Waybill"</v>
      </c>
      <c r="T2311" t="str">
        <f t="shared" si="1093"/>
        <v>"billingDetails"</v>
      </c>
      <c r="U2311" t="str">
        <f t="shared" si="1094"/>
        <v>"BillingSettlement"</v>
      </c>
      <c r="V2311" t="str">
        <f t="shared" si="1095"/>
        <v>"BillingDetails"</v>
      </c>
      <c r="W2311">
        <f>IF($A2311="Implicit","",COUNTIFS($C$8:C2311,C2311,$A$8:A2311,"Explicit"))</f>
        <v>1</v>
      </c>
      <c r="X2311" t="str">
        <f t="shared" si="1096"/>
        <v>"Waybill details"</v>
      </c>
      <c r="Y2311" t="str">
        <f t="shared" si="1097"/>
        <v>"Reference to the BillingDetails of the Waybill"</v>
      </c>
      <c r="Z2311" t="str">
        <f t="shared" si="1098"/>
        <v>"false"</v>
      </c>
      <c r="AA2311" t="str">
        <f t="shared" si="1099"/>
        <v>"false"</v>
      </c>
      <c r="AB2311" t="str">
        <f t="shared" si="1100"/>
        <v>""</v>
      </c>
      <c r="AC2311" t="str">
        <f t="shared" si="1101"/>
        <v>"https://onerecord.iata.org/ns/cargo#Waybill"</v>
      </c>
      <c r="AD2311" t="str">
        <f t="shared" si="1102"/>
        <v>"https://onerecord.iata.org/ns/cargo#billingDetails"</v>
      </c>
      <c r="AE2311" t="str">
        <f t="shared" si="1103"/>
        <v>"https://onerecord.iata.org/ns/cargo#BillingDetails"</v>
      </c>
      <c r="AF2311" t="str">
        <f t="shared" si="1104"/>
        <v>"Core","Waybill","billingDetails","BillingSettlement","BillingDetails",1,"Waybill details","Reference to the BillingDetails of the Waybill","false","false","","https://onerecord.iata.org/ns/cargo#Waybill","https://onerecord.iata.org/ns/cargo#billingDetails","https://onerecord.iata.org/ns/cargo#BillingDetails"</v>
      </c>
      <c r="AG2311" t="str">
        <f t="shared" si="1105"/>
        <v>"Core.Waybill"</v>
      </c>
      <c r="AH2311" t="str">
        <f t="shared" si="1106"/>
        <v>"billingDetails"</v>
      </c>
      <c r="AI2311" t="str">
        <f t="shared" si="1107"/>
        <v>"BillingSettlement.BillingDetails"</v>
      </c>
      <c r="AJ2311" t="str">
        <f t="shared" si="1108"/>
        <v>"detailedWaybill"</v>
      </c>
      <c r="AK2311" t="str">
        <f t="shared" si="1109"/>
        <v>"hasOne"</v>
      </c>
      <c r="AL2311" t="str">
        <f t="shared" si="1110"/>
        <v>"Core.Waybill","billingDetails","BillingSettlement.BillingDetails","detailedWaybill","hasOne"</v>
      </c>
      <c r="AN2311">
        <f>COUNTIF(View_conceptual!G:G,L2311)</f>
        <v>1</v>
      </c>
      <c r="AO2311">
        <f>COUNTIF(View_conceptual!H:H,L2311)+COUNTIF(View_conceptual!I:I,N2311)</f>
        <v>1</v>
      </c>
      <c r="AQ2311" t="str">
        <f t="shared" si="1111"/>
        <v>"Core","Waybill","billingDetails","BillingSettlement","BillingDetails",1,"Waybill details","Reference to the BillingDetails of the Waybill","false","false","","https://onerecord.iata.org/ns/cargo#Waybill","https://onerecord.iata.org/ns/cargo#billingDetails","https://onerecord.iata.org/ns/cargo#BillingDetails"</v>
      </c>
      <c r="AR2311" t="str">
        <f t="shared" si="1112"/>
        <v/>
      </c>
      <c r="AT2311">
        <f>COUNTIF(View_full!G:G,L2311)</f>
        <v>1</v>
      </c>
      <c r="AU2311">
        <f>COUNTIF(View_full!H:H,L2311)+COUNTIF(View_full!I:I,N2311)</f>
        <v>2</v>
      </c>
      <c r="AV2311">
        <f>COUNTIFS(Property_Manual!$A$2:$A$1206,Raw!L2311,Property_Manual!$B$2:$B$1206,Raw!M2311,Property_Manual!$C$2:$C$1206,Raw!N2311,Property_Manual!$D$2:$D$1206,Raw!O2311,Property_Manual!$F$2:$F$1206,"x")</f>
        <v>1</v>
      </c>
      <c r="AW2311" t="str">
        <f t="shared" si="1113"/>
        <v>"Core","Waybill","billingDetails","BillingSettlement","BillingDetails",1,"Waybill details","Reference to the BillingDetails of the Waybill","false","false","","https://onerecord.iata.org/ns/cargo#Waybill","https://onerecord.iata.org/ns/cargo#billingDetails","https://onerecord.iata.org/ns/cargo#BillingDetails"</v>
      </c>
      <c r="AX2311" t="str">
        <f t="shared" si="1114"/>
        <v>"Core.Waybill","billingDetails","BillingSettlement.BillingDetails","detailedWaybill","hasOne"</v>
      </c>
      <c r="AY2311" t="str">
        <f t="shared" si="1115"/>
        <v>"Core.Waybill","billingDetails","BillingSettlement.BillingDetails","detailedWaybill","hasOne"</v>
      </c>
    </row>
    <row r="2312" spans="1:51" x14ac:dyDescent="0.2">
      <c r="A2312" t="s">
        <v>1254</v>
      </c>
      <c r="B2312" t="s">
        <v>20</v>
      </c>
      <c r="C2312" t="s">
        <v>245</v>
      </c>
      <c r="D2312" t="s">
        <v>588</v>
      </c>
      <c r="E2312" t="s">
        <v>20</v>
      </c>
      <c r="F2312" t="s">
        <v>245</v>
      </c>
      <c r="G2312">
        <v>1</v>
      </c>
      <c r="H2312" t="s">
        <v>586</v>
      </c>
      <c r="I2312" t="s">
        <v>568</v>
      </c>
      <c r="J2312" t="s">
        <v>589</v>
      </c>
      <c r="L2312" t="str">
        <f t="shared" si="1085"/>
        <v>Waybill</v>
      </c>
      <c r="M2312" t="str">
        <f t="shared" si="1086"/>
        <v>masterWaybill</v>
      </c>
      <c r="N2312" t="str">
        <f t="shared" si="1087"/>
        <v>Waybill</v>
      </c>
      <c r="O2312" t="str">
        <f t="shared" si="1088"/>
        <v>houseWaybills</v>
      </c>
      <c r="P2312" t="str">
        <f t="shared" si="1089"/>
        <v/>
      </c>
      <c r="Q2312" t="str">
        <f t="shared" si="1090"/>
        <v>Object</v>
      </c>
      <c r="R2312" t="str">
        <f t="shared" si="1091"/>
        <v>"Core"</v>
      </c>
      <c r="S2312" t="str">
        <f t="shared" si="1092"/>
        <v>"Waybill"</v>
      </c>
      <c r="T2312" t="str">
        <f t="shared" si="1093"/>
        <v>"masterWaybill"</v>
      </c>
      <c r="U2312" t="str">
        <f t="shared" si="1094"/>
        <v>"Core"</v>
      </c>
      <c r="V2312" t="str">
        <f t="shared" si="1095"/>
        <v>"Waybill"</v>
      </c>
      <c r="W2312">
        <f>IF($A2312="Implicit","",COUNTIFS($C$8:C2312,C2312,$A$8:A2312,"Explicit"))</f>
        <v>2</v>
      </c>
      <c r="X2312" t="str">
        <f t="shared" si="1096"/>
        <v>"Waybill details"</v>
      </c>
      <c r="Y2312" t="str">
        <f t="shared" si="1097"/>
        <v>"Reference to the master Waybill if it is contained in one"</v>
      </c>
      <c r="Z2312" t="str">
        <f t="shared" si="1098"/>
        <v>"false"</v>
      </c>
      <c r="AA2312" t="str">
        <f t="shared" si="1099"/>
        <v>"false"</v>
      </c>
      <c r="AB2312" t="str">
        <f t="shared" si="1100"/>
        <v>""</v>
      </c>
      <c r="AC2312" t="str">
        <f t="shared" si="1101"/>
        <v>"https://onerecord.iata.org/ns/cargo#Waybill"</v>
      </c>
      <c r="AD2312" t="str">
        <f t="shared" si="1102"/>
        <v>"https://onerecord.iata.org/ns/cargo#masterWaybill"</v>
      </c>
      <c r="AE2312" t="str">
        <f t="shared" si="1103"/>
        <v>"https://onerecord.iata.org/ns/cargo#Waybill"</v>
      </c>
      <c r="AF2312" t="str">
        <f t="shared" si="1104"/>
        <v>"Core","Waybill","masterWaybill","Core","Waybill",2,"Waybill details","Reference to the master Waybill if it is contained in one","false","false","","https://onerecord.iata.org/ns/cargo#Waybill","https://onerecord.iata.org/ns/cargo#masterWaybill","https://onerecord.iata.org/ns/cargo#Waybill"</v>
      </c>
      <c r="AG2312" t="str">
        <f t="shared" si="1105"/>
        <v>"Core.Waybill"</v>
      </c>
      <c r="AH2312" t="str">
        <f t="shared" si="1106"/>
        <v>"masterWaybill"</v>
      </c>
      <c r="AI2312" t="str">
        <f t="shared" si="1107"/>
        <v>"Core.Waybill"</v>
      </c>
      <c r="AJ2312" t="str">
        <f t="shared" si="1108"/>
        <v>"houseWaybills"</v>
      </c>
      <c r="AK2312" t="str">
        <f t="shared" si="1109"/>
        <v>"hasOne"</v>
      </c>
      <c r="AL2312" t="str">
        <f t="shared" si="1110"/>
        <v>"Core.Waybill","masterWaybill","Core.Waybill","houseWaybills","hasOne"</v>
      </c>
      <c r="AN2312">
        <f>COUNTIF(View_conceptual!G:G,L2312)</f>
        <v>1</v>
      </c>
      <c r="AO2312">
        <f>COUNTIF(View_conceptual!H:H,L2312)+COUNTIF(View_conceptual!I:I,N2312)</f>
        <v>2</v>
      </c>
      <c r="AQ2312" t="str">
        <f t="shared" si="1111"/>
        <v>"Core","Waybill","masterWaybill","Core","Waybill",2,"Waybill details","Reference to the master Waybill if it is contained in one","false","false","","https://onerecord.iata.org/ns/cargo#Waybill","https://onerecord.iata.org/ns/cargo#masterWaybill","https://onerecord.iata.org/ns/cargo#Waybill"</v>
      </c>
      <c r="AR2312" t="str">
        <f t="shared" si="1112"/>
        <v>"Core.Waybill","masterWaybill","Core.Waybill","houseWaybills","hasOne"</v>
      </c>
      <c r="AT2312">
        <f>COUNTIF(View_full!G:G,L2312)</f>
        <v>1</v>
      </c>
      <c r="AU2312">
        <f>COUNTIF(View_full!H:H,L2312)+COUNTIF(View_full!I:I,N2312)</f>
        <v>2</v>
      </c>
      <c r="AV2312">
        <f>COUNTIFS(Property_Manual!$A$2:$A$1206,Raw!L2312,Property_Manual!$B$2:$B$1206,Raw!M2312,Property_Manual!$C$2:$C$1206,Raw!N2312,Property_Manual!$D$2:$D$1206,Raw!O2312,Property_Manual!$F$2:$F$1206,"x")</f>
        <v>1</v>
      </c>
      <c r="AW2312" t="str">
        <f t="shared" si="1113"/>
        <v>"Core","Waybill","masterWaybill","Core","Waybill",2,"Waybill details","Reference to the master Waybill if it is contained in one","false","false","","https://onerecord.iata.org/ns/cargo#Waybill","https://onerecord.iata.org/ns/cargo#masterWaybill","https://onerecord.iata.org/ns/cargo#Waybill"</v>
      </c>
      <c r="AX2312" t="str">
        <f t="shared" si="1114"/>
        <v>"Core.Waybill","masterWaybill","Core.Waybill","houseWaybills","hasOne"</v>
      </c>
      <c r="AY2312" t="str">
        <f t="shared" si="1115"/>
        <v>"Core.Waybill","masterWaybill","Core.Waybill","houseWaybills","hasOne"</v>
      </c>
    </row>
    <row r="2313" spans="1:51" x14ac:dyDescent="0.2">
      <c r="A2313" t="s">
        <v>1254</v>
      </c>
      <c r="B2313" t="s">
        <v>20</v>
      </c>
      <c r="C2313" t="s">
        <v>245</v>
      </c>
      <c r="D2313" t="s">
        <v>595</v>
      </c>
      <c r="E2313" t="s">
        <v>1211</v>
      </c>
      <c r="F2313" t="s">
        <v>273</v>
      </c>
      <c r="G2313">
        <v>1</v>
      </c>
      <c r="H2313" t="s">
        <v>281</v>
      </c>
      <c r="I2313" t="s">
        <v>568</v>
      </c>
      <c r="J2313" t="s">
        <v>596</v>
      </c>
      <c r="L2313" t="str">
        <f t="shared" ref="L2313:L2376" si="1116">SUBSTITUTE(SUBSTITUTE(SUBSTITUTE(C2313,$B$2,$A$2),$B$3,$A$3),$B$4,$A$4)</f>
        <v>Waybill</v>
      </c>
      <c r="M2313" t="str">
        <f t="shared" ref="M2313:M2376" si="1117">SUBSTITUTE(SUBSTITUTE(SUBSTITUTE(D2313,$B$2,$A$2),$B$3,$A$3),$A$4,$B$4)</f>
        <v>referredBookingOption</v>
      </c>
      <c r="N2313" t="str">
        <f t="shared" ref="N2313:N2376" si="1118">SUBSTITUTE(SUBSTITUTE(SUBSTITUTE(F2313,$B$2,$A$2),$B$3,$A$3),$B$4,$A$4)</f>
        <v>Booking</v>
      </c>
      <c r="O2313" t="str">
        <f t="shared" ref="O2313:O2376" si="1119">SUBSTITUTE(SUBSTITUTE(SUBSTITUTE(H2313,$B$2,$A$2),$B$3,$A$3),$B$4,$A$4)</f>
        <v>issuedForWaybill</v>
      </c>
      <c r="P2313" t="str">
        <f t="shared" ref="P2313:P2376" si="1120">SUBSTITUTE(SUBSTITUTE(SUBSTITUTE(K2313,$B$2,$A$2),$B$3,$A$3),$B$4,$A$4)</f>
        <v/>
      </c>
      <c r="Q2313" t="str">
        <f t="shared" ref="Q2313:Q2376" si="1121">IF(LEFT(N2313,3)="xsd","Data","Object")</f>
        <v>Object</v>
      </c>
      <c r="R2313" t="str">
        <f t="shared" ref="R2313:R2376" si="1122">IF($A2313="Implicit","",$F$1&amp;B2313&amp;$F$1)</f>
        <v>"Core"</v>
      </c>
      <c r="S2313" t="str">
        <f t="shared" ref="S2313:S2376" si="1123">IF($A2313="Implicit","",$F$1&amp;L2313&amp;$F$1)</f>
        <v>"Waybill"</v>
      </c>
      <c r="T2313" t="str">
        <f t="shared" ref="T2313:T2376" si="1124">IF($A2313="Implicit","",$F$1&amp;M2313&amp;$F$1)</f>
        <v>"referredBookingOption"</v>
      </c>
      <c r="U2313" t="str">
        <f t="shared" ref="U2313:U2376" si="1125">IF($A2313="Implicit","",$F$1&amp;E2313&amp;$F$1)</f>
        <v>"Service"</v>
      </c>
      <c r="V2313" t="str">
        <f t="shared" ref="V2313:V2376" si="1126">IF($A2313="Implicit","",$F$1&amp;N2313&amp;$F$1)</f>
        <v>"Booking"</v>
      </c>
      <c r="W2313">
        <f>IF($A2313="Implicit","",COUNTIFS($C$8:C2313,C2313,$A$8:A2313,"Explicit"))</f>
        <v>3</v>
      </c>
      <c r="X2313" t="str">
        <f t="shared" ref="X2313:X2376" si="1127">IF($A2313="Implicit","",$F$1&amp;SUBSTITUTE(IF(I2313=0,"",I2313),",",";")&amp;$F$1)</f>
        <v>"Waybill details"</v>
      </c>
      <c r="Y2313" t="str">
        <f t="shared" ref="Y2313:Y2376" si="1128">IF($A2313="Implicit","",$F$1&amp;SUBSTITUTE(IF(J2313=0,"",J2313),",",";")&amp;$F$1)</f>
        <v>"Refers to the Booking"</v>
      </c>
      <c r="Z2313" t="str">
        <f t="shared" ref="Z2313:Z2376" si="1129">IF($A2313="Implicit","",$F$1&amp;IF(G2313=1,"false","true")&amp;$F$1)</f>
        <v>"false"</v>
      </c>
      <c r="AA2313" t="str">
        <f t="shared" ref="AA2313:AA2376" si="1130">IF($A2313="Implicit","",$F$1&amp;IF(OR(E2313="Enum",E2313="CodeList"),"true","false")&amp;$F$1)</f>
        <v>"false"</v>
      </c>
      <c r="AB2313" t="str">
        <f t="shared" ref="AB2313:AB2376" si="1131">IF($A2313="Implicit","",$F$1&amp;P2313&amp;$F$1)</f>
        <v>""</v>
      </c>
      <c r="AC2313" t="str">
        <f t="shared" ref="AC2313:AC2376" si="1132">IF($A2313="Implicit","",$F$1&amp;C2313&amp;$F$1)</f>
        <v>"https://onerecord.iata.org/ns/cargo#Waybill"</v>
      </c>
      <c r="AD2313" t="str">
        <f t="shared" ref="AD2313:AD2376" si="1133">IF($A2313="Implicit","",$F$1&amp;D2313&amp;$F$1)</f>
        <v>"https://onerecord.iata.org/ns/cargo#referredBookingOption"</v>
      </c>
      <c r="AE2313" t="str">
        <f t="shared" ref="AE2313:AE2376" si="1134">IF($A2313="Implicit","",$F$1&amp;F2313&amp;$F$1)</f>
        <v>"https://onerecord.iata.org/ns/cargo#Booking"</v>
      </c>
      <c r="AF2313" t="str">
        <f t="shared" ref="AF2313:AF2376" si="1135">IF(A2313="Implicit","",R2313&amp;","&amp;S2313&amp;","&amp;T2313&amp;","&amp;U2313&amp;","&amp;V2313&amp;","&amp;W2313&amp;","&amp;X2313&amp;","&amp;Y2313&amp;","&amp;Z2313&amp;","&amp;AA2313&amp;","&amp;AB2313&amp;","&amp;AC2313&amp;","&amp;AD2313&amp;","&amp;AE2313)</f>
        <v>"Core","Waybill","referredBookingOption","Service","Booking",3,"Waybill details","Refers to the Booking","false","false","","https://onerecord.iata.org/ns/cargo#Waybill","https://onerecord.iata.org/ns/cargo#referredBookingOption","https://onerecord.iata.org/ns/cargo#Booking"</v>
      </c>
      <c r="AG2313" t="str">
        <f t="shared" ref="AG2313:AG2376" si="1136">IF(Q2313="Data","",$F$1&amp;B2313&amp;"."&amp;L2313&amp;$F$1)</f>
        <v>"Core.Waybill"</v>
      </c>
      <c r="AH2313" t="str">
        <f t="shared" ref="AH2313:AH2376" si="1137">IF(Q2313="Data","",$F$1&amp;M2313&amp;$F$1)</f>
        <v>"referredBookingOption"</v>
      </c>
      <c r="AI2313" t="str">
        <f t="shared" ref="AI2313:AI2376" si="1138">IF(Q2313="Data","",$F$1&amp;E2313&amp;"."&amp;N2313&amp;$F$1)</f>
        <v>"Service.Booking"</v>
      </c>
      <c r="AJ2313" t="str">
        <f t="shared" ref="AJ2313:AJ2376" si="1139">IF(Q2313="Data","",$F$1&amp;O2313&amp;$F$1)</f>
        <v>"issuedForWaybill"</v>
      </c>
      <c r="AK2313" t="str">
        <f t="shared" ref="AK2313:AK2376" si="1140">IF(Q2313="Data","",$F$1&amp;IF(G2313=1,"hasOne","hasMany")&amp;$F$1)</f>
        <v>"hasOne"</v>
      </c>
      <c r="AL2313" t="str">
        <f t="shared" ref="AL2313:AL2376" si="1141">IF(Q2313="Data","",AG2313&amp;","&amp;AH2313&amp;","&amp;AI2313&amp;","&amp;AJ2313&amp;","&amp;AK2313)</f>
        <v>"Core.Waybill","referredBookingOption","Service.Booking","issuedForWaybill","hasOne"</v>
      </c>
      <c r="AN2313">
        <f>COUNTIF(View_conceptual!G:G,L2313)</f>
        <v>1</v>
      </c>
      <c r="AO2313">
        <f>COUNTIF(View_conceptual!H:H,L2313)+COUNTIF(View_conceptual!I:I,N2313)</f>
        <v>2</v>
      </c>
      <c r="AQ2313" t="str">
        <f t="shared" ref="AQ2313:AQ2376" si="1142">IF(AN2313=1,AF2313,"")</f>
        <v>"Core","Waybill","referredBookingOption","Service","Booking",3,"Waybill details","Refers to the Booking","false","false","","https://onerecord.iata.org/ns/cargo#Waybill","https://onerecord.iata.org/ns/cargo#referredBookingOption","https://onerecord.iata.org/ns/cargo#Booking"</v>
      </c>
      <c r="AR2313" t="str">
        <f t="shared" ref="AR2313:AR2376" si="1143">IF(AO2313=2,AL2313,"")</f>
        <v>"Core.Waybill","referredBookingOption","Service.Booking","issuedForWaybill","hasOne"</v>
      </c>
      <c r="AT2313">
        <f>COUNTIF(View_full!G:G,L2313)</f>
        <v>1</v>
      </c>
      <c r="AU2313">
        <f>COUNTIF(View_full!H:H,L2313)+COUNTIF(View_full!I:I,N2313)</f>
        <v>2</v>
      </c>
      <c r="AV2313">
        <f>COUNTIFS(Property_Manual!$A$2:$A$1206,Raw!L2313,Property_Manual!$B$2:$B$1206,Raw!M2313,Property_Manual!$C$2:$C$1206,Raw!N2313,Property_Manual!$D$2:$D$1206,Raw!O2313,Property_Manual!$F$2:$F$1206,"x")</f>
        <v>1</v>
      </c>
      <c r="AW2313" t="str">
        <f t="shared" ref="AW2313:AW2376" si="1144">IF(AT2313=1,AF2313,"")</f>
        <v>"Core","Waybill","referredBookingOption","Service","Booking",3,"Waybill details","Refers to the Booking","false","false","","https://onerecord.iata.org/ns/cargo#Waybill","https://onerecord.iata.org/ns/cargo#referredBookingOption","https://onerecord.iata.org/ns/cargo#Booking"</v>
      </c>
      <c r="AX2313" t="str">
        <f t="shared" ref="AX2313:AX2376" si="1145">IF(AU2313=2,AL2313,"")</f>
        <v>"Core.Waybill","referredBookingOption","Service.Booking","issuedForWaybill","hasOne"</v>
      </c>
      <c r="AY2313" t="str">
        <f t="shared" ref="AY2313:AY2376" si="1146">IF(AV2313=1,AL2313,"")</f>
        <v>"Core.Waybill","referredBookingOption","Service.Booking","issuedForWaybill","hasOne"</v>
      </c>
    </row>
    <row r="2314" spans="1:51" x14ac:dyDescent="0.2">
      <c r="A2314" t="s">
        <v>1254</v>
      </c>
      <c r="B2314" t="s">
        <v>20</v>
      </c>
      <c r="C2314" t="s">
        <v>245</v>
      </c>
      <c r="D2314" t="s">
        <v>599</v>
      </c>
      <c r="E2314" t="s">
        <v>20</v>
      </c>
      <c r="F2314" t="s">
        <v>143</v>
      </c>
      <c r="G2314">
        <v>1</v>
      </c>
      <c r="H2314" t="s">
        <v>796</v>
      </c>
      <c r="I2314" t="s">
        <v>568</v>
      </c>
      <c r="J2314" t="s">
        <v>600</v>
      </c>
      <c r="L2314" t="str">
        <f t="shared" si="1116"/>
        <v>Waybill</v>
      </c>
      <c r="M2314" t="str">
        <f t="shared" si="1117"/>
        <v>shipment</v>
      </c>
      <c r="N2314" t="str">
        <f t="shared" si="1118"/>
        <v>Shipment</v>
      </c>
      <c r="O2314" t="str">
        <f t="shared" si="1119"/>
        <v>waybill</v>
      </c>
      <c r="P2314" t="str">
        <f t="shared" si="1120"/>
        <v/>
      </c>
      <c r="Q2314" t="str">
        <f t="shared" si="1121"/>
        <v>Object</v>
      </c>
      <c r="R2314" t="str">
        <f t="shared" si="1122"/>
        <v>"Core"</v>
      </c>
      <c r="S2314" t="str">
        <f t="shared" si="1123"/>
        <v>"Waybill"</v>
      </c>
      <c r="T2314" t="str">
        <f t="shared" si="1124"/>
        <v>"shipment"</v>
      </c>
      <c r="U2314" t="str">
        <f t="shared" si="1125"/>
        <v>"Core"</v>
      </c>
      <c r="V2314" t="str">
        <f t="shared" si="1126"/>
        <v>"Shipment"</v>
      </c>
      <c r="W2314">
        <f>IF($A2314="Implicit","",COUNTIFS($C$8:C2314,C2314,$A$8:A2314,"Explicit"))</f>
        <v>4</v>
      </c>
      <c r="X2314" t="str">
        <f t="shared" si="1127"/>
        <v>"Waybill details"</v>
      </c>
      <c r="Y2314" t="str">
        <f t="shared" si="1128"/>
        <v>"Reference to the Shipment"</v>
      </c>
      <c r="Z2314" t="str">
        <f t="shared" si="1129"/>
        <v>"false"</v>
      </c>
      <c r="AA2314" t="str">
        <f t="shared" si="1130"/>
        <v>"false"</v>
      </c>
      <c r="AB2314" t="str">
        <f t="shared" si="1131"/>
        <v>""</v>
      </c>
      <c r="AC2314" t="str">
        <f t="shared" si="1132"/>
        <v>"https://onerecord.iata.org/ns/cargo#Waybill"</v>
      </c>
      <c r="AD2314" t="str">
        <f t="shared" si="1133"/>
        <v>"https://onerecord.iata.org/ns/cargo#shipment"</v>
      </c>
      <c r="AE2314" t="str">
        <f t="shared" si="1134"/>
        <v>"https://onerecord.iata.org/ns/cargo#Shipment"</v>
      </c>
      <c r="AF2314" t="str">
        <f t="shared" si="1135"/>
        <v>"Core","Waybill","shipment","Core","Shipment",4,"Waybill details","Reference to the Shipment","false","false","","https://onerecord.iata.org/ns/cargo#Waybill","https://onerecord.iata.org/ns/cargo#shipment","https://onerecord.iata.org/ns/cargo#Shipment"</v>
      </c>
      <c r="AG2314" t="str">
        <f t="shared" si="1136"/>
        <v>"Core.Waybill"</v>
      </c>
      <c r="AH2314" t="str">
        <f t="shared" si="1137"/>
        <v>"shipment"</v>
      </c>
      <c r="AI2314" t="str">
        <f t="shared" si="1138"/>
        <v>"Core.Shipment"</v>
      </c>
      <c r="AJ2314" t="str">
        <f t="shared" si="1139"/>
        <v>"waybill"</v>
      </c>
      <c r="AK2314" t="str">
        <f t="shared" si="1140"/>
        <v>"hasOne"</v>
      </c>
      <c r="AL2314" t="str">
        <f t="shared" si="1141"/>
        <v>"Core.Waybill","shipment","Core.Shipment","waybill","hasOne"</v>
      </c>
      <c r="AN2314">
        <f>COUNTIF(View_conceptual!G:G,L2314)</f>
        <v>1</v>
      </c>
      <c r="AO2314">
        <f>COUNTIF(View_conceptual!H:H,L2314)+COUNTIF(View_conceptual!I:I,N2314)</f>
        <v>2</v>
      </c>
      <c r="AQ2314" t="str">
        <f t="shared" si="1142"/>
        <v>"Core","Waybill","shipment","Core","Shipment",4,"Waybill details","Reference to the Shipment","false","false","","https://onerecord.iata.org/ns/cargo#Waybill","https://onerecord.iata.org/ns/cargo#shipment","https://onerecord.iata.org/ns/cargo#Shipment"</v>
      </c>
      <c r="AR2314" t="str">
        <f t="shared" si="1143"/>
        <v>"Core.Waybill","shipment","Core.Shipment","waybill","hasOne"</v>
      </c>
      <c r="AT2314">
        <f>COUNTIF(View_full!G:G,L2314)</f>
        <v>1</v>
      </c>
      <c r="AU2314">
        <f>COUNTIF(View_full!H:H,L2314)+COUNTIF(View_full!I:I,N2314)</f>
        <v>2</v>
      </c>
      <c r="AV2314">
        <f>COUNTIFS(Property_Manual!$A$2:$A$1206,Raw!L2314,Property_Manual!$B$2:$B$1206,Raw!M2314,Property_Manual!$C$2:$C$1206,Raw!N2314,Property_Manual!$D$2:$D$1206,Raw!O2314,Property_Manual!$F$2:$F$1206,"x")</f>
        <v>1</v>
      </c>
      <c r="AW2314" t="str">
        <f t="shared" si="1144"/>
        <v>"Core","Waybill","shipment","Core","Shipment",4,"Waybill details","Reference to the Shipment","false","false","","https://onerecord.iata.org/ns/cargo#Waybill","https://onerecord.iata.org/ns/cargo#shipment","https://onerecord.iata.org/ns/cargo#Shipment"</v>
      </c>
      <c r="AX2314" t="str">
        <f t="shared" si="1145"/>
        <v>"Core.Waybill","shipment","Core.Shipment","waybill","hasOne"</v>
      </c>
      <c r="AY2314" t="str">
        <f t="shared" si="1146"/>
        <v>"Core.Waybill","shipment","Core.Shipment","waybill","hasOne"</v>
      </c>
    </row>
    <row r="2315" spans="1:51" x14ac:dyDescent="0.2">
      <c r="A2315" t="s">
        <v>1255</v>
      </c>
      <c r="B2315" t="s">
        <v>20</v>
      </c>
      <c r="C2315" t="s">
        <v>245</v>
      </c>
      <c r="D2315" t="s">
        <v>571</v>
      </c>
      <c r="E2315" t="s">
        <v>1200</v>
      </c>
      <c r="F2315" t="s">
        <v>238</v>
      </c>
      <c r="G2315">
        <v>1</v>
      </c>
      <c r="H2315" t="s">
        <v>244</v>
      </c>
      <c r="I2315" t="s">
        <v>568</v>
      </c>
      <c r="J2315" t="s">
        <v>572</v>
      </c>
      <c r="L2315" t="str">
        <f t="shared" si="1116"/>
        <v>Waybill</v>
      </c>
      <c r="M2315" t="str">
        <f t="shared" si="1117"/>
        <v>billingDetails</v>
      </c>
      <c r="N2315" t="str">
        <f t="shared" si="1118"/>
        <v>BillingDetails</v>
      </c>
      <c r="O2315" t="str">
        <f t="shared" si="1119"/>
        <v>detailedWaybill</v>
      </c>
      <c r="P2315" t="str">
        <f t="shared" si="1120"/>
        <v/>
      </c>
      <c r="Q2315" t="str">
        <f t="shared" si="1121"/>
        <v>Object</v>
      </c>
      <c r="R2315" t="str">
        <f t="shared" si="1122"/>
        <v/>
      </c>
      <c r="S2315" t="str">
        <f t="shared" si="1123"/>
        <v/>
      </c>
      <c r="T2315" t="str">
        <f t="shared" si="1124"/>
        <v/>
      </c>
      <c r="U2315" t="str">
        <f t="shared" si="1125"/>
        <v/>
      </c>
      <c r="V2315" t="str">
        <f t="shared" si="1126"/>
        <v/>
      </c>
      <c r="W2315" t="str">
        <f>IF($A2315="Implicit","",COUNTIFS($C$8:C2315,C2315,$A$8:A2315,"Explicit"))</f>
        <v/>
      </c>
      <c r="X2315" t="str">
        <f t="shared" si="1127"/>
        <v/>
      </c>
      <c r="Y2315" t="str">
        <f t="shared" si="1128"/>
        <v/>
      </c>
      <c r="Z2315" t="str">
        <f t="shared" si="1129"/>
        <v/>
      </c>
      <c r="AA2315" t="str">
        <f t="shared" si="1130"/>
        <v/>
      </c>
      <c r="AB2315" t="str">
        <f t="shared" si="1131"/>
        <v/>
      </c>
      <c r="AC2315" t="str">
        <f t="shared" si="1132"/>
        <v/>
      </c>
      <c r="AD2315" t="str">
        <f t="shared" si="1133"/>
        <v/>
      </c>
      <c r="AE2315" t="str">
        <f t="shared" si="1134"/>
        <v/>
      </c>
      <c r="AF2315" t="str">
        <f t="shared" si="1135"/>
        <v/>
      </c>
      <c r="AG2315" t="str">
        <f t="shared" si="1136"/>
        <v>"Core.Waybill"</v>
      </c>
      <c r="AH2315" t="str">
        <f t="shared" si="1137"/>
        <v>"billingDetails"</v>
      </c>
      <c r="AI2315" t="str">
        <f t="shared" si="1138"/>
        <v>"BillingSettlement.BillingDetails"</v>
      </c>
      <c r="AJ2315" t="str">
        <f t="shared" si="1139"/>
        <v>"detailedWaybill"</v>
      </c>
      <c r="AK2315" t="str">
        <f t="shared" si="1140"/>
        <v>"hasOne"</v>
      </c>
      <c r="AL2315" t="str">
        <f t="shared" si="1141"/>
        <v>"Core.Waybill","billingDetails","BillingSettlement.BillingDetails","detailedWaybill","hasOne"</v>
      </c>
      <c r="AN2315">
        <f>COUNTIF(View_conceptual!G:G,L2315)</f>
        <v>1</v>
      </c>
      <c r="AO2315">
        <f>COUNTIF(View_conceptual!H:H,L2315)+COUNTIF(View_conceptual!I:I,N2315)</f>
        <v>1</v>
      </c>
      <c r="AQ2315" t="str">
        <f t="shared" si="1142"/>
        <v/>
      </c>
      <c r="AR2315" t="str">
        <f t="shared" si="1143"/>
        <v/>
      </c>
      <c r="AT2315">
        <f>COUNTIF(View_full!G:G,L2315)</f>
        <v>1</v>
      </c>
      <c r="AU2315">
        <f>COUNTIF(View_full!H:H,L2315)+COUNTIF(View_full!I:I,N2315)</f>
        <v>2</v>
      </c>
      <c r="AV2315">
        <f>COUNTIFS(Property_Manual!$A$2:$A$1206,Raw!L2315,Property_Manual!$B$2:$B$1206,Raw!M2315,Property_Manual!$C$2:$C$1206,Raw!N2315,Property_Manual!$D$2:$D$1206,Raw!O2315,Property_Manual!$F$2:$F$1206,"x")</f>
        <v>1</v>
      </c>
      <c r="AW2315" t="str">
        <f t="shared" si="1144"/>
        <v/>
      </c>
      <c r="AX2315" t="str">
        <f t="shared" si="1145"/>
        <v>"Core.Waybill","billingDetails","BillingSettlement.BillingDetails","detailedWaybill","hasOne"</v>
      </c>
      <c r="AY2315" t="str">
        <f t="shared" si="1146"/>
        <v>"Core.Waybill","billingDetails","BillingSettlement.BillingDetails","detailedWaybill","hasOne"</v>
      </c>
    </row>
    <row r="2316" spans="1:51" x14ac:dyDescent="0.2">
      <c r="A2316" t="s">
        <v>1255</v>
      </c>
      <c r="B2316" t="s">
        <v>20</v>
      </c>
      <c r="C2316" t="s">
        <v>245</v>
      </c>
      <c r="D2316" t="s">
        <v>588</v>
      </c>
      <c r="E2316" t="s">
        <v>20</v>
      </c>
      <c r="F2316" t="s">
        <v>245</v>
      </c>
      <c r="G2316">
        <v>1</v>
      </c>
      <c r="H2316" t="s">
        <v>586</v>
      </c>
      <c r="I2316" t="s">
        <v>568</v>
      </c>
      <c r="J2316" t="s">
        <v>589</v>
      </c>
      <c r="L2316" t="str">
        <f t="shared" si="1116"/>
        <v>Waybill</v>
      </c>
      <c r="M2316" t="str">
        <f t="shared" si="1117"/>
        <v>masterWaybill</v>
      </c>
      <c r="N2316" t="str">
        <f t="shared" si="1118"/>
        <v>Waybill</v>
      </c>
      <c r="O2316" t="str">
        <f t="shared" si="1119"/>
        <v>houseWaybills</v>
      </c>
      <c r="P2316" t="str">
        <f t="shared" si="1120"/>
        <v/>
      </c>
      <c r="Q2316" t="str">
        <f t="shared" si="1121"/>
        <v>Object</v>
      </c>
      <c r="R2316" t="str">
        <f t="shared" si="1122"/>
        <v/>
      </c>
      <c r="S2316" t="str">
        <f t="shared" si="1123"/>
        <v/>
      </c>
      <c r="T2316" t="str">
        <f t="shared" si="1124"/>
        <v/>
      </c>
      <c r="U2316" t="str">
        <f t="shared" si="1125"/>
        <v/>
      </c>
      <c r="V2316" t="str">
        <f t="shared" si="1126"/>
        <v/>
      </c>
      <c r="W2316" t="str">
        <f>IF($A2316="Implicit","",COUNTIFS($C$8:C2316,C2316,$A$8:A2316,"Explicit"))</f>
        <v/>
      </c>
      <c r="X2316" t="str">
        <f t="shared" si="1127"/>
        <v/>
      </c>
      <c r="Y2316" t="str">
        <f t="shared" si="1128"/>
        <v/>
      </c>
      <c r="Z2316" t="str">
        <f t="shared" si="1129"/>
        <v/>
      </c>
      <c r="AA2316" t="str">
        <f t="shared" si="1130"/>
        <v/>
      </c>
      <c r="AB2316" t="str">
        <f t="shared" si="1131"/>
        <v/>
      </c>
      <c r="AC2316" t="str">
        <f t="shared" si="1132"/>
        <v/>
      </c>
      <c r="AD2316" t="str">
        <f t="shared" si="1133"/>
        <v/>
      </c>
      <c r="AE2316" t="str">
        <f t="shared" si="1134"/>
        <v/>
      </c>
      <c r="AF2316" t="str">
        <f t="shared" si="1135"/>
        <v/>
      </c>
      <c r="AG2316" t="str">
        <f t="shared" si="1136"/>
        <v>"Core.Waybill"</v>
      </c>
      <c r="AH2316" t="str">
        <f t="shared" si="1137"/>
        <v>"masterWaybill"</v>
      </c>
      <c r="AI2316" t="str">
        <f t="shared" si="1138"/>
        <v>"Core.Waybill"</v>
      </c>
      <c r="AJ2316" t="str">
        <f t="shared" si="1139"/>
        <v>"houseWaybills"</v>
      </c>
      <c r="AK2316" t="str">
        <f t="shared" si="1140"/>
        <v>"hasOne"</v>
      </c>
      <c r="AL2316" t="str">
        <f t="shared" si="1141"/>
        <v>"Core.Waybill","masterWaybill","Core.Waybill","houseWaybills","hasOne"</v>
      </c>
      <c r="AN2316">
        <f>COUNTIF(View_conceptual!G:G,L2316)</f>
        <v>1</v>
      </c>
      <c r="AO2316">
        <f>COUNTIF(View_conceptual!H:H,L2316)+COUNTIF(View_conceptual!I:I,N2316)</f>
        <v>2</v>
      </c>
      <c r="AQ2316" t="str">
        <f t="shared" si="1142"/>
        <v/>
      </c>
      <c r="AR2316" t="str">
        <f t="shared" si="1143"/>
        <v>"Core.Waybill","masterWaybill","Core.Waybill","houseWaybills","hasOne"</v>
      </c>
      <c r="AT2316">
        <f>COUNTIF(View_full!G:G,L2316)</f>
        <v>1</v>
      </c>
      <c r="AU2316">
        <f>COUNTIF(View_full!H:H,L2316)+COUNTIF(View_full!I:I,N2316)</f>
        <v>2</v>
      </c>
      <c r="AV2316">
        <f>COUNTIFS(Property_Manual!$A$2:$A$1206,Raw!L2316,Property_Manual!$B$2:$B$1206,Raw!M2316,Property_Manual!$C$2:$C$1206,Raw!N2316,Property_Manual!$D$2:$D$1206,Raw!O2316,Property_Manual!$F$2:$F$1206,"x")</f>
        <v>1</v>
      </c>
      <c r="AW2316" t="str">
        <f t="shared" si="1144"/>
        <v/>
      </c>
      <c r="AX2316" t="str">
        <f t="shared" si="1145"/>
        <v>"Core.Waybill","masterWaybill","Core.Waybill","houseWaybills","hasOne"</v>
      </c>
      <c r="AY2316" t="str">
        <f t="shared" si="1146"/>
        <v>"Core.Waybill","masterWaybill","Core.Waybill","houseWaybills","hasOne"</v>
      </c>
    </row>
    <row r="2317" spans="1:51" x14ac:dyDescent="0.2">
      <c r="A2317" t="s">
        <v>1255</v>
      </c>
      <c r="B2317" t="s">
        <v>20</v>
      </c>
      <c r="C2317" t="s">
        <v>245</v>
      </c>
      <c r="D2317" t="s">
        <v>595</v>
      </c>
      <c r="E2317" t="s">
        <v>1211</v>
      </c>
      <c r="F2317" t="s">
        <v>273</v>
      </c>
      <c r="G2317">
        <v>1</v>
      </c>
      <c r="H2317" t="s">
        <v>281</v>
      </c>
      <c r="I2317" t="s">
        <v>568</v>
      </c>
      <c r="J2317" t="s">
        <v>596</v>
      </c>
      <c r="L2317" t="str">
        <f t="shared" si="1116"/>
        <v>Waybill</v>
      </c>
      <c r="M2317" t="str">
        <f t="shared" si="1117"/>
        <v>referredBookingOption</v>
      </c>
      <c r="N2317" t="str">
        <f t="shared" si="1118"/>
        <v>Booking</v>
      </c>
      <c r="O2317" t="str">
        <f t="shared" si="1119"/>
        <v>issuedForWaybill</v>
      </c>
      <c r="P2317" t="str">
        <f t="shared" si="1120"/>
        <v/>
      </c>
      <c r="Q2317" t="str">
        <f t="shared" si="1121"/>
        <v>Object</v>
      </c>
      <c r="R2317" t="str">
        <f t="shared" si="1122"/>
        <v/>
      </c>
      <c r="S2317" t="str">
        <f t="shared" si="1123"/>
        <v/>
      </c>
      <c r="T2317" t="str">
        <f t="shared" si="1124"/>
        <v/>
      </c>
      <c r="U2317" t="str">
        <f t="shared" si="1125"/>
        <v/>
      </c>
      <c r="V2317" t="str">
        <f t="shared" si="1126"/>
        <v/>
      </c>
      <c r="W2317" t="str">
        <f>IF($A2317="Implicit","",COUNTIFS($C$8:C2317,C2317,$A$8:A2317,"Explicit"))</f>
        <v/>
      </c>
      <c r="X2317" t="str">
        <f t="shared" si="1127"/>
        <v/>
      </c>
      <c r="Y2317" t="str">
        <f t="shared" si="1128"/>
        <v/>
      </c>
      <c r="Z2317" t="str">
        <f t="shared" si="1129"/>
        <v/>
      </c>
      <c r="AA2317" t="str">
        <f t="shared" si="1130"/>
        <v/>
      </c>
      <c r="AB2317" t="str">
        <f t="shared" si="1131"/>
        <v/>
      </c>
      <c r="AC2317" t="str">
        <f t="shared" si="1132"/>
        <v/>
      </c>
      <c r="AD2317" t="str">
        <f t="shared" si="1133"/>
        <v/>
      </c>
      <c r="AE2317" t="str">
        <f t="shared" si="1134"/>
        <v/>
      </c>
      <c r="AF2317" t="str">
        <f t="shared" si="1135"/>
        <v/>
      </c>
      <c r="AG2317" t="str">
        <f t="shared" si="1136"/>
        <v>"Core.Waybill"</v>
      </c>
      <c r="AH2317" t="str">
        <f t="shared" si="1137"/>
        <v>"referredBookingOption"</v>
      </c>
      <c r="AI2317" t="str">
        <f t="shared" si="1138"/>
        <v>"Service.Booking"</v>
      </c>
      <c r="AJ2317" t="str">
        <f t="shared" si="1139"/>
        <v>"issuedForWaybill"</v>
      </c>
      <c r="AK2317" t="str">
        <f t="shared" si="1140"/>
        <v>"hasOne"</v>
      </c>
      <c r="AL2317" t="str">
        <f t="shared" si="1141"/>
        <v>"Core.Waybill","referredBookingOption","Service.Booking","issuedForWaybill","hasOne"</v>
      </c>
      <c r="AN2317">
        <f>COUNTIF(View_conceptual!G:G,L2317)</f>
        <v>1</v>
      </c>
      <c r="AO2317">
        <f>COUNTIF(View_conceptual!H:H,L2317)+COUNTIF(View_conceptual!I:I,N2317)</f>
        <v>2</v>
      </c>
      <c r="AQ2317" t="str">
        <f t="shared" si="1142"/>
        <v/>
      </c>
      <c r="AR2317" t="str">
        <f t="shared" si="1143"/>
        <v>"Core.Waybill","referredBookingOption","Service.Booking","issuedForWaybill","hasOne"</v>
      </c>
      <c r="AT2317">
        <f>COUNTIF(View_full!G:G,L2317)</f>
        <v>1</v>
      </c>
      <c r="AU2317">
        <f>COUNTIF(View_full!H:H,L2317)+COUNTIF(View_full!I:I,N2317)</f>
        <v>2</v>
      </c>
      <c r="AV2317">
        <f>COUNTIFS(Property_Manual!$A$2:$A$1206,Raw!L2317,Property_Manual!$B$2:$B$1206,Raw!M2317,Property_Manual!$C$2:$C$1206,Raw!N2317,Property_Manual!$D$2:$D$1206,Raw!O2317,Property_Manual!$F$2:$F$1206,"x")</f>
        <v>1</v>
      </c>
      <c r="AW2317" t="str">
        <f t="shared" si="1144"/>
        <v/>
      </c>
      <c r="AX2317" t="str">
        <f t="shared" si="1145"/>
        <v>"Core.Waybill","referredBookingOption","Service.Booking","issuedForWaybill","hasOne"</v>
      </c>
      <c r="AY2317" t="str">
        <f t="shared" si="1146"/>
        <v>"Core.Waybill","referredBookingOption","Service.Booking","issuedForWaybill","hasOne"</v>
      </c>
    </row>
    <row r="2318" spans="1:51" x14ac:dyDescent="0.2">
      <c r="A2318" t="s">
        <v>1255</v>
      </c>
      <c r="B2318" t="s">
        <v>20</v>
      </c>
      <c r="C2318" t="s">
        <v>245</v>
      </c>
      <c r="D2318" t="s">
        <v>599</v>
      </c>
      <c r="E2318" t="s">
        <v>20</v>
      </c>
      <c r="F2318" t="s">
        <v>143</v>
      </c>
      <c r="G2318">
        <v>1</v>
      </c>
      <c r="H2318" t="s">
        <v>796</v>
      </c>
      <c r="I2318" t="s">
        <v>568</v>
      </c>
      <c r="J2318" t="s">
        <v>600</v>
      </c>
      <c r="L2318" t="str">
        <f t="shared" si="1116"/>
        <v>Waybill</v>
      </c>
      <c r="M2318" t="str">
        <f t="shared" si="1117"/>
        <v>shipment</v>
      </c>
      <c r="N2318" t="str">
        <f t="shared" si="1118"/>
        <v>Shipment</v>
      </c>
      <c r="O2318" t="str">
        <f t="shared" si="1119"/>
        <v>waybill</v>
      </c>
      <c r="P2318" t="str">
        <f t="shared" si="1120"/>
        <v/>
      </c>
      <c r="Q2318" t="str">
        <f t="shared" si="1121"/>
        <v>Object</v>
      </c>
      <c r="R2318" t="str">
        <f t="shared" si="1122"/>
        <v/>
      </c>
      <c r="S2318" t="str">
        <f t="shared" si="1123"/>
        <v/>
      </c>
      <c r="T2318" t="str">
        <f t="shared" si="1124"/>
        <v/>
      </c>
      <c r="U2318" t="str">
        <f t="shared" si="1125"/>
        <v/>
      </c>
      <c r="V2318" t="str">
        <f t="shared" si="1126"/>
        <v/>
      </c>
      <c r="W2318" t="str">
        <f>IF($A2318="Implicit","",COUNTIFS($C$8:C2318,C2318,$A$8:A2318,"Explicit"))</f>
        <v/>
      </c>
      <c r="X2318" t="str">
        <f t="shared" si="1127"/>
        <v/>
      </c>
      <c r="Y2318" t="str">
        <f t="shared" si="1128"/>
        <v/>
      </c>
      <c r="Z2318" t="str">
        <f t="shared" si="1129"/>
        <v/>
      </c>
      <c r="AA2318" t="str">
        <f t="shared" si="1130"/>
        <v/>
      </c>
      <c r="AB2318" t="str">
        <f t="shared" si="1131"/>
        <v/>
      </c>
      <c r="AC2318" t="str">
        <f t="shared" si="1132"/>
        <v/>
      </c>
      <c r="AD2318" t="str">
        <f t="shared" si="1133"/>
        <v/>
      </c>
      <c r="AE2318" t="str">
        <f t="shared" si="1134"/>
        <v/>
      </c>
      <c r="AF2318" t="str">
        <f t="shared" si="1135"/>
        <v/>
      </c>
      <c r="AG2318" t="str">
        <f t="shared" si="1136"/>
        <v>"Core.Waybill"</v>
      </c>
      <c r="AH2318" t="str">
        <f t="shared" si="1137"/>
        <v>"shipment"</v>
      </c>
      <c r="AI2318" t="str">
        <f t="shared" si="1138"/>
        <v>"Core.Shipment"</v>
      </c>
      <c r="AJ2318" t="str">
        <f t="shared" si="1139"/>
        <v>"waybill"</v>
      </c>
      <c r="AK2318" t="str">
        <f t="shared" si="1140"/>
        <v>"hasOne"</v>
      </c>
      <c r="AL2318" t="str">
        <f t="shared" si="1141"/>
        <v>"Core.Waybill","shipment","Core.Shipment","waybill","hasOne"</v>
      </c>
      <c r="AN2318">
        <f>COUNTIF(View_conceptual!G:G,L2318)</f>
        <v>1</v>
      </c>
      <c r="AO2318">
        <f>COUNTIF(View_conceptual!H:H,L2318)+COUNTIF(View_conceptual!I:I,N2318)</f>
        <v>2</v>
      </c>
      <c r="AQ2318" t="str">
        <f t="shared" si="1142"/>
        <v/>
      </c>
      <c r="AR2318" t="str">
        <f t="shared" si="1143"/>
        <v>"Core.Waybill","shipment","Core.Shipment","waybill","hasOne"</v>
      </c>
      <c r="AT2318">
        <f>COUNTIF(View_full!G:G,L2318)</f>
        <v>1</v>
      </c>
      <c r="AU2318">
        <f>COUNTIF(View_full!H:H,L2318)+COUNTIF(View_full!I:I,N2318)</f>
        <v>2</v>
      </c>
      <c r="AV2318">
        <f>COUNTIFS(Property_Manual!$A$2:$A$1206,Raw!L2318,Property_Manual!$B$2:$B$1206,Raw!M2318,Property_Manual!$C$2:$C$1206,Raw!N2318,Property_Manual!$D$2:$D$1206,Raw!O2318,Property_Manual!$F$2:$F$1206,"x")</f>
        <v>1</v>
      </c>
      <c r="AW2318" t="str">
        <f t="shared" si="1144"/>
        <v/>
      </c>
      <c r="AX2318" t="str">
        <f t="shared" si="1145"/>
        <v>"Core.Waybill","shipment","Core.Shipment","waybill","hasOne"</v>
      </c>
      <c r="AY2318" t="str">
        <f t="shared" si="1146"/>
        <v>"Core.Waybill","shipment","Core.Shipment","waybill","hasOne"</v>
      </c>
    </row>
    <row r="2319" spans="1:51" x14ac:dyDescent="0.2">
      <c r="A2319" t="s">
        <v>1254</v>
      </c>
      <c r="B2319" t="s">
        <v>20</v>
      </c>
      <c r="C2319" t="s">
        <v>245</v>
      </c>
      <c r="D2319" t="s">
        <v>38</v>
      </c>
      <c r="E2319" t="s">
        <v>1209</v>
      </c>
      <c r="F2319" t="s">
        <v>23</v>
      </c>
      <c r="H2319" t="s">
        <v>415</v>
      </c>
      <c r="I2319" t="s">
        <v>568</v>
      </c>
      <c r="J2319" t="s">
        <v>39</v>
      </c>
      <c r="L2319" t="str">
        <f t="shared" si="1116"/>
        <v>Waybill</v>
      </c>
      <c r="M2319" t="str">
        <f t="shared" si="1117"/>
        <v>checks</v>
      </c>
      <c r="N2319" t="str">
        <f t="shared" si="1118"/>
        <v>Check</v>
      </c>
      <c r="O2319" t="str">
        <f t="shared" si="1119"/>
        <v>checkedObject</v>
      </c>
      <c r="P2319" t="str">
        <f t="shared" si="1120"/>
        <v/>
      </c>
      <c r="Q2319" t="str">
        <f t="shared" si="1121"/>
        <v>Object</v>
      </c>
      <c r="R2319" t="str">
        <f t="shared" si="1122"/>
        <v>"Core"</v>
      </c>
      <c r="S2319" t="str">
        <f t="shared" si="1123"/>
        <v>"Waybill"</v>
      </c>
      <c r="T2319" t="str">
        <f t="shared" si="1124"/>
        <v>"checks"</v>
      </c>
      <c r="U2319" t="str">
        <f t="shared" si="1125"/>
        <v>"Action"</v>
      </c>
      <c r="V2319" t="str">
        <f t="shared" si="1126"/>
        <v>"Check"</v>
      </c>
      <c r="W2319">
        <f>IF($A2319="Implicit","",COUNTIFS($C$8:C2319,C2319,$A$8:A2319,"Explicit"))</f>
        <v>5</v>
      </c>
      <c r="X2319" t="str">
        <f t="shared" si="1127"/>
        <v>"Waybill details"</v>
      </c>
      <c r="Y2319" t="str">
        <f t="shared" si="1128"/>
        <v>"References to the CheckActions performed on the object"</v>
      </c>
      <c r="Z2319" t="str">
        <f t="shared" si="1129"/>
        <v>"true"</v>
      </c>
      <c r="AA2319" t="str">
        <f t="shared" si="1130"/>
        <v>"false"</v>
      </c>
      <c r="AB2319" t="str">
        <f t="shared" si="1131"/>
        <v>""</v>
      </c>
      <c r="AC2319" t="str">
        <f t="shared" si="1132"/>
        <v>"https://onerecord.iata.org/ns/cargo#Waybill"</v>
      </c>
      <c r="AD2319" t="str">
        <f t="shared" si="1133"/>
        <v>"https://onerecord.iata.org/ns/cargo#checks"</v>
      </c>
      <c r="AE2319" t="str">
        <f t="shared" si="1134"/>
        <v>"https://onerecord.iata.org/ns/cargo#Check"</v>
      </c>
      <c r="AF2319" t="str">
        <f t="shared" si="1135"/>
        <v>"Core","Waybill","checks","Action","Check",5,"Waybill details","References to the CheckActions performed on the object","true","false","","https://onerecord.iata.org/ns/cargo#Waybill","https://onerecord.iata.org/ns/cargo#checks","https://onerecord.iata.org/ns/cargo#Check"</v>
      </c>
      <c r="AG2319" t="str">
        <f t="shared" si="1136"/>
        <v>"Core.Waybill"</v>
      </c>
      <c r="AH2319" t="str">
        <f t="shared" si="1137"/>
        <v>"checks"</v>
      </c>
      <c r="AI2319" t="str">
        <f t="shared" si="1138"/>
        <v>"Action.Check"</v>
      </c>
      <c r="AJ2319" t="str">
        <f t="shared" si="1139"/>
        <v>"checkedObject"</v>
      </c>
      <c r="AK2319" t="str">
        <f t="shared" si="1140"/>
        <v>"hasMany"</v>
      </c>
      <c r="AL2319" t="str">
        <f t="shared" si="1141"/>
        <v>"Core.Waybill","checks","Action.Check","checkedObject","hasMany"</v>
      </c>
      <c r="AN2319">
        <f>COUNTIF(View_conceptual!G:G,L2319)</f>
        <v>1</v>
      </c>
      <c r="AO2319">
        <f>COUNTIF(View_conceptual!H:H,L2319)+COUNTIF(View_conceptual!I:I,N2319)</f>
        <v>1</v>
      </c>
      <c r="AQ2319" t="str">
        <f t="shared" si="1142"/>
        <v>"Core","Waybill","checks","Action","Check",5,"Waybill details","References to the CheckActions performed on the object","true","false","","https://onerecord.iata.org/ns/cargo#Waybill","https://onerecord.iata.org/ns/cargo#checks","https://onerecord.iata.org/ns/cargo#Check"</v>
      </c>
      <c r="AR2319" t="str">
        <f t="shared" si="1143"/>
        <v/>
      </c>
      <c r="AT2319">
        <f>COUNTIF(View_full!G:G,L2319)</f>
        <v>1</v>
      </c>
      <c r="AU2319">
        <f>COUNTIF(View_full!H:H,L2319)+COUNTIF(View_full!I:I,N2319)</f>
        <v>1</v>
      </c>
      <c r="AV2319">
        <f>COUNTIFS(Property_Manual!$A$2:$A$1206,Raw!L2319,Property_Manual!$B$2:$B$1206,Raw!M2319,Property_Manual!$C$2:$C$1206,Raw!N2319,Property_Manual!$D$2:$D$1206,Raw!O2319,Property_Manual!$F$2:$F$1206,"x")</f>
        <v>0</v>
      </c>
      <c r="AW2319" t="str">
        <f t="shared" si="1144"/>
        <v>"Core","Waybill","checks","Action","Check",5,"Waybill details","References to the CheckActions performed on the object","true","false","","https://onerecord.iata.org/ns/cargo#Waybill","https://onerecord.iata.org/ns/cargo#checks","https://onerecord.iata.org/ns/cargo#Check"</v>
      </c>
      <c r="AX2319" t="str">
        <f t="shared" si="1145"/>
        <v/>
      </c>
      <c r="AY2319" t="str">
        <f t="shared" si="1146"/>
        <v/>
      </c>
    </row>
    <row r="2320" spans="1:51" x14ac:dyDescent="0.2">
      <c r="A2320" t="s">
        <v>1254</v>
      </c>
      <c r="B2320" t="s">
        <v>20</v>
      </c>
      <c r="C2320" t="s">
        <v>245</v>
      </c>
      <c r="D2320" t="s">
        <v>43</v>
      </c>
      <c r="E2320" t="s">
        <v>1198</v>
      </c>
      <c r="F2320" t="s">
        <v>44</v>
      </c>
      <c r="H2320" t="s">
        <v>654</v>
      </c>
      <c r="I2320" t="s">
        <v>568</v>
      </c>
      <c r="J2320" t="s">
        <v>45</v>
      </c>
      <c r="L2320" t="str">
        <f t="shared" si="1116"/>
        <v>Waybill</v>
      </c>
      <c r="M2320" t="str">
        <f t="shared" si="1117"/>
        <v>externalReferences</v>
      </c>
      <c r="N2320" t="str">
        <f t="shared" si="1118"/>
        <v>ExternalReference</v>
      </c>
      <c r="O2320" t="str">
        <f t="shared" si="1119"/>
        <v>referenceForObjects</v>
      </c>
      <c r="P2320" t="str">
        <f t="shared" si="1120"/>
        <v/>
      </c>
      <c r="Q2320" t="str">
        <f t="shared" si="1121"/>
        <v>Object</v>
      </c>
      <c r="R2320" t="str">
        <f t="shared" si="1122"/>
        <v>"Core"</v>
      </c>
      <c r="S2320" t="str">
        <f t="shared" si="1123"/>
        <v>"Waybill"</v>
      </c>
      <c r="T2320" t="str">
        <f t="shared" si="1124"/>
        <v>"externalReferences"</v>
      </c>
      <c r="U2320" t="str">
        <f t="shared" si="1125"/>
        <v>"Common"</v>
      </c>
      <c r="V2320" t="str">
        <f t="shared" si="1126"/>
        <v>"ExternalReference"</v>
      </c>
      <c r="W2320">
        <f>IF($A2320="Implicit","",COUNTIFS($C$8:C2320,C2320,$A$8:A2320,"Explicit"))</f>
        <v>6</v>
      </c>
      <c r="X2320" t="str">
        <f t="shared" si="1127"/>
        <v>"Waybill details"</v>
      </c>
      <c r="Y2320" t="str">
        <f t="shared" si="1128"/>
        <v>"References to all associated ExternalReferences"</v>
      </c>
      <c r="Z2320" t="str">
        <f t="shared" si="1129"/>
        <v>"true"</v>
      </c>
      <c r="AA2320" t="str">
        <f t="shared" si="1130"/>
        <v>"false"</v>
      </c>
      <c r="AB2320" t="str">
        <f t="shared" si="1131"/>
        <v>""</v>
      </c>
      <c r="AC2320" t="str">
        <f t="shared" si="1132"/>
        <v>"https://onerecord.iata.org/ns/cargo#Waybill"</v>
      </c>
      <c r="AD2320" t="str">
        <f t="shared" si="1133"/>
        <v>"https://onerecord.iata.org/ns/cargo#externalReferences"</v>
      </c>
      <c r="AE2320" t="str">
        <f t="shared" si="1134"/>
        <v>"https://onerecord.iata.org/ns/cargo#ExternalReference"</v>
      </c>
      <c r="AF2320" t="str">
        <f t="shared" si="1135"/>
        <v>"Core","Waybill","externalReferences","Common","ExternalReference",6,"Waybill details","References to all associated ExternalReferences","true","false","","https://onerecord.iata.org/ns/cargo#Waybill","https://onerecord.iata.org/ns/cargo#externalReferences","https://onerecord.iata.org/ns/cargo#ExternalReference"</v>
      </c>
      <c r="AG2320" t="str">
        <f t="shared" si="1136"/>
        <v>"Core.Waybill"</v>
      </c>
      <c r="AH2320" t="str">
        <f t="shared" si="1137"/>
        <v>"externalReferences"</v>
      </c>
      <c r="AI2320" t="str">
        <f t="shared" si="1138"/>
        <v>"Common.ExternalReference"</v>
      </c>
      <c r="AJ2320" t="str">
        <f t="shared" si="1139"/>
        <v>"referenceForObjects"</v>
      </c>
      <c r="AK2320" t="str">
        <f t="shared" si="1140"/>
        <v>"hasMany"</v>
      </c>
      <c r="AL2320" t="str">
        <f t="shared" si="1141"/>
        <v>"Core.Waybill","externalReferences","Common.ExternalReference","referenceForObjects","hasMany"</v>
      </c>
      <c r="AN2320">
        <f>COUNTIF(View_conceptual!G:G,L2320)</f>
        <v>1</v>
      </c>
      <c r="AO2320">
        <f>COUNTIF(View_conceptual!H:H,L2320)+COUNTIF(View_conceptual!I:I,N2320)</f>
        <v>1</v>
      </c>
      <c r="AQ2320" t="str">
        <f t="shared" si="1142"/>
        <v>"Core","Waybill","externalReferences","Common","ExternalReference",6,"Waybill details","References to all associated ExternalReferences","true","false","","https://onerecord.iata.org/ns/cargo#Waybill","https://onerecord.iata.org/ns/cargo#externalReferences","https://onerecord.iata.org/ns/cargo#ExternalReference"</v>
      </c>
      <c r="AR2320" t="str">
        <f t="shared" si="1143"/>
        <v/>
      </c>
      <c r="AT2320">
        <f>COUNTIF(View_full!G:G,L2320)</f>
        <v>1</v>
      </c>
      <c r="AU2320">
        <f>COUNTIF(View_full!H:H,L2320)+COUNTIF(View_full!I:I,N2320)</f>
        <v>1</v>
      </c>
      <c r="AV2320">
        <f>COUNTIFS(Property_Manual!$A$2:$A$1206,Raw!L2320,Property_Manual!$B$2:$B$1206,Raw!M2320,Property_Manual!$C$2:$C$1206,Raw!N2320,Property_Manual!$D$2:$D$1206,Raw!O2320,Property_Manual!$F$2:$F$1206,"x")</f>
        <v>0</v>
      </c>
      <c r="AW2320" t="str">
        <f t="shared" si="1144"/>
        <v>"Core","Waybill","externalReferences","Common","ExternalReference",6,"Waybill details","References to all associated ExternalReferences","true","false","","https://onerecord.iata.org/ns/cargo#Waybill","https://onerecord.iata.org/ns/cargo#externalReferences","https://onerecord.iata.org/ns/cargo#ExternalReference"</v>
      </c>
      <c r="AX2320" t="str">
        <f t="shared" si="1145"/>
        <v/>
      </c>
      <c r="AY2320" t="str">
        <f t="shared" si="1146"/>
        <v/>
      </c>
    </row>
    <row r="2321" spans="1:51" x14ac:dyDescent="0.2">
      <c r="A2321" t="s">
        <v>1254</v>
      </c>
      <c r="B2321" t="s">
        <v>20</v>
      </c>
      <c r="C2321" t="s">
        <v>245</v>
      </c>
      <c r="D2321" t="s">
        <v>569</v>
      </c>
      <c r="E2321" t="s">
        <v>1198</v>
      </c>
      <c r="F2321" t="s">
        <v>89</v>
      </c>
      <c r="G2321">
        <v>1</v>
      </c>
      <c r="I2321" t="s">
        <v>568</v>
      </c>
      <c r="J2321" t="s">
        <v>570</v>
      </c>
      <c r="L2321" t="str">
        <f t="shared" si="1116"/>
        <v>Waybill</v>
      </c>
      <c r="M2321" t="str">
        <f t="shared" si="1117"/>
        <v>arrivalLocation</v>
      </c>
      <c r="N2321" t="str">
        <f t="shared" si="1118"/>
        <v>Location</v>
      </c>
      <c r="O2321" t="str">
        <f t="shared" si="1119"/>
        <v/>
      </c>
      <c r="P2321" t="str">
        <f t="shared" si="1120"/>
        <v/>
      </c>
      <c r="Q2321" t="str">
        <f t="shared" si="1121"/>
        <v>Object</v>
      </c>
      <c r="R2321" t="str">
        <f t="shared" si="1122"/>
        <v>"Core"</v>
      </c>
      <c r="S2321" t="str">
        <f t="shared" si="1123"/>
        <v>"Waybill"</v>
      </c>
      <c r="T2321" t="str">
        <f t="shared" si="1124"/>
        <v>"arrivalLocation"</v>
      </c>
      <c r="U2321" t="str">
        <f t="shared" si="1125"/>
        <v>"Common"</v>
      </c>
      <c r="V2321" t="str">
        <f t="shared" si="1126"/>
        <v>"Location"</v>
      </c>
      <c r="W2321">
        <f>IF($A2321="Implicit","",COUNTIFS($C$8:C2321,C2321,$A$8:A2321,"Explicit"))</f>
        <v>7</v>
      </c>
      <c r="X2321" t="str">
        <f t="shared" si="1127"/>
        <v>"Waybill details"</v>
      </c>
      <c r="Y2321" t="str">
        <f t="shared" si="1128"/>
        <v>"Reference to the arrival Location"</v>
      </c>
      <c r="Z2321" t="str">
        <f t="shared" si="1129"/>
        <v>"false"</v>
      </c>
      <c r="AA2321" t="str">
        <f t="shared" si="1130"/>
        <v>"false"</v>
      </c>
      <c r="AB2321" t="str">
        <f t="shared" si="1131"/>
        <v>""</v>
      </c>
      <c r="AC2321" t="str">
        <f t="shared" si="1132"/>
        <v>"https://onerecord.iata.org/ns/cargo#Waybill"</v>
      </c>
      <c r="AD2321" t="str">
        <f t="shared" si="1133"/>
        <v>"https://onerecord.iata.org/ns/cargo#arrivalLocation"</v>
      </c>
      <c r="AE2321" t="str">
        <f t="shared" si="1134"/>
        <v>"https://onerecord.iata.org/ns/cargo#Location"</v>
      </c>
      <c r="AF2321" t="str">
        <f t="shared" si="1135"/>
        <v>"Core","Waybill","arrivalLocation","Common","Location",7,"Waybill details","Reference to the arrival Location","false","false","","https://onerecord.iata.org/ns/cargo#Waybill","https://onerecord.iata.org/ns/cargo#arrivalLocation","https://onerecord.iata.org/ns/cargo#Location"</v>
      </c>
      <c r="AG2321" t="str">
        <f t="shared" si="1136"/>
        <v>"Core.Waybill"</v>
      </c>
      <c r="AH2321" t="str">
        <f t="shared" si="1137"/>
        <v>"arrivalLocation"</v>
      </c>
      <c r="AI2321" t="str">
        <f t="shared" si="1138"/>
        <v>"Common.Location"</v>
      </c>
      <c r="AJ2321" t="str">
        <f t="shared" si="1139"/>
        <v>""</v>
      </c>
      <c r="AK2321" t="str">
        <f t="shared" si="1140"/>
        <v>"hasOne"</v>
      </c>
      <c r="AL2321" t="str">
        <f t="shared" si="1141"/>
        <v>"Core.Waybill","arrivalLocation","Common.Location","","hasOne"</v>
      </c>
      <c r="AN2321">
        <f>COUNTIF(View_conceptual!G:G,L2321)</f>
        <v>1</v>
      </c>
      <c r="AO2321">
        <f>COUNTIF(View_conceptual!H:H,L2321)+COUNTIF(View_conceptual!I:I,N2321)</f>
        <v>1</v>
      </c>
      <c r="AQ2321" t="str">
        <f t="shared" si="1142"/>
        <v>"Core","Waybill","arrivalLocation","Common","Location",7,"Waybill details","Reference to the arrival Location","false","false","","https://onerecord.iata.org/ns/cargo#Waybill","https://onerecord.iata.org/ns/cargo#arrivalLocation","https://onerecord.iata.org/ns/cargo#Location"</v>
      </c>
      <c r="AR2321" t="str">
        <f t="shared" si="1143"/>
        <v/>
      </c>
      <c r="AT2321">
        <f>COUNTIF(View_full!G:G,L2321)</f>
        <v>1</v>
      </c>
      <c r="AU2321">
        <f>COUNTIF(View_full!H:H,L2321)+COUNTIF(View_full!I:I,N2321)</f>
        <v>1</v>
      </c>
      <c r="AV2321">
        <f>COUNTIFS(Property_Manual!$A$2:$A$1206,Raw!L2321,Property_Manual!$B$2:$B$1206,Raw!M2321,Property_Manual!$C$2:$C$1206,Raw!N2321,Property_Manual!$D$2:$D$1206,Raw!O2321,Property_Manual!$F$2:$F$1206,"x")</f>
        <v>0</v>
      </c>
      <c r="AW2321" t="str">
        <f t="shared" si="1144"/>
        <v>"Core","Waybill","arrivalLocation","Common","Location",7,"Waybill details","Reference to the arrival Location","false","false","","https://onerecord.iata.org/ns/cargo#Waybill","https://onerecord.iata.org/ns/cargo#arrivalLocation","https://onerecord.iata.org/ns/cargo#Location"</v>
      </c>
      <c r="AX2321" t="str">
        <f t="shared" si="1145"/>
        <v/>
      </c>
      <c r="AY2321" t="str">
        <f t="shared" si="1146"/>
        <v/>
      </c>
    </row>
    <row r="2322" spans="1:51" x14ac:dyDescent="0.2">
      <c r="A2322" t="s">
        <v>1254</v>
      </c>
      <c r="B2322" t="s">
        <v>20</v>
      </c>
      <c r="C2322" t="s">
        <v>245</v>
      </c>
      <c r="D2322" t="s">
        <v>573</v>
      </c>
      <c r="E2322" t="s">
        <v>1197</v>
      </c>
      <c r="F2322" t="s">
        <v>2228</v>
      </c>
      <c r="G2322">
        <v>1</v>
      </c>
      <c r="I2322" t="s">
        <v>568</v>
      </c>
      <c r="J2322" t="s">
        <v>574</v>
      </c>
      <c r="L2322" t="str">
        <f t="shared" si="1116"/>
        <v>Waybill</v>
      </c>
      <c r="M2322" t="str">
        <f t="shared" si="1117"/>
        <v>carrierChargeCode</v>
      </c>
      <c r="N2322" t="str">
        <f t="shared" si="1118"/>
        <v>ChargeCode</v>
      </c>
      <c r="O2322" t="str">
        <f t="shared" si="1119"/>
        <v/>
      </c>
      <c r="P2322" t="str">
        <f t="shared" si="1120"/>
        <v/>
      </c>
      <c r="Q2322" t="str">
        <f t="shared" si="1121"/>
        <v>Object</v>
      </c>
      <c r="R2322" t="str">
        <f t="shared" si="1122"/>
        <v>"Core"</v>
      </c>
      <c r="S2322" t="str">
        <f t="shared" si="1123"/>
        <v>"Waybill"</v>
      </c>
      <c r="T2322" t="str">
        <f t="shared" si="1124"/>
        <v>"carrierChargeCode"</v>
      </c>
      <c r="U2322" t="str">
        <f t="shared" si="1125"/>
        <v>"CodeList"</v>
      </c>
      <c r="V2322" t="str">
        <f t="shared" si="1126"/>
        <v>"ChargeCode"</v>
      </c>
      <c r="W2322">
        <f>IF($A2322="Implicit","",COUNTIFS($C$8:C2322,C2322,$A$8:A2322,"Explicit"))</f>
        <v>8</v>
      </c>
      <c r="X2322" t="str">
        <f t="shared" si="1127"/>
        <v>"Waybill details"</v>
      </c>
      <c r="Y2322" t="str">
        <f t="shared" si="1128"/>
        <v>"One letter charge code as per bullet point 12 - data element 13 from AWB"</v>
      </c>
      <c r="Z2322" t="str">
        <f t="shared" si="1129"/>
        <v>"false"</v>
      </c>
      <c r="AA2322" t="str">
        <f t="shared" si="1130"/>
        <v>"true"</v>
      </c>
      <c r="AB2322" t="str">
        <f t="shared" si="1131"/>
        <v>""</v>
      </c>
      <c r="AC2322" t="str">
        <f t="shared" si="1132"/>
        <v>"https://onerecord.iata.org/ns/cargo#Waybill"</v>
      </c>
      <c r="AD2322" t="str">
        <f t="shared" si="1133"/>
        <v>"https://onerecord.iata.org/ns/cargo#carrierChargeCode"</v>
      </c>
      <c r="AE2322" t="str">
        <f t="shared" si="1134"/>
        <v>"https://onerecord.iata.org/ns/code-lists/ChargeCode"</v>
      </c>
      <c r="AF2322" t="str">
        <f t="shared" si="1135"/>
        <v>"Core","Waybill","carrierChargeCode","CodeList","ChargeCode",8,"Waybill details","One letter charge code as per bullet point 12 - data element 13 from AWB","false","true","","https://onerecord.iata.org/ns/cargo#Waybill","https://onerecord.iata.org/ns/cargo#carrierChargeCode","https://onerecord.iata.org/ns/code-lists/ChargeCode"</v>
      </c>
      <c r="AG2322" t="str">
        <f t="shared" si="1136"/>
        <v>"Core.Waybill"</v>
      </c>
      <c r="AH2322" t="str">
        <f t="shared" si="1137"/>
        <v>"carrierChargeCode"</v>
      </c>
      <c r="AI2322" t="str">
        <f t="shared" si="1138"/>
        <v>"CodeList.ChargeCode"</v>
      </c>
      <c r="AJ2322" t="str">
        <f t="shared" si="1139"/>
        <v>""</v>
      </c>
      <c r="AK2322" t="str">
        <f t="shared" si="1140"/>
        <v>"hasOne"</v>
      </c>
      <c r="AL2322" t="str">
        <f t="shared" si="1141"/>
        <v>"Core.Waybill","carrierChargeCode","CodeList.ChargeCode","","hasOne"</v>
      </c>
      <c r="AN2322">
        <f>COUNTIF(View_conceptual!G:G,L2322)</f>
        <v>1</v>
      </c>
      <c r="AO2322">
        <f>COUNTIF(View_conceptual!H:H,L2322)+COUNTIF(View_conceptual!I:I,N2322)</f>
        <v>1</v>
      </c>
      <c r="AQ2322" t="str">
        <f t="shared" si="1142"/>
        <v>"Core","Waybill","carrierChargeCode","CodeList","ChargeCode",8,"Waybill details","One letter charge code as per bullet point 12 - data element 13 from AWB","false","true","","https://onerecord.iata.org/ns/cargo#Waybill","https://onerecord.iata.org/ns/cargo#carrierChargeCode","https://onerecord.iata.org/ns/code-lists/ChargeCode"</v>
      </c>
      <c r="AR2322" t="str">
        <f t="shared" si="1143"/>
        <v/>
      </c>
      <c r="AT2322">
        <f>COUNTIF(View_full!G:G,L2322)</f>
        <v>1</v>
      </c>
      <c r="AU2322">
        <f>COUNTIF(View_full!H:H,L2322)+COUNTIF(View_full!I:I,N2322)</f>
        <v>1</v>
      </c>
      <c r="AV2322">
        <f>COUNTIFS(Property_Manual!$A$2:$A$1206,Raw!L2322,Property_Manual!$B$2:$B$1206,Raw!M2322,Property_Manual!$C$2:$C$1206,Raw!N2322,Property_Manual!$D$2:$D$1206,Raw!O2322,Property_Manual!$F$2:$F$1206,"x")</f>
        <v>0</v>
      </c>
      <c r="AW2322" t="str">
        <f t="shared" si="1144"/>
        <v>"Core","Waybill","carrierChargeCode","CodeList","ChargeCode",8,"Waybill details","One letter charge code as per bullet point 12 - data element 13 from AWB","false","true","","https://onerecord.iata.org/ns/cargo#Waybill","https://onerecord.iata.org/ns/cargo#carrierChargeCode","https://onerecord.iata.org/ns/code-lists/ChargeCode"</v>
      </c>
      <c r="AX2322" t="str">
        <f t="shared" si="1145"/>
        <v/>
      </c>
      <c r="AY2322" t="str">
        <f t="shared" si="1146"/>
        <v/>
      </c>
    </row>
    <row r="2323" spans="1:51" x14ac:dyDescent="0.2">
      <c r="A2323" t="s">
        <v>1254</v>
      </c>
      <c r="B2323" t="s">
        <v>20</v>
      </c>
      <c r="C2323" t="s">
        <v>245</v>
      </c>
      <c r="D2323" t="s">
        <v>575</v>
      </c>
      <c r="E2323" t="s">
        <v>1198</v>
      </c>
      <c r="F2323" t="s">
        <v>89</v>
      </c>
      <c r="G2323">
        <v>1</v>
      </c>
      <c r="I2323" t="s">
        <v>568</v>
      </c>
      <c r="J2323" t="s">
        <v>576</v>
      </c>
      <c r="L2323" t="str">
        <f t="shared" si="1116"/>
        <v>Waybill</v>
      </c>
      <c r="M2323" t="str">
        <f t="shared" si="1117"/>
        <v>carrierDeclarationPlace</v>
      </c>
      <c r="N2323" t="str">
        <f t="shared" si="1118"/>
        <v>Location</v>
      </c>
      <c r="O2323" t="str">
        <f t="shared" si="1119"/>
        <v/>
      </c>
      <c r="P2323" t="str">
        <f t="shared" si="1120"/>
        <v/>
      </c>
      <c r="Q2323" t="str">
        <f t="shared" si="1121"/>
        <v>Object</v>
      </c>
      <c r="R2323" t="str">
        <f t="shared" si="1122"/>
        <v>"Core"</v>
      </c>
      <c r="S2323" t="str">
        <f t="shared" si="1123"/>
        <v>"Waybill"</v>
      </c>
      <c r="T2323" t="str">
        <f t="shared" si="1124"/>
        <v>"carrierDeclarationPlace"</v>
      </c>
      <c r="U2323" t="str">
        <f t="shared" si="1125"/>
        <v>"Common"</v>
      </c>
      <c r="V2323" t="str">
        <f t="shared" si="1126"/>
        <v>"Location"</v>
      </c>
      <c r="W2323">
        <f>IF($A2323="Implicit","",COUNTIFS($C$8:C2323,C2323,$A$8:A2323,"Explicit"))</f>
        <v>9</v>
      </c>
      <c r="X2323" t="str">
        <f t="shared" si="1127"/>
        <v>"Waybill details"</v>
      </c>
      <c r="Y2323" t="str">
        <f t="shared" si="1128"/>
        <v>"Location of individual or company involved in the movement of a consignment or Coded representation of a specific airport/city code"</v>
      </c>
      <c r="Z2323" t="str">
        <f t="shared" si="1129"/>
        <v>"false"</v>
      </c>
      <c r="AA2323" t="str">
        <f t="shared" si="1130"/>
        <v>"false"</v>
      </c>
      <c r="AB2323" t="str">
        <f t="shared" si="1131"/>
        <v>""</v>
      </c>
      <c r="AC2323" t="str">
        <f t="shared" si="1132"/>
        <v>"https://onerecord.iata.org/ns/cargo#Waybill"</v>
      </c>
      <c r="AD2323" t="str">
        <f t="shared" si="1133"/>
        <v>"https://onerecord.iata.org/ns/cargo#carrierDeclarationPlace"</v>
      </c>
      <c r="AE2323" t="str">
        <f t="shared" si="1134"/>
        <v>"https://onerecord.iata.org/ns/cargo#Location"</v>
      </c>
      <c r="AF2323" t="str">
        <f t="shared" si="1135"/>
        <v>"Core","Waybill","carrierDeclarationPlace","Common","Location",9,"Waybill details","Location of individual or company involved in the movement of a consignment or Coded representation of a specific airport/city code","false","false","","https://onerecord.iata.org/ns/cargo#Waybill","https://onerecord.iata.org/ns/cargo#carrierDeclarationPlace","https://onerecord.iata.org/ns/cargo#Location"</v>
      </c>
      <c r="AG2323" t="str">
        <f t="shared" si="1136"/>
        <v>"Core.Waybill"</v>
      </c>
      <c r="AH2323" t="str">
        <f t="shared" si="1137"/>
        <v>"carrierDeclarationPlace"</v>
      </c>
      <c r="AI2323" t="str">
        <f t="shared" si="1138"/>
        <v>"Common.Location"</v>
      </c>
      <c r="AJ2323" t="str">
        <f t="shared" si="1139"/>
        <v>""</v>
      </c>
      <c r="AK2323" t="str">
        <f t="shared" si="1140"/>
        <v>"hasOne"</v>
      </c>
      <c r="AL2323" t="str">
        <f t="shared" si="1141"/>
        <v>"Core.Waybill","carrierDeclarationPlace","Common.Location","","hasOne"</v>
      </c>
      <c r="AN2323">
        <f>COUNTIF(View_conceptual!G:G,L2323)</f>
        <v>1</v>
      </c>
      <c r="AO2323">
        <f>COUNTIF(View_conceptual!H:H,L2323)+COUNTIF(View_conceptual!I:I,N2323)</f>
        <v>1</v>
      </c>
      <c r="AQ2323" t="str">
        <f t="shared" si="1142"/>
        <v>"Core","Waybill","carrierDeclarationPlace","Common","Location",9,"Waybill details","Location of individual or company involved in the movement of a consignment or Coded representation of a specific airport/city code","false","false","","https://onerecord.iata.org/ns/cargo#Waybill","https://onerecord.iata.org/ns/cargo#carrierDeclarationPlace","https://onerecord.iata.org/ns/cargo#Location"</v>
      </c>
      <c r="AR2323" t="str">
        <f t="shared" si="1143"/>
        <v/>
      </c>
      <c r="AT2323">
        <f>COUNTIF(View_full!G:G,L2323)</f>
        <v>1</v>
      </c>
      <c r="AU2323">
        <f>COUNTIF(View_full!H:H,L2323)+COUNTIF(View_full!I:I,N2323)</f>
        <v>1</v>
      </c>
      <c r="AV2323">
        <f>COUNTIFS(Property_Manual!$A$2:$A$1206,Raw!L2323,Property_Manual!$B$2:$B$1206,Raw!M2323,Property_Manual!$C$2:$C$1206,Raw!N2323,Property_Manual!$D$2:$D$1206,Raw!O2323,Property_Manual!$F$2:$F$1206,"x")</f>
        <v>0</v>
      </c>
      <c r="AW2323" t="str">
        <f t="shared" si="1144"/>
        <v>"Core","Waybill","carrierDeclarationPlace","Common","Location",9,"Waybill details","Location of individual or company involved in the movement of a consignment or Coded representation of a specific airport/city code","false","false","","https://onerecord.iata.org/ns/cargo#Waybill","https://onerecord.iata.org/ns/cargo#carrierDeclarationPlace","https://onerecord.iata.org/ns/cargo#Location"</v>
      </c>
      <c r="AX2323" t="str">
        <f t="shared" si="1145"/>
        <v/>
      </c>
      <c r="AY2323" t="str">
        <f t="shared" si="1146"/>
        <v/>
      </c>
    </row>
    <row r="2324" spans="1:51" x14ac:dyDescent="0.2">
      <c r="A2324" t="s">
        <v>1254</v>
      </c>
      <c r="B2324" t="s">
        <v>20</v>
      </c>
      <c r="C2324" t="s">
        <v>245</v>
      </c>
      <c r="D2324" t="s">
        <v>577</v>
      </c>
      <c r="E2324" t="s">
        <v>49</v>
      </c>
      <c r="F2324" t="s">
        <v>58</v>
      </c>
      <c r="G2324">
        <v>1</v>
      </c>
      <c r="I2324" t="s">
        <v>568</v>
      </c>
      <c r="J2324" t="s">
        <v>578</v>
      </c>
      <c r="L2324" t="str">
        <f t="shared" si="1116"/>
        <v>Waybill</v>
      </c>
      <c r="M2324" t="str">
        <f t="shared" si="1117"/>
        <v>customsOriginCode</v>
      </c>
      <c r="N2324" t="str">
        <f t="shared" si="1118"/>
        <v>CodeListElement</v>
      </c>
      <c r="O2324" t="str">
        <f t="shared" si="1119"/>
        <v/>
      </c>
      <c r="P2324" t="str">
        <f t="shared" si="1120"/>
        <v/>
      </c>
      <c r="Q2324" t="str">
        <f t="shared" si="1121"/>
        <v>Object</v>
      </c>
      <c r="R2324" t="str">
        <f t="shared" si="1122"/>
        <v>"Core"</v>
      </c>
      <c r="S2324" t="str">
        <f t="shared" si="1123"/>
        <v>"Waybill"</v>
      </c>
      <c r="T2324" t="str">
        <f t="shared" si="1124"/>
        <v>"customsOriginCode"</v>
      </c>
      <c r="U2324" t="str">
        <f t="shared" si="1125"/>
        <v>"Embedded"</v>
      </c>
      <c r="V2324" t="str">
        <f t="shared" si="1126"/>
        <v>"CodeListElement"</v>
      </c>
      <c r="W2324">
        <f>IF($A2324="Implicit","",COUNTIFS($C$8:C2324,C2324,$A$8:A2324,"Explicit"))</f>
        <v>10</v>
      </c>
      <c r="X2324" t="str">
        <f t="shared" si="1127"/>
        <v>"Waybill details"</v>
      </c>
      <c r="Y2324" t="str">
        <f t="shared" si="1128"/>
        <v>"Code indicating the origin of goods for Customs purposes (e.g. For goods in free circulation in the EU) List to be provided by local authorities"</v>
      </c>
      <c r="Z2324" t="str">
        <f t="shared" si="1129"/>
        <v>"false"</v>
      </c>
      <c r="AA2324" t="str">
        <f t="shared" si="1130"/>
        <v>"false"</v>
      </c>
      <c r="AB2324" t="str">
        <f t="shared" si="1131"/>
        <v>""</v>
      </c>
      <c r="AC2324" t="str">
        <f t="shared" si="1132"/>
        <v>"https://onerecord.iata.org/ns/cargo#Waybill"</v>
      </c>
      <c r="AD2324" t="str">
        <f t="shared" si="1133"/>
        <v>"https://onerecord.iata.org/ns/cargo#customsOriginCode"</v>
      </c>
      <c r="AE2324" t="str">
        <f t="shared" si="1134"/>
        <v>"https://onerecord.iata.org/ns/cargo#CodeListElement"</v>
      </c>
      <c r="AF2324" t="str">
        <f t="shared" si="1135"/>
        <v>"Core","Waybill","customsOriginCode","Embedded","CodeListElement",10,"Waybill details","Code indicating the origin of goods for Customs purposes (e.g. For goods in free circulation in the EU) List to be provided by local authorities","false","false","","https://onerecord.iata.org/ns/cargo#Waybill","https://onerecord.iata.org/ns/cargo#customsOriginCode","https://onerecord.iata.org/ns/cargo#CodeListElement"</v>
      </c>
      <c r="AG2324" t="str">
        <f t="shared" si="1136"/>
        <v>"Core.Waybill"</v>
      </c>
      <c r="AH2324" t="str">
        <f t="shared" si="1137"/>
        <v>"customsOriginCode"</v>
      </c>
      <c r="AI2324" t="str">
        <f t="shared" si="1138"/>
        <v>"Embedded.CodeListElement"</v>
      </c>
      <c r="AJ2324" t="str">
        <f t="shared" si="1139"/>
        <v>""</v>
      </c>
      <c r="AK2324" t="str">
        <f t="shared" si="1140"/>
        <v>"hasOne"</v>
      </c>
      <c r="AL2324" t="str">
        <f t="shared" si="1141"/>
        <v>"Core.Waybill","customsOriginCode","Embedded.CodeListElement","","hasOne"</v>
      </c>
      <c r="AN2324">
        <f>COUNTIF(View_conceptual!G:G,L2324)</f>
        <v>1</v>
      </c>
      <c r="AO2324">
        <f>COUNTIF(View_conceptual!H:H,L2324)+COUNTIF(View_conceptual!I:I,N2324)</f>
        <v>1</v>
      </c>
      <c r="AQ2324" t="str">
        <f t="shared" si="1142"/>
        <v>"Core","Waybill","customsOriginCode","Embedded","CodeListElement",10,"Waybill details","Code indicating the origin of goods for Customs purposes (e.g. For goods in free circulation in the EU) List to be provided by local authorities","false","false","","https://onerecord.iata.org/ns/cargo#Waybill","https://onerecord.iata.org/ns/cargo#customsOriginCode","https://onerecord.iata.org/ns/cargo#CodeListElement"</v>
      </c>
      <c r="AR2324" t="str">
        <f t="shared" si="1143"/>
        <v/>
      </c>
      <c r="AT2324">
        <f>COUNTIF(View_full!G:G,L2324)</f>
        <v>1</v>
      </c>
      <c r="AU2324">
        <f>COUNTIF(View_full!H:H,L2324)+COUNTIF(View_full!I:I,N2324)</f>
        <v>1</v>
      </c>
      <c r="AV2324">
        <f>COUNTIFS(Property_Manual!$A$2:$A$1206,Raw!L2324,Property_Manual!$B$2:$B$1206,Raw!M2324,Property_Manual!$C$2:$C$1206,Raw!N2324,Property_Manual!$D$2:$D$1206,Raw!O2324,Property_Manual!$F$2:$F$1206,"x")</f>
        <v>0</v>
      </c>
      <c r="AW2324" t="str">
        <f t="shared" si="1144"/>
        <v>"Core","Waybill","customsOriginCode","Embedded","CodeListElement",10,"Waybill details","Code indicating the origin of goods for Customs purposes (e.g. For goods in free circulation in the EU) List to be provided by local authorities","false","false","","https://onerecord.iata.org/ns/cargo#Waybill","https://onerecord.iata.org/ns/cargo#customsOriginCode","https://onerecord.iata.org/ns/cargo#CodeListElement"</v>
      </c>
      <c r="AX2324" t="str">
        <f t="shared" si="1145"/>
        <v/>
      </c>
      <c r="AY2324" t="str">
        <f t="shared" si="1146"/>
        <v/>
      </c>
    </row>
    <row r="2325" spans="1:51" x14ac:dyDescent="0.2">
      <c r="A2325" t="s">
        <v>1254</v>
      </c>
      <c r="B2325" t="s">
        <v>20</v>
      </c>
      <c r="C2325" t="s">
        <v>245</v>
      </c>
      <c r="D2325" t="s">
        <v>579</v>
      </c>
      <c r="E2325" t="s">
        <v>49</v>
      </c>
      <c r="F2325" t="s">
        <v>248</v>
      </c>
      <c r="G2325">
        <v>1</v>
      </c>
      <c r="I2325" t="s">
        <v>568</v>
      </c>
      <c r="J2325" t="s">
        <v>580</v>
      </c>
      <c r="L2325" t="str">
        <f t="shared" si="1116"/>
        <v>Waybill</v>
      </c>
      <c r="M2325" t="str">
        <f t="shared" si="1117"/>
        <v>declaredValueForCarriage</v>
      </c>
      <c r="N2325" t="str">
        <f t="shared" si="1118"/>
        <v>CurrencyValue</v>
      </c>
      <c r="O2325" t="str">
        <f t="shared" si="1119"/>
        <v/>
      </c>
      <c r="P2325" t="str">
        <f t="shared" si="1120"/>
        <v/>
      </c>
      <c r="Q2325" t="str">
        <f t="shared" si="1121"/>
        <v>Object</v>
      </c>
      <c r="R2325" t="str">
        <f t="shared" si="1122"/>
        <v>"Core"</v>
      </c>
      <c r="S2325" t="str">
        <f t="shared" si="1123"/>
        <v>"Waybill"</v>
      </c>
      <c r="T2325" t="str">
        <f t="shared" si="1124"/>
        <v>"declaredValueForCarriage"</v>
      </c>
      <c r="U2325" t="str">
        <f t="shared" si="1125"/>
        <v>"Embedded"</v>
      </c>
      <c r="V2325" t="str">
        <f t="shared" si="1126"/>
        <v>"CurrencyValue"</v>
      </c>
      <c r="W2325">
        <f>IF($A2325="Implicit","",COUNTIFS($C$8:C2325,C2325,$A$8:A2325,"Explicit"))</f>
        <v>11</v>
      </c>
      <c r="X2325" t="str">
        <f t="shared" si="1127"/>
        <v>"Waybill details"</v>
      </c>
      <c r="Y2325" t="str">
        <f t="shared" si="1128"/>
        <v>"The value of a shipment declared for carriage purposes"</v>
      </c>
      <c r="Z2325" t="str">
        <f t="shared" si="1129"/>
        <v>"false"</v>
      </c>
      <c r="AA2325" t="str">
        <f t="shared" si="1130"/>
        <v>"false"</v>
      </c>
      <c r="AB2325" t="str">
        <f t="shared" si="1131"/>
        <v>""</v>
      </c>
      <c r="AC2325" t="str">
        <f t="shared" si="1132"/>
        <v>"https://onerecord.iata.org/ns/cargo#Waybill"</v>
      </c>
      <c r="AD2325" t="str">
        <f t="shared" si="1133"/>
        <v>"https://onerecord.iata.org/ns/cargo#declaredValueForCarriage"</v>
      </c>
      <c r="AE2325" t="str">
        <f t="shared" si="1134"/>
        <v>"https://onerecord.iata.org/ns/cargo#CurrencyValue"</v>
      </c>
      <c r="AF2325" t="str">
        <f t="shared" si="1135"/>
        <v>"Core","Waybill","declaredValueForCarriage","Embedded","CurrencyValue",11,"Waybill details","The value of a shipment declared for carriage purposes","false","false","","https://onerecord.iata.org/ns/cargo#Waybill","https://onerecord.iata.org/ns/cargo#declaredValueForCarriage","https://onerecord.iata.org/ns/cargo#CurrencyValue"</v>
      </c>
      <c r="AG2325" t="str">
        <f t="shared" si="1136"/>
        <v>"Core.Waybill"</v>
      </c>
      <c r="AH2325" t="str">
        <f t="shared" si="1137"/>
        <v>"declaredValueForCarriage"</v>
      </c>
      <c r="AI2325" t="str">
        <f t="shared" si="1138"/>
        <v>"Embedded.CurrencyValue"</v>
      </c>
      <c r="AJ2325" t="str">
        <f t="shared" si="1139"/>
        <v>""</v>
      </c>
      <c r="AK2325" t="str">
        <f t="shared" si="1140"/>
        <v>"hasOne"</v>
      </c>
      <c r="AL2325" t="str">
        <f t="shared" si="1141"/>
        <v>"Core.Waybill","declaredValueForCarriage","Embedded.CurrencyValue","","hasOne"</v>
      </c>
      <c r="AN2325">
        <f>COUNTIF(View_conceptual!G:G,L2325)</f>
        <v>1</v>
      </c>
      <c r="AO2325">
        <f>COUNTIF(View_conceptual!H:H,L2325)+COUNTIF(View_conceptual!I:I,N2325)</f>
        <v>1</v>
      </c>
      <c r="AQ2325" t="str">
        <f t="shared" si="1142"/>
        <v>"Core","Waybill","declaredValueForCarriage","Embedded","CurrencyValue",11,"Waybill details","The value of a shipment declared for carriage purposes","false","false","","https://onerecord.iata.org/ns/cargo#Waybill","https://onerecord.iata.org/ns/cargo#declaredValueForCarriage","https://onerecord.iata.org/ns/cargo#CurrencyValue"</v>
      </c>
      <c r="AR2325" t="str">
        <f t="shared" si="1143"/>
        <v/>
      </c>
      <c r="AT2325">
        <f>COUNTIF(View_full!G:G,L2325)</f>
        <v>1</v>
      </c>
      <c r="AU2325">
        <f>COUNTIF(View_full!H:H,L2325)+COUNTIF(View_full!I:I,N2325)</f>
        <v>1</v>
      </c>
      <c r="AV2325">
        <f>COUNTIFS(Property_Manual!$A$2:$A$1206,Raw!L2325,Property_Manual!$B$2:$B$1206,Raw!M2325,Property_Manual!$C$2:$C$1206,Raw!N2325,Property_Manual!$D$2:$D$1206,Raw!O2325,Property_Manual!$F$2:$F$1206,"x")</f>
        <v>0</v>
      </c>
      <c r="AW2325" t="str">
        <f t="shared" si="1144"/>
        <v>"Core","Waybill","declaredValueForCarriage","Embedded","CurrencyValue",11,"Waybill details","The value of a shipment declared for carriage purposes","false","false","","https://onerecord.iata.org/ns/cargo#Waybill","https://onerecord.iata.org/ns/cargo#declaredValueForCarriage","https://onerecord.iata.org/ns/cargo#CurrencyValue"</v>
      </c>
      <c r="AX2325" t="str">
        <f t="shared" si="1145"/>
        <v/>
      </c>
      <c r="AY2325" t="str">
        <f t="shared" si="1146"/>
        <v/>
      </c>
    </row>
    <row r="2326" spans="1:51" x14ac:dyDescent="0.2">
      <c r="A2326" t="s">
        <v>1254</v>
      </c>
      <c r="B2326" t="s">
        <v>20</v>
      </c>
      <c r="C2326" t="s">
        <v>245</v>
      </c>
      <c r="D2326" t="s">
        <v>581</v>
      </c>
      <c r="E2326" t="s">
        <v>49</v>
      </c>
      <c r="F2326" t="s">
        <v>248</v>
      </c>
      <c r="G2326">
        <v>1</v>
      </c>
      <c r="I2326" t="s">
        <v>568</v>
      </c>
      <c r="J2326" t="s">
        <v>582</v>
      </c>
      <c r="L2326" t="str">
        <f t="shared" si="1116"/>
        <v>Waybill</v>
      </c>
      <c r="M2326" t="str">
        <f t="shared" si="1117"/>
        <v>declaredValueForCustoms</v>
      </c>
      <c r="N2326" t="str">
        <f t="shared" si="1118"/>
        <v>CurrencyValue</v>
      </c>
      <c r="O2326" t="str">
        <f t="shared" si="1119"/>
        <v/>
      </c>
      <c r="P2326" t="str">
        <f t="shared" si="1120"/>
        <v/>
      </c>
      <c r="Q2326" t="str">
        <f t="shared" si="1121"/>
        <v>Object</v>
      </c>
      <c r="R2326" t="str">
        <f t="shared" si="1122"/>
        <v>"Core"</v>
      </c>
      <c r="S2326" t="str">
        <f t="shared" si="1123"/>
        <v>"Waybill"</v>
      </c>
      <c r="T2326" t="str">
        <f t="shared" si="1124"/>
        <v>"declaredValueForCustoms"</v>
      </c>
      <c r="U2326" t="str">
        <f t="shared" si="1125"/>
        <v>"Embedded"</v>
      </c>
      <c r="V2326" t="str">
        <f t="shared" si="1126"/>
        <v>"CurrencyValue"</v>
      </c>
      <c r="W2326">
        <f>IF($A2326="Implicit","",COUNTIFS($C$8:C2326,C2326,$A$8:A2326,"Explicit"))</f>
        <v>12</v>
      </c>
      <c r="X2326" t="str">
        <f t="shared" si="1127"/>
        <v>"Waybill details"</v>
      </c>
      <c r="Y2326" t="str">
        <f t="shared" si="1128"/>
        <v>"The value of a shipment declared for customs purposes"</v>
      </c>
      <c r="Z2326" t="str">
        <f t="shared" si="1129"/>
        <v>"false"</v>
      </c>
      <c r="AA2326" t="str">
        <f t="shared" si="1130"/>
        <v>"false"</v>
      </c>
      <c r="AB2326" t="str">
        <f t="shared" si="1131"/>
        <v>""</v>
      </c>
      <c r="AC2326" t="str">
        <f t="shared" si="1132"/>
        <v>"https://onerecord.iata.org/ns/cargo#Waybill"</v>
      </c>
      <c r="AD2326" t="str">
        <f t="shared" si="1133"/>
        <v>"https://onerecord.iata.org/ns/cargo#declaredValueForCustoms"</v>
      </c>
      <c r="AE2326" t="str">
        <f t="shared" si="1134"/>
        <v>"https://onerecord.iata.org/ns/cargo#CurrencyValue"</v>
      </c>
      <c r="AF2326" t="str">
        <f t="shared" si="1135"/>
        <v>"Core","Waybill","declaredValueForCustoms","Embedded","CurrencyValue",12,"Waybill details","The value of a shipment declared for customs purposes","false","false","","https://onerecord.iata.org/ns/cargo#Waybill","https://onerecord.iata.org/ns/cargo#declaredValueForCustoms","https://onerecord.iata.org/ns/cargo#CurrencyValue"</v>
      </c>
      <c r="AG2326" t="str">
        <f t="shared" si="1136"/>
        <v>"Core.Waybill"</v>
      </c>
      <c r="AH2326" t="str">
        <f t="shared" si="1137"/>
        <v>"declaredValueForCustoms"</v>
      </c>
      <c r="AI2326" t="str">
        <f t="shared" si="1138"/>
        <v>"Embedded.CurrencyValue"</v>
      </c>
      <c r="AJ2326" t="str">
        <f t="shared" si="1139"/>
        <v>""</v>
      </c>
      <c r="AK2326" t="str">
        <f t="shared" si="1140"/>
        <v>"hasOne"</v>
      </c>
      <c r="AL2326" t="str">
        <f t="shared" si="1141"/>
        <v>"Core.Waybill","declaredValueForCustoms","Embedded.CurrencyValue","","hasOne"</v>
      </c>
      <c r="AN2326">
        <f>COUNTIF(View_conceptual!G:G,L2326)</f>
        <v>1</v>
      </c>
      <c r="AO2326">
        <f>COUNTIF(View_conceptual!H:H,L2326)+COUNTIF(View_conceptual!I:I,N2326)</f>
        <v>1</v>
      </c>
      <c r="AQ2326" t="str">
        <f t="shared" si="1142"/>
        <v>"Core","Waybill","declaredValueForCustoms","Embedded","CurrencyValue",12,"Waybill details","The value of a shipment declared for customs purposes","false","false","","https://onerecord.iata.org/ns/cargo#Waybill","https://onerecord.iata.org/ns/cargo#declaredValueForCustoms","https://onerecord.iata.org/ns/cargo#CurrencyValue"</v>
      </c>
      <c r="AR2326" t="str">
        <f t="shared" si="1143"/>
        <v/>
      </c>
      <c r="AT2326">
        <f>COUNTIF(View_full!G:G,L2326)</f>
        <v>1</v>
      </c>
      <c r="AU2326">
        <f>COUNTIF(View_full!H:H,L2326)+COUNTIF(View_full!I:I,N2326)</f>
        <v>1</v>
      </c>
      <c r="AV2326">
        <f>COUNTIFS(Property_Manual!$A$2:$A$1206,Raw!L2326,Property_Manual!$B$2:$B$1206,Raw!M2326,Property_Manual!$C$2:$C$1206,Raw!N2326,Property_Manual!$D$2:$D$1206,Raw!O2326,Property_Manual!$F$2:$F$1206,"x")</f>
        <v>0</v>
      </c>
      <c r="AW2326" t="str">
        <f t="shared" si="1144"/>
        <v>"Core","Waybill","declaredValueForCustoms","Embedded","CurrencyValue",12,"Waybill details","The value of a shipment declared for customs purposes","false","false","","https://onerecord.iata.org/ns/cargo#Waybill","https://onerecord.iata.org/ns/cargo#declaredValueForCustoms","https://onerecord.iata.org/ns/cargo#CurrencyValue"</v>
      </c>
      <c r="AX2326" t="str">
        <f t="shared" si="1145"/>
        <v/>
      </c>
      <c r="AY2326" t="str">
        <f t="shared" si="1146"/>
        <v/>
      </c>
    </row>
    <row r="2327" spans="1:51" x14ac:dyDescent="0.2">
      <c r="A2327" t="s">
        <v>1254</v>
      </c>
      <c r="B2327" t="s">
        <v>20</v>
      </c>
      <c r="C2327" t="s">
        <v>245</v>
      </c>
      <c r="D2327" t="s">
        <v>583</v>
      </c>
      <c r="E2327" t="s">
        <v>1198</v>
      </c>
      <c r="F2327" t="s">
        <v>89</v>
      </c>
      <c r="G2327">
        <v>1</v>
      </c>
      <c r="I2327" t="s">
        <v>568</v>
      </c>
      <c r="J2327" t="s">
        <v>2238</v>
      </c>
      <c r="L2327" t="str">
        <f t="shared" si="1116"/>
        <v>Waybill</v>
      </c>
      <c r="M2327" t="str">
        <f t="shared" si="1117"/>
        <v>departureLocation</v>
      </c>
      <c r="N2327" t="str">
        <f t="shared" si="1118"/>
        <v>Location</v>
      </c>
      <c r="O2327" t="str">
        <f t="shared" si="1119"/>
        <v/>
      </c>
      <c r="P2327" t="str">
        <f t="shared" si="1120"/>
        <v/>
      </c>
      <c r="Q2327" t="str">
        <f t="shared" si="1121"/>
        <v>Object</v>
      </c>
      <c r="R2327" t="str">
        <f t="shared" si="1122"/>
        <v>"Core"</v>
      </c>
      <c r="S2327" t="str">
        <f t="shared" si="1123"/>
        <v>"Waybill"</v>
      </c>
      <c r="T2327" t="str">
        <f t="shared" si="1124"/>
        <v>"departureLocation"</v>
      </c>
      <c r="U2327" t="str">
        <f t="shared" si="1125"/>
        <v>"Common"</v>
      </c>
      <c r="V2327" t="str">
        <f t="shared" si="1126"/>
        <v>"Location"</v>
      </c>
      <c r="W2327">
        <f>IF($A2327="Implicit","",COUNTIFS($C$8:C2327,C2327,$A$8:A2327,"Explicit"))</f>
        <v>13</v>
      </c>
      <c r="X2327" t="str">
        <f t="shared" si="1127"/>
        <v>"Waybill details"</v>
      </c>
      <c r="Y2327" t="str">
        <f t="shared" si="1128"/>
        <v>"Reference to the departure Location"</v>
      </c>
      <c r="Z2327" t="str">
        <f t="shared" si="1129"/>
        <v>"false"</v>
      </c>
      <c r="AA2327" t="str">
        <f t="shared" si="1130"/>
        <v>"false"</v>
      </c>
      <c r="AB2327" t="str">
        <f t="shared" si="1131"/>
        <v>""</v>
      </c>
      <c r="AC2327" t="str">
        <f t="shared" si="1132"/>
        <v>"https://onerecord.iata.org/ns/cargo#Waybill"</v>
      </c>
      <c r="AD2327" t="str">
        <f t="shared" si="1133"/>
        <v>"https://onerecord.iata.org/ns/cargo#departureLocation"</v>
      </c>
      <c r="AE2327" t="str">
        <f t="shared" si="1134"/>
        <v>"https://onerecord.iata.org/ns/cargo#Location"</v>
      </c>
      <c r="AF2327" t="str">
        <f t="shared" si="1135"/>
        <v>"Core","Waybill","departureLocation","Common","Location",13,"Waybill details","Reference to the departure Location","false","false","","https://onerecord.iata.org/ns/cargo#Waybill","https://onerecord.iata.org/ns/cargo#departureLocation","https://onerecord.iata.org/ns/cargo#Location"</v>
      </c>
      <c r="AG2327" t="str">
        <f t="shared" si="1136"/>
        <v>"Core.Waybill"</v>
      </c>
      <c r="AH2327" t="str">
        <f t="shared" si="1137"/>
        <v>"departureLocation"</v>
      </c>
      <c r="AI2327" t="str">
        <f t="shared" si="1138"/>
        <v>"Common.Location"</v>
      </c>
      <c r="AJ2327" t="str">
        <f t="shared" si="1139"/>
        <v>""</v>
      </c>
      <c r="AK2327" t="str">
        <f t="shared" si="1140"/>
        <v>"hasOne"</v>
      </c>
      <c r="AL2327" t="str">
        <f t="shared" si="1141"/>
        <v>"Core.Waybill","departureLocation","Common.Location","","hasOne"</v>
      </c>
      <c r="AN2327">
        <f>COUNTIF(View_conceptual!G:G,L2327)</f>
        <v>1</v>
      </c>
      <c r="AO2327">
        <f>COUNTIF(View_conceptual!H:H,L2327)+COUNTIF(View_conceptual!I:I,N2327)</f>
        <v>1</v>
      </c>
      <c r="AQ2327" t="str">
        <f t="shared" si="1142"/>
        <v>"Core","Waybill","departureLocation","Common","Location",13,"Waybill details","Reference to the departure Location","false","false","","https://onerecord.iata.org/ns/cargo#Waybill","https://onerecord.iata.org/ns/cargo#departureLocation","https://onerecord.iata.org/ns/cargo#Location"</v>
      </c>
      <c r="AR2327" t="str">
        <f t="shared" si="1143"/>
        <v/>
      </c>
      <c r="AT2327">
        <f>COUNTIF(View_full!G:G,L2327)</f>
        <v>1</v>
      </c>
      <c r="AU2327">
        <f>COUNTIF(View_full!H:H,L2327)+COUNTIF(View_full!I:I,N2327)</f>
        <v>1</v>
      </c>
      <c r="AV2327">
        <f>COUNTIFS(Property_Manual!$A$2:$A$1206,Raw!L2327,Property_Manual!$B$2:$B$1206,Raw!M2327,Property_Manual!$C$2:$C$1206,Raw!N2327,Property_Manual!$D$2:$D$1206,Raw!O2327,Property_Manual!$F$2:$F$1206,"x")</f>
        <v>0</v>
      </c>
      <c r="AW2327" t="str">
        <f t="shared" si="1144"/>
        <v>"Core","Waybill","departureLocation","Common","Location",13,"Waybill details","Reference to the departure Location","false","false","","https://onerecord.iata.org/ns/cargo#Waybill","https://onerecord.iata.org/ns/cargo#departureLocation","https://onerecord.iata.org/ns/cargo#Location"</v>
      </c>
      <c r="AX2327" t="str">
        <f t="shared" si="1145"/>
        <v/>
      </c>
      <c r="AY2327" t="str">
        <f t="shared" si="1146"/>
        <v/>
      </c>
    </row>
    <row r="2328" spans="1:51" x14ac:dyDescent="0.2">
      <c r="A2328" t="s">
        <v>1254</v>
      </c>
      <c r="B2328" t="s">
        <v>20</v>
      </c>
      <c r="C2328" t="s">
        <v>245</v>
      </c>
      <c r="D2328" t="s">
        <v>586</v>
      </c>
      <c r="E2328" t="s">
        <v>20</v>
      </c>
      <c r="F2328" t="s">
        <v>245</v>
      </c>
      <c r="H2328" t="s">
        <v>588</v>
      </c>
      <c r="I2328" t="s">
        <v>568</v>
      </c>
      <c r="J2328" t="s">
        <v>587</v>
      </c>
      <c r="L2328" t="str">
        <f t="shared" si="1116"/>
        <v>Waybill</v>
      </c>
      <c r="M2328" t="str">
        <f t="shared" si="1117"/>
        <v>houseWaybills</v>
      </c>
      <c r="N2328" t="str">
        <f t="shared" si="1118"/>
        <v>Waybill</v>
      </c>
      <c r="O2328" t="str">
        <f t="shared" si="1119"/>
        <v>masterWaybill</v>
      </c>
      <c r="P2328" t="str">
        <f t="shared" si="1120"/>
        <v/>
      </c>
      <c r="Q2328" t="str">
        <f t="shared" si="1121"/>
        <v>Object</v>
      </c>
      <c r="R2328" t="str">
        <f t="shared" si="1122"/>
        <v>"Core"</v>
      </c>
      <c r="S2328" t="str">
        <f t="shared" si="1123"/>
        <v>"Waybill"</v>
      </c>
      <c r="T2328" t="str">
        <f t="shared" si="1124"/>
        <v>"houseWaybills"</v>
      </c>
      <c r="U2328" t="str">
        <f t="shared" si="1125"/>
        <v>"Core"</v>
      </c>
      <c r="V2328" t="str">
        <f t="shared" si="1126"/>
        <v>"Waybill"</v>
      </c>
      <c r="W2328">
        <f>IF($A2328="Implicit","",COUNTIFS($C$8:C2328,C2328,$A$8:A2328,"Explicit"))</f>
        <v>14</v>
      </c>
      <c r="X2328" t="str">
        <f t="shared" si="1127"/>
        <v>"Waybill details"</v>
      </c>
      <c r="Y2328" t="str">
        <f t="shared" si="1128"/>
        <v>"Refers to the Waybill(s) contained"</v>
      </c>
      <c r="Z2328" t="str">
        <f t="shared" si="1129"/>
        <v>"true"</v>
      </c>
      <c r="AA2328" t="str">
        <f t="shared" si="1130"/>
        <v>"false"</v>
      </c>
      <c r="AB2328" t="str">
        <f t="shared" si="1131"/>
        <v>""</v>
      </c>
      <c r="AC2328" t="str">
        <f t="shared" si="1132"/>
        <v>"https://onerecord.iata.org/ns/cargo#Waybill"</v>
      </c>
      <c r="AD2328" t="str">
        <f t="shared" si="1133"/>
        <v>"https://onerecord.iata.org/ns/cargo#houseWaybills"</v>
      </c>
      <c r="AE2328" t="str">
        <f t="shared" si="1134"/>
        <v>"https://onerecord.iata.org/ns/cargo#Waybill"</v>
      </c>
      <c r="AF2328" t="str">
        <f t="shared" si="1135"/>
        <v>"Core","Waybill","houseWaybills","Core","Waybill",14,"Waybill details","Refers to the Waybill(s) contained","true","false","","https://onerecord.iata.org/ns/cargo#Waybill","https://onerecord.iata.org/ns/cargo#houseWaybills","https://onerecord.iata.org/ns/cargo#Waybill"</v>
      </c>
      <c r="AG2328" t="str">
        <f t="shared" si="1136"/>
        <v>"Core.Waybill"</v>
      </c>
      <c r="AH2328" t="str">
        <f t="shared" si="1137"/>
        <v>"houseWaybills"</v>
      </c>
      <c r="AI2328" t="str">
        <f t="shared" si="1138"/>
        <v>"Core.Waybill"</v>
      </c>
      <c r="AJ2328" t="str">
        <f t="shared" si="1139"/>
        <v>"masterWaybill"</v>
      </c>
      <c r="AK2328" t="str">
        <f t="shared" si="1140"/>
        <v>"hasMany"</v>
      </c>
      <c r="AL2328" t="str">
        <f t="shared" si="1141"/>
        <v>"Core.Waybill","houseWaybills","Core.Waybill","masterWaybill","hasMany"</v>
      </c>
      <c r="AN2328">
        <f>COUNTIF(View_conceptual!G:G,L2328)</f>
        <v>1</v>
      </c>
      <c r="AO2328">
        <f>COUNTIF(View_conceptual!H:H,L2328)+COUNTIF(View_conceptual!I:I,N2328)</f>
        <v>2</v>
      </c>
      <c r="AQ2328" t="str">
        <f t="shared" si="1142"/>
        <v>"Core","Waybill","houseWaybills","Core","Waybill",14,"Waybill details","Refers to the Waybill(s) contained","true","false","","https://onerecord.iata.org/ns/cargo#Waybill","https://onerecord.iata.org/ns/cargo#houseWaybills","https://onerecord.iata.org/ns/cargo#Waybill"</v>
      </c>
      <c r="AR2328" t="str">
        <f t="shared" si="1143"/>
        <v>"Core.Waybill","houseWaybills","Core.Waybill","masterWaybill","hasMany"</v>
      </c>
      <c r="AT2328">
        <f>COUNTIF(View_full!G:G,L2328)</f>
        <v>1</v>
      </c>
      <c r="AU2328">
        <f>COUNTIF(View_full!H:H,L2328)+COUNTIF(View_full!I:I,N2328)</f>
        <v>2</v>
      </c>
      <c r="AV2328">
        <f>COUNTIFS(Property_Manual!$A$2:$A$1206,Raw!L2328,Property_Manual!$B$2:$B$1206,Raw!M2328,Property_Manual!$C$2:$C$1206,Raw!N2328,Property_Manual!$D$2:$D$1206,Raw!O2328,Property_Manual!$F$2:$F$1206,"x")</f>
        <v>1</v>
      </c>
      <c r="AW2328" t="str">
        <f t="shared" si="1144"/>
        <v>"Core","Waybill","houseWaybills","Core","Waybill",14,"Waybill details","Refers to the Waybill(s) contained","true","false","","https://onerecord.iata.org/ns/cargo#Waybill","https://onerecord.iata.org/ns/cargo#houseWaybills","https://onerecord.iata.org/ns/cargo#Waybill"</v>
      </c>
      <c r="AX2328" t="str">
        <f t="shared" si="1145"/>
        <v>"Core.Waybill","houseWaybills","Core.Waybill","masterWaybill","hasMany"</v>
      </c>
      <c r="AY2328" t="str">
        <f t="shared" si="1146"/>
        <v>"Core.Waybill","houseWaybills","Core.Waybill","masterWaybill","hasMany"</v>
      </c>
    </row>
    <row r="2329" spans="1:51" x14ac:dyDescent="0.2">
      <c r="A2329" t="s">
        <v>1254</v>
      </c>
      <c r="B2329" t="s">
        <v>20</v>
      </c>
      <c r="C2329" t="s">
        <v>245</v>
      </c>
      <c r="D2329" t="s">
        <v>593</v>
      </c>
      <c r="E2329" t="s">
        <v>1197</v>
      </c>
      <c r="F2329" t="s">
        <v>2213</v>
      </c>
      <c r="G2329">
        <v>1</v>
      </c>
      <c r="I2329" t="s">
        <v>568</v>
      </c>
      <c r="J2329" t="s">
        <v>594</v>
      </c>
      <c r="L2329" t="str">
        <f t="shared" si="1116"/>
        <v>Waybill</v>
      </c>
      <c r="M2329" t="str">
        <f t="shared" si="1117"/>
        <v>otherChargesIndicator</v>
      </c>
      <c r="N2329" t="str">
        <f t="shared" si="1118"/>
        <v>PrepaidCollectIndicator</v>
      </c>
      <c r="O2329" t="str">
        <f t="shared" si="1119"/>
        <v/>
      </c>
      <c r="P2329" t="str">
        <f t="shared" si="1120"/>
        <v/>
      </c>
      <c r="Q2329" t="str">
        <f t="shared" si="1121"/>
        <v>Object</v>
      </c>
      <c r="R2329" t="str">
        <f t="shared" si="1122"/>
        <v>"Core"</v>
      </c>
      <c r="S2329" t="str">
        <f t="shared" si="1123"/>
        <v>"Waybill"</v>
      </c>
      <c r="T2329" t="str">
        <f t="shared" si="1124"/>
        <v>"otherChargesIndicator"</v>
      </c>
      <c r="U2329" t="str">
        <f t="shared" si="1125"/>
        <v>"CodeList"</v>
      </c>
      <c r="V2329" t="str">
        <f t="shared" si="1126"/>
        <v>"PrepaidCollectIndicator"</v>
      </c>
      <c r="W2329">
        <f>IF($A2329="Implicit","",COUNTIFS($C$8:C2329,C2329,$A$8:A2329,"Explicit"))</f>
        <v>15</v>
      </c>
      <c r="X2329" t="str">
        <f t="shared" si="1127"/>
        <v>"Waybill details"</v>
      </c>
      <c r="Y2329" t="str">
        <f t="shared" si="1128"/>
        <v>"Indicator whether the payment of Other Charges is to be made at origin (prepaid) or at destination (collect) as per bullet point 13 - data element 15a/15b from AWB"</v>
      </c>
      <c r="Z2329" t="str">
        <f t="shared" si="1129"/>
        <v>"false"</v>
      </c>
      <c r="AA2329" t="str">
        <f t="shared" si="1130"/>
        <v>"true"</v>
      </c>
      <c r="AB2329" t="str">
        <f t="shared" si="1131"/>
        <v>""</v>
      </c>
      <c r="AC2329" t="str">
        <f t="shared" si="1132"/>
        <v>"https://onerecord.iata.org/ns/cargo#Waybill"</v>
      </c>
      <c r="AD2329" t="str">
        <f t="shared" si="1133"/>
        <v>"https://onerecord.iata.org/ns/cargo#otherChargesIndicator"</v>
      </c>
      <c r="AE2329" t="str">
        <f t="shared" si="1134"/>
        <v>"https://onerecord.iata.org/ns/code-lists/PrepaidCollectIndicator"</v>
      </c>
      <c r="AF2329" t="str">
        <f t="shared" si="1135"/>
        <v>"Core","Waybill","otherChargesIndicator","CodeList","PrepaidCollectIndicator",15,"Waybill details","Indicator whether the payment of Other Charges is to be made at origin (prepaid) or at destination (collect) as per bullet point 13 - data element 15a/15b from AWB","false","true","","https://onerecord.iata.org/ns/cargo#Waybill","https://onerecord.iata.org/ns/cargo#otherChargesIndicator","https://onerecord.iata.org/ns/code-lists/PrepaidCollectIndicator"</v>
      </c>
      <c r="AG2329" t="str">
        <f t="shared" si="1136"/>
        <v>"Core.Waybill"</v>
      </c>
      <c r="AH2329" t="str">
        <f t="shared" si="1137"/>
        <v>"otherChargesIndicator"</v>
      </c>
      <c r="AI2329" t="str">
        <f t="shared" si="1138"/>
        <v>"CodeList.PrepaidCollectIndicator"</v>
      </c>
      <c r="AJ2329" t="str">
        <f t="shared" si="1139"/>
        <v>""</v>
      </c>
      <c r="AK2329" t="str">
        <f t="shared" si="1140"/>
        <v>"hasOne"</v>
      </c>
      <c r="AL2329" t="str">
        <f t="shared" si="1141"/>
        <v>"Core.Waybill","otherChargesIndicator","CodeList.PrepaidCollectIndicator","","hasOne"</v>
      </c>
      <c r="AN2329">
        <f>COUNTIF(View_conceptual!G:G,L2329)</f>
        <v>1</v>
      </c>
      <c r="AO2329">
        <f>COUNTIF(View_conceptual!H:H,L2329)+COUNTIF(View_conceptual!I:I,N2329)</f>
        <v>1</v>
      </c>
      <c r="AQ2329" t="str">
        <f t="shared" si="1142"/>
        <v>"Core","Waybill","otherChargesIndicator","CodeList","PrepaidCollectIndicator",15,"Waybill details","Indicator whether the payment of Other Charges is to be made at origin (prepaid) or at destination (collect) as per bullet point 13 - data element 15a/15b from AWB","false","true","","https://onerecord.iata.org/ns/cargo#Waybill","https://onerecord.iata.org/ns/cargo#otherChargesIndicator","https://onerecord.iata.org/ns/code-lists/PrepaidCollectIndicator"</v>
      </c>
      <c r="AR2329" t="str">
        <f t="shared" si="1143"/>
        <v/>
      </c>
      <c r="AT2329">
        <f>COUNTIF(View_full!G:G,L2329)</f>
        <v>1</v>
      </c>
      <c r="AU2329">
        <f>COUNTIF(View_full!H:H,L2329)+COUNTIF(View_full!I:I,N2329)</f>
        <v>1</v>
      </c>
      <c r="AV2329">
        <f>COUNTIFS(Property_Manual!$A$2:$A$1206,Raw!L2329,Property_Manual!$B$2:$B$1206,Raw!M2329,Property_Manual!$C$2:$C$1206,Raw!N2329,Property_Manual!$D$2:$D$1206,Raw!O2329,Property_Manual!$F$2:$F$1206,"x")</f>
        <v>0</v>
      </c>
      <c r="AW2329" t="str">
        <f t="shared" si="1144"/>
        <v>"Core","Waybill","otherChargesIndicator","CodeList","PrepaidCollectIndicator",15,"Waybill details","Indicator whether the payment of Other Charges is to be made at origin (prepaid) or at destination (collect) as per bullet point 13 - data element 15a/15b from AWB","false","true","","https://onerecord.iata.org/ns/cargo#Waybill","https://onerecord.iata.org/ns/cargo#otherChargesIndicator","https://onerecord.iata.org/ns/code-lists/PrepaidCollectIndicator"</v>
      </c>
      <c r="AX2329" t="str">
        <f t="shared" si="1145"/>
        <v/>
      </c>
      <c r="AY2329" t="str">
        <f t="shared" si="1146"/>
        <v/>
      </c>
    </row>
    <row r="2330" spans="1:51" x14ac:dyDescent="0.2">
      <c r="A2330" t="s">
        <v>1254</v>
      </c>
      <c r="B2330" t="s">
        <v>20</v>
      </c>
      <c r="C2330" t="s">
        <v>245</v>
      </c>
      <c r="D2330" t="s">
        <v>597</v>
      </c>
      <c r="E2330" t="s">
        <v>1197</v>
      </c>
      <c r="F2330" t="s">
        <v>2254</v>
      </c>
      <c r="G2330">
        <v>1</v>
      </c>
      <c r="I2330" t="s">
        <v>568</v>
      </c>
      <c r="J2330" t="s">
        <v>598</v>
      </c>
      <c r="L2330" t="str">
        <f t="shared" si="1116"/>
        <v>Waybill</v>
      </c>
      <c r="M2330" t="str">
        <f t="shared" si="1117"/>
        <v>serviceCode</v>
      </c>
      <c r="N2330" t="str">
        <f t="shared" si="1118"/>
        <v>ServiceCode</v>
      </c>
      <c r="O2330" t="str">
        <f t="shared" si="1119"/>
        <v/>
      </c>
      <c r="P2330" t="str">
        <f t="shared" si="1120"/>
        <v/>
      </c>
      <c r="Q2330" t="str">
        <f t="shared" si="1121"/>
        <v>Object</v>
      </c>
      <c r="R2330" t="str">
        <f t="shared" si="1122"/>
        <v>"Core"</v>
      </c>
      <c r="S2330" t="str">
        <f t="shared" si="1123"/>
        <v>"Waybill"</v>
      </c>
      <c r="T2330" t="str">
        <f t="shared" si="1124"/>
        <v>"serviceCode"</v>
      </c>
      <c r="U2330" t="str">
        <f t="shared" si="1125"/>
        <v>"CodeList"</v>
      </c>
      <c r="V2330" t="str">
        <f t="shared" si="1126"/>
        <v>"ServiceCode"</v>
      </c>
      <c r="W2330">
        <f>IF($A2330="Implicit","",COUNTIFS($C$8:C2330,C2330,$A$8:A2330,"Explicit"))</f>
        <v>16</v>
      </c>
      <c r="X2330" t="str">
        <f t="shared" si="1127"/>
        <v>"Waybill details"</v>
      </c>
      <c r="Y2330" t="str">
        <f t="shared" si="1128"/>
        <v>"One letter service code as per bullet point 18.4 - data element 22Z from AWB"</v>
      </c>
      <c r="Z2330" t="str">
        <f t="shared" si="1129"/>
        <v>"false"</v>
      </c>
      <c r="AA2330" t="str">
        <f t="shared" si="1130"/>
        <v>"true"</v>
      </c>
      <c r="AB2330" t="str">
        <f t="shared" si="1131"/>
        <v>""</v>
      </c>
      <c r="AC2330" t="str">
        <f t="shared" si="1132"/>
        <v>"https://onerecord.iata.org/ns/cargo#Waybill"</v>
      </c>
      <c r="AD2330" t="str">
        <f t="shared" si="1133"/>
        <v>"https://onerecord.iata.org/ns/cargo#serviceCode"</v>
      </c>
      <c r="AE2330" t="str">
        <f t="shared" si="1134"/>
        <v>"https://onerecord.iata.org/ns/code-lists/ServiceCode"</v>
      </c>
      <c r="AF2330" t="str">
        <f t="shared" si="1135"/>
        <v>"Core","Waybill","serviceCode","CodeList","ServiceCode",16,"Waybill details","One letter service code as per bullet point 18.4 - data element 22Z from AWB","false","true","","https://onerecord.iata.org/ns/cargo#Waybill","https://onerecord.iata.org/ns/cargo#serviceCode","https://onerecord.iata.org/ns/code-lists/ServiceCode"</v>
      </c>
      <c r="AG2330" t="str">
        <f t="shared" si="1136"/>
        <v>"Core.Waybill"</v>
      </c>
      <c r="AH2330" t="str">
        <f t="shared" si="1137"/>
        <v>"serviceCode"</v>
      </c>
      <c r="AI2330" t="str">
        <f t="shared" si="1138"/>
        <v>"CodeList.ServiceCode"</v>
      </c>
      <c r="AJ2330" t="str">
        <f t="shared" si="1139"/>
        <v>""</v>
      </c>
      <c r="AK2330" t="str">
        <f t="shared" si="1140"/>
        <v>"hasOne"</v>
      </c>
      <c r="AL2330" t="str">
        <f t="shared" si="1141"/>
        <v>"Core.Waybill","serviceCode","CodeList.ServiceCode","","hasOne"</v>
      </c>
      <c r="AN2330">
        <f>COUNTIF(View_conceptual!G:G,L2330)</f>
        <v>1</v>
      </c>
      <c r="AO2330">
        <f>COUNTIF(View_conceptual!H:H,L2330)+COUNTIF(View_conceptual!I:I,N2330)</f>
        <v>1</v>
      </c>
      <c r="AQ2330" t="str">
        <f t="shared" si="1142"/>
        <v>"Core","Waybill","serviceCode","CodeList","ServiceCode",16,"Waybill details","One letter service code as per bullet point 18.4 - data element 22Z from AWB","false","true","","https://onerecord.iata.org/ns/cargo#Waybill","https://onerecord.iata.org/ns/cargo#serviceCode","https://onerecord.iata.org/ns/code-lists/ServiceCode"</v>
      </c>
      <c r="AR2330" t="str">
        <f t="shared" si="1143"/>
        <v/>
      </c>
      <c r="AT2330">
        <f>COUNTIF(View_full!G:G,L2330)</f>
        <v>1</v>
      </c>
      <c r="AU2330">
        <f>COUNTIF(View_full!H:H,L2330)+COUNTIF(View_full!I:I,N2330)</f>
        <v>1</v>
      </c>
      <c r="AV2330">
        <f>COUNTIFS(Property_Manual!$A$2:$A$1206,Raw!L2330,Property_Manual!$B$2:$B$1206,Raw!M2330,Property_Manual!$C$2:$C$1206,Raw!N2330,Property_Manual!$D$2:$D$1206,Raw!O2330,Property_Manual!$F$2:$F$1206,"x")</f>
        <v>0</v>
      </c>
      <c r="AW2330" t="str">
        <f t="shared" si="1144"/>
        <v>"Core","Waybill","serviceCode","CodeList","ServiceCode",16,"Waybill details","One letter service code as per bullet point 18.4 - data element 22Z from AWB","false","true","","https://onerecord.iata.org/ns/cargo#Waybill","https://onerecord.iata.org/ns/cargo#serviceCode","https://onerecord.iata.org/ns/code-lists/ServiceCode"</v>
      </c>
      <c r="AX2330" t="str">
        <f t="shared" si="1145"/>
        <v/>
      </c>
      <c r="AY2330" t="str">
        <f t="shared" si="1146"/>
        <v/>
      </c>
    </row>
    <row r="2331" spans="1:51" x14ac:dyDescent="0.2">
      <c r="A2331" t="s">
        <v>1254</v>
      </c>
      <c r="B2331" t="s">
        <v>20</v>
      </c>
      <c r="C2331" t="s">
        <v>245</v>
      </c>
      <c r="D2331" t="s">
        <v>2255</v>
      </c>
      <c r="E2331" t="s">
        <v>49</v>
      </c>
      <c r="F2331" t="s">
        <v>248</v>
      </c>
      <c r="G2331">
        <v>1</v>
      </c>
      <c r="I2331" t="s">
        <v>568</v>
      </c>
      <c r="J2331" t="s">
        <v>2256</v>
      </c>
      <c r="L2331" t="str">
        <f t="shared" si="1116"/>
        <v>Waybill</v>
      </c>
      <c r="M2331" t="str">
        <f t="shared" si="1117"/>
        <v>taxAmount</v>
      </c>
      <c r="N2331" t="str">
        <f t="shared" si="1118"/>
        <v>CurrencyValue</v>
      </c>
      <c r="O2331" t="str">
        <f t="shared" si="1119"/>
        <v/>
      </c>
      <c r="P2331" t="str">
        <f t="shared" si="1120"/>
        <v/>
      </c>
      <c r="Q2331" t="str">
        <f t="shared" si="1121"/>
        <v>Object</v>
      </c>
      <c r="R2331" t="str">
        <f t="shared" si="1122"/>
        <v>"Core"</v>
      </c>
      <c r="S2331" t="str">
        <f t="shared" si="1123"/>
        <v>"Waybill"</v>
      </c>
      <c r="T2331" t="str">
        <f t="shared" si="1124"/>
        <v>"taxAmount"</v>
      </c>
      <c r="U2331" t="str">
        <f t="shared" si="1125"/>
        <v>"Embedded"</v>
      </c>
      <c r="V2331" t="str">
        <f t="shared" si="1126"/>
        <v>"CurrencyValue"</v>
      </c>
      <c r="W2331">
        <f>IF($A2331="Implicit","",COUNTIFS($C$8:C2331,C2331,$A$8:A2331,"Explicit"))</f>
        <v>17</v>
      </c>
      <c r="X2331" t="str">
        <f t="shared" si="1127"/>
        <v>"Waybill details"</v>
      </c>
      <c r="Y2331" t="str">
        <f t="shared" si="1128"/>
        <v>"Information about taxes"</v>
      </c>
      <c r="Z2331" t="str">
        <f t="shared" si="1129"/>
        <v>"false"</v>
      </c>
      <c r="AA2331" t="str">
        <f t="shared" si="1130"/>
        <v>"false"</v>
      </c>
      <c r="AB2331" t="str">
        <f t="shared" si="1131"/>
        <v>""</v>
      </c>
      <c r="AC2331" t="str">
        <f t="shared" si="1132"/>
        <v>"https://onerecord.iata.org/ns/cargo#Waybill"</v>
      </c>
      <c r="AD2331" t="str">
        <f t="shared" si="1133"/>
        <v>"https://onerecord.iata.org/ns/cargo#taxAmount"</v>
      </c>
      <c r="AE2331" t="str">
        <f t="shared" si="1134"/>
        <v>"https://onerecord.iata.org/ns/cargo#CurrencyValue"</v>
      </c>
      <c r="AF2331" t="str">
        <f t="shared" si="1135"/>
        <v>"Core","Waybill","taxAmount","Embedded","CurrencyValue",17,"Waybill details","Information about taxes","false","false","","https://onerecord.iata.org/ns/cargo#Waybill","https://onerecord.iata.org/ns/cargo#taxAmount","https://onerecord.iata.org/ns/cargo#CurrencyValue"</v>
      </c>
      <c r="AG2331" t="str">
        <f t="shared" si="1136"/>
        <v>"Core.Waybill"</v>
      </c>
      <c r="AH2331" t="str">
        <f t="shared" si="1137"/>
        <v>"taxAmount"</v>
      </c>
      <c r="AI2331" t="str">
        <f t="shared" si="1138"/>
        <v>"Embedded.CurrencyValue"</v>
      </c>
      <c r="AJ2331" t="str">
        <f t="shared" si="1139"/>
        <v>""</v>
      </c>
      <c r="AK2331" t="str">
        <f t="shared" si="1140"/>
        <v>"hasOne"</v>
      </c>
      <c r="AL2331" t="str">
        <f t="shared" si="1141"/>
        <v>"Core.Waybill","taxAmount","Embedded.CurrencyValue","","hasOne"</v>
      </c>
      <c r="AN2331">
        <f>COUNTIF(View_conceptual!G:G,L2331)</f>
        <v>1</v>
      </c>
      <c r="AO2331">
        <f>COUNTIF(View_conceptual!H:H,L2331)+COUNTIF(View_conceptual!I:I,N2331)</f>
        <v>1</v>
      </c>
      <c r="AQ2331" t="str">
        <f t="shared" si="1142"/>
        <v>"Core","Waybill","taxAmount","Embedded","CurrencyValue",17,"Waybill details","Information about taxes","false","false","","https://onerecord.iata.org/ns/cargo#Waybill","https://onerecord.iata.org/ns/cargo#taxAmount","https://onerecord.iata.org/ns/cargo#CurrencyValue"</v>
      </c>
      <c r="AR2331" t="str">
        <f t="shared" si="1143"/>
        <v/>
      </c>
      <c r="AT2331">
        <f>COUNTIF(View_full!G:G,L2331)</f>
        <v>1</v>
      </c>
      <c r="AU2331">
        <f>COUNTIF(View_full!H:H,L2331)+COUNTIF(View_full!I:I,N2331)</f>
        <v>1</v>
      </c>
      <c r="AV2331">
        <f>COUNTIFS(Property_Manual!$A$2:$A$1206,Raw!L2331,Property_Manual!$B$2:$B$1206,Raw!M2331,Property_Manual!$C$2:$C$1206,Raw!N2331,Property_Manual!$D$2:$D$1206,Raw!O2331,Property_Manual!$F$2:$F$1206,"x")</f>
        <v>0</v>
      </c>
      <c r="AW2331" t="str">
        <f t="shared" si="1144"/>
        <v>"Core","Waybill","taxAmount","Embedded","CurrencyValue",17,"Waybill details","Information about taxes","false","false","","https://onerecord.iata.org/ns/cargo#Waybill","https://onerecord.iata.org/ns/cargo#taxAmount","https://onerecord.iata.org/ns/cargo#CurrencyValue"</v>
      </c>
      <c r="AX2331" t="str">
        <f t="shared" si="1145"/>
        <v/>
      </c>
      <c r="AY2331" t="str">
        <f t="shared" si="1146"/>
        <v/>
      </c>
    </row>
    <row r="2332" spans="1:51" x14ac:dyDescent="0.2">
      <c r="A2332" t="s">
        <v>1254</v>
      </c>
      <c r="B2332" t="s">
        <v>20</v>
      </c>
      <c r="C2332" t="s">
        <v>245</v>
      </c>
      <c r="D2332" t="s">
        <v>604</v>
      </c>
      <c r="E2332" t="s">
        <v>3</v>
      </c>
      <c r="F2332" t="s">
        <v>605</v>
      </c>
      <c r="G2332">
        <v>1</v>
      </c>
      <c r="I2332" t="s">
        <v>568</v>
      </c>
      <c r="J2332" t="s">
        <v>606</v>
      </c>
      <c r="L2332" t="str">
        <f t="shared" si="1116"/>
        <v>Waybill</v>
      </c>
      <c r="M2332" t="str">
        <f t="shared" si="1117"/>
        <v>waybillType</v>
      </c>
      <c r="N2332" t="str">
        <f t="shared" si="1118"/>
        <v>WaybillType</v>
      </c>
      <c r="O2332" t="str">
        <f t="shared" si="1119"/>
        <v/>
      </c>
      <c r="P2332" t="str">
        <f t="shared" si="1120"/>
        <v/>
      </c>
      <c r="Q2332" t="str">
        <f t="shared" si="1121"/>
        <v>Object</v>
      </c>
      <c r="R2332" t="str">
        <f t="shared" si="1122"/>
        <v>"Core"</v>
      </c>
      <c r="S2332" t="str">
        <f t="shared" si="1123"/>
        <v>"Waybill"</v>
      </c>
      <c r="T2332" t="str">
        <f t="shared" si="1124"/>
        <v>"waybillType"</v>
      </c>
      <c r="U2332" t="str">
        <f t="shared" si="1125"/>
        <v>"Enum"</v>
      </c>
      <c r="V2332" t="str">
        <f t="shared" si="1126"/>
        <v>"WaybillType"</v>
      </c>
      <c r="W2332">
        <f>IF($A2332="Implicit","",COUNTIFS($C$8:C2332,C2332,$A$8:A2332,"Explicit"))</f>
        <v>18</v>
      </c>
      <c r="X2332" t="str">
        <f t="shared" si="1127"/>
        <v>"Waybill details"</v>
      </c>
      <c r="Y2332" t="str">
        <f t="shared" si="1128"/>
        <v>"Type of the Waybill: House; Direct or Master"</v>
      </c>
      <c r="Z2332" t="str">
        <f t="shared" si="1129"/>
        <v>"false"</v>
      </c>
      <c r="AA2332" t="str">
        <f t="shared" si="1130"/>
        <v>"true"</v>
      </c>
      <c r="AB2332" t="str">
        <f t="shared" si="1131"/>
        <v>""</v>
      </c>
      <c r="AC2332" t="str">
        <f t="shared" si="1132"/>
        <v>"https://onerecord.iata.org/ns/cargo#Waybill"</v>
      </c>
      <c r="AD2332" t="str">
        <f t="shared" si="1133"/>
        <v>"https://onerecord.iata.org/ns/cargo#waybillType"</v>
      </c>
      <c r="AE2332" t="str">
        <f t="shared" si="1134"/>
        <v>"https://onerecord.iata.org/ns/cargo#WaybillType"</v>
      </c>
      <c r="AF2332" t="str">
        <f t="shared" si="1135"/>
        <v>"Core","Waybill","waybillType","Enum","WaybillType",18,"Waybill details","Type of the Waybill: House; Direct or Master","false","true","","https://onerecord.iata.org/ns/cargo#Waybill","https://onerecord.iata.org/ns/cargo#waybillType","https://onerecord.iata.org/ns/cargo#WaybillType"</v>
      </c>
      <c r="AG2332" t="str">
        <f t="shared" si="1136"/>
        <v>"Core.Waybill"</v>
      </c>
      <c r="AH2332" t="str">
        <f t="shared" si="1137"/>
        <v>"waybillType"</v>
      </c>
      <c r="AI2332" t="str">
        <f t="shared" si="1138"/>
        <v>"Enum.WaybillType"</v>
      </c>
      <c r="AJ2332" t="str">
        <f t="shared" si="1139"/>
        <v>""</v>
      </c>
      <c r="AK2332" t="str">
        <f t="shared" si="1140"/>
        <v>"hasOne"</v>
      </c>
      <c r="AL2332" t="str">
        <f t="shared" si="1141"/>
        <v>"Core.Waybill","waybillType","Enum.WaybillType","","hasOne"</v>
      </c>
      <c r="AN2332">
        <f>COUNTIF(View_conceptual!G:G,L2332)</f>
        <v>1</v>
      </c>
      <c r="AO2332">
        <f>COUNTIF(View_conceptual!H:H,L2332)+COUNTIF(View_conceptual!I:I,N2332)</f>
        <v>1</v>
      </c>
      <c r="AQ2332" t="str">
        <f t="shared" si="1142"/>
        <v>"Core","Waybill","waybillType","Enum","WaybillType",18,"Waybill details","Type of the Waybill: House; Direct or Master","false","true","","https://onerecord.iata.org/ns/cargo#Waybill","https://onerecord.iata.org/ns/cargo#waybillType","https://onerecord.iata.org/ns/cargo#WaybillType"</v>
      </c>
      <c r="AR2332" t="str">
        <f t="shared" si="1143"/>
        <v/>
      </c>
      <c r="AT2332">
        <f>COUNTIF(View_full!G:G,L2332)</f>
        <v>1</v>
      </c>
      <c r="AU2332">
        <f>COUNTIF(View_full!H:H,L2332)+COUNTIF(View_full!I:I,N2332)</f>
        <v>1</v>
      </c>
      <c r="AV2332">
        <f>COUNTIFS(Property_Manual!$A$2:$A$1206,Raw!L2332,Property_Manual!$B$2:$B$1206,Raw!M2332,Property_Manual!$C$2:$C$1206,Raw!N2332,Property_Manual!$D$2:$D$1206,Raw!O2332,Property_Manual!$F$2:$F$1206,"x")</f>
        <v>0</v>
      </c>
      <c r="AW2332" t="str">
        <f t="shared" si="1144"/>
        <v>"Core","Waybill","waybillType","Enum","WaybillType",18,"Waybill details","Type of the Waybill: House; Direct or Master","false","true","","https://onerecord.iata.org/ns/cargo#Waybill","https://onerecord.iata.org/ns/cargo#waybillType","https://onerecord.iata.org/ns/cargo#WaybillType"</v>
      </c>
      <c r="AX2332" t="str">
        <f t="shared" si="1145"/>
        <v/>
      </c>
      <c r="AY2332" t="str">
        <f t="shared" si="1146"/>
        <v/>
      </c>
    </row>
    <row r="2333" spans="1:51" x14ac:dyDescent="0.2">
      <c r="A2333" t="s">
        <v>1254</v>
      </c>
      <c r="B2333" t="s">
        <v>20</v>
      </c>
      <c r="C2333" t="s">
        <v>245</v>
      </c>
      <c r="D2333" t="s">
        <v>607</v>
      </c>
      <c r="E2333" t="s">
        <v>1197</v>
      </c>
      <c r="F2333" t="s">
        <v>2213</v>
      </c>
      <c r="G2333">
        <v>1</v>
      </c>
      <c r="I2333" t="s">
        <v>568</v>
      </c>
      <c r="J2333" t="s">
        <v>608</v>
      </c>
      <c r="L2333" t="str">
        <f t="shared" si="1116"/>
        <v>Waybill</v>
      </c>
      <c r="M2333" t="str">
        <f t="shared" si="1117"/>
        <v>weightValuationIndicator</v>
      </c>
      <c r="N2333" t="str">
        <f t="shared" si="1118"/>
        <v>PrepaidCollectIndicator</v>
      </c>
      <c r="O2333" t="str">
        <f t="shared" si="1119"/>
        <v/>
      </c>
      <c r="P2333" t="str">
        <f t="shared" si="1120"/>
        <v/>
      </c>
      <c r="Q2333" t="str">
        <f t="shared" si="1121"/>
        <v>Object</v>
      </c>
      <c r="R2333" t="str">
        <f t="shared" si="1122"/>
        <v>"Core"</v>
      </c>
      <c r="S2333" t="str">
        <f t="shared" si="1123"/>
        <v>"Waybill"</v>
      </c>
      <c r="T2333" t="str">
        <f t="shared" si="1124"/>
        <v>"weightValuationIndicator"</v>
      </c>
      <c r="U2333" t="str">
        <f t="shared" si="1125"/>
        <v>"CodeList"</v>
      </c>
      <c r="V2333" t="str">
        <f t="shared" si="1126"/>
        <v>"PrepaidCollectIndicator"</v>
      </c>
      <c r="W2333">
        <f>IF($A2333="Implicit","",COUNTIFS($C$8:C2333,C2333,$A$8:A2333,"Explicit"))</f>
        <v>19</v>
      </c>
      <c r="X2333" t="str">
        <f t="shared" si="1127"/>
        <v>"Waybill details"</v>
      </c>
      <c r="Y2333" t="str">
        <f t="shared" si="1128"/>
        <v>"Indicator whether the payment for the Weight/Valuation is to be made at origin (prepaid) or at destination (collect) as per bullet point 13 - data element 14a/14b from AWB"</v>
      </c>
      <c r="Z2333" t="str">
        <f t="shared" si="1129"/>
        <v>"false"</v>
      </c>
      <c r="AA2333" t="str">
        <f t="shared" si="1130"/>
        <v>"true"</v>
      </c>
      <c r="AB2333" t="str">
        <f t="shared" si="1131"/>
        <v>""</v>
      </c>
      <c r="AC2333" t="str">
        <f t="shared" si="1132"/>
        <v>"https://onerecord.iata.org/ns/cargo#Waybill"</v>
      </c>
      <c r="AD2333" t="str">
        <f t="shared" si="1133"/>
        <v>"https://onerecord.iata.org/ns/cargo#weightValuationIndicator"</v>
      </c>
      <c r="AE2333" t="str">
        <f t="shared" si="1134"/>
        <v>"https://onerecord.iata.org/ns/code-lists/PrepaidCollectIndicator"</v>
      </c>
      <c r="AF2333" t="str">
        <f t="shared" si="1135"/>
        <v>"Core","Waybill","weightValuationIndicator","CodeList","PrepaidCollectIndicator",19,"Waybill details","Indicator whether the payment for the Weight/Valuation is to be made at origin (prepaid) or at destination (collect) as per bullet point 13 - data element 14a/14b from AWB","false","true","","https://onerecord.iata.org/ns/cargo#Waybill","https://onerecord.iata.org/ns/cargo#weightValuationIndicator","https://onerecord.iata.org/ns/code-lists/PrepaidCollectIndicator"</v>
      </c>
      <c r="AG2333" t="str">
        <f t="shared" si="1136"/>
        <v>"Core.Waybill"</v>
      </c>
      <c r="AH2333" t="str">
        <f t="shared" si="1137"/>
        <v>"weightValuationIndicator"</v>
      </c>
      <c r="AI2333" t="str">
        <f t="shared" si="1138"/>
        <v>"CodeList.PrepaidCollectIndicator"</v>
      </c>
      <c r="AJ2333" t="str">
        <f t="shared" si="1139"/>
        <v>""</v>
      </c>
      <c r="AK2333" t="str">
        <f t="shared" si="1140"/>
        <v>"hasOne"</v>
      </c>
      <c r="AL2333" t="str">
        <f t="shared" si="1141"/>
        <v>"Core.Waybill","weightValuationIndicator","CodeList.PrepaidCollectIndicator","","hasOne"</v>
      </c>
      <c r="AN2333">
        <f>COUNTIF(View_conceptual!G:G,L2333)</f>
        <v>1</v>
      </c>
      <c r="AO2333">
        <f>COUNTIF(View_conceptual!H:H,L2333)+COUNTIF(View_conceptual!I:I,N2333)</f>
        <v>1</v>
      </c>
      <c r="AQ2333" t="str">
        <f t="shared" si="1142"/>
        <v>"Core","Waybill","weightValuationIndicator","CodeList","PrepaidCollectIndicator",19,"Waybill details","Indicator whether the payment for the Weight/Valuation is to be made at origin (prepaid) or at destination (collect) as per bullet point 13 - data element 14a/14b from AWB","false","true","","https://onerecord.iata.org/ns/cargo#Waybill","https://onerecord.iata.org/ns/cargo#weightValuationIndicator","https://onerecord.iata.org/ns/code-lists/PrepaidCollectIndicator"</v>
      </c>
      <c r="AR2333" t="str">
        <f t="shared" si="1143"/>
        <v/>
      </c>
      <c r="AT2333">
        <f>COUNTIF(View_full!G:G,L2333)</f>
        <v>1</v>
      </c>
      <c r="AU2333">
        <f>COUNTIF(View_full!H:H,L2333)+COUNTIF(View_full!I:I,N2333)</f>
        <v>1</v>
      </c>
      <c r="AV2333">
        <f>COUNTIFS(Property_Manual!$A$2:$A$1206,Raw!L2333,Property_Manual!$B$2:$B$1206,Raw!M2333,Property_Manual!$C$2:$C$1206,Raw!N2333,Property_Manual!$D$2:$D$1206,Raw!O2333,Property_Manual!$F$2:$F$1206,"x")</f>
        <v>0</v>
      </c>
      <c r="AW2333" t="str">
        <f t="shared" si="1144"/>
        <v>"Core","Waybill","weightValuationIndicator","CodeList","PrepaidCollectIndicator",19,"Waybill details","Indicator whether the payment for the Weight/Valuation is to be made at origin (prepaid) or at destination (collect) as per bullet point 13 - data element 14a/14b from AWB","false","true","","https://onerecord.iata.org/ns/cargo#Waybill","https://onerecord.iata.org/ns/cargo#weightValuationIndicator","https://onerecord.iata.org/ns/code-lists/PrepaidCollectIndicator"</v>
      </c>
      <c r="AX2333" t="str">
        <f t="shared" si="1145"/>
        <v/>
      </c>
      <c r="AY2333" t="str">
        <f t="shared" si="1146"/>
        <v/>
      </c>
    </row>
    <row r="2334" spans="1:51" x14ac:dyDescent="0.2">
      <c r="A2334" t="s">
        <v>1255</v>
      </c>
      <c r="B2334" t="s">
        <v>20</v>
      </c>
      <c r="C2334" t="s">
        <v>245</v>
      </c>
      <c r="D2334" t="s">
        <v>38</v>
      </c>
      <c r="E2334" t="s">
        <v>1209</v>
      </c>
      <c r="F2334" t="s">
        <v>23</v>
      </c>
      <c r="H2334" t="s">
        <v>415</v>
      </c>
      <c r="I2334" t="s">
        <v>568</v>
      </c>
      <c r="J2334" t="s">
        <v>39</v>
      </c>
      <c r="L2334" t="str">
        <f t="shared" si="1116"/>
        <v>Waybill</v>
      </c>
      <c r="M2334" t="str">
        <f t="shared" si="1117"/>
        <v>checks</v>
      </c>
      <c r="N2334" t="str">
        <f t="shared" si="1118"/>
        <v>Check</v>
      </c>
      <c r="O2334" t="str">
        <f t="shared" si="1119"/>
        <v>checkedObject</v>
      </c>
      <c r="P2334" t="str">
        <f t="shared" si="1120"/>
        <v/>
      </c>
      <c r="Q2334" t="str">
        <f t="shared" si="1121"/>
        <v>Object</v>
      </c>
      <c r="R2334" t="str">
        <f t="shared" si="1122"/>
        <v/>
      </c>
      <c r="S2334" t="str">
        <f t="shared" si="1123"/>
        <v/>
      </c>
      <c r="T2334" t="str">
        <f t="shared" si="1124"/>
        <v/>
      </c>
      <c r="U2334" t="str">
        <f t="shared" si="1125"/>
        <v/>
      </c>
      <c r="V2334" t="str">
        <f t="shared" si="1126"/>
        <v/>
      </c>
      <c r="W2334" t="str">
        <f>IF($A2334="Implicit","",COUNTIFS($C$8:C2334,C2334,$A$8:A2334,"Explicit"))</f>
        <v/>
      </c>
      <c r="X2334" t="str">
        <f t="shared" si="1127"/>
        <v/>
      </c>
      <c r="Y2334" t="str">
        <f t="shared" si="1128"/>
        <v/>
      </c>
      <c r="Z2334" t="str">
        <f t="shared" si="1129"/>
        <v/>
      </c>
      <c r="AA2334" t="str">
        <f t="shared" si="1130"/>
        <v/>
      </c>
      <c r="AB2334" t="str">
        <f t="shared" si="1131"/>
        <v/>
      </c>
      <c r="AC2334" t="str">
        <f t="shared" si="1132"/>
        <v/>
      </c>
      <c r="AD2334" t="str">
        <f t="shared" si="1133"/>
        <v/>
      </c>
      <c r="AE2334" t="str">
        <f t="shared" si="1134"/>
        <v/>
      </c>
      <c r="AF2334" t="str">
        <f t="shared" si="1135"/>
        <v/>
      </c>
      <c r="AG2334" t="str">
        <f t="shared" si="1136"/>
        <v>"Core.Waybill"</v>
      </c>
      <c r="AH2334" t="str">
        <f t="shared" si="1137"/>
        <v>"checks"</v>
      </c>
      <c r="AI2334" t="str">
        <f t="shared" si="1138"/>
        <v>"Action.Check"</v>
      </c>
      <c r="AJ2334" t="str">
        <f t="shared" si="1139"/>
        <v>"checkedObject"</v>
      </c>
      <c r="AK2334" t="str">
        <f t="shared" si="1140"/>
        <v>"hasMany"</v>
      </c>
      <c r="AL2334" t="str">
        <f t="shared" si="1141"/>
        <v>"Core.Waybill","checks","Action.Check","checkedObject","hasMany"</v>
      </c>
      <c r="AN2334">
        <f>COUNTIF(View_conceptual!G:G,L2334)</f>
        <v>1</v>
      </c>
      <c r="AO2334">
        <f>COUNTIF(View_conceptual!H:H,L2334)+COUNTIF(View_conceptual!I:I,N2334)</f>
        <v>1</v>
      </c>
      <c r="AQ2334" t="str">
        <f t="shared" si="1142"/>
        <v/>
      </c>
      <c r="AR2334" t="str">
        <f t="shared" si="1143"/>
        <v/>
      </c>
      <c r="AT2334">
        <f>COUNTIF(View_full!G:G,L2334)</f>
        <v>1</v>
      </c>
      <c r="AU2334">
        <f>COUNTIF(View_full!H:H,L2334)+COUNTIF(View_full!I:I,N2334)</f>
        <v>1</v>
      </c>
      <c r="AV2334">
        <f>COUNTIFS(Property_Manual!$A$2:$A$1206,Raw!L2334,Property_Manual!$B$2:$B$1206,Raw!M2334,Property_Manual!$C$2:$C$1206,Raw!N2334,Property_Manual!$D$2:$D$1206,Raw!O2334,Property_Manual!$F$2:$F$1206,"x")</f>
        <v>0</v>
      </c>
      <c r="AW2334" t="str">
        <f t="shared" si="1144"/>
        <v/>
      </c>
      <c r="AX2334" t="str">
        <f t="shared" si="1145"/>
        <v/>
      </c>
      <c r="AY2334" t="str">
        <f t="shared" si="1146"/>
        <v/>
      </c>
    </row>
    <row r="2335" spans="1:51" x14ac:dyDescent="0.2">
      <c r="A2335" t="s">
        <v>1255</v>
      </c>
      <c r="B2335" t="s">
        <v>20</v>
      </c>
      <c r="C2335" t="s">
        <v>245</v>
      </c>
      <c r="D2335" t="s">
        <v>43</v>
      </c>
      <c r="E2335" t="s">
        <v>1198</v>
      </c>
      <c r="F2335" t="s">
        <v>44</v>
      </c>
      <c r="H2335" t="s">
        <v>654</v>
      </c>
      <c r="I2335" t="s">
        <v>568</v>
      </c>
      <c r="J2335" t="s">
        <v>45</v>
      </c>
      <c r="L2335" t="str">
        <f t="shared" si="1116"/>
        <v>Waybill</v>
      </c>
      <c r="M2335" t="str">
        <f t="shared" si="1117"/>
        <v>externalReferences</v>
      </c>
      <c r="N2335" t="str">
        <f t="shared" si="1118"/>
        <v>ExternalReference</v>
      </c>
      <c r="O2335" t="str">
        <f t="shared" si="1119"/>
        <v>referenceForObjects</v>
      </c>
      <c r="P2335" t="str">
        <f t="shared" si="1120"/>
        <v/>
      </c>
      <c r="Q2335" t="str">
        <f t="shared" si="1121"/>
        <v>Object</v>
      </c>
      <c r="R2335" t="str">
        <f t="shared" si="1122"/>
        <v/>
      </c>
      <c r="S2335" t="str">
        <f t="shared" si="1123"/>
        <v/>
      </c>
      <c r="T2335" t="str">
        <f t="shared" si="1124"/>
        <v/>
      </c>
      <c r="U2335" t="str">
        <f t="shared" si="1125"/>
        <v/>
      </c>
      <c r="V2335" t="str">
        <f t="shared" si="1126"/>
        <v/>
      </c>
      <c r="W2335" t="str">
        <f>IF($A2335="Implicit","",COUNTIFS($C$8:C2335,C2335,$A$8:A2335,"Explicit"))</f>
        <v/>
      </c>
      <c r="X2335" t="str">
        <f t="shared" si="1127"/>
        <v/>
      </c>
      <c r="Y2335" t="str">
        <f t="shared" si="1128"/>
        <v/>
      </c>
      <c r="Z2335" t="str">
        <f t="shared" si="1129"/>
        <v/>
      </c>
      <c r="AA2335" t="str">
        <f t="shared" si="1130"/>
        <v/>
      </c>
      <c r="AB2335" t="str">
        <f t="shared" si="1131"/>
        <v/>
      </c>
      <c r="AC2335" t="str">
        <f t="shared" si="1132"/>
        <v/>
      </c>
      <c r="AD2335" t="str">
        <f t="shared" si="1133"/>
        <v/>
      </c>
      <c r="AE2335" t="str">
        <f t="shared" si="1134"/>
        <v/>
      </c>
      <c r="AF2335" t="str">
        <f t="shared" si="1135"/>
        <v/>
      </c>
      <c r="AG2335" t="str">
        <f t="shared" si="1136"/>
        <v>"Core.Waybill"</v>
      </c>
      <c r="AH2335" t="str">
        <f t="shared" si="1137"/>
        <v>"externalReferences"</v>
      </c>
      <c r="AI2335" t="str">
        <f t="shared" si="1138"/>
        <v>"Common.ExternalReference"</v>
      </c>
      <c r="AJ2335" t="str">
        <f t="shared" si="1139"/>
        <v>"referenceForObjects"</v>
      </c>
      <c r="AK2335" t="str">
        <f t="shared" si="1140"/>
        <v>"hasMany"</v>
      </c>
      <c r="AL2335" t="str">
        <f t="shared" si="1141"/>
        <v>"Core.Waybill","externalReferences","Common.ExternalReference","referenceForObjects","hasMany"</v>
      </c>
      <c r="AN2335">
        <f>COUNTIF(View_conceptual!G:G,L2335)</f>
        <v>1</v>
      </c>
      <c r="AO2335">
        <f>COUNTIF(View_conceptual!H:H,L2335)+COUNTIF(View_conceptual!I:I,N2335)</f>
        <v>1</v>
      </c>
      <c r="AQ2335" t="str">
        <f t="shared" si="1142"/>
        <v/>
      </c>
      <c r="AR2335" t="str">
        <f t="shared" si="1143"/>
        <v/>
      </c>
      <c r="AT2335">
        <f>COUNTIF(View_full!G:G,L2335)</f>
        <v>1</v>
      </c>
      <c r="AU2335">
        <f>COUNTIF(View_full!H:H,L2335)+COUNTIF(View_full!I:I,N2335)</f>
        <v>1</v>
      </c>
      <c r="AV2335">
        <f>COUNTIFS(Property_Manual!$A$2:$A$1206,Raw!L2335,Property_Manual!$B$2:$B$1206,Raw!M2335,Property_Manual!$C$2:$C$1206,Raw!N2335,Property_Manual!$D$2:$D$1206,Raw!O2335,Property_Manual!$F$2:$F$1206,"x")</f>
        <v>0</v>
      </c>
      <c r="AW2335" t="str">
        <f t="shared" si="1144"/>
        <v/>
      </c>
      <c r="AX2335" t="str">
        <f t="shared" si="1145"/>
        <v/>
      </c>
      <c r="AY2335" t="str">
        <f t="shared" si="1146"/>
        <v/>
      </c>
    </row>
    <row r="2336" spans="1:51" x14ac:dyDescent="0.2">
      <c r="A2336" t="s">
        <v>1255</v>
      </c>
      <c r="B2336" t="s">
        <v>20</v>
      </c>
      <c r="C2336" t="s">
        <v>245</v>
      </c>
      <c r="D2336" t="s">
        <v>569</v>
      </c>
      <c r="E2336" t="s">
        <v>1198</v>
      </c>
      <c r="F2336" t="s">
        <v>89</v>
      </c>
      <c r="G2336">
        <v>1</v>
      </c>
      <c r="I2336" t="s">
        <v>568</v>
      </c>
      <c r="J2336" t="s">
        <v>570</v>
      </c>
      <c r="L2336" t="str">
        <f t="shared" si="1116"/>
        <v>Waybill</v>
      </c>
      <c r="M2336" t="str">
        <f t="shared" si="1117"/>
        <v>arrivalLocation</v>
      </c>
      <c r="N2336" t="str">
        <f t="shared" si="1118"/>
        <v>Location</v>
      </c>
      <c r="O2336" t="str">
        <f t="shared" si="1119"/>
        <v/>
      </c>
      <c r="P2336" t="str">
        <f t="shared" si="1120"/>
        <v/>
      </c>
      <c r="Q2336" t="str">
        <f t="shared" si="1121"/>
        <v>Object</v>
      </c>
      <c r="R2336" t="str">
        <f t="shared" si="1122"/>
        <v/>
      </c>
      <c r="S2336" t="str">
        <f t="shared" si="1123"/>
        <v/>
      </c>
      <c r="T2336" t="str">
        <f t="shared" si="1124"/>
        <v/>
      </c>
      <c r="U2336" t="str">
        <f t="shared" si="1125"/>
        <v/>
      </c>
      <c r="V2336" t="str">
        <f t="shared" si="1126"/>
        <v/>
      </c>
      <c r="W2336" t="str">
        <f>IF($A2336="Implicit","",COUNTIFS($C$8:C2336,C2336,$A$8:A2336,"Explicit"))</f>
        <v/>
      </c>
      <c r="X2336" t="str">
        <f t="shared" si="1127"/>
        <v/>
      </c>
      <c r="Y2336" t="str">
        <f t="shared" si="1128"/>
        <v/>
      </c>
      <c r="Z2336" t="str">
        <f t="shared" si="1129"/>
        <v/>
      </c>
      <c r="AA2336" t="str">
        <f t="shared" si="1130"/>
        <v/>
      </c>
      <c r="AB2336" t="str">
        <f t="shared" si="1131"/>
        <v/>
      </c>
      <c r="AC2336" t="str">
        <f t="shared" si="1132"/>
        <v/>
      </c>
      <c r="AD2336" t="str">
        <f t="shared" si="1133"/>
        <v/>
      </c>
      <c r="AE2336" t="str">
        <f t="shared" si="1134"/>
        <v/>
      </c>
      <c r="AF2336" t="str">
        <f t="shared" si="1135"/>
        <v/>
      </c>
      <c r="AG2336" t="str">
        <f t="shared" si="1136"/>
        <v>"Core.Waybill"</v>
      </c>
      <c r="AH2336" t="str">
        <f t="shared" si="1137"/>
        <v>"arrivalLocation"</v>
      </c>
      <c r="AI2336" t="str">
        <f t="shared" si="1138"/>
        <v>"Common.Location"</v>
      </c>
      <c r="AJ2336" t="str">
        <f t="shared" si="1139"/>
        <v>""</v>
      </c>
      <c r="AK2336" t="str">
        <f t="shared" si="1140"/>
        <v>"hasOne"</v>
      </c>
      <c r="AL2336" t="str">
        <f t="shared" si="1141"/>
        <v>"Core.Waybill","arrivalLocation","Common.Location","","hasOne"</v>
      </c>
      <c r="AN2336">
        <f>COUNTIF(View_conceptual!G:G,L2336)</f>
        <v>1</v>
      </c>
      <c r="AO2336">
        <f>COUNTIF(View_conceptual!H:H,L2336)+COUNTIF(View_conceptual!I:I,N2336)</f>
        <v>1</v>
      </c>
      <c r="AQ2336" t="str">
        <f t="shared" si="1142"/>
        <v/>
      </c>
      <c r="AR2336" t="str">
        <f t="shared" si="1143"/>
        <v/>
      </c>
      <c r="AT2336">
        <f>COUNTIF(View_full!G:G,L2336)</f>
        <v>1</v>
      </c>
      <c r="AU2336">
        <f>COUNTIF(View_full!H:H,L2336)+COUNTIF(View_full!I:I,N2336)</f>
        <v>1</v>
      </c>
      <c r="AV2336">
        <f>COUNTIFS(Property_Manual!$A$2:$A$1206,Raw!L2336,Property_Manual!$B$2:$B$1206,Raw!M2336,Property_Manual!$C$2:$C$1206,Raw!N2336,Property_Manual!$D$2:$D$1206,Raw!O2336,Property_Manual!$F$2:$F$1206,"x")</f>
        <v>0</v>
      </c>
      <c r="AW2336" t="str">
        <f t="shared" si="1144"/>
        <v/>
      </c>
      <c r="AX2336" t="str">
        <f t="shared" si="1145"/>
        <v/>
      </c>
      <c r="AY2336" t="str">
        <f t="shared" si="1146"/>
        <v/>
      </c>
    </row>
    <row r="2337" spans="1:51" x14ac:dyDescent="0.2">
      <c r="A2337" t="s">
        <v>1255</v>
      </c>
      <c r="B2337" t="s">
        <v>20</v>
      </c>
      <c r="C2337" t="s">
        <v>245</v>
      </c>
      <c r="D2337" t="s">
        <v>573</v>
      </c>
      <c r="E2337" t="s">
        <v>1197</v>
      </c>
      <c r="F2337" t="s">
        <v>2228</v>
      </c>
      <c r="G2337">
        <v>1</v>
      </c>
      <c r="I2337" t="s">
        <v>568</v>
      </c>
      <c r="J2337" t="s">
        <v>574</v>
      </c>
      <c r="L2337" t="str">
        <f t="shared" si="1116"/>
        <v>Waybill</v>
      </c>
      <c r="M2337" t="str">
        <f t="shared" si="1117"/>
        <v>carrierChargeCode</v>
      </c>
      <c r="N2337" t="str">
        <f t="shared" si="1118"/>
        <v>ChargeCode</v>
      </c>
      <c r="O2337" t="str">
        <f t="shared" si="1119"/>
        <v/>
      </c>
      <c r="P2337" t="str">
        <f t="shared" si="1120"/>
        <v/>
      </c>
      <c r="Q2337" t="str">
        <f t="shared" si="1121"/>
        <v>Object</v>
      </c>
      <c r="R2337" t="str">
        <f t="shared" si="1122"/>
        <v/>
      </c>
      <c r="S2337" t="str">
        <f t="shared" si="1123"/>
        <v/>
      </c>
      <c r="T2337" t="str">
        <f t="shared" si="1124"/>
        <v/>
      </c>
      <c r="U2337" t="str">
        <f t="shared" si="1125"/>
        <v/>
      </c>
      <c r="V2337" t="str">
        <f t="shared" si="1126"/>
        <v/>
      </c>
      <c r="W2337" t="str">
        <f>IF($A2337="Implicit","",COUNTIFS($C$8:C2337,C2337,$A$8:A2337,"Explicit"))</f>
        <v/>
      </c>
      <c r="X2337" t="str">
        <f t="shared" si="1127"/>
        <v/>
      </c>
      <c r="Y2337" t="str">
        <f t="shared" si="1128"/>
        <v/>
      </c>
      <c r="Z2337" t="str">
        <f t="shared" si="1129"/>
        <v/>
      </c>
      <c r="AA2337" t="str">
        <f t="shared" si="1130"/>
        <v/>
      </c>
      <c r="AB2337" t="str">
        <f t="shared" si="1131"/>
        <v/>
      </c>
      <c r="AC2337" t="str">
        <f t="shared" si="1132"/>
        <v/>
      </c>
      <c r="AD2337" t="str">
        <f t="shared" si="1133"/>
        <v/>
      </c>
      <c r="AE2337" t="str">
        <f t="shared" si="1134"/>
        <v/>
      </c>
      <c r="AF2337" t="str">
        <f t="shared" si="1135"/>
        <v/>
      </c>
      <c r="AG2337" t="str">
        <f t="shared" si="1136"/>
        <v>"Core.Waybill"</v>
      </c>
      <c r="AH2337" t="str">
        <f t="shared" si="1137"/>
        <v>"carrierChargeCode"</v>
      </c>
      <c r="AI2337" t="str">
        <f t="shared" si="1138"/>
        <v>"CodeList.ChargeCode"</v>
      </c>
      <c r="AJ2337" t="str">
        <f t="shared" si="1139"/>
        <v>""</v>
      </c>
      <c r="AK2337" t="str">
        <f t="shared" si="1140"/>
        <v>"hasOne"</v>
      </c>
      <c r="AL2337" t="str">
        <f t="shared" si="1141"/>
        <v>"Core.Waybill","carrierChargeCode","CodeList.ChargeCode","","hasOne"</v>
      </c>
      <c r="AN2337">
        <f>COUNTIF(View_conceptual!G:G,L2337)</f>
        <v>1</v>
      </c>
      <c r="AO2337">
        <f>COUNTIF(View_conceptual!H:H,L2337)+COUNTIF(View_conceptual!I:I,N2337)</f>
        <v>1</v>
      </c>
      <c r="AQ2337" t="str">
        <f t="shared" si="1142"/>
        <v/>
      </c>
      <c r="AR2337" t="str">
        <f t="shared" si="1143"/>
        <v/>
      </c>
      <c r="AT2337">
        <f>COUNTIF(View_full!G:G,L2337)</f>
        <v>1</v>
      </c>
      <c r="AU2337">
        <f>COUNTIF(View_full!H:H,L2337)+COUNTIF(View_full!I:I,N2337)</f>
        <v>1</v>
      </c>
      <c r="AV2337">
        <f>COUNTIFS(Property_Manual!$A$2:$A$1206,Raw!L2337,Property_Manual!$B$2:$B$1206,Raw!M2337,Property_Manual!$C$2:$C$1206,Raw!N2337,Property_Manual!$D$2:$D$1206,Raw!O2337,Property_Manual!$F$2:$F$1206,"x")</f>
        <v>0</v>
      </c>
      <c r="AW2337" t="str">
        <f t="shared" si="1144"/>
        <v/>
      </c>
      <c r="AX2337" t="str">
        <f t="shared" si="1145"/>
        <v/>
      </c>
      <c r="AY2337" t="str">
        <f t="shared" si="1146"/>
        <v/>
      </c>
    </row>
    <row r="2338" spans="1:51" x14ac:dyDescent="0.2">
      <c r="A2338" t="s">
        <v>1255</v>
      </c>
      <c r="B2338" t="s">
        <v>20</v>
      </c>
      <c r="C2338" t="s">
        <v>245</v>
      </c>
      <c r="D2338" t="s">
        <v>575</v>
      </c>
      <c r="E2338" t="s">
        <v>1198</v>
      </c>
      <c r="F2338" t="s">
        <v>89</v>
      </c>
      <c r="G2338">
        <v>1</v>
      </c>
      <c r="I2338" t="s">
        <v>568</v>
      </c>
      <c r="J2338" t="s">
        <v>576</v>
      </c>
      <c r="L2338" t="str">
        <f t="shared" si="1116"/>
        <v>Waybill</v>
      </c>
      <c r="M2338" t="str">
        <f t="shared" si="1117"/>
        <v>carrierDeclarationPlace</v>
      </c>
      <c r="N2338" t="str">
        <f t="shared" si="1118"/>
        <v>Location</v>
      </c>
      <c r="O2338" t="str">
        <f t="shared" si="1119"/>
        <v/>
      </c>
      <c r="P2338" t="str">
        <f t="shared" si="1120"/>
        <v/>
      </c>
      <c r="Q2338" t="str">
        <f t="shared" si="1121"/>
        <v>Object</v>
      </c>
      <c r="R2338" t="str">
        <f t="shared" si="1122"/>
        <v/>
      </c>
      <c r="S2338" t="str">
        <f t="shared" si="1123"/>
        <v/>
      </c>
      <c r="T2338" t="str">
        <f t="shared" si="1124"/>
        <v/>
      </c>
      <c r="U2338" t="str">
        <f t="shared" si="1125"/>
        <v/>
      </c>
      <c r="V2338" t="str">
        <f t="shared" si="1126"/>
        <v/>
      </c>
      <c r="W2338" t="str">
        <f>IF($A2338="Implicit","",COUNTIFS($C$8:C2338,C2338,$A$8:A2338,"Explicit"))</f>
        <v/>
      </c>
      <c r="X2338" t="str">
        <f t="shared" si="1127"/>
        <v/>
      </c>
      <c r="Y2338" t="str">
        <f t="shared" si="1128"/>
        <v/>
      </c>
      <c r="Z2338" t="str">
        <f t="shared" si="1129"/>
        <v/>
      </c>
      <c r="AA2338" t="str">
        <f t="shared" si="1130"/>
        <v/>
      </c>
      <c r="AB2338" t="str">
        <f t="shared" si="1131"/>
        <v/>
      </c>
      <c r="AC2338" t="str">
        <f t="shared" si="1132"/>
        <v/>
      </c>
      <c r="AD2338" t="str">
        <f t="shared" si="1133"/>
        <v/>
      </c>
      <c r="AE2338" t="str">
        <f t="shared" si="1134"/>
        <v/>
      </c>
      <c r="AF2338" t="str">
        <f t="shared" si="1135"/>
        <v/>
      </c>
      <c r="AG2338" t="str">
        <f t="shared" si="1136"/>
        <v>"Core.Waybill"</v>
      </c>
      <c r="AH2338" t="str">
        <f t="shared" si="1137"/>
        <v>"carrierDeclarationPlace"</v>
      </c>
      <c r="AI2338" t="str">
        <f t="shared" si="1138"/>
        <v>"Common.Location"</v>
      </c>
      <c r="AJ2338" t="str">
        <f t="shared" si="1139"/>
        <v>""</v>
      </c>
      <c r="AK2338" t="str">
        <f t="shared" si="1140"/>
        <v>"hasOne"</v>
      </c>
      <c r="AL2338" t="str">
        <f t="shared" si="1141"/>
        <v>"Core.Waybill","carrierDeclarationPlace","Common.Location","","hasOne"</v>
      </c>
      <c r="AN2338">
        <f>COUNTIF(View_conceptual!G:G,L2338)</f>
        <v>1</v>
      </c>
      <c r="AO2338">
        <f>COUNTIF(View_conceptual!H:H,L2338)+COUNTIF(View_conceptual!I:I,N2338)</f>
        <v>1</v>
      </c>
      <c r="AQ2338" t="str">
        <f t="shared" si="1142"/>
        <v/>
      </c>
      <c r="AR2338" t="str">
        <f t="shared" si="1143"/>
        <v/>
      </c>
      <c r="AT2338">
        <f>COUNTIF(View_full!G:G,L2338)</f>
        <v>1</v>
      </c>
      <c r="AU2338">
        <f>COUNTIF(View_full!H:H,L2338)+COUNTIF(View_full!I:I,N2338)</f>
        <v>1</v>
      </c>
      <c r="AV2338">
        <f>COUNTIFS(Property_Manual!$A$2:$A$1206,Raw!L2338,Property_Manual!$B$2:$B$1206,Raw!M2338,Property_Manual!$C$2:$C$1206,Raw!N2338,Property_Manual!$D$2:$D$1206,Raw!O2338,Property_Manual!$F$2:$F$1206,"x")</f>
        <v>0</v>
      </c>
      <c r="AW2338" t="str">
        <f t="shared" si="1144"/>
        <v/>
      </c>
      <c r="AX2338" t="str">
        <f t="shared" si="1145"/>
        <v/>
      </c>
      <c r="AY2338" t="str">
        <f t="shared" si="1146"/>
        <v/>
      </c>
    </row>
    <row r="2339" spans="1:51" x14ac:dyDescent="0.2">
      <c r="A2339" t="s">
        <v>1255</v>
      </c>
      <c r="B2339" t="s">
        <v>20</v>
      </c>
      <c r="C2339" t="s">
        <v>245</v>
      </c>
      <c r="D2339" t="s">
        <v>579</v>
      </c>
      <c r="E2339" t="s">
        <v>49</v>
      </c>
      <c r="F2339" t="s">
        <v>248</v>
      </c>
      <c r="G2339">
        <v>1</v>
      </c>
      <c r="I2339" t="s">
        <v>568</v>
      </c>
      <c r="J2339" t="s">
        <v>580</v>
      </c>
      <c r="L2339" t="str">
        <f t="shared" si="1116"/>
        <v>Waybill</v>
      </c>
      <c r="M2339" t="str">
        <f t="shared" si="1117"/>
        <v>declaredValueForCarriage</v>
      </c>
      <c r="N2339" t="str">
        <f t="shared" si="1118"/>
        <v>CurrencyValue</v>
      </c>
      <c r="O2339" t="str">
        <f t="shared" si="1119"/>
        <v/>
      </c>
      <c r="P2339" t="str">
        <f t="shared" si="1120"/>
        <v/>
      </c>
      <c r="Q2339" t="str">
        <f t="shared" si="1121"/>
        <v>Object</v>
      </c>
      <c r="R2339" t="str">
        <f t="shared" si="1122"/>
        <v/>
      </c>
      <c r="S2339" t="str">
        <f t="shared" si="1123"/>
        <v/>
      </c>
      <c r="T2339" t="str">
        <f t="shared" si="1124"/>
        <v/>
      </c>
      <c r="U2339" t="str">
        <f t="shared" si="1125"/>
        <v/>
      </c>
      <c r="V2339" t="str">
        <f t="shared" si="1126"/>
        <v/>
      </c>
      <c r="W2339" t="str">
        <f>IF($A2339="Implicit","",COUNTIFS($C$8:C2339,C2339,$A$8:A2339,"Explicit"))</f>
        <v/>
      </c>
      <c r="X2339" t="str">
        <f t="shared" si="1127"/>
        <v/>
      </c>
      <c r="Y2339" t="str">
        <f t="shared" si="1128"/>
        <v/>
      </c>
      <c r="Z2339" t="str">
        <f t="shared" si="1129"/>
        <v/>
      </c>
      <c r="AA2339" t="str">
        <f t="shared" si="1130"/>
        <v/>
      </c>
      <c r="AB2339" t="str">
        <f t="shared" si="1131"/>
        <v/>
      </c>
      <c r="AC2339" t="str">
        <f t="shared" si="1132"/>
        <v/>
      </c>
      <c r="AD2339" t="str">
        <f t="shared" si="1133"/>
        <v/>
      </c>
      <c r="AE2339" t="str">
        <f t="shared" si="1134"/>
        <v/>
      </c>
      <c r="AF2339" t="str">
        <f t="shared" si="1135"/>
        <v/>
      </c>
      <c r="AG2339" t="str">
        <f t="shared" si="1136"/>
        <v>"Core.Waybill"</v>
      </c>
      <c r="AH2339" t="str">
        <f t="shared" si="1137"/>
        <v>"declaredValueForCarriage"</v>
      </c>
      <c r="AI2339" t="str">
        <f t="shared" si="1138"/>
        <v>"Embedded.CurrencyValue"</v>
      </c>
      <c r="AJ2339" t="str">
        <f t="shared" si="1139"/>
        <v>""</v>
      </c>
      <c r="AK2339" t="str">
        <f t="shared" si="1140"/>
        <v>"hasOne"</v>
      </c>
      <c r="AL2339" t="str">
        <f t="shared" si="1141"/>
        <v>"Core.Waybill","declaredValueForCarriage","Embedded.CurrencyValue","","hasOne"</v>
      </c>
      <c r="AN2339">
        <f>COUNTIF(View_conceptual!G:G,L2339)</f>
        <v>1</v>
      </c>
      <c r="AO2339">
        <f>COUNTIF(View_conceptual!H:H,L2339)+COUNTIF(View_conceptual!I:I,N2339)</f>
        <v>1</v>
      </c>
      <c r="AQ2339" t="str">
        <f t="shared" si="1142"/>
        <v/>
      </c>
      <c r="AR2339" t="str">
        <f t="shared" si="1143"/>
        <v/>
      </c>
      <c r="AT2339">
        <f>COUNTIF(View_full!G:G,L2339)</f>
        <v>1</v>
      </c>
      <c r="AU2339">
        <f>COUNTIF(View_full!H:H,L2339)+COUNTIF(View_full!I:I,N2339)</f>
        <v>1</v>
      </c>
      <c r="AV2339">
        <f>COUNTIFS(Property_Manual!$A$2:$A$1206,Raw!L2339,Property_Manual!$B$2:$B$1206,Raw!M2339,Property_Manual!$C$2:$C$1206,Raw!N2339,Property_Manual!$D$2:$D$1206,Raw!O2339,Property_Manual!$F$2:$F$1206,"x")</f>
        <v>0</v>
      </c>
      <c r="AW2339" t="str">
        <f t="shared" si="1144"/>
        <v/>
      </c>
      <c r="AX2339" t="str">
        <f t="shared" si="1145"/>
        <v/>
      </c>
      <c r="AY2339" t="str">
        <f t="shared" si="1146"/>
        <v/>
      </c>
    </row>
    <row r="2340" spans="1:51" x14ac:dyDescent="0.2">
      <c r="A2340" t="s">
        <v>1255</v>
      </c>
      <c r="B2340" t="s">
        <v>20</v>
      </c>
      <c r="C2340" t="s">
        <v>245</v>
      </c>
      <c r="D2340" t="s">
        <v>581</v>
      </c>
      <c r="E2340" t="s">
        <v>49</v>
      </c>
      <c r="F2340" t="s">
        <v>248</v>
      </c>
      <c r="G2340">
        <v>1</v>
      </c>
      <c r="I2340" t="s">
        <v>568</v>
      </c>
      <c r="J2340" t="s">
        <v>582</v>
      </c>
      <c r="L2340" t="str">
        <f t="shared" si="1116"/>
        <v>Waybill</v>
      </c>
      <c r="M2340" t="str">
        <f t="shared" si="1117"/>
        <v>declaredValueForCustoms</v>
      </c>
      <c r="N2340" t="str">
        <f t="shared" si="1118"/>
        <v>CurrencyValue</v>
      </c>
      <c r="O2340" t="str">
        <f t="shared" si="1119"/>
        <v/>
      </c>
      <c r="P2340" t="str">
        <f t="shared" si="1120"/>
        <v/>
      </c>
      <c r="Q2340" t="str">
        <f t="shared" si="1121"/>
        <v>Object</v>
      </c>
      <c r="R2340" t="str">
        <f t="shared" si="1122"/>
        <v/>
      </c>
      <c r="S2340" t="str">
        <f t="shared" si="1123"/>
        <v/>
      </c>
      <c r="T2340" t="str">
        <f t="shared" si="1124"/>
        <v/>
      </c>
      <c r="U2340" t="str">
        <f t="shared" si="1125"/>
        <v/>
      </c>
      <c r="V2340" t="str">
        <f t="shared" si="1126"/>
        <v/>
      </c>
      <c r="W2340" t="str">
        <f>IF($A2340="Implicit","",COUNTIFS($C$8:C2340,C2340,$A$8:A2340,"Explicit"))</f>
        <v/>
      </c>
      <c r="X2340" t="str">
        <f t="shared" si="1127"/>
        <v/>
      </c>
      <c r="Y2340" t="str">
        <f t="shared" si="1128"/>
        <v/>
      </c>
      <c r="Z2340" t="str">
        <f t="shared" si="1129"/>
        <v/>
      </c>
      <c r="AA2340" t="str">
        <f t="shared" si="1130"/>
        <v/>
      </c>
      <c r="AB2340" t="str">
        <f t="shared" si="1131"/>
        <v/>
      </c>
      <c r="AC2340" t="str">
        <f t="shared" si="1132"/>
        <v/>
      </c>
      <c r="AD2340" t="str">
        <f t="shared" si="1133"/>
        <v/>
      </c>
      <c r="AE2340" t="str">
        <f t="shared" si="1134"/>
        <v/>
      </c>
      <c r="AF2340" t="str">
        <f t="shared" si="1135"/>
        <v/>
      </c>
      <c r="AG2340" t="str">
        <f t="shared" si="1136"/>
        <v>"Core.Waybill"</v>
      </c>
      <c r="AH2340" t="str">
        <f t="shared" si="1137"/>
        <v>"declaredValueForCustoms"</v>
      </c>
      <c r="AI2340" t="str">
        <f t="shared" si="1138"/>
        <v>"Embedded.CurrencyValue"</v>
      </c>
      <c r="AJ2340" t="str">
        <f t="shared" si="1139"/>
        <v>""</v>
      </c>
      <c r="AK2340" t="str">
        <f t="shared" si="1140"/>
        <v>"hasOne"</v>
      </c>
      <c r="AL2340" t="str">
        <f t="shared" si="1141"/>
        <v>"Core.Waybill","declaredValueForCustoms","Embedded.CurrencyValue","","hasOne"</v>
      </c>
      <c r="AN2340">
        <f>COUNTIF(View_conceptual!G:G,L2340)</f>
        <v>1</v>
      </c>
      <c r="AO2340">
        <f>COUNTIF(View_conceptual!H:H,L2340)+COUNTIF(View_conceptual!I:I,N2340)</f>
        <v>1</v>
      </c>
      <c r="AQ2340" t="str">
        <f t="shared" si="1142"/>
        <v/>
      </c>
      <c r="AR2340" t="str">
        <f t="shared" si="1143"/>
        <v/>
      </c>
      <c r="AT2340">
        <f>COUNTIF(View_full!G:G,L2340)</f>
        <v>1</v>
      </c>
      <c r="AU2340">
        <f>COUNTIF(View_full!H:H,L2340)+COUNTIF(View_full!I:I,N2340)</f>
        <v>1</v>
      </c>
      <c r="AV2340">
        <f>COUNTIFS(Property_Manual!$A$2:$A$1206,Raw!L2340,Property_Manual!$B$2:$B$1206,Raw!M2340,Property_Manual!$C$2:$C$1206,Raw!N2340,Property_Manual!$D$2:$D$1206,Raw!O2340,Property_Manual!$F$2:$F$1206,"x")</f>
        <v>0</v>
      </c>
      <c r="AW2340" t="str">
        <f t="shared" si="1144"/>
        <v/>
      </c>
      <c r="AX2340" t="str">
        <f t="shared" si="1145"/>
        <v/>
      </c>
      <c r="AY2340" t="str">
        <f t="shared" si="1146"/>
        <v/>
      </c>
    </row>
    <row r="2341" spans="1:51" x14ac:dyDescent="0.2">
      <c r="A2341" t="s">
        <v>1255</v>
      </c>
      <c r="B2341" t="s">
        <v>20</v>
      </c>
      <c r="C2341" t="s">
        <v>245</v>
      </c>
      <c r="D2341" t="s">
        <v>583</v>
      </c>
      <c r="E2341" t="s">
        <v>1198</v>
      </c>
      <c r="F2341" t="s">
        <v>89</v>
      </c>
      <c r="G2341">
        <v>1</v>
      </c>
      <c r="I2341" t="s">
        <v>568</v>
      </c>
      <c r="J2341" t="s">
        <v>2238</v>
      </c>
      <c r="L2341" t="str">
        <f t="shared" si="1116"/>
        <v>Waybill</v>
      </c>
      <c r="M2341" t="str">
        <f t="shared" si="1117"/>
        <v>departureLocation</v>
      </c>
      <c r="N2341" t="str">
        <f t="shared" si="1118"/>
        <v>Location</v>
      </c>
      <c r="O2341" t="str">
        <f t="shared" si="1119"/>
        <v/>
      </c>
      <c r="P2341" t="str">
        <f t="shared" si="1120"/>
        <v/>
      </c>
      <c r="Q2341" t="str">
        <f t="shared" si="1121"/>
        <v>Object</v>
      </c>
      <c r="R2341" t="str">
        <f t="shared" si="1122"/>
        <v/>
      </c>
      <c r="S2341" t="str">
        <f t="shared" si="1123"/>
        <v/>
      </c>
      <c r="T2341" t="str">
        <f t="shared" si="1124"/>
        <v/>
      </c>
      <c r="U2341" t="str">
        <f t="shared" si="1125"/>
        <v/>
      </c>
      <c r="V2341" t="str">
        <f t="shared" si="1126"/>
        <v/>
      </c>
      <c r="W2341" t="str">
        <f>IF($A2341="Implicit","",COUNTIFS($C$8:C2341,C2341,$A$8:A2341,"Explicit"))</f>
        <v/>
      </c>
      <c r="X2341" t="str">
        <f t="shared" si="1127"/>
        <v/>
      </c>
      <c r="Y2341" t="str">
        <f t="shared" si="1128"/>
        <v/>
      </c>
      <c r="Z2341" t="str">
        <f t="shared" si="1129"/>
        <v/>
      </c>
      <c r="AA2341" t="str">
        <f t="shared" si="1130"/>
        <v/>
      </c>
      <c r="AB2341" t="str">
        <f t="shared" si="1131"/>
        <v/>
      </c>
      <c r="AC2341" t="str">
        <f t="shared" si="1132"/>
        <v/>
      </c>
      <c r="AD2341" t="str">
        <f t="shared" si="1133"/>
        <v/>
      </c>
      <c r="AE2341" t="str">
        <f t="shared" si="1134"/>
        <v/>
      </c>
      <c r="AF2341" t="str">
        <f t="shared" si="1135"/>
        <v/>
      </c>
      <c r="AG2341" t="str">
        <f t="shared" si="1136"/>
        <v>"Core.Waybill"</v>
      </c>
      <c r="AH2341" t="str">
        <f t="shared" si="1137"/>
        <v>"departureLocation"</v>
      </c>
      <c r="AI2341" t="str">
        <f t="shared" si="1138"/>
        <v>"Common.Location"</v>
      </c>
      <c r="AJ2341" t="str">
        <f t="shared" si="1139"/>
        <v>""</v>
      </c>
      <c r="AK2341" t="str">
        <f t="shared" si="1140"/>
        <v>"hasOne"</v>
      </c>
      <c r="AL2341" t="str">
        <f t="shared" si="1141"/>
        <v>"Core.Waybill","departureLocation","Common.Location","","hasOne"</v>
      </c>
      <c r="AN2341">
        <f>COUNTIF(View_conceptual!G:G,L2341)</f>
        <v>1</v>
      </c>
      <c r="AO2341">
        <f>COUNTIF(View_conceptual!H:H,L2341)+COUNTIF(View_conceptual!I:I,N2341)</f>
        <v>1</v>
      </c>
      <c r="AQ2341" t="str">
        <f t="shared" si="1142"/>
        <v/>
      </c>
      <c r="AR2341" t="str">
        <f t="shared" si="1143"/>
        <v/>
      </c>
      <c r="AT2341">
        <f>COUNTIF(View_full!G:G,L2341)</f>
        <v>1</v>
      </c>
      <c r="AU2341">
        <f>COUNTIF(View_full!H:H,L2341)+COUNTIF(View_full!I:I,N2341)</f>
        <v>1</v>
      </c>
      <c r="AV2341">
        <f>COUNTIFS(Property_Manual!$A$2:$A$1206,Raw!L2341,Property_Manual!$B$2:$B$1206,Raw!M2341,Property_Manual!$C$2:$C$1206,Raw!N2341,Property_Manual!$D$2:$D$1206,Raw!O2341,Property_Manual!$F$2:$F$1206,"x")</f>
        <v>0</v>
      </c>
      <c r="AW2341" t="str">
        <f t="shared" si="1144"/>
        <v/>
      </c>
      <c r="AX2341" t="str">
        <f t="shared" si="1145"/>
        <v/>
      </c>
      <c r="AY2341" t="str">
        <f t="shared" si="1146"/>
        <v/>
      </c>
    </row>
    <row r="2342" spans="1:51" x14ac:dyDescent="0.2">
      <c r="A2342" t="s">
        <v>1255</v>
      </c>
      <c r="B2342" t="s">
        <v>20</v>
      </c>
      <c r="C2342" t="s">
        <v>245</v>
      </c>
      <c r="D2342" t="s">
        <v>586</v>
      </c>
      <c r="E2342" t="s">
        <v>20</v>
      </c>
      <c r="F2342" t="s">
        <v>245</v>
      </c>
      <c r="H2342" t="s">
        <v>588</v>
      </c>
      <c r="I2342" t="s">
        <v>568</v>
      </c>
      <c r="J2342" t="s">
        <v>587</v>
      </c>
      <c r="L2342" t="str">
        <f t="shared" si="1116"/>
        <v>Waybill</v>
      </c>
      <c r="M2342" t="str">
        <f t="shared" si="1117"/>
        <v>houseWaybills</v>
      </c>
      <c r="N2342" t="str">
        <f t="shared" si="1118"/>
        <v>Waybill</v>
      </c>
      <c r="O2342" t="str">
        <f t="shared" si="1119"/>
        <v>masterWaybill</v>
      </c>
      <c r="P2342" t="str">
        <f t="shared" si="1120"/>
        <v/>
      </c>
      <c r="Q2342" t="str">
        <f t="shared" si="1121"/>
        <v>Object</v>
      </c>
      <c r="R2342" t="str">
        <f t="shared" si="1122"/>
        <v/>
      </c>
      <c r="S2342" t="str">
        <f t="shared" si="1123"/>
        <v/>
      </c>
      <c r="T2342" t="str">
        <f t="shared" si="1124"/>
        <v/>
      </c>
      <c r="U2342" t="str">
        <f t="shared" si="1125"/>
        <v/>
      </c>
      <c r="V2342" t="str">
        <f t="shared" si="1126"/>
        <v/>
      </c>
      <c r="W2342" t="str">
        <f>IF($A2342="Implicit","",COUNTIFS($C$8:C2342,C2342,$A$8:A2342,"Explicit"))</f>
        <v/>
      </c>
      <c r="X2342" t="str">
        <f t="shared" si="1127"/>
        <v/>
      </c>
      <c r="Y2342" t="str">
        <f t="shared" si="1128"/>
        <v/>
      </c>
      <c r="Z2342" t="str">
        <f t="shared" si="1129"/>
        <v/>
      </c>
      <c r="AA2342" t="str">
        <f t="shared" si="1130"/>
        <v/>
      </c>
      <c r="AB2342" t="str">
        <f t="shared" si="1131"/>
        <v/>
      </c>
      <c r="AC2342" t="str">
        <f t="shared" si="1132"/>
        <v/>
      </c>
      <c r="AD2342" t="str">
        <f t="shared" si="1133"/>
        <v/>
      </c>
      <c r="AE2342" t="str">
        <f t="shared" si="1134"/>
        <v/>
      </c>
      <c r="AF2342" t="str">
        <f t="shared" si="1135"/>
        <v/>
      </c>
      <c r="AG2342" t="str">
        <f t="shared" si="1136"/>
        <v>"Core.Waybill"</v>
      </c>
      <c r="AH2342" t="str">
        <f t="shared" si="1137"/>
        <v>"houseWaybills"</v>
      </c>
      <c r="AI2342" t="str">
        <f t="shared" si="1138"/>
        <v>"Core.Waybill"</v>
      </c>
      <c r="AJ2342" t="str">
        <f t="shared" si="1139"/>
        <v>"masterWaybill"</v>
      </c>
      <c r="AK2342" t="str">
        <f t="shared" si="1140"/>
        <v>"hasMany"</v>
      </c>
      <c r="AL2342" t="str">
        <f t="shared" si="1141"/>
        <v>"Core.Waybill","houseWaybills","Core.Waybill","masterWaybill","hasMany"</v>
      </c>
      <c r="AN2342">
        <f>COUNTIF(View_conceptual!G:G,L2342)</f>
        <v>1</v>
      </c>
      <c r="AO2342">
        <f>COUNTIF(View_conceptual!H:H,L2342)+COUNTIF(View_conceptual!I:I,N2342)</f>
        <v>2</v>
      </c>
      <c r="AQ2342" t="str">
        <f t="shared" si="1142"/>
        <v/>
      </c>
      <c r="AR2342" t="str">
        <f t="shared" si="1143"/>
        <v>"Core.Waybill","houseWaybills","Core.Waybill","masterWaybill","hasMany"</v>
      </c>
      <c r="AT2342">
        <f>COUNTIF(View_full!G:G,L2342)</f>
        <v>1</v>
      </c>
      <c r="AU2342">
        <f>COUNTIF(View_full!H:H,L2342)+COUNTIF(View_full!I:I,N2342)</f>
        <v>2</v>
      </c>
      <c r="AV2342">
        <f>COUNTIFS(Property_Manual!$A$2:$A$1206,Raw!L2342,Property_Manual!$B$2:$B$1206,Raw!M2342,Property_Manual!$C$2:$C$1206,Raw!N2342,Property_Manual!$D$2:$D$1206,Raw!O2342,Property_Manual!$F$2:$F$1206,"x")</f>
        <v>1</v>
      </c>
      <c r="AW2342" t="str">
        <f t="shared" si="1144"/>
        <v/>
      </c>
      <c r="AX2342" t="str">
        <f t="shared" si="1145"/>
        <v>"Core.Waybill","houseWaybills","Core.Waybill","masterWaybill","hasMany"</v>
      </c>
      <c r="AY2342" t="str">
        <f t="shared" si="1146"/>
        <v>"Core.Waybill","houseWaybills","Core.Waybill","masterWaybill","hasMany"</v>
      </c>
    </row>
    <row r="2343" spans="1:51" x14ac:dyDescent="0.2">
      <c r="A2343" t="s">
        <v>1255</v>
      </c>
      <c r="B2343" t="s">
        <v>20</v>
      </c>
      <c r="C2343" t="s">
        <v>245</v>
      </c>
      <c r="D2343" t="s">
        <v>593</v>
      </c>
      <c r="E2343" t="s">
        <v>1197</v>
      </c>
      <c r="F2343" t="s">
        <v>2213</v>
      </c>
      <c r="G2343">
        <v>1</v>
      </c>
      <c r="I2343" t="s">
        <v>568</v>
      </c>
      <c r="J2343" t="s">
        <v>594</v>
      </c>
      <c r="L2343" t="str">
        <f t="shared" si="1116"/>
        <v>Waybill</v>
      </c>
      <c r="M2343" t="str">
        <f t="shared" si="1117"/>
        <v>otherChargesIndicator</v>
      </c>
      <c r="N2343" t="str">
        <f t="shared" si="1118"/>
        <v>PrepaidCollectIndicator</v>
      </c>
      <c r="O2343" t="str">
        <f t="shared" si="1119"/>
        <v/>
      </c>
      <c r="P2343" t="str">
        <f t="shared" si="1120"/>
        <v/>
      </c>
      <c r="Q2343" t="str">
        <f t="shared" si="1121"/>
        <v>Object</v>
      </c>
      <c r="R2343" t="str">
        <f t="shared" si="1122"/>
        <v/>
      </c>
      <c r="S2343" t="str">
        <f t="shared" si="1123"/>
        <v/>
      </c>
      <c r="T2343" t="str">
        <f t="shared" si="1124"/>
        <v/>
      </c>
      <c r="U2343" t="str">
        <f t="shared" si="1125"/>
        <v/>
      </c>
      <c r="V2343" t="str">
        <f t="shared" si="1126"/>
        <v/>
      </c>
      <c r="W2343" t="str">
        <f>IF($A2343="Implicit","",COUNTIFS($C$8:C2343,C2343,$A$8:A2343,"Explicit"))</f>
        <v/>
      </c>
      <c r="X2343" t="str">
        <f t="shared" si="1127"/>
        <v/>
      </c>
      <c r="Y2343" t="str">
        <f t="shared" si="1128"/>
        <v/>
      </c>
      <c r="Z2343" t="str">
        <f t="shared" si="1129"/>
        <v/>
      </c>
      <c r="AA2343" t="str">
        <f t="shared" si="1130"/>
        <v/>
      </c>
      <c r="AB2343" t="str">
        <f t="shared" si="1131"/>
        <v/>
      </c>
      <c r="AC2343" t="str">
        <f t="shared" si="1132"/>
        <v/>
      </c>
      <c r="AD2343" t="str">
        <f t="shared" si="1133"/>
        <v/>
      </c>
      <c r="AE2343" t="str">
        <f t="shared" si="1134"/>
        <v/>
      </c>
      <c r="AF2343" t="str">
        <f t="shared" si="1135"/>
        <v/>
      </c>
      <c r="AG2343" t="str">
        <f t="shared" si="1136"/>
        <v>"Core.Waybill"</v>
      </c>
      <c r="AH2343" t="str">
        <f t="shared" si="1137"/>
        <v>"otherChargesIndicator"</v>
      </c>
      <c r="AI2343" t="str">
        <f t="shared" si="1138"/>
        <v>"CodeList.PrepaidCollectIndicator"</v>
      </c>
      <c r="AJ2343" t="str">
        <f t="shared" si="1139"/>
        <v>""</v>
      </c>
      <c r="AK2343" t="str">
        <f t="shared" si="1140"/>
        <v>"hasOne"</v>
      </c>
      <c r="AL2343" t="str">
        <f t="shared" si="1141"/>
        <v>"Core.Waybill","otherChargesIndicator","CodeList.PrepaidCollectIndicator","","hasOne"</v>
      </c>
      <c r="AN2343">
        <f>COUNTIF(View_conceptual!G:G,L2343)</f>
        <v>1</v>
      </c>
      <c r="AO2343">
        <f>COUNTIF(View_conceptual!H:H,L2343)+COUNTIF(View_conceptual!I:I,N2343)</f>
        <v>1</v>
      </c>
      <c r="AQ2343" t="str">
        <f t="shared" si="1142"/>
        <v/>
      </c>
      <c r="AR2343" t="str">
        <f t="shared" si="1143"/>
        <v/>
      </c>
      <c r="AT2343">
        <f>COUNTIF(View_full!G:G,L2343)</f>
        <v>1</v>
      </c>
      <c r="AU2343">
        <f>COUNTIF(View_full!H:H,L2343)+COUNTIF(View_full!I:I,N2343)</f>
        <v>1</v>
      </c>
      <c r="AV2343">
        <f>COUNTIFS(Property_Manual!$A$2:$A$1206,Raw!L2343,Property_Manual!$B$2:$B$1206,Raw!M2343,Property_Manual!$C$2:$C$1206,Raw!N2343,Property_Manual!$D$2:$D$1206,Raw!O2343,Property_Manual!$F$2:$F$1206,"x")</f>
        <v>0</v>
      </c>
      <c r="AW2343" t="str">
        <f t="shared" si="1144"/>
        <v/>
      </c>
      <c r="AX2343" t="str">
        <f t="shared" si="1145"/>
        <v/>
      </c>
      <c r="AY2343" t="str">
        <f t="shared" si="1146"/>
        <v/>
      </c>
    </row>
    <row r="2344" spans="1:51" x14ac:dyDescent="0.2">
      <c r="A2344" t="s">
        <v>1255</v>
      </c>
      <c r="B2344" t="s">
        <v>20</v>
      </c>
      <c r="C2344" t="s">
        <v>245</v>
      </c>
      <c r="D2344" t="s">
        <v>597</v>
      </c>
      <c r="E2344" t="s">
        <v>1197</v>
      </c>
      <c r="F2344" t="s">
        <v>2254</v>
      </c>
      <c r="G2344">
        <v>1</v>
      </c>
      <c r="I2344" t="s">
        <v>568</v>
      </c>
      <c r="J2344" t="s">
        <v>598</v>
      </c>
      <c r="L2344" t="str">
        <f t="shared" si="1116"/>
        <v>Waybill</v>
      </c>
      <c r="M2344" t="str">
        <f t="shared" si="1117"/>
        <v>serviceCode</v>
      </c>
      <c r="N2344" t="str">
        <f t="shared" si="1118"/>
        <v>ServiceCode</v>
      </c>
      <c r="O2344" t="str">
        <f t="shared" si="1119"/>
        <v/>
      </c>
      <c r="P2344" t="str">
        <f t="shared" si="1120"/>
        <v/>
      </c>
      <c r="Q2344" t="str">
        <f t="shared" si="1121"/>
        <v>Object</v>
      </c>
      <c r="R2344" t="str">
        <f t="shared" si="1122"/>
        <v/>
      </c>
      <c r="S2344" t="str">
        <f t="shared" si="1123"/>
        <v/>
      </c>
      <c r="T2344" t="str">
        <f t="shared" si="1124"/>
        <v/>
      </c>
      <c r="U2344" t="str">
        <f t="shared" si="1125"/>
        <v/>
      </c>
      <c r="V2344" t="str">
        <f t="shared" si="1126"/>
        <v/>
      </c>
      <c r="W2344" t="str">
        <f>IF($A2344="Implicit","",COUNTIFS($C$8:C2344,C2344,$A$8:A2344,"Explicit"))</f>
        <v/>
      </c>
      <c r="X2344" t="str">
        <f t="shared" si="1127"/>
        <v/>
      </c>
      <c r="Y2344" t="str">
        <f t="shared" si="1128"/>
        <v/>
      </c>
      <c r="Z2344" t="str">
        <f t="shared" si="1129"/>
        <v/>
      </c>
      <c r="AA2344" t="str">
        <f t="shared" si="1130"/>
        <v/>
      </c>
      <c r="AB2344" t="str">
        <f t="shared" si="1131"/>
        <v/>
      </c>
      <c r="AC2344" t="str">
        <f t="shared" si="1132"/>
        <v/>
      </c>
      <c r="AD2344" t="str">
        <f t="shared" si="1133"/>
        <v/>
      </c>
      <c r="AE2344" t="str">
        <f t="shared" si="1134"/>
        <v/>
      </c>
      <c r="AF2344" t="str">
        <f t="shared" si="1135"/>
        <v/>
      </c>
      <c r="AG2344" t="str">
        <f t="shared" si="1136"/>
        <v>"Core.Waybill"</v>
      </c>
      <c r="AH2344" t="str">
        <f t="shared" si="1137"/>
        <v>"serviceCode"</v>
      </c>
      <c r="AI2344" t="str">
        <f t="shared" si="1138"/>
        <v>"CodeList.ServiceCode"</v>
      </c>
      <c r="AJ2344" t="str">
        <f t="shared" si="1139"/>
        <v>""</v>
      </c>
      <c r="AK2344" t="str">
        <f t="shared" si="1140"/>
        <v>"hasOne"</v>
      </c>
      <c r="AL2344" t="str">
        <f t="shared" si="1141"/>
        <v>"Core.Waybill","serviceCode","CodeList.ServiceCode","","hasOne"</v>
      </c>
      <c r="AN2344">
        <f>COUNTIF(View_conceptual!G:G,L2344)</f>
        <v>1</v>
      </c>
      <c r="AO2344">
        <f>COUNTIF(View_conceptual!H:H,L2344)+COUNTIF(View_conceptual!I:I,N2344)</f>
        <v>1</v>
      </c>
      <c r="AQ2344" t="str">
        <f t="shared" si="1142"/>
        <v/>
      </c>
      <c r="AR2344" t="str">
        <f t="shared" si="1143"/>
        <v/>
      </c>
      <c r="AT2344">
        <f>COUNTIF(View_full!G:G,L2344)</f>
        <v>1</v>
      </c>
      <c r="AU2344">
        <f>COUNTIF(View_full!H:H,L2344)+COUNTIF(View_full!I:I,N2344)</f>
        <v>1</v>
      </c>
      <c r="AV2344">
        <f>COUNTIFS(Property_Manual!$A$2:$A$1206,Raw!L2344,Property_Manual!$B$2:$B$1206,Raw!M2344,Property_Manual!$C$2:$C$1206,Raw!N2344,Property_Manual!$D$2:$D$1206,Raw!O2344,Property_Manual!$F$2:$F$1206,"x")</f>
        <v>0</v>
      </c>
      <c r="AW2344" t="str">
        <f t="shared" si="1144"/>
        <v/>
      </c>
      <c r="AX2344" t="str">
        <f t="shared" si="1145"/>
        <v/>
      </c>
      <c r="AY2344" t="str">
        <f t="shared" si="1146"/>
        <v/>
      </c>
    </row>
    <row r="2345" spans="1:51" x14ac:dyDescent="0.2">
      <c r="A2345" t="s">
        <v>1255</v>
      </c>
      <c r="B2345" t="s">
        <v>20</v>
      </c>
      <c r="C2345" t="s">
        <v>245</v>
      </c>
      <c r="D2345" t="s">
        <v>2255</v>
      </c>
      <c r="E2345" t="s">
        <v>49</v>
      </c>
      <c r="F2345" t="s">
        <v>248</v>
      </c>
      <c r="G2345">
        <v>1</v>
      </c>
      <c r="I2345" t="s">
        <v>568</v>
      </c>
      <c r="J2345" t="s">
        <v>2256</v>
      </c>
      <c r="L2345" t="str">
        <f t="shared" si="1116"/>
        <v>Waybill</v>
      </c>
      <c r="M2345" t="str">
        <f t="shared" si="1117"/>
        <v>taxAmount</v>
      </c>
      <c r="N2345" t="str">
        <f t="shared" si="1118"/>
        <v>CurrencyValue</v>
      </c>
      <c r="O2345" t="str">
        <f t="shared" si="1119"/>
        <v/>
      </c>
      <c r="P2345" t="str">
        <f t="shared" si="1120"/>
        <v/>
      </c>
      <c r="Q2345" t="str">
        <f t="shared" si="1121"/>
        <v>Object</v>
      </c>
      <c r="R2345" t="str">
        <f t="shared" si="1122"/>
        <v/>
      </c>
      <c r="S2345" t="str">
        <f t="shared" si="1123"/>
        <v/>
      </c>
      <c r="T2345" t="str">
        <f t="shared" si="1124"/>
        <v/>
      </c>
      <c r="U2345" t="str">
        <f t="shared" si="1125"/>
        <v/>
      </c>
      <c r="V2345" t="str">
        <f t="shared" si="1126"/>
        <v/>
      </c>
      <c r="W2345" t="str">
        <f>IF($A2345="Implicit","",COUNTIFS($C$8:C2345,C2345,$A$8:A2345,"Explicit"))</f>
        <v/>
      </c>
      <c r="X2345" t="str">
        <f t="shared" si="1127"/>
        <v/>
      </c>
      <c r="Y2345" t="str">
        <f t="shared" si="1128"/>
        <v/>
      </c>
      <c r="Z2345" t="str">
        <f t="shared" si="1129"/>
        <v/>
      </c>
      <c r="AA2345" t="str">
        <f t="shared" si="1130"/>
        <v/>
      </c>
      <c r="AB2345" t="str">
        <f t="shared" si="1131"/>
        <v/>
      </c>
      <c r="AC2345" t="str">
        <f t="shared" si="1132"/>
        <v/>
      </c>
      <c r="AD2345" t="str">
        <f t="shared" si="1133"/>
        <v/>
      </c>
      <c r="AE2345" t="str">
        <f t="shared" si="1134"/>
        <v/>
      </c>
      <c r="AF2345" t="str">
        <f t="shared" si="1135"/>
        <v/>
      </c>
      <c r="AG2345" t="str">
        <f t="shared" si="1136"/>
        <v>"Core.Waybill"</v>
      </c>
      <c r="AH2345" t="str">
        <f t="shared" si="1137"/>
        <v>"taxAmount"</v>
      </c>
      <c r="AI2345" t="str">
        <f t="shared" si="1138"/>
        <v>"Embedded.CurrencyValue"</v>
      </c>
      <c r="AJ2345" t="str">
        <f t="shared" si="1139"/>
        <v>""</v>
      </c>
      <c r="AK2345" t="str">
        <f t="shared" si="1140"/>
        <v>"hasOne"</v>
      </c>
      <c r="AL2345" t="str">
        <f t="shared" si="1141"/>
        <v>"Core.Waybill","taxAmount","Embedded.CurrencyValue","","hasOne"</v>
      </c>
      <c r="AN2345">
        <f>COUNTIF(View_conceptual!G:G,L2345)</f>
        <v>1</v>
      </c>
      <c r="AO2345">
        <f>COUNTIF(View_conceptual!H:H,L2345)+COUNTIF(View_conceptual!I:I,N2345)</f>
        <v>1</v>
      </c>
      <c r="AQ2345" t="str">
        <f t="shared" si="1142"/>
        <v/>
      </c>
      <c r="AR2345" t="str">
        <f t="shared" si="1143"/>
        <v/>
      </c>
      <c r="AT2345">
        <f>COUNTIF(View_full!G:G,L2345)</f>
        <v>1</v>
      </c>
      <c r="AU2345">
        <f>COUNTIF(View_full!H:H,L2345)+COUNTIF(View_full!I:I,N2345)</f>
        <v>1</v>
      </c>
      <c r="AV2345">
        <f>COUNTIFS(Property_Manual!$A$2:$A$1206,Raw!L2345,Property_Manual!$B$2:$B$1206,Raw!M2345,Property_Manual!$C$2:$C$1206,Raw!N2345,Property_Manual!$D$2:$D$1206,Raw!O2345,Property_Manual!$F$2:$F$1206,"x")</f>
        <v>0</v>
      </c>
      <c r="AW2345" t="str">
        <f t="shared" si="1144"/>
        <v/>
      </c>
      <c r="AX2345" t="str">
        <f t="shared" si="1145"/>
        <v/>
      </c>
      <c r="AY2345" t="str">
        <f t="shared" si="1146"/>
        <v/>
      </c>
    </row>
    <row r="2346" spans="1:51" x14ac:dyDescent="0.2">
      <c r="A2346" t="s">
        <v>1255</v>
      </c>
      <c r="B2346" t="s">
        <v>20</v>
      </c>
      <c r="C2346" t="s">
        <v>245</v>
      </c>
      <c r="D2346" t="s">
        <v>604</v>
      </c>
      <c r="E2346" t="s">
        <v>3</v>
      </c>
      <c r="F2346" t="s">
        <v>605</v>
      </c>
      <c r="G2346">
        <v>1</v>
      </c>
      <c r="I2346" t="s">
        <v>568</v>
      </c>
      <c r="J2346" t="s">
        <v>606</v>
      </c>
      <c r="L2346" t="str">
        <f t="shared" si="1116"/>
        <v>Waybill</v>
      </c>
      <c r="M2346" t="str">
        <f t="shared" si="1117"/>
        <v>waybillType</v>
      </c>
      <c r="N2346" t="str">
        <f t="shared" si="1118"/>
        <v>WaybillType</v>
      </c>
      <c r="O2346" t="str">
        <f t="shared" si="1119"/>
        <v/>
      </c>
      <c r="P2346" t="str">
        <f t="shared" si="1120"/>
        <v/>
      </c>
      <c r="Q2346" t="str">
        <f t="shared" si="1121"/>
        <v>Object</v>
      </c>
      <c r="R2346" t="str">
        <f t="shared" si="1122"/>
        <v/>
      </c>
      <c r="S2346" t="str">
        <f t="shared" si="1123"/>
        <v/>
      </c>
      <c r="T2346" t="str">
        <f t="shared" si="1124"/>
        <v/>
      </c>
      <c r="U2346" t="str">
        <f t="shared" si="1125"/>
        <v/>
      </c>
      <c r="V2346" t="str">
        <f t="shared" si="1126"/>
        <v/>
      </c>
      <c r="W2346" t="str">
        <f>IF($A2346="Implicit","",COUNTIFS($C$8:C2346,C2346,$A$8:A2346,"Explicit"))</f>
        <v/>
      </c>
      <c r="X2346" t="str">
        <f t="shared" si="1127"/>
        <v/>
      </c>
      <c r="Y2346" t="str">
        <f t="shared" si="1128"/>
        <v/>
      </c>
      <c r="Z2346" t="str">
        <f t="shared" si="1129"/>
        <v/>
      </c>
      <c r="AA2346" t="str">
        <f t="shared" si="1130"/>
        <v/>
      </c>
      <c r="AB2346" t="str">
        <f t="shared" si="1131"/>
        <v/>
      </c>
      <c r="AC2346" t="str">
        <f t="shared" si="1132"/>
        <v/>
      </c>
      <c r="AD2346" t="str">
        <f t="shared" si="1133"/>
        <v/>
      </c>
      <c r="AE2346" t="str">
        <f t="shared" si="1134"/>
        <v/>
      </c>
      <c r="AF2346" t="str">
        <f t="shared" si="1135"/>
        <v/>
      </c>
      <c r="AG2346" t="str">
        <f t="shared" si="1136"/>
        <v>"Core.Waybill"</v>
      </c>
      <c r="AH2346" t="str">
        <f t="shared" si="1137"/>
        <v>"waybillType"</v>
      </c>
      <c r="AI2346" t="str">
        <f t="shared" si="1138"/>
        <v>"Enum.WaybillType"</v>
      </c>
      <c r="AJ2346" t="str">
        <f t="shared" si="1139"/>
        <v>""</v>
      </c>
      <c r="AK2346" t="str">
        <f t="shared" si="1140"/>
        <v>"hasOne"</v>
      </c>
      <c r="AL2346" t="str">
        <f t="shared" si="1141"/>
        <v>"Core.Waybill","waybillType","Enum.WaybillType","","hasOne"</v>
      </c>
      <c r="AN2346">
        <f>COUNTIF(View_conceptual!G:G,L2346)</f>
        <v>1</v>
      </c>
      <c r="AO2346">
        <f>COUNTIF(View_conceptual!H:H,L2346)+COUNTIF(View_conceptual!I:I,N2346)</f>
        <v>1</v>
      </c>
      <c r="AQ2346" t="str">
        <f t="shared" si="1142"/>
        <v/>
      </c>
      <c r="AR2346" t="str">
        <f t="shared" si="1143"/>
        <v/>
      </c>
      <c r="AT2346">
        <f>COUNTIF(View_full!G:G,L2346)</f>
        <v>1</v>
      </c>
      <c r="AU2346">
        <f>COUNTIF(View_full!H:H,L2346)+COUNTIF(View_full!I:I,N2346)</f>
        <v>1</v>
      </c>
      <c r="AV2346">
        <f>COUNTIFS(Property_Manual!$A$2:$A$1206,Raw!L2346,Property_Manual!$B$2:$B$1206,Raw!M2346,Property_Manual!$C$2:$C$1206,Raw!N2346,Property_Manual!$D$2:$D$1206,Raw!O2346,Property_Manual!$F$2:$F$1206,"x")</f>
        <v>0</v>
      </c>
      <c r="AW2346" t="str">
        <f t="shared" si="1144"/>
        <v/>
      </c>
      <c r="AX2346" t="str">
        <f t="shared" si="1145"/>
        <v/>
      </c>
      <c r="AY2346" t="str">
        <f t="shared" si="1146"/>
        <v/>
      </c>
    </row>
    <row r="2347" spans="1:51" x14ac:dyDescent="0.2">
      <c r="A2347" t="s">
        <v>1255</v>
      </c>
      <c r="B2347" t="s">
        <v>20</v>
      </c>
      <c r="C2347" t="s">
        <v>245</v>
      </c>
      <c r="D2347" t="s">
        <v>607</v>
      </c>
      <c r="E2347" t="s">
        <v>1197</v>
      </c>
      <c r="F2347" t="s">
        <v>2213</v>
      </c>
      <c r="G2347">
        <v>1</v>
      </c>
      <c r="I2347" t="s">
        <v>568</v>
      </c>
      <c r="J2347" t="s">
        <v>608</v>
      </c>
      <c r="L2347" t="str">
        <f t="shared" si="1116"/>
        <v>Waybill</v>
      </c>
      <c r="M2347" t="str">
        <f t="shared" si="1117"/>
        <v>weightValuationIndicator</v>
      </c>
      <c r="N2347" t="str">
        <f t="shared" si="1118"/>
        <v>PrepaidCollectIndicator</v>
      </c>
      <c r="O2347" t="str">
        <f t="shared" si="1119"/>
        <v/>
      </c>
      <c r="P2347" t="str">
        <f t="shared" si="1120"/>
        <v/>
      </c>
      <c r="Q2347" t="str">
        <f t="shared" si="1121"/>
        <v>Object</v>
      </c>
      <c r="R2347" t="str">
        <f t="shared" si="1122"/>
        <v/>
      </c>
      <c r="S2347" t="str">
        <f t="shared" si="1123"/>
        <v/>
      </c>
      <c r="T2347" t="str">
        <f t="shared" si="1124"/>
        <v/>
      </c>
      <c r="U2347" t="str">
        <f t="shared" si="1125"/>
        <v/>
      </c>
      <c r="V2347" t="str">
        <f t="shared" si="1126"/>
        <v/>
      </c>
      <c r="W2347" t="str">
        <f>IF($A2347="Implicit","",COUNTIFS($C$8:C2347,C2347,$A$8:A2347,"Explicit"))</f>
        <v/>
      </c>
      <c r="X2347" t="str">
        <f t="shared" si="1127"/>
        <v/>
      </c>
      <c r="Y2347" t="str">
        <f t="shared" si="1128"/>
        <v/>
      </c>
      <c r="Z2347" t="str">
        <f t="shared" si="1129"/>
        <v/>
      </c>
      <c r="AA2347" t="str">
        <f t="shared" si="1130"/>
        <v/>
      </c>
      <c r="AB2347" t="str">
        <f t="shared" si="1131"/>
        <v/>
      </c>
      <c r="AC2347" t="str">
        <f t="shared" si="1132"/>
        <v/>
      </c>
      <c r="AD2347" t="str">
        <f t="shared" si="1133"/>
        <v/>
      </c>
      <c r="AE2347" t="str">
        <f t="shared" si="1134"/>
        <v/>
      </c>
      <c r="AF2347" t="str">
        <f t="shared" si="1135"/>
        <v/>
      </c>
      <c r="AG2347" t="str">
        <f t="shared" si="1136"/>
        <v>"Core.Waybill"</v>
      </c>
      <c r="AH2347" t="str">
        <f t="shared" si="1137"/>
        <v>"weightValuationIndicator"</v>
      </c>
      <c r="AI2347" t="str">
        <f t="shared" si="1138"/>
        <v>"CodeList.PrepaidCollectIndicator"</v>
      </c>
      <c r="AJ2347" t="str">
        <f t="shared" si="1139"/>
        <v>""</v>
      </c>
      <c r="AK2347" t="str">
        <f t="shared" si="1140"/>
        <v>"hasOne"</v>
      </c>
      <c r="AL2347" t="str">
        <f t="shared" si="1141"/>
        <v>"Core.Waybill","weightValuationIndicator","CodeList.PrepaidCollectIndicator","","hasOne"</v>
      </c>
      <c r="AN2347">
        <f>COUNTIF(View_conceptual!G:G,L2347)</f>
        <v>1</v>
      </c>
      <c r="AO2347">
        <f>COUNTIF(View_conceptual!H:H,L2347)+COUNTIF(View_conceptual!I:I,N2347)</f>
        <v>1</v>
      </c>
      <c r="AQ2347" t="str">
        <f t="shared" si="1142"/>
        <v/>
      </c>
      <c r="AR2347" t="str">
        <f t="shared" si="1143"/>
        <v/>
      </c>
      <c r="AT2347">
        <f>COUNTIF(View_full!G:G,L2347)</f>
        <v>1</v>
      </c>
      <c r="AU2347">
        <f>COUNTIF(View_full!H:H,L2347)+COUNTIF(View_full!I:I,N2347)</f>
        <v>1</v>
      </c>
      <c r="AV2347">
        <f>COUNTIFS(Property_Manual!$A$2:$A$1206,Raw!L2347,Property_Manual!$B$2:$B$1206,Raw!M2347,Property_Manual!$C$2:$C$1206,Raw!N2347,Property_Manual!$D$2:$D$1206,Raw!O2347,Property_Manual!$F$2:$F$1206,"x")</f>
        <v>0</v>
      </c>
      <c r="AW2347" t="str">
        <f t="shared" si="1144"/>
        <v/>
      </c>
      <c r="AX2347" t="str">
        <f t="shared" si="1145"/>
        <v/>
      </c>
      <c r="AY2347" t="str">
        <f t="shared" si="1146"/>
        <v/>
      </c>
    </row>
    <row r="2348" spans="1:51" x14ac:dyDescent="0.2">
      <c r="A2348" t="s">
        <v>1254</v>
      </c>
      <c r="B2348" t="s">
        <v>20</v>
      </c>
      <c r="C2348" t="s">
        <v>245</v>
      </c>
      <c r="D2348" t="s">
        <v>40</v>
      </c>
      <c r="E2348" t="s">
        <v>1212</v>
      </c>
      <c r="F2348" t="s">
        <v>41</v>
      </c>
      <c r="I2348" t="s">
        <v>568</v>
      </c>
      <c r="J2348" t="s">
        <v>42</v>
      </c>
      <c r="L2348" t="str">
        <f t="shared" si="1116"/>
        <v>Waybill</v>
      </c>
      <c r="M2348" t="str">
        <f t="shared" si="1117"/>
        <v>events</v>
      </c>
      <c r="N2348" t="str">
        <f t="shared" si="1118"/>
        <v>LogisticsEvent</v>
      </c>
      <c r="O2348" t="str">
        <f t="shared" si="1119"/>
        <v/>
      </c>
      <c r="P2348" t="str">
        <f t="shared" si="1120"/>
        <v/>
      </c>
      <c r="Q2348" t="str">
        <f t="shared" si="1121"/>
        <v>Object</v>
      </c>
      <c r="R2348" t="str">
        <f t="shared" si="1122"/>
        <v>"Core"</v>
      </c>
      <c r="S2348" t="str">
        <f t="shared" si="1123"/>
        <v>"Waybill"</v>
      </c>
      <c r="T2348" t="str">
        <f t="shared" si="1124"/>
        <v>"events"</v>
      </c>
      <c r="U2348" t="str">
        <f t="shared" si="1125"/>
        <v>"Event"</v>
      </c>
      <c r="V2348" t="str">
        <f t="shared" si="1126"/>
        <v>"LogisticsEvent"</v>
      </c>
      <c r="W2348">
        <f>IF($A2348="Implicit","",COUNTIFS($C$8:C2348,C2348,$A$8:A2348,"Explicit"))</f>
        <v>20</v>
      </c>
      <c r="X2348" t="str">
        <f t="shared" si="1127"/>
        <v>"Waybill details"</v>
      </c>
      <c r="Y2348" t="str">
        <f t="shared" si="1128"/>
        <v>"Events object"</v>
      </c>
      <c r="Z2348" t="str">
        <f t="shared" si="1129"/>
        <v>"true"</v>
      </c>
      <c r="AA2348" t="str">
        <f t="shared" si="1130"/>
        <v>"false"</v>
      </c>
      <c r="AB2348" t="str">
        <f t="shared" si="1131"/>
        <v>""</v>
      </c>
      <c r="AC2348" t="str">
        <f t="shared" si="1132"/>
        <v>"https://onerecord.iata.org/ns/cargo#Waybill"</v>
      </c>
      <c r="AD2348" t="str">
        <f t="shared" si="1133"/>
        <v>"https://onerecord.iata.org/ns/cargo#events"</v>
      </c>
      <c r="AE2348" t="str">
        <f t="shared" si="1134"/>
        <v>"https://onerecord.iata.org/ns/cargo#LogisticsEvent"</v>
      </c>
      <c r="AF2348" t="str">
        <f t="shared" si="1135"/>
        <v>"Core","Waybill","events","Event","LogisticsEvent",20,"Waybill details","Events object","true","false","","https://onerecord.iata.org/ns/cargo#Waybill","https://onerecord.iata.org/ns/cargo#events","https://onerecord.iata.org/ns/cargo#LogisticsEvent"</v>
      </c>
      <c r="AG2348" t="str">
        <f t="shared" si="1136"/>
        <v>"Core.Waybill"</v>
      </c>
      <c r="AH2348" t="str">
        <f t="shared" si="1137"/>
        <v>"events"</v>
      </c>
      <c r="AI2348" t="str">
        <f t="shared" si="1138"/>
        <v>"Event.LogisticsEvent"</v>
      </c>
      <c r="AJ2348" t="str">
        <f t="shared" si="1139"/>
        <v>""</v>
      </c>
      <c r="AK2348" t="str">
        <f t="shared" si="1140"/>
        <v>"hasMany"</v>
      </c>
      <c r="AL2348" t="str">
        <f t="shared" si="1141"/>
        <v>"Core.Waybill","events","Event.LogisticsEvent","","hasMany"</v>
      </c>
      <c r="AN2348">
        <f>COUNTIF(View_conceptual!G:G,L2348)</f>
        <v>1</v>
      </c>
      <c r="AO2348">
        <f>COUNTIF(View_conceptual!H:H,L2348)+COUNTIF(View_conceptual!I:I,N2348)</f>
        <v>1</v>
      </c>
      <c r="AQ2348" t="str">
        <f t="shared" si="1142"/>
        <v>"Core","Waybill","events","Event","LogisticsEvent",20,"Waybill details","Events object","true","false","","https://onerecord.iata.org/ns/cargo#Waybill","https://onerecord.iata.org/ns/cargo#events","https://onerecord.iata.org/ns/cargo#LogisticsEvent"</v>
      </c>
      <c r="AR2348" t="str">
        <f t="shared" si="1143"/>
        <v/>
      </c>
      <c r="AT2348">
        <f>COUNTIF(View_full!G:G,L2348)</f>
        <v>1</v>
      </c>
      <c r="AU2348">
        <f>COUNTIF(View_full!H:H,L2348)+COUNTIF(View_full!I:I,N2348)</f>
        <v>1</v>
      </c>
      <c r="AV2348">
        <f>COUNTIFS(Property_Manual!$A$2:$A$1206,Raw!L2348,Property_Manual!$B$2:$B$1206,Raw!M2348,Property_Manual!$C$2:$C$1206,Raw!N2348,Property_Manual!$D$2:$D$1206,Raw!O2348,Property_Manual!$F$2:$F$1206,"x")</f>
        <v>0</v>
      </c>
      <c r="AW2348" t="str">
        <f t="shared" si="1144"/>
        <v>"Core","Waybill","events","Event","LogisticsEvent",20,"Waybill details","Events object","true","false","","https://onerecord.iata.org/ns/cargo#Waybill","https://onerecord.iata.org/ns/cargo#events","https://onerecord.iata.org/ns/cargo#LogisticsEvent"</v>
      </c>
      <c r="AX2348" t="str">
        <f t="shared" si="1145"/>
        <v/>
      </c>
      <c r="AY2348" t="str">
        <f t="shared" si="1146"/>
        <v/>
      </c>
    </row>
    <row r="2349" spans="1:51" x14ac:dyDescent="0.2">
      <c r="A2349" t="s">
        <v>1254</v>
      </c>
      <c r="B2349" t="s">
        <v>20</v>
      </c>
      <c r="C2349" t="s">
        <v>245</v>
      </c>
      <c r="D2349" t="s">
        <v>46</v>
      </c>
      <c r="F2349" t="s">
        <v>47</v>
      </c>
      <c r="G2349">
        <v>1</v>
      </c>
      <c r="I2349" t="s">
        <v>568</v>
      </c>
      <c r="J2349" t="s">
        <v>48</v>
      </c>
      <c r="L2349" t="str">
        <f t="shared" si="1116"/>
        <v>Waybill</v>
      </c>
      <c r="M2349" t="str">
        <f t="shared" si="1117"/>
        <v>skeletonIndicator</v>
      </c>
      <c r="N2349" t="str">
        <f t="shared" si="1118"/>
        <v>boolean</v>
      </c>
      <c r="O2349" t="str">
        <f t="shared" si="1119"/>
        <v/>
      </c>
      <c r="P2349" t="str">
        <f t="shared" si="1120"/>
        <v/>
      </c>
      <c r="Q2349" t="str">
        <f t="shared" si="1121"/>
        <v>Object</v>
      </c>
      <c r="R2349" t="str">
        <f t="shared" si="1122"/>
        <v>"Core"</v>
      </c>
      <c r="S2349" t="str">
        <f t="shared" si="1123"/>
        <v>"Waybill"</v>
      </c>
      <c r="T2349" t="str">
        <f t="shared" si="1124"/>
        <v>"skeletonIndicator"</v>
      </c>
      <c r="U2349" t="str">
        <f t="shared" si="1125"/>
        <v>""</v>
      </c>
      <c r="V2349" t="str">
        <f t="shared" si="1126"/>
        <v>"boolean"</v>
      </c>
      <c r="W2349">
        <f>IF($A2349="Implicit","",COUNTIFS($C$8:C2349,C2349,$A$8:A2349,"Explicit"))</f>
        <v>21</v>
      </c>
      <c r="X2349" t="str">
        <f t="shared" si="1127"/>
        <v>"Waybill details"</v>
      </c>
      <c r="Y2349" t="str">
        <f t="shared" si="1128"/>
        <v>"Indicator whether a logistics object is a skeleton object"</v>
      </c>
      <c r="Z2349" t="str">
        <f t="shared" si="1129"/>
        <v>"false"</v>
      </c>
      <c r="AA2349" t="str">
        <f t="shared" si="1130"/>
        <v>"false"</v>
      </c>
      <c r="AB2349" t="str">
        <f t="shared" si="1131"/>
        <v>""</v>
      </c>
      <c r="AC2349" t="str">
        <f t="shared" si="1132"/>
        <v>"https://onerecord.iata.org/ns/cargo#Waybill"</v>
      </c>
      <c r="AD2349" t="str">
        <f t="shared" si="1133"/>
        <v>"https://onerecord.iata.org/ns/cargo#skeletonIndicator"</v>
      </c>
      <c r="AE2349" t="str">
        <f t="shared" si="1134"/>
        <v>"http://www.w3.org/2001/XMLSchema#boolean"</v>
      </c>
      <c r="AF2349" t="str">
        <f t="shared" si="1135"/>
        <v>"Core","Waybill","skeletonIndicator","","boolean",21,"Waybill details","Indicator whether a logistics object is a skeleton object","false","false","","https://onerecord.iata.org/ns/cargo#Waybill","https://onerecord.iata.org/ns/cargo#skeletonIndicator","http://www.w3.org/2001/XMLSchema#boolean"</v>
      </c>
      <c r="AG2349" t="str">
        <f t="shared" si="1136"/>
        <v>"Core.Waybill"</v>
      </c>
      <c r="AH2349" t="str">
        <f t="shared" si="1137"/>
        <v>"skeletonIndicator"</v>
      </c>
      <c r="AI2349" t="str">
        <f t="shared" si="1138"/>
        <v>".boolean"</v>
      </c>
      <c r="AJ2349" t="str">
        <f t="shared" si="1139"/>
        <v>""</v>
      </c>
      <c r="AK2349" t="str">
        <f t="shared" si="1140"/>
        <v>"hasOne"</v>
      </c>
      <c r="AL2349" t="str">
        <f t="shared" si="1141"/>
        <v>"Core.Waybill","skeletonIndicator",".boolean","","hasOne"</v>
      </c>
      <c r="AN2349">
        <f>COUNTIF(View_conceptual!G:G,L2349)</f>
        <v>1</v>
      </c>
      <c r="AO2349">
        <f>COUNTIF(View_conceptual!H:H,L2349)+COUNTIF(View_conceptual!I:I,N2349)</f>
        <v>1</v>
      </c>
      <c r="AQ2349" t="str">
        <f t="shared" si="1142"/>
        <v>"Core","Waybill","skeletonIndicator","","boolean",21,"Waybill details","Indicator whether a logistics object is a skeleton object","false","false","","https://onerecord.iata.org/ns/cargo#Waybill","https://onerecord.iata.org/ns/cargo#skeletonIndicator","http://www.w3.org/2001/XMLSchema#boolean"</v>
      </c>
      <c r="AR2349" t="str">
        <f t="shared" si="1143"/>
        <v/>
      </c>
      <c r="AT2349">
        <f>COUNTIF(View_full!G:G,L2349)</f>
        <v>1</v>
      </c>
      <c r="AU2349">
        <f>COUNTIF(View_full!H:H,L2349)+COUNTIF(View_full!I:I,N2349)</f>
        <v>1</v>
      </c>
      <c r="AV2349">
        <f>COUNTIFS(Property_Manual!$A$2:$A$1206,Raw!L2349,Property_Manual!$B$2:$B$1206,Raw!M2349,Property_Manual!$C$2:$C$1206,Raw!N2349,Property_Manual!$D$2:$D$1206,Raw!O2349,Property_Manual!$F$2:$F$1206,"x")</f>
        <v>0</v>
      </c>
      <c r="AW2349" t="str">
        <f t="shared" si="1144"/>
        <v>"Core","Waybill","skeletonIndicator","","boolean",21,"Waybill details","Indicator whether a logistics object is a skeleton object","false","false","","https://onerecord.iata.org/ns/cargo#Waybill","https://onerecord.iata.org/ns/cargo#skeletonIndicator","http://www.w3.org/2001/XMLSchema#boolean"</v>
      </c>
      <c r="AX2349" t="str">
        <f t="shared" si="1145"/>
        <v/>
      </c>
      <c r="AY2349" t="str">
        <f t="shared" si="1146"/>
        <v/>
      </c>
    </row>
    <row r="2350" spans="1:51" x14ac:dyDescent="0.2">
      <c r="A2350" t="s">
        <v>1254</v>
      </c>
      <c r="B2350" t="s">
        <v>20</v>
      </c>
      <c r="C2350" t="s">
        <v>245</v>
      </c>
      <c r="D2350" t="s">
        <v>2257</v>
      </c>
      <c r="E2350" t="s">
        <v>49</v>
      </c>
      <c r="F2350" t="s">
        <v>2178</v>
      </c>
      <c r="I2350" t="s">
        <v>568</v>
      </c>
      <c r="J2350" t="s">
        <v>2258</v>
      </c>
      <c r="L2350" t="str">
        <f t="shared" si="1116"/>
        <v>Waybill</v>
      </c>
      <c r="M2350" t="str">
        <f t="shared" si="1117"/>
        <v>accountingNotes</v>
      </c>
      <c r="N2350" t="str">
        <f t="shared" si="1118"/>
        <v>AccountingNote</v>
      </c>
      <c r="O2350" t="str">
        <f t="shared" si="1119"/>
        <v/>
      </c>
      <c r="P2350" t="str">
        <f t="shared" si="1120"/>
        <v/>
      </c>
      <c r="Q2350" t="str">
        <f t="shared" si="1121"/>
        <v>Object</v>
      </c>
      <c r="R2350" t="str">
        <f t="shared" si="1122"/>
        <v>"Core"</v>
      </c>
      <c r="S2350" t="str">
        <f t="shared" si="1123"/>
        <v>"Waybill"</v>
      </c>
      <c r="T2350" t="str">
        <f t="shared" si="1124"/>
        <v>"accountingNotes"</v>
      </c>
      <c r="U2350" t="str">
        <f t="shared" si="1125"/>
        <v>"Embedded"</v>
      </c>
      <c r="V2350" t="str">
        <f t="shared" si="1126"/>
        <v>"AccountingNote"</v>
      </c>
      <c r="W2350">
        <f>IF($A2350="Implicit","",COUNTIFS($C$8:C2350,C2350,$A$8:A2350,"Explicit"))</f>
        <v>22</v>
      </c>
      <c r="X2350" t="str">
        <f t="shared" si="1127"/>
        <v>"Waybill details"</v>
      </c>
      <c r="Y2350" t="str">
        <f t="shared" si="1128"/>
        <v>"Information about accounting notes (AWB box 10)"</v>
      </c>
      <c r="Z2350" t="str">
        <f t="shared" si="1129"/>
        <v>"true"</v>
      </c>
      <c r="AA2350" t="str">
        <f t="shared" si="1130"/>
        <v>"false"</v>
      </c>
      <c r="AB2350" t="str">
        <f t="shared" si="1131"/>
        <v>""</v>
      </c>
      <c r="AC2350" t="str">
        <f t="shared" si="1132"/>
        <v>"https://onerecord.iata.org/ns/cargo#Waybill"</v>
      </c>
      <c r="AD2350" t="str">
        <f t="shared" si="1133"/>
        <v>"https://onerecord.iata.org/ns/cargo#accountingNotes"</v>
      </c>
      <c r="AE2350" t="str">
        <f t="shared" si="1134"/>
        <v>"https://onerecord.iata.org/ns/cargo#AccountingNote"</v>
      </c>
      <c r="AF2350" t="str">
        <f t="shared" si="1135"/>
        <v>"Core","Waybill","accountingNotes","Embedded","AccountingNote",22,"Waybill details","Information about accounting notes (AWB box 10)","true","false","","https://onerecord.iata.org/ns/cargo#Waybill","https://onerecord.iata.org/ns/cargo#accountingNotes","https://onerecord.iata.org/ns/cargo#AccountingNote"</v>
      </c>
      <c r="AG2350" t="str">
        <f t="shared" si="1136"/>
        <v>"Core.Waybill"</v>
      </c>
      <c r="AH2350" t="str">
        <f t="shared" si="1137"/>
        <v>"accountingNotes"</v>
      </c>
      <c r="AI2350" t="str">
        <f t="shared" si="1138"/>
        <v>"Embedded.AccountingNote"</v>
      </c>
      <c r="AJ2350" t="str">
        <f t="shared" si="1139"/>
        <v>""</v>
      </c>
      <c r="AK2350" t="str">
        <f t="shared" si="1140"/>
        <v>"hasMany"</v>
      </c>
      <c r="AL2350" t="str">
        <f t="shared" si="1141"/>
        <v>"Core.Waybill","accountingNotes","Embedded.AccountingNote","","hasMany"</v>
      </c>
      <c r="AN2350">
        <f>COUNTIF(View_conceptual!G:G,L2350)</f>
        <v>1</v>
      </c>
      <c r="AO2350">
        <f>COUNTIF(View_conceptual!H:H,L2350)+COUNTIF(View_conceptual!I:I,N2350)</f>
        <v>1</v>
      </c>
      <c r="AQ2350" t="str">
        <f t="shared" si="1142"/>
        <v>"Core","Waybill","accountingNotes","Embedded","AccountingNote",22,"Waybill details","Information about accounting notes (AWB box 10)","true","false","","https://onerecord.iata.org/ns/cargo#Waybill","https://onerecord.iata.org/ns/cargo#accountingNotes","https://onerecord.iata.org/ns/cargo#AccountingNote"</v>
      </c>
      <c r="AR2350" t="str">
        <f t="shared" si="1143"/>
        <v/>
      </c>
      <c r="AT2350">
        <f>COUNTIF(View_full!G:G,L2350)</f>
        <v>1</v>
      </c>
      <c r="AU2350">
        <f>COUNTIF(View_full!H:H,L2350)+COUNTIF(View_full!I:I,N2350)</f>
        <v>1</v>
      </c>
      <c r="AV2350">
        <f>COUNTIFS(Property_Manual!$A$2:$A$1206,Raw!L2350,Property_Manual!$B$2:$B$1206,Raw!M2350,Property_Manual!$C$2:$C$1206,Raw!N2350,Property_Manual!$D$2:$D$1206,Raw!O2350,Property_Manual!$F$2:$F$1206,"x")</f>
        <v>0</v>
      </c>
      <c r="AW2350" t="str">
        <f t="shared" si="1144"/>
        <v>"Core","Waybill","accountingNotes","Embedded","AccountingNote",22,"Waybill details","Information about accounting notes (AWB box 10)","true","false","","https://onerecord.iata.org/ns/cargo#Waybill","https://onerecord.iata.org/ns/cargo#accountingNotes","https://onerecord.iata.org/ns/cargo#AccountingNote"</v>
      </c>
      <c r="AX2350" t="str">
        <f t="shared" si="1145"/>
        <v/>
      </c>
      <c r="AY2350" t="str">
        <f t="shared" si="1146"/>
        <v/>
      </c>
    </row>
    <row r="2351" spans="1:51" x14ac:dyDescent="0.2">
      <c r="A2351" t="s">
        <v>1254</v>
      </c>
      <c r="B2351" t="s">
        <v>20</v>
      </c>
      <c r="C2351" t="s">
        <v>245</v>
      </c>
      <c r="D2351" t="s">
        <v>584</v>
      </c>
      <c r="E2351" t="s">
        <v>49</v>
      </c>
      <c r="F2351" t="s">
        <v>248</v>
      </c>
      <c r="I2351" t="s">
        <v>568</v>
      </c>
      <c r="J2351" t="s">
        <v>585</v>
      </c>
      <c r="L2351" t="str">
        <f t="shared" si="1116"/>
        <v>Waybill</v>
      </c>
      <c r="M2351" t="str">
        <f t="shared" si="1117"/>
        <v>destinationCharges</v>
      </c>
      <c r="N2351" t="str">
        <f t="shared" si="1118"/>
        <v>CurrencyValue</v>
      </c>
      <c r="O2351" t="str">
        <f t="shared" si="1119"/>
        <v/>
      </c>
      <c r="P2351" t="str">
        <f t="shared" si="1120"/>
        <v/>
      </c>
      <c r="Q2351" t="str">
        <f t="shared" si="1121"/>
        <v>Object</v>
      </c>
      <c r="R2351" t="str">
        <f t="shared" si="1122"/>
        <v>"Core"</v>
      </c>
      <c r="S2351" t="str">
        <f t="shared" si="1123"/>
        <v>"Waybill"</v>
      </c>
      <c r="T2351" t="str">
        <f t="shared" si="1124"/>
        <v>"destinationCharges"</v>
      </c>
      <c r="U2351" t="str">
        <f t="shared" si="1125"/>
        <v>"Embedded"</v>
      </c>
      <c r="V2351" t="str">
        <f t="shared" si="1126"/>
        <v>"CurrencyValue"</v>
      </c>
      <c r="W2351">
        <f>IF($A2351="Implicit","",COUNTIFS($C$8:C2351,C2351,$A$8:A2351,"Explicit"))</f>
        <v>23</v>
      </c>
      <c r="X2351" t="str">
        <f t="shared" si="1127"/>
        <v>"Waybill details"</v>
      </c>
      <c r="Y2351" t="str">
        <f t="shared" si="1128"/>
        <v>"Charges levied at destination accruing to the last carrier; in destination currency"</v>
      </c>
      <c r="Z2351" t="str">
        <f t="shared" si="1129"/>
        <v>"true"</v>
      </c>
      <c r="AA2351" t="str">
        <f t="shared" si="1130"/>
        <v>"false"</v>
      </c>
      <c r="AB2351" t="str">
        <f t="shared" si="1131"/>
        <v>""</v>
      </c>
      <c r="AC2351" t="str">
        <f t="shared" si="1132"/>
        <v>"https://onerecord.iata.org/ns/cargo#Waybill"</v>
      </c>
      <c r="AD2351" t="str">
        <f t="shared" si="1133"/>
        <v>"https://onerecord.iata.org/ns/cargo#destinationCharges"</v>
      </c>
      <c r="AE2351" t="str">
        <f t="shared" si="1134"/>
        <v>"https://onerecord.iata.org/ns/cargo#CurrencyValue"</v>
      </c>
      <c r="AF2351" t="str">
        <f t="shared" si="1135"/>
        <v>"Core","Waybill","destinationCharges","Embedded","CurrencyValue",23,"Waybill details","Charges levied at destination accruing to the last carrier; in destination currency","true","false","","https://onerecord.iata.org/ns/cargo#Waybill","https://onerecord.iata.org/ns/cargo#destinationCharges","https://onerecord.iata.org/ns/cargo#CurrencyValue"</v>
      </c>
      <c r="AG2351" t="str">
        <f t="shared" si="1136"/>
        <v>"Core.Waybill"</v>
      </c>
      <c r="AH2351" t="str">
        <f t="shared" si="1137"/>
        <v>"destinationCharges"</v>
      </c>
      <c r="AI2351" t="str">
        <f t="shared" si="1138"/>
        <v>"Embedded.CurrencyValue"</v>
      </c>
      <c r="AJ2351" t="str">
        <f t="shared" si="1139"/>
        <v>""</v>
      </c>
      <c r="AK2351" t="str">
        <f t="shared" si="1140"/>
        <v>"hasMany"</v>
      </c>
      <c r="AL2351" t="str">
        <f t="shared" si="1141"/>
        <v>"Core.Waybill","destinationCharges","Embedded.CurrencyValue","","hasMany"</v>
      </c>
      <c r="AN2351">
        <f>COUNTIF(View_conceptual!G:G,L2351)</f>
        <v>1</v>
      </c>
      <c r="AO2351">
        <f>COUNTIF(View_conceptual!H:H,L2351)+COUNTIF(View_conceptual!I:I,N2351)</f>
        <v>1</v>
      </c>
      <c r="AQ2351" t="str">
        <f t="shared" si="1142"/>
        <v>"Core","Waybill","destinationCharges","Embedded","CurrencyValue",23,"Waybill details","Charges levied at destination accruing to the last carrier; in destination currency","true","false","","https://onerecord.iata.org/ns/cargo#Waybill","https://onerecord.iata.org/ns/cargo#destinationCharges","https://onerecord.iata.org/ns/cargo#CurrencyValue"</v>
      </c>
      <c r="AR2351" t="str">
        <f t="shared" si="1143"/>
        <v/>
      </c>
      <c r="AT2351">
        <f>COUNTIF(View_full!G:G,L2351)</f>
        <v>1</v>
      </c>
      <c r="AU2351">
        <f>COUNTIF(View_full!H:H,L2351)+COUNTIF(View_full!I:I,N2351)</f>
        <v>1</v>
      </c>
      <c r="AV2351">
        <f>COUNTIFS(Property_Manual!$A$2:$A$1206,Raw!L2351,Property_Manual!$B$2:$B$1206,Raw!M2351,Property_Manual!$C$2:$C$1206,Raw!N2351,Property_Manual!$D$2:$D$1206,Raw!O2351,Property_Manual!$F$2:$F$1206,"x")</f>
        <v>0</v>
      </c>
      <c r="AW2351" t="str">
        <f t="shared" si="1144"/>
        <v>"Core","Waybill","destinationCharges","Embedded","CurrencyValue",23,"Waybill details","Charges levied at destination accruing to the last carrier; in destination currency","true","false","","https://onerecord.iata.org/ns/cargo#Waybill","https://onerecord.iata.org/ns/cargo#destinationCharges","https://onerecord.iata.org/ns/cargo#CurrencyValue"</v>
      </c>
      <c r="AX2351" t="str">
        <f t="shared" si="1145"/>
        <v/>
      </c>
      <c r="AY2351" t="str">
        <f t="shared" si="1146"/>
        <v/>
      </c>
    </row>
    <row r="2352" spans="1:51" x14ac:dyDescent="0.2">
      <c r="A2352" t="s">
        <v>1254</v>
      </c>
      <c r="B2352" t="s">
        <v>20</v>
      </c>
      <c r="C2352" t="s">
        <v>245</v>
      </c>
      <c r="D2352" t="s">
        <v>91</v>
      </c>
      <c r="E2352" t="s">
        <v>49</v>
      </c>
      <c r="F2352" t="s">
        <v>92</v>
      </c>
      <c r="I2352" t="s">
        <v>568</v>
      </c>
      <c r="J2352" t="s">
        <v>93</v>
      </c>
      <c r="L2352" t="str">
        <f t="shared" si="1116"/>
        <v>Waybill</v>
      </c>
      <c r="M2352" t="str">
        <f t="shared" si="1117"/>
        <v>involvedParties</v>
      </c>
      <c r="N2352" t="str">
        <f t="shared" si="1118"/>
        <v>Party</v>
      </c>
      <c r="O2352" t="str">
        <f t="shared" si="1119"/>
        <v/>
      </c>
      <c r="P2352" t="str">
        <f t="shared" si="1120"/>
        <v/>
      </c>
      <c r="Q2352" t="str">
        <f t="shared" si="1121"/>
        <v>Object</v>
      </c>
      <c r="R2352" t="str">
        <f t="shared" si="1122"/>
        <v>"Core"</v>
      </c>
      <c r="S2352" t="str">
        <f t="shared" si="1123"/>
        <v>"Waybill"</v>
      </c>
      <c r="T2352" t="str">
        <f t="shared" si="1124"/>
        <v>"involvedParties"</v>
      </c>
      <c r="U2352" t="str">
        <f t="shared" si="1125"/>
        <v>"Embedded"</v>
      </c>
      <c r="V2352" t="str">
        <f t="shared" si="1126"/>
        <v>"Party"</v>
      </c>
      <c r="W2352">
        <f>IF($A2352="Implicit","",COUNTIFS($C$8:C2352,C2352,$A$8:A2352,"Explicit"))</f>
        <v>24</v>
      </c>
      <c r="X2352" t="str">
        <f t="shared" si="1127"/>
        <v>"Waybill details"</v>
      </c>
      <c r="Y2352" t="str">
        <f t="shared" si="1128"/>
        <v>"Information about other Parties involved depending on the context of use"</v>
      </c>
      <c r="Z2352" t="str">
        <f t="shared" si="1129"/>
        <v>"true"</v>
      </c>
      <c r="AA2352" t="str">
        <f t="shared" si="1130"/>
        <v>"false"</v>
      </c>
      <c r="AB2352" t="str">
        <f t="shared" si="1131"/>
        <v>""</v>
      </c>
      <c r="AC2352" t="str">
        <f t="shared" si="1132"/>
        <v>"https://onerecord.iata.org/ns/cargo#Waybill"</v>
      </c>
      <c r="AD2352" t="str">
        <f t="shared" si="1133"/>
        <v>"https://onerecord.iata.org/ns/cargo#involvedParties"</v>
      </c>
      <c r="AE2352" t="str">
        <f t="shared" si="1134"/>
        <v>"https://onerecord.iata.org/ns/cargo#Party"</v>
      </c>
      <c r="AF2352" t="str">
        <f t="shared" si="1135"/>
        <v>"Core","Waybill","involvedParties","Embedded","Party",24,"Waybill details","Information about other Parties involved depending on the context of use","true","false","","https://onerecord.iata.org/ns/cargo#Waybill","https://onerecord.iata.org/ns/cargo#involvedParties","https://onerecord.iata.org/ns/cargo#Party"</v>
      </c>
      <c r="AG2352" t="str">
        <f t="shared" si="1136"/>
        <v>"Core.Waybill"</v>
      </c>
      <c r="AH2352" t="str">
        <f t="shared" si="1137"/>
        <v>"involvedParties"</v>
      </c>
      <c r="AI2352" t="str">
        <f t="shared" si="1138"/>
        <v>"Embedded.Party"</v>
      </c>
      <c r="AJ2352" t="str">
        <f t="shared" si="1139"/>
        <v>""</v>
      </c>
      <c r="AK2352" t="str">
        <f t="shared" si="1140"/>
        <v>"hasMany"</v>
      </c>
      <c r="AL2352" t="str">
        <f t="shared" si="1141"/>
        <v>"Core.Waybill","involvedParties","Embedded.Party","","hasMany"</v>
      </c>
      <c r="AN2352">
        <f>COUNTIF(View_conceptual!G:G,L2352)</f>
        <v>1</v>
      </c>
      <c r="AO2352">
        <f>COUNTIF(View_conceptual!H:H,L2352)+COUNTIF(View_conceptual!I:I,N2352)</f>
        <v>1</v>
      </c>
      <c r="AQ2352" t="str">
        <f t="shared" si="1142"/>
        <v>"Core","Waybill","involvedParties","Embedded","Party",24,"Waybill details","Information about other Parties involved depending on the context of use","true","false","","https://onerecord.iata.org/ns/cargo#Waybill","https://onerecord.iata.org/ns/cargo#involvedParties","https://onerecord.iata.org/ns/cargo#Party"</v>
      </c>
      <c r="AR2352" t="str">
        <f t="shared" si="1143"/>
        <v/>
      </c>
      <c r="AT2352">
        <f>COUNTIF(View_full!G:G,L2352)</f>
        <v>1</v>
      </c>
      <c r="AU2352">
        <f>COUNTIF(View_full!H:H,L2352)+COUNTIF(View_full!I:I,N2352)</f>
        <v>1</v>
      </c>
      <c r="AV2352">
        <f>COUNTIFS(Property_Manual!$A$2:$A$1206,Raw!L2352,Property_Manual!$B$2:$B$1206,Raw!M2352,Property_Manual!$C$2:$C$1206,Raw!N2352,Property_Manual!$D$2:$D$1206,Raw!O2352,Property_Manual!$F$2:$F$1206,"x")</f>
        <v>0</v>
      </c>
      <c r="AW2352" t="str">
        <f t="shared" si="1144"/>
        <v>"Core","Waybill","involvedParties","Embedded","Party",24,"Waybill details","Information about other Parties involved depending on the context of use","true","false","","https://onerecord.iata.org/ns/cargo#Waybill","https://onerecord.iata.org/ns/cargo#involvedParties","https://onerecord.iata.org/ns/cargo#Party"</v>
      </c>
      <c r="AX2352" t="str">
        <f t="shared" si="1145"/>
        <v/>
      </c>
      <c r="AY2352" t="str">
        <f t="shared" si="1146"/>
        <v/>
      </c>
    </row>
    <row r="2353" spans="1:51" x14ac:dyDescent="0.2">
      <c r="A2353" t="s">
        <v>1254</v>
      </c>
      <c r="B2353" t="s">
        <v>20</v>
      </c>
      <c r="C2353" t="s">
        <v>245</v>
      </c>
      <c r="D2353" t="s">
        <v>590</v>
      </c>
      <c r="E2353" t="s">
        <v>49</v>
      </c>
      <c r="F2353" t="s">
        <v>591</v>
      </c>
      <c r="I2353" t="s">
        <v>568</v>
      </c>
      <c r="J2353" t="s">
        <v>592</v>
      </c>
      <c r="L2353" t="str">
        <f t="shared" si="1116"/>
        <v>Waybill</v>
      </c>
      <c r="M2353" t="str">
        <f t="shared" si="1117"/>
        <v>otherCharges</v>
      </c>
      <c r="N2353" t="str">
        <f t="shared" si="1118"/>
        <v>OtherCharge</v>
      </c>
      <c r="O2353" t="str">
        <f t="shared" si="1119"/>
        <v/>
      </c>
      <c r="P2353" t="str">
        <f t="shared" si="1120"/>
        <v/>
      </c>
      <c r="Q2353" t="str">
        <f t="shared" si="1121"/>
        <v>Object</v>
      </c>
      <c r="R2353" t="str">
        <f t="shared" si="1122"/>
        <v>"Core"</v>
      </c>
      <c r="S2353" t="str">
        <f t="shared" si="1123"/>
        <v>"Waybill"</v>
      </c>
      <c r="T2353" t="str">
        <f t="shared" si="1124"/>
        <v>"otherCharges"</v>
      </c>
      <c r="U2353" t="str">
        <f t="shared" si="1125"/>
        <v>"Embedded"</v>
      </c>
      <c r="V2353" t="str">
        <f t="shared" si="1126"/>
        <v>"OtherCharge"</v>
      </c>
      <c r="W2353">
        <f>IF($A2353="Implicit","",COUNTIFS($C$8:C2353,C2353,$A$8:A2353,"Explicit"))</f>
        <v>25</v>
      </c>
      <c r="X2353" t="str">
        <f t="shared" si="1127"/>
        <v>"Waybill details"</v>
      </c>
      <c r="Y2353" t="str">
        <f t="shared" si="1128"/>
        <v>"Information about Other Charges applying to this Waybill"</v>
      </c>
      <c r="Z2353" t="str">
        <f t="shared" si="1129"/>
        <v>"true"</v>
      </c>
      <c r="AA2353" t="str">
        <f t="shared" si="1130"/>
        <v>"false"</v>
      </c>
      <c r="AB2353" t="str">
        <f t="shared" si="1131"/>
        <v>""</v>
      </c>
      <c r="AC2353" t="str">
        <f t="shared" si="1132"/>
        <v>"https://onerecord.iata.org/ns/cargo#Waybill"</v>
      </c>
      <c r="AD2353" t="str">
        <f t="shared" si="1133"/>
        <v>"https://onerecord.iata.org/ns/cargo#otherCharges"</v>
      </c>
      <c r="AE2353" t="str">
        <f t="shared" si="1134"/>
        <v>"https://onerecord.iata.org/ns/cargo#OtherCharge"</v>
      </c>
      <c r="AF2353" t="str">
        <f t="shared" si="1135"/>
        <v>"Core","Waybill","otherCharges","Embedded","OtherCharge",25,"Waybill details","Information about Other Charges applying to this Waybill","true","false","","https://onerecord.iata.org/ns/cargo#Waybill","https://onerecord.iata.org/ns/cargo#otherCharges","https://onerecord.iata.org/ns/cargo#OtherCharge"</v>
      </c>
      <c r="AG2353" t="str">
        <f t="shared" si="1136"/>
        <v>"Core.Waybill"</v>
      </c>
      <c r="AH2353" t="str">
        <f t="shared" si="1137"/>
        <v>"otherCharges"</v>
      </c>
      <c r="AI2353" t="str">
        <f t="shared" si="1138"/>
        <v>"Embedded.OtherCharge"</v>
      </c>
      <c r="AJ2353" t="str">
        <f t="shared" si="1139"/>
        <v>""</v>
      </c>
      <c r="AK2353" t="str">
        <f t="shared" si="1140"/>
        <v>"hasMany"</v>
      </c>
      <c r="AL2353" t="str">
        <f t="shared" si="1141"/>
        <v>"Core.Waybill","otherCharges","Embedded.OtherCharge","","hasMany"</v>
      </c>
      <c r="AN2353">
        <f>COUNTIF(View_conceptual!G:G,L2353)</f>
        <v>1</v>
      </c>
      <c r="AO2353">
        <f>COUNTIF(View_conceptual!H:H,L2353)+COUNTIF(View_conceptual!I:I,N2353)</f>
        <v>2</v>
      </c>
      <c r="AQ2353" t="str">
        <f t="shared" si="1142"/>
        <v>"Core","Waybill","otherCharges","Embedded","OtherCharge",25,"Waybill details","Information about Other Charges applying to this Waybill","true","false","","https://onerecord.iata.org/ns/cargo#Waybill","https://onerecord.iata.org/ns/cargo#otherCharges","https://onerecord.iata.org/ns/cargo#OtherCharge"</v>
      </c>
      <c r="AR2353" t="str">
        <f t="shared" si="1143"/>
        <v>"Core.Waybill","otherCharges","Embedded.OtherCharge","","hasMany"</v>
      </c>
      <c r="AT2353">
        <f>COUNTIF(View_full!G:G,L2353)</f>
        <v>1</v>
      </c>
      <c r="AU2353">
        <f>COUNTIF(View_full!H:H,L2353)+COUNTIF(View_full!I:I,N2353)</f>
        <v>2</v>
      </c>
      <c r="AV2353">
        <f>COUNTIFS(Property_Manual!$A$2:$A$1206,Raw!L2353,Property_Manual!$B$2:$B$1206,Raw!M2353,Property_Manual!$C$2:$C$1206,Raw!N2353,Property_Manual!$D$2:$D$1206,Raw!O2353,Property_Manual!$F$2:$F$1206,"x")</f>
        <v>1</v>
      </c>
      <c r="AW2353" t="str">
        <f t="shared" si="1144"/>
        <v>"Core","Waybill","otherCharges","Embedded","OtherCharge",25,"Waybill details","Information about Other Charges applying to this Waybill","true","false","","https://onerecord.iata.org/ns/cargo#Waybill","https://onerecord.iata.org/ns/cargo#otherCharges","https://onerecord.iata.org/ns/cargo#OtherCharge"</v>
      </c>
      <c r="AX2353" t="str">
        <f t="shared" si="1145"/>
        <v>"Core.Waybill","otherCharges","Embedded.OtherCharge","","hasMany"</v>
      </c>
      <c r="AY2353" t="str">
        <f t="shared" si="1146"/>
        <v>"Core.Waybill","otherCharges","Embedded.OtherCharge","","hasMany"</v>
      </c>
    </row>
    <row r="2354" spans="1:51" x14ac:dyDescent="0.2">
      <c r="A2354" t="s">
        <v>1254</v>
      </c>
      <c r="B2354" t="s">
        <v>20</v>
      </c>
      <c r="C2354" t="s">
        <v>245</v>
      </c>
      <c r="D2354" t="s">
        <v>601</v>
      </c>
      <c r="E2354" t="s">
        <v>49</v>
      </c>
      <c r="F2354" t="s">
        <v>602</v>
      </c>
      <c r="I2354" t="s">
        <v>568</v>
      </c>
      <c r="J2354" t="s">
        <v>603</v>
      </c>
      <c r="L2354" t="str">
        <f t="shared" si="1116"/>
        <v>Waybill</v>
      </c>
      <c r="M2354" t="str">
        <f t="shared" si="1117"/>
        <v>waybillLineItems</v>
      </c>
      <c r="N2354" t="str">
        <f t="shared" si="1118"/>
        <v>WaybillLineItem</v>
      </c>
      <c r="O2354" t="str">
        <f t="shared" si="1119"/>
        <v/>
      </c>
      <c r="P2354" t="str">
        <f t="shared" si="1120"/>
        <v/>
      </c>
      <c r="Q2354" t="str">
        <f t="shared" si="1121"/>
        <v>Object</v>
      </c>
      <c r="R2354" t="str">
        <f t="shared" si="1122"/>
        <v>"Core"</v>
      </c>
      <c r="S2354" t="str">
        <f t="shared" si="1123"/>
        <v>"Waybill"</v>
      </c>
      <c r="T2354" t="str">
        <f t="shared" si="1124"/>
        <v>"waybillLineItems"</v>
      </c>
      <c r="U2354" t="str">
        <f t="shared" si="1125"/>
        <v>"Embedded"</v>
      </c>
      <c r="V2354" t="str">
        <f t="shared" si="1126"/>
        <v>"WaybillLineItem"</v>
      </c>
      <c r="W2354">
        <f>IF($A2354="Implicit","",COUNTIFS($C$8:C2354,C2354,$A$8:A2354,"Explicit"))</f>
        <v>26</v>
      </c>
      <c r="X2354" t="str">
        <f t="shared" si="1127"/>
        <v>"Waybill details"</v>
      </c>
      <c r="Y2354" t="str">
        <f t="shared" si="1128"/>
        <v>"Information about rates applying to this Waybill handled as line item"</v>
      </c>
      <c r="Z2354" t="str">
        <f t="shared" si="1129"/>
        <v>"true"</v>
      </c>
      <c r="AA2354" t="str">
        <f t="shared" si="1130"/>
        <v>"false"</v>
      </c>
      <c r="AB2354" t="str">
        <f t="shared" si="1131"/>
        <v>""</v>
      </c>
      <c r="AC2354" t="str">
        <f t="shared" si="1132"/>
        <v>"https://onerecord.iata.org/ns/cargo#Waybill"</v>
      </c>
      <c r="AD2354" t="str">
        <f t="shared" si="1133"/>
        <v>"https://onerecord.iata.org/ns/cargo#waybillLineItems"</v>
      </c>
      <c r="AE2354" t="str">
        <f t="shared" si="1134"/>
        <v>"https://onerecord.iata.org/ns/cargo#WaybillLineItem"</v>
      </c>
      <c r="AF2354" t="str">
        <f t="shared" si="1135"/>
        <v>"Core","Waybill","waybillLineItems","Embedded","WaybillLineItem",26,"Waybill details","Information about rates applying to this Waybill handled as line item","true","false","","https://onerecord.iata.org/ns/cargo#Waybill","https://onerecord.iata.org/ns/cargo#waybillLineItems","https://onerecord.iata.org/ns/cargo#WaybillLineItem"</v>
      </c>
      <c r="AG2354" t="str">
        <f t="shared" si="1136"/>
        <v>"Core.Waybill"</v>
      </c>
      <c r="AH2354" t="str">
        <f t="shared" si="1137"/>
        <v>"waybillLineItems"</v>
      </c>
      <c r="AI2354" t="str">
        <f t="shared" si="1138"/>
        <v>"Embedded.WaybillLineItem"</v>
      </c>
      <c r="AJ2354" t="str">
        <f t="shared" si="1139"/>
        <v>""</v>
      </c>
      <c r="AK2354" t="str">
        <f t="shared" si="1140"/>
        <v>"hasMany"</v>
      </c>
      <c r="AL2354" t="str">
        <f t="shared" si="1141"/>
        <v>"Core.Waybill","waybillLineItems","Embedded.WaybillLineItem","","hasMany"</v>
      </c>
      <c r="AN2354">
        <f>COUNTIF(View_conceptual!G:G,L2354)</f>
        <v>1</v>
      </c>
      <c r="AO2354">
        <f>COUNTIF(View_conceptual!H:H,L2354)+COUNTIF(View_conceptual!I:I,N2354)</f>
        <v>2</v>
      </c>
      <c r="AQ2354" t="str">
        <f t="shared" si="1142"/>
        <v>"Core","Waybill","waybillLineItems","Embedded","WaybillLineItem",26,"Waybill details","Information about rates applying to this Waybill handled as line item","true","false","","https://onerecord.iata.org/ns/cargo#Waybill","https://onerecord.iata.org/ns/cargo#waybillLineItems","https://onerecord.iata.org/ns/cargo#WaybillLineItem"</v>
      </c>
      <c r="AR2354" t="str">
        <f t="shared" si="1143"/>
        <v>"Core.Waybill","waybillLineItems","Embedded.WaybillLineItem","","hasMany"</v>
      </c>
      <c r="AT2354">
        <f>COUNTIF(View_full!G:G,L2354)</f>
        <v>1</v>
      </c>
      <c r="AU2354">
        <f>COUNTIF(View_full!H:H,L2354)+COUNTIF(View_full!I:I,N2354)</f>
        <v>2</v>
      </c>
      <c r="AV2354">
        <f>COUNTIFS(Property_Manual!$A$2:$A$1206,Raw!L2354,Property_Manual!$B$2:$B$1206,Raw!M2354,Property_Manual!$C$2:$C$1206,Raw!N2354,Property_Manual!$D$2:$D$1206,Raw!O2354,Property_Manual!$F$2:$F$1206,"x")</f>
        <v>1</v>
      </c>
      <c r="AW2354" t="str">
        <f t="shared" si="1144"/>
        <v>"Core","Waybill","waybillLineItems","Embedded","WaybillLineItem",26,"Waybill details","Information about rates applying to this Waybill handled as line item","true","false","","https://onerecord.iata.org/ns/cargo#Waybill","https://onerecord.iata.org/ns/cargo#waybillLineItems","https://onerecord.iata.org/ns/cargo#WaybillLineItem"</v>
      </c>
      <c r="AX2354" t="str">
        <f t="shared" si="1145"/>
        <v>"Core.Waybill","waybillLineItems","Embedded.WaybillLineItem","","hasMany"</v>
      </c>
      <c r="AY2354" t="str">
        <f t="shared" si="1146"/>
        <v>"Core.Waybill","waybillLineItems","Embedded.WaybillLineItem","","hasMany"</v>
      </c>
    </row>
    <row r="2355" spans="1:51" x14ac:dyDescent="0.2">
      <c r="A2355" t="s">
        <v>1254</v>
      </c>
      <c r="B2355" t="s">
        <v>20</v>
      </c>
      <c r="C2355" t="s">
        <v>245</v>
      </c>
      <c r="D2355" t="s">
        <v>609</v>
      </c>
      <c r="F2355" t="s">
        <v>6</v>
      </c>
      <c r="G2355">
        <v>1</v>
      </c>
      <c r="I2355" t="s">
        <v>568</v>
      </c>
      <c r="J2355" t="s">
        <v>610</v>
      </c>
      <c r="L2355" t="str">
        <f t="shared" si="1116"/>
        <v>Waybill</v>
      </c>
      <c r="M2355" t="str">
        <f t="shared" si="1117"/>
        <v>accountingInformation</v>
      </c>
      <c r="N2355" t="str">
        <f t="shared" si="1118"/>
        <v>string</v>
      </c>
      <c r="O2355" t="str">
        <f t="shared" si="1119"/>
        <v/>
      </c>
      <c r="P2355" t="str">
        <f t="shared" si="1120"/>
        <v/>
      </c>
      <c r="Q2355" t="str">
        <f t="shared" si="1121"/>
        <v>Object</v>
      </c>
      <c r="R2355" t="str">
        <f t="shared" si="1122"/>
        <v>"Core"</v>
      </c>
      <c r="S2355" t="str">
        <f t="shared" si="1123"/>
        <v>"Waybill"</v>
      </c>
      <c r="T2355" t="str">
        <f t="shared" si="1124"/>
        <v>"accountingInformation"</v>
      </c>
      <c r="U2355" t="str">
        <f t="shared" si="1125"/>
        <v>""</v>
      </c>
      <c r="V2355" t="str">
        <f t="shared" si="1126"/>
        <v>"string"</v>
      </c>
      <c r="W2355">
        <f>IF($A2355="Implicit","",COUNTIFS($C$8:C2355,C2355,$A$8:A2355,"Explicit"))</f>
        <v>27</v>
      </c>
      <c r="X2355" t="str">
        <f t="shared" si="1127"/>
        <v>"Waybill details"</v>
      </c>
      <c r="Y2355" t="str">
        <f t="shared" si="1128"/>
        <v>"Indicates the details of accounting information. Free text e.g. PAYMENT BY CERTIFIED CHEQUE etc."</v>
      </c>
      <c r="Z2355" t="str">
        <f t="shared" si="1129"/>
        <v>"false"</v>
      </c>
      <c r="AA2355" t="str">
        <f t="shared" si="1130"/>
        <v>"false"</v>
      </c>
      <c r="AB2355" t="str">
        <f t="shared" si="1131"/>
        <v>""</v>
      </c>
      <c r="AC2355" t="str">
        <f t="shared" si="1132"/>
        <v>"https://onerecord.iata.org/ns/cargo#Waybill"</v>
      </c>
      <c r="AD2355" t="str">
        <f t="shared" si="1133"/>
        <v>"https://onerecord.iata.org/ns/cargo#accountingInformation"</v>
      </c>
      <c r="AE2355" t="str">
        <f t="shared" si="1134"/>
        <v>"http://www.w3.org/2001/XMLSchema#string"</v>
      </c>
      <c r="AF2355" t="str">
        <f t="shared" si="1135"/>
        <v>"Core","Waybill","accountingInformation","","string",27,"Waybill details","Indicates the details of accounting information. Free text e.g. PAYMENT BY CERTIFIED CHEQUE etc.","false","false","","https://onerecord.iata.org/ns/cargo#Waybill","https://onerecord.iata.org/ns/cargo#accountingInformation","http://www.w3.org/2001/XMLSchema#string"</v>
      </c>
      <c r="AG2355" t="str">
        <f t="shared" si="1136"/>
        <v>"Core.Waybill"</v>
      </c>
      <c r="AH2355" t="str">
        <f t="shared" si="1137"/>
        <v>"accountingInformation"</v>
      </c>
      <c r="AI2355" t="str">
        <f t="shared" si="1138"/>
        <v>".string"</v>
      </c>
      <c r="AJ2355" t="str">
        <f t="shared" si="1139"/>
        <v>""</v>
      </c>
      <c r="AK2355" t="str">
        <f t="shared" si="1140"/>
        <v>"hasOne"</v>
      </c>
      <c r="AL2355" t="str">
        <f t="shared" si="1141"/>
        <v>"Core.Waybill","accountingInformation",".string","","hasOne"</v>
      </c>
      <c r="AN2355">
        <f>COUNTIF(View_conceptual!G:G,L2355)</f>
        <v>1</v>
      </c>
      <c r="AO2355">
        <f>COUNTIF(View_conceptual!H:H,L2355)+COUNTIF(View_conceptual!I:I,N2355)</f>
        <v>1</v>
      </c>
      <c r="AQ2355" t="str">
        <f t="shared" si="1142"/>
        <v>"Core","Waybill","accountingInformation","","string",27,"Waybill details","Indicates the details of accounting information. Free text e.g. PAYMENT BY CERTIFIED CHEQUE etc.","false","false","","https://onerecord.iata.org/ns/cargo#Waybill","https://onerecord.iata.org/ns/cargo#accountingInformation","http://www.w3.org/2001/XMLSchema#string"</v>
      </c>
      <c r="AR2355" t="str">
        <f t="shared" si="1143"/>
        <v/>
      </c>
      <c r="AT2355">
        <f>COUNTIF(View_full!G:G,L2355)</f>
        <v>1</v>
      </c>
      <c r="AU2355">
        <f>COUNTIF(View_full!H:H,L2355)+COUNTIF(View_full!I:I,N2355)</f>
        <v>1</v>
      </c>
      <c r="AV2355">
        <f>COUNTIFS(Property_Manual!$A$2:$A$1206,Raw!L2355,Property_Manual!$B$2:$B$1206,Raw!M2355,Property_Manual!$C$2:$C$1206,Raw!N2355,Property_Manual!$D$2:$D$1206,Raw!O2355,Property_Manual!$F$2:$F$1206,"x")</f>
        <v>0</v>
      </c>
      <c r="AW2355" t="str">
        <f t="shared" si="1144"/>
        <v>"Core","Waybill","accountingInformation","","string",27,"Waybill details","Indicates the details of accounting information. Free text e.g. PAYMENT BY CERTIFIED CHEQUE etc.","false","false","","https://onerecord.iata.org/ns/cargo#Waybill","https://onerecord.iata.org/ns/cargo#accountingInformation","http://www.w3.org/2001/XMLSchema#string"</v>
      </c>
      <c r="AX2355" t="str">
        <f t="shared" si="1145"/>
        <v/>
      </c>
      <c r="AY2355" t="str">
        <f t="shared" si="1146"/>
        <v/>
      </c>
    </row>
    <row r="2356" spans="1:51" x14ac:dyDescent="0.2">
      <c r="A2356" t="s">
        <v>1254</v>
      </c>
      <c r="B2356" t="s">
        <v>20</v>
      </c>
      <c r="C2356" t="s">
        <v>245</v>
      </c>
      <c r="D2356" t="s">
        <v>611</v>
      </c>
      <c r="F2356" t="s">
        <v>253</v>
      </c>
      <c r="G2356">
        <v>1</v>
      </c>
      <c r="I2356" t="s">
        <v>568</v>
      </c>
      <c r="J2356" t="s">
        <v>612</v>
      </c>
      <c r="L2356" t="str">
        <f t="shared" si="1116"/>
        <v>Waybill</v>
      </c>
      <c r="M2356" t="str">
        <f t="shared" si="1117"/>
        <v>carrierDeclarationDate</v>
      </c>
      <c r="N2356" t="str">
        <f t="shared" si="1118"/>
        <v>dateTime</v>
      </c>
      <c r="O2356" t="str">
        <f t="shared" si="1119"/>
        <v/>
      </c>
      <c r="P2356" t="str">
        <f t="shared" si="1120"/>
        <v/>
      </c>
      <c r="Q2356" t="str">
        <f t="shared" si="1121"/>
        <v>Object</v>
      </c>
      <c r="R2356" t="str">
        <f t="shared" si="1122"/>
        <v>"Core"</v>
      </c>
      <c r="S2356" t="str">
        <f t="shared" si="1123"/>
        <v>"Waybill"</v>
      </c>
      <c r="T2356" t="str">
        <f t="shared" si="1124"/>
        <v>"carrierDeclarationDate"</v>
      </c>
      <c r="U2356" t="str">
        <f t="shared" si="1125"/>
        <v>""</v>
      </c>
      <c r="V2356" t="str">
        <f t="shared" si="1126"/>
        <v>"dateTime"</v>
      </c>
      <c r="W2356">
        <f>IF($A2356="Implicit","",COUNTIFS($C$8:C2356,C2356,$A$8:A2356,"Explicit"))</f>
        <v>28</v>
      </c>
      <c r="X2356" t="str">
        <f t="shared" si="1127"/>
        <v>"Waybill details"</v>
      </c>
      <c r="Y2356" t="str">
        <f t="shared" si="1128"/>
        <v>"Date upon which the certification is made by the carrier"</v>
      </c>
      <c r="Z2356" t="str">
        <f t="shared" si="1129"/>
        <v>"false"</v>
      </c>
      <c r="AA2356" t="str">
        <f t="shared" si="1130"/>
        <v>"false"</v>
      </c>
      <c r="AB2356" t="str">
        <f t="shared" si="1131"/>
        <v>""</v>
      </c>
      <c r="AC2356" t="str">
        <f t="shared" si="1132"/>
        <v>"https://onerecord.iata.org/ns/cargo#Waybill"</v>
      </c>
      <c r="AD2356" t="str">
        <f t="shared" si="1133"/>
        <v>"https://onerecord.iata.org/ns/cargo#carrierDeclarationDate"</v>
      </c>
      <c r="AE2356" t="str">
        <f t="shared" si="1134"/>
        <v>"http://www.w3.org/2001/XMLSchema#dateTime"</v>
      </c>
      <c r="AF2356" t="str">
        <f t="shared" si="1135"/>
        <v>"Core","Waybill","carrierDeclarationDate","","dateTime",28,"Waybill details","Date upon which the certification is made by the carrier","false","false","","https://onerecord.iata.org/ns/cargo#Waybill","https://onerecord.iata.org/ns/cargo#carrierDeclarationDate","http://www.w3.org/2001/XMLSchema#dateTime"</v>
      </c>
      <c r="AG2356" t="str">
        <f t="shared" si="1136"/>
        <v>"Core.Waybill"</v>
      </c>
      <c r="AH2356" t="str">
        <f t="shared" si="1137"/>
        <v>"carrierDeclarationDate"</v>
      </c>
      <c r="AI2356" t="str">
        <f t="shared" si="1138"/>
        <v>".dateTime"</v>
      </c>
      <c r="AJ2356" t="str">
        <f t="shared" si="1139"/>
        <v>""</v>
      </c>
      <c r="AK2356" t="str">
        <f t="shared" si="1140"/>
        <v>"hasOne"</v>
      </c>
      <c r="AL2356" t="str">
        <f t="shared" si="1141"/>
        <v>"Core.Waybill","carrierDeclarationDate",".dateTime","","hasOne"</v>
      </c>
      <c r="AN2356">
        <f>COUNTIF(View_conceptual!G:G,L2356)</f>
        <v>1</v>
      </c>
      <c r="AO2356">
        <f>COUNTIF(View_conceptual!H:H,L2356)+COUNTIF(View_conceptual!I:I,N2356)</f>
        <v>1</v>
      </c>
      <c r="AQ2356" t="str">
        <f t="shared" si="1142"/>
        <v>"Core","Waybill","carrierDeclarationDate","","dateTime",28,"Waybill details","Date upon which the certification is made by the carrier","false","false","","https://onerecord.iata.org/ns/cargo#Waybill","https://onerecord.iata.org/ns/cargo#carrierDeclarationDate","http://www.w3.org/2001/XMLSchema#dateTime"</v>
      </c>
      <c r="AR2356" t="str">
        <f t="shared" si="1143"/>
        <v/>
      </c>
      <c r="AT2356">
        <f>COUNTIF(View_full!G:G,L2356)</f>
        <v>1</v>
      </c>
      <c r="AU2356">
        <f>COUNTIF(View_full!H:H,L2356)+COUNTIF(View_full!I:I,N2356)</f>
        <v>1</v>
      </c>
      <c r="AV2356">
        <f>COUNTIFS(Property_Manual!$A$2:$A$1206,Raw!L2356,Property_Manual!$B$2:$B$1206,Raw!M2356,Property_Manual!$C$2:$C$1206,Raw!N2356,Property_Manual!$D$2:$D$1206,Raw!O2356,Property_Manual!$F$2:$F$1206,"x")</f>
        <v>0</v>
      </c>
      <c r="AW2356" t="str">
        <f t="shared" si="1144"/>
        <v>"Core","Waybill","carrierDeclarationDate","","dateTime",28,"Waybill details","Date upon which the certification is made by the carrier","false","false","","https://onerecord.iata.org/ns/cargo#Waybill","https://onerecord.iata.org/ns/cargo#carrierDeclarationDate","http://www.w3.org/2001/XMLSchema#dateTime"</v>
      </c>
      <c r="AX2356" t="str">
        <f t="shared" si="1145"/>
        <v/>
      </c>
      <c r="AY2356" t="str">
        <f t="shared" si="1146"/>
        <v/>
      </c>
    </row>
    <row r="2357" spans="1:51" x14ac:dyDescent="0.2">
      <c r="A2357" t="s">
        <v>1254</v>
      </c>
      <c r="B2357" t="s">
        <v>20</v>
      </c>
      <c r="C2357" t="s">
        <v>245</v>
      </c>
      <c r="D2357" t="s">
        <v>613</v>
      </c>
      <c r="F2357" t="s">
        <v>6</v>
      </c>
      <c r="G2357">
        <v>1</v>
      </c>
      <c r="I2357" t="s">
        <v>568</v>
      </c>
      <c r="J2357" t="s">
        <v>614</v>
      </c>
      <c r="L2357" t="str">
        <f t="shared" si="1116"/>
        <v>Waybill</v>
      </c>
      <c r="M2357" t="str">
        <f t="shared" si="1117"/>
        <v>carrierDeclarationSignature</v>
      </c>
      <c r="N2357" t="str">
        <f t="shared" si="1118"/>
        <v>string</v>
      </c>
      <c r="O2357" t="str">
        <f t="shared" si="1119"/>
        <v/>
      </c>
      <c r="P2357" t="str">
        <f t="shared" si="1120"/>
        <v/>
      </c>
      <c r="Q2357" t="str">
        <f t="shared" si="1121"/>
        <v>Object</v>
      </c>
      <c r="R2357" t="str">
        <f t="shared" si="1122"/>
        <v>"Core"</v>
      </c>
      <c r="S2357" t="str">
        <f t="shared" si="1123"/>
        <v>"Waybill"</v>
      </c>
      <c r="T2357" t="str">
        <f t="shared" si="1124"/>
        <v>"carrierDeclarationSignature"</v>
      </c>
      <c r="U2357" t="str">
        <f t="shared" si="1125"/>
        <v>""</v>
      </c>
      <c r="V2357" t="str">
        <f t="shared" si="1126"/>
        <v>"string"</v>
      </c>
      <c r="W2357">
        <f>IF($A2357="Implicit","",COUNTIFS($C$8:C2357,C2357,$A$8:A2357,"Explicit"))</f>
        <v>29</v>
      </c>
      <c r="X2357" t="str">
        <f t="shared" si="1127"/>
        <v>"Waybill details"</v>
      </c>
      <c r="Y2357" t="str">
        <f t="shared" si="1128"/>
        <v>"Contains the authentication of the Carrier"</v>
      </c>
      <c r="Z2357" t="str">
        <f t="shared" si="1129"/>
        <v>"false"</v>
      </c>
      <c r="AA2357" t="str">
        <f t="shared" si="1130"/>
        <v>"false"</v>
      </c>
      <c r="AB2357" t="str">
        <f t="shared" si="1131"/>
        <v>""</v>
      </c>
      <c r="AC2357" t="str">
        <f t="shared" si="1132"/>
        <v>"https://onerecord.iata.org/ns/cargo#Waybill"</v>
      </c>
      <c r="AD2357" t="str">
        <f t="shared" si="1133"/>
        <v>"https://onerecord.iata.org/ns/cargo#carrierDeclarationSignature"</v>
      </c>
      <c r="AE2357" t="str">
        <f t="shared" si="1134"/>
        <v>"http://www.w3.org/2001/XMLSchema#string"</v>
      </c>
      <c r="AF2357" t="str">
        <f t="shared" si="1135"/>
        <v>"Core","Waybill","carrierDeclarationSignature","","string",29,"Waybill details","Contains the authentication of the Carrier","false","false","","https://onerecord.iata.org/ns/cargo#Waybill","https://onerecord.iata.org/ns/cargo#carrierDeclarationSignature","http://www.w3.org/2001/XMLSchema#string"</v>
      </c>
      <c r="AG2357" t="str">
        <f t="shared" si="1136"/>
        <v>"Core.Waybill"</v>
      </c>
      <c r="AH2357" t="str">
        <f t="shared" si="1137"/>
        <v>"carrierDeclarationSignature"</v>
      </c>
      <c r="AI2357" t="str">
        <f t="shared" si="1138"/>
        <v>".string"</v>
      </c>
      <c r="AJ2357" t="str">
        <f t="shared" si="1139"/>
        <v>""</v>
      </c>
      <c r="AK2357" t="str">
        <f t="shared" si="1140"/>
        <v>"hasOne"</v>
      </c>
      <c r="AL2357" t="str">
        <f t="shared" si="1141"/>
        <v>"Core.Waybill","carrierDeclarationSignature",".string","","hasOne"</v>
      </c>
      <c r="AN2357">
        <f>COUNTIF(View_conceptual!G:G,L2357)</f>
        <v>1</v>
      </c>
      <c r="AO2357">
        <f>COUNTIF(View_conceptual!H:H,L2357)+COUNTIF(View_conceptual!I:I,N2357)</f>
        <v>1</v>
      </c>
      <c r="AQ2357" t="str">
        <f t="shared" si="1142"/>
        <v>"Core","Waybill","carrierDeclarationSignature","","string",29,"Waybill details","Contains the authentication of the Carrier","false","false","","https://onerecord.iata.org/ns/cargo#Waybill","https://onerecord.iata.org/ns/cargo#carrierDeclarationSignature","http://www.w3.org/2001/XMLSchema#string"</v>
      </c>
      <c r="AR2357" t="str">
        <f t="shared" si="1143"/>
        <v/>
      </c>
      <c r="AT2357">
        <f>COUNTIF(View_full!G:G,L2357)</f>
        <v>1</v>
      </c>
      <c r="AU2357">
        <f>COUNTIF(View_full!H:H,L2357)+COUNTIF(View_full!I:I,N2357)</f>
        <v>1</v>
      </c>
      <c r="AV2357">
        <f>COUNTIFS(Property_Manual!$A$2:$A$1206,Raw!L2357,Property_Manual!$B$2:$B$1206,Raw!M2357,Property_Manual!$C$2:$C$1206,Raw!N2357,Property_Manual!$D$2:$D$1206,Raw!O2357,Property_Manual!$F$2:$F$1206,"x")</f>
        <v>0</v>
      </c>
      <c r="AW2357" t="str">
        <f t="shared" si="1144"/>
        <v>"Core","Waybill","carrierDeclarationSignature","","string",29,"Waybill details","Contains the authentication of the Carrier","false","false","","https://onerecord.iata.org/ns/cargo#Waybill","https://onerecord.iata.org/ns/cargo#carrierDeclarationSignature","http://www.w3.org/2001/XMLSchema#string"</v>
      </c>
      <c r="AX2357" t="str">
        <f t="shared" si="1145"/>
        <v/>
      </c>
      <c r="AY2357" t="str">
        <f t="shared" si="1146"/>
        <v/>
      </c>
    </row>
    <row r="2358" spans="1:51" x14ac:dyDescent="0.2">
      <c r="A2358" t="s">
        <v>1254</v>
      </c>
      <c r="B2358" t="s">
        <v>20</v>
      </c>
      <c r="C2358" t="s">
        <v>245</v>
      </c>
      <c r="D2358" t="s">
        <v>615</v>
      </c>
      <c r="F2358" t="s">
        <v>6</v>
      </c>
      <c r="G2358">
        <v>1</v>
      </c>
      <c r="I2358" t="s">
        <v>568</v>
      </c>
      <c r="J2358" t="s">
        <v>616</v>
      </c>
      <c r="L2358" t="str">
        <f t="shared" si="1116"/>
        <v>Waybill</v>
      </c>
      <c r="M2358" t="str">
        <f t="shared" si="1117"/>
        <v>consignorDeclarationSignature</v>
      </c>
      <c r="N2358" t="str">
        <f t="shared" si="1118"/>
        <v>string</v>
      </c>
      <c r="O2358" t="str">
        <f t="shared" si="1119"/>
        <v/>
      </c>
      <c r="P2358" t="str">
        <f t="shared" si="1120"/>
        <v/>
      </c>
      <c r="Q2358" t="str">
        <f t="shared" si="1121"/>
        <v>Object</v>
      </c>
      <c r="R2358" t="str">
        <f t="shared" si="1122"/>
        <v>"Core"</v>
      </c>
      <c r="S2358" t="str">
        <f t="shared" si="1123"/>
        <v>"Waybill"</v>
      </c>
      <c r="T2358" t="str">
        <f t="shared" si="1124"/>
        <v>"consignorDeclarationSignature"</v>
      </c>
      <c r="U2358" t="str">
        <f t="shared" si="1125"/>
        <v>""</v>
      </c>
      <c r="V2358" t="str">
        <f t="shared" si="1126"/>
        <v>"string"</v>
      </c>
      <c r="W2358">
        <f>IF($A2358="Implicit","",COUNTIFS($C$8:C2358,C2358,$A$8:A2358,"Explicit"))</f>
        <v>30</v>
      </c>
      <c r="X2358" t="str">
        <f t="shared" si="1127"/>
        <v>"Waybill details"</v>
      </c>
      <c r="Y2358" t="str">
        <f t="shared" si="1128"/>
        <v>"Name of consignor signatory"</v>
      </c>
      <c r="Z2358" t="str">
        <f t="shared" si="1129"/>
        <v>"false"</v>
      </c>
      <c r="AA2358" t="str">
        <f t="shared" si="1130"/>
        <v>"false"</v>
      </c>
      <c r="AB2358" t="str">
        <f t="shared" si="1131"/>
        <v>""</v>
      </c>
      <c r="AC2358" t="str">
        <f t="shared" si="1132"/>
        <v>"https://onerecord.iata.org/ns/cargo#Waybill"</v>
      </c>
      <c r="AD2358" t="str">
        <f t="shared" si="1133"/>
        <v>"https://onerecord.iata.org/ns/cargo#consignorDeclarationSignature"</v>
      </c>
      <c r="AE2358" t="str">
        <f t="shared" si="1134"/>
        <v>"http://www.w3.org/2001/XMLSchema#string"</v>
      </c>
      <c r="AF2358" t="str">
        <f t="shared" si="1135"/>
        <v>"Core","Waybill","consignorDeclarationSignature","","string",30,"Waybill details","Name of consignor signatory","false","false","","https://onerecord.iata.org/ns/cargo#Waybill","https://onerecord.iata.org/ns/cargo#consignorDeclarationSignature","http://www.w3.org/2001/XMLSchema#string"</v>
      </c>
      <c r="AG2358" t="str">
        <f t="shared" si="1136"/>
        <v>"Core.Waybill"</v>
      </c>
      <c r="AH2358" t="str">
        <f t="shared" si="1137"/>
        <v>"consignorDeclarationSignature"</v>
      </c>
      <c r="AI2358" t="str">
        <f t="shared" si="1138"/>
        <v>".string"</v>
      </c>
      <c r="AJ2358" t="str">
        <f t="shared" si="1139"/>
        <v>""</v>
      </c>
      <c r="AK2358" t="str">
        <f t="shared" si="1140"/>
        <v>"hasOne"</v>
      </c>
      <c r="AL2358" t="str">
        <f t="shared" si="1141"/>
        <v>"Core.Waybill","consignorDeclarationSignature",".string","","hasOne"</v>
      </c>
      <c r="AN2358">
        <f>COUNTIF(View_conceptual!G:G,L2358)</f>
        <v>1</v>
      </c>
      <c r="AO2358">
        <f>COUNTIF(View_conceptual!H:H,L2358)+COUNTIF(View_conceptual!I:I,N2358)</f>
        <v>1</v>
      </c>
      <c r="AQ2358" t="str">
        <f t="shared" si="1142"/>
        <v>"Core","Waybill","consignorDeclarationSignature","","string",30,"Waybill details","Name of consignor signatory","false","false","","https://onerecord.iata.org/ns/cargo#Waybill","https://onerecord.iata.org/ns/cargo#consignorDeclarationSignature","http://www.w3.org/2001/XMLSchema#string"</v>
      </c>
      <c r="AR2358" t="str">
        <f t="shared" si="1143"/>
        <v/>
      </c>
      <c r="AT2358">
        <f>COUNTIF(View_full!G:G,L2358)</f>
        <v>1</v>
      </c>
      <c r="AU2358">
        <f>COUNTIF(View_full!H:H,L2358)+COUNTIF(View_full!I:I,N2358)</f>
        <v>1</v>
      </c>
      <c r="AV2358">
        <f>COUNTIFS(Property_Manual!$A$2:$A$1206,Raw!L2358,Property_Manual!$B$2:$B$1206,Raw!M2358,Property_Manual!$C$2:$C$1206,Raw!N2358,Property_Manual!$D$2:$D$1206,Raw!O2358,Property_Manual!$F$2:$F$1206,"x")</f>
        <v>0</v>
      </c>
      <c r="AW2358" t="str">
        <f t="shared" si="1144"/>
        <v>"Core","Waybill","consignorDeclarationSignature","","string",30,"Waybill details","Name of consignor signatory","false","false","","https://onerecord.iata.org/ns/cargo#Waybill","https://onerecord.iata.org/ns/cargo#consignorDeclarationSignature","http://www.w3.org/2001/XMLSchema#string"</v>
      </c>
      <c r="AX2358" t="str">
        <f t="shared" si="1145"/>
        <v/>
      </c>
      <c r="AY2358" t="str">
        <f t="shared" si="1146"/>
        <v/>
      </c>
    </row>
    <row r="2359" spans="1:51" x14ac:dyDescent="0.2">
      <c r="A2359" t="s">
        <v>1254</v>
      </c>
      <c r="B2359" t="s">
        <v>20</v>
      </c>
      <c r="C2359" t="s">
        <v>245</v>
      </c>
      <c r="D2359" t="s">
        <v>617</v>
      </c>
      <c r="F2359" t="s">
        <v>107</v>
      </c>
      <c r="G2359">
        <v>1</v>
      </c>
      <c r="I2359" t="s">
        <v>568</v>
      </c>
      <c r="J2359" t="s">
        <v>618</v>
      </c>
      <c r="L2359" t="str">
        <f t="shared" si="1116"/>
        <v>Waybill</v>
      </c>
      <c r="M2359" t="str">
        <f t="shared" si="1117"/>
        <v>destinationCurrencyRate</v>
      </c>
      <c r="N2359" t="str">
        <f t="shared" si="1118"/>
        <v>double</v>
      </c>
      <c r="O2359" t="str">
        <f t="shared" si="1119"/>
        <v/>
      </c>
      <c r="P2359" t="str">
        <f t="shared" si="1120"/>
        <v/>
      </c>
      <c r="Q2359" t="str">
        <f t="shared" si="1121"/>
        <v>Object</v>
      </c>
      <c r="R2359" t="str">
        <f t="shared" si="1122"/>
        <v>"Core"</v>
      </c>
      <c r="S2359" t="str">
        <f t="shared" si="1123"/>
        <v>"Waybill"</v>
      </c>
      <c r="T2359" t="str">
        <f t="shared" si="1124"/>
        <v>"destinationCurrencyRate"</v>
      </c>
      <c r="U2359" t="str">
        <f t="shared" si="1125"/>
        <v>""</v>
      </c>
      <c r="V2359" t="str">
        <f t="shared" si="1126"/>
        <v>"double"</v>
      </c>
      <c r="W2359">
        <f>IF($A2359="Implicit","",COUNTIFS($C$8:C2359,C2359,$A$8:A2359,"Explicit"))</f>
        <v>31</v>
      </c>
      <c r="X2359" t="str">
        <f t="shared" si="1127"/>
        <v>"Waybill details"</v>
      </c>
      <c r="Y2359" t="str">
        <f t="shared" si="1128"/>
        <v>"Conversion rate applied"</v>
      </c>
      <c r="Z2359" t="str">
        <f t="shared" si="1129"/>
        <v>"false"</v>
      </c>
      <c r="AA2359" t="str">
        <f t="shared" si="1130"/>
        <v>"false"</v>
      </c>
      <c r="AB2359" t="str">
        <f t="shared" si="1131"/>
        <v>""</v>
      </c>
      <c r="AC2359" t="str">
        <f t="shared" si="1132"/>
        <v>"https://onerecord.iata.org/ns/cargo#Waybill"</v>
      </c>
      <c r="AD2359" t="str">
        <f t="shared" si="1133"/>
        <v>"https://onerecord.iata.org/ns/cargo#destinationCurrencyRate"</v>
      </c>
      <c r="AE2359" t="str">
        <f t="shared" si="1134"/>
        <v>"http://www.w3.org/2001/XMLSchema#double"</v>
      </c>
      <c r="AF2359" t="str">
        <f t="shared" si="1135"/>
        <v>"Core","Waybill","destinationCurrencyRate","","double",31,"Waybill details","Conversion rate applied","false","false","","https://onerecord.iata.org/ns/cargo#Waybill","https://onerecord.iata.org/ns/cargo#destinationCurrencyRate","http://www.w3.org/2001/XMLSchema#double"</v>
      </c>
      <c r="AG2359" t="str">
        <f t="shared" si="1136"/>
        <v>"Core.Waybill"</v>
      </c>
      <c r="AH2359" t="str">
        <f t="shared" si="1137"/>
        <v>"destinationCurrencyRate"</v>
      </c>
      <c r="AI2359" t="str">
        <f t="shared" si="1138"/>
        <v>".double"</v>
      </c>
      <c r="AJ2359" t="str">
        <f t="shared" si="1139"/>
        <v>""</v>
      </c>
      <c r="AK2359" t="str">
        <f t="shared" si="1140"/>
        <v>"hasOne"</v>
      </c>
      <c r="AL2359" t="str">
        <f t="shared" si="1141"/>
        <v>"Core.Waybill","destinationCurrencyRate",".double","","hasOne"</v>
      </c>
      <c r="AN2359">
        <f>COUNTIF(View_conceptual!G:G,L2359)</f>
        <v>1</v>
      </c>
      <c r="AO2359">
        <f>COUNTIF(View_conceptual!H:H,L2359)+COUNTIF(View_conceptual!I:I,N2359)</f>
        <v>1</v>
      </c>
      <c r="AQ2359" t="str">
        <f t="shared" si="1142"/>
        <v>"Core","Waybill","destinationCurrencyRate","","double",31,"Waybill details","Conversion rate applied","false","false","","https://onerecord.iata.org/ns/cargo#Waybill","https://onerecord.iata.org/ns/cargo#destinationCurrencyRate","http://www.w3.org/2001/XMLSchema#double"</v>
      </c>
      <c r="AR2359" t="str">
        <f t="shared" si="1143"/>
        <v/>
      </c>
      <c r="AT2359">
        <f>COUNTIF(View_full!G:G,L2359)</f>
        <v>1</v>
      </c>
      <c r="AU2359">
        <f>COUNTIF(View_full!H:H,L2359)+COUNTIF(View_full!I:I,N2359)</f>
        <v>1</v>
      </c>
      <c r="AV2359">
        <f>COUNTIFS(Property_Manual!$A$2:$A$1206,Raw!L2359,Property_Manual!$B$2:$B$1206,Raw!M2359,Property_Manual!$C$2:$C$1206,Raw!N2359,Property_Manual!$D$2:$D$1206,Raw!O2359,Property_Manual!$F$2:$F$1206,"x")</f>
        <v>0</v>
      </c>
      <c r="AW2359" t="str">
        <f t="shared" si="1144"/>
        <v>"Core","Waybill","destinationCurrencyRate","","double",31,"Waybill details","Conversion rate applied","false","false","","https://onerecord.iata.org/ns/cargo#Waybill","https://onerecord.iata.org/ns/cargo#destinationCurrencyRate","http://www.w3.org/2001/XMLSchema#double"</v>
      </c>
      <c r="AX2359" t="str">
        <f t="shared" si="1145"/>
        <v/>
      </c>
      <c r="AY2359" t="str">
        <f t="shared" si="1146"/>
        <v/>
      </c>
    </row>
    <row r="2360" spans="1:51" x14ac:dyDescent="0.2">
      <c r="A2360" t="s">
        <v>1254</v>
      </c>
      <c r="B2360" t="s">
        <v>20</v>
      </c>
      <c r="C2360" t="s">
        <v>245</v>
      </c>
      <c r="D2360" t="s">
        <v>619</v>
      </c>
      <c r="F2360" t="s">
        <v>47</v>
      </c>
      <c r="G2360">
        <v>1</v>
      </c>
      <c r="I2360" t="s">
        <v>568</v>
      </c>
      <c r="J2360" t="s">
        <v>620</v>
      </c>
      <c r="L2360" t="str">
        <f t="shared" si="1116"/>
        <v>Waybill</v>
      </c>
      <c r="M2360" t="str">
        <f t="shared" si="1117"/>
        <v>modularCheckNumber</v>
      </c>
      <c r="N2360" t="str">
        <f t="shared" si="1118"/>
        <v>boolean</v>
      </c>
      <c r="O2360" t="str">
        <f t="shared" si="1119"/>
        <v/>
      </c>
      <c r="P2360" t="str">
        <f t="shared" si="1120"/>
        <v/>
      </c>
      <c r="Q2360" t="str">
        <f t="shared" si="1121"/>
        <v>Object</v>
      </c>
      <c r="R2360" t="str">
        <f t="shared" si="1122"/>
        <v>"Core"</v>
      </c>
      <c r="S2360" t="str">
        <f t="shared" si="1123"/>
        <v>"Waybill"</v>
      </c>
      <c r="T2360" t="str">
        <f t="shared" si="1124"/>
        <v>"modularCheckNumber"</v>
      </c>
      <c r="U2360" t="str">
        <f t="shared" si="1125"/>
        <v>""</v>
      </c>
      <c r="V2360" t="str">
        <f t="shared" si="1126"/>
        <v>"boolean"</v>
      </c>
      <c r="W2360">
        <f>IF($A2360="Implicit","",COUNTIFS($C$8:C2360,C2360,$A$8:A2360,"Explicit"))</f>
        <v>32</v>
      </c>
      <c r="X2360" t="str">
        <f t="shared" si="1127"/>
        <v>"Waybill details"</v>
      </c>
      <c r="Y2360" t="str">
        <f t="shared" si="1128"/>
        <v>"The check is a Modular 7 validation on the AWB number; recorded as a boolean."</v>
      </c>
      <c r="Z2360" t="str">
        <f t="shared" si="1129"/>
        <v>"false"</v>
      </c>
      <c r="AA2360" t="str">
        <f t="shared" si="1130"/>
        <v>"false"</v>
      </c>
      <c r="AB2360" t="str">
        <f t="shared" si="1131"/>
        <v>""</v>
      </c>
      <c r="AC2360" t="str">
        <f t="shared" si="1132"/>
        <v>"https://onerecord.iata.org/ns/cargo#Waybill"</v>
      </c>
      <c r="AD2360" t="str">
        <f t="shared" si="1133"/>
        <v>"https://onerecord.iata.org/ns/cargo#modularCheckNumber"</v>
      </c>
      <c r="AE2360" t="str">
        <f t="shared" si="1134"/>
        <v>"http://www.w3.org/2001/XMLSchema#boolean"</v>
      </c>
      <c r="AF2360" t="str">
        <f t="shared" si="1135"/>
        <v>"Core","Waybill","modularCheckNumber","","boolean",32,"Waybill details","The check is a Modular 7 validation on the AWB number; recorded as a boolean.","false","false","","https://onerecord.iata.org/ns/cargo#Waybill","https://onerecord.iata.org/ns/cargo#modularCheckNumber","http://www.w3.org/2001/XMLSchema#boolean"</v>
      </c>
      <c r="AG2360" t="str">
        <f t="shared" si="1136"/>
        <v>"Core.Waybill"</v>
      </c>
      <c r="AH2360" t="str">
        <f t="shared" si="1137"/>
        <v>"modularCheckNumber"</v>
      </c>
      <c r="AI2360" t="str">
        <f t="shared" si="1138"/>
        <v>".boolean"</v>
      </c>
      <c r="AJ2360" t="str">
        <f t="shared" si="1139"/>
        <v>""</v>
      </c>
      <c r="AK2360" t="str">
        <f t="shared" si="1140"/>
        <v>"hasOne"</v>
      </c>
      <c r="AL2360" t="str">
        <f t="shared" si="1141"/>
        <v>"Core.Waybill","modularCheckNumber",".boolean","","hasOne"</v>
      </c>
      <c r="AN2360">
        <f>COUNTIF(View_conceptual!G:G,L2360)</f>
        <v>1</v>
      </c>
      <c r="AO2360">
        <f>COUNTIF(View_conceptual!H:H,L2360)+COUNTIF(View_conceptual!I:I,N2360)</f>
        <v>1</v>
      </c>
      <c r="AQ2360" t="str">
        <f t="shared" si="1142"/>
        <v>"Core","Waybill","modularCheckNumber","","boolean",32,"Waybill details","The check is a Modular 7 validation on the AWB number; recorded as a boolean.","false","false","","https://onerecord.iata.org/ns/cargo#Waybill","https://onerecord.iata.org/ns/cargo#modularCheckNumber","http://www.w3.org/2001/XMLSchema#boolean"</v>
      </c>
      <c r="AR2360" t="str">
        <f t="shared" si="1143"/>
        <v/>
      </c>
      <c r="AT2360">
        <f>COUNTIF(View_full!G:G,L2360)</f>
        <v>1</v>
      </c>
      <c r="AU2360">
        <f>COUNTIF(View_full!H:H,L2360)+COUNTIF(View_full!I:I,N2360)</f>
        <v>1</v>
      </c>
      <c r="AV2360">
        <f>COUNTIFS(Property_Manual!$A$2:$A$1206,Raw!L2360,Property_Manual!$B$2:$B$1206,Raw!M2360,Property_Manual!$C$2:$C$1206,Raw!N2360,Property_Manual!$D$2:$D$1206,Raw!O2360,Property_Manual!$F$2:$F$1206,"x")</f>
        <v>0</v>
      </c>
      <c r="AW2360" t="str">
        <f t="shared" si="1144"/>
        <v>"Core","Waybill","modularCheckNumber","","boolean",32,"Waybill details","The check is a Modular 7 validation on the AWB number; recorded as a boolean.","false","false","","https://onerecord.iata.org/ns/cargo#Waybill","https://onerecord.iata.org/ns/cargo#modularCheckNumber","http://www.w3.org/2001/XMLSchema#boolean"</v>
      </c>
      <c r="AX2360" t="str">
        <f t="shared" si="1145"/>
        <v/>
      </c>
      <c r="AY2360" t="str">
        <f t="shared" si="1146"/>
        <v/>
      </c>
    </row>
    <row r="2361" spans="1:51" x14ac:dyDescent="0.2">
      <c r="A2361" t="s">
        <v>1254</v>
      </c>
      <c r="B2361" t="s">
        <v>20</v>
      </c>
      <c r="C2361" t="s">
        <v>245</v>
      </c>
      <c r="D2361" t="s">
        <v>621</v>
      </c>
      <c r="F2361" t="s">
        <v>6</v>
      </c>
      <c r="G2361">
        <v>1</v>
      </c>
      <c r="I2361" t="s">
        <v>568</v>
      </c>
      <c r="J2361" t="s">
        <v>622</v>
      </c>
      <c r="L2361" t="str">
        <f t="shared" si="1116"/>
        <v>Waybill</v>
      </c>
      <c r="M2361" t="str">
        <f t="shared" si="1117"/>
        <v>shippingInfo</v>
      </c>
      <c r="N2361" t="str">
        <f t="shared" si="1118"/>
        <v>string</v>
      </c>
      <c r="O2361" t="str">
        <f t="shared" si="1119"/>
        <v/>
      </c>
      <c r="P2361" t="str">
        <f t="shared" si="1120"/>
        <v/>
      </c>
      <c r="Q2361" t="str">
        <f t="shared" si="1121"/>
        <v>Object</v>
      </c>
      <c r="R2361" t="str">
        <f t="shared" si="1122"/>
        <v>"Core"</v>
      </c>
      <c r="S2361" t="str">
        <f t="shared" si="1123"/>
        <v>"Waybill"</v>
      </c>
      <c r="T2361" t="str">
        <f t="shared" si="1124"/>
        <v>"shippingInfo"</v>
      </c>
      <c r="U2361" t="str">
        <f t="shared" si="1125"/>
        <v>""</v>
      </c>
      <c r="V2361" t="str">
        <f t="shared" si="1126"/>
        <v>"string"</v>
      </c>
      <c r="W2361">
        <f>IF($A2361="Implicit","",COUNTIFS($C$8:C2361,C2361,$A$8:A2361,"Explicit"))</f>
        <v>33</v>
      </c>
      <c r="X2361" t="str">
        <f t="shared" si="1127"/>
        <v>"Waybill details"</v>
      </c>
      <c r="Y2361" t="str">
        <f t="shared" si="1128"/>
        <v>"The shipper or its Agent may enter the appropriate optional shipping"</v>
      </c>
      <c r="Z2361" t="str">
        <f t="shared" si="1129"/>
        <v>"false"</v>
      </c>
      <c r="AA2361" t="str">
        <f t="shared" si="1130"/>
        <v>"false"</v>
      </c>
      <c r="AB2361" t="str">
        <f t="shared" si="1131"/>
        <v>""</v>
      </c>
      <c r="AC2361" t="str">
        <f t="shared" si="1132"/>
        <v>"https://onerecord.iata.org/ns/cargo#Waybill"</v>
      </c>
      <c r="AD2361" t="str">
        <f t="shared" si="1133"/>
        <v>"https://onerecord.iata.org/ns/cargo#shippingInfo"</v>
      </c>
      <c r="AE2361" t="str">
        <f t="shared" si="1134"/>
        <v>"http://www.w3.org/2001/XMLSchema#string"</v>
      </c>
      <c r="AF2361" t="str">
        <f t="shared" si="1135"/>
        <v>"Core","Waybill","shippingInfo","","string",33,"Waybill details","The shipper or its Agent may enter the appropriate optional shipping","false","false","","https://onerecord.iata.org/ns/cargo#Waybill","https://onerecord.iata.org/ns/cargo#shippingInfo","http://www.w3.org/2001/XMLSchema#string"</v>
      </c>
      <c r="AG2361" t="str">
        <f t="shared" si="1136"/>
        <v>"Core.Waybill"</v>
      </c>
      <c r="AH2361" t="str">
        <f t="shared" si="1137"/>
        <v>"shippingInfo"</v>
      </c>
      <c r="AI2361" t="str">
        <f t="shared" si="1138"/>
        <v>".string"</v>
      </c>
      <c r="AJ2361" t="str">
        <f t="shared" si="1139"/>
        <v>""</v>
      </c>
      <c r="AK2361" t="str">
        <f t="shared" si="1140"/>
        <v>"hasOne"</v>
      </c>
      <c r="AL2361" t="str">
        <f t="shared" si="1141"/>
        <v>"Core.Waybill","shippingInfo",".string","","hasOne"</v>
      </c>
      <c r="AN2361">
        <f>COUNTIF(View_conceptual!G:G,L2361)</f>
        <v>1</v>
      </c>
      <c r="AO2361">
        <f>COUNTIF(View_conceptual!H:H,L2361)+COUNTIF(View_conceptual!I:I,N2361)</f>
        <v>1</v>
      </c>
      <c r="AQ2361" t="str">
        <f t="shared" si="1142"/>
        <v>"Core","Waybill","shippingInfo","","string",33,"Waybill details","The shipper or its Agent may enter the appropriate optional shipping","false","false","","https://onerecord.iata.org/ns/cargo#Waybill","https://onerecord.iata.org/ns/cargo#shippingInfo","http://www.w3.org/2001/XMLSchema#string"</v>
      </c>
      <c r="AR2361" t="str">
        <f t="shared" si="1143"/>
        <v/>
      </c>
      <c r="AT2361">
        <f>COUNTIF(View_full!G:G,L2361)</f>
        <v>1</v>
      </c>
      <c r="AU2361">
        <f>COUNTIF(View_full!H:H,L2361)+COUNTIF(View_full!I:I,N2361)</f>
        <v>1</v>
      </c>
      <c r="AV2361">
        <f>COUNTIFS(Property_Manual!$A$2:$A$1206,Raw!L2361,Property_Manual!$B$2:$B$1206,Raw!M2361,Property_Manual!$C$2:$C$1206,Raw!N2361,Property_Manual!$D$2:$D$1206,Raw!O2361,Property_Manual!$F$2:$F$1206,"x")</f>
        <v>0</v>
      </c>
      <c r="AW2361" t="str">
        <f t="shared" si="1144"/>
        <v>"Core","Waybill","shippingInfo","","string",33,"Waybill details","The shipper or its Agent may enter the appropriate optional shipping","false","false","","https://onerecord.iata.org/ns/cargo#Waybill","https://onerecord.iata.org/ns/cargo#shippingInfo","http://www.w3.org/2001/XMLSchema#string"</v>
      </c>
      <c r="AX2361" t="str">
        <f t="shared" si="1145"/>
        <v/>
      </c>
      <c r="AY2361" t="str">
        <f t="shared" si="1146"/>
        <v/>
      </c>
    </row>
    <row r="2362" spans="1:51" x14ac:dyDescent="0.2">
      <c r="A2362" t="s">
        <v>1254</v>
      </c>
      <c r="B2362" t="s">
        <v>20</v>
      </c>
      <c r="C2362" t="s">
        <v>245</v>
      </c>
      <c r="D2362" t="s">
        <v>623</v>
      </c>
      <c r="F2362" t="s">
        <v>6</v>
      </c>
      <c r="G2362">
        <v>1</v>
      </c>
      <c r="I2362" t="s">
        <v>568</v>
      </c>
      <c r="J2362" t="s">
        <v>624</v>
      </c>
      <c r="L2362" t="str">
        <f t="shared" si="1116"/>
        <v>Waybill</v>
      </c>
      <c r="M2362" t="str">
        <f t="shared" si="1117"/>
        <v>shippingRefNo</v>
      </c>
      <c r="N2362" t="str">
        <f t="shared" si="1118"/>
        <v>string</v>
      </c>
      <c r="O2362" t="str">
        <f t="shared" si="1119"/>
        <v/>
      </c>
      <c r="P2362" t="str">
        <f t="shared" si="1120"/>
        <v/>
      </c>
      <c r="Q2362" t="str">
        <f t="shared" si="1121"/>
        <v>Object</v>
      </c>
      <c r="R2362" t="str">
        <f t="shared" si="1122"/>
        <v>"Core"</v>
      </c>
      <c r="S2362" t="str">
        <f t="shared" si="1123"/>
        <v>"Waybill"</v>
      </c>
      <c r="T2362" t="str">
        <f t="shared" si="1124"/>
        <v>"shippingRefNo"</v>
      </c>
      <c r="U2362" t="str">
        <f t="shared" si="1125"/>
        <v>""</v>
      </c>
      <c r="V2362" t="str">
        <f t="shared" si="1126"/>
        <v>"string"</v>
      </c>
      <c r="W2362">
        <f>IF($A2362="Implicit","",COUNTIFS($C$8:C2362,C2362,$A$8:A2362,"Explicit"))</f>
        <v>34</v>
      </c>
      <c r="X2362" t="str">
        <f t="shared" si="1127"/>
        <v>"Waybill details"</v>
      </c>
      <c r="Y2362" t="str">
        <f t="shared" si="1128"/>
        <v>"Optional shipping reference number if any"</v>
      </c>
      <c r="Z2362" t="str">
        <f t="shared" si="1129"/>
        <v>"false"</v>
      </c>
      <c r="AA2362" t="str">
        <f t="shared" si="1130"/>
        <v>"false"</v>
      </c>
      <c r="AB2362" t="str">
        <f t="shared" si="1131"/>
        <v>""</v>
      </c>
      <c r="AC2362" t="str">
        <f t="shared" si="1132"/>
        <v>"https://onerecord.iata.org/ns/cargo#Waybill"</v>
      </c>
      <c r="AD2362" t="str">
        <f t="shared" si="1133"/>
        <v>"https://onerecord.iata.org/ns/cargo#shippingRefNo"</v>
      </c>
      <c r="AE2362" t="str">
        <f t="shared" si="1134"/>
        <v>"http://www.w3.org/2001/XMLSchema#string"</v>
      </c>
      <c r="AF2362" t="str">
        <f t="shared" si="1135"/>
        <v>"Core","Waybill","shippingRefNo","","string",34,"Waybill details","Optional shipping reference number if any","false","false","","https://onerecord.iata.org/ns/cargo#Waybill","https://onerecord.iata.org/ns/cargo#shippingRefNo","http://www.w3.org/2001/XMLSchema#string"</v>
      </c>
      <c r="AG2362" t="str">
        <f t="shared" si="1136"/>
        <v>"Core.Waybill"</v>
      </c>
      <c r="AH2362" t="str">
        <f t="shared" si="1137"/>
        <v>"shippingRefNo"</v>
      </c>
      <c r="AI2362" t="str">
        <f t="shared" si="1138"/>
        <v>".string"</v>
      </c>
      <c r="AJ2362" t="str">
        <f t="shared" si="1139"/>
        <v>""</v>
      </c>
      <c r="AK2362" t="str">
        <f t="shared" si="1140"/>
        <v>"hasOne"</v>
      </c>
      <c r="AL2362" t="str">
        <f t="shared" si="1141"/>
        <v>"Core.Waybill","shippingRefNo",".string","","hasOne"</v>
      </c>
      <c r="AN2362">
        <f>COUNTIF(View_conceptual!G:G,L2362)</f>
        <v>1</v>
      </c>
      <c r="AO2362">
        <f>COUNTIF(View_conceptual!H:H,L2362)+COUNTIF(View_conceptual!I:I,N2362)</f>
        <v>1</v>
      </c>
      <c r="AQ2362" t="str">
        <f t="shared" si="1142"/>
        <v>"Core","Waybill","shippingRefNo","","string",34,"Waybill details","Optional shipping reference number if any","false","false","","https://onerecord.iata.org/ns/cargo#Waybill","https://onerecord.iata.org/ns/cargo#shippingRefNo","http://www.w3.org/2001/XMLSchema#string"</v>
      </c>
      <c r="AR2362" t="str">
        <f t="shared" si="1143"/>
        <v/>
      </c>
      <c r="AT2362">
        <f>COUNTIF(View_full!G:G,L2362)</f>
        <v>1</v>
      </c>
      <c r="AU2362">
        <f>COUNTIF(View_full!H:H,L2362)+COUNTIF(View_full!I:I,N2362)</f>
        <v>1</v>
      </c>
      <c r="AV2362">
        <f>COUNTIFS(Property_Manual!$A$2:$A$1206,Raw!L2362,Property_Manual!$B$2:$B$1206,Raw!M2362,Property_Manual!$C$2:$C$1206,Raw!N2362,Property_Manual!$D$2:$D$1206,Raw!O2362,Property_Manual!$F$2:$F$1206,"x")</f>
        <v>0</v>
      </c>
      <c r="AW2362" t="str">
        <f t="shared" si="1144"/>
        <v>"Core","Waybill","shippingRefNo","","string",34,"Waybill details","Optional shipping reference number if any","false","false","","https://onerecord.iata.org/ns/cargo#Waybill","https://onerecord.iata.org/ns/cargo#shippingRefNo","http://www.w3.org/2001/XMLSchema#string"</v>
      </c>
      <c r="AX2362" t="str">
        <f t="shared" si="1145"/>
        <v/>
      </c>
      <c r="AY2362" t="str">
        <f t="shared" si="1146"/>
        <v/>
      </c>
    </row>
    <row r="2363" spans="1:51" x14ac:dyDescent="0.2">
      <c r="A2363" t="s">
        <v>1254</v>
      </c>
      <c r="B2363" t="s">
        <v>20</v>
      </c>
      <c r="C2363" t="s">
        <v>245</v>
      </c>
      <c r="D2363" t="s">
        <v>286</v>
      </c>
      <c r="F2363" t="s">
        <v>6</v>
      </c>
      <c r="G2363">
        <v>1</v>
      </c>
      <c r="I2363" t="s">
        <v>568</v>
      </c>
      <c r="J2363" t="s">
        <v>287</v>
      </c>
      <c r="L2363" t="str">
        <f t="shared" si="1116"/>
        <v>Waybill</v>
      </c>
      <c r="M2363" t="str">
        <f t="shared" si="1117"/>
        <v>waybillNumber</v>
      </c>
      <c r="N2363" t="str">
        <f t="shared" si="1118"/>
        <v>string</v>
      </c>
      <c r="O2363" t="str">
        <f t="shared" si="1119"/>
        <v/>
      </c>
      <c r="P2363" t="str">
        <f t="shared" si="1120"/>
        <v/>
      </c>
      <c r="Q2363" t="str">
        <f t="shared" si="1121"/>
        <v>Object</v>
      </c>
      <c r="R2363" t="str">
        <f t="shared" si="1122"/>
        <v>"Core"</v>
      </c>
      <c r="S2363" t="str">
        <f t="shared" si="1123"/>
        <v>"Waybill"</v>
      </c>
      <c r="T2363" t="str">
        <f t="shared" si="1124"/>
        <v>"waybillNumber"</v>
      </c>
      <c r="U2363" t="str">
        <f t="shared" si="1125"/>
        <v>""</v>
      </c>
      <c r="V2363" t="str">
        <f t="shared" si="1126"/>
        <v>"string"</v>
      </c>
      <c r="W2363">
        <f>IF($A2363="Implicit","",COUNTIFS($C$8:C2363,C2363,$A$8:A2363,"Explicit"))</f>
        <v>35</v>
      </c>
      <c r="X2363" t="str">
        <f t="shared" si="1127"/>
        <v>"Waybill details"</v>
      </c>
      <c r="Y2363" t="str">
        <f t="shared" si="1128"/>
        <v>"House or Master Waybill unique identifier"</v>
      </c>
      <c r="Z2363" t="str">
        <f t="shared" si="1129"/>
        <v>"false"</v>
      </c>
      <c r="AA2363" t="str">
        <f t="shared" si="1130"/>
        <v>"false"</v>
      </c>
      <c r="AB2363" t="str">
        <f t="shared" si="1131"/>
        <v>""</v>
      </c>
      <c r="AC2363" t="str">
        <f t="shared" si="1132"/>
        <v>"https://onerecord.iata.org/ns/cargo#Waybill"</v>
      </c>
      <c r="AD2363" t="str">
        <f t="shared" si="1133"/>
        <v>"https://onerecord.iata.org/ns/cargo#waybillNumber"</v>
      </c>
      <c r="AE2363" t="str">
        <f t="shared" si="1134"/>
        <v>"http://www.w3.org/2001/XMLSchema#string"</v>
      </c>
      <c r="AF2363" t="str">
        <f t="shared" si="1135"/>
        <v>"Core","Waybill","waybillNumber","","string",35,"Waybill details","House or Master Waybill unique identifier","false","false","","https://onerecord.iata.org/ns/cargo#Waybill","https://onerecord.iata.org/ns/cargo#waybillNumber","http://www.w3.org/2001/XMLSchema#string"</v>
      </c>
      <c r="AG2363" t="str">
        <f t="shared" si="1136"/>
        <v>"Core.Waybill"</v>
      </c>
      <c r="AH2363" t="str">
        <f t="shared" si="1137"/>
        <v>"waybillNumber"</v>
      </c>
      <c r="AI2363" t="str">
        <f t="shared" si="1138"/>
        <v>".string"</v>
      </c>
      <c r="AJ2363" t="str">
        <f t="shared" si="1139"/>
        <v>""</v>
      </c>
      <c r="AK2363" t="str">
        <f t="shared" si="1140"/>
        <v>"hasOne"</v>
      </c>
      <c r="AL2363" t="str">
        <f t="shared" si="1141"/>
        <v>"Core.Waybill","waybillNumber",".string","","hasOne"</v>
      </c>
      <c r="AN2363">
        <f>COUNTIF(View_conceptual!G:G,L2363)</f>
        <v>1</v>
      </c>
      <c r="AO2363">
        <f>COUNTIF(View_conceptual!H:H,L2363)+COUNTIF(View_conceptual!I:I,N2363)</f>
        <v>1</v>
      </c>
      <c r="AQ2363" t="str">
        <f t="shared" si="1142"/>
        <v>"Core","Waybill","waybillNumber","","string",35,"Waybill details","House or Master Waybill unique identifier","false","false","","https://onerecord.iata.org/ns/cargo#Waybill","https://onerecord.iata.org/ns/cargo#waybillNumber","http://www.w3.org/2001/XMLSchema#string"</v>
      </c>
      <c r="AR2363" t="str">
        <f t="shared" si="1143"/>
        <v/>
      </c>
      <c r="AT2363">
        <f>COUNTIF(View_full!G:G,L2363)</f>
        <v>1</v>
      </c>
      <c r="AU2363">
        <f>COUNTIF(View_full!H:H,L2363)+COUNTIF(View_full!I:I,N2363)</f>
        <v>1</v>
      </c>
      <c r="AV2363">
        <f>COUNTIFS(Property_Manual!$A$2:$A$1206,Raw!L2363,Property_Manual!$B$2:$B$1206,Raw!M2363,Property_Manual!$C$2:$C$1206,Raw!N2363,Property_Manual!$D$2:$D$1206,Raw!O2363,Property_Manual!$F$2:$F$1206,"x")</f>
        <v>0</v>
      </c>
      <c r="AW2363" t="str">
        <f t="shared" si="1144"/>
        <v>"Core","Waybill","waybillNumber","","string",35,"Waybill details","House or Master Waybill unique identifier","false","false","","https://onerecord.iata.org/ns/cargo#Waybill","https://onerecord.iata.org/ns/cargo#waybillNumber","http://www.w3.org/2001/XMLSchema#string"</v>
      </c>
      <c r="AX2363" t="str">
        <f t="shared" si="1145"/>
        <v/>
      </c>
      <c r="AY2363" t="str">
        <f t="shared" si="1146"/>
        <v/>
      </c>
    </row>
    <row r="2364" spans="1:51" x14ac:dyDescent="0.2">
      <c r="A2364" t="s">
        <v>1254</v>
      </c>
      <c r="B2364" t="s">
        <v>20</v>
      </c>
      <c r="C2364" t="s">
        <v>245</v>
      </c>
      <c r="D2364" t="s">
        <v>288</v>
      </c>
      <c r="F2364" t="s">
        <v>6</v>
      </c>
      <c r="G2364">
        <v>1</v>
      </c>
      <c r="I2364" t="s">
        <v>568</v>
      </c>
      <c r="J2364" t="s">
        <v>289</v>
      </c>
      <c r="L2364" t="str">
        <f t="shared" si="1116"/>
        <v>Waybill</v>
      </c>
      <c r="M2364" t="str">
        <f t="shared" si="1117"/>
        <v>waybillPrefix</v>
      </c>
      <c r="N2364" t="str">
        <f t="shared" si="1118"/>
        <v>string</v>
      </c>
      <c r="O2364" t="str">
        <f t="shared" si="1119"/>
        <v/>
      </c>
      <c r="P2364" t="str">
        <f t="shared" si="1120"/>
        <v/>
      </c>
      <c r="Q2364" t="str">
        <f t="shared" si="1121"/>
        <v>Object</v>
      </c>
      <c r="R2364" t="str">
        <f t="shared" si="1122"/>
        <v>"Core"</v>
      </c>
      <c r="S2364" t="str">
        <f t="shared" si="1123"/>
        <v>"Waybill"</v>
      </c>
      <c r="T2364" t="str">
        <f t="shared" si="1124"/>
        <v>"waybillPrefix"</v>
      </c>
      <c r="U2364" t="str">
        <f t="shared" si="1125"/>
        <v>""</v>
      </c>
      <c r="V2364" t="str">
        <f t="shared" si="1126"/>
        <v>"string"</v>
      </c>
      <c r="W2364">
        <f>IF($A2364="Implicit","",COUNTIFS($C$8:C2364,C2364,$A$8:A2364,"Explicit"))</f>
        <v>36</v>
      </c>
      <c r="X2364" t="str">
        <f t="shared" si="1127"/>
        <v>"Waybill details"</v>
      </c>
      <c r="Y2364" t="str">
        <f t="shared" si="1128"/>
        <v>"Prefix used for the Waybill Number. Refer to IATA Airlines Codes"</v>
      </c>
      <c r="Z2364" t="str">
        <f t="shared" si="1129"/>
        <v>"false"</v>
      </c>
      <c r="AA2364" t="str">
        <f t="shared" si="1130"/>
        <v>"false"</v>
      </c>
      <c r="AB2364" t="str">
        <f t="shared" si="1131"/>
        <v>""</v>
      </c>
      <c r="AC2364" t="str">
        <f t="shared" si="1132"/>
        <v>"https://onerecord.iata.org/ns/cargo#Waybill"</v>
      </c>
      <c r="AD2364" t="str">
        <f t="shared" si="1133"/>
        <v>"https://onerecord.iata.org/ns/cargo#waybillPrefix"</v>
      </c>
      <c r="AE2364" t="str">
        <f t="shared" si="1134"/>
        <v>"http://www.w3.org/2001/XMLSchema#string"</v>
      </c>
      <c r="AF2364" t="str">
        <f t="shared" si="1135"/>
        <v>"Core","Waybill","waybillPrefix","","string",36,"Waybill details","Prefix used for the Waybill Number. Refer to IATA Airlines Codes","false","false","","https://onerecord.iata.org/ns/cargo#Waybill","https://onerecord.iata.org/ns/cargo#waybillPrefix","http://www.w3.org/2001/XMLSchema#string"</v>
      </c>
      <c r="AG2364" t="str">
        <f t="shared" si="1136"/>
        <v>"Core.Waybill"</v>
      </c>
      <c r="AH2364" t="str">
        <f t="shared" si="1137"/>
        <v>"waybillPrefix"</v>
      </c>
      <c r="AI2364" t="str">
        <f t="shared" si="1138"/>
        <v>".string"</v>
      </c>
      <c r="AJ2364" t="str">
        <f t="shared" si="1139"/>
        <v>""</v>
      </c>
      <c r="AK2364" t="str">
        <f t="shared" si="1140"/>
        <v>"hasOne"</v>
      </c>
      <c r="AL2364" t="str">
        <f t="shared" si="1141"/>
        <v>"Core.Waybill","waybillPrefix",".string","","hasOne"</v>
      </c>
      <c r="AN2364">
        <f>COUNTIF(View_conceptual!G:G,L2364)</f>
        <v>1</v>
      </c>
      <c r="AO2364">
        <f>COUNTIF(View_conceptual!H:H,L2364)+COUNTIF(View_conceptual!I:I,N2364)</f>
        <v>1</v>
      </c>
      <c r="AQ2364" t="str">
        <f t="shared" si="1142"/>
        <v>"Core","Waybill","waybillPrefix","","string",36,"Waybill details","Prefix used for the Waybill Number. Refer to IATA Airlines Codes","false","false","","https://onerecord.iata.org/ns/cargo#Waybill","https://onerecord.iata.org/ns/cargo#waybillPrefix","http://www.w3.org/2001/XMLSchema#string"</v>
      </c>
      <c r="AR2364" t="str">
        <f t="shared" si="1143"/>
        <v/>
      </c>
      <c r="AT2364">
        <f>COUNTIF(View_full!G:G,L2364)</f>
        <v>1</v>
      </c>
      <c r="AU2364">
        <f>COUNTIF(View_full!H:H,L2364)+COUNTIF(View_full!I:I,N2364)</f>
        <v>1</v>
      </c>
      <c r="AV2364">
        <f>COUNTIFS(Property_Manual!$A$2:$A$1206,Raw!L2364,Property_Manual!$B$2:$B$1206,Raw!M2364,Property_Manual!$C$2:$C$1206,Raw!N2364,Property_Manual!$D$2:$D$1206,Raw!O2364,Property_Manual!$F$2:$F$1206,"x")</f>
        <v>0</v>
      </c>
      <c r="AW2364" t="str">
        <f t="shared" si="1144"/>
        <v>"Core","Waybill","waybillPrefix","","string",36,"Waybill details","Prefix used for the Waybill Number. Refer to IATA Airlines Codes","false","false","","https://onerecord.iata.org/ns/cargo#Waybill","https://onerecord.iata.org/ns/cargo#waybillPrefix","http://www.w3.org/2001/XMLSchema#string"</v>
      </c>
      <c r="AX2364" t="str">
        <f t="shared" si="1145"/>
        <v/>
      </c>
      <c r="AY2364" t="str">
        <f t="shared" si="1146"/>
        <v/>
      </c>
    </row>
    <row r="2365" spans="1:51" x14ac:dyDescent="0.2">
      <c r="A2365" t="s">
        <v>1255</v>
      </c>
      <c r="B2365" t="s">
        <v>20</v>
      </c>
      <c r="C2365" t="s">
        <v>245</v>
      </c>
      <c r="D2365" t="s">
        <v>40</v>
      </c>
      <c r="E2365" t="s">
        <v>1212</v>
      </c>
      <c r="F2365" t="s">
        <v>41</v>
      </c>
      <c r="I2365" t="s">
        <v>568</v>
      </c>
      <c r="J2365" t="s">
        <v>42</v>
      </c>
      <c r="L2365" t="str">
        <f t="shared" si="1116"/>
        <v>Waybill</v>
      </c>
      <c r="M2365" t="str">
        <f t="shared" si="1117"/>
        <v>events</v>
      </c>
      <c r="N2365" t="str">
        <f t="shared" si="1118"/>
        <v>LogisticsEvent</v>
      </c>
      <c r="O2365" t="str">
        <f t="shared" si="1119"/>
        <v/>
      </c>
      <c r="P2365" t="str">
        <f t="shared" si="1120"/>
        <v/>
      </c>
      <c r="Q2365" t="str">
        <f t="shared" si="1121"/>
        <v>Object</v>
      </c>
      <c r="R2365" t="str">
        <f t="shared" si="1122"/>
        <v/>
      </c>
      <c r="S2365" t="str">
        <f t="shared" si="1123"/>
        <v/>
      </c>
      <c r="T2365" t="str">
        <f t="shared" si="1124"/>
        <v/>
      </c>
      <c r="U2365" t="str">
        <f t="shared" si="1125"/>
        <v/>
      </c>
      <c r="V2365" t="str">
        <f t="shared" si="1126"/>
        <v/>
      </c>
      <c r="W2365" t="str">
        <f>IF($A2365="Implicit","",COUNTIFS($C$8:C2365,C2365,$A$8:A2365,"Explicit"))</f>
        <v/>
      </c>
      <c r="X2365" t="str">
        <f t="shared" si="1127"/>
        <v/>
      </c>
      <c r="Y2365" t="str">
        <f t="shared" si="1128"/>
        <v/>
      </c>
      <c r="Z2365" t="str">
        <f t="shared" si="1129"/>
        <v/>
      </c>
      <c r="AA2365" t="str">
        <f t="shared" si="1130"/>
        <v/>
      </c>
      <c r="AB2365" t="str">
        <f t="shared" si="1131"/>
        <v/>
      </c>
      <c r="AC2365" t="str">
        <f t="shared" si="1132"/>
        <v/>
      </c>
      <c r="AD2365" t="str">
        <f t="shared" si="1133"/>
        <v/>
      </c>
      <c r="AE2365" t="str">
        <f t="shared" si="1134"/>
        <v/>
      </c>
      <c r="AF2365" t="str">
        <f t="shared" si="1135"/>
        <v/>
      </c>
      <c r="AG2365" t="str">
        <f t="shared" si="1136"/>
        <v>"Core.Waybill"</v>
      </c>
      <c r="AH2365" t="str">
        <f t="shared" si="1137"/>
        <v>"events"</v>
      </c>
      <c r="AI2365" t="str">
        <f t="shared" si="1138"/>
        <v>"Event.LogisticsEvent"</v>
      </c>
      <c r="AJ2365" t="str">
        <f t="shared" si="1139"/>
        <v>""</v>
      </c>
      <c r="AK2365" t="str">
        <f t="shared" si="1140"/>
        <v>"hasMany"</v>
      </c>
      <c r="AL2365" t="str">
        <f t="shared" si="1141"/>
        <v>"Core.Waybill","events","Event.LogisticsEvent","","hasMany"</v>
      </c>
      <c r="AN2365">
        <f>COUNTIF(View_conceptual!G:G,L2365)</f>
        <v>1</v>
      </c>
      <c r="AO2365">
        <f>COUNTIF(View_conceptual!H:H,L2365)+COUNTIF(View_conceptual!I:I,N2365)</f>
        <v>1</v>
      </c>
      <c r="AQ2365" t="str">
        <f t="shared" si="1142"/>
        <v/>
      </c>
      <c r="AR2365" t="str">
        <f t="shared" si="1143"/>
        <v/>
      </c>
      <c r="AT2365">
        <f>COUNTIF(View_full!G:G,L2365)</f>
        <v>1</v>
      </c>
      <c r="AU2365">
        <f>COUNTIF(View_full!H:H,L2365)+COUNTIF(View_full!I:I,N2365)</f>
        <v>1</v>
      </c>
      <c r="AV2365">
        <f>COUNTIFS(Property_Manual!$A$2:$A$1206,Raw!L2365,Property_Manual!$B$2:$B$1206,Raw!M2365,Property_Manual!$C$2:$C$1206,Raw!N2365,Property_Manual!$D$2:$D$1206,Raw!O2365,Property_Manual!$F$2:$F$1206,"x")</f>
        <v>0</v>
      </c>
      <c r="AW2365" t="str">
        <f t="shared" si="1144"/>
        <v/>
      </c>
      <c r="AX2365" t="str">
        <f t="shared" si="1145"/>
        <v/>
      </c>
      <c r="AY2365" t="str">
        <f t="shared" si="1146"/>
        <v/>
      </c>
    </row>
    <row r="2366" spans="1:51" x14ac:dyDescent="0.2">
      <c r="A2366" t="s">
        <v>1255</v>
      </c>
      <c r="B2366" t="s">
        <v>20</v>
      </c>
      <c r="C2366" t="s">
        <v>245</v>
      </c>
      <c r="D2366" t="s">
        <v>2257</v>
      </c>
      <c r="E2366" t="s">
        <v>49</v>
      </c>
      <c r="F2366" t="s">
        <v>2178</v>
      </c>
      <c r="I2366" t="s">
        <v>568</v>
      </c>
      <c r="J2366" t="s">
        <v>2258</v>
      </c>
      <c r="L2366" t="str">
        <f t="shared" si="1116"/>
        <v>Waybill</v>
      </c>
      <c r="M2366" t="str">
        <f t="shared" si="1117"/>
        <v>accountingNotes</v>
      </c>
      <c r="N2366" t="str">
        <f t="shared" si="1118"/>
        <v>AccountingNote</v>
      </c>
      <c r="O2366" t="str">
        <f t="shared" si="1119"/>
        <v/>
      </c>
      <c r="P2366" t="str">
        <f t="shared" si="1120"/>
        <v/>
      </c>
      <c r="Q2366" t="str">
        <f t="shared" si="1121"/>
        <v>Object</v>
      </c>
      <c r="R2366" t="str">
        <f t="shared" si="1122"/>
        <v/>
      </c>
      <c r="S2366" t="str">
        <f t="shared" si="1123"/>
        <v/>
      </c>
      <c r="T2366" t="str">
        <f t="shared" si="1124"/>
        <v/>
      </c>
      <c r="U2366" t="str">
        <f t="shared" si="1125"/>
        <v/>
      </c>
      <c r="V2366" t="str">
        <f t="shared" si="1126"/>
        <v/>
      </c>
      <c r="W2366" t="str">
        <f>IF($A2366="Implicit","",COUNTIFS($C$8:C2366,C2366,$A$8:A2366,"Explicit"))</f>
        <v/>
      </c>
      <c r="X2366" t="str">
        <f t="shared" si="1127"/>
        <v/>
      </c>
      <c r="Y2366" t="str">
        <f t="shared" si="1128"/>
        <v/>
      </c>
      <c r="Z2366" t="str">
        <f t="shared" si="1129"/>
        <v/>
      </c>
      <c r="AA2366" t="str">
        <f t="shared" si="1130"/>
        <v/>
      </c>
      <c r="AB2366" t="str">
        <f t="shared" si="1131"/>
        <v/>
      </c>
      <c r="AC2366" t="str">
        <f t="shared" si="1132"/>
        <v/>
      </c>
      <c r="AD2366" t="str">
        <f t="shared" si="1133"/>
        <v/>
      </c>
      <c r="AE2366" t="str">
        <f t="shared" si="1134"/>
        <v/>
      </c>
      <c r="AF2366" t="str">
        <f t="shared" si="1135"/>
        <v/>
      </c>
      <c r="AG2366" t="str">
        <f t="shared" si="1136"/>
        <v>"Core.Waybill"</v>
      </c>
      <c r="AH2366" t="str">
        <f t="shared" si="1137"/>
        <v>"accountingNotes"</v>
      </c>
      <c r="AI2366" t="str">
        <f t="shared" si="1138"/>
        <v>"Embedded.AccountingNote"</v>
      </c>
      <c r="AJ2366" t="str">
        <f t="shared" si="1139"/>
        <v>""</v>
      </c>
      <c r="AK2366" t="str">
        <f t="shared" si="1140"/>
        <v>"hasMany"</v>
      </c>
      <c r="AL2366" t="str">
        <f t="shared" si="1141"/>
        <v>"Core.Waybill","accountingNotes","Embedded.AccountingNote","","hasMany"</v>
      </c>
      <c r="AN2366">
        <f>COUNTIF(View_conceptual!G:G,L2366)</f>
        <v>1</v>
      </c>
      <c r="AO2366">
        <f>COUNTIF(View_conceptual!H:H,L2366)+COUNTIF(View_conceptual!I:I,N2366)</f>
        <v>1</v>
      </c>
      <c r="AQ2366" t="str">
        <f t="shared" si="1142"/>
        <v/>
      </c>
      <c r="AR2366" t="str">
        <f t="shared" si="1143"/>
        <v/>
      </c>
      <c r="AT2366">
        <f>COUNTIF(View_full!G:G,L2366)</f>
        <v>1</v>
      </c>
      <c r="AU2366">
        <f>COUNTIF(View_full!H:H,L2366)+COUNTIF(View_full!I:I,N2366)</f>
        <v>1</v>
      </c>
      <c r="AV2366">
        <f>COUNTIFS(Property_Manual!$A$2:$A$1206,Raw!L2366,Property_Manual!$B$2:$B$1206,Raw!M2366,Property_Manual!$C$2:$C$1206,Raw!N2366,Property_Manual!$D$2:$D$1206,Raw!O2366,Property_Manual!$F$2:$F$1206,"x")</f>
        <v>0</v>
      </c>
      <c r="AW2366" t="str">
        <f t="shared" si="1144"/>
        <v/>
      </c>
      <c r="AX2366" t="str">
        <f t="shared" si="1145"/>
        <v/>
      </c>
      <c r="AY2366" t="str">
        <f t="shared" si="1146"/>
        <v/>
      </c>
    </row>
    <row r="2367" spans="1:51" x14ac:dyDescent="0.2">
      <c r="A2367" t="s">
        <v>1255</v>
      </c>
      <c r="B2367" t="s">
        <v>20</v>
      </c>
      <c r="C2367" t="s">
        <v>245</v>
      </c>
      <c r="D2367" t="s">
        <v>584</v>
      </c>
      <c r="E2367" t="s">
        <v>49</v>
      </c>
      <c r="F2367" t="s">
        <v>248</v>
      </c>
      <c r="I2367" t="s">
        <v>568</v>
      </c>
      <c r="J2367" t="s">
        <v>585</v>
      </c>
      <c r="L2367" t="str">
        <f t="shared" si="1116"/>
        <v>Waybill</v>
      </c>
      <c r="M2367" t="str">
        <f t="shared" si="1117"/>
        <v>destinationCharges</v>
      </c>
      <c r="N2367" t="str">
        <f t="shared" si="1118"/>
        <v>CurrencyValue</v>
      </c>
      <c r="O2367" t="str">
        <f t="shared" si="1119"/>
        <v/>
      </c>
      <c r="P2367" t="str">
        <f t="shared" si="1120"/>
        <v/>
      </c>
      <c r="Q2367" t="str">
        <f t="shared" si="1121"/>
        <v>Object</v>
      </c>
      <c r="R2367" t="str">
        <f t="shared" si="1122"/>
        <v/>
      </c>
      <c r="S2367" t="str">
        <f t="shared" si="1123"/>
        <v/>
      </c>
      <c r="T2367" t="str">
        <f t="shared" si="1124"/>
        <v/>
      </c>
      <c r="U2367" t="str">
        <f t="shared" si="1125"/>
        <v/>
      </c>
      <c r="V2367" t="str">
        <f t="shared" si="1126"/>
        <v/>
      </c>
      <c r="W2367" t="str">
        <f>IF($A2367="Implicit","",COUNTIFS($C$8:C2367,C2367,$A$8:A2367,"Explicit"))</f>
        <v/>
      </c>
      <c r="X2367" t="str">
        <f t="shared" si="1127"/>
        <v/>
      </c>
      <c r="Y2367" t="str">
        <f t="shared" si="1128"/>
        <v/>
      </c>
      <c r="Z2367" t="str">
        <f t="shared" si="1129"/>
        <v/>
      </c>
      <c r="AA2367" t="str">
        <f t="shared" si="1130"/>
        <v/>
      </c>
      <c r="AB2367" t="str">
        <f t="shared" si="1131"/>
        <v/>
      </c>
      <c r="AC2367" t="str">
        <f t="shared" si="1132"/>
        <v/>
      </c>
      <c r="AD2367" t="str">
        <f t="shared" si="1133"/>
        <v/>
      </c>
      <c r="AE2367" t="str">
        <f t="shared" si="1134"/>
        <v/>
      </c>
      <c r="AF2367" t="str">
        <f t="shared" si="1135"/>
        <v/>
      </c>
      <c r="AG2367" t="str">
        <f t="shared" si="1136"/>
        <v>"Core.Waybill"</v>
      </c>
      <c r="AH2367" t="str">
        <f t="shared" si="1137"/>
        <v>"destinationCharges"</v>
      </c>
      <c r="AI2367" t="str">
        <f t="shared" si="1138"/>
        <v>"Embedded.CurrencyValue"</v>
      </c>
      <c r="AJ2367" t="str">
        <f t="shared" si="1139"/>
        <v>""</v>
      </c>
      <c r="AK2367" t="str">
        <f t="shared" si="1140"/>
        <v>"hasMany"</v>
      </c>
      <c r="AL2367" t="str">
        <f t="shared" si="1141"/>
        <v>"Core.Waybill","destinationCharges","Embedded.CurrencyValue","","hasMany"</v>
      </c>
      <c r="AN2367">
        <f>COUNTIF(View_conceptual!G:G,L2367)</f>
        <v>1</v>
      </c>
      <c r="AO2367">
        <f>COUNTIF(View_conceptual!H:H,L2367)+COUNTIF(View_conceptual!I:I,N2367)</f>
        <v>1</v>
      </c>
      <c r="AQ2367" t="str">
        <f t="shared" si="1142"/>
        <v/>
      </c>
      <c r="AR2367" t="str">
        <f t="shared" si="1143"/>
        <v/>
      </c>
      <c r="AT2367">
        <f>COUNTIF(View_full!G:G,L2367)</f>
        <v>1</v>
      </c>
      <c r="AU2367">
        <f>COUNTIF(View_full!H:H,L2367)+COUNTIF(View_full!I:I,N2367)</f>
        <v>1</v>
      </c>
      <c r="AV2367">
        <f>COUNTIFS(Property_Manual!$A$2:$A$1206,Raw!L2367,Property_Manual!$B$2:$B$1206,Raw!M2367,Property_Manual!$C$2:$C$1206,Raw!N2367,Property_Manual!$D$2:$D$1206,Raw!O2367,Property_Manual!$F$2:$F$1206,"x")</f>
        <v>0</v>
      </c>
      <c r="AW2367" t="str">
        <f t="shared" si="1144"/>
        <v/>
      </c>
      <c r="AX2367" t="str">
        <f t="shared" si="1145"/>
        <v/>
      </c>
      <c r="AY2367" t="str">
        <f t="shared" si="1146"/>
        <v/>
      </c>
    </row>
    <row r="2368" spans="1:51" x14ac:dyDescent="0.2">
      <c r="A2368" t="s">
        <v>1255</v>
      </c>
      <c r="B2368" t="s">
        <v>20</v>
      </c>
      <c r="C2368" t="s">
        <v>245</v>
      </c>
      <c r="D2368" t="s">
        <v>91</v>
      </c>
      <c r="E2368" t="s">
        <v>49</v>
      </c>
      <c r="F2368" t="s">
        <v>92</v>
      </c>
      <c r="I2368" t="s">
        <v>568</v>
      </c>
      <c r="J2368" t="s">
        <v>93</v>
      </c>
      <c r="L2368" t="str">
        <f t="shared" si="1116"/>
        <v>Waybill</v>
      </c>
      <c r="M2368" t="str">
        <f t="shared" si="1117"/>
        <v>involvedParties</v>
      </c>
      <c r="N2368" t="str">
        <f t="shared" si="1118"/>
        <v>Party</v>
      </c>
      <c r="O2368" t="str">
        <f t="shared" si="1119"/>
        <v/>
      </c>
      <c r="P2368" t="str">
        <f t="shared" si="1120"/>
        <v/>
      </c>
      <c r="Q2368" t="str">
        <f t="shared" si="1121"/>
        <v>Object</v>
      </c>
      <c r="R2368" t="str">
        <f t="shared" si="1122"/>
        <v/>
      </c>
      <c r="S2368" t="str">
        <f t="shared" si="1123"/>
        <v/>
      </c>
      <c r="T2368" t="str">
        <f t="shared" si="1124"/>
        <v/>
      </c>
      <c r="U2368" t="str">
        <f t="shared" si="1125"/>
        <v/>
      </c>
      <c r="V2368" t="str">
        <f t="shared" si="1126"/>
        <v/>
      </c>
      <c r="W2368" t="str">
        <f>IF($A2368="Implicit","",COUNTIFS($C$8:C2368,C2368,$A$8:A2368,"Explicit"))</f>
        <v/>
      </c>
      <c r="X2368" t="str">
        <f t="shared" si="1127"/>
        <v/>
      </c>
      <c r="Y2368" t="str">
        <f t="shared" si="1128"/>
        <v/>
      </c>
      <c r="Z2368" t="str">
        <f t="shared" si="1129"/>
        <v/>
      </c>
      <c r="AA2368" t="str">
        <f t="shared" si="1130"/>
        <v/>
      </c>
      <c r="AB2368" t="str">
        <f t="shared" si="1131"/>
        <v/>
      </c>
      <c r="AC2368" t="str">
        <f t="shared" si="1132"/>
        <v/>
      </c>
      <c r="AD2368" t="str">
        <f t="shared" si="1133"/>
        <v/>
      </c>
      <c r="AE2368" t="str">
        <f t="shared" si="1134"/>
        <v/>
      </c>
      <c r="AF2368" t="str">
        <f t="shared" si="1135"/>
        <v/>
      </c>
      <c r="AG2368" t="str">
        <f t="shared" si="1136"/>
        <v>"Core.Waybill"</v>
      </c>
      <c r="AH2368" t="str">
        <f t="shared" si="1137"/>
        <v>"involvedParties"</v>
      </c>
      <c r="AI2368" t="str">
        <f t="shared" si="1138"/>
        <v>"Embedded.Party"</v>
      </c>
      <c r="AJ2368" t="str">
        <f t="shared" si="1139"/>
        <v>""</v>
      </c>
      <c r="AK2368" t="str">
        <f t="shared" si="1140"/>
        <v>"hasMany"</v>
      </c>
      <c r="AL2368" t="str">
        <f t="shared" si="1141"/>
        <v>"Core.Waybill","involvedParties","Embedded.Party","","hasMany"</v>
      </c>
      <c r="AN2368">
        <f>COUNTIF(View_conceptual!G:G,L2368)</f>
        <v>1</v>
      </c>
      <c r="AO2368">
        <f>COUNTIF(View_conceptual!H:H,L2368)+COUNTIF(View_conceptual!I:I,N2368)</f>
        <v>1</v>
      </c>
      <c r="AQ2368" t="str">
        <f t="shared" si="1142"/>
        <v/>
      </c>
      <c r="AR2368" t="str">
        <f t="shared" si="1143"/>
        <v/>
      </c>
      <c r="AT2368">
        <f>COUNTIF(View_full!G:G,L2368)</f>
        <v>1</v>
      </c>
      <c r="AU2368">
        <f>COUNTIF(View_full!H:H,L2368)+COUNTIF(View_full!I:I,N2368)</f>
        <v>1</v>
      </c>
      <c r="AV2368">
        <f>COUNTIFS(Property_Manual!$A$2:$A$1206,Raw!L2368,Property_Manual!$B$2:$B$1206,Raw!M2368,Property_Manual!$C$2:$C$1206,Raw!N2368,Property_Manual!$D$2:$D$1206,Raw!O2368,Property_Manual!$F$2:$F$1206,"x")</f>
        <v>0</v>
      </c>
      <c r="AW2368" t="str">
        <f t="shared" si="1144"/>
        <v/>
      </c>
      <c r="AX2368" t="str">
        <f t="shared" si="1145"/>
        <v/>
      </c>
      <c r="AY2368" t="str">
        <f t="shared" si="1146"/>
        <v/>
      </c>
    </row>
    <row r="2369" spans="1:51" x14ac:dyDescent="0.2">
      <c r="A2369" t="s">
        <v>1255</v>
      </c>
      <c r="B2369" t="s">
        <v>20</v>
      </c>
      <c r="C2369" t="s">
        <v>245</v>
      </c>
      <c r="D2369" t="s">
        <v>590</v>
      </c>
      <c r="E2369" t="s">
        <v>49</v>
      </c>
      <c r="F2369" t="s">
        <v>591</v>
      </c>
      <c r="I2369" t="s">
        <v>568</v>
      </c>
      <c r="J2369" t="s">
        <v>592</v>
      </c>
      <c r="L2369" t="str">
        <f t="shared" si="1116"/>
        <v>Waybill</v>
      </c>
      <c r="M2369" t="str">
        <f t="shared" si="1117"/>
        <v>otherCharges</v>
      </c>
      <c r="N2369" t="str">
        <f t="shared" si="1118"/>
        <v>OtherCharge</v>
      </c>
      <c r="O2369" t="str">
        <f t="shared" si="1119"/>
        <v/>
      </c>
      <c r="P2369" t="str">
        <f t="shared" si="1120"/>
        <v/>
      </c>
      <c r="Q2369" t="str">
        <f t="shared" si="1121"/>
        <v>Object</v>
      </c>
      <c r="R2369" t="str">
        <f t="shared" si="1122"/>
        <v/>
      </c>
      <c r="S2369" t="str">
        <f t="shared" si="1123"/>
        <v/>
      </c>
      <c r="T2369" t="str">
        <f t="shared" si="1124"/>
        <v/>
      </c>
      <c r="U2369" t="str">
        <f t="shared" si="1125"/>
        <v/>
      </c>
      <c r="V2369" t="str">
        <f t="shared" si="1126"/>
        <v/>
      </c>
      <c r="W2369" t="str">
        <f>IF($A2369="Implicit","",COUNTIFS($C$8:C2369,C2369,$A$8:A2369,"Explicit"))</f>
        <v/>
      </c>
      <c r="X2369" t="str">
        <f t="shared" si="1127"/>
        <v/>
      </c>
      <c r="Y2369" t="str">
        <f t="shared" si="1128"/>
        <v/>
      </c>
      <c r="Z2369" t="str">
        <f t="shared" si="1129"/>
        <v/>
      </c>
      <c r="AA2369" t="str">
        <f t="shared" si="1130"/>
        <v/>
      </c>
      <c r="AB2369" t="str">
        <f t="shared" si="1131"/>
        <v/>
      </c>
      <c r="AC2369" t="str">
        <f t="shared" si="1132"/>
        <v/>
      </c>
      <c r="AD2369" t="str">
        <f t="shared" si="1133"/>
        <v/>
      </c>
      <c r="AE2369" t="str">
        <f t="shared" si="1134"/>
        <v/>
      </c>
      <c r="AF2369" t="str">
        <f t="shared" si="1135"/>
        <v/>
      </c>
      <c r="AG2369" t="str">
        <f t="shared" si="1136"/>
        <v>"Core.Waybill"</v>
      </c>
      <c r="AH2369" t="str">
        <f t="shared" si="1137"/>
        <v>"otherCharges"</v>
      </c>
      <c r="AI2369" t="str">
        <f t="shared" si="1138"/>
        <v>"Embedded.OtherCharge"</v>
      </c>
      <c r="AJ2369" t="str">
        <f t="shared" si="1139"/>
        <v>""</v>
      </c>
      <c r="AK2369" t="str">
        <f t="shared" si="1140"/>
        <v>"hasMany"</v>
      </c>
      <c r="AL2369" t="str">
        <f t="shared" si="1141"/>
        <v>"Core.Waybill","otherCharges","Embedded.OtherCharge","","hasMany"</v>
      </c>
      <c r="AN2369">
        <f>COUNTIF(View_conceptual!G:G,L2369)</f>
        <v>1</v>
      </c>
      <c r="AO2369">
        <f>COUNTIF(View_conceptual!H:H,L2369)+COUNTIF(View_conceptual!I:I,N2369)</f>
        <v>2</v>
      </c>
      <c r="AQ2369" t="str">
        <f t="shared" si="1142"/>
        <v/>
      </c>
      <c r="AR2369" t="str">
        <f t="shared" si="1143"/>
        <v>"Core.Waybill","otherCharges","Embedded.OtherCharge","","hasMany"</v>
      </c>
      <c r="AT2369">
        <f>COUNTIF(View_full!G:G,L2369)</f>
        <v>1</v>
      </c>
      <c r="AU2369">
        <f>COUNTIF(View_full!H:H,L2369)+COUNTIF(View_full!I:I,N2369)</f>
        <v>2</v>
      </c>
      <c r="AV2369">
        <f>COUNTIFS(Property_Manual!$A$2:$A$1206,Raw!L2369,Property_Manual!$B$2:$B$1206,Raw!M2369,Property_Manual!$C$2:$C$1206,Raw!N2369,Property_Manual!$D$2:$D$1206,Raw!O2369,Property_Manual!$F$2:$F$1206,"x")</f>
        <v>1</v>
      </c>
      <c r="AW2369" t="str">
        <f t="shared" si="1144"/>
        <v/>
      </c>
      <c r="AX2369" t="str">
        <f t="shared" si="1145"/>
        <v>"Core.Waybill","otherCharges","Embedded.OtherCharge","","hasMany"</v>
      </c>
      <c r="AY2369" t="str">
        <f t="shared" si="1146"/>
        <v>"Core.Waybill","otherCharges","Embedded.OtherCharge","","hasMany"</v>
      </c>
    </row>
    <row r="2370" spans="1:51" x14ac:dyDescent="0.2">
      <c r="A2370" t="s">
        <v>1255</v>
      </c>
      <c r="B2370" t="s">
        <v>20</v>
      </c>
      <c r="C2370" t="s">
        <v>245</v>
      </c>
      <c r="D2370" t="s">
        <v>601</v>
      </c>
      <c r="E2370" t="s">
        <v>49</v>
      </c>
      <c r="F2370" t="s">
        <v>602</v>
      </c>
      <c r="I2370" t="s">
        <v>568</v>
      </c>
      <c r="J2370" t="s">
        <v>603</v>
      </c>
      <c r="L2370" t="str">
        <f t="shared" si="1116"/>
        <v>Waybill</v>
      </c>
      <c r="M2370" t="str">
        <f t="shared" si="1117"/>
        <v>waybillLineItems</v>
      </c>
      <c r="N2370" t="str">
        <f t="shared" si="1118"/>
        <v>WaybillLineItem</v>
      </c>
      <c r="O2370" t="str">
        <f t="shared" si="1119"/>
        <v/>
      </c>
      <c r="P2370" t="str">
        <f t="shared" si="1120"/>
        <v/>
      </c>
      <c r="Q2370" t="str">
        <f t="shared" si="1121"/>
        <v>Object</v>
      </c>
      <c r="R2370" t="str">
        <f t="shared" si="1122"/>
        <v/>
      </c>
      <c r="S2370" t="str">
        <f t="shared" si="1123"/>
        <v/>
      </c>
      <c r="T2370" t="str">
        <f t="shared" si="1124"/>
        <v/>
      </c>
      <c r="U2370" t="str">
        <f t="shared" si="1125"/>
        <v/>
      </c>
      <c r="V2370" t="str">
        <f t="shared" si="1126"/>
        <v/>
      </c>
      <c r="W2370" t="str">
        <f>IF($A2370="Implicit","",COUNTIFS($C$8:C2370,C2370,$A$8:A2370,"Explicit"))</f>
        <v/>
      </c>
      <c r="X2370" t="str">
        <f t="shared" si="1127"/>
        <v/>
      </c>
      <c r="Y2370" t="str">
        <f t="shared" si="1128"/>
        <v/>
      </c>
      <c r="Z2370" t="str">
        <f t="shared" si="1129"/>
        <v/>
      </c>
      <c r="AA2370" t="str">
        <f t="shared" si="1130"/>
        <v/>
      </c>
      <c r="AB2370" t="str">
        <f t="shared" si="1131"/>
        <v/>
      </c>
      <c r="AC2370" t="str">
        <f t="shared" si="1132"/>
        <v/>
      </c>
      <c r="AD2370" t="str">
        <f t="shared" si="1133"/>
        <v/>
      </c>
      <c r="AE2370" t="str">
        <f t="shared" si="1134"/>
        <v/>
      </c>
      <c r="AF2370" t="str">
        <f t="shared" si="1135"/>
        <v/>
      </c>
      <c r="AG2370" t="str">
        <f t="shared" si="1136"/>
        <v>"Core.Waybill"</v>
      </c>
      <c r="AH2370" t="str">
        <f t="shared" si="1137"/>
        <v>"waybillLineItems"</v>
      </c>
      <c r="AI2370" t="str">
        <f t="shared" si="1138"/>
        <v>"Embedded.WaybillLineItem"</v>
      </c>
      <c r="AJ2370" t="str">
        <f t="shared" si="1139"/>
        <v>""</v>
      </c>
      <c r="AK2370" t="str">
        <f t="shared" si="1140"/>
        <v>"hasMany"</v>
      </c>
      <c r="AL2370" t="str">
        <f t="shared" si="1141"/>
        <v>"Core.Waybill","waybillLineItems","Embedded.WaybillLineItem","","hasMany"</v>
      </c>
      <c r="AN2370">
        <f>COUNTIF(View_conceptual!G:G,L2370)</f>
        <v>1</v>
      </c>
      <c r="AO2370">
        <f>COUNTIF(View_conceptual!H:H,L2370)+COUNTIF(View_conceptual!I:I,N2370)</f>
        <v>2</v>
      </c>
      <c r="AQ2370" t="str">
        <f t="shared" si="1142"/>
        <v/>
      </c>
      <c r="AR2370" t="str">
        <f t="shared" si="1143"/>
        <v>"Core.Waybill","waybillLineItems","Embedded.WaybillLineItem","","hasMany"</v>
      </c>
      <c r="AT2370">
        <f>COUNTIF(View_full!G:G,L2370)</f>
        <v>1</v>
      </c>
      <c r="AU2370">
        <f>COUNTIF(View_full!H:H,L2370)+COUNTIF(View_full!I:I,N2370)</f>
        <v>2</v>
      </c>
      <c r="AV2370">
        <f>COUNTIFS(Property_Manual!$A$2:$A$1206,Raw!L2370,Property_Manual!$B$2:$B$1206,Raw!M2370,Property_Manual!$C$2:$C$1206,Raw!N2370,Property_Manual!$D$2:$D$1206,Raw!O2370,Property_Manual!$F$2:$F$1206,"x")</f>
        <v>1</v>
      </c>
      <c r="AW2370" t="str">
        <f t="shared" si="1144"/>
        <v/>
      </c>
      <c r="AX2370" t="str">
        <f t="shared" si="1145"/>
        <v>"Core.Waybill","waybillLineItems","Embedded.WaybillLineItem","","hasMany"</v>
      </c>
      <c r="AY2370" t="str">
        <f t="shared" si="1146"/>
        <v>"Core.Waybill","waybillLineItems","Embedded.WaybillLineItem","","hasMany"</v>
      </c>
    </row>
    <row r="2371" spans="1:51" x14ac:dyDescent="0.2">
      <c r="A2371" t="s">
        <v>1254</v>
      </c>
      <c r="B2371" t="s">
        <v>49</v>
      </c>
      <c r="C2371" t="s">
        <v>602</v>
      </c>
      <c r="D2371" t="s">
        <v>1058</v>
      </c>
      <c r="E2371" t="s">
        <v>49</v>
      </c>
      <c r="F2371" t="s">
        <v>86</v>
      </c>
      <c r="G2371">
        <v>1</v>
      </c>
      <c r="I2371" t="s">
        <v>2259</v>
      </c>
      <c r="L2371" t="str">
        <f t="shared" si="1116"/>
        <v>WaybillLineItem</v>
      </c>
      <c r="M2371" t="str">
        <f t="shared" si="1117"/>
        <v>chargeableWeight</v>
      </c>
      <c r="N2371" t="str">
        <f t="shared" si="1118"/>
        <v>Value</v>
      </c>
      <c r="O2371" t="str">
        <f t="shared" si="1119"/>
        <v/>
      </c>
      <c r="P2371" t="str">
        <f t="shared" si="1120"/>
        <v/>
      </c>
      <c r="Q2371" t="str">
        <f t="shared" si="1121"/>
        <v>Object</v>
      </c>
      <c r="R2371" t="str">
        <f t="shared" si="1122"/>
        <v>"Embedded"</v>
      </c>
      <c r="S2371" t="str">
        <f t="shared" si="1123"/>
        <v>"WaybillLineItem"</v>
      </c>
      <c r="T2371" t="str">
        <f t="shared" si="1124"/>
        <v>"chargeableWeight"</v>
      </c>
      <c r="U2371" t="str">
        <f t="shared" si="1125"/>
        <v>"Embedded"</v>
      </c>
      <c r="V2371" t="str">
        <f t="shared" si="1126"/>
        <v>"Value"</v>
      </c>
      <c r="W2371">
        <f>IF($A2371="Implicit","",COUNTIFS($C$8:C2371,C2371,$A$8:A2371,"Explicit"))</f>
        <v>1</v>
      </c>
      <c r="X2371" t="str">
        <f t="shared" si="1127"/>
        <v>"Information from AWB Rate Description section as per bullet point 18 - data elements 22A - 22Z from AWB. Data describing Piece and Package parameters to be transmitted per Piece object using pieceReferences"</v>
      </c>
      <c r="Y2371" t="str">
        <f t="shared" si="1128"/>
        <v>""</v>
      </c>
      <c r="Z2371" t="str">
        <f t="shared" si="1129"/>
        <v>"false"</v>
      </c>
      <c r="AA2371" t="str">
        <f t="shared" si="1130"/>
        <v>"false"</v>
      </c>
      <c r="AB2371" t="str">
        <f t="shared" si="1131"/>
        <v>""</v>
      </c>
      <c r="AC2371" t="str">
        <f t="shared" si="1132"/>
        <v>"https://onerecord.iata.org/ns/cargo#WaybillLineItem"</v>
      </c>
      <c r="AD2371" t="str">
        <f t="shared" si="1133"/>
        <v>"https://onerecord.iata.org/ns/cargo#chargeableWeight"</v>
      </c>
      <c r="AE2371" t="str">
        <f t="shared" si="1134"/>
        <v>"https://onerecord.iata.org/ns/cargo#Value"</v>
      </c>
      <c r="AF2371" t="str">
        <f t="shared" si="1135"/>
        <v>"Embedded","WaybillLineItem","chargeableWeight","Embedded","Value",1,"Information from AWB Rate Description section as per bullet point 18 - data elements 22A - 22Z from AWB. Data describing Piece and Package parameters to be transmitted per Piece object using pieceReferences","","false","false","","https://onerecord.iata.org/ns/cargo#WaybillLineItem","https://onerecord.iata.org/ns/cargo#chargeableWeight","https://onerecord.iata.org/ns/cargo#Value"</v>
      </c>
      <c r="AG2371" t="str">
        <f t="shared" si="1136"/>
        <v>"Embedded.WaybillLineItem"</v>
      </c>
      <c r="AH2371" t="str">
        <f t="shared" si="1137"/>
        <v>"chargeableWeight"</v>
      </c>
      <c r="AI2371" t="str">
        <f t="shared" si="1138"/>
        <v>"Embedded.Value"</v>
      </c>
      <c r="AJ2371" t="str">
        <f t="shared" si="1139"/>
        <v>""</v>
      </c>
      <c r="AK2371" t="str">
        <f t="shared" si="1140"/>
        <v>"hasOne"</v>
      </c>
      <c r="AL2371" t="str">
        <f t="shared" si="1141"/>
        <v>"Embedded.WaybillLineItem","chargeableWeight","Embedded.Value","","hasOne"</v>
      </c>
      <c r="AN2371">
        <f>COUNTIF(View_conceptual!G:G,L2371)</f>
        <v>1</v>
      </c>
      <c r="AO2371">
        <f>COUNTIF(View_conceptual!H:H,L2371)+COUNTIF(View_conceptual!I:I,N2371)</f>
        <v>1</v>
      </c>
      <c r="AQ2371" t="str">
        <f t="shared" si="1142"/>
        <v>"Embedded","WaybillLineItem","chargeableWeight","Embedded","Value",1,"Information from AWB Rate Description section as per bullet point 18 - data elements 22A - 22Z from AWB. Data describing Piece and Package parameters to be transmitted per Piece object using pieceReferences","","false","false","","https://onerecord.iata.org/ns/cargo#WaybillLineItem","https://onerecord.iata.org/ns/cargo#chargeableWeight","https://onerecord.iata.org/ns/cargo#Value"</v>
      </c>
      <c r="AR2371" t="str">
        <f t="shared" si="1143"/>
        <v/>
      </c>
      <c r="AT2371">
        <f>COUNTIF(View_full!G:G,L2371)</f>
        <v>1</v>
      </c>
      <c r="AU2371">
        <f>COUNTIF(View_full!H:H,L2371)+COUNTIF(View_full!I:I,N2371)</f>
        <v>1</v>
      </c>
      <c r="AV2371">
        <f>COUNTIFS(Property_Manual!$A$2:$A$1206,Raw!L2371,Property_Manual!$B$2:$B$1206,Raw!M2371,Property_Manual!$C$2:$C$1206,Raw!N2371,Property_Manual!$D$2:$D$1206,Raw!O2371,Property_Manual!$F$2:$F$1206,"x")</f>
        <v>0</v>
      </c>
      <c r="AW2371" t="str">
        <f t="shared" si="1144"/>
        <v>"Embedded","WaybillLineItem","chargeableWeight","Embedded","Value",1,"Information from AWB Rate Description section as per bullet point 18 - data elements 22A - 22Z from AWB. Data describing Piece and Package parameters to be transmitted per Piece object using pieceReferences","","false","false","","https://onerecord.iata.org/ns/cargo#WaybillLineItem","https://onerecord.iata.org/ns/cargo#chargeableWeight","https://onerecord.iata.org/ns/cargo#Value"</v>
      </c>
      <c r="AX2371" t="str">
        <f t="shared" si="1145"/>
        <v/>
      </c>
      <c r="AY2371" t="str">
        <f t="shared" si="1146"/>
        <v/>
      </c>
    </row>
    <row r="2372" spans="1:51" x14ac:dyDescent="0.2">
      <c r="A2372" t="s">
        <v>1254</v>
      </c>
      <c r="B2372" t="s">
        <v>49</v>
      </c>
      <c r="C2372" t="s">
        <v>602</v>
      </c>
      <c r="D2372" t="s">
        <v>1084</v>
      </c>
      <c r="E2372" t="s">
        <v>49</v>
      </c>
      <c r="F2372" t="s">
        <v>248</v>
      </c>
      <c r="G2372">
        <v>1</v>
      </c>
      <c r="I2372" t="s">
        <v>2259</v>
      </c>
      <c r="L2372" t="str">
        <f t="shared" si="1116"/>
        <v>WaybillLineItem</v>
      </c>
      <c r="M2372" t="str">
        <f t="shared" si="1117"/>
        <v>rateCharge</v>
      </c>
      <c r="N2372" t="str">
        <f t="shared" si="1118"/>
        <v>CurrencyValue</v>
      </c>
      <c r="O2372" t="str">
        <f t="shared" si="1119"/>
        <v/>
      </c>
      <c r="P2372" t="str">
        <f t="shared" si="1120"/>
        <v/>
      </c>
      <c r="Q2372" t="str">
        <f t="shared" si="1121"/>
        <v>Object</v>
      </c>
      <c r="R2372" t="str">
        <f t="shared" si="1122"/>
        <v>"Embedded"</v>
      </c>
      <c r="S2372" t="str">
        <f t="shared" si="1123"/>
        <v>"WaybillLineItem"</v>
      </c>
      <c r="T2372" t="str">
        <f t="shared" si="1124"/>
        <v>"rateCharge"</v>
      </c>
      <c r="U2372" t="str">
        <f t="shared" si="1125"/>
        <v>"Embedded"</v>
      </c>
      <c r="V2372" t="str">
        <f t="shared" si="1126"/>
        <v>"CurrencyValue"</v>
      </c>
      <c r="W2372">
        <f>IF($A2372="Implicit","",COUNTIFS($C$8:C2372,C2372,$A$8:A2372,"Explicit"))</f>
        <v>2</v>
      </c>
      <c r="X2372" t="str">
        <f t="shared" si="1127"/>
        <v>"Information from AWB Rate Description section as per bullet point 18 - data elements 22A - 22Z from AWB. Data describing Piece and Package parameters to be transmitted per Piece object using pieceReferences"</v>
      </c>
      <c r="Y2372" t="str">
        <f t="shared" si="1128"/>
        <v>""</v>
      </c>
      <c r="Z2372" t="str">
        <f t="shared" si="1129"/>
        <v>"false"</v>
      </c>
      <c r="AA2372" t="str">
        <f t="shared" si="1130"/>
        <v>"false"</v>
      </c>
      <c r="AB2372" t="str">
        <f t="shared" si="1131"/>
        <v>""</v>
      </c>
      <c r="AC2372" t="str">
        <f t="shared" si="1132"/>
        <v>"https://onerecord.iata.org/ns/cargo#WaybillLineItem"</v>
      </c>
      <c r="AD2372" t="str">
        <f t="shared" si="1133"/>
        <v>"https://onerecord.iata.org/ns/cargo#rateCharge"</v>
      </c>
      <c r="AE2372" t="str">
        <f t="shared" si="1134"/>
        <v>"https://onerecord.iata.org/ns/cargo#CurrencyValue"</v>
      </c>
      <c r="AF2372" t="str">
        <f t="shared" si="1135"/>
        <v>"Embedded","WaybillLineItem","rateCharge","Embedded","CurrencyValue",2,"Information from AWB Rate Description section as per bullet point 18 - data elements 22A - 22Z from AWB. Data describing Piece and Package parameters to be transmitted per Piece object using pieceReferences","","false","false","","https://onerecord.iata.org/ns/cargo#WaybillLineItem","https://onerecord.iata.org/ns/cargo#rateCharge","https://onerecord.iata.org/ns/cargo#CurrencyValue"</v>
      </c>
      <c r="AG2372" t="str">
        <f t="shared" si="1136"/>
        <v>"Embedded.WaybillLineItem"</v>
      </c>
      <c r="AH2372" t="str">
        <f t="shared" si="1137"/>
        <v>"rateCharge"</v>
      </c>
      <c r="AI2372" t="str">
        <f t="shared" si="1138"/>
        <v>"Embedded.CurrencyValue"</v>
      </c>
      <c r="AJ2372" t="str">
        <f t="shared" si="1139"/>
        <v>""</v>
      </c>
      <c r="AK2372" t="str">
        <f t="shared" si="1140"/>
        <v>"hasOne"</v>
      </c>
      <c r="AL2372" t="str">
        <f t="shared" si="1141"/>
        <v>"Embedded.WaybillLineItem","rateCharge","Embedded.CurrencyValue","","hasOne"</v>
      </c>
      <c r="AN2372">
        <f>COUNTIF(View_conceptual!G:G,L2372)</f>
        <v>1</v>
      </c>
      <c r="AO2372">
        <f>COUNTIF(View_conceptual!H:H,L2372)+COUNTIF(View_conceptual!I:I,N2372)</f>
        <v>1</v>
      </c>
      <c r="AQ2372" t="str">
        <f t="shared" si="1142"/>
        <v>"Embedded","WaybillLineItem","rateCharge","Embedded","CurrencyValue",2,"Information from AWB Rate Description section as per bullet point 18 - data elements 22A - 22Z from AWB. Data describing Piece and Package parameters to be transmitted per Piece object using pieceReferences","","false","false","","https://onerecord.iata.org/ns/cargo#WaybillLineItem","https://onerecord.iata.org/ns/cargo#rateCharge","https://onerecord.iata.org/ns/cargo#CurrencyValue"</v>
      </c>
      <c r="AR2372" t="str">
        <f t="shared" si="1143"/>
        <v/>
      </c>
      <c r="AT2372">
        <f>COUNTIF(View_full!G:G,L2372)</f>
        <v>1</v>
      </c>
      <c r="AU2372">
        <f>COUNTIF(View_full!H:H,L2372)+COUNTIF(View_full!I:I,N2372)</f>
        <v>1</v>
      </c>
      <c r="AV2372">
        <f>COUNTIFS(Property_Manual!$A$2:$A$1206,Raw!L2372,Property_Manual!$B$2:$B$1206,Raw!M2372,Property_Manual!$C$2:$C$1206,Raw!N2372,Property_Manual!$D$2:$D$1206,Raw!O2372,Property_Manual!$F$2:$F$1206,"x")</f>
        <v>0</v>
      </c>
      <c r="AW2372" t="str">
        <f t="shared" si="1144"/>
        <v>"Embedded","WaybillLineItem","rateCharge","Embedded","CurrencyValue",2,"Information from AWB Rate Description section as per bullet point 18 - data elements 22A - 22Z from AWB. Data describing Piece and Package parameters to be transmitted per Piece object using pieceReferences","","false","false","","https://onerecord.iata.org/ns/cargo#WaybillLineItem","https://onerecord.iata.org/ns/cargo#rateCharge","https://onerecord.iata.org/ns/cargo#CurrencyValue"</v>
      </c>
      <c r="AX2372" t="str">
        <f t="shared" si="1145"/>
        <v/>
      </c>
      <c r="AY2372" t="str">
        <f t="shared" si="1146"/>
        <v/>
      </c>
    </row>
    <row r="2373" spans="1:51" x14ac:dyDescent="0.2">
      <c r="A2373" t="s">
        <v>1254</v>
      </c>
      <c r="B2373" t="s">
        <v>49</v>
      </c>
      <c r="C2373" t="s">
        <v>602</v>
      </c>
      <c r="D2373" t="s">
        <v>967</v>
      </c>
      <c r="E2373" t="s">
        <v>1197</v>
      </c>
      <c r="F2373" t="s">
        <v>2232</v>
      </c>
      <c r="G2373">
        <v>1</v>
      </c>
      <c r="I2373" t="s">
        <v>2259</v>
      </c>
      <c r="L2373" t="str">
        <f t="shared" si="1116"/>
        <v>WaybillLineItem</v>
      </c>
      <c r="M2373" t="str">
        <f t="shared" si="1117"/>
        <v>rateClassCode</v>
      </c>
      <c r="N2373" t="str">
        <f t="shared" si="1118"/>
        <v>RateClassCode</v>
      </c>
      <c r="O2373" t="str">
        <f t="shared" si="1119"/>
        <v/>
      </c>
      <c r="P2373" t="str">
        <f t="shared" si="1120"/>
        <v/>
      </c>
      <c r="Q2373" t="str">
        <f t="shared" si="1121"/>
        <v>Object</v>
      </c>
      <c r="R2373" t="str">
        <f t="shared" si="1122"/>
        <v>"Embedded"</v>
      </c>
      <c r="S2373" t="str">
        <f t="shared" si="1123"/>
        <v>"WaybillLineItem"</v>
      </c>
      <c r="T2373" t="str">
        <f t="shared" si="1124"/>
        <v>"rateClassCode"</v>
      </c>
      <c r="U2373" t="str">
        <f t="shared" si="1125"/>
        <v>"CodeList"</v>
      </c>
      <c r="V2373" t="str">
        <f t="shared" si="1126"/>
        <v>"RateClassCode"</v>
      </c>
      <c r="W2373">
        <f>IF($A2373="Implicit","",COUNTIFS($C$8:C2373,C2373,$A$8:A2373,"Explicit"))</f>
        <v>3</v>
      </c>
      <c r="X2373" t="str">
        <f t="shared" si="1127"/>
        <v>"Information from AWB Rate Description section as per bullet point 18 - data elements 22A - 22Z from AWB. Data describing Piece and Package parameters to be transmitted per Piece object using pieceReferences"</v>
      </c>
      <c r="Y2373" t="str">
        <f t="shared" si="1128"/>
        <v>""</v>
      </c>
      <c r="Z2373" t="str">
        <f t="shared" si="1129"/>
        <v>"false"</v>
      </c>
      <c r="AA2373" t="str">
        <f t="shared" si="1130"/>
        <v>"true"</v>
      </c>
      <c r="AB2373" t="str">
        <f t="shared" si="1131"/>
        <v>""</v>
      </c>
      <c r="AC2373" t="str">
        <f t="shared" si="1132"/>
        <v>"https://onerecord.iata.org/ns/cargo#WaybillLineItem"</v>
      </c>
      <c r="AD2373" t="str">
        <f t="shared" si="1133"/>
        <v>"https://onerecord.iata.org/ns/cargo#rateClassCode"</v>
      </c>
      <c r="AE2373" t="str">
        <f t="shared" si="1134"/>
        <v>"https://onerecord.iata.org/ns/code-lists/RateClassCode"</v>
      </c>
      <c r="AF2373" t="str">
        <f t="shared" si="1135"/>
        <v>"Embedded","WaybillLineItem","rateClassCode","CodeList","RateClassCode",3,"Information from AWB Rate Description section as per bullet point 18 - data elements 22A - 22Z from AWB. Data describing Piece and Package parameters to be transmitted per Piece object using pieceReferences","","false","true","","https://onerecord.iata.org/ns/cargo#WaybillLineItem","https://onerecord.iata.org/ns/cargo#rateClassCode","https://onerecord.iata.org/ns/code-lists/RateClassCode"</v>
      </c>
      <c r="AG2373" t="str">
        <f t="shared" si="1136"/>
        <v>"Embedded.WaybillLineItem"</v>
      </c>
      <c r="AH2373" t="str">
        <f t="shared" si="1137"/>
        <v>"rateClassCode"</v>
      </c>
      <c r="AI2373" t="str">
        <f t="shared" si="1138"/>
        <v>"CodeList.RateClassCode"</v>
      </c>
      <c r="AJ2373" t="str">
        <f t="shared" si="1139"/>
        <v>""</v>
      </c>
      <c r="AK2373" t="str">
        <f t="shared" si="1140"/>
        <v>"hasOne"</v>
      </c>
      <c r="AL2373" t="str">
        <f t="shared" si="1141"/>
        <v>"Embedded.WaybillLineItem","rateClassCode","CodeList.RateClassCode","","hasOne"</v>
      </c>
      <c r="AN2373">
        <f>COUNTIF(View_conceptual!G:G,L2373)</f>
        <v>1</v>
      </c>
      <c r="AO2373">
        <f>COUNTIF(View_conceptual!H:H,L2373)+COUNTIF(View_conceptual!I:I,N2373)</f>
        <v>1</v>
      </c>
      <c r="AQ2373" t="str">
        <f t="shared" si="1142"/>
        <v>"Embedded","WaybillLineItem","rateClassCode","CodeList","RateClassCode",3,"Information from AWB Rate Description section as per bullet point 18 - data elements 22A - 22Z from AWB. Data describing Piece and Package parameters to be transmitted per Piece object using pieceReferences","","false","true","","https://onerecord.iata.org/ns/cargo#WaybillLineItem","https://onerecord.iata.org/ns/cargo#rateClassCode","https://onerecord.iata.org/ns/code-lists/RateClassCode"</v>
      </c>
      <c r="AR2373" t="str">
        <f t="shared" si="1143"/>
        <v/>
      </c>
      <c r="AT2373">
        <f>COUNTIF(View_full!G:G,L2373)</f>
        <v>1</v>
      </c>
      <c r="AU2373">
        <f>COUNTIF(View_full!H:H,L2373)+COUNTIF(View_full!I:I,N2373)</f>
        <v>1</v>
      </c>
      <c r="AV2373">
        <f>COUNTIFS(Property_Manual!$A$2:$A$1206,Raw!L2373,Property_Manual!$B$2:$B$1206,Raw!M2373,Property_Manual!$C$2:$C$1206,Raw!N2373,Property_Manual!$D$2:$D$1206,Raw!O2373,Property_Manual!$F$2:$F$1206,"x")</f>
        <v>0</v>
      </c>
      <c r="AW2373" t="str">
        <f t="shared" si="1144"/>
        <v>"Embedded","WaybillLineItem","rateClassCode","CodeList","RateClassCode",3,"Information from AWB Rate Description section as per bullet point 18 - data elements 22A - 22Z from AWB. Data describing Piece and Package parameters to be transmitted per Piece object using pieceReferences","","false","true","","https://onerecord.iata.org/ns/cargo#WaybillLineItem","https://onerecord.iata.org/ns/cargo#rateClassCode","https://onerecord.iata.org/ns/code-lists/RateClassCode"</v>
      </c>
      <c r="AX2373" t="str">
        <f t="shared" si="1145"/>
        <v/>
      </c>
      <c r="AY2373" t="str">
        <f t="shared" si="1146"/>
        <v/>
      </c>
    </row>
    <row r="2374" spans="1:51" x14ac:dyDescent="0.2">
      <c r="A2374" t="s">
        <v>1254</v>
      </c>
      <c r="B2374" t="s">
        <v>49</v>
      </c>
      <c r="C2374" t="s">
        <v>602</v>
      </c>
      <c r="D2374" t="s">
        <v>1085</v>
      </c>
      <c r="E2374" t="s">
        <v>1197</v>
      </c>
      <c r="F2374" t="s">
        <v>2260</v>
      </c>
      <c r="G2374">
        <v>1</v>
      </c>
      <c r="I2374" t="s">
        <v>2259</v>
      </c>
      <c r="L2374" t="str">
        <f t="shared" si="1116"/>
        <v>WaybillLineItem</v>
      </c>
      <c r="M2374" t="str">
        <f t="shared" si="1117"/>
        <v>rateClassCodeBasic</v>
      </c>
      <c r="N2374" t="str">
        <f t="shared" si="1118"/>
        <v>BasicRateClassCode</v>
      </c>
      <c r="O2374" t="str">
        <f t="shared" si="1119"/>
        <v/>
      </c>
      <c r="P2374" t="str">
        <f t="shared" si="1120"/>
        <v/>
      </c>
      <c r="Q2374" t="str">
        <f t="shared" si="1121"/>
        <v>Object</v>
      </c>
      <c r="R2374" t="str">
        <f t="shared" si="1122"/>
        <v>"Embedded"</v>
      </c>
      <c r="S2374" t="str">
        <f t="shared" si="1123"/>
        <v>"WaybillLineItem"</v>
      </c>
      <c r="T2374" t="str">
        <f t="shared" si="1124"/>
        <v>"rateClassCodeBasic"</v>
      </c>
      <c r="U2374" t="str">
        <f t="shared" si="1125"/>
        <v>"CodeList"</v>
      </c>
      <c r="V2374" t="str">
        <f t="shared" si="1126"/>
        <v>"BasicRateClassCode"</v>
      </c>
      <c r="W2374">
        <f>IF($A2374="Implicit","",COUNTIFS($C$8:C2374,C2374,$A$8:A2374,"Explicit"))</f>
        <v>4</v>
      </c>
      <c r="X2374" t="str">
        <f t="shared" si="1127"/>
        <v>"Information from AWB Rate Description section as per bullet point 18 - data elements 22A - 22Z from AWB. Data describing Piece and Package parameters to be transmitted per Piece object using pieceReferences"</v>
      </c>
      <c r="Y2374" t="str">
        <f t="shared" si="1128"/>
        <v>""</v>
      </c>
      <c r="Z2374" t="str">
        <f t="shared" si="1129"/>
        <v>"false"</v>
      </c>
      <c r="AA2374" t="str">
        <f t="shared" si="1130"/>
        <v>"true"</v>
      </c>
      <c r="AB2374" t="str">
        <f t="shared" si="1131"/>
        <v>""</v>
      </c>
      <c r="AC2374" t="str">
        <f t="shared" si="1132"/>
        <v>"https://onerecord.iata.org/ns/cargo#WaybillLineItem"</v>
      </c>
      <c r="AD2374" t="str">
        <f t="shared" si="1133"/>
        <v>"https://onerecord.iata.org/ns/cargo#rateClassCodeBasic"</v>
      </c>
      <c r="AE2374" t="str">
        <f t="shared" si="1134"/>
        <v>"https://onerecord.iata.org/ns/code-lists/BasicRateClassCode"</v>
      </c>
      <c r="AF2374" t="str">
        <f t="shared" si="1135"/>
        <v>"Embedded","WaybillLineItem","rateClassCodeBasic","CodeList","BasicRateClassCode",4,"Information from AWB Rate Description section as per bullet point 18 - data elements 22A - 22Z from AWB. Data describing Piece and Package parameters to be transmitted per Piece object using pieceReferences","","false","true","","https://onerecord.iata.org/ns/cargo#WaybillLineItem","https://onerecord.iata.org/ns/cargo#rateClassCodeBasic","https://onerecord.iata.org/ns/code-lists/BasicRateClassCode"</v>
      </c>
      <c r="AG2374" t="str">
        <f t="shared" si="1136"/>
        <v>"Embedded.WaybillLineItem"</v>
      </c>
      <c r="AH2374" t="str">
        <f t="shared" si="1137"/>
        <v>"rateClassCodeBasic"</v>
      </c>
      <c r="AI2374" t="str">
        <f t="shared" si="1138"/>
        <v>"CodeList.BasicRateClassCode"</v>
      </c>
      <c r="AJ2374" t="str">
        <f t="shared" si="1139"/>
        <v>""</v>
      </c>
      <c r="AK2374" t="str">
        <f t="shared" si="1140"/>
        <v>"hasOne"</v>
      </c>
      <c r="AL2374" t="str">
        <f t="shared" si="1141"/>
        <v>"Embedded.WaybillLineItem","rateClassCodeBasic","CodeList.BasicRateClassCode","","hasOne"</v>
      </c>
      <c r="AN2374">
        <f>COUNTIF(View_conceptual!G:G,L2374)</f>
        <v>1</v>
      </c>
      <c r="AO2374">
        <f>COUNTIF(View_conceptual!H:H,L2374)+COUNTIF(View_conceptual!I:I,N2374)</f>
        <v>1</v>
      </c>
      <c r="AQ2374" t="str">
        <f t="shared" si="1142"/>
        <v>"Embedded","WaybillLineItem","rateClassCodeBasic","CodeList","BasicRateClassCode",4,"Information from AWB Rate Description section as per bullet point 18 - data elements 22A - 22Z from AWB. Data describing Piece and Package parameters to be transmitted per Piece object using pieceReferences","","false","true","","https://onerecord.iata.org/ns/cargo#WaybillLineItem","https://onerecord.iata.org/ns/cargo#rateClassCodeBasic","https://onerecord.iata.org/ns/code-lists/BasicRateClassCode"</v>
      </c>
      <c r="AR2374" t="str">
        <f t="shared" si="1143"/>
        <v/>
      </c>
      <c r="AT2374">
        <f>COUNTIF(View_full!G:G,L2374)</f>
        <v>1</v>
      </c>
      <c r="AU2374">
        <f>COUNTIF(View_full!H:H,L2374)+COUNTIF(View_full!I:I,N2374)</f>
        <v>1</v>
      </c>
      <c r="AV2374">
        <f>COUNTIFS(Property_Manual!$A$2:$A$1206,Raw!L2374,Property_Manual!$B$2:$B$1206,Raw!M2374,Property_Manual!$C$2:$C$1206,Raw!N2374,Property_Manual!$D$2:$D$1206,Raw!O2374,Property_Manual!$F$2:$F$1206,"x")</f>
        <v>0</v>
      </c>
      <c r="AW2374" t="str">
        <f t="shared" si="1144"/>
        <v>"Embedded","WaybillLineItem","rateClassCodeBasic","CodeList","BasicRateClassCode",4,"Information from AWB Rate Description section as per bullet point 18 - data elements 22A - 22Z from AWB. Data describing Piece and Package parameters to be transmitted per Piece object using pieceReferences","","false","true","","https://onerecord.iata.org/ns/cargo#WaybillLineItem","https://onerecord.iata.org/ns/cargo#rateClassCodeBasic","https://onerecord.iata.org/ns/code-lists/BasicRateClassCode"</v>
      </c>
      <c r="AX2374" t="str">
        <f t="shared" si="1145"/>
        <v/>
      </c>
      <c r="AY2374" t="str">
        <f t="shared" si="1146"/>
        <v/>
      </c>
    </row>
    <row r="2375" spans="1:51" x14ac:dyDescent="0.2">
      <c r="A2375" t="s">
        <v>1254</v>
      </c>
      <c r="B2375" t="s">
        <v>49</v>
      </c>
      <c r="C2375" t="s">
        <v>602</v>
      </c>
      <c r="D2375" t="s">
        <v>3180</v>
      </c>
      <c r="E2375" t="s">
        <v>49</v>
      </c>
      <c r="F2375" t="s">
        <v>86</v>
      </c>
      <c r="G2375">
        <v>1</v>
      </c>
      <c r="I2375" t="s">
        <v>2259</v>
      </c>
      <c r="L2375" t="str">
        <f t="shared" si="1116"/>
        <v>WaybillLineItem</v>
      </c>
      <c r="M2375" t="str">
        <f t="shared" si="1117"/>
        <v>rateGrossWeight</v>
      </c>
      <c r="N2375" t="str">
        <f t="shared" si="1118"/>
        <v>Value</v>
      </c>
      <c r="O2375" t="str">
        <f t="shared" si="1119"/>
        <v/>
      </c>
      <c r="P2375" t="str">
        <f t="shared" si="1120"/>
        <v/>
      </c>
      <c r="Q2375" t="str">
        <f t="shared" si="1121"/>
        <v>Object</v>
      </c>
      <c r="R2375" t="str">
        <f t="shared" si="1122"/>
        <v>"Embedded"</v>
      </c>
      <c r="S2375" t="str">
        <f t="shared" si="1123"/>
        <v>"WaybillLineItem"</v>
      </c>
      <c r="T2375" t="str">
        <f t="shared" si="1124"/>
        <v>"rateGrossWeight"</v>
      </c>
      <c r="U2375" t="str">
        <f t="shared" si="1125"/>
        <v>"Embedded"</v>
      </c>
      <c r="V2375" t="str">
        <f t="shared" si="1126"/>
        <v>"Value"</v>
      </c>
      <c r="W2375">
        <f>IF($A2375="Implicit","",COUNTIFS($C$8:C2375,C2375,$A$8:A2375,"Explicit"))</f>
        <v>5</v>
      </c>
      <c r="X2375" t="str">
        <f t="shared" si="1127"/>
        <v>"Information from AWB Rate Description section as per bullet point 18 - data elements 22A - 22Z from AWB. Data describing Piece and Package parameters to be transmitted per Piece object using pieceReferences"</v>
      </c>
      <c r="Y2375" t="str">
        <f t="shared" si="1128"/>
        <v>""</v>
      </c>
      <c r="Z2375" t="str">
        <f t="shared" si="1129"/>
        <v>"false"</v>
      </c>
      <c r="AA2375" t="str">
        <f t="shared" si="1130"/>
        <v>"false"</v>
      </c>
      <c r="AB2375" t="str">
        <f t="shared" si="1131"/>
        <v>""</v>
      </c>
      <c r="AC2375" t="str">
        <f t="shared" si="1132"/>
        <v>"https://onerecord.iata.org/ns/cargo#WaybillLineItem"</v>
      </c>
      <c r="AD2375" t="str">
        <f t="shared" si="1133"/>
        <v>"https://onerecord.iata.org/ns/cargo#rateGrossWeight"</v>
      </c>
      <c r="AE2375" t="str">
        <f t="shared" si="1134"/>
        <v>"https://onerecord.iata.org/ns/cargo#Value"</v>
      </c>
      <c r="AF2375" t="str">
        <f t="shared" si="1135"/>
        <v>"Embedded","WaybillLineItem","rateGrossWeight","Embedded","Value",5,"Information from AWB Rate Description section as per bullet point 18 - data elements 22A - 22Z from AWB. Data describing Piece and Package parameters to be transmitted per Piece object using pieceReferences","","false","false","","https://onerecord.iata.org/ns/cargo#WaybillLineItem","https://onerecord.iata.org/ns/cargo#rateGrossWeight","https://onerecord.iata.org/ns/cargo#Value"</v>
      </c>
      <c r="AG2375" t="str">
        <f t="shared" si="1136"/>
        <v>"Embedded.WaybillLineItem"</v>
      </c>
      <c r="AH2375" t="str">
        <f t="shared" si="1137"/>
        <v>"rateGrossWeight"</v>
      </c>
      <c r="AI2375" t="str">
        <f t="shared" si="1138"/>
        <v>"Embedded.Value"</v>
      </c>
      <c r="AJ2375" t="str">
        <f t="shared" si="1139"/>
        <v>""</v>
      </c>
      <c r="AK2375" t="str">
        <f t="shared" si="1140"/>
        <v>"hasOne"</v>
      </c>
      <c r="AL2375" t="str">
        <f t="shared" si="1141"/>
        <v>"Embedded.WaybillLineItem","rateGrossWeight","Embedded.Value","","hasOne"</v>
      </c>
      <c r="AN2375">
        <f>COUNTIF(View_conceptual!G:G,L2375)</f>
        <v>1</v>
      </c>
      <c r="AO2375">
        <f>COUNTIF(View_conceptual!H:H,L2375)+COUNTIF(View_conceptual!I:I,N2375)</f>
        <v>1</v>
      </c>
      <c r="AQ2375" t="str">
        <f t="shared" si="1142"/>
        <v>"Embedded","WaybillLineItem","rateGrossWeight","Embedded","Value",5,"Information from AWB Rate Description section as per bullet point 18 - data elements 22A - 22Z from AWB. Data describing Piece and Package parameters to be transmitted per Piece object using pieceReferences","","false","false","","https://onerecord.iata.org/ns/cargo#WaybillLineItem","https://onerecord.iata.org/ns/cargo#rateGrossWeight","https://onerecord.iata.org/ns/cargo#Value"</v>
      </c>
      <c r="AR2375" t="str">
        <f t="shared" si="1143"/>
        <v/>
      </c>
      <c r="AT2375">
        <f>COUNTIF(View_full!G:G,L2375)</f>
        <v>1</v>
      </c>
      <c r="AU2375">
        <f>COUNTIF(View_full!H:H,L2375)+COUNTIF(View_full!I:I,N2375)</f>
        <v>1</v>
      </c>
      <c r="AV2375">
        <f>COUNTIFS(Property_Manual!$A$2:$A$1206,Raw!L2375,Property_Manual!$B$2:$B$1206,Raw!M2375,Property_Manual!$C$2:$C$1206,Raw!N2375,Property_Manual!$D$2:$D$1206,Raw!O2375,Property_Manual!$F$2:$F$1206,"x")</f>
        <v>0</v>
      </c>
      <c r="AW2375" t="str">
        <f t="shared" si="1144"/>
        <v>"Embedded","WaybillLineItem","rateGrossWeight","Embedded","Value",5,"Information from AWB Rate Description section as per bullet point 18 - data elements 22A - 22Z from AWB. Data describing Piece and Package parameters to be transmitted per Piece object using pieceReferences","","false","false","","https://onerecord.iata.org/ns/cargo#WaybillLineItem","https://onerecord.iata.org/ns/cargo#rateGrossWeight","https://onerecord.iata.org/ns/cargo#Value"</v>
      </c>
      <c r="AX2375" t="str">
        <f t="shared" si="1145"/>
        <v/>
      </c>
      <c r="AY2375" t="str">
        <f t="shared" si="1146"/>
        <v/>
      </c>
    </row>
    <row r="2376" spans="1:51" x14ac:dyDescent="0.2">
      <c r="A2376" t="s">
        <v>1254</v>
      </c>
      <c r="B2376" t="s">
        <v>49</v>
      </c>
      <c r="C2376" t="s">
        <v>602</v>
      </c>
      <c r="D2376" t="s">
        <v>1086</v>
      </c>
      <c r="E2376" t="s">
        <v>49</v>
      </c>
      <c r="F2376" t="s">
        <v>86</v>
      </c>
      <c r="G2376">
        <v>1</v>
      </c>
      <c r="I2376" t="s">
        <v>2259</v>
      </c>
      <c r="L2376" t="str">
        <f t="shared" si="1116"/>
        <v>WaybillLineItem</v>
      </c>
      <c r="M2376" t="str">
        <f t="shared" si="1117"/>
        <v>ratePercentage</v>
      </c>
      <c r="N2376" t="str">
        <f t="shared" si="1118"/>
        <v>Value</v>
      </c>
      <c r="O2376" t="str">
        <f t="shared" si="1119"/>
        <v/>
      </c>
      <c r="P2376" t="str">
        <f t="shared" si="1120"/>
        <v/>
      </c>
      <c r="Q2376" t="str">
        <f t="shared" si="1121"/>
        <v>Object</v>
      </c>
      <c r="R2376" t="str">
        <f t="shared" si="1122"/>
        <v>"Embedded"</v>
      </c>
      <c r="S2376" t="str">
        <f t="shared" si="1123"/>
        <v>"WaybillLineItem"</v>
      </c>
      <c r="T2376" t="str">
        <f t="shared" si="1124"/>
        <v>"ratePercentage"</v>
      </c>
      <c r="U2376" t="str">
        <f t="shared" si="1125"/>
        <v>"Embedded"</v>
      </c>
      <c r="V2376" t="str">
        <f t="shared" si="1126"/>
        <v>"Value"</v>
      </c>
      <c r="W2376">
        <f>IF($A2376="Implicit","",COUNTIFS($C$8:C2376,C2376,$A$8:A2376,"Explicit"))</f>
        <v>6</v>
      </c>
      <c r="X2376" t="str">
        <f t="shared" si="1127"/>
        <v>"Information from AWB Rate Description section as per bullet point 18 - data elements 22A - 22Z from AWB. Data describing Piece and Package parameters to be transmitted per Piece object using pieceReferences"</v>
      </c>
      <c r="Y2376" t="str">
        <f t="shared" si="1128"/>
        <v>""</v>
      </c>
      <c r="Z2376" t="str">
        <f t="shared" si="1129"/>
        <v>"false"</v>
      </c>
      <c r="AA2376" t="str">
        <f t="shared" si="1130"/>
        <v>"false"</v>
      </c>
      <c r="AB2376" t="str">
        <f t="shared" si="1131"/>
        <v>""</v>
      </c>
      <c r="AC2376" t="str">
        <f t="shared" si="1132"/>
        <v>"https://onerecord.iata.org/ns/cargo#WaybillLineItem"</v>
      </c>
      <c r="AD2376" t="str">
        <f t="shared" si="1133"/>
        <v>"https://onerecord.iata.org/ns/cargo#ratePercentage"</v>
      </c>
      <c r="AE2376" t="str">
        <f t="shared" si="1134"/>
        <v>"https://onerecord.iata.org/ns/cargo#Value"</v>
      </c>
      <c r="AF2376" t="str">
        <f t="shared" si="1135"/>
        <v>"Embedded","WaybillLineItem","ratePercentage","Embedded","Value",6,"Information from AWB Rate Description section as per bullet point 18 - data elements 22A - 22Z from AWB. Data describing Piece and Package parameters to be transmitted per Piece object using pieceReferences","","false","false","","https://onerecord.iata.org/ns/cargo#WaybillLineItem","https://onerecord.iata.org/ns/cargo#ratePercentage","https://onerecord.iata.org/ns/cargo#Value"</v>
      </c>
      <c r="AG2376" t="str">
        <f t="shared" si="1136"/>
        <v>"Embedded.WaybillLineItem"</v>
      </c>
      <c r="AH2376" t="str">
        <f t="shared" si="1137"/>
        <v>"ratePercentage"</v>
      </c>
      <c r="AI2376" t="str">
        <f t="shared" si="1138"/>
        <v>"Embedded.Value"</v>
      </c>
      <c r="AJ2376" t="str">
        <f t="shared" si="1139"/>
        <v>""</v>
      </c>
      <c r="AK2376" t="str">
        <f t="shared" si="1140"/>
        <v>"hasOne"</v>
      </c>
      <c r="AL2376" t="str">
        <f t="shared" si="1141"/>
        <v>"Embedded.WaybillLineItem","ratePercentage","Embedded.Value","","hasOne"</v>
      </c>
      <c r="AN2376">
        <f>COUNTIF(View_conceptual!G:G,L2376)</f>
        <v>1</v>
      </c>
      <c r="AO2376">
        <f>COUNTIF(View_conceptual!H:H,L2376)+COUNTIF(View_conceptual!I:I,N2376)</f>
        <v>1</v>
      </c>
      <c r="AQ2376" t="str">
        <f t="shared" si="1142"/>
        <v>"Embedded","WaybillLineItem","ratePercentage","Embedded","Value",6,"Information from AWB Rate Description section as per bullet point 18 - data elements 22A - 22Z from AWB. Data describing Piece and Package parameters to be transmitted per Piece object using pieceReferences","","false","false","","https://onerecord.iata.org/ns/cargo#WaybillLineItem","https://onerecord.iata.org/ns/cargo#ratePercentage","https://onerecord.iata.org/ns/cargo#Value"</v>
      </c>
      <c r="AR2376" t="str">
        <f t="shared" si="1143"/>
        <v/>
      </c>
      <c r="AT2376">
        <f>COUNTIF(View_full!G:G,L2376)</f>
        <v>1</v>
      </c>
      <c r="AU2376">
        <f>COUNTIF(View_full!H:H,L2376)+COUNTIF(View_full!I:I,N2376)</f>
        <v>1</v>
      </c>
      <c r="AV2376">
        <f>COUNTIFS(Property_Manual!$A$2:$A$1206,Raw!L2376,Property_Manual!$B$2:$B$1206,Raw!M2376,Property_Manual!$C$2:$C$1206,Raw!N2376,Property_Manual!$D$2:$D$1206,Raw!O2376,Property_Manual!$F$2:$F$1206,"x")</f>
        <v>0</v>
      </c>
      <c r="AW2376" t="str">
        <f t="shared" si="1144"/>
        <v>"Embedded","WaybillLineItem","ratePercentage","Embedded","Value",6,"Information from AWB Rate Description section as per bullet point 18 - data elements 22A - 22Z from AWB. Data describing Piece and Package parameters to be transmitted per Piece object using pieceReferences","","false","false","","https://onerecord.iata.org/ns/cargo#WaybillLineItem","https://onerecord.iata.org/ns/cargo#ratePercentage","https://onerecord.iata.org/ns/cargo#Value"</v>
      </c>
      <c r="AX2376" t="str">
        <f t="shared" si="1145"/>
        <v/>
      </c>
      <c r="AY2376" t="str">
        <f t="shared" si="1146"/>
        <v/>
      </c>
    </row>
    <row r="2377" spans="1:51" x14ac:dyDescent="0.2">
      <c r="A2377" t="s">
        <v>1254</v>
      </c>
      <c r="B2377" t="s">
        <v>49</v>
      </c>
      <c r="C2377" t="s">
        <v>602</v>
      </c>
      <c r="D2377" t="s">
        <v>3181</v>
      </c>
      <c r="E2377" t="s">
        <v>49</v>
      </c>
      <c r="F2377" t="s">
        <v>86</v>
      </c>
      <c r="G2377">
        <v>1</v>
      </c>
      <c r="I2377" t="s">
        <v>2259</v>
      </c>
      <c r="L2377" t="str">
        <f t="shared" ref="L2377:L2440" si="1147">SUBSTITUTE(SUBSTITUTE(SUBSTITUTE(C2377,$B$2,$A$2),$B$3,$A$3),$B$4,$A$4)</f>
        <v>WaybillLineItem</v>
      </c>
      <c r="M2377" t="str">
        <f t="shared" ref="M2377:M2440" si="1148">SUBSTITUTE(SUBSTITUTE(SUBSTITUTE(D2377,$B$2,$A$2),$B$3,$A$3),$A$4,$B$4)</f>
        <v>rateVolume</v>
      </c>
      <c r="N2377" t="str">
        <f t="shared" ref="N2377:N2440" si="1149">SUBSTITUTE(SUBSTITUTE(SUBSTITUTE(F2377,$B$2,$A$2),$B$3,$A$3),$B$4,$A$4)</f>
        <v>Value</v>
      </c>
      <c r="O2377" t="str">
        <f t="shared" ref="O2377:O2440" si="1150">SUBSTITUTE(SUBSTITUTE(SUBSTITUTE(H2377,$B$2,$A$2),$B$3,$A$3),$B$4,$A$4)</f>
        <v/>
      </c>
      <c r="P2377" t="str">
        <f t="shared" ref="P2377:P2440" si="1151">SUBSTITUTE(SUBSTITUTE(SUBSTITUTE(K2377,$B$2,$A$2),$B$3,$A$3),$B$4,$A$4)</f>
        <v/>
      </c>
      <c r="Q2377" t="str">
        <f t="shared" ref="Q2377:Q2440" si="1152">IF(LEFT(N2377,3)="xsd","Data","Object")</f>
        <v>Object</v>
      </c>
      <c r="R2377" t="str">
        <f t="shared" ref="R2377:R2440" si="1153">IF($A2377="Implicit","",$F$1&amp;B2377&amp;$F$1)</f>
        <v>"Embedded"</v>
      </c>
      <c r="S2377" t="str">
        <f t="shared" ref="S2377:S2440" si="1154">IF($A2377="Implicit","",$F$1&amp;L2377&amp;$F$1)</f>
        <v>"WaybillLineItem"</v>
      </c>
      <c r="T2377" t="str">
        <f t="shared" ref="T2377:T2440" si="1155">IF($A2377="Implicit","",$F$1&amp;M2377&amp;$F$1)</f>
        <v>"rateVolume"</v>
      </c>
      <c r="U2377" t="str">
        <f t="shared" ref="U2377:U2440" si="1156">IF($A2377="Implicit","",$F$1&amp;E2377&amp;$F$1)</f>
        <v>"Embedded"</v>
      </c>
      <c r="V2377" t="str">
        <f t="shared" ref="V2377:V2440" si="1157">IF($A2377="Implicit","",$F$1&amp;N2377&amp;$F$1)</f>
        <v>"Value"</v>
      </c>
      <c r="W2377">
        <f>IF($A2377="Implicit","",COUNTIFS($C$8:C2377,C2377,$A$8:A2377,"Explicit"))</f>
        <v>7</v>
      </c>
      <c r="X2377" t="str">
        <f t="shared" ref="X2377:X2440" si="1158">IF($A2377="Implicit","",$F$1&amp;SUBSTITUTE(IF(I2377=0,"",I2377),",",";")&amp;$F$1)</f>
        <v>"Information from AWB Rate Description section as per bullet point 18 - data elements 22A - 22Z from AWB. Data describing Piece and Package parameters to be transmitted per Piece object using pieceReferences"</v>
      </c>
      <c r="Y2377" t="str">
        <f t="shared" ref="Y2377:Y2440" si="1159">IF($A2377="Implicit","",$F$1&amp;SUBSTITUTE(IF(J2377=0,"",J2377),",",";")&amp;$F$1)</f>
        <v>""</v>
      </c>
      <c r="Z2377" t="str">
        <f t="shared" ref="Z2377:Z2440" si="1160">IF($A2377="Implicit","",$F$1&amp;IF(G2377=1,"false","true")&amp;$F$1)</f>
        <v>"false"</v>
      </c>
      <c r="AA2377" t="str">
        <f t="shared" ref="AA2377:AA2440" si="1161">IF($A2377="Implicit","",$F$1&amp;IF(OR(E2377="Enum",E2377="CodeList"),"true","false")&amp;$F$1)</f>
        <v>"false"</v>
      </c>
      <c r="AB2377" t="str">
        <f t="shared" ref="AB2377:AB2440" si="1162">IF($A2377="Implicit","",$F$1&amp;P2377&amp;$F$1)</f>
        <v>""</v>
      </c>
      <c r="AC2377" t="str">
        <f t="shared" ref="AC2377:AC2440" si="1163">IF($A2377="Implicit","",$F$1&amp;C2377&amp;$F$1)</f>
        <v>"https://onerecord.iata.org/ns/cargo#WaybillLineItem"</v>
      </c>
      <c r="AD2377" t="str">
        <f t="shared" ref="AD2377:AD2440" si="1164">IF($A2377="Implicit","",$F$1&amp;D2377&amp;$F$1)</f>
        <v>"https://onerecord.iata.org/ns/cargo#rateVolume"</v>
      </c>
      <c r="AE2377" t="str">
        <f t="shared" ref="AE2377:AE2440" si="1165">IF($A2377="Implicit","",$F$1&amp;F2377&amp;$F$1)</f>
        <v>"https://onerecord.iata.org/ns/cargo#Value"</v>
      </c>
      <c r="AF2377" t="str">
        <f t="shared" ref="AF2377:AF2440" si="1166">IF(A2377="Implicit","",R2377&amp;","&amp;S2377&amp;","&amp;T2377&amp;","&amp;U2377&amp;","&amp;V2377&amp;","&amp;W2377&amp;","&amp;X2377&amp;","&amp;Y2377&amp;","&amp;Z2377&amp;","&amp;AA2377&amp;","&amp;AB2377&amp;","&amp;AC2377&amp;","&amp;AD2377&amp;","&amp;AE2377)</f>
        <v>"Embedded","WaybillLineItem","rateVolume","Embedded","Value",7,"Information from AWB Rate Description section as per bullet point 18 - data elements 22A - 22Z from AWB. Data describing Piece and Package parameters to be transmitted per Piece object using pieceReferences","","false","false","","https://onerecord.iata.org/ns/cargo#WaybillLineItem","https://onerecord.iata.org/ns/cargo#rateVolume","https://onerecord.iata.org/ns/cargo#Value"</v>
      </c>
      <c r="AG2377" t="str">
        <f t="shared" ref="AG2377:AG2440" si="1167">IF(Q2377="Data","",$F$1&amp;B2377&amp;"."&amp;L2377&amp;$F$1)</f>
        <v>"Embedded.WaybillLineItem"</v>
      </c>
      <c r="AH2377" t="str">
        <f t="shared" ref="AH2377:AH2440" si="1168">IF(Q2377="Data","",$F$1&amp;M2377&amp;$F$1)</f>
        <v>"rateVolume"</v>
      </c>
      <c r="AI2377" t="str">
        <f t="shared" ref="AI2377:AI2440" si="1169">IF(Q2377="Data","",$F$1&amp;E2377&amp;"."&amp;N2377&amp;$F$1)</f>
        <v>"Embedded.Value"</v>
      </c>
      <c r="AJ2377" t="str">
        <f t="shared" ref="AJ2377:AJ2440" si="1170">IF(Q2377="Data","",$F$1&amp;O2377&amp;$F$1)</f>
        <v>""</v>
      </c>
      <c r="AK2377" t="str">
        <f t="shared" ref="AK2377:AK2440" si="1171">IF(Q2377="Data","",$F$1&amp;IF(G2377=1,"hasOne","hasMany")&amp;$F$1)</f>
        <v>"hasOne"</v>
      </c>
      <c r="AL2377" t="str">
        <f t="shared" ref="AL2377:AL2440" si="1172">IF(Q2377="Data","",AG2377&amp;","&amp;AH2377&amp;","&amp;AI2377&amp;","&amp;AJ2377&amp;","&amp;AK2377)</f>
        <v>"Embedded.WaybillLineItem","rateVolume","Embedded.Value","","hasOne"</v>
      </c>
      <c r="AN2377">
        <f>COUNTIF(View_conceptual!G:G,L2377)</f>
        <v>1</v>
      </c>
      <c r="AO2377">
        <f>COUNTIF(View_conceptual!H:H,L2377)+COUNTIF(View_conceptual!I:I,N2377)</f>
        <v>1</v>
      </c>
      <c r="AQ2377" t="str">
        <f t="shared" ref="AQ2377:AQ2440" si="1173">IF(AN2377=1,AF2377,"")</f>
        <v>"Embedded","WaybillLineItem","rateVolume","Embedded","Value",7,"Information from AWB Rate Description section as per bullet point 18 - data elements 22A - 22Z from AWB. Data describing Piece and Package parameters to be transmitted per Piece object using pieceReferences","","false","false","","https://onerecord.iata.org/ns/cargo#WaybillLineItem","https://onerecord.iata.org/ns/cargo#rateVolume","https://onerecord.iata.org/ns/cargo#Value"</v>
      </c>
      <c r="AR2377" t="str">
        <f t="shared" ref="AR2377:AR2440" si="1174">IF(AO2377=2,AL2377,"")</f>
        <v/>
      </c>
      <c r="AT2377">
        <f>COUNTIF(View_full!G:G,L2377)</f>
        <v>1</v>
      </c>
      <c r="AU2377">
        <f>COUNTIF(View_full!H:H,L2377)+COUNTIF(View_full!I:I,N2377)</f>
        <v>1</v>
      </c>
      <c r="AV2377">
        <f>COUNTIFS(Property_Manual!$A$2:$A$1206,Raw!L2377,Property_Manual!$B$2:$B$1206,Raw!M2377,Property_Manual!$C$2:$C$1206,Raw!N2377,Property_Manual!$D$2:$D$1206,Raw!O2377,Property_Manual!$F$2:$F$1206,"x")</f>
        <v>0</v>
      </c>
      <c r="AW2377" t="str">
        <f t="shared" ref="AW2377:AW2440" si="1175">IF(AT2377=1,AF2377,"")</f>
        <v>"Embedded","WaybillLineItem","rateVolume","Embedded","Value",7,"Information from AWB Rate Description section as per bullet point 18 - data elements 22A - 22Z from AWB. Data describing Piece and Package parameters to be transmitted per Piece object using pieceReferences","","false","false","","https://onerecord.iata.org/ns/cargo#WaybillLineItem","https://onerecord.iata.org/ns/cargo#rateVolume","https://onerecord.iata.org/ns/cargo#Value"</v>
      </c>
      <c r="AX2377" t="str">
        <f t="shared" ref="AX2377:AX2440" si="1176">IF(AU2377=2,AL2377,"")</f>
        <v/>
      </c>
      <c r="AY2377" t="str">
        <f t="shared" ref="AY2377:AY2440" si="1177">IF(AV2377=1,AL2377,"")</f>
        <v/>
      </c>
    </row>
    <row r="2378" spans="1:51" x14ac:dyDescent="0.2">
      <c r="A2378" t="s">
        <v>1254</v>
      </c>
      <c r="B2378" t="s">
        <v>49</v>
      </c>
      <c r="C2378" t="s">
        <v>602</v>
      </c>
      <c r="D2378" t="s">
        <v>987</v>
      </c>
      <c r="E2378" t="s">
        <v>49</v>
      </c>
      <c r="F2378" t="s">
        <v>58</v>
      </c>
      <c r="G2378">
        <v>1</v>
      </c>
      <c r="I2378" t="s">
        <v>2259</v>
      </c>
      <c r="L2378" t="str">
        <f t="shared" si="1147"/>
        <v>WaybillLineItem</v>
      </c>
      <c r="M2378" t="str">
        <f t="shared" si="1148"/>
        <v>rcp</v>
      </c>
      <c r="N2378" t="str">
        <f t="shared" si="1149"/>
        <v>CodeListElement</v>
      </c>
      <c r="O2378" t="str">
        <f t="shared" si="1150"/>
        <v/>
      </c>
      <c r="P2378" t="str">
        <f t="shared" si="1151"/>
        <v/>
      </c>
      <c r="Q2378" t="str">
        <f t="shared" si="1152"/>
        <v>Object</v>
      </c>
      <c r="R2378" t="str">
        <f t="shared" si="1153"/>
        <v>"Embedded"</v>
      </c>
      <c r="S2378" t="str">
        <f t="shared" si="1154"/>
        <v>"WaybillLineItem"</v>
      </c>
      <c r="T2378" t="str">
        <f t="shared" si="1155"/>
        <v>"rcp"</v>
      </c>
      <c r="U2378" t="str">
        <f t="shared" si="1156"/>
        <v>"Embedded"</v>
      </c>
      <c r="V2378" t="str">
        <f t="shared" si="1157"/>
        <v>"CodeListElement"</v>
      </c>
      <c r="W2378">
        <f>IF($A2378="Implicit","",COUNTIFS($C$8:C2378,C2378,$A$8:A2378,"Explicit"))</f>
        <v>8</v>
      </c>
      <c r="X2378" t="str">
        <f t="shared" si="1158"/>
        <v>"Information from AWB Rate Description section as per bullet point 18 - data elements 22A - 22Z from AWB. Data describing Piece and Package parameters to be transmitted per Piece object using pieceReferences"</v>
      </c>
      <c r="Y2378" t="str">
        <f t="shared" si="1159"/>
        <v>""</v>
      </c>
      <c r="Z2378" t="str">
        <f t="shared" si="1160"/>
        <v>"false"</v>
      </c>
      <c r="AA2378" t="str">
        <f t="shared" si="1161"/>
        <v>"false"</v>
      </c>
      <c r="AB2378" t="str">
        <f t="shared" si="1162"/>
        <v>""</v>
      </c>
      <c r="AC2378" t="str">
        <f t="shared" si="1163"/>
        <v>"https://onerecord.iata.org/ns/cargo#WaybillLineItem"</v>
      </c>
      <c r="AD2378" t="str">
        <f t="shared" si="1164"/>
        <v>"https://onerecord.iata.org/ns/cargo#rcp"</v>
      </c>
      <c r="AE2378" t="str">
        <f t="shared" si="1165"/>
        <v>"https://onerecord.iata.org/ns/cargo#CodeListElement"</v>
      </c>
      <c r="AF2378" t="str">
        <f t="shared" si="1166"/>
        <v>"Embedded","WaybillLineItem","rcp","Embedded","CodeListElement",8,"Information from AWB Rate Description section as per bullet point 18 - data elements 22A - 22Z from AWB. Data describing Piece and Package parameters to be transmitted per Piece object using pieceReferences","","false","false","","https://onerecord.iata.org/ns/cargo#WaybillLineItem","https://onerecord.iata.org/ns/cargo#rcp","https://onerecord.iata.org/ns/cargo#CodeListElement"</v>
      </c>
      <c r="AG2378" t="str">
        <f t="shared" si="1167"/>
        <v>"Embedded.WaybillLineItem"</v>
      </c>
      <c r="AH2378" t="str">
        <f t="shared" si="1168"/>
        <v>"rcp"</v>
      </c>
      <c r="AI2378" t="str">
        <f t="shared" si="1169"/>
        <v>"Embedded.CodeListElement"</v>
      </c>
      <c r="AJ2378" t="str">
        <f t="shared" si="1170"/>
        <v>""</v>
      </c>
      <c r="AK2378" t="str">
        <f t="shared" si="1171"/>
        <v>"hasOne"</v>
      </c>
      <c r="AL2378" t="str">
        <f t="shared" si="1172"/>
        <v>"Embedded.WaybillLineItem","rcp","Embedded.CodeListElement","","hasOne"</v>
      </c>
      <c r="AN2378">
        <f>COUNTIF(View_conceptual!G:G,L2378)</f>
        <v>1</v>
      </c>
      <c r="AO2378">
        <f>COUNTIF(View_conceptual!H:H,L2378)+COUNTIF(View_conceptual!I:I,N2378)</f>
        <v>1</v>
      </c>
      <c r="AQ2378" t="str">
        <f t="shared" si="1173"/>
        <v>"Embedded","WaybillLineItem","rcp","Embedded","CodeListElement",8,"Information from AWB Rate Description section as per bullet point 18 - data elements 22A - 22Z from AWB. Data describing Piece and Package parameters to be transmitted per Piece object using pieceReferences","","false","false","","https://onerecord.iata.org/ns/cargo#WaybillLineItem","https://onerecord.iata.org/ns/cargo#rcp","https://onerecord.iata.org/ns/cargo#CodeListElement"</v>
      </c>
      <c r="AR2378" t="str">
        <f t="shared" si="1174"/>
        <v/>
      </c>
      <c r="AT2378">
        <f>COUNTIF(View_full!G:G,L2378)</f>
        <v>1</v>
      </c>
      <c r="AU2378">
        <f>COUNTIF(View_full!H:H,L2378)+COUNTIF(View_full!I:I,N2378)</f>
        <v>1</v>
      </c>
      <c r="AV2378">
        <f>COUNTIFS(Property_Manual!$A$2:$A$1206,Raw!L2378,Property_Manual!$B$2:$B$1206,Raw!M2378,Property_Manual!$C$2:$C$1206,Raw!N2378,Property_Manual!$D$2:$D$1206,Raw!O2378,Property_Manual!$F$2:$F$1206,"x")</f>
        <v>0</v>
      </c>
      <c r="AW2378" t="str">
        <f t="shared" si="1175"/>
        <v>"Embedded","WaybillLineItem","rcp","Embedded","CodeListElement",8,"Information from AWB Rate Description section as per bullet point 18 - data elements 22A - 22Z from AWB. Data describing Piece and Package parameters to be transmitted per Piece object using pieceReferences","","false","false","","https://onerecord.iata.org/ns/cargo#WaybillLineItem","https://onerecord.iata.org/ns/cargo#rcp","https://onerecord.iata.org/ns/cargo#CodeListElement"</v>
      </c>
      <c r="AX2378" t="str">
        <f t="shared" si="1176"/>
        <v/>
      </c>
      <c r="AY2378" t="str">
        <f t="shared" si="1177"/>
        <v/>
      </c>
    </row>
    <row r="2379" spans="1:51" x14ac:dyDescent="0.2">
      <c r="A2379" t="s">
        <v>1254</v>
      </c>
      <c r="B2379" t="s">
        <v>49</v>
      </c>
      <c r="C2379" t="s">
        <v>602</v>
      </c>
      <c r="D2379" t="s">
        <v>970</v>
      </c>
      <c r="E2379" t="s">
        <v>49</v>
      </c>
      <c r="F2379" t="s">
        <v>58</v>
      </c>
      <c r="G2379">
        <v>1</v>
      </c>
      <c r="I2379" t="s">
        <v>2259</v>
      </c>
      <c r="L2379" t="str">
        <f t="shared" si="1147"/>
        <v>WaybillLineItem</v>
      </c>
      <c r="M2379" t="str">
        <f t="shared" si="1148"/>
        <v>uldRateClassType</v>
      </c>
      <c r="N2379" t="str">
        <f t="shared" si="1149"/>
        <v>CodeListElement</v>
      </c>
      <c r="O2379" t="str">
        <f t="shared" si="1150"/>
        <v/>
      </c>
      <c r="P2379" t="str">
        <f t="shared" si="1151"/>
        <v/>
      </c>
      <c r="Q2379" t="str">
        <f t="shared" si="1152"/>
        <v>Object</v>
      </c>
      <c r="R2379" t="str">
        <f t="shared" si="1153"/>
        <v>"Embedded"</v>
      </c>
      <c r="S2379" t="str">
        <f t="shared" si="1154"/>
        <v>"WaybillLineItem"</v>
      </c>
      <c r="T2379" t="str">
        <f t="shared" si="1155"/>
        <v>"uldRateClassType"</v>
      </c>
      <c r="U2379" t="str">
        <f t="shared" si="1156"/>
        <v>"Embedded"</v>
      </c>
      <c r="V2379" t="str">
        <f t="shared" si="1157"/>
        <v>"CodeListElement"</v>
      </c>
      <c r="W2379">
        <f>IF($A2379="Implicit","",COUNTIFS($C$8:C2379,C2379,$A$8:A2379,"Explicit"))</f>
        <v>9</v>
      </c>
      <c r="X2379" t="str">
        <f t="shared" si="1158"/>
        <v>"Information from AWB Rate Description section as per bullet point 18 - data elements 22A - 22Z from AWB. Data describing Piece and Package parameters to be transmitted per Piece object using pieceReferences"</v>
      </c>
      <c r="Y2379" t="str">
        <f t="shared" si="1159"/>
        <v>""</v>
      </c>
      <c r="Z2379" t="str">
        <f t="shared" si="1160"/>
        <v>"false"</v>
      </c>
      <c r="AA2379" t="str">
        <f t="shared" si="1161"/>
        <v>"false"</v>
      </c>
      <c r="AB2379" t="str">
        <f t="shared" si="1162"/>
        <v>""</v>
      </c>
      <c r="AC2379" t="str">
        <f t="shared" si="1163"/>
        <v>"https://onerecord.iata.org/ns/cargo#WaybillLineItem"</v>
      </c>
      <c r="AD2379" t="str">
        <f t="shared" si="1164"/>
        <v>"https://onerecord.iata.org/ns/cargo#uldRateClassType"</v>
      </c>
      <c r="AE2379" t="str">
        <f t="shared" si="1165"/>
        <v>"https://onerecord.iata.org/ns/cargo#CodeListElement"</v>
      </c>
      <c r="AF2379" t="str">
        <f t="shared" si="1166"/>
        <v>"Embedded","WaybillLineItem","uldRateClassType","Embedded","CodeListElement",9,"Information from AWB Rate Description section as per bullet point 18 - data elements 22A - 22Z from AWB. Data describing Piece and Package parameters to be transmitted per Piece object using pieceReferences","","false","false","","https://onerecord.iata.org/ns/cargo#WaybillLineItem","https://onerecord.iata.org/ns/cargo#uldRateClassType","https://onerecord.iata.org/ns/cargo#CodeListElement"</v>
      </c>
      <c r="AG2379" t="str">
        <f t="shared" si="1167"/>
        <v>"Embedded.WaybillLineItem"</v>
      </c>
      <c r="AH2379" t="str">
        <f t="shared" si="1168"/>
        <v>"uldRateClassType"</v>
      </c>
      <c r="AI2379" t="str">
        <f t="shared" si="1169"/>
        <v>"Embedded.CodeListElement"</v>
      </c>
      <c r="AJ2379" t="str">
        <f t="shared" si="1170"/>
        <v>""</v>
      </c>
      <c r="AK2379" t="str">
        <f t="shared" si="1171"/>
        <v>"hasOne"</v>
      </c>
      <c r="AL2379" t="str">
        <f t="shared" si="1172"/>
        <v>"Embedded.WaybillLineItem","uldRateClassType","Embedded.CodeListElement","","hasOne"</v>
      </c>
      <c r="AN2379">
        <f>COUNTIF(View_conceptual!G:G,L2379)</f>
        <v>1</v>
      </c>
      <c r="AO2379">
        <f>COUNTIF(View_conceptual!H:H,L2379)+COUNTIF(View_conceptual!I:I,N2379)</f>
        <v>1</v>
      </c>
      <c r="AQ2379" t="str">
        <f t="shared" si="1173"/>
        <v>"Embedded","WaybillLineItem","uldRateClassType","Embedded","CodeListElement",9,"Information from AWB Rate Description section as per bullet point 18 - data elements 22A - 22Z from AWB. Data describing Piece and Package parameters to be transmitted per Piece object using pieceReferences","","false","false","","https://onerecord.iata.org/ns/cargo#WaybillLineItem","https://onerecord.iata.org/ns/cargo#uldRateClassType","https://onerecord.iata.org/ns/cargo#CodeListElement"</v>
      </c>
      <c r="AR2379" t="str">
        <f t="shared" si="1174"/>
        <v/>
      </c>
      <c r="AT2379">
        <f>COUNTIF(View_full!G:G,L2379)</f>
        <v>1</v>
      </c>
      <c r="AU2379">
        <f>COUNTIF(View_full!H:H,L2379)+COUNTIF(View_full!I:I,N2379)</f>
        <v>1</v>
      </c>
      <c r="AV2379">
        <f>COUNTIFS(Property_Manual!$A$2:$A$1206,Raw!L2379,Property_Manual!$B$2:$B$1206,Raw!M2379,Property_Manual!$C$2:$C$1206,Raw!N2379,Property_Manual!$D$2:$D$1206,Raw!O2379,Property_Manual!$F$2:$F$1206,"x")</f>
        <v>0</v>
      </c>
      <c r="AW2379" t="str">
        <f t="shared" si="1175"/>
        <v>"Embedded","WaybillLineItem","uldRateClassType","Embedded","CodeListElement",9,"Information from AWB Rate Description section as per bullet point 18 - data elements 22A - 22Z from AWB. Data describing Piece and Package parameters to be transmitted per Piece object using pieceReferences","","false","false","","https://onerecord.iata.org/ns/cargo#WaybillLineItem","https://onerecord.iata.org/ns/cargo#uldRateClassType","https://onerecord.iata.org/ns/cargo#CodeListElement"</v>
      </c>
      <c r="AX2379" t="str">
        <f t="shared" si="1176"/>
        <v/>
      </c>
      <c r="AY2379" t="str">
        <f t="shared" si="1177"/>
        <v/>
      </c>
    </row>
    <row r="2380" spans="1:51" x14ac:dyDescent="0.2">
      <c r="A2380" t="s">
        <v>1255</v>
      </c>
      <c r="B2380" t="s">
        <v>49</v>
      </c>
      <c r="C2380" t="s">
        <v>602</v>
      </c>
      <c r="D2380" t="s">
        <v>1058</v>
      </c>
      <c r="E2380" t="s">
        <v>49</v>
      </c>
      <c r="F2380" t="s">
        <v>86</v>
      </c>
      <c r="G2380">
        <v>1</v>
      </c>
      <c r="I2380" t="s">
        <v>2259</v>
      </c>
      <c r="L2380" t="str">
        <f t="shared" si="1147"/>
        <v>WaybillLineItem</v>
      </c>
      <c r="M2380" t="str">
        <f t="shared" si="1148"/>
        <v>chargeableWeight</v>
      </c>
      <c r="N2380" t="str">
        <f t="shared" si="1149"/>
        <v>Value</v>
      </c>
      <c r="O2380" t="str">
        <f t="shared" si="1150"/>
        <v/>
      </c>
      <c r="P2380" t="str">
        <f t="shared" si="1151"/>
        <v/>
      </c>
      <c r="Q2380" t="str">
        <f t="shared" si="1152"/>
        <v>Object</v>
      </c>
      <c r="R2380" t="str">
        <f t="shared" si="1153"/>
        <v/>
      </c>
      <c r="S2380" t="str">
        <f t="shared" si="1154"/>
        <v/>
      </c>
      <c r="T2380" t="str">
        <f t="shared" si="1155"/>
        <v/>
      </c>
      <c r="U2380" t="str">
        <f t="shared" si="1156"/>
        <v/>
      </c>
      <c r="V2380" t="str">
        <f t="shared" si="1157"/>
        <v/>
      </c>
      <c r="W2380" t="str">
        <f>IF($A2380="Implicit","",COUNTIFS($C$8:C2380,C2380,$A$8:A2380,"Explicit"))</f>
        <v/>
      </c>
      <c r="X2380" t="str">
        <f t="shared" si="1158"/>
        <v/>
      </c>
      <c r="Y2380" t="str">
        <f t="shared" si="1159"/>
        <v/>
      </c>
      <c r="Z2380" t="str">
        <f t="shared" si="1160"/>
        <v/>
      </c>
      <c r="AA2380" t="str">
        <f t="shared" si="1161"/>
        <v/>
      </c>
      <c r="AB2380" t="str">
        <f t="shared" si="1162"/>
        <v/>
      </c>
      <c r="AC2380" t="str">
        <f t="shared" si="1163"/>
        <v/>
      </c>
      <c r="AD2380" t="str">
        <f t="shared" si="1164"/>
        <v/>
      </c>
      <c r="AE2380" t="str">
        <f t="shared" si="1165"/>
        <v/>
      </c>
      <c r="AF2380" t="str">
        <f t="shared" si="1166"/>
        <v/>
      </c>
      <c r="AG2380" t="str">
        <f t="shared" si="1167"/>
        <v>"Embedded.WaybillLineItem"</v>
      </c>
      <c r="AH2380" t="str">
        <f t="shared" si="1168"/>
        <v>"chargeableWeight"</v>
      </c>
      <c r="AI2380" t="str">
        <f t="shared" si="1169"/>
        <v>"Embedded.Value"</v>
      </c>
      <c r="AJ2380" t="str">
        <f t="shared" si="1170"/>
        <v>""</v>
      </c>
      <c r="AK2380" t="str">
        <f t="shared" si="1171"/>
        <v>"hasOne"</v>
      </c>
      <c r="AL2380" t="str">
        <f t="shared" si="1172"/>
        <v>"Embedded.WaybillLineItem","chargeableWeight","Embedded.Value","","hasOne"</v>
      </c>
      <c r="AN2380">
        <f>COUNTIF(View_conceptual!G:G,L2380)</f>
        <v>1</v>
      </c>
      <c r="AO2380">
        <f>COUNTIF(View_conceptual!H:H,L2380)+COUNTIF(View_conceptual!I:I,N2380)</f>
        <v>1</v>
      </c>
      <c r="AQ2380" t="str">
        <f t="shared" si="1173"/>
        <v/>
      </c>
      <c r="AR2380" t="str">
        <f t="shared" si="1174"/>
        <v/>
      </c>
      <c r="AT2380">
        <f>COUNTIF(View_full!G:G,L2380)</f>
        <v>1</v>
      </c>
      <c r="AU2380">
        <f>COUNTIF(View_full!H:H,L2380)+COUNTIF(View_full!I:I,N2380)</f>
        <v>1</v>
      </c>
      <c r="AV2380">
        <f>COUNTIFS(Property_Manual!$A$2:$A$1206,Raw!L2380,Property_Manual!$B$2:$B$1206,Raw!M2380,Property_Manual!$C$2:$C$1206,Raw!N2380,Property_Manual!$D$2:$D$1206,Raw!O2380,Property_Manual!$F$2:$F$1206,"x")</f>
        <v>0</v>
      </c>
      <c r="AW2380" t="str">
        <f t="shared" si="1175"/>
        <v/>
      </c>
      <c r="AX2380" t="str">
        <f t="shared" si="1176"/>
        <v/>
      </c>
      <c r="AY2380" t="str">
        <f t="shared" si="1177"/>
        <v/>
      </c>
    </row>
    <row r="2381" spans="1:51" x14ac:dyDescent="0.2">
      <c r="A2381" t="s">
        <v>1255</v>
      </c>
      <c r="B2381" t="s">
        <v>49</v>
      </c>
      <c r="C2381" t="s">
        <v>602</v>
      </c>
      <c r="D2381" t="s">
        <v>1084</v>
      </c>
      <c r="E2381" t="s">
        <v>49</v>
      </c>
      <c r="F2381" t="s">
        <v>248</v>
      </c>
      <c r="G2381">
        <v>1</v>
      </c>
      <c r="I2381" t="s">
        <v>2259</v>
      </c>
      <c r="L2381" t="str">
        <f t="shared" si="1147"/>
        <v>WaybillLineItem</v>
      </c>
      <c r="M2381" t="str">
        <f t="shared" si="1148"/>
        <v>rateCharge</v>
      </c>
      <c r="N2381" t="str">
        <f t="shared" si="1149"/>
        <v>CurrencyValue</v>
      </c>
      <c r="O2381" t="str">
        <f t="shared" si="1150"/>
        <v/>
      </c>
      <c r="P2381" t="str">
        <f t="shared" si="1151"/>
        <v/>
      </c>
      <c r="Q2381" t="str">
        <f t="shared" si="1152"/>
        <v>Object</v>
      </c>
      <c r="R2381" t="str">
        <f t="shared" si="1153"/>
        <v/>
      </c>
      <c r="S2381" t="str">
        <f t="shared" si="1154"/>
        <v/>
      </c>
      <c r="T2381" t="str">
        <f t="shared" si="1155"/>
        <v/>
      </c>
      <c r="U2381" t="str">
        <f t="shared" si="1156"/>
        <v/>
      </c>
      <c r="V2381" t="str">
        <f t="shared" si="1157"/>
        <v/>
      </c>
      <c r="W2381" t="str">
        <f>IF($A2381="Implicit","",COUNTIFS($C$8:C2381,C2381,$A$8:A2381,"Explicit"))</f>
        <v/>
      </c>
      <c r="X2381" t="str">
        <f t="shared" si="1158"/>
        <v/>
      </c>
      <c r="Y2381" t="str">
        <f t="shared" si="1159"/>
        <v/>
      </c>
      <c r="Z2381" t="str">
        <f t="shared" si="1160"/>
        <v/>
      </c>
      <c r="AA2381" t="str">
        <f t="shared" si="1161"/>
        <v/>
      </c>
      <c r="AB2381" t="str">
        <f t="shared" si="1162"/>
        <v/>
      </c>
      <c r="AC2381" t="str">
        <f t="shared" si="1163"/>
        <v/>
      </c>
      <c r="AD2381" t="str">
        <f t="shared" si="1164"/>
        <v/>
      </c>
      <c r="AE2381" t="str">
        <f t="shared" si="1165"/>
        <v/>
      </c>
      <c r="AF2381" t="str">
        <f t="shared" si="1166"/>
        <v/>
      </c>
      <c r="AG2381" t="str">
        <f t="shared" si="1167"/>
        <v>"Embedded.WaybillLineItem"</v>
      </c>
      <c r="AH2381" t="str">
        <f t="shared" si="1168"/>
        <v>"rateCharge"</v>
      </c>
      <c r="AI2381" t="str">
        <f t="shared" si="1169"/>
        <v>"Embedded.CurrencyValue"</v>
      </c>
      <c r="AJ2381" t="str">
        <f t="shared" si="1170"/>
        <v>""</v>
      </c>
      <c r="AK2381" t="str">
        <f t="shared" si="1171"/>
        <v>"hasOne"</v>
      </c>
      <c r="AL2381" t="str">
        <f t="shared" si="1172"/>
        <v>"Embedded.WaybillLineItem","rateCharge","Embedded.CurrencyValue","","hasOne"</v>
      </c>
      <c r="AN2381">
        <f>COUNTIF(View_conceptual!G:G,L2381)</f>
        <v>1</v>
      </c>
      <c r="AO2381">
        <f>COUNTIF(View_conceptual!H:H,L2381)+COUNTIF(View_conceptual!I:I,N2381)</f>
        <v>1</v>
      </c>
      <c r="AQ2381" t="str">
        <f t="shared" si="1173"/>
        <v/>
      </c>
      <c r="AR2381" t="str">
        <f t="shared" si="1174"/>
        <v/>
      </c>
      <c r="AT2381">
        <f>COUNTIF(View_full!G:G,L2381)</f>
        <v>1</v>
      </c>
      <c r="AU2381">
        <f>COUNTIF(View_full!H:H,L2381)+COUNTIF(View_full!I:I,N2381)</f>
        <v>1</v>
      </c>
      <c r="AV2381">
        <f>COUNTIFS(Property_Manual!$A$2:$A$1206,Raw!L2381,Property_Manual!$B$2:$B$1206,Raw!M2381,Property_Manual!$C$2:$C$1206,Raw!N2381,Property_Manual!$D$2:$D$1206,Raw!O2381,Property_Manual!$F$2:$F$1206,"x")</f>
        <v>0</v>
      </c>
      <c r="AW2381" t="str">
        <f t="shared" si="1175"/>
        <v/>
      </c>
      <c r="AX2381" t="str">
        <f t="shared" si="1176"/>
        <v/>
      </c>
      <c r="AY2381" t="str">
        <f t="shared" si="1177"/>
        <v/>
      </c>
    </row>
    <row r="2382" spans="1:51" x14ac:dyDescent="0.2">
      <c r="A2382" t="s">
        <v>1255</v>
      </c>
      <c r="B2382" t="s">
        <v>49</v>
      </c>
      <c r="C2382" t="s">
        <v>602</v>
      </c>
      <c r="D2382" t="s">
        <v>967</v>
      </c>
      <c r="E2382" t="s">
        <v>1197</v>
      </c>
      <c r="F2382" t="s">
        <v>2232</v>
      </c>
      <c r="G2382">
        <v>1</v>
      </c>
      <c r="I2382" t="s">
        <v>2259</v>
      </c>
      <c r="L2382" t="str">
        <f t="shared" si="1147"/>
        <v>WaybillLineItem</v>
      </c>
      <c r="M2382" t="str">
        <f t="shared" si="1148"/>
        <v>rateClassCode</v>
      </c>
      <c r="N2382" t="str">
        <f t="shared" si="1149"/>
        <v>RateClassCode</v>
      </c>
      <c r="O2382" t="str">
        <f t="shared" si="1150"/>
        <v/>
      </c>
      <c r="P2382" t="str">
        <f t="shared" si="1151"/>
        <v/>
      </c>
      <c r="Q2382" t="str">
        <f t="shared" si="1152"/>
        <v>Object</v>
      </c>
      <c r="R2382" t="str">
        <f t="shared" si="1153"/>
        <v/>
      </c>
      <c r="S2382" t="str">
        <f t="shared" si="1154"/>
        <v/>
      </c>
      <c r="T2382" t="str">
        <f t="shared" si="1155"/>
        <v/>
      </c>
      <c r="U2382" t="str">
        <f t="shared" si="1156"/>
        <v/>
      </c>
      <c r="V2382" t="str">
        <f t="shared" si="1157"/>
        <v/>
      </c>
      <c r="W2382" t="str">
        <f>IF($A2382="Implicit","",COUNTIFS($C$8:C2382,C2382,$A$8:A2382,"Explicit"))</f>
        <v/>
      </c>
      <c r="X2382" t="str">
        <f t="shared" si="1158"/>
        <v/>
      </c>
      <c r="Y2382" t="str">
        <f t="shared" si="1159"/>
        <v/>
      </c>
      <c r="Z2382" t="str">
        <f t="shared" si="1160"/>
        <v/>
      </c>
      <c r="AA2382" t="str">
        <f t="shared" si="1161"/>
        <v/>
      </c>
      <c r="AB2382" t="str">
        <f t="shared" si="1162"/>
        <v/>
      </c>
      <c r="AC2382" t="str">
        <f t="shared" si="1163"/>
        <v/>
      </c>
      <c r="AD2382" t="str">
        <f t="shared" si="1164"/>
        <v/>
      </c>
      <c r="AE2382" t="str">
        <f t="shared" si="1165"/>
        <v/>
      </c>
      <c r="AF2382" t="str">
        <f t="shared" si="1166"/>
        <v/>
      </c>
      <c r="AG2382" t="str">
        <f t="shared" si="1167"/>
        <v>"Embedded.WaybillLineItem"</v>
      </c>
      <c r="AH2382" t="str">
        <f t="shared" si="1168"/>
        <v>"rateClassCode"</v>
      </c>
      <c r="AI2382" t="str">
        <f t="shared" si="1169"/>
        <v>"CodeList.RateClassCode"</v>
      </c>
      <c r="AJ2382" t="str">
        <f t="shared" si="1170"/>
        <v>""</v>
      </c>
      <c r="AK2382" t="str">
        <f t="shared" si="1171"/>
        <v>"hasOne"</v>
      </c>
      <c r="AL2382" t="str">
        <f t="shared" si="1172"/>
        <v>"Embedded.WaybillLineItem","rateClassCode","CodeList.RateClassCode","","hasOne"</v>
      </c>
      <c r="AN2382">
        <f>COUNTIF(View_conceptual!G:G,L2382)</f>
        <v>1</v>
      </c>
      <c r="AO2382">
        <f>COUNTIF(View_conceptual!H:H,L2382)+COUNTIF(View_conceptual!I:I,N2382)</f>
        <v>1</v>
      </c>
      <c r="AQ2382" t="str">
        <f t="shared" si="1173"/>
        <v/>
      </c>
      <c r="AR2382" t="str">
        <f t="shared" si="1174"/>
        <v/>
      </c>
      <c r="AT2382">
        <f>COUNTIF(View_full!G:G,L2382)</f>
        <v>1</v>
      </c>
      <c r="AU2382">
        <f>COUNTIF(View_full!H:H,L2382)+COUNTIF(View_full!I:I,N2382)</f>
        <v>1</v>
      </c>
      <c r="AV2382">
        <f>COUNTIFS(Property_Manual!$A$2:$A$1206,Raw!L2382,Property_Manual!$B$2:$B$1206,Raw!M2382,Property_Manual!$C$2:$C$1206,Raw!N2382,Property_Manual!$D$2:$D$1206,Raw!O2382,Property_Manual!$F$2:$F$1206,"x")</f>
        <v>0</v>
      </c>
      <c r="AW2382" t="str">
        <f t="shared" si="1175"/>
        <v/>
      </c>
      <c r="AX2382" t="str">
        <f t="shared" si="1176"/>
        <v/>
      </c>
      <c r="AY2382" t="str">
        <f t="shared" si="1177"/>
        <v/>
      </c>
    </row>
    <row r="2383" spans="1:51" x14ac:dyDescent="0.2">
      <c r="A2383" t="s">
        <v>1255</v>
      </c>
      <c r="B2383" t="s">
        <v>49</v>
      </c>
      <c r="C2383" t="s">
        <v>602</v>
      </c>
      <c r="D2383" t="s">
        <v>1085</v>
      </c>
      <c r="E2383" t="s">
        <v>1197</v>
      </c>
      <c r="F2383" t="s">
        <v>2260</v>
      </c>
      <c r="G2383">
        <v>1</v>
      </c>
      <c r="I2383" t="s">
        <v>2259</v>
      </c>
      <c r="L2383" t="str">
        <f t="shared" si="1147"/>
        <v>WaybillLineItem</v>
      </c>
      <c r="M2383" t="str">
        <f t="shared" si="1148"/>
        <v>rateClassCodeBasic</v>
      </c>
      <c r="N2383" t="str">
        <f t="shared" si="1149"/>
        <v>BasicRateClassCode</v>
      </c>
      <c r="O2383" t="str">
        <f t="shared" si="1150"/>
        <v/>
      </c>
      <c r="P2383" t="str">
        <f t="shared" si="1151"/>
        <v/>
      </c>
      <c r="Q2383" t="str">
        <f t="shared" si="1152"/>
        <v>Object</v>
      </c>
      <c r="R2383" t="str">
        <f t="shared" si="1153"/>
        <v/>
      </c>
      <c r="S2383" t="str">
        <f t="shared" si="1154"/>
        <v/>
      </c>
      <c r="T2383" t="str">
        <f t="shared" si="1155"/>
        <v/>
      </c>
      <c r="U2383" t="str">
        <f t="shared" si="1156"/>
        <v/>
      </c>
      <c r="V2383" t="str">
        <f t="shared" si="1157"/>
        <v/>
      </c>
      <c r="W2383" t="str">
        <f>IF($A2383="Implicit","",COUNTIFS($C$8:C2383,C2383,$A$8:A2383,"Explicit"))</f>
        <v/>
      </c>
      <c r="X2383" t="str">
        <f t="shared" si="1158"/>
        <v/>
      </c>
      <c r="Y2383" t="str">
        <f t="shared" si="1159"/>
        <v/>
      </c>
      <c r="Z2383" t="str">
        <f t="shared" si="1160"/>
        <v/>
      </c>
      <c r="AA2383" t="str">
        <f t="shared" si="1161"/>
        <v/>
      </c>
      <c r="AB2383" t="str">
        <f t="shared" si="1162"/>
        <v/>
      </c>
      <c r="AC2383" t="str">
        <f t="shared" si="1163"/>
        <v/>
      </c>
      <c r="AD2383" t="str">
        <f t="shared" si="1164"/>
        <v/>
      </c>
      <c r="AE2383" t="str">
        <f t="shared" si="1165"/>
        <v/>
      </c>
      <c r="AF2383" t="str">
        <f t="shared" si="1166"/>
        <v/>
      </c>
      <c r="AG2383" t="str">
        <f t="shared" si="1167"/>
        <v>"Embedded.WaybillLineItem"</v>
      </c>
      <c r="AH2383" t="str">
        <f t="shared" si="1168"/>
        <v>"rateClassCodeBasic"</v>
      </c>
      <c r="AI2383" t="str">
        <f t="shared" si="1169"/>
        <v>"CodeList.BasicRateClassCode"</v>
      </c>
      <c r="AJ2383" t="str">
        <f t="shared" si="1170"/>
        <v>""</v>
      </c>
      <c r="AK2383" t="str">
        <f t="shared" si="1171"/>
        <v>"hasOne"</v>
      </c>
      <c r="AL2383" t="str">
        <f t="shared" si="1172"/>
        <v>"Embedded.WaybillLineItem","rateClassCodeBasic","CodeList.BasicRateClassCode","","hasOne"</v>
      </c>
      <c r="AN2383">
        <f>COUNTIF(View_conceptual!G:G,L2383)</f>
        <v>1</v>
      </c>
      <c r="AO2383">
        <f>COUNTIF(View_conceptual!H:H,L2383)+COUNTIF(View_conceptual!I:I,N2383)</f>
        <v>1</v>
      </c>
      <c r="AQ2383" t="str">
        <f t="shared" si="1173"/>
        <v/>
      </c>
      <c r="AR2383" t="str">
        <f t="shared" si="1174"/>
        <v/>
      </c>
      <c r="AT2383">
        <f>COUNTIF(View_full!G:G,L2383)</f>
        <v>1</v>
      </c>
      <c r="AU2383">
        <f>COUNTIF(View_full!H:H,L2383)+COUNTIF(View_full!I:I,N2383)</f>
        <v>1</v>
      </c>
      <c r="AV2383">
        <f>COUNTIFS(Property_Manual!$A$2:$A$1206,Raw!L2383,Property_Manual!$B$2:$B$1206,Raw!M2383,Property_Manual!$C$2:$C$1206,Raw!N2383,Property_Manual!$D$2:$D$1206,Raw!O2383,Property_Manual!$F$2:$F$1206,"x")</f>
        <v>0</v>
      </c>
      <c r="AW2383" t="str">
        <f t="shared" si="1175"/>
        <v/>
      </c>
      <c r="AX2383" t="str">
        <f t="shared" si="1176"/>
        <v/>
      </c>
      <c r="AY2383" t="str">
        <f t="shared" si="1177"/>
        <v/>
      </c>
    </row>
    <row r="2384" spans="1:51" x14ac:dyDescent="0.2">
      <c r="A2384" t="s">
        <v>1255</v>
      </c>
      <c r="B2384" t="s">
        <v>49</v>
      </c>
      <c r="C2384" t="s">
        <v>602</v>
      </c>
      <c r="D2384" t="s">
        <v>3180</v>
      </c>
      <c r="E2384" t="s">
        <v>49</v>
      </c>
      <c r="F2384" t="s">
        <v>86</v>
      </c>
      <c r="G2384">
        <v>1</v>
      </c>
      <c r="I2384" t="s">
        <v>2259</v>
      </c>
      <c r="L2384" t="str">
        <f t="shared" si="1147"/>
        <v>WaybillLineItem</v>
      </c>
      <c r="M2384" t="str">
        <f t="shared" si="1148"/>
        <v>rateGrossWeight</v>
      </c>
      <c r="N2384" t="str">
        <f t="shared" si="1149"/>
        <v>Value</v>
      </c>
      <c r="O2384" t="str">
        <f t="shared" si="1150"/>
        <v/>
      </c>
      <c r="P2384" t="str">
        <f t="shared" si="1151"/>
        <v/>
      </c>
      <c r="Q2384" t="str">
        <f t="shared" si="1152"/>
        <v>Object</v>
      </c>
      <c r="R2384" t="str">
        <f t="shared" si="1153"/>
        <v/>
      </c>
      <c r="S2384" t="str">
        <f t="shared" si="1154"/>
        <v/>
      </c>
      <c r="T2384" t="str">
        <f t="shared" si="1155"/>
        <v/>
      </c>
      <c r="U2384" t="str">
        <f t="shared" si="1156"/>
        <v/>
      </c>
      <c r="V2384" t="str">
        <f t="shared" si="1157"/>
        <v/>
      </c>
      <c r="W2384" t="str">
        <f>IF($A2384="Implicit","",COUNTIFS($C$8:C2384,C2384,$A$8:A2384,"Explicit"))</f>
        <v/>
      </c>
      <c r="X2384" t="str">
        <f t="shared" si="1158"/>
        <v/>
      </c>
      <c r="Y2384" t="str">
        <f t="shared" si="1159"/>
        <v/>
      </c>
      <c r="Z2384" t="str">
        <f t="shared" si="1160"/>
        <v/>
      </c>
      <c r="AA2384" t="str">
        <f t="shared" si="1161"/>
        <v/>
      </c>
      <c r="AB2384" t="str">
        <f t="shared" si="1162"/>
        <v/>
      </c>
      <c r="AC2384" t="str">
        <f t="shared" si="1163"/>
        <v/>
      </c>
      <c r="AD2384" t="str">
        <f t="shared" si="1164"/>
        <v/>
      </c>
      <c r="AE2384" t="str">
        <f t="shared" si="1165"/>
        <v/>
      </c>
      <c r="AF2384" t="str">
        <f t="shared" si="1166"/>
        <v/>
      </c>
      <c r="AG2384" t="str">
        <f t="shared" si="1167"/>
        <v>"Embedded.WaybillLineItem"</v>
      </c>
      <c r="AH2384" t="str">
        <f t="shared" si="1168"/>
        <v>"rateGrossWeight"</v>
      </c>
      <c r="AI2384" t="str">
        <f t="shared" si="1169"/>
        <v>"Embedded.Value"</v>
      </c>
      <c r="AJ2384" t="str">
        <f t="shared" si="1170"/>
        <v>""</v>
      </c>
      <c r="AK2384" t="str">
        <f t="shared" si="1171"/>
        <v>"hasOne"</v>
      </c>
      <c r="AL2384" t="str">
        <f t="shared" si="1172"/>
        <v>"Embedded.WaybillLineItem","rateGrossWeight","Embedded.Value","","hasOne"</v>
      </c>
      <c r="AN2384">
        <f>COUNTIF(View_conceptual!G:G,L2384)</f>
        <v>1</v>
      </c>
      <c r="AO2384">
        <f>COUNTIF(View_conceptual!H:H,L2384)+COUNTIF(View_conceptual!I:I,N2384)</f>
        <v>1</v>
      </c>
      <c r="AQ2384" t="str">
        <f t="shared" si="1173"/>
        <v/>
      </c>
      <c r="AR2384" t="str">
        <f t="shared" si="1174"/>
        <v/>
      </c>
      <c r="AT2384">
        <f>COUNTIF(View_full!G:G,L2384)</f>
        <v>1</v>
      </c>
      <c r="AU2384">
        <f>COUNTIF(View_full!H:H,L2384)+COUNTIF(View_full!I:I,N2384)</f>
        <v>1</v>
      </c>
      <c r="AV2384">
        <f>COUNTIFS(Property_Manual!$A$2:$A$1206,Raw!L2384,Property_Manual!$B$2:$B$1206,Raw!M2384,Property_Manual!$C$2:$C$1206,Raw!N2384,Property_Manual!$D$2:$D$1206,Raw!O2384,Property_Manual!$F$2:$F$1206,"x")</f>
        <v>0</v>
      </c>
      <c r="AW2384" t="str">
        <f t="shared" si="1175"/>
        <v/>
      </c>
      <c r="AX2384" t="str">
        <f t="shared" si="1176"/>
        <v/>
      </c>
      <c r="AY2384" t="str">
        <f t="shared" si="1177"/>
        <v/>
      </c>
    </row>
    <row r="2385" spans="1:51" x14ac:dyDescent="0.2">
      <c r="A2385" t="s">
        <v>1255</v>
      </c>
      <c r="B2385" t="s">
        <v>49</v>
      </c>
      <c r="C2385" t="s">
        <v>602</v>
      </c>
      <c r="D2385" t="s">
        <v>1086</v>
      </c>
      <c r="E2385" t="s">
        <v>49</v>
      </c>
      <c r="F2385" t="s">
        <v>86</v>
      </c>
      <c r="G2385">
        <v>1</v>
      </c>
      <c r="I2385" t="s">
        <v>2259</v>
      </c>
      <c r="L2385" t="str">
        <f t="shared" si="1147"/>
        <v>WaybillLineItem</v>
      </c>
      <c r="M2385" t="str">
        <f t="shared" si="1148"/>
        <v>ratePercentage</v>
      </c>
      <c r="N2385" t="str">
        <f t="shared" si="1149"/>
        <v>Value</v>
      </c>
      <c r="O2385" t="str">
        <f t="shared" si="1150"/>
        <v/>
      </c>
      <c r="P2385" t="str">
        <f t="shared" si="1151"/>
        <v/>
      </c>
      <c r="Q2385" t="str">
        <f t="shared" si="1152"/>
        <v>Object</v>
      </c>
      <c r="R2385" t="str">
        <f t="shared" si="1153"/>
        <v/>
      </c>
      <c r="S2385" t="str">
        <f t="shared" si="1154"/>
        <v/>
      </c>
      <c r="T2385" t="str">
        <f t="shared" si="1155"/>
        <v/>
      </c>
      <c r="U2385" t="str">
        <f t="shared" si="1156"/>
        <v/>
      </c>
      <c r="V2385" t="str">
        <f t="shared" si="1157"/>
        <v/>
      </c>
      <c r="W2385" t="str">
        <f>IF($A2385="Implicit","",COUNTIFS($C$8:C2385,C2385,$A$8:A2385,"Explicit"))</f>
        <v/>
      </c>
      <c r="X2385" t="str">
        <f t="shared" si="1158"/>
        <v/>
      </c>
      <c r="Y2385" t="str">
        <f t="shared" si="1159"/>
        <v/>
      </c>
      <c r="Z2385" t="str">
        <f t="shared" si="1160"/>
        <v/>
      </c>
      <c r="AA2385" t="str">
        <f t="shared" si="1161"/>
        <v/>
      </c>
      <c r="AB2385" t="str">
        <f t="shared" si="1162"/>
        <v/>
      </c>
      <c r="AC2385" t="str">
        <f t="shared" si="1163"/>
        <v/>
      </c>
      <c r="AD2385" t="str">
        <f t="shared" si="1164"/>
        <v/>
      </c>
      <c r="AE2385" t="str">
        <f t="shared" si="1165"/>
        <v/>
      </c>
      <c r="AF2385" t="str">
        <f t="shared" si="1166"/>
        <v/>
      </c>
      <c r="AG2385" t="str">
        <f t="shared" si="1167"/>
        <v>"Embedded.WaybillLineItem"</v>
      </c>
      <c r="AH2385" t="str">
        <f t="shared" si="1168"/>
        <v>"ratePercentage"</v>
      </c>
      <c r="AI2385" t="str">
        <f t="shared" si="1169"/>
        <v>"Embedded.Value"</v>
      </c>
      <c r="AJ2385" t="str">
        <f t="shared" si="1170"/>
        <v>""</v>
      </c>
      <c r="AK2385" t="str">
        <f t="shared" si="1171"/>
        <v>"hasOne"</v>
      </c>
      <c r="AL2385" t="str">
        <f t="shared" si="1172"/>
        <v>"Embedded.WaybillLineItem","ratePercentage","Embedded.Value","","hasOne"</v>
      </c>
      <c r="AN2385">
        <f>COUNTIF(View_conceptual!G:G,L2385)</f>
        <v>1</v>
      </c>
      <c r="AO2385">
        <f>COUNTIF(View_conceptual!H:H,L2385)+COUNTIF(View_conceptual!I:I,N2385)</f>
        <v>1</v>
      </c>
      <c r="AQ2385" t="str">
        <f t="shared" si="1173"/>
        <v/>
      </c>
      <c r="AR2385" t="str">
        <f t="shared" si="1174"/>
        <v/>
      </c>
      <c r="AT2385">
        <f>COUNTIF(View_full!G:G,L2385)</f>
        <v>1</v>
      </c>
      <c r="AU2385">
        <f>COUNTIF(View_full!H:H,L2385)+COUNTIF(View_full!I:I,N2385)</f>
        <v>1</v>
      </c>
      <c r="AV2385">
        <f>COUNTIFS(Property_Manual!$A$2:$A$1206,Raw!L2385,Property_Manual!$B$2:$B$1206,Raw!M2385,Property_Manual!$C$2:$C$1206,Raw!N2385,Property_Manual!$D$2:$D$1206,Raw!O2385,Property_Manual!$F$2:$F$1206,"x")</f>
        <v>0</v>
      </c>
      <c r="AW2385" t="str">
        <f t="shared" si="1175"/>
        <v/>
      </c>
      <c r="AX2385" t="str">
        <f t="shared" si="1176"/>
        <v/>
      </c>
      <c r="AY2385" t="str">
        <f t="shared" si="1177"/>
        <v/>
      </c>
    </row>
    <row r="2386" spans="1:51" x14ac:dyDescent="0.2">
      <c r="A2386" t="s">
        <v>1255</v>
      </c>
      <c r="B2386" t="s">
        <v>49</v>
      </c>
      <c r="C2386" t="s">
        <v>602</v>
      </c>
      <c r="D2386" t="s">
        <v>3181</v>
      </c>
      <c r="E2386" t="s">
        <v>49</v>
      </c>
      <c r="F2386" t="s">
        <v>86</v>
      </c>
      <c r="G2386">
        <v>1</v>
      </c>
      <c r="I2386" t="s">
        <v>2259</v>
      </c>
      <c r="L2386" t="str">
        <f t="shared" si="1147"/>
        <v>WaybillLineItem</v>
      </c>
      <c r="M2386" t="str">
        <f t="shared" si="1148"/>
        <v>rateVolume</v>
      </c>
      <c r="N2386" t="str">
        <f t="shared" si="1149"/>
        <v>Value</v>
      </c>
      <c r="O2386" t="str">
        <f t="shared" si="1150"/>
        <v/>
      </c>
      <c r="P2386" t="str">
        <f t="shared" si="1151"/>
        <v/>
      </c>
      <c r="Q2386" t="str">
        <f t="shared" si="1152"/>
        <v>Object</v>
      </c>
      <c r="R2386" t="str">
        <f t="shared" si="1153"/>
        <v/>
      </c>
      <c r="S2386" t="str">
        <f t="shared" si="1154"/>
        <v/>
      </c>
      <c r="T2386" t="str">
        <f t="shared" si="1155"/>
        <v/>
      </c>
      <c r="U2386" t="str">
        <f t="shared" si="1156"/>
        <v/>
      </c>
      <c r="V2386" t="str">
        <f t="shared" si="1157"/>
        <v/>
      </c>
      <c r="W2386" t="str">
        <f>IF($A2386="Implicit","",COUNTIFS($C$8:C2386,C2386,$A$8:A2386,"Explicit"))</f>
        <v/>
      </c>
      <c r="X2386" t="str">
        <f t="shared" si="1158"/>
        <v/>
      </c>
      <c r="Y2386" t="str">
        <f t="shared" si="1159"/>
        <v/>
      </c>
      <c r="Z2386" t="str">
        <f t="shared" si="1160"/>
        <v/>
      </c>
      <c r="AA2386" t="str">
        <f t="shared" si="1161"/>
        <v/>
      </c>
      <c r="AB2386" t="str">
        <f t="shared" si="1162"/>
        <v/>
      </c>
      <c r="AC2386" t="str">
        <f t="shared" si="1163"/>
        <v/>
      </c>
      <c r="AD2386" t="str">
        <f t="shared" si="1164"/>
        <v/>
      </c>
      <c r="AE2386" t="str">
        <f t="shared" si="1165"/>
        <v/>
      </c>
      <c r="AF2386" t="str">
        <f t="shared" si="1166"/>
        <v/>
      </c>
      <c r="AG2386" t="str">
        <f t="shared" si="1167"/>
        <v>"Embedded.WaybillLineItem"</v>
      </c>
      <c r="AH2386" t="str">
        <f t="shared" si="1168"/>
        <v>"rateVolume"</v>
      </c>
      <c r="AI2386" t="str">
        <f t="shared" si="1169"/>
        <v>"Embedded.Value"</v>
      </c>
      <c r="AJ2386" t="str">
        <f t="shared" si="1170"/>
        <v>""</v>
      </c>
      <c r="AK2386" t="str">
        <f t="shared" si="1171"/>
        <v>"hasOne"</v>
      </c>
      <c r="AL2386" t="str">
        <f t="shared" si="1172"/>
        <v>"Embedded.WaybillLineItem","rateVolume","Embedded.Value","","hasOne"</v>
      </c>
      <c r="AN2386">
        <f>COUNTIF(View_conceptual!G:G,L2386)</f>
        <v>1</v>
      </c>
      <c r="AO2386">
        <f>COUNTIF(View_conceptual!H:H,L2386)+COUNTIF(View_conceptual!I:I,N2386)</f>
        <v>1</v>
      </c>
      <c r="AQ2386" t="str">
        <f t="shared" si="1173"/>
        <v/>
      </c>
      <c r="AR2386" t="str">
        <f t="shared" si="1174"/>
        <v/>
      </c>
      <c r="AT2386">
        <f>COUNTIF(View_full!G:G,L2386)</f>
        <v>1</v>
      </c>
      <c r="AU2386">
        <f>COUNTIF(View_full!H:H,L2386)+COUNTIF(View_full!I:I,N2386)</f>
        <v>1</v>
      </c>
      <c r="AV2386">
        <f>COUNTIFS(Property_Manual!$A$2:$A$1206,Raw!L2386,Property_Manual!$B$2:$B$1206,Raw!M2386,Property_Manual!$C$2:$C$1206,Raw!N2386,Property_Manual!$D$2:$D$1206,Raw!O2386,Property_Manual!$F$2:$F$1206,"x")</f>
        <v>0</v>
      </c>
      <c r="AW2386" t="str">
        <f t="shared" si="1175"/>
        <v/>
      </c>
      <c r="AX2386" t="str">
        <f t="shared" si="1176"/>
        <v/>
      </c>
      <c r="AY2386" t="str">
        <f t="shared" si="1177"/>
        <v/>
      </c>
    </row>
    <row r="2387" spans="1:51" x14ac:dyDescent="0.2">
      <c r="A2387" t="s">
        <v>1254</v>
      </c>
      <c r="B2387" t="s">
        <v>49</v>
      </c>
      <c r="C2387" t="s">
        <v>602</v>
      </c>
      <c r="D2387" t="s">
        <v>2262</v>
      </c>
      <c r="E2387" t="s">
        <v>20</v>
      </c>
      <c r="F2387" t="s">
        <v>1139</v>
      </c>
      <c r="I2387" t="s">
        <v>2259</v>
      </c>
      <c r="L2387" t="str">
        <f t="shared" si="1147"/>
        <v>WaybillLineItem</v>
      </c>
      <c r="M2387" t="str">
        <f t="shared" si="1148"/>
        <v>uldReferences</v>
      </c>
      <c r="N2387" t="str">
        <f t="shared" si="1149"/>
        <v>ULD</v>
      </c>
      <c r="O2387" t="str">
        <f t="shared" si="1150"/>
        <v/>
      </c>
      <c r="P2387" t="str">
        <f t="shared" si="1151"/>
        <v/>
      </c>
      <c r="Q2387" t="str">
        <f t="shared" si="1152"/>
        <v>Object</v>
      </c>
      <c r="R2387" t="str">
        <f t="shared" si="1153"/>
        <v>"Embedded"</v>
      </c>
      <c r="S2387" t="str">
        <f t="shared" si="1154"/>
        <v>"WaybillLineItem"</v>
      </c>
      <c r="T2387" t="str">
        <f t="shared" si="1155"/>
        <v>"uldReferences"</v>
      </c>
      <c r="U2387" t="str">
        <f t="shared" si="1156"/>
        <v>"Core"</v>
      </c>
      <c r="V2387" t="str">
        <f t="shared" si="1157"/>
        <v>"ULD"</v>
      </c>
      <c r="W2387">
        <f>IF($A2387="Implicit","",COUNTIFS($C$8:C2387,C2387,$A$8:A2387,"Explicit"))</f>
        <v>10</v>
      </c>
      <c r="X2387" t="str">
        <f t="shared" si="1158"/>
        <v>"Information from AWB Rate Description section as per bullet point 18 - data elements 22A - 22Z from AWB. Data describing Piece and Package parameters to be transmitted per Piece object using pieceReferences"</v>
      </c>
      <c r="Y2387" t="str">
        <f t="shared" si="1159"/>
        <v>""</v>
      </c>
      <c r="Z2387" t="str">
        <f t="shared" si="1160"/>
        <v>"true"</v>
      </c>
      <c r="AA2387" t="str">
        <f t="shared" si="1161"/>
        <v>"false"</v>
      </c>
      <c r="AB2387" t="str">
        <f t="shared" si="1162"/>
        <v>""</v>
      </c>
      <c r="AC2387" t="str">
        <f t="shared" si="1163"/>
        <v>"https://onerecord.iata.org/ns/cargo#WaybillLineItem"</v>
      </c>
      <c r="AD2387" t="str">
        <f t="shared" si="1164"/>
        <v>"https://onerecord.iata.org/ns/cargo#uldReferences"</v>
      </c>
      <c r="AE2387" t="str">
        <f t="shared" si="1165"/>
        <v>"https://onerecord.iata.org/ns/cargo#ULD"</v>
      </c>
      <c r="AF2387" t="str">
        <f t="shared" si="1166"/>
        <v>"Embedded","WaybillLineItem","uldReferences","Core","ULD",10,"Information from AWB Rate Description section as per bullet point 18 - data elements 22A - 22Z from AWB. Data describing Piece and Package parameters to be transmitted per Piece object using pieceReferences","","true","false","","https://onerecord.iata.org/ns/cargo#WaybillLineItem","https://onerecord.iata.org/ns/cargo#uldReferences","https://onerecord.iata.org/ns/cargo#ULD"</v>
      </c>
      <c r="AG2387" t="str">
        <f t="shared" si="1167"/>
        <v>"Embedded.WaybillLineItem"</v>
      </c>
      <c r="AH2387" t="str">
        <f t="shared" si="1168"/>
        <v>"uldReferences"</v>
      </c>
      <c r="AI2387" t="str">
        <f t="shared" si="1169"/>
        <v>"Core.ULD"</v>
      </c>
      <c r="AJ2387" t="str">
        <f t="shared" si="1170"/>
        <v>""</v>
      </c>
      <c r="AK2387" t="str">
        <f t="shared" si="1171"/>
        <v>"hasMany"</v>
      </c>
      <c r="AL2387" t="str">
        <f t="shared" si="1172"/>
        <v>"Embedded.WaybillLineItem","uldReferences","Core.ULD","","hasMany"</v>
      </c>
      <c r="AN2387">
        <f>COUNTIF(View_conceptual!G:G,L2387)</f>
        <v>1</v>
      </c>
      <c r="AO2387">
        <f>COUNTIF(View_conceptual!H:H,L2387)+COUNTIF(View_conceptual!I:I,N2387)</f>
        <v>2</v>
      </c>
      <c r="AQ2387" t="str">
        <f t="shared" si="1173"/>
        <v>"Embedded","WaybillLineItem","uldReferences","Core","ULD",10,"Information from AWB Rate Description section as per bullet point 18 - data elements 22A - 22Z from AWB. Data describing Piece and Package parameters to be transmitted per Piece object using pieceReferences","","true","false","","https://onerecord.iata.org/ns/cargo#WaybillLineItem","https://onerecord.iata.org/ns/cargo#uldReferences","https://onerecord.iata.org/ns/cargo#ULD"</v>
      </c>
      <c r="AR2387" t="str">
        <f t="shared" si="1174"/>
        <v>"Embedded.WaybillLineItem","uldReferences","Core.ULD","","hasMany"</v>
      </c>
      <c r="AT2387">
        <f>COUNTIF(View_full!G:G,L2387)</f>
        <v>1</v>
      </c>
      <c r="AU2387">
        <f>COUNTIF(View_full!H:H,L2387)+COUNTIF(View_full!I:I,N2387)</f>
        <v>2</v>
      </c>
      <c r="AV2387">
        <f>COUNTIFS(Property_Manual!$A$2:$A$1206,Raw!L2387,Property_Manual!$B$2:$B$1206,Raw!M2387,Property_Manual!$C$2:$C$1206,Raw!N2387,Property_Manual!$D$2:$D$1206,Raw!O2387,Property_Manual!$F$2:$F$1206,"x")</f>
        <v>0</v>
      </c>
      <c r="AW2387" t="str">
        <f t="shared" si="1175"/>
        <v>"Embedded","WaybillLineItem","uldReferences","Core","ULD",10,"Information from AWB Rate Description section as per bullet point 18 - data elements 22A - 22Z from AWB. Data describing Piece and Package parameters to be transmitted per Piece object using pieceReferences","","true","false","","https://onerecord.iata.org/ns/cargo#WaybillLineItem","https://onerecord.iata.org/ns/cargo#uldReferences","https://onerecord.iata.org/ns/cargo#ULD"</v>
      </c>
      <c r="AX2387" t="str">
        <f t="shared" si="1176"/>
        <v>"Embedded.WaybillLineItem","uldReferences","Core.ULD","","hasMany"</v>
      </c>
      <c r="AY2387" t="str">
        <f t="shared" si="1177"/>
        <v/>
      </c>
    </row>
    <row r="2388" spans="1:51" x14ac:dyDescent="0.2">
      <c r="A2388" t="s">
        <v>1254</v>
      </c>
      <c r="B2388" t="s">
        <v>49</v>
      </c>
      <c r="C2388" t="s">
        <v>602</v>
      </c>
      <c r="D2388" t="s">
        <v>1060</v>
      </c>
      <c r="F2388" t="s">
        <v>107</v>
      </c>
      <c r="G2388">
        <v>1</v>
      </c>
      <c r="I2388" t="s">
        <v>2259</v>
      </c>
      <c r="L2388" t="str">
        <f t="shared" si="1147"/>
        <v>WaybillLineItem</v>
      </c>
      <c r="M2388" t="str">
        <f t="shared" si="1148"/>
        <v>conversionFactor</v>
      </c>
      <c r="N2388" t="str">
        <f t="shared" si="1149"/>
        <v>double</v>
      </c>
      <c r="O2388" t="str">
        <f t="shared" si="1150"/>
        <v/>
      </c>
      <c r="P2388" t="str">
        <f t="shared" si="1151"/>
        <v/>
      </c>
      <c r="Q2388" t="str">
        <f t="shared" si="1152"/>
        <v>Object</v>
      </c>
      <c r="R2388" t="str">
        <f t="shared" si="1153"/>
        <v>"Embedded"</v>
      </c>
      <c r="S2388" t="str">
        <f t="shared" si="1154"/>
        <v>"WaybillLineItem"</v>
      </c>
      <c r="T2388" t="str">
        <f t="shared" si="1155"/>
        <v>"conversionFactor"</v>
      </c>
      <c r="U2388" t="str">
        <f t="shared" si="1156"/>
        <v>""</v>
      </c>
      <c r="V2388" t="str">
        <f t="shared" si="1157"/>
        <v>"double"</v>
      </c>
      <c r="W2388">
        <f>IF($A2388="Implicit","",COUNTIFS($C$8:C2388,C2388,$A$8:A2388,"Explicit"))</f>
        <v>11</v>
      </c>
      <c r="X2388" t="str">
        <f t="shared" si="1158"/>
        <v>"Information from AWB Rate Description section as per bullet point 18 - data elements 22A - 22Z from AWB. Data describing Piece and Package parameters to be transmitted per Piece object using pieceReferences"</v>
      </c>
      <c r="Y2388" t="str">
        <f t="shared" si="1159"/>
        <v>""</v>
      </c>
      <c r="Z2388" t="str">
        <f t="shared" si="1160"/>
        <v>"false"</v>
      </c>
      <c r="AA2388" t="str">
        <f t="shared" si="1161"/>
        <v>"false"</v>
      </c>
      <c r="AB2388" t="str">
        <f t="shared" si="1162"/>
        <v>""</v>
      </c>
      <c r="AC2388" t="str">
        <f t="shared" si="1163"/>
        <v>"https://onerecord.iata.org/ns/cargo#WaybillLineItem"</v>
      </c>
      <c r="AD2388" t="str">
        <f t="shared" si="1164"/>
        <v>"https://onerecord.iata.org/ns/cargo#conversionFactor"</v>
      </c>
      <c r="AE2388" t="str">
        <f t="shared" si="1165"/>
        <v>"http://www.w3.org/2001/XMLSchema#double"</v>
      </c>
      <c r="AF2388" t="str">
        <f t="shared" si="1166"/>
        <v>"Embedded","WaybillLineItem","conversionFactor","","double",11,"Information from AWB Rate Description section as per bullet point 18 - data elements 22A - 22Z from AWB. Data describing Piece and Package parameters to be transmitted per Piece object using pieceReferences","","false","false","","https://onerecord.iata.org/ns/cargo#WaybillLineItem","https://onerecord.iata.org/ns/cargo#conversionFactor","http://www.w3.org/2001/XMLSchema#double"</v>
      </c>
      <c r="AG2388" t="str">
        <f t="shared" si="1167"/>
        <v>"Embedded.WaybillLineItem"</v>
      </c>
      <c r="AH2388" t="str">
        <f t="shared" si="1168"/>
        <v>"conversionFactor"</v>
      </c>
      <c r="AI2388" t="str">
        <f t="shared" si="1169"/>
        <v>".double"</v>
      </c>
      <c r="AJ2388" t="str">
        <f t="shared" si="1170"/>
        <v>""</v>
      </c>
      <c r="AK2388" t="str">
        <f t="shared" si="1171"/>
        <v>"hasOne"</v>
      </c>
      <c r="AL2388" t="str">
        <f t="shared" si="1172"/>
        <v>"Embedded.WaybillLineItem","conversionFactor",".double","","hasOne"</v>
      </c>
      <c r="AN2388">
        <f>COUNTIF(View_conceptual!G:G,L2388)</f>
        <v>1</v>
      </c>
      <c r="AO2388">
        <f>COUNTIF(View_conceptual!H:H,L2388)+COUNTIF(View_conceptual!I:I,N2388)</f>
        <v>1</v>
      </c>
      <c r="AQ2388" t="str">
        <f t="shared" si="1173"/>
        <v>"Embedded","WaybillLineItem","conversionFactor","","double",11,"Information from AWB Rate Description section as per bullet point 18 - data elements 22A - 22Z from AWB. Data describing Piece and Package parameters to be transmitted per Piece object using pieceReferences","","false","false","","https://onerecord.iata.org/ns/cargo#WaybillLineItem","https://onerecord.iata.org/ns/cargo#conversionFactor","http://www.w3.org/2001/XMLSchema#double"</v>
      </c>
      <c r="AR2388" t="str">
        <f t="shared" si="1174"/>
        <v/>
      </c>
      <c r="AT2388">
        <f>COUNTIF(View_full!G:G,L2388)</f>
        <v>1</v>
      </c>
      <c r="AU2388">
        <f>COUNTIF(View_full!H:H,L2388)+COUNTIF(View_full!I:I,N2388)</f>
        <v>1</v>
      </c>
      <c r="AV2388">
        <f>COUNTIFS(Property_Manual!$A$2:$A$1206,Raw!L2388,Property_Manual!$B$2:$B$1206,Raw!M2388,Property_Manual!$C$2:$C$1206,Raw!N2388,Property_Manual!$D$2:$D$1206,Raw!O2388,Property_Manual!$F$2:$F$1206,"x")</f>
        <v>0</v>
      </c>
      <c r="AW2388" t="str">
        <f t="shared" si="1175"/>
        <v>"Embedded","WaybillLineItem","conversionFactor","","double",11,"Information from AWB Rate Description section as per bullet point 18 - data elements 22A - 22Z from AWB. Data describing Piece and Package parameters to be transmitted per Piece object using pieceReferences","","false","false","","https://onerecord.iata.org/ns/cargo#WaybillLineItem","https://onerecord.iata.org/ns/cargo#conversionFactor","http://www.w3.org/2001/XMLSchema#double"</v>
      </c>
      <c r="AX2388" t="str">
        <f t="shared" si="1176"/>
        <v/>
      </c>
      <c r="AY2388" t="str">
        <f t="shared" si="1177"/>
        <v/>
      </c>
    </row>
    <row r="2389" spans="1:51" x14ac:dyDescent="0.2">
      <c r="A2389" t="s">
        <v>1254</v>
      </c>
      <c r="B2389" t="s">
        <v>49</v>
      </c>
      <c r="C2389" t="s">
        <v>602</v>
      </c>
      <c r="D2389" t="s">
        <v>1089</v>
      </c>
      <c r="F2389" t="s">
        <v>12</v>
      </c>
      <c r="G2389">
        <v>1</v>
      </c>
      <c r="I2389" t="s">
        <v>2259</v>
      </c>
      <c r="L2389" t="str">
        <f t="shared" si="1147"/>
        <v>WaybillLineItem</v>
      </c>
      <c r="M2389" t="str">
        <f t="shared" si="1148"/>
        <v>lineItemNumber</v>
      </c>
      <c r="N2389" t="str">
        <f t="shared" si="1149"/>
        <v>integer</v>
      </c>
      <c r="O2389" t="str">
        <f t="shared" si="1150"/>
        <v/>
      </c>
      <c r="P2389" t="str">
        <f t="shared" si="1151"/>
        <v/>
      </c>
      <c r="Q2389" t="str">
        <f t="shared" si="1152"/>
        <v>Object</v>
      </c>
      <c r="R2389" t="str">
        <f t="shared" si="1153"/>
        <v>"Embedded"</v>
      </c>
      <c r="S2389" t="str">
        <f t="shared" si="1154"/>
        <v>"WaybillLineItem"</v>
      </c>
      <c r="T2389" t="str">
        <f t="shared" si="1155"/>
        <v>"lineItemNumber"</v>
      </c>
      <c r="U2389" t="str">
        <f t="shared" si="1156"/>
        <v>""</v>
      </c>
      <c r="V2389" t="str">
        <f t="shared" si="1157"/>
        <v>"integer"</v>
      </c>
      <c r="W2389">
        <f>IF($A2389="Implicit","",COUNTIFS($C$8:C2389,C2389,$A$8:A2389,"Explicit"))</f>
        <v>12</v>
      </c>
      <c r="X2389" t="str">
        <f t="shared" si="1158"/>
        <v>"Information from AWB Rate Description section as per bullet point 18 - data elements 22A - 22Z from AWB. Data describing Piece and Package parameters to be transmitted per Piece object using pieceReferences"</v>
      </c>
      <c r="Y2389" t="str">
        <f t="shared" si="1159"/>
        <v>""</v>
      </c>
      <c r="Z2389" t="str">
        <f t="shared" si="1160"/>
        <v>"false"</v>
      </c>
      <c r="AA2389" t="str">
        <f t="shared" si="1161"/>
        <v>"false"</v>
      </c>
      <c r="AB2389" t="str">
        <f t="shared" si="1162"/>
        <v>""</v>
      </c>
      <c r="AC2389" t="str">
        <f t="shared" si="1163"/>
        <v>"https://onerecord.iata.org/ns/cargo#WaybillLineItem"</v>
      </c>
      <c r="AD2389" t="str">
        <f t="shared" si="1164"/>
        <v>"https://onerecord.iata.org/ns/cargo#lineItemNumber"</v>
      </c>
      <c r="AE2389" t="str">
        <f t="shared" si="1165"/>
        <v>"http://www.w3.org/2001/XMLSchema#integer"</v>
      </c>
      <c r="AF2389" t="str">
        <f t="shared" si="1166"/>
        <v>"Embedded","WaybillLineItem","lineItemNumber","","integer",12,"Information from AWB Rate Description section as per bullet point 18 - data elements 22A - 22Z from AWB. Data describing Piece and Package parameters to be transmitted per Piece object using pieceReferences","","false","false","","https://onerecord.iata.org/ns/cargo#WaybillLineItem","https://onerecord.iata.org/ns/cargo#lineItemNumber","http://www.w3.org/2001/XMLSchema#integer"</v>
      </c>
      <c r="AG2389" t="str">
        <f t="shared" si="1167"/>
        <v>"Embedded.WaybillLineItem"</v>
      </c>
      <c r="AH2389" t="str">
        <f t="shared" si="1168"/>
        <v>"lineItemNumber"</v>
      </c>
      <c r="AI2389" t="str">
        <f t="shared" si="1169"/>
        <v>".integer"</v>
      </c>
      <c r="AJ2389" t="str">
        <f t="shared" si="1170"/>
        <v>""</v>
      </c>
      <c r="AK2389" t="str">
        <f t="shared" si="1171"/>
        <v>"hasOne"</v>
      </c>
      <c r="AL2389" t="str">
        <f t="shared" si="1172"/>
        <v>"Embedded.WaybillLineItem","lineItemNumber",".integer","","hasOne"</v>
      </c>
      <c r="AN2389">
        <f>COUNTIF(View_conceptual!G:G,L2389)</f>
        <v>1</v>
      </c>
      <c r="AO2389">
        <f>COUNTIF(View_conceptual!H:H,L2389)+COUNTIF(View_conceptual!I:I,N2389)</f>
        <v>1</v>
      </c>
      <c r="AQ2389" t="str">
        <f t="shared" si="1173"/>
        <v>"Embedded","WaybillLineItem","lineItemNumber","","integer",12,"Information from AWB Rate Description section as per bullet point 18 - data elements 22A - 22Z from AWB. Data describing Piece and Package parameters to be transmitted per Piece object using pieceReferences","","false","false","","https://onerecord.iata.org/ns/cargo#WaybillLineItem","https://onerecord.iata.org/ns/cargo#lineItemNumber","http://www.w3.org/2001/XMLSchema#integer"</v>
      </c>
      <c r="AR2389" t="str">
        <f t="shared" si="1174"/>
        <v/>
      </c>
      <c r="AT2389">
        <f>COUNTIF(View_full!G:G,L2389)</f>
        <v>1</v>
      </c>
      <c r="AU2389">
        <f>COUNTIF(View_full!H:H,L2389)+COUNTIF(View_full!I:I,N2389)</f>
        <v>1</v>
      </c>
      <c r="AV2389">
        <f>COUNTIFS(Property_Manual!$A$2:$A$1206,Raw!L2389,Property_Manual!$B$2:$B$1206,Raw!M2389,Property_Manual!$C$2:$C$1206,Raw!N2389,Property_Manual!$D$2:$D$1206,Raw!O2389,Property_Manual!$F$2:$F$1206,"x")</f>
        <v>0</v>
      </c>
      <c r="AW2389" t="str">
        <f t="shared" si="1175"/>
        <v>"Embedded","WaybillLineItem","lineItemNumber","","integer",12,"Information from AWB Rate Description section as per bullet point 18 - data elements 22A - 22Z from AWB. Data describing Piece and Package parameters to be transmitted per Piece object using pieceReferences","","false","false","","https://onerecord.iata.org/ns/cargo#WaybillLineItem","https://onerecord.iata.org/ns/cargo#lineItemNumber","http://www.w3.org/2001/XMLSchema#integer"</v>
      </c>
      <c r="AX2389" t="str">
        <f t="shared" si="1176"/>
        <v/>
      </c>
      <c r="AY2389" t="str">
        <f t="shared" si="1177"/>
        <v/>
      </c>
    </row>
    <row r="2390" spans="1:51" x14ac:dyDescent="0.2">
      <c r="A2390" t="s">
        <v>1254</v>
      </c>
      <c r="B2390" t="s">
        <v>49</v>
      </c>
      <c r="C2390" t="s">
        <v>602</v>
      </c>
      <c r="D2390" t="s">
        <v>3182</v>
      </c>
      <c r="F2390" t="s">
        <v>12</v>
      </c>
      <c r="G2390">
        <v>1</v>
      </c>
      <c r="I2390" t="s">
        <v>2259</v>
      </c>
      <c r="L2390" t="str">
        <f t="shared" si="1147"/>
        <v>WaybillLineItem</v>
      </c>
      <c r="M2390" t="str">
        <f t="shared" si="1148"/>
        <v>rateSlac</v>
      </c>
      <c r="N2390" t="str">
        <f t="shared" si="1149"/>
        <v>integer</v>
      </c>
      <c r="O2390" t="str">
        <f t="shared" si="1150"/>
        <v/>
      </c>
      <c r="P2390" t="str">
        <f t="shared" si="1151"/>
        <v/>
      </c>
      <c r="Q2390" t="str">
        <f t="shared" si="1152"/>
        <v>Object</v>
      </c>
      <c r="R2390" t="str">
        <f t="shared" si="1153"/>
        <v>"Embedded"</v>
      </c>
      <c r="S2390" t="str">
        <f t="shared" si="1154"/>
        <v>"WaybillLineItem"</v>
      </c>
      <c r="T2390" t="str">
        <f t="shared" si="1155"/>
        <v>"rateSlac"</v>
      </c>
      <c r="U2390" t="str">
        <f t="shared" si="1156"/>
        <v>""</v>
      </c>
      <c r="V2390" t="str">
        <f t="shared" si="1157"/>
        <v>"integer"</v>
      </c>
      <c r="W2390">
        <f>IF($A2390="Implicit","",COUNTIFS($C$8:C2390,C2390,$A$8:A2390,"Explicit"))</f>
        <v>13</v>
      </c>
      <c r="X2390" t="str">
        <f t="shared" si="1158"/>
        <v>"Information from AWB Rate Description section as per bullet point 18 - data elements 22A - 22Z from AWB. Data describing Piece and Package parameters to be transmitted per Piece object using pieceReferences"</v>
      </c>
      <c r="Y2390" t="str">
        <f t="shared" si="1159"/>
        <v>""</v>
      </c>
      <c r="Z2390" t="str">
        <f t="shared" si="1160"/>
        <v>"false"</v>
      </c>
      <c r="AA2390" t="str">
        <f t="shared" si="1161"/>
        <v>"false"</v>
      </c>
      <c r="AB2390" t="str">
        <f t="shared" si="1162"/>
        <v>""</v>
      </c>
      <c r="AC2390" t="str">
        <f t="shared" si="1163"/>
        <v>"https://onerecord.iata.org/ns/cargo#WaybillLineItem"</v>
      </c>
      <c r="AD2390" t="str">
        <f t="shared" si="1164"/>
        <v>"https://onerecord.iata.org/ns/cargo#rateSlac"</v>
      </c>
      <c r="AE2390" t="str">
        <f t="shared" si="1165"/>
        <v>"http://www.w3.org/2001/XMLSchema#integer"</v>
      </c>
      <c r="AF2390" t="str">
        <f t="shared" si="1166"/>
        <v>"Embedded","WaybillLineItem","rateSlac","","integer",13,"Information from AWB Rate Description section as per bullet point 18 - data elements 22A - 22Z from AWB. Data describing Piece and Package parameters to be transmitted per Piece object using pieceReferences","","false","false","","https://onerecord.iata.org/ns/cargo#WaybillLineItem","https://onerecord.iata.org/ns/cargo#rateSlac","http://www.w3.org/2001/XMLSchema#integer"</v>
      </c>
      <c r="AG2390" t="str">
        <f t="shared" si="1167"/>
        <v>"Embedded.WaybillLineItem"</v>
      </c>
      <c r="AH2390" t="str">
        <f t="shared" si="1168"/>
        <v>"rateSlac"</v>
      </c>
      <c r="AI2390" t="str">
        <f t="shared" si="1169"/>
        <v>".integer"</v>
      </c>
      <c r="AJ2390" t="str">
        <f t="shared" si="1170"/>
        <v>""</v>
      </c>
      <c r="AK2390" t="str">
        <f t="shared" si="1171"/>
        <v>"hasOne"</v>
      </c>
      <c r="AL2390" t="str">
        <f t="shared" si="1172"/>
        <v>"Embedded.WaybillLineItem","rateSlac",".integer","","hasOne"</v>
      </c>
      <c r="AN2390">
        <f>COUNTIF(View_conceptual!G:G,L2390)</f>
        <v>1</v>
      </c>
      <c r="AO2390">
        <f>COUNTIF(View_conceptual!H:H,L2390)+COUNTIF(View_conceptual!I:I,N2390)</f>
        <v>1</v>
      </c>
      <c r="AQ2390" t="str">
        <f t="shared" si="1173"/>
        <v>"Embedded","WaybillLineItem","rateSlac","","integer",13,"Information from AWB Rate Description section as per bullet point 18 - data elements 22A - 22Z from AWB. Data describing Piece and Package parameters to be transmitted per Piece object using pieceReferences","","false","false","","https://onerecord.iata.org/ns/cargo#WaybillLineItem","https://onerecord.iata.org/ns/cargo#rateSlac","http://www.w3.org/2001/XMLSchema#integer"</v>
      </c>
      <c r="AR2390" t="str">
        <f t="shared" si="1174"/>
        <v/>
      </c>
      <c r="AT2390">
        <f>COUNTIF(View_full!G:G,L2390)</f>
        <v>1</v>
      </c>
      <c r="AU2390">
        <f>COUNTIF(View_full!H:H,L2390)+COUNTIF(View_full!I:I,N2390)</f>
        <v>1</v>
      </c>
      <c r="AV2390">
        <f>COUNTIFS(Property_Manual!$A$2:$A$1206,Raw!L2390,Property_Manual!$B$2:$B$1206,Raw!M2390,Property_Manual!$C$2:$C$1206,Raw!N2390,Property_Manual!$D$2:$D$1206,Raw!O2390,Property_Manual!$F$2:$F$1206,"x")</f>
        <v>0</v>
      </c>
      <c r="AW2390" t="str">
        <f t="shared" si="1175"/>
        <v>"Embedded","WaybillLineItem","rateSlac","","integer",13,"Information from AWB Rate Description section as per bullet point 18 - data elements 22A - 22Z from AWB. Data describing Piece and Package parameters to be transmitted per Piece object using pieceReferences","","false","false","","https://onerecord.iata.org/ns/cargo#WaybillLineItem","https://onerecord.iata.org/ns/cargo#rateSlac","http://www.w3.org/2001/XMLSchema#integer"</v>
      </c>
      <c r="AX2390" t="str">
        <f t="shared" si="1176"/>
        <v/>
      </c>
      <c r="AY2390" t="str">
        <f t="shared" si="1177"/>
        <v/>
      </c>
    </row>
    <row r="2391" spans="1:51" x14ac:dyDescent="0.2">
      <c r="A2391" t="s">
        <v>1255</v>
      </c>
      <c r="B2391" t="s">
        <v>49</v>
      </c>
      <c r="C2391" t="s">
        <v>602</v>
      </c>
      <c r="D2391" t="s">
        <v>2262</v>
      </c>
      <c r="E2391" t="s">
        <v>20</v>
      </c>
      <c r="F2391" t="s">
        <v>1139</v>
      </c>
      <c r="I2391" t="s">
        <v>2259</v>
      </c>
      <c r="L2391" t="str">
        <f t="shared" si="1147"/>
        <v>WaybillLineItem</v>
      </c>
      <c r="M2391" t="str">
        <f t="shared" si="1148"/>
        <v>uldReferences</v>
      </c>
      <c r="N2391" t="str">
        <f t="shared" si="1149"/>
        <v>ULD</v>
      </c>
      <c r="O2391" t="str">
        <f t="shared" si="1150"/>
        <v/>
      </c>
      <c r="P2391" t="str">
        <f t="shared" si="1151"/>
        <v/>
      </c>
      <c r="Q2391" t="str">
        <f t="shared" si="1152"/>
        <v>Object</v>
      </c>
      <c r="R2391" t="str">
        <f t="shared" si="1153"/>
        <v/>
      </c>
      <c r="S2391" t="str">
        <f t="shared" si="1154"/>
        <v/>
      </c>
      <c r="T2391" t="str">
        <f t="shared" si="1155"/>
        <v/>
      </c>
      <c r="U2391" t="str">
        <f t="shared" si="1156"/>
        <v/>
      </c>
      <c r="V2391" t="str">
        <f t="shared" si="1157"/>
        <v/>
      </c>
      <c r="W2391" t="str">
        <f>IF($A2391="Implicit","",COUNTIFS($C$8:C2391,C2391,$A$8:A2391,"Explicit"))</f>
        <v/>
      </c>
      <c r="X2391" t="str">
        <f t="shared" si="1158"/>
        <v/>
      </c>
      <c r="Y2391" t="str">
        <f t="shared" si="1159"/>
        <v/>
      </c>
      <c r="Z2391" t="str">
        <f t="shared" si="1160"/>
        <v/>
      </c>
      <c r="AA2391" t="str">
        <f t="shared" si="1161"/>
        <v/>
      </c>
      <c r="AB2391" t="str">
        <f t="shared" si="1162"/>
        <v/>
      </c>
      <c r="AC2391" t="str">
        <f t="shared" si="1163"/>
        <v/>
      </c>
      <c r="AD2391" t="str">
        <f t="shared" si="1164"/>
        <v/>
      </c>
      <c r="AE2391" t="str">
        <f t="shared" si="1165"/>
        <v/>
      </c>
      <c r="AF2391" t="str">
        <f t="shared" si="1166"/>
        <v/>
      </c>
      <c r="AG2391" t="str">
        <f t="shared" si="1167"/>
        <v>"Embedded.WaybillLineItem"</v>
      </c>
      <c r="AH2391" t="str">
        <f t="shared" si="1168"/>
        <v>"uldReferences"</v>
      </c>
      <c r="AI2391" t="str">
        <f t="shared" si="1169"/>
        <v>"Core.ULD"</v>
      </c>
      <c r="AJ2391" t="str">
        <f t="shared" si="1170"/>
        <v>""</v>
      </c>
      <c r="AK2391" t="str">
        <f t="shared" si="1171"/>
        <v>"hasMany"</v>
      </c>
      <c r="AL2391" t="str">
        <f t="shared" si="1172"/>
        <v>"Embedded.WaybillLineItem","uldReferences","Core.ULD","","hasMany"</v>
      </c>
      <c r="AN2391">
        <f>COUNTIF(View_conceptual!G:G,L2391)</f>
        <v>1</v>
      </c>
      <c r="AO2391">
        <f>COUNTIF(View_conceptual!H:H,L2391)+COUNTIF(View_conceptual!I:I,N2391)</f>
        <v>2</v>
      </c>
      <c r="AQ2391" t="str">
        <f t="shared" si="1173"/>
        <v/>
      </c>
      <c r="AR2391" t="str">
        <f t="shared" si="1174"/>
        <v>"Embedded.WaybillLineItem","uldReferences","Core.ULD","","hasMany"</v>
      </c>
      <c r="AT2391">
        <f>COUNTIF(View_full!G:G,L2391)</f>
        <v>1</v>
      </c>
      <c r="AU2391">
        <f>COUNTIF(View_full!H:H,L2391)+COUNTIF(View_full!I:I,N2391)</f>
        <v>2</v>
      </c>
      <c r="AV2391">
        <f>COUNTIFS(Property_Manual!$A$2:$A$1206,Raw!L2391,Property_Manual!$B$2:$B$1206,Raw!M2391,Property_Manual!$C$2:$C$1206,Raw!N2391,Property_Manual!$D$2:$D$1206,Raw!O2391,Property_Manual!$F$2:$F$1206,"x")</f>
        <v>0</v>
      </c>
      <c r="AW2391" t="str">
        <f t="shared" si="1175"/>
        <v/>
      </c>
      <c r="AX2391" t="str">
        <f t="shared" si="1176"/>
        <v>"Embedded.WaybillLineItem","uldReferences","Core.ULD","","hasMany"</v>
      </c>
      <c r="AY2391" t="str">
        <f t="shared" si="1177"/>
        <v/>
      </c>
    </row>
    <row r="2392" spans="1:51" x14ac:dyDescent="0.2">
      <c r="A2392" t="s">
        <v>1254</v>
      </c>
      <c r="B2392" t="s">
        <v>49</v>
      </c>
      <c r="C2392" t="s">
        <v>602</v>
      </c>
      <c r="D2392" t="s">
        <v>3183</v>
      </c>
      <c r="F2392" t="s">
        <v>3170</v>
      </c>
      <c r="I2392" t="s">
        <v>2259</v>
      </c>
      <c r="L2392" t="str">
        <f t="shared" si="1147"/>
        <v>WaybillLineItem</v>
      </c>
      <c r="M2392" t="str">
        <f t="shared" si="1148"/>
        <v>lineItemPackages</v>
      </c>
      <c r="N2392" t="str">
        <f t="shared" si="1149"/>
        <v>LineItemPackage</v>
      </c>
      <c r="O2392" t="str">
        <f t="shared" si="1150"/>
        <v/>
      </c>
      <c r="P2392" t="str">
        <f t="shared" si="1151"/>
        <v/>
      </c>
      <c r="Q2392" t="str">
        <f t="shared" si="1152"/>
        <v>Object</v>
      </c>
      <c r="R2392" t="str">
        <f t="shared" si="1153"/>
        <v>"Embedded"</v>
      </c>
      <c r="S2392" t="str">
        <f t="shared" si="1154"/>
        <v>"WaybillLineItem"</v>
      </c>
      <c r="T2392" t="str">
        <f t="shared" si="1155"/>
        <v>"lineItemPackages"</v>
      </c>
      <c r="U2392" t="str">
        <f t="shared" si="1156"/>
        <v>""</v>
      </c>
      <c r="V2392" t="str">
        <f t="shared" si="1157"/>
        <v>"LineItemPackage"</v>
      </c>
      <c r="W2392">
        <f>IF($A2392="Implicit","",COUNTIFS($C$8:C2392,C2392,$A$8:A2392,"Explicit"))</f>
        <v>14</v>
      </c>
      <c r="X2392" t="str">
        <f t="shared" si="1158"/>
        <v>"Information from AWB Rate Description section as per bullet point 18 - data elements 22A - 22Z from AWB. Data describing Piece and Package parameters to be transmitted per Piece object using pieceReferences"</v>
      </c>
      <c r="Y2392" t="str">
        <f t="shared" si="1159"/>
        <v>""</v>
      </c>
      <c r="Z2392" t="str">
        <f t="shared" si="1160"/>
        <v>"true"</v>
      </c>
      <c r="AA2392" t="str">
        <f t="shared" si="1161"/>
        <v>"false"</v>
      </c>
      <c r="AB2392" t="str">
        <f t="shared" si="1162"/>
        <v>""</v>
      </c>
      <c r="AC2392" t="str">
        <f t="shared" si="1163"/>
        <v>"https://onerecord.iata.org/ns/cargo#WaybillLineItem"</v>
      </c>
      <c r="AD2392" t="str">
        <f t="shared" si="1164"/>
        <v>"https://onerecord.iata.org/ns/cargo#lineItemPackages"</v>
      </c>
      <c r="AE2392" t="str">
        <f t="shared" si="1165"/>
        <v>"https://onerecord.iata.org/ns/cargo#LineItemPackage"</v>
      </c>
      <c r="AF2392" t="str">
        <f t="shared" si="1166"/>
        <v>"Embedded","WaybillLineItem","lineItemPackages","","LineItemPackage",14,"Information from AWB Rate Description section as per bullet point 18 - data elements 22A - 22Z from AWB. Data describing Piece and Package parameters to be transmitted per Piece object using pieceReferences","","true","false","","https://onerecord.iata.org/ns/cargo#WaybillLineItem","https://onerecord.iata.org/ns/cargo#lineItemPackages","https://onerecord.iata.org/ns/cargo#LineItemPackage"</v>
      </c>
      <c r="AG2392" t="str">
        <f t="shared" si="1167"/>
        <v>"Embedded.WaybillLineItem"</v>
      </c>
      <c r="AH2392" t="str">
        <f t="shared" si="1168"/>
        <v>"lineItemPackages"</v>
      </c>
      <c r="AI2392" t="str">
        <f t="shared" si="1169"/>
        <v>".LineItemPackage"</v>
      </c>
      <c r="AJ2392" t="str">
        <f t="shared" si="1170"/>
        <v>""</v>
      </c>
      <c r="AK2392" t="str">
        <f t="shared" si="1171"/>
        <v>"hasMany"</v>
      </c>
      <c r="AL2392" t="str">
        <f t="shared" si="1172"/>
        <v>"Embedded.WaybillLineItem","lineItemPackages",".LineItemPackage","","hasMany"</v>
      </c>
      <c r="AN2392">
        <f>COUNTIF(View_conceptual!G:G,L2392)</f>
        <v>1</v>
      </c>
      <c r="AO2392">
        <f>COUNTIF(View_conceptual!H:H,L2392)+COUNTIF(View_conceptual!I:I,N2392)</f>
        <v>1</v>
      </c>
      <c r="AQ2392" t="str">
        <f t="shared" si="1173"/>
        <v>"Embedded","WaybillLineItem","lineItemPackages","","LineItemPackage",14,"Information from AWB Rate Description section as per bullet point 18 - data elements 22A - 22Z from AWB. Data describing Piece and Package parameters to be transmitted per Piece object using pieceReferences","","true","false","","https://onerecord.iata.org/ns/cargo#WaybillLineItem","https://onerecord.iata.org/ns/cargo#lineItemPackages","https://onerecord.iata.org/ns/cargo#LineItemPackage"</v>
      </c>
      <c r="AR2392" t="str">
        <f t="shared" si="1174"/>
        <v/>
      </c>
      <c r="AT2392">
        <f>COUNTIF(View_full!G:G,L2392)</f>
        <v>1</v>
      </c>
      <c r="AU2392">
        <f>COUNTIF(View_full!H:H,L2392)+COUNTIF(View_full!I:I,N2392)</f>
        <v>1</v>
      </c>
      <c r="AV2392">
        <f>COUNTIFS(Property_Manual!$A$2:$A$1206,Raw!L2392,Property_Manual!$B$2:$B$1206,Raw!M2392,Property_Manual!$C$2:$C$1206,Raw!N2392,Property_Manual!$D$2:$D$1206,Raw!O2392,Property_Manual!$F$2:$F$1206,"x")</f>
        <v>0</v>
      </c>
      <c r="AW2392" t="str">
        <f t="shared" si="1175"/>
        <v>"Embedded","WaybillLineItem","lineItemPackages","","LineItemPackage",14,"Information from AWB Rate Description section as per bullet point 18 - data elements 22A - 22Z from AWB. Data describing Piece and Package parameters to be transmitted per Piece object using pieceReferences","","true","false","","https://onerecord.iata.org/ns/cargo#WaybillLineItem","https://onerecord.iata.org/ns/cargo#lineItemPackages","https://onerecord.iata.org/ns/cargo#LineItemPackage"</v>
      </c>
      <c r="AX2392" t="str">
        <f t="shared" si="1176"/>
        <v/>
      </c>
      <c r="AY2392" t="str">
        <f t="shared" si="1177"/>
        <v/>
      </c>
    </row>
    <row r="2393" spans="1:51" x14ac:dyDescent="0.2">
      <c r="A2393" t="s">
        <v>1255</v>
      </c>
      <c r="B2393" t="s">
        <v>49</v>
      </c>
      <c r="C2393" t="s">
        <v>602</v>
      </c>
      <c r="D2393" t="s">
        <v>3183</v>
      </c>
      <c r="F2393" t="s">
        <v>3170</v>
      </c>
      <c r="I2393" t="s">
        <v>2259</v>
      </c>
      <c r="L2393" t="str">
        <f t="shared" si="1147"/>
        <v>WaybillLineItem</v>
      </c>
      <c r="M2393" t="str">
        <f t="shared" si="1148"/>
        <v>lineItemPackages</v>
      </c>
      <c r="N2393" t="str">
        <f t="shared" si="1149"/>
        <v>LineItemPackage</v>
      </c>
      <c r="O2393" t="str">
        <f t="shared" si="1150"/>
        <v/>
      </c>
      <c r="P2393" t="str">
        <f t="shared" si="1151"/>
        <v/>
      </c>
      <c r="Q2393" t="str">
        <f t="shared" si="1152"/>
        <v>Object</v>
      </c>
      <c r="R2393" t="str">
        <f t="shared" si="1153"/>
        <v/>
      </c>
      <c r="S2393" t="str">
        <f t="shared" si="1154"/>
        <v/>
      </c>
      <c r="T2393" t="str">
        <f t="shared" si="1155"/>
        <v/>
      </c>
      <c r="U2393" t="str">
        <f t="shared" si="1156"/>
        <v/>
      </c>
      <c r="V2393" t="str">
        <f t="shared" si="1157"/>
        <v/>
      </c>
      <c r="W2393" t="str">
        <f>IF($A2393="Implicit","",COUNTIFS($C$8:C2393,C2393,$A$8:A2393,"Explicit"))</f>
        <v/>
      </c>
      <c r="X2393" t="str">
        <f t="shared" si="1158"/>
        <v/>
      </c>
      <c r="Y2393" t="str">
        <f t="shared" si="1159"/>
        <v/>
      </c>
      <c r="Z2393" t="str">
        <f t="shared" si="1160"/>
        <v/>
      </c>
      <c r="AA2393" t="str">
        <f t="shared" si="1161"/>
        <v/>
      </c>
      <c r="AB2393" t="str">
        <f t="shared" si="1162"/>
        <v/>
      </c>
      <c r="AC2393" t="str">
        <f t="shared" si="1163"/>
        <v/>
      </c>
      <c r="AD2393" t="str">
        <f t="shared" si="1164"/>
        <v/>
      </c>
      <c r="AE2393" t="str">
        <f t="shared" si="1165"/>
        <v/>
      </c>
      <c r="AF2393" t="str">
        <f t="shared" si="1166"/>
        <v/>
      </c>
      <c r="AG2393" t="str">
        <f t="shared" si="1167"/>
        <v>"Embedded.WaybillLineItem"</v>
      </c>
      <c r="AH2393" t="str">
        <f t="shared" si="1168"/>
        <v>"lineItemPackages"</v>
      </c>
      <c r="AI2393" t="str">
        <f t="shared" si="1169"/>
        <v>".LineItemPackage"</v>
      </c>
      <c r="AJ2393" t="str">
        <f t="shared" si="1170"/>
        <v>""</v>
      </c>
      <c r="AK2393" t="str">
        <f t="shared" si="1171"/>
        <v>"hasMany"</v>
      </c>
      <c r="AL2393" t="str">
        <f t="shared" si="1172"/>
        <v>"Embedded.WaybillLineItem","lineItemPackages",".LineItemPackage","","hasMany"</v>
      </c>
      <c r="AN2393">
        <f>COUNTIF(View_conceptual!G:G,L2393)</f>
        <v>1</v>
      </c>
      <c r="AO2393">
        <f>COUNTIF(View_conceptual!H:H,L2393)+COUNTIF(View_conceptual!I:I,N2393)</f>
        <v>1</v>
      </c>
      <c r="AQ2393" t="str">
        <f t="shared" si="1173"/>
        <v/>
      </c>
      <c r="AR2393" t="str">
        <f t="shared" si="1174"/>
        <v/>
      </c>
      <c r="AT2393">
        <f>COUNTIF(View_full!G:G,L2393)</f>
        <v>1</v>
      </c>
      <c r="AU2393">
        <f>COUNTIF(View_full!H:H,L2393)+COUNTIF(View_full!I:I,N2393)</f>
        <v>1</v>
      </c>
      <c r="AV2393">
        <f>COUNTIFS(Property_Manual!$A$2:$A$1206,Raw!L2393,Property_Manual!$B$2:$B$1206,Raw!M2393,Property_Manual!$C$2:$C$1206,Raw!N2393,Property_Manual!$D$2:$D$1206,Raw!O2393,Property_Manual!$F$2:$F$1206,"x")</f>
        <v>0</v>
      </c>
      <c r="AW2393" t="str">
        <f t="shared" si="1175"/>
        <v/>
      </c>
      <c r="AX2393" t="str">
        <f t="shared" si="1176"/>
        <v/>
      </c>
      <c r="AY2393" t="str">
        <f t="shared" si="1177"/>
        <v/>
      </c>
    </row>
    <row r="2394" spans="1:51" x14ac:dyDescent="0.2">
      <c r="A2394" t="s">
        <v>1254</v>
      </c>
      <c r="B2394" t="s">
        <v>3</v>
      </c>
      <c r="C2394" t="s">
        <v>605</v>
      </c>
      <c r="D2394" t="s">
        <v>5</v>
      </c>
      <c r="F2394" t="s">
        <v>6</v>
      </c>
      <c r="G2394">
        <v>1</v>
      </c>
      <c r="I2394" t="s">
        <v>1092</v>
      </c>
      <c r="J2394" t="s">
        <v>8</v>
      </c>
      <c r="L2394" t="str">
        <f t="shared" si="1147"/>
        <v>WaybillType</v>
      </c>
      <c r="M2394" t="str">
        <f t="shared" si="1148"/>
        <v>code</v>
      </c>
      <c r="N2394" t="str">
        <f t="shared" si="1149"/>
        <v>string</v>
      </c>
      <c r="O2394" t="str">
        <f t="shared" si="1150"/>
        <v/>
      </c>
      <c r="P2394" t="str">
        <f t="shared" si="1151"/>
        <v/>
      </c>
      <c r="Q2394" t="str">
        <f t="shared" si="1152"/>
        <v>Object</v>
      </c>
      <c r="R2394" t="str">
        <f t="shared" si="1153"/>
        <v>"Enum"</v>
      </c>
      <c r="S2394" t="str">
        <f t="shared" si="1154"/>
        <v>"WaybillType"</v>
      </c>
      <c r="T2394" t="str">
        <f t="shared" si="1155"/>
        <v>"code"</v>
      </c>
      <c r="U2394" t="str">
        <f t="shared" si="1156"/>
        <v>""</v>
      </c>
      <c r="V2394" t="str">
        <f t="shared" si="1157"/>
        <v>"string"</v>
      </c>
      <c r="W2394">
        <f>IF($A2394="Implicit","",COUNTIFS($C$8:C2394,C2394,$A$8:A2394,"Explicit"))</f>
        <v>1</v>
      </c>
      <c r="X2394" t="str">
        <f t="shared" si="1158"/>
        <v>"Restricted code list for Waybill types"</v>
      </c>
      <c r="Y2394" t="str">
        <f t="shared" si="1159"/>
        <v>"Code or short version of a code; for example "CH" for Switzerland when referring to the UN/LOCODE code list"</v>
      </c>
      <c r="Z2394" t="str">
        <f t="shared" si="1160"/>
        <v>"false"</v>
      </c>
      <c r="AA2394" t="str">
        <f t="shared" si="1161"/>
        <v>"false"</v>
      </c>
      <c r="AB2394" t="str">
        <f t="shared" si="1162"/>
        <v>""</v>
      </c>
      <c r="AC2394" t="str">
        <f t="shared" si="1163"/>
        <v>"https://onerecord.iata.org/ns/cargo#WaybillType"</v>
      </c>
      <c r="AD2394" t="str">
        <f t="shared" si="1164"/>
        <v>"https://onerecord.iata.org/ns/cargo#code"</v>
      </c>
      <c r="AE2394" t="str">
        <f t="shared" si="1165"/>
        <v>"http://www.w3.org/2001/XMLSchema#string"</v>
      </c>
      <c r="AF2394" t="str">
        <f t="shared" si="1166"/>
        <v>"Enum","WaybillType","code","","string",1,"Restricted code list for Waybill types","Code or short version of a code; for example "CH" for Switzerland when referring to the UN/LOCODE code list","false","false","","https://onerecord.iata.org/ns/cargo#WaybillType","https://onerecord.iata.org/ns/cargo#code","http://www.w3.org/2001/XMLSchema#string"</v>
      </c>
      <c r="AG2394" t="str">
        <f t="shared" si="1167"/>
        <v>"Enum.WaybillType"</v>
      </c>
      <c r="AH2394" t="str">
        <f t="shared" si="1168"/>
        <v>"code"</v>
      </c>
      <c r="AI2394" t="str">
        <f t="shared" si="1169"/>
        <v>".string"</v>
      </c>
      <c r="AJ2394" t="str">
        <f t="shared" si="1170"/>
        <v>""</v>
      </c>
      <c r="AK2394" t="str">
        <f t="shared" si="1171"/>
        <v>"hasOne"</v>
      </c>
      <c r="AL2394" t="str">
        <f t="shared" si="1172"/>
        <v>"Enum.WaybillType","code",".string","","hasOne"</v>
      </c>
      <c r="AN2394">
        <f>COUNTIF(View_conceptual!G:G,L2394)</f>
        <v>0</v>
      </c>
      <c r="AO2394">
        <f>COUNTIF(View_conceptual!H:H,L2394)+COUNTIF(View_conceptual!I:I,N2394)</f>
        <v>0</v>
      </c>
      <c r="AQ2394" t="str">
        <f t="shared" si="1173"/>
        <v/>
      </c>
      <c r="AR2394" t="str">
        <f t="shared" si="1174"/>
        <v/>
      </c>
      <c r="AT2394">
        <f>COUNTIF(View_full!G:G,L2394)</f>
        <v>0</v>
      </c>
      <c r="AU2394">
        <f>COUNTIF(View_full!H:H,L2394)+COUNTIF(View_full!I:I,N2394)</f>
        <v>0</v>
      </c>
      <c r="AV2394">
        <f>COUNTIFS(Property_Manual!$A$2:$A$1206,Raw!L2394,Property_Manual!$B$2:$B$1206,Raw!M2394,Property_Manual!$C$2:$C$1206,Raw!N2394,Property_Manual!$D$2:$D$1206,Raw!O2394,Property_Manual!$F$2:$F$1206,"x")</f>
        <v>0</v>
      </c>
      <c r="AW2394" t="str">
        <f t="shared" si="1175"/>
        <v/>
      </c>
      <c r="AX2394" t="str">
        <f t="shared" si="1176"/>
        <v/>
      </c>
      <c r="AY2394" t="str">
        <f t="shared" si="1177"/>
        <v/>
      </c>
    </row>
    <row r="2395" spans="1:51" x14ac:dyDescent="0.2">
      <c r="A2395" t="s">
        <v>1254</v>
      </c>
      <c r="B2395" t="s">
        <v>3</v>
      </c>
      <c r="C2395" t="s">
        <v>605</v>
      </c>
      <c r="D2395" t="s">
        <v>9</v>
      </c>
      <c r="F2395" t="s">
        <v>6</v>
      </c>
      <c r="G2395">
        <v>1</v>
      </c>
      <c r="I2395" t="s">
        <v>1092</v>
      </c>
      <c r="J2395" t="s">
        <v>10</v>
      </c>
      <c r="L2395" t="str">
        <f t="shared" si="1147"/>
        <v>WaybillType</v>
      </c>
      <c r="M2395" t="str">
        <f t="shared" si="1148"/>
        <v>codeDescription</v>
      </c>
      <c r="N2395" t="str">
        <f t="shared" si="1149"/>
        <v>string</v>
      </c>
      <c r="O2395" t="str">
        <f t="shared" si="1150"/>
        <v/>
      </c>
      <c r="P2395" t="str">
        <f t="shared" si="1151"/>
        <v/>
      </c>
      <c r="Q2395" t="str">
        <f t="shared" si="1152"/>
        <v>Object</v>
      </c>
      <c r="R2395" t="str">
        <f t="shared" si="1153"/>
        <v>"Enum"</v>
      </c>
      <c r="S2395" t="str">
        <f t="shared" si="1154"/>
        <v>"WaybillType"</v>
      </c>
      <c r="T2395" t="str">
        <f t="shared" si="1155"/>
        <v>"codeDescription"</v>
      </c>
      <c r="U2395" t="str">
        <f t="shared" si="1156"/>
        <v>""</v>
      </c>
      <c r="V2395" t="str">
        <f t="shared" si="1157"/>
        <v>"string"</v>
      </c>
      <c r="W2395">
        <f>IF($A2395="Implicit","",COUNTIFS($C$8:C2395,C2395,$A$8:A2395,"Explicit"))</f>
        <v>2</v>
      </c>
      <c r="X2395" t="str">
        <f t="shared" si="1158"/>
        <v>"Restricted code list for Waybill types"</v>
      </c>
      <c r="Y2395" t="str">
        <f t="shared" si="1159"/>
        <v>"Description or long version of the code; for example "Switzerland" for Switzerland when referring to the UN/LOCODE code list"</v>
      </c>
      <c r="Z2395" t="str">
        <f t="shared" si="1160"/>
        <v>"false"</v>
      </c>
      <c r="AA2395" t="str">
        <f t="shared" si="1161"/>
        <v>"false"</v>
      </c>
      <c r="AB2395" t="str">
        <f t="shared" si="1162"/>
        <v>""</v>
      </c>
      <c r="AC2395" t="str">
        <f t="shared" si="1163"/>
        <v>"https://onerecord.iata.org/ns/cargo#WaybillType"</v>
      </c>
      <c r="AD2395" t="str">
        <f t="shared" si="1164"/>
        <v>"https://onerecord.iata.org/ns/cargo#codeDescription"</v>
      </c>
      <c r="AE2395" t="str">
        <f t="shared" si="1165"/>
        <v>"http://www.w3.org/2001/XMLSchema#string"</v>
      </c>
      <c r="AF2395" t="str">
        <f t="shared" si="1166"/>
        <v>"Enum","WaybillType","codeDescription","","string",2,"Restricted code list for Waybill types","Description or long version of the code; for example "Switzerland" for Switzerland when referring to the UN/LOCODE code list","false","false","","https://onerecord.iata.org/ns/cargo#WaybillType","https://onerecord.iata.org/ns/cargo#codeDescription","http://www.w3.org/2001/XMLSchema#string"</v>
      </c>
      <c r="AG2395" t="str">
        <f t="shared" si="1167"/>
        <v>"Enum.WaybillType"</v>
      </c>
      <c r="AH2395" t="str">
        <f t="shared" si="1168"/>
        <v>"codeDescription"</v>
      </c>
      <c r="AI2395" t="str">
        <f t="shared" si="1169"/>
        <v>".string"</v>
      </c>
      <c r="AJ2395" t="str">
        <f t="shared" si="1170"/>
        <v>""</v>
      </c>
      <c r="AK2395" t="str">
        <f t="shared" si="1171"/>
        <v>"hasOne"</v>
      </c>
      <c r="AL2395" t="str">
        <f t="shared" si="1172"/>
        <v>"Enum.WaybillType","codeDescription",".string","","hasOne"</v>
      </c>
      <c r="AN2395">
        <f>COUNTIF(View_conceptual!G:G,L2395)</f>
        <v>0</v>
      </c>
      <c r="AO2395">
        <f>COUNTIF(View_conceptual!H:H,L2395)+COUNTIF(View_conceptual!I:I,N2395)</f>
        <v>0</v>
      </c>
      <c r="AQ2395" t="str">
        <f t="shared" si="1173"/>
        <v/>
      </c>
      <c r="AR2395" t="str">
        <f t="shared" si="1174"/>
        <v/>
      </c>
      <c r="AT2395">
        <f>COUNTIF(View_full!G:G,L2395)</f>
        <v>0</v>
      </c>
      <c r="AU2395">
        <f>COUNTIF(View_full!H:H,L2395)+COUNTIF(View_full!I:I,N2395)</f>
        <v>0</v>
      </c>
      <c r="AV2395">
        <f>COUNTIFS(Property_Manual!$A$2:$A$1206,Raw!L2395,Property_Manual!$B$2:$B$1206,Raw!M2395,Property_Manual!$C$2:$C$1206,Raw!N2395,Property_Manual!$D$2:$D$1206,Raw!O2395,Property_Manual!$F$2:$F$1206,"x")</f>
        <v>0</v>
      </c>
      <c r="AW2395" t="str">
        <f t="shared" si="1175"/>
        <v/>
      </c>
      <c r="AX2395" t="str">
        <f t="shared" si="1176"/>
        <v/>
      </c>
      <c r="AY2395" t="str">
        <f t="shared" si="1177"/>
        <v/>
      </c>
    </row>
    <row r="2396" spans="1:51" x14ac:dyDescent="0.2">
      <c r="A2396" t="s">
        <v>1254</v>
      </c>
      <c r="B2396" t="s">
        <v>3</v>
      </c>
      <c r="C2396" t="s">
        <v>605</v>
      </c>
      <c r="D2396" t="s">
        <v>11</v>
      </c>
      <c r="F2396" t="s">
        <v>12</v>
      </c>
      <c r="G2396">
        <v>1</v>
      </c>
      <c r="I2396" t="s">
        <v>1092</v>
      </c>
      <c r="J2396" t="s">
        <v>13</v>
      </c>
      <c r="L2396" t="str">
        <f t="shared" si="1147"/>
        <v>WaybillType</v>
      </c>
      <c r="M2396" t="str">
        <f t="shared" si="1148"/>
        <v>codeLevel</v>
      </c>
      <c r="N2396" t="str">
        <f t="shared" si="1149"/>
        <v>integer</v>
      </c>
      <c r="O2396" t="str">
        <f t="shared" si="1150"/>
        <v/>
      </c>
      <c r="P2396" t="str">
        <f t="shared" si="1151"/>
        <v/>
      </c>
      <c r="Q2396" t="str">
        <f t="shared" si="1152"/>
        <v>Object</v>
      </c>
      <c r="R2396" t="str">
        <f t="shared" si="1153"/>
        <v>"Enum"</v>
      </c>
      <c r="S2396" t="str">
        <f t="shared" si="1154"/>
        <v>"WaybillType"</v>
      </c>
      <c r="T2396" t="str">
        <f t="shared" si="1155"/>
        <v>"codeLevel"</v>
      </c>
      <c r="U2396" t="str">
        <f t="shared" si="1156"/>
        <v>""</v>
      </c>
      <c r="V2396" t="str">
        <f t="shared" si="1157"/>
        <v>"integer"</v>
      </c>
      <c r="W2396">
        <f>IF($A2396="Implicit","",COUNTIFS($C$8:C2396,C2396,$A$8:A2396,"Explicit"))</f>
        <v>3</v>
      </c>
      <c r="X2396" t="str">
        <f t="shared" si="1158"/>
        <v>"Restricted code list for Waybill types"</v>
      </c>
      <c r="Y2396" t="str">
        <f t="shared" si="1159"/>
        <v>"Integer indicating the level of a code if a codelists is hierarchical; for example HS-Codes"</v>
      </c>
      <c r="Z2396" t="str">
        <f t="shared" si="1160"/>
        <v>"false"</v>
      </c>
      <c r="AA2396" t="str">
        <f t="shared" si="1161"/>
        <v>"false"</v>
      </c>
      <c r="AB2396" t="str">
        <f t="shared" si="1162"/>
        <v>""</v>
      </c>
      <c r="AC2396" t="str">
        <f t="shared" si="1163"/>
        <v>"https://onerecord.iata.org/ns/cargo#WaybillType"</v>
      </c>
      <c r="AD2396" t="str">
        <f t="shared" si="1164"/>
        <v>"https://onerecord.iata.org/ns/cargo#codeLevel"</v>
      </c>
      <c r="AE2396" t="str">
        <f t="shared" si="1165"/>
        <v>"http://www.w3.org/2001/XMLSchema#integer"</v>
      </c>
      <c r="AF2396" t="str">
        <f t="shared" si="1166"/>
        <v>"Enum","WaybillType","codeLevel","","integer",3,"Restricted code list for Waybill types","Integer indicating the level of a code if a codelists is hierarchical; for example HS-Codes","false","false","","https://onerecord.iata.org/ns/cargo#WaybillType","https://onerecord.iata.org/ns/cargo#codeLevel","http://www.w3.org/2001/XMLSchema#integer"</v>
      </c>
      <c r="AG2396" t="str">
        <f t="shared" si="1167"/>
        <v>"Enum.WaybillType"</v>
      </c>
      <c r="AH2396" t="str">
        <f t="shared" si="1168"/>
        <v>"codeLevel"</v>
      </c>
      <c r="AI2396" t="str">
        <f t="shared" si="1169"/>
        <v>".integer"</v>
      </c>
      <c r="AJ2396" t="str">
        <f t="shared" si="1170"/>
        <v>""</v>
      </c>
      <c r="AK2396" t="str">
        <f t="shared" si="1171"/>
        <v>"hasOne"</v>
      </c>
      <c r="AL2396" t="str">
        <f t="shared" si="1172"/>
        <v>"Enum.WaybillType","codeLevel",".integer","","hasOne"</v>
      </c>
      <c r="AN2396">
        <f>COUNTIF(View_conceptual!G:G,L2396)</f>
        <v>0</v>
      </c>
      <c r="AO2396">
        <f>COUNTIF(View_conceptual!H:H,L2396)+COUNTIF(View_conceptual!I:I,N2396)</f>
        <v>0</v>
      </c>
      <c r="AQ2396" t="str">
        <f t="shared" si="1173"/>
        <v/>
      </c>
      <c r="AR2396" t="str">
        <f t="shared" si="1174"/>
        <v/>
      </c>
      <c r="AT2396">
        <f>COUNTIF(View_full!G:G,L2396)</f>
        <v>0</v>
      </c>
      <c r="AU2396">
        <f>COUNTIF(View_full!H:H,L2396)+COUNTIF(View_full!I:I,N2396)</f>
        <v>0</v>
      </c>
      <c r="AV2396">
        <f>COUNTIFS(Property_Manual!$A$2:$A$1206,Raw!L2396,Property_Manual!$B$2:$B$1206,Raw!M2396,Property_Manual!$C$2:$C$1206,Raw!N2396,Property_Manual!$D$2:$D$1206,Raw!O2396,Property_Manual!$F$2:$F$1206,"x")</f>
        <v>0</v>
      </c>
      <c r="AW2396" t="str">
        <f t="shared" si="1175"/>
        <v/>
      </c>
      <c r="AX2396" t="str">
        <f t="shared" si="1176"/>
        <v/>
      </c>
      <c r="AY2396" t="str">
        <f t="shared" si="1177"/>
        <v/>
      </c>
    </row>
    <row r="2397" spans="1:51" x14ac:dyDescent="0.2">
      <c r="A2397" t="s">
        <v>1254</v>
      </c>
      <c r="B2397" t="s">
        <v>3</v>
      </c>
      <c r="C2397" t="s">
        <v>605</v>
      </c>
      <c r="D2397" t="s">
        <v>14</v>
      </c>
      <c r="F2397" t="s">
        <v>6</v>
      </c>
      <c r="G2397">
        <v>1</v>
      </c>
      <c r="I2397" t="s">
        <v>1092</v>
      </c>
      <c r="J2397" t="s">
        <v>15</v>
      </c>
      <c r="L2397" t="str">
        <f t="shared" si="1147"/>
        <v>WaybillType</v>
      </c>
      <c r="M2397" t="str">
        <f t="shared" si="1148"/>
        <v>codeListName</v>
      </c>
      <c r="N2397" t="str">
        <f t="shared" si="1149"/>
        <v>string</v>
      </c>
      <c r="O2397" t="str">
        <f t="shared" si="1150"/>
        <v/>
      </c>
      <c r="P2397" t="str">
        <f t="shared" si="1151"/>
        <v/>
      </c>
      <c r="Q2397" t="str">
        <f t="shared" si="1152"/>
        <v>Object</v>
      </c>
      <c r="R2397" t="str">
        <f t="shared" si="1153"/>
        <v>"Enum"</v>
      </c>
      <c r="S2397" t="str">
        <f t="shared" si="1154"/>
        <v>"WaybillType"</v>
      </c>
      <c r="T2397" t="str">
        <f t="shared" si="1155"/>
        <v>"codeListName"</v>
      </c>
      <c r="U2397" t="str">
        <f t="shared" si="1156"/>
        <v>""</v>
      </c>
      <c r="V2397" t="str">
        <f t="shared" si="1157"/>
        <v>"string"</v>
      </c>
      <c r="W2397">
        <f>IF($A2397="Implicit","",COUNTIFS($C$8:C2397,C2397,$A$8:A2397,"Explicit"))</f>
        <v>4</v>
      </c>
      <c r="X2397" t="str">
        <f t="shared" si="1158"/>
        <v>"Restricted code list for Waybill types"</v>
      </c>
      <c r="Y2397" t="str">
        <f t="shared" si="1159"/>
        <v>"Official name of the code list without version number when direct reference is not possible; for example "UN/LOCODE" when referring to the UN/LOCODE code list"</v>
      </c>
      <c r="Z2397" t="str">
        <f t="shared" si="1160"/>
        <v>"false"</v>
      </c>
      <c r="AA2397" t="str">
        <f t="shared" si="1161"/>
        <v>"false"</v>
      </c>
      <c r="AB2397" t="str">
        <f t="shared" si="1162"/>
        <v>""</v>
      </c>
      <c r="AC2397" t="str">
        <f t="shared" si="1163"/>
        <v>"https://onerecord.iata.org/ns/cargo#WaybillType"</v>
      </c>
      <c r="AD2397" t="str">
        <f t="shared" si="1164"/>
        <v>"https://onerecord.iata.org/ns/cargo#codeListName"</v>
      </c>
      <c r="AE2397" t="str">
        <f t="shared" si="1165"/>
        <v>"http://www.w3.org/2001/XMLSchema#string"</v>
      </c>
      <c r="AF2397" t="str">
        <f t="shared" si="1166"/>
        <v>"Enum","WaybillType","codeListName","","string",4,"Restricted code list for Waybill types","Official name of the code list without version number when direct reference is not possible; for example "UN/LOCODE" when referring to the UN/LOCODE code list","false","false","","https://onerecord.iata.org/ns/cargo#WaybillType","https://onerecord.iata.org/ns/cargo#codeListName","http://www.w3.org/2001/XMLSchema#string"</v>
      </c>
      <c r="AG2397" t="str">
        <f t="shared" si="1167"/>
        <v>"Enum.WaybillType"</v>
      </c>
      <c r="AH2397" t="str">
        <f t="shared" si="1168"/>
        <v>"codeListName"</v>
      </c>
      <c r="AI2397" t="str">
        <f t="shared" si="1169"/>
        <v>".string"</v>
      </c>
      <c r="AJ2397" t="str">
        <f t="shared" si="1170"/>
        <v>""</v>
      </c>
      <c r="AK2397" t="str">
        <f t="shared" si="1171"/>
        <v>"hasOne"</v>
      </c>
      <c r="AL2397" t="str">
        <f t="shared" si="1172"/>
        <v>"Enum.WaybillType","codeListName",".string","","hasOne"</v>
      </c>
      <c r="AN2397">
        <f>COUNTIF(View_conceptual!G:G,L2397)</f>
        <v>0</v>
      </c>
      <c r="AO2397">
        <f>COUNTIF(View_conceptual!H:H,L2397)+COUNTIF(View_conceptual!I:I,N2397)</f>
        <v>0</v>
      </c>
      <c r="AQ2397" t="str">
        <f t="shared" si="1173"/>
        <v/>
      </c>
      <c r="AR2397" t="str">
        <f t="shared" si="1174"/>
        <v/>
      </c>
      <c r="AT2397">
        <f>COUNTIF(View_full!G:G,L2397)</f>
        <v>0</v>
      </c>
      <c r="AU2397">
        <f>COUNTIF(View_full!H:H,L2397)+COUNTIF(View_full!I:I,N2397)</f>
        <v>0</v>
      </c>
      <c r="AV2397">
        <f>COUNTIFS(Property_Manual!$A$2:$A$1206,Raw!L2397,Property_Manual!$B$2:$B$1206,Raw!M2397,Property_Manual!$C$2:$C$1206,Raw!N2397,Property_Manual!$D$2:$D$1206,Raw!O2397,Property_Manual!$F$2:$F$1206,"x")</f>
        <v>0</v>
      </c>
      <c r="AW2397" t="str">
        <f t="shared" si="1175"/>
        <v/>
      </c>
      <c r="AX2397" t="str">
        <f t="shared" si="1176"/>
        <v/>
      </c>
      <c r="AY2397" t="str">
        <f t="shared" si="1177"/>
        <v/>
      </c>
    </row>
    <row r="2398" spans="1:51" x14ac:dyDescent="0.2">
      <c r="A2398" t="s">
        <v>1254</v>
      </c>
      <c r="B2398" t="s">
        <v>3</v>
      </c>
      <c r="C2398" t="s">
        <v>605</v>
      </c>
      <c r="D2398" t="s">
        <v>16</v>
      </c>
      <c r="F2398" t="s">
        <v>6</v>
      </c>
      <c r="G2398">
        <v>1</v>
      </c>
      <c r="I2398" t="s">
        <v>1092</v>
      </c>
      <c r="J2398" t="s">
        <v>17</v>
      </c>
      <c r="L2398" t="str">
        <f t="shared" si="1147"/>
        <v>WaybillType</v>
      </c>
      <c r="M2398" t="str">
        <f t="shared" si="1148"/>
        <v>codeListReference</v>
      </c>
      <c r="N2398" t="str">
        <f t="shared" si="1149"/>
        <v>string</v>
      </c>
      <c r="O2398" t="str">
        <f t="shared" si="1150"/>
        <v/>
      </c>
      <c r="P2398" t="str">
        <f t="shared" si="1151"/>
        <v/>
      </c>
      <c r="Q2398" t="str">
        <f t="shared" si="1152"/>
        <v>Object</v>
      </c>
      <c r="R2398" t="str">
        <f t="shared" si="1153"/>
        <v>"Enum"</v>
      </c>
      <c r="S2398" t="str">
        <f t="shared" si="1154"/>
        <v>"WaybillType"</v>
      </c>
      <c r="T2398" t="str">
        <f t="shared" si="1155"/>
        <v>"codeListReference"</v>
      </c>
      <c r="U2398" t="str">
        <f t="shared" si="1156"/>
        <v>""</v>
      </c>
      <c r="V2398" t="str">
        <f t="shared" si="1157"/>
        <v>"string"</v>
      </c>
      <c r="W2398">
        <f>IF($A2398="Implicit","",COUNTIFS($C$8:C2398,C2398,$A$8:A2398,"Explicit"))</f>
        <v>5</v>
      </c>
      <c r="X2398" t="str">
        <f t="shared" si="1158"/>
        <v>"Restricted code list for Waybill types"</v>
      </c>
      <c r="Y2398" t="str">
        <f t="shared" si="1159"/>
        <v>"URL to access the code list the code is taken from; for example "https://unece.org/trade/cefact/unlocode-code-list-country-and-territory" for UN/LOCODE."</v>
      </c>
      <c r="Z2398" t="str">
        <f t="shared" si="1160"/>
        <v>"false"</v>
      </c>
      <c r="AA2398" t="str">
        <f t="shared" si="1161"/>
        <v>"false"</v>
      </c>
      <c r="AB2398" t="str">
        <f t="shared" si="1162"/>
        <v>""</v>
      </c>
      <c r="AC2398" t="str">
        <f t="shared" si="1163"/>
        <v>"https://onerecord.iata.org/ns/cargo#WaybillType"</v>
      </c>
      <c r="AD2398" t="str">
        <f t="shared" si="1164"/>
        <v>"https://onerecord.iata.org/ns/cargo#codeListReference"</v>
      </c>
      <c r="AE2398" t="str">
        <f t="shared" si="1165"/>
        <v>"http://www.w3.org/2001/XMLSchema#string"</v>
      </c>
      <c r="AF2398" t="str">
        <f t="shared" si="1166"/>
        <v>"Enum","WaybillType","codeListReference","","string",5,"Restricted code list for Waybill types","URL to access the code list the code is taken from; for example "https://unece.org/trade/cefact/unlocode-code-list-country-and-territory" for UN/LOCODE.","false","false","","https://onerecord.iata.org/ns/cargo#WaybillType","https://onerecord.iata.org/ns/cargo#codeListReference","http://www.w3.org/2001/XMLSchema#string"</v>
      </c>
      <c r="AG2398" t="str">
        <f t="shared" si="1167"/>
        <v>"Enum.WaybillType"</v>
      </c>
      <c r="AH2398" t="str">
        <f t="shared" si="1168"/>
        <v>"codeListReference"</v>
      </c>
      <c r="AI2398" t="str">
        <f t="shared" si="1169"/>
        <v>".string"</v>
      </c>
      <c r="AJ2398" t="str">
        <f t="shared" si="1170"/>
        <v>""</v>
      </c>
      <c r="AK2398" t="str">
        <f t="shared" si="1171"/>
        <v>"hasOne"</v>
      </c>
      <c r="AL2398" t="str">
        <f t="shared" si="1172"/>
        <v>"Enum.WaybillType","codeListReference",".string","","hasOne"</v>
      </c>
      <c r="AN2398">
        <f>COUNTIF(View_conceptual!G:G,L2398)</f>
        <v>0</v>
      </c>
      <c r="AO2398">
        <f>COUNTIF(View_conceptual!H:H,L2398)+COUNTIF(View_conceptual!I:I,N2398)</f>
        <v>0</v>
      </c>
      <c r="AQ2398" t="str">
        <f t="shared" si="1173"/>
        <v/>
      </c>
      <c r="AR2398" t="str">
        <f t="shared" si="1174"/>
        <v/>
      </c>
      <c r="AT2398">
        <f>COUNTIF(View_full!G:G,L2398)</f>
        <v>0</v>
      </c>
      <c r="AU2398">
        <f>COUNTIF(View_full!H:H,L2398)+COUNTIF(View_full!I:I,N2398)</f>
        <v>0</v>
      </c>
      <c r="AV2398">
        <f>COUNTIFS(Property_Manual!$A$2:$A$1206,Raw!L2398,Property_Manual!$B$2:$B$1206,Raw!M2398,Property_Manual!$C$2:$C$1206,Raw!N2398,Property_Manual!$D$2:$D$1206,Raw!O2398,Property_Manual!$F$2:$F$1206,"x")</f>
        <v>0</v>
      </c>
      <c r="AW2398" t="str">
        <f t="shared" si="1175"/>
        <v/>
      </c>
      <c r="AX2398" t="str">
        <f t="shared" si="1176"/>
        <v/>
      </c>
      <c r="AY2398" t="str">
        <f t="shared" si="1177"/>
        <v/>
      </c>
    </row>
    <row r="2399" spans="1:51" x14ac:dyDescent="0.2">
      <c r="A2399" t="s">
        <v>1254</v>
      </c>
      <c r="B2399" t="s">
        <v>3</v>
      </c>
      <c r="C2399" t="s">
        <v>605</v>
      </c>
      <c r="D2399" t="s">
        <v>18</v>
      </c>
      <c r="F2399" t="s">
        <v>6</v>
      </c>
      <c r="G2399">
        <v>1</v>
      </c>
      <c r="I2399" t="s">
        <v>1092</v>
      </c>
      <c r="J2399" t="s">
        <v>19</v>
      </c>
      <c r="L2399" t="str">
        <f t="shared" si="1147"/>
        <v>WaybillType</v>
      </c>
      <c r="M2399" t="str">
        <f t="shared" si="1148"/>
        <v>codeListVersion</v>
      </c>
      <c r="N2399" t="str">
        <f t="shared" si="1149"/>
        <v>string</v>
      </c>
      <c r="O2399" t="str">
        <f t="shared" si="1150"/>
        <v/>
      </c>
      <c r="P2399" t="str">
        <f t="shared" si="1151"/>
        <v/>
      </c>
      <c r="Q2399" t="str">
        <f t="shared" si="1152"/>
        <v>Object</v>
      </c>
      <c r="R2399" t="str">
        <f t="shared" si="1153"/>
        <v>"Enum"</v>
      </c>
      <c r="S2399" t="str">
        <f t="shared" si="1154"/>
        <v>"WaybillType"</v>
      </c>
      <c r="T2399" t="str">
        <f t="shared" si="1155"/>
        <v>"codeListVersion"</v>
      </c>
      <c r="U2399" t="str">
        <f t="shared" si="1156"/>
        <v>""</v>
      </c>
      <c r="V2399" t="str">
        <f t="shared" si="1157"/>
        <v>"string"</v>
      </c>
      <c r="W2399">
        <f>IF($A2399="Implicit","",COUNTIFS($C$8:C2399,C2399,$A$8:A2399,"Explicit"))</f>
        <v>6</v>
      </c>
      <c r="X2399" t="str">
        <f t="shared" si="1158"/>
        <v>"Restricted code list for Waybill types"</v>
      </c>
      <c r="Y2399" t="str">
        <f t="shared" si="1159"/>
        <v>"Version of the code list; for example "223-1" for UN/LOCODE. Used if the property codeListName is used or the version is not apparent from the resource referred to in property codeListReference."</v>
      </c>
      <c r="Z2399" t="str">
        <f t="shared" si="1160"/>
        <v>"false"</v>
      </c>
      <c r="AA2399" t="str">
        <f t="shared" si="1161"/>
        <v>"false"</v>
      </c>
      <c r="AB2399" t="str">
        <f t="shared" si="1162"/>
        <v>""</v>
      </c>
      <c r="AC2399" t="str">
        <f t="shared" si="1163"/>
        <v>"https://onerecord.iata.org/ns/cargo#WaybillType"</v>
      </c>
      <c r="AD2399" t="str">
        <f t="shared" si="1164"/>
        <v>"https://onerecord.iata.org/ns/cargo#codeListVersion"</v>
      </c>
      <c r="AE2399" t="str">
        <f t="shared" si="1165"/>
        <v>"http://www.w3.org/2001/XMLSchema#string"</v>
      </c>
      <c r="AF2399" t="str">
        <f t="shared" si="1166"/>
        <v>"Enum","WaybillType","codeListVersion","","string",6,"Restricted code list for Waybill types","Version of the code list; for example "223-1" for UN/LOCODE. Used if the property codeListName is used or the version is not apparent from the resource referred to in property codeListReference.","false","false","","https://onerecord.iata.org/ns/cargo#WaybillType","https://onerecord.iata.org/ns/cargo#codeListVersion","http://www.w3.org/2001/XMLSchema#string"</v>
      </c>
      <c r="AG2399" t="str">
        <f t="shared" si="1167"/>
        <v>"Enum.WaybillType"</v>
      </c>
      <c r="AH2399" t="str">
        <f t="shared" si="1168"/>
        <v>"codeListVersion"</v>
      </c>
      <c r="AI2399" t="str">
        <f t="shared" si="1169"/>
        <v>".string"</v>
      </c>
      <c r="AJ2399" t="str">
        <f t="shared" si="1170"/>
        <v>""</v>
      </c>
      <c r="AK2399" t="str">
        <f t="shared" si="1171"/>
        <v>"hasOne"</v>
      </c>
      <c r="AL2399" t="str">
        <f t="shared" si="1172"/>
        <v>"Enum.WaybillType","codeListVersion",".string","","hasOne"</v>
      </c>
      <c r="AN2399">
        <f>COUNTIF(View_conceptual!G:G,L2399)</f>
        <v>0</v>
      </c>
      <c r="AO2399">
        <f>COUNTIF(View_conceptual!H:H,L2399)+COUNTIF(View_conceptual!I:I,N2399)</f>
        <v>0</v>
      </c>
      <c r="AQ2399" t="str">
        <f t="shared" si="1173"/>
        <v/>
      </c>
      <c r="AR2399" t="str">
        <f t="shared" si="1174"/>
        <v/>
      </c>
      <c r="AT2399">
        <f>COUNTIF(View_full!G:G,L2399)</f>
        <v>0</v>
      </c>
      <c r="AU2399">
        <f>COUNTIF(View_full!H:H,L2399)+COUNTIF(View_full!I:I,N2399)</f>
        <v>0</v>
      </c>
      <c r="AV2399">
        <f>COUNTIFS(Property_Manual!$A$2:$A$1206,Raw!L2399,Property_Manual!$B$2:$B$1206,Raw!M2399,Property_Manual!$C$2:$C$1206,Raw!N2399,Property_Manual!$D$2:$D$1206,Raw!O2399,Property_Manual!$F$2:$F$1206,"x")</f>
        <v>0</v>
      </c>
      <c r="AW2399" t="str">
        <f t="shared" si="1175"/>
        <v/>
      </c>
      <c r="AX2399" t="str">
        <f t="shared" si="1176"/>
        <v/>
      </c>
      <c r="AY2399" t="str">
        <f t="shared" si="1177"/>
        <v/>
      </c>
    </row>
    <row r="2400" spans="1:51" x14ac:dyDescent="0.2">
      <c r="A2400" t="s">
        <v>1254</v>
      </c>
      <c r="B2400" t="s">
        <v>1197</v>
      </c>
      <c r="C2400" t="s">
        <v>2185</v>
      </c>
      <c r="D2400" t="s">
        <v>5</v>
      </c>
      <c r="F2400" t="s">
        <v>6</v>
      </c>
      <c r="G2400">
        <v>1</v>
      </c>
      <c r="J2400" t="s">
        <v>8</v>
      </c>
      <c r="L2400" t="str">
        <f t="shared" si="1147"/>
        <v>AWBUseIndicator</v>
      </c>
      <c r="M2400" t="str">
        <f t="shared" si="1148"/>
        <v>code</v>
      </c>
      <c r="N2400" t="str">
        <f t="shared" si="1149"/>
        <v>string</v>
      </c>
      <c r="O2400" t="str">
        <f t="shared" si="1150"/>
        <v/>
      </c>
      <c r="P2400" t="str">
        <f t="shared" si="1151"/>
        <v/>
      </c>
      <c r="Q2400" t="str">
        <f t="shared" si="1152"/>
        <v>Object</v>
      </c>
      <c r="R2400" t="str">
        <f t="shared" si="1153"/>
        <v>"CodeList"</v>
      </c>
      <c r="S2400" t="str">
        <f t="shared" si="1154"/>
        <v>"AWBUseIndicator"</v>
      </c>
      <c r="T2400" t="str">
        <f t="shared" si="1155"/>
        <v>"code"</v>
      </c>
      <c r="U2400" t="str">
        <f t="shared" si="1156"/>
        <v>""</v>
      </c>
      <c r="V2400" t="str">
        <f t="shared" si="1157"/>
        <v>"string"</v>
      </c>
      <c r="W2400">
        <f>IF($A2400="Implicit","",COUNTIFS($C$8:C2400,C2400,$A$8:A2400,"Explicit"))</f>
        <v>1</v>
      </c>
      <c r="X2400" t="str">
        <f t="shared" si="1158"/>
        <v>""</v>
      </c>
      <c r="Y2400" t="str">
        <f t="shared" si="1159"/>
        <v>"Code or short version of a code; for example "CH" for Switzerland when referring to the UN/LOCODE code list"</v>
      </c>
      <c r="Z2400" t="str">
        <f t="shared" si="1160"/>
        <v>"false"</v>
      </c>
      <c r="AA2400" t="str">
        <f t="shared" si="1161"/>
        <v>"false"</v>
      </c>
      <c r="AB2400" t="str">
        <f t="shared" si="1162"/>
        <v>""</v>
      </c>
      <c r="AC2400" t="str">
        <f t="shared" si="1163"/>
        <v>"https://onerecord.iata.org/ns/code-lists/AWBUseIndicator"</v>
      </c>
      <c r="AD2400" t="str">
        <f t="shared" si="1164"/>
        <v>"https://onerecord.iata.org/ns/cargo#code"</v>
      </c>
      <c r="AE2400" t="str">
        <f t="shared" si="1165"/>
        <v>"http://www.w3.org/2001/XMLSchema#string"</v>
      </c>
      <c r="AF2400" t="str">
        <f t="shared" si="1166"/>
        <v>"CodeList","AWBUseIndicator","code","","string",1,"","Code or short version of a code; for example "CH" for Switzerland when referring to the UN/LOCODE code list","false","false","","https://onerecord.iata.org/ns/code-lists/AWBUseIndicator","https://onerecord.iata.org/ns/cargo#code","http://www.w3.org/2001/XMLSchema#string"</v>
      </c>
      <c r="AG2400" t="str">
        <f t="shared" si="1167"/>
        <v>"CodeList.AWBUseIndicator"</v>
      </c>
      <c r="AH2400" t="str">
        <f t="shared" si="1168"/>
        <v>"code"</v>
      </c>
      <c r="AI2400" t="str">
        <f t="shared" si="1169"/>
        <v>".string"</v>
      </c>
      <c r="AJ2400" t="str">
        <f t="shared" si="1170"/>
        <v>""</v>
      </c>
      <c r="AK2400" t="str">
        <f t="shared" si="1171"/>
        <v>"hasOne"</v>
      </c>
      <c r="AL2400" t="str">
        <f t="shared" si="1172"/>
        <v>"CodeList.AWBUseIndicator","code",".string","","hasOne"</v>
      </c>
      <c r="AN2400">
        <f>COUNTIF(View_conceptual!G:G,L2400)</f>
        <v>0</v>
      </c>
      <c r="AO2400">
        <f>COUNTIF(View_conceptual!H:H,L2400)+COUNTIF(View_conceptual!I:I,N2400)</f>
        <v>0</v>
      </c>
      <c r="AQ2400" t="str">
        <f t="shared" si="1173"/>
        <v/>
      </c>
      <c r="AR2400" t="str">
        <f t="shared" si="1174"/>
        <v/>
      </c>
      <c r="AT2400">
        <f>COUNTIF(View_full!G:G,L2400)</f>
        <v>0</v>
      </c>
      <c r="AU2400">
        <f>COUNTIF(View_full!H:H,L2400)+COUNTIF(View_full!I:I,N2400)</f>
        <v>0</v>
      </c>
      <c r="AV2400">
        <f>COUNTIFS(Property_Manual!$A$2:$A$1206,Raw!L2400,Property_Manual!$B$2:$B$1206,Raw!M2400,Property_Manual!$C$2:$C$1206,Raw!N2400,Property_Manual!$D$2:$D$1206,Raw!O2400,Property_Manual!$F$2:$F$1206,"x")</f>
        <v>0</v>
      </c>
      <c r="AW2400" t="str">
        <f t="shared" si="1175"/>
        <v/>
      </c>
      <c r="AX2400" t="str">
        <f t="shared" si="1176"/>
        <v/>
      </c>
      <c r="AY2400" t="str">
        <f t="shared" si="1177"/>
        <v/>
      </c>
    </row>
    <row r="2401" spans="1:51" x14ac:dyDescent="0.2">
      <c r="A2401" t="s">
        <v>1254</v>
      </c>
      <c r="B2401" t="s">
        <v>1197</v>
      </c>
      <c r="C2401" t="s">
        <v>2185</v>
      </c>
      <c r="D2401" t="s">
        <v>9</v>
      </c>
      <c r="F2401" t="s">
        <v>6</v>
      </c>
      <c r="G2401">
        <v>1</v>
      </c>
      <c r="J2401" t="s">
        <v>10</v>
      </c>
      <c r="L2401" t="str">
        <f t="shared" si="1147"/>
        <v>AWBUseIndicator</v>
      </c>
      <c r="M2401" t="str">
        <f t="shared" si="1148"/>
        <v>codeDescription</v>
      </c>
      <c r="N2401" t="str">
        <f t="shared" si="1149"/>
        <v>string</v>
      </c>
      <c r="O2401" t="str">
        <f t="shared" si="1150"/>
        <v/>
      </c>
      <c r="P2401" t="str">
        <f t="shared" si="1151"/>
        <v/>
      </c>
      <c r="Q2401" t="str">
        <f t="shared" si="1152"/>
        <v>Object</v>
      </c>
      <c r="R2401" t="str">
        <f t="shared" si="1153"/>
        <v>"CodeList"</v>
      </c>
      <c r="S2401" t="str">
        <f t="shared" si="1154"/>
        <v>"AWBUseIndicator"</v>
      </c>
      <c r="T2401" t="str">
        <f t="shared" si="1155"/>
        <v>"codeDescription"</v>
      </c>
      <c r="U2401" t="str">
        <f t="shared" si="1156"/>
        <v>""</v>
      </c>
      <c r="V2401" t="str">
        <f t="shared" si="1157"/>
        <v>"string"</v>
      </c>
      <c r="W2401">
        <f>IF($A2401="Implicit","",COUNTIFS($C$8:C2401,C2401,$A$8:A2401,"Explicit"))</f>
        <v>2</v>
      </c>
      <c r="X2401" t="str">
        <f t="shared" si="1158"/>
        <v>""</v>
      </c>
      <c r="Y2401" t="str">
        <f t="shared" si="1159"/>
        <v>"Description or long version of the code; for example "Switzerland" for Switzerland when referring to the UN/LOCODE code list"</v>
      </c>
      <c r="Z2401" t="str">
        <f t="shared" si="1160"/>
        <v>"false"</v>
      </c>
      <c r="AA2401" t="str">
        <f t="shared" si="1161"/>
        <v>"false"</v>
      </c>
      <c r="AB2401" t="str">
        <f t="shared" si="1162"/>
        <v>""</v>
      </c>
      <c r="AC2401" t="str">
        <f t="shared" si="1163"/>
        <v>"https://onerecord.iata.org/ns/code-lists/AWBUseIndicator"</v>
      </c>
      <c r="AD2401" t="str">
        <f t="shared" si="1164"/>
        <v>"https://onerecord.iata.org/ns/cargo#codeDescription"</v>
      </c>
      <c r="AE2401" t="str">
        <f t="shared" si="1165"/>
        <v>"http://www.w3.org/2001/XMLSchema#string"</v>
      </c>
      <c r="AF2401" t="str">
        <f t="shared" si="1166"/>
        <v>"CodeList","AWBUseIndicator","codeDescription","","string",2,"","Description or long version of the code; for example "Switzerland" for Switzerland when referring to the UN/LOCODE code list","false","false","","https://onerecord.iata.org/ns/code-lists/AWBUseIndicator","https://onerecord.iata.org/ns/cargo#codeDescription","http://www.w3.org/2001/XMLSchema#string"</v>
      </c>
      <c r="AG2401" t="str">
        <f t="shared" si="1167"/>
        <v>"CodeList.AWBUseIndicator"</v>
      </c>
      <c r="AH2401" t="str">
        <f t="shared" si="1168"/>
        <v>"codeDescription"</v>
      </c>
      <c r="AI2401" t="str">
        <f t="shared" si="1169"/>
        <v>".string"</v>
      </c>
      <c r="AJ2401" t="str">
        <f t="shared" si="1170"/>
        <v>""</v>
      </c>
      <c r="AK2401" t="str">
        <f t="shared" si="1171"/>
        <v>"hasOne"</v>
      </c>
      <c r="AL2401" t="str">
        <f t="shared" si="1172"/>
        <v>"CodeList.AWBUseIndicator","codeDescription",".string","","hasOne"</v>
      </c>
      <c r="AN2401">
        <f>COUNTIF(View_conceptual!G:G,L2401)</f>
        <v>0</v>
      </c>
      <c r="AO2401">
        <f>COUNTIF(View_conceptual!H:H,L2401)+COUNTIF(View_conceptual!I:I,N2401)</f>
        <v>0</v>
      </c>
      <c r="AQ2401" t="str">
        <f t="shared" si="1173"/>
        <v/>
      </c>
      <c r="AR2401" t="str">
        <f t="shared" si="1174"/>
        <v/>
      </c>
      <c r="AT2401">
        <f>COUNTIF(View_full!G:G,L2401)</f>
        <v>0</v>
      </c>
      <c r="AU2401">
        <f>COUNTIF(View_full!H:H,L2401)+COUNTIF(View_full!I:I,N2401)</f>
        <v>0</v>
      </c>
      <c r="AV2401">
        <f>COUNTIFS(Property_Manual!$A$2:$A$1206,Raw!L2401,Property_Manual!$B$2:$B$1206,Raw!M2401,Property_Manual!$C$2:$C$1206,Raw!N2401,Property_Manual!$D$2:$D$1206,Raw!O2401,Property_Manual!$F$2:$F$1206,"x")</f>
        <v>0</v>
      </c>
      <c r="AW2401" t="str">
        <f t="shared" si="1175"/>
        <v/>
      </c>
      <c r="AX2401" t="str">
        <f t="shared" si="1176"/>
        <v/>
      </c>
      <c r="AY2401" t="str">
        <f t="shared" si="1177"/>
        <v/>
      </c>
    </row>
    <row r="2402" spans="1:51" x14ac:dyDescent="0.2">
      <c r="A2402" t="s">
        <v>1254</v>
      </c>
      <c r="B2402" t="s">
        <v>1197</v>
      </c>
      <c r="C2402" t="s">
        <v>2185</v>
      </c>
      <c r="D2402" t="s">
        <v>11</v>
      </c>
      <c r="F2402" t="s">
        <v>12</v>
      </c>
      <c r="G2402">
        <v>1</v>
      </c>
      <c r="J2402" t="s">
        <v>13</v>
      </c>
      <c r="L2402" t="str">
        <f t="shared" si="1147"/>
        <v>AWBUseIndicator</v>
      </c>
      <c r="M2402" t="str">
        <f t="shared" si="1148"/>
        <v>codeLevel</v>
      </c>
      <c r="N2402" t="str">
        <f t="shared" si="1149"/>
        <v>integer</v>
      </c>
      <c r="O2402" t="str">
        <f t="shared" si="1150"/>
        <v/>
      </c>
      <c r="P2402" t="str">
        <f t="shared" si="1151"/>
        <v/>
      </c>
      <c r="Q2402" t="str">
        <f t="shared" si="1152"/>
        <v>Object</v>
      </c>
      <c r="R2402" t="str">
        <f t="shared" si="1153"/>
        <v>"CodeList"</v>
      </c>
      <c r="S2402" t="str">
        <f t="shared" si="1154"/>
        <v>"AWBUseIndicator"</v>
      </c>
      <c r="T2402" t="str">
        <f t="shared" si="1155"/>
        <v>"codeLevel"</v>
      </c>
      <c r="U2402" t="str">
        <f t="shared" si="1156"/>
        <v>""</v>
      </c>
      <c r="V2402" t="str">
        <f t="shared" si="1157"/>
        <v>"integer"</v>
      </c>
      <c r="W2402">
        <f>IF($A2402="Implicit","",COUNTIFS($C$8:C2402,C2402,$A$8:A2402,"Explicit"))</f>
        <v>3</v>
      </c>
      <c r="X2402" t="str">
        <f t="shared" si="1158"/>
        <v>""</v>
      </c>
      <c r="Y2402" t="str">
        <f t="shared" si="1159"/>
        <v>"Integer indicating the level of a code if a codelists is hierarchical; for example HS-Codes"</v>
      </c>
      <c r="Z2402" t="str">
        <f t="shared" si="1160"/>
        <v>"false"</v>
      </c>
      <c r="AA2402" t="str">
        <f t="shared" si="1161"/>
        <v>"false"</v>
      </c>
      <c r="AB2402" t="str">
        <f t="shared" si="1162"/>
        <v>""</v>
      </c>
      <c r="AC2402" t="str">
        <f t="shared" si="1163"/>
        <v>"https://onerecord.iata.org/ns/code-lists/AWBUseIndicator"</v>
      </c>
      <c r="AD2402" t="str">
        <f t="shared" si="1164"/>
        <v>"https://onerecord.iata.org/ns/cargo#codeLevel"</v>
      </c>
      <c r="AE2402" t="str">
        <f t="shared" si="1165"/>
        <v>"http://www.w3.org/2001/XMLSchema#integer"</v>
      </c>
      <c r="AF2402" t="str">
        <f t="shared" si="1166"/>
        <v>"CodeList","AWBUseIndicator","codeLevel","","integer",3,"","Integer indicating the level of a code if a codelists is hierarchical; for example HS-Codes","false","false","","https://onerecord.iata.org/ns/code-lists/AWBUseIndicator","https://onerecord.iata.org/ns/cargo#codeLevel","http://www.w3.org/2001/XMLSchema#integer"</v>
      </c>
      <c r="AG2402" t="str">
        <f t="shared" si="1167"/>
        <v>"CodeList.AWBUseIndicator"</v>
      </c>
      <c r="AH2402" t="str">
        <f t="shared" si="1168"/>
        <v>"codeLevel"</v>
      </c>
      <c r="AI2402" t="str">
        <f t="shared" si="1169"/>
        <v>".integer"</v>
      </c>
      <c r="AJ2402" t="str">
        <f t="shared" si="1170"/>
        <v>""</v>
      </c>
      <c r="AK2402" t="str">
        <f t="shared" si="1171"/>
        <v>"hasOne"</v>
      </c>
      <c r="AL2402" t="str">
        <f t="shared" si="1172"/>
        <v>"CodeList.AWBUseIndicator","codeLevel",".integer","","hasOne"</v>
      </c>
      <c r="AN2402">
        <f>COUNTIF(View_conceptual!G:G,L2402)</f>
        <v>0</v>
      </c>
      <c r="AO2402">
        <f>COUNTIF(View_conceptual!H:H,L2402)+COUNTIF(View_conceptual!I:I,N2402)</f>
        <v>0</v>
      </c>
      <c r="AQ2402" t="str">
        <f t="shared" si="1173"/>
        <v/>
      </c>
      <c r="AR2402" t="str">
        <f t="shared" si="1174"/>
        <v/>
      </c>
      <c r="AT2402">
        <f>COUNTIF(View_full!G:G,L2402)</f>
        <v>0</v>
      </c>
      <c r="AU2402">
        <f>COUNTIF(View_full!H:H,L2402)+COUNTIF(View_full!I:I,N2402)</f>
        <v>0</v>
      </c>
      <c r="AV2402">
        <f>COUNTIFS(Property_Manual!$A$2:$A$1206,Raw!L2402,Property_Manual!$B$2:$B$1206,Raw!M2402,Property_Manual!$C$2:$C$1206,Raw!N2402,Property_Manual!$D$2:$D$1206,Raw!O2402,Property_Manual!$F$2:$F$1206,"x")</f>
        <v>0</v>
      </c>
      <c r="AW2402" t="str">
        <f t="shared" si="1175"/>
        <v/>
      </c>
      <c r="AX2402" t="str">
        <f t="shared" si="1176"/>
        <v/>
      </c>
      <c r="AY2402" t="str">
        <f t="shared" si="1177"/>
        <v/>
      </c>
    </row>
    <row r="2403" spans="1:51" x14ac:dyDescent="0.2">
      <c r="A2403" t="s">
        <v>1254</v>
      </c>
      <c r="B2403" t="s">
        <v>1197</v>
      </c>
      <c r="C2403" t="s">
        <v>2185</v>
      </c>
      <c r="D2403" t="s">
        <v>14</v>
      </c>
      <c r="F2403" t="s">
        <v>6</v>
      </c>
      <c r="G2403">
        <v>1</v>
      </c>
      <c r="J2403" t="s">
        <v>15</v>
      </c>
      <c r="L2403" t="str">
        <f t="shared" si="1147"/>
        <v>AWBUseIndicator</v>
      </c>
      <c r="M2403" t="str">
        <f t="shared" si="1148"/>
        <v>codeListName</v>
      </c>
      <c r="N2403" t="str">
        <f t="shared" si="1149"/>
        <v>string</v>
      </c>
      <c r="O2403" t="str">
        <f t="shared" si="1150"/>
        <v/>
      </c>
      <c r="P2403" t="str">
        <f t="shared" si="1151"/>
        <v/>
      </c>
      <c r="Q2403" t="str">
        <f t="shared" si="1152"/>
        <v>Object</v>
      </c>
      <c r="R2403" t="str">
        <f t="shared" si="1153"/>
        <v>"CodeList"</v>
      </c>
      <c r="S2403" t="str">
        <f t="shared" si="1154"/>
        <v>"AWBUseIndicator"</v>
      </c>
      <c r="T2403" t="str">
        <f t="shared" si="1155"/>
        <v>"codeListName"</v>
      </c>
      <c r="U2403" t="str">
        <f t="shared" si="1156"/>
        <v>""</v>
      </c>
      <c r="V2403" t="str">
        <f t="shared" si="1157"/>
        <v>"string"</v>
      </c>
      <c r="W2403">
        <f>IF($A2403="Implicit","",COUNTIFS($C$8:C2403,C2403,$A$8:A2403,"Explicit"))</f>
        <v>4</v>
      </c>
      <c r="X2403" t="str">
        <f t="shared" si="1158"/>
        <v>""</v>
      </c>
      <c r="Y2403" t="str">
        <f t="shared" si="1159"/>
        <v>"Official name of the code list without version number when direct reference is not possible; for example "UN/LOCODE" when referring to the UN/LOCODE code list"</v>
      </c>
      <c r="Z2403" t="str">
        <f t="shared" si="1160"/>
        <v>"false"</v>
      </c>
      <c r="AA2403" t="str">
        <f t="shared" si="1161"/>
        <v>"false"</v>
      </c>
      <c r="AB2403" t="str">
        <f t="shared" si="1162"/>
        <v>""</v>
      </c>
      <c r="AC2403" t="str">
        <f t="shared" si="1163"/>
        <v>"https://onerecord.iata.org/ns/code-lists/AWBUseIndicator"</v>
      </c>
      <c r="AD2403" t="str">
        <f t="shared" si="1164"/>
        <v>"https://onerecord.iata.org/ns/cargo#codeListName"</v>
      </c>
      <c r="AE2403" t="str">
        <f t="shared" si="1165"/>
        <v>"http://www.w3.org/2001/XMLSchema#string"</v>
      </c>
      <c r="AF2403" t="str">
        <f t="shared" si="1166"/>
        <v>"CodeList","AWBUseIndicator","codeListName","","string",4,"","Official name of the code list without version number when direct reference is not possible; for example "UN/LOCODE" when referring to the UN/LOCODE code list","false","false","","https://onerecord.iata.org/ns/code-lists/AWBUseIndicator","https://onerecord.iata.org/ns/cargo#codeListName","http://www.w3.org/2001/XMLSchema#string"</v>
      </c>
      <c r="AG2403" t="str">
        <f t="shared" si="1167"/>
        <v>"CodeList.AWBUseIndicator"</v>
      </c>
      <c r="AH2403" t="str">
        <f t="shared" si="1168"/>
        <v>"codeListName"</v>
      </c>
      <c r="AI2403" t="str">
        <f t="shared" si="1169"/>
        <v>".string"</v>
      </c>
      <c r="AJ2403" t="str">
        <f t="shared" si="1170"/>
        <v>""</v>
      </c>
      <c r="AK2403" t="str">
        <f t="shared" si="1171"/>
        <v>"hasOne"</v>
      </c>
      <c r="AL2403" t="str">
        <f t="shared" si="1172"/>
        <v>"CodeList.AWBUseIndicator","codeListName",".string","","hasOne"</v>
      </c>
      <c r="AN2403">
        <f>COUNTIF(View_conceptual!G:G,L2403)</f>
        <v>0</v>
      </c>
      <c r="AO2403">
        <f>COUNTIF(View_conceptual!H:H,L2403)+COUNTIF(View_conceptual!I:I,N2403)</f>
        <v>0</v>
      </c>
      <c r="AQ2403" t="str">
        <f t="shared" si="1173"/>
        <v/>
      </c>
      <c r="AR2403" t="str">
        <f t="shared" si="1174"/>
        <v/>
      </c>
      <c r="AT2403">
        <f>COUNTIF(View_full!G:G,L2403)</f>
        <v>0</v>
      </c>
      <c r="AU2403">
        <f>COUNTIF(View_full!H:H,L2403)+COUNTIF(View_full!I:I,N2403)</f>
        <v>0</v>
      </c>
      <c r="AV2403">
        <f>COUNTIFS(Property_Manual!$A$2:$A$1206,Raw!L2403,Property_Manual!$B$2:$B$1206,Raw!M2403,Property_Manual!$C$2:$C$1206,Raw!N2403,Property_Manual!$D$2:$D$1206,Raw!O2403,Property_Manual!$F$2:$F$1206,"x")</f>
        <v>0</v>
      </c>
      <c r="AW2403" t="str">
        <f t="shared" si="1175"/>
        <v/>
      </c>
      <c r="AX2403" t="str">
        <f t="shared" si="1176"/>
        <v/>
      </c>
      <c r="AY2403" t="str">
        <f t="shared" si="1177"/>
        <v/>
      </c>
    </row>
    <row r="2404" spans="1:51" x14ac:dyDescent="0.2">
      <c r="A2404" t="s">
        <v>1254</v>
      </c>
      <c r="B2404" t="s">
        <v>1197</v>
      </c>
      <c r="C2404" t="s">
        <v>2185</v>
      </c>
      <c r="D2404" t="s">
        <v>16</v>
      </c>
      <c r="F2404" t="s">
        <v>6</v>
      </c>
      <c r="G2404">
        <v>1</v>
      </c>
      <c r="J2404" t="s">
        <v>17</v>
      </c>
      <c r="L2404" t="str">
        <f t="shared" si="1147"/>
        <v>AWBUseIndicator</v>
      </c>
      <c r="M2404" t="str">
        <f t="shared" si="1148"/>
        <v>codeListReference</v>
      </c>
      <c r="N2404" t="str">
        <f t="shared" si="1149"/>
        <v>string</v>
      </c>
      <c r="O2404" t="str">
        <f t="shared" si="1150"/>
        <v/>
      </c>
      <c r="P2404" t="str">
        <f t="shared" si="1151"/>
        <v/>
      </c>
      <c r="Q2404" t="str">
        <f t="shared" si="1152"/>
        <v>Object</v>
      </c>
      <c r="R2404" t="str">
        <f t="shared" si="1153"/>
        <v>"CodeList"</v>
      </c>
      <c r="S2404" t="str">
        <f t="shared" si="1154"/>
        <v>"AWBUseIndicator"</v>
      </c>
      <c r="T2404" t="str">
        <f t="shared" si="1155"/>
        <v>"codeListReference"</v>
      </c>
      <c r="U2404" t="str">
        <f t="shared" si="1156"/>
        <v>""</v>
      </c>
      <c r="V2404" t="str">
        <f t="shared" si="1157"/>
        <v>"string"</v>
      </c>
      <c r="W2404">
        <f>IF($A2404="Implicit","",COUNTIFS($C$8:C2404,C2404,$A$8:A2404,"Explicit"))</f>
        <v>5</v>
      </c>
      <c r="X2404" t="str">
        <f t="shared" si="1158"/>
        <v>""</v>
      </c>
      <c r="Y2404" t="str">
        <f t="shared" si="1159"/>
        <v>"URL to access the code list the code is taken from; for example "https://unece.org/trade/cefact/unlocode-code-list-country-and-territory" for UN/LOCODE."</v>
      </c>
      <c r="Z2404" t="str">
        <f t="shared" si="1160"/>
        <v>"false"</v>
      </c>
      <c r="AA2404" t="str">
        <f t="shared" si="1161"/>
        <v>"false"</v>
      </c>
      <c r="AB2404" t="str">
        <f t="shared" si="1162"/>
        <v>""</v>
      </c>
      <c r="AC2404" t="str">
        <f t="shared" si="1163"/>
        <v>"https://onerecord.iata.org/ns/code-lists/AWBUseIndicator"</v>
      </c>
      <c r="AD2404" t="str">
        <f t="shared" si="1164"/>
        <v>"https://onerecord.iata.org/ns/cargo#codeListReference"</v>
      </c>
      <c r="AE2404" t="str">
        <f t="shared" si="1165"/>
        <v>"http://www.w3.org/2001/XMLSchema#string"</v>
      </c>
      <c r="AF2404" t="str">
        <f t="shared" si="1166"/>
        <v>"CodeList","AWBUseIndicator","codeListReference","","string",5,"","URL to access the code list the code is taken from; for example "https://unece.org/trade/cefact/unlocode-code-list-country-and-territory" for UN/LOCODE.","false","false","","https://onerecord.iata.org/ns/code-lists/AWBUseIndicator","https://onerecord.iata.org/ns/cargo#codeListReference","http://www.w3.org/2001/XMLSchema#string"</v>
      </c>
      <c r="AG2404" t="str">
        <f t="shared" si="1167"/>
        <v>"CodeList.AWBUseIndicator"</v>
      </c>
      <c r="AH2404" t="str">
        <f t="shared" si="1168"/>
        <v>"codeListReference"</v>
      </c>
      <c r="AI2404" t="str">
        <f t="shared" si="1169"/>
        <v>".string"</v>
      </c>
      <c r="AJ2404" t="str">
        <f t="shared" si="1170"/>
        <v>""</v>
      </c>
      <c r="AK2404" t="str">
        <f t="shared" si="1171"/>
        <v>"hasOne"</v>
      </c>
      <c r="AL2404" t="str">
        <f t="shared" si="1172"/>
        <v>"CodeList.AWBUseIndicator","codeListReference",".string","","hasOne"</v>
      </c>
      <c r="AN2404">
        <f>COUNTIF(View_conceptual!G:G,L2404)</f>
        <v>0</v>
      </c>
      <c r="AO2404">
        <f>COUNTIF(View_conceptual!H:H,L2404)+COUNTIF(View_conceptual!I:I,N2404)</f>
        <v>0</v>
      </c>
      <c r="AQ2404" t="str">
        <f t="shared" si="1173"/>
        <v/>
      </c>
      <c r="AR2404" t="str">
        <f t="shared" si="1174"/>
        <v/>
      </c>
      <c r="AT2404">
        <f>COUNTIF(View_full!G:G,L2404)</f>
        <v>0</v>
      </c>
      <c r="AU2404">
        <f>COUNTIF(View_full!H:H,L2404)+COUNTIF(View_full!I:I,N2404)</f>
        <v>0</v>
      </c>
      <c r="AV2404">
        <f>COUNTIFS(Property_Manual!$A$2:$A$1206,Raw!L2404,Property_Manual!$B$2:$B$1206,Raw!M2404,Property_Manual!$C$2:$C$1206,Raw!N2404,Property_Manual!$D$2:$D$1206,Raw!O2404,Property_Manual!$F$2:$F$1206,"x")</f>
        <v>0</v>
      </c>
      <c r="AW2404" t="str">
        <f t="shared" si="1175"/>
        <v/>
      </c>
      <c r="AX2404" t="str">
        <f t="shared" si="1176"/>
        <v/>
      </c>
      <c r="AY2404" t="str">
        <f t="shared" si="1177"/>
        <v/>
      </c>
    </row>
    <row r="2405" spans="1:51" x14ac:dyDescent="0.2">
      <c r="A2405" t="s">
        <v>1254</v>
      </c>
      <c r="B2405" t="s">
        <v>1197</v>
      </c>
      <c r="C2405" t="s">
        <v>2185</v>
      </c>
      <c r="D2405" t="s">
        <v>18</v>
      </c>
      <c r="F2405" t="s">
        <v>6</v>
      </c>
      <c r="G2405">
        <v>1</v>
      </c>
      <c r="J2405" t="s">
        <v>19</v>
      </c>
      <c r="L2405" t="str">
        <f t="shared" si="1147"/>
        <v>AWBUseIndicator</v>
      </c>
      <c r="M2405" t="str">
        <f t="shared" si="1148"/>
        <v>codeListVersion</v>
      </c>
      <c r="N2405" t="str">
        <f t="shared" si="1149"/>
        <v>string</v>
      </c>
      <c r="O2405" t="str">
        <f t="shared" si="1150"/>
        <v/>
      </c>
      <c r="P2405" t="str">
        <f t="shared" si="1151"/>
        <v/>
      </c>
      <c r="Q2405" t="str">
        <f t="shared" si="1152"/>
        <v>Object</v>
      </c>
      <c r="R2405" t="str">
        <f t="shared" si="1153"/>
        <v>"CodeList"</v>
      </c>
      <c r="S2405" t="str">
        <f t="shared" si="1154"/>
        <v>"AWBUseIndicator"</v>
      </c>
      <c r="T2405" t="str">
        <f t="shared" si="1155"/>
        <v>"codeListVersion"</v>
      </c>
      <c r="U2405" t="str">
        <f t="shared" si="1156"/>
        <v>""</v>
      </c>
      <c r="V2405" t="str">
        <f t="shared" si="1157"/>
        <v>"string"</v>
      </c>
      <c r="W2405">
        <f>IF($A2405="Implicit","",COUNTIFS($C$8:C2405,C2405,$A$8:A2405,"Explicit"))</f>
        <v>6</v>
      </c>
      <c r="X2405" t="str">
        <f t="shared" si="1158"/>
        <v>""</v>
      </c>
      <c r="Y2405" t="str">
        <f t="shared" si="1159"/>
        <v>"Version of the code list; for example "223-1" for UN/LOCODE. Used if the property codeListName is used or the version is not apparent from the resource referred to in property codeListReference."</v>
      </c>
      <c r="Z2405" t="str">
        <f t="shared" si="1160"/>
        <v>"false"</v>
      </c>
      <c r="AA2405" t="str">
        <f t="shared" si="1161"/>
        <v>"false"</v>
      </c>
      <c r="AB2405" t="str">
        <f t="shared" si="1162"/>
        <v>""</v>
      </c>
      <c r="AC2405" t="str">
        <f t="shared" si="1163"/>
        <v>"https://onerecord.iata.org/ns/code-lists/AWBUseIndicator"</v>
      </c>
      <c r="AD2405" t="str">
        <f t="shared" si="1164"/>
        <v>"https://onerecord.iata.org/ns/cargo#codeListVersion"</v>
      </c>
      <c r="AE2405" t="str">
        <f t="shared" si="1165"/>
        <v>"http://www.w3.org/2001/XMLSchema#string"</v>
      </c>
      <c r="AF2405" t="str">
        <f t="shared" si="1166"/>
        <v>"CodeList","AWBUseIndicator","codeListVersion","","string",6,"","Version of the code list; for example "223-1" for UN/LOCODE. Used if the property codeListName is used or the version is not apparent from the resource referred to in property codeListReference.","false","false","","https://onerecord.iata.org/ns/code-lists/AWBUseIndicator","https://onerecord.iata.org/ns/cargo#codeListVersion","http://www.w3.org/2001/XMLSchema#string"</v>
      </c>
      <c r="AG2405" t="str">
        <f t="shared" si="1167"/>
        <v>"CodeList.AWBUseIndicator"</v>
      </c>
      <c r="AH2405" t="str">
        <f t="shared" si="1168"/>
        <v>"codeListVersion"</v>
      </c>
      <c r="AI2405" t="str">
        <f t="shared" si="1169"/>
        <v>".string"</v>
      </c>
      <c r="AJ2405" t="str">
        <f t="shared" si="1170"/>
        <v>""</v>
      </c>
      <c r="AK2405" t="str">
        <f t="shared" si="1171"/>
        <v>"hasOne"</v>
      </c>
      <c r="AL2405" t="str">
        <f t="shared" si="1172"/>
        <v>"CodeList.AWBUseIndicator","codeListVersion",".string","","hasOne"</v>
      </c>
      <c r="AN2405">
        <f>COUNTIF(View_conceptual!G:G,L2405)</f>
        <v>0</v>
      </c>
      <c r="AO2405">
        <f>COUNTIF(View_conceptual!H:H,L2405)+COUNTIF(View_conceptual!I:I,N2405)</f>
        <v>0</v>
      </c>
      <c r="AQ2405" t="str">
        <f t="shared" si="1173"/>
        <v/>
      </c>
      <c r="AR2405" t="str">
        <f t="shared" si="1174"/>
        <v/>
      </c>
      <c r="AT2405">
        <f>COUNTIF(View_full!G:G,L2405)</f>
        <v>0</v>
      </c>
      <c r="AU2405">
        <f>COUNTIF(View_full!H:H,L2405)+COUNTIF(View_full!I:I,N2405)</f>
        <v>0</v>
      </c>
      <c r="AV2405">
        <f>COUNTIFS(Property_Manual!$A$2:$A$1206,Raw!L2405,Property_Manual!$B$2:$B$1206,Raw!M2405,Property_Manual!$C$2:$C$1206,Raw!N2405,Property_Manual!$D$2:$D$1206,Raw!O2405,Property_Manual!$F$2:$F$1206,"x")</f>
        <v>0</v>
      </c>
      <c r="AW2405" t="str">
        <f t="shared" si="1175"/>
        <v/>
      </c>
      <c r="AX2405" t="str">
        <f t="shared" si="1176"/>
        <v/>
      </c>
      <c r="AY2405" t="str">
        <f t="shared" si="1177"/>
        <v/>
      </c>
    </row>
    <row r="2406" spans="1:51" x14ac:dyDescent="0.2">
      <c r="A2406" t="s">
        <v>1254</v>
      </c>
      <c r="B2406" t="s">
        <v>1197</v>
      </c>
      <c r="C2406" t="s">
        <v>2189</v>
      </c>
      <c r="D2406" t="s">
        <v>5</v>
      </c>
      <c r="F2406" t="s">
        <v>6</v>
      </c>
      <c r="G2406">
        <v>1</v>
      </c>
      <c r="J2406" t="s">
        <v>8</v>
      </c>
      <c r="L2406" t="str">
        <f t="shared" si="1147"/>
        <v>AircraftPossibilityCode</v>
      </c>
      <c r="M2406" t="str">
        <f t="shared" si="1148"/>
        <v>code</v>
      </c>
      <c r="N2406" t="str">
        <f t="shared" si="1149"/>
        <v>string</v>
      </c>
      <c r="O2406" t="str">
        <f t="shared" si="1150"/>
        <v/>
      </c>
      <c r="P2406" t="str">
        <f t="shared" si="1151"/>
        <v/>
      </c>
      <c r="Q2406" t="str">
        <f t="shared" si="1152"/>
        <v>Object</v>
      </c>
      <c r="R2406" t="str">
        <f t="shared" si="1153"/>
        <v>"CodeList"</v>
      </c>
      <c r="S2406" t="str">
        <f t="shared" si="1154"/>
        <v>"AircraftPossibilityCode"</v>
      </c>
      <c r="T2406" t="str">
        <f t="shared" si="1155"/>
        <v>"code"</v>
      </c>
      <c r="U2406" t="str">
        <f t="shared" si="1156"/>
        <v>""</v>
      </c>
      <c r="V2406" t="str">
        <f t="shared" si="1157"/>
        <v>"string"</v>
      </c>
      <c r="W2406">
        <f>IF($A2406="Implicit","",COUNTIFS($C$8:C2406,C2406,$A$8:A2406,"Explicit"))</f>
        <v>1</v>
      </c>
      <c r="X2406" t="str">
        <f t="shared" si="1158"/>
        <v>""</v>
      </c>
      <c r="Y2406" t="str">
        <f t="shared" si="1159"/>
        <v>"Code or short version of a code; for example "CH" for Switzerland when referring to the UN/LOCODE code list"</v>
      </c>
      <c r="Z2406" t="str">
        <f t="shared" si="1160"/>
        <v>"false"</v>
      </c>
      <c r="AA2406" t="str">
        <f t="shared" si="1161"/>
        <v>"false"</v>
      </c>
      <c r="AB2406" t="str">
        <f t="shared" si="1162"/>
        <v>""</v>
      </c>
      <c r="AC2406" t="str">
        <f t="shared" si="1163"/>
        <v>"https://onerecord.iata.org/ns/code-lists/AircraftPossibilityCode"</v>
      </c>
      <c r="AD2406" t="str">
        <f t="shared" si="1164"/>
        <v>"https://onerecord.iata.org/ns/cargo#code"</v>
      </c>
      <c r="AE2406" t="str">
        <f t="shared" si="1165"/>
        <v>"http://www.w3.org/2001/XMLSchema#string"</v>
      </c>
      <c r="AF2406" t="str">
        <f t="shared" si="1166"/>
        <v>"CodeList","AircraftPossibilityCode","code","","string",1,"","Code or short version of a code; for example "CH" for Switzerland when referring to the UN/LOCODE code list","false","false","","https://onerecord.iata.org/ns/code-lists/AircraftPossibilityCode","https://onerecord.iata.org/ns/cargo#code","http://www.w3.org/2001/XMLSchema#string"</v>
      </c>
      <c r="AG2406" t="str">
        <f t="shared" si="1167"/>
        <v>"CodeList.AircraftPossibilityCode"</v>
      </c>
      <c r="AH2406" t="str">
        <f t="shared" si="1168"/>
        <v>"code"</v>
      </c>
      <c r="AI2406" t="str">
        <f t="shared" si="1169"/>
        <v>".string"</v>
      </c>
      <c r="AJ2406" t="str">
        <f t="shared" si="1170"/>
        <v>""</v>
      </c>
      <c r="AK2406" t="str">
        <f t="shared" si="1171"/>
        <v>"hasOne"</v>
      </c>
      <c r="AL2406" t="str">
        <f t="shared" si="1172"/>
        <v>"CodeList.AircraftPossibilityCode","code",".string","","hasOne"</v>
      </c>
      <c r="AN2406">
        <f>COUNTIF(View_conceptual!G:G,L2406)</f>
        <v>0</v>
      </c>
      <c r="AO2406">
        <f>COUNTIF(View_conceptual!H:H,L2406)+COUNTIF(View_conceptual!I:I,N2406)</f>
        <v>0</v>
      </c>
      <c r="AQ2406" t="str">
        <f t="shared" si="1173"/>
        <v/>
      </c>
      <c r="AR2406" t="str">
        <f t="shared" si="1174"/>
        <v/>
      </c>
      <c r="AT2406">
        <f>COUNTIF(View_full!G:G,L2406)</f>
        <v>0</v>
      </c>
      <c r="AU2406">
        <f>COUNTIF(View_full!H:H,L2406)+COUNTIF(View_full!I:I,N2406)</f>
        <v>0</v>
      </c>
      <c r="AV2406">
        <f>COUNTIFS(Property_Manual!$A$2:$A$1206,Raw!L2406,Property_Manual!$B$2:$B$1206,Raw!M2406,Property_Manual!$C$2:$C$1206,Raw!N2406,Property_Manual!$D$2:$D$1206,Raw!O2406,Property_Manual!$F$2:$F$1206,"x")</f>
        <v>0</v>
      </c>
      <c r="AW2406" t="str">
        <f t="shared" si="1175"/>
        <v/>
      </c>
      <c r="AX2406" t="str">
        <f t="shared" si="1176"/>
        <v/>
      </c>
      <c r="AY2406" t="str">
        <f t="shared" si="1177"/>
        <v/>
      </c>
    </row>
    <row r="2407" spans="1:51" x14ac:dyDescent="0.2">
      <c r="A2407" t="s">
        <v>1254</v>
      </c>
      <c r="B2407" t="s">
        <v>1197</v>
      </c>
      <c r="C2407" t="s">
        <v>2189</v>
      </c>
      <c r="D2407" t="s">
        <v>9</v>
      </c>
      <c r="F2407" t="s">
        <v>6</v>
      </c>
      <c r="G2407">
        <v>1</v>
      </c>
      <c r="J2407" t="s">
        <v>10</v>
      </c>
      <c r="L2407" t="str">
        <f t="shared" si="1147"/>
        <v>AircraftPossibilityCode</v>
      </c>
      <c r="M2407" t="str">
        <f t="shared" si="1148"/>
        <v>codeDescription</v>
      </c>
      <c r="N2407" t="str">
        <f t="shared" si="1149"/>
        <v>string</v>
      </c>
      <c r="O2407" t="str">
        <f t="shared" si="1150"/>
        <v/>
      </c>
      <c r="P2407" t="str">
        <f t="shared" si="1151"/>
        <v/>
      </c>
      <c r="Q2407" t="str">
        <f t="shared" si="1152"/>
        <v>Object</v>
      </c>
      <c r="R2407" t="str">
        <f t="shared" si="1153"/>
        <v>"CodeList"</v>
      </c>
      <c r="S2407" t="str">
        <f t="shared" si="1154"/>
        <v>"AircraftPossibilityCode"</v>
      </c>
      <c r="T2407" t="str">
        <f t="shared" si="1155"/>
        <v>"codeDescription"</v>
      </c>
      <c r="U2407" t="str">
        <f t="shared" si="1156"/>
        <v>""</v>
      </c>
      <c r="V2407" t="str">
        <f t="shared" si="1157"/>
        <v>"string"</v>
      </c>
      <c r="W2407">
        <f>IF($A2407="Implicit","",COUNTIFS($C$8:C2407,C2407,$A$8:A2407,"Explicit"))</f>
        <v>2</v>
      </c>
      <c r="X2407" t="str">
        <f t="shared" si="1158"/>
        <v>""</v>
      </c>
      <c r="Y2407" t="str">
        <f t="shared" si="1159"/>
        <v>"Description or long version of the code; for example "Switzerland" for Switzerland when referring to the UN/LOCODE code list"</v>
      </c>
      <c r="Z2407" t="str">
        <f t="shared" si="1160"/>
        <v>"false"</v>
      </c>
      <c r="AA2407" t="str">
        <f t="shared" si="1161"/>
        <v>"false"</v>
      </c>
      <c r="AB2407" t="str">
        <f t="shared" si="1162"/>
        <v>""</v>
      </c>
      <c r="AC2407" t="str">
        <f t="shared" si="1163"/>
        <v>"https://onerecord.iata.org/ns/code-lists/AircraftPossibilityCode"</v>
      </c>
      <c r="AD2407" t="str">
        <f t="shared" si="1164"/>
        <v>"https://onerecord.iata.org/ns/cargo#codeDescription"</v>
      </c>
      <c r="AE2407" t="str">
        <f t="shared" si="1165"/>
        <v>"http://www.w3.org/2001/XMLSchema#string"</v>
      </c>
      <c r="AF2407" t="str">
        <f t="shared" si="1166"/>
        <v>"CodeList","AircraftPossibilityCode","codeDescription","","string",2,"","Description or long version of the code; for example "Switzerland" for Switzerland when referring to the UN/LOCODE code list","false","false","","https://onerecord.iata.org/ns/code-lists/AircraftPossibilityCode","https://onerecord.iata.org/ns/cargo#codeDescription","http://www.w3.org/2001/XMLSchema#string"</v>
      </c>
      <c r="AG2407" t="str">
        <f t="shared" si="1167"/>
        <v>"CodeList.AircraftPossibilityCode"</v>
      </c>
      <c r="AH2407" t="str">
        <f t="shared" si="1168"/>
        <v>"codeDescription"</v>
      </c>
      <c r="AI2407" t="str">
        <f t="shared" si="1169"/>
        <v>".string"</v>
      </c>
      <c r="AJ2407" t="str">
        <f t="shared" si="1170"/>
        <v>""</v>
      </c>
      <c r="AK2407" t="str">
        <f t="shared" si="1171"/>
        <v>"hasOne"</v>
      </c>
      <c r="AL2407" t="str">
        <f t="shared" si="1172"/>
        <v>"CodeList.AircraftPossibilityCode","codeDescription",".string","","hasOne"</v>
      </c>
      <c r="AN2407">
        <f>COUNTIF(View_conceptual!G:G,L2407)</f>
        <v>0</v>
      </c>
      <c r="AO2407">
        <f>COUNTIF(View_conceptual!H:H,L2407)+COUNTIF(View_conceptual!I:I,N2407)</f>
        <v>0</v>
      </c>
      <c r="AQ2407" t="str">
        <f t="shared" si="1173"/>
        <v/>
      </c>
      <c r="AR2407" t="str">
        <f t="shared" si="1174"/>
        <v/>
      </c>
      <c r="AT2407">
        <f>COUNTIF(View_full!G:G,L2407)</f>
        <v>0</v>
      </c>
      <c r="AU2407">
        <f>COUNTIF(View_full!H:H,L2407)+COUNTIF(View_full!I:I,N2407)</f>
        <v>0</v>
      </c>
      <c r="AV2407">
        <f>COUNTIFS(Property_Manual!$A$2:$A$1206,Raw!L2407,Property_Manual!$B$2:$B$1206,Raw!M2407,Property_Manual!$C$2:$C$1206,Raw!N2407,Property_Manual!$D$2:$D$1206,Raw!O2407,Property_Manual!$F$2:$F$1206,"x")</f>
        <v>0</v>
      </c>
      <c r="AW2407" t="str">
        <f t="shared" si="1175"/>
        <v/>
      </c>
      <c r="AX2407" t="str">
        <f t="shared" si="1176"/>
        <v/>
      </c>
      <c r="AY2407" t="str">
        <f t="shared" si="1177"/>
        <v/>
      </c>
    </row>
    <row r="2408" spans="1:51" x14ac:dyDescent="0.2">
      <c r="A2408" t="s">
        <v>1254</v>
      </c>
      <c r="B2408" t="s">
        <v>1197</v>
      </c>
      <c r="C2408" t="s">
        <v>2189</v>
      </c>
      <c r="D2408" t="s">
        <v>11</v>
      </c>
      <c r="F2408" t="s">
        <v>12</v>
      </c>
      <c r="G2408">
        <v>1</v>
      </c>
      <c r="J2408" t="s">
        <v>13</v>
      </c>
      <c r="L2408" t="str">
        <f t="shared" si="1147"/>
        <v>AircraftPossibilityCode</v>
      </c>
      <c r="M2408" t="str">
        <f t="shared" si="1148"/>
        <v>codeLevel</v>
      </c>
      <c r="N2408" t="str">
        <f t="shared" si="1149"/>
        <v>integer</v>
      </c>
      <c r="O2408" t="str">
        <f t="shared" si="1150"/>
        <v/>
      </c>
      <c r="P2408" t="str">
        <f t="shared" si="1151"/>
        <v/>
      </c>
      <c r="Q2408" t="str">
        <f t="shared" si="1152"/>
        <v>Object</v>
      </c>
      <c r="R2408" t="str">
        <f t="shared" si="1153"/>
        <v>"CodeList"</v>
      </c>
      <c r="S2408" t="str">
        <f t="shared" si="1154"/>
        <v>"AircraftPossibilityCode"</v>
      </c>
      <c r="T2408" t="str">
        <f t="shared" si="1155"/>
        <v>"codeLevel"</v>
      </c>
      <c r="U2408" t="str">
        <f t="shared" si="1156"/>
        <v>""</v>
      </c>
      <c r="V2408" t="str">
        <f t="shared" si="1157"/>
        <v>"integer"</v>
      </c>
      <c r="W2408">
        <f>IF($A2408="Implicit","",COUNTIFS($C$8:C2408,C2408,$A$8:A2408,"Explicit"))</f>
        <v>3</v>
      </c>
      <c r="X2408" t="str">
        <f t="shared" si="1158"/>
        <v>""</v>
      </c>
      <c r="Y2408" t="str">
        <f t="shared" si="1159"/>
        <v>"Integer indicating the level of a code if a codelists is hierarchical; for example HS-Codes"</v>
      </c>
      <c r="Z2408" t="str">
        <f t="shared" si="1160"/>
        <v>"false"</v>
      </c>
      <c r="AA2408" t="str">
        <f t="shared" si="1161"/>
        <v>"false"</v>
      </c>
      <c r="AB2408" t="str">
        <f t="shared" si="1162"/>
        <v>""</v>
      </c>
      <c r="AC2408" t="str">
        <f t="shared" si="1163"/>
        <v>"https://onerecord.iata.org/ns/code-lists/AircraftPossibilityCode"</v>
      </c>
      <c r="AD2408" t="str">
        <f t="shared" si="1164"/>
        <v>"https://onerecord.iata.org/ns/cargo#codeLevel"</v>
      </c>
      <c r="AE2408" t="str">
        <f t="shared" si="1165"/>
        <v>"http://www.w3.org/2001/XMLSchema#integer"</v>
      </c>
      <c r="AF2408" t="str">
        <f t="shared" si="1166"/>
        <v>"CodeList","AircraftPossibilityCode","codeLevel","","integer",3,"","Integer indicating the level of a code if a codelists is hierarchical; for example HS-Codes","false","false","","https://onerecord.iata.org/ns/code-lists/AircraftPossibilityCode","https://onerecord.iata.org/ns/cargo#codeLevel","http://www.w3.org/2001/XMLSchema#integer"</v>
      </c>
      <c r="AG2408" t="str">
        <f t="shared" si="1167"/>
        <v>"CodeList.AircraftPossibilityCode"</v>
      </c>
      <c r="AH2408" t="str">
        <f t="shared" si="1168"/>
        <v>"codeLevel"</v>
      </c>
      <c r="AI2408" t="str">
        <f t="shared" si="1169"/>
        <v>".integer"</v>
      </c>
      <c r="AJ2408" t="str">
        <f t="shared" si="1170"/>
        <v>""</v>
      </c>
      <c r="AK2408" t="str">
        <f t="shared" si="1171"/>
        <v>"hasOne"</v>
      </c>
      <c r="AL2408" t="str">
        <f t="shared" si="1172"/>
        <v>"CodeList.AircraftPossibilityCode","codeLevel",".integer","","hasOne"</v>
      </c>
      <c r="AN2408">
        <f>COUNTIF(View_conceptual!G:G,L2408)</f>
        <v>0</v>
      </c>
      <c r="AO2408">
        <f>COUNTIF(View_conceptual!H:H,L2408)+COUNTIF(View_conceptual!I:I,N2408)</f>
        <v>0</v>
      </c>
      <c r="AQ2408" t="str">
        <f t="shared" si="1173"/>
        <v/>
      </c>
      <c r="AR2408" t="str">
        <f t="shared" si="1174"/>
        <v/>
      </c>
      <c r="AT2408">
        <f>COUNTIF(View_full!G:G,L2408)</f>
        <v>0</v>
      </c>
      <c r="AU2408">
        <f>COUNTIF(View_full!H:H,L2408)+COUNTIF(View_full!I:I,N2408)</f>
        <v>0</v>
      </c>
      <c r="AV2408">
        <f>COUNTIFS(Property_Manual!$A$2:$A$1206,Raw!L2408,Property_Manual!$B$2:$B$1206,Raw!M2408,Property_Manual!$C$2:$C$1206,Raw!N2408,Property_Manual!$D$2:$D$1206,Raw!O2408,Property_Manual!$F$2:$F$1206,"x")</f>
        <v>0</v>
      </c>
      <c r="AW2408" t="str">
        <f t="shared" si="1175"/>
        <v/>
      </c>
      <c r="AX2408" t="str">
        <f t="shared" si="1176"/>
        <v/>
      </c>
      <c r="AY2408" t="str">
        <f t="shared" si="1177"/>
        <v/>
      </c>
    </row>
    <row r="2409" spans="1:51" x14ac:dyDescent="0.2">
      <c r="A2409" t="s">
        <v>1254</v>
      </c>
      <c r="B2409" t="s">
        <v>1197</v>
      </c>
      <c r="C2409" t="s">
        <v>2189</v>
      </c>
      <c r="D2409" t="s">
        <v>14</v>
      </c>
      <c r="F2409" t="s">
        <v>6</v>
      </c>
      <c r="G2409">
        <v>1</v>
      </c>
      <c r="J2409" t="s">
        <v>15</v>
      </c>
      <c r="L2409" t="str">
        <f t="shared" si="1147"/>
        <v>AircraftPossibilityCode</v>
      </c>
      <c r="M2409" t="str">
        <f t="shared" si="1148"/>
        <v>codeListName</v>
      </c>
      <c r="N2409" t="str">
        <f t="shared" si="1149"/>
        <v>string</v>
      </c>
      <c r="O2409" t="str">
        <f t="shared" si="1150"/>
        <v/>
      </c>
      <c r="P2409" t="str">
        <f t="shared" si="1151"/>
        <v/>
      </c>
      <c r="Q2409" t="str">
        <f t="shared" si="1152"/>
        <v>Object</v>
      </c>
      <c r="R2409" t="str">
        <f t="shared" si="1153"/>
        <v>"CodeList"</v>
      </c>
      <c r="S2409" t="str">
        <f t="shared" si="1154"/>
        <v>"AircraftPossibilityCode"</v>
      </c>
      <c r="T2409" t="str">
        <f t="shared" si="1155"/>
        <v>"codeListName"</v>
      </c>
      <c r="U2409" t="str">
        <f t="shared" si="1156"/>
        <v>""</v>
      </c>
      <c r="V2409" t="str">
        <f t="shared" si="1157"/>
        <v>"string"</v>
      </c>
      <c r="W2409">
        <f>IF($A2409="Implicit","",COUNTIFS($C$8:C2409,C2409,$A$8:A2409,"Explicit"))</f>
        <v>4</v>
      </c>
      <c r="X2409" t="str">
        <f t="shared" si="1158"/>
        <v>""</v>
      </c>
      <c r="Y2409" t="str">
        <f t="shared" si="1159"/>
        <v>"Official name of the code list without version number when direct reference is not possible; for example "UN/LOCODE" when referring to the UN/LOCODE code list"</v>
      </c>
      <c r="Z2409" t="str">
        <f t="shared" si="1160"/>
        <v>"false"</v>
      </c>
      <c r="AA2409" t="str">
        <f t="shared" si="1161"/>
        <v>"false"</v>
      </c>
      <c r="AB2409" t="str">
        <f t="shared" si="1162"/>
        <v>""</v>
      </c>
      <c r="AC2409" t="str">
        <f t="shared" si="1163"/>
        <v>"https://onerecord.iata.org/ns/code-lists/AircraftPossibilityCode"</v>
      </c>
      <c r="AD2409" t="str">
        <f t="shared" si="1164"/>
        <v>"https://onerecord.iata.org/ns/cargo#codeListName"</v>
      </c>
      <c r="AE2409" t="str">
        <f t="shared" si="1165"/>
        <v>"http://www.w3.org/2001/XMLSchema#string"</v>
      </c>
      <c r="AF2409" t="str">
        <f t="shared" si="1166"/>
        <v>"CodeList","AircraftPossibilityCode","codeListName","","string",4,"","Official name of the code list without version number when direct reference is not possible; for example "UN/LOCODE" when referring to the UN/LOCODE code list","false","false","","https://onerecord.iata.org/ns/code-lists/AircraftPossibilityCode","https://onerecord.iata.org/ns/cargo#codeListName","http://www.w3.org/2001/XMLSchema#string"</v>
      </c>
      <c r="AG2409" t="str">
        <f t="shared" si="1167"/>
        <v>"CodeList.AircraftPossibilityCode"</v>
      </c>
      <c r="AH2409" t="str">
        <f t="shared" si="1168"/>
        <v>"codeListName"</v>
      </c>
      <c r="AI2409" t="str">
        <f t="shared" si="1169"/>
        <v>".string"</v>
      </c>
      <c r="AJ2409" t="str">
        <f t="shared" si="1170"/>
        <v>""</v>
      </c>
      <c r="AK2409" t="str">
        <f t="shared" si="1171"/>
        <v>"hasOne"</v>
      </c>
      <c r="AL2409" t="str">
        <f t="shared" si="1172"/>
        <v>"CodeList.AircraftPossibilityCode","codeListName",".string","","hasOne"</v>
      </c>
      <c r="AN2409">
        <f>COUNTIF(View_conceptual!G:G,L2409)</f>
        <v>0</v>
      </c>
      <c r="AO2409">
        <f>COUNTIF(View_conceptual!H:H,L2409)+COUNTIF(View_conceptual!I:I,N2409)</f>
        <v>0</v>
      </c>
      <c r="AQ2409" t="str">
        <f t="shared" si="1173"/>
        <v/>
      </c>
      <c r="AR2409" t="str">
        <f t="shared" si="1174"/>
        <v/>
      </c>
      <c r="AT2409">
        <f>COUNTIF(View_full!G:G,L2409)</f>
        <v>0</v>
      </c>
      <c r="AU2409">
        <f>COUNTIF(View_full!H:H,L2409)+COUNTIF(View_full!I:I,N2409)</f>
        <v>0</v>
      </c>
      <c r="AV2409">
        <f>COUNTIFS(Property_Manual!$A$2:$A$1206,Raw!L2409,Property_Manual!$B$2:$B$1206,Raw!M2409,Property_Manual!$C$2:$C$1206,Raw!N2409,Property_Manual!$D$2:$D$1206,Raw!O2409,Property_Manual!$F$2:$F$1206,"x")</f>
        <v>0</v>
      </c>
      <c r="AW2409" t="str">
        <f t="shared" si="1175"/>
        <v/>
      </c>
      <c r="AX2409" t="str">
        <f t="shared" si="1176"/>
        <v/>
      </c>
      <c r="AY2409" t="str">
        <f t="shared" si="1177"/>
        <v/>
      </c>
    </row>
    <row r="2410" spans="1:51" x14ac:dyDescent="0.2">
      <c r="A2410" t="s">
        <v>1254</v>
      </c>
      <c r="B2410" t="s">
        <v>1197</v>
      </c>
      <c r="C2410" t="s">
        <v>2189</v>
      </c>
      <c r="D2410" t="s">
        <v>16</v>
      </c>
      <c r="F2410" t="s">
        <v>6</v>
      </c>
      <c r="G2410">
        <v>1</v>
      </c>
      <c r="J2410" t="s">
        <v>17</v>
      </c>
      <c r="L2410" t="str">
        <f t="shared" si="1147"/>
        <v>AircraftPossibilityCode</v>
      </c>
      <c r="M2410" t="str">
        <f t="shared" si="1148"/>
        <v>codeListReference</v>
      </c>
      <c r="N2410" t="str">
        <f t="shared" si="1149"/>
        <v>string</v>
      </c>
      <c r="O2410" t="str">
        <f t="shared" si="1150"/>
        <v/>
      </c>
      <c r="P2410" t="str">
        <f t="shared" si="1151"/>
        <v/>
      </c>
      <c r="Q2410" t="str">
        <f t="shared" si="1152"/>
        <v>Object</v>
      </c>
      <c r="R2410" t="str">
        <f t="shared" si="1153"/>
        <v>"CodeList"</v>
      </c>
      <c r="S2410" t="str">
        <f t="shared" si="1154"/>
        <v>"AircraftPossibilityCode"</v>
      </c>
      <c r="T2410" t="str">
        <f t="shared" si="1155"/>
        <v>"codeListReference"</v>
      </c>
      <c r="U2410" t="str">
        <f t="shared" si="1156"/>
        <v>""</v>
      </c>
      <c r="V2410" t="str">
        <f t="shared" si="1157"/>
        <v>"string"</v>
      </c>
      <c r="W2410">
        <f>IF($A2410="Implicit","",COUNTIFS($C$8:C2410,C2410,$A$8:A2410,"Explicit"))</f>
        <v>5</v>
      </c>
      <c r="X2410" t="str">
        <f t="shared" si="1158"/>
        <v>""</v>
      </c>
      <c r="Y2410" t="str">
        <f t="shared" si="1159"/>
        <v>"URL to access the code list the code is taken from; for example "https://unece.org/trade/cefact/unlocode-code-list-country-and-territory" for UN/LOCODE."</v>
      </c>
      <c r="Z2410" t="str">
        <f t="shared" si="1160"/>
        <v>"false"</v>
      </c>
      <c r="AA2410" t="str">
        <f t="shared" si="1161"/>
        <v>"false"</v>
      </c>
      <c r="AB2410" t="str">
        <f t="shared" si="1162"/>
        <v>""</v>
      </c>
      <c r="AC2410" t="str">
        <f t="shared" si="1163"/>
        <v>"https://onerecord.iata.org/ns/code-lists/AircraftPossibilityCode"</v>
      </c>
      <c r="AD2410" t="str">
        <f t="shared" si="1164"/>
        <v>"https://onerecord.iata.org/ns/cargo#codeListReference"</v>
      </c>
      <c r="AE2410" t="str">
        <f t="shared" si="1165"/>
        <v>"http://www.w3.org/2001/XMLSchema#string"</v>
      </c>
      <c r="AF2410" t="str">
        <f t="shared" si="1166"/>
        <v>"CodeList","AircraftPossibilityCode","codeListReference","","string",5,"","URL to access the code list the code is taken from; for example "https://unece.org/trade/cefact/unlocode-code-list-country-and-territory" for UN/LOCODE.","false","false","","https://onerecord.iata.org/ns/code-lists/AircraftPossibilityCode","https://onerecord.iata.org/ns/cargo#codeListReference","http://www.w3.org/2001/XMLSchema#string"</v>
      </c>
      <c r="AG2410" t="str">
        <f t="shared" si="1167"/>
        <v>"CodeList.AircraftPossibilityCode"</v>
      </c>
      <c r="AH2410" t="str">
        <f t="shared" si="1168"/>
        <v>"codeListReference"</v>
      </c>
      <c r="AI2410" t="str">
        <f t="shared" si="1169"/>
        <v>".string"</v>
      </c>
      <c r="AJ2410" t="str">
        <f t="shared" si="1170"/>
        <v>""</v>
      </c>
      <c r="AK2410" t="str">
        <f t="shared" si="1171"/>
        <v>"hasOne"</v>
      </c>
      <c r="AL2410" t="str">
        <f t="shared" si="1172"/>
        <v>"CodeList.AircraftPossibilityCode","codeListReference",".string","","hasOne"</v>
      </c>
      <c r="AN2410">
        <f>COUNTIF(View_conceptual!G:G,L2410)</f>
        <v>0</v>
      </c>
      <c r="AO2410">
        <f>COUNTIF(View_conceptual!H:H,L2410)+COUNTIF(View_conceptual!I:I,N2410)</f>
        <v>0</v>
      </c>
      <c r="AQ2410" t="str">
        <f t="shared" si="1173"/>
        <v/>
      </c>
      <c r="AR2410" t="str">
        <f t="shared" si="1174"/>
        <v/>
      </c>
      <c r="AT2410">
        <f>COUNTIF(View_full!G:G,L2410)</f>
        <v>0</v>
      </c>
      <c r="AU2410">
        <f>COUNTIF(View_full!H:H,L2410)+COUNTIF(View_full!I:I,N2410)</f>
        <v>0</v>
      </c>
      <c r="AV2410">
        <f>COUNTIFS(Property_Manual!$A$2:$A$1206,Raw!L2410,Property_Manual!$B$2:$B$1206,Raw!M2410,Property_Manual!$C$2:$C$1206,Raw!N2410,Property_Manual!$D$2:$D$1206,Raw!O2410,Property_Manual!$F$2:$F$1206,"x")</f>
        <v>0</v>
      </c>
      <c r="AW2410" t="str">
        <f t="shared" si="1175"/>
        <v/>
      </c>
      <c r="AX2410" t="str">
        <f t="shared" si="1176"/>
        <v/>
      </c>
      <c r="AY2410" t="str">
        <f t="shared" si="1177"/>
        <v/>
      </c>
    </row>
    <row r="2411" spans="1:51" x14ac:dyDescent="0.2">
      <c r="A2411" t="s">
        <v>1254</v>
      </c>
      <c r="B2411" t="s">
        <v>1197</v>
      </c>
      <c r="C2411" t="s">
        <v>2189</v>
      </c>
      <c r="D2411" t="s">
        <v>18</v>
      </c>
      <c r="F2411" t="s">
        <v>6</v>
      </c>
      <c r="G2411">
        <v>1</v>
      </c>
      <c r="J2411" t="s">
        <v>19</v>
      </c>
      <c r="L2411" t="str">
        <f t="shared" si="1147"/>
        <v>AircraftPossibilityCode</v>
      </c>
      <c r="M2411" t="str">
        <f t="shared" si="1148"/>
        <v>codeListVersion</v>
      </c>
      <c r="N2411" t="str">
        <f t="shared" si="1149"/>
        <v>string</v>
      </c>
      <c r="O2411" t="str">
        <f t="shared" si="1150"/>
        <v/>
      </c>
      <c r="P2411" t="str">
        <f t="shared" si="1151"/>
        <v/>
      </c>
      <c r="Q2411" t="str">
        <f t="shared" si="1152"/>
        <v>Object</v>
      </c>
      <c r="R2411" t="str">
        <f t="shared" si="1153"/>
        <v>"CodeList"</v>
      </c>
      <c r="S2411" t="str">
        <f t="shared" si="1154"/>
        <v>"AircraftPossibilityCode"</v>
      </c>
      <c r="T2411" t="str">
        <f t="shared" si="1155"/>
        <v>"codeListVersion"</v>
      </c>
      <c r="U2411" t="str">
        <f t="shared" si="1156"/>
        <v>""</v>
      </c>
      <c r="V2411" t="str">
        <f t="shared" si="1157"/>
        <v>"string"</v>
      </c>
      <c r="W2411">
        <f>IF($A2411="Implicit","",COUNTIFS($C$8:C2411,C2411,$A$8:A2411,"Explicit"))</f>
        <v>6</v>
      </c>
      <c r="X2411" t="str">
        <f t="shared" si="1158"/>
        <v>""</v>
      </c>
      <c r="Y2411" t="str">
        <f t="shared" si="1159"/>
        <v>"Version of the code list; for example "223-1" for UN/LOCODE. Used if the property codeListName is used or the version is not apparent from the resource referred to in property codeListReference."</v>
      </c>
      <c r="Z2411" t="str">
        <f t="shared" si="1160"/>
        <v>"false"</v>
      </c>
      <c r="AA2411" t="str">
        <f t="shared" si="1161"/>
        <v>"false"</v>
      </c>
      <c r="AB2411" t="str">
        <f t="shared" si="1162"/>
        <v>""</v>
      </c>
      <c r="AC2411" t="str">
        <f t="shared" si="1163"/>
        <v>"https://onerecord.iata.org/ns/code-lists/AircraftPossibilityCode"</v>
      </c>
      <c r="AD2411" t="str">
        <f t="shared" si="1164"/>
        <v>"https://onerecord.iata.org/ns/cargo#codeListVersion"</v>
      </c>
      <c r="AE2411" t="str">
        <f t="shared" si="1165"/>
        <v>"http://www.w3.org/2001/XMLSchema#string"</v>
      </c>
      <c r="AF2411" t="str">
        <f t="shared" si="1166"/>
        <v>"CodeList","AircraftPossibilityCode","codeListVersion","","string",6,"","Version of the code list; for example "223-1" for UN/LOCODE. Used if the property codeListName is used or the version is not apparent from the resource referred to in property codeListReference.","false","false","","https://onerecord.iata.org/ns/code-lists/AircraftPossibilityCode","https://onerecord.iata.org/ns/cargo#codeListVersion","http://www.w3.org/2001/XMLSchema#string"</v>
      </c>
      <c r="AG2411" t="str">
        <f t="shared" si="1167"/>
        <v>"CodeList.AircraftPossibilityCode"</v>
      </c>
      <c r="AH2411" t="str">
        <f t="shared" si="1168"/>
        <v>"codeListVersion"</v>
      </c>
      <c r="AI2411" t="str">
        <f t="shared" si="1169"/>
        <v>".string"</v>
      </c>
      <c r="AJ2411" t="str">
        <f t="shared" si="1170"/>
        <v>""</v>
      </c>
      <c r="AK2411" t="str">
        <f t="shared" si="1171"/>
        <v>"hasOne"</v>
      </c>
      <c r="AL2411" t="str">
        <f t="shared" si="1172"/>
        <v>"CodeList.AircraftPossibilityCode","codeListVersion",".string","","hasOne"</v>
      </c>
      <c r="AN2411">
        <f>COUNTIF(View_conceptual!G:G,L2411)</f>
        <v>0</v>
      </c>
      <c r="AO2411">
        <f>COUNTIF(View_conceptual!H:H,L2411)+COUNTIF(View_conceptual!I:I,N2411)</f>
        <v>0</v>
      </c>
      <c r="AQ2411" t="str">
        <f t="shared" si="1173"/>
        <v/>
      </c>
      <c r="AR2411" t="str">
        <f t="shared" si="1174"/>
        <v/>
      </c>
      <c r="AT2411">
        <f>COUNTIF(View_full!G:G,L2411)</f>
        <v>0</v>
      </c>
      <c r="AU2411">
        <f>COUNTIF(View_full!H:H,L2411)+COUNTIF(View_full!I:I,N2411)</f>
        <v>0</v>
      </c>
      <c r="AV2411">
        <f>COUNTIFS(Property_Manual!$A$2:$A$1206,Raw!L2411,Property_Manual!$B$2:$B$1206,Raw!M2411,Property_Manual!$C$2:$C$1206,Raw!N2411,Property_Manual!$D$2:$D$1206,Raw!O2411,Property_Manual!$F$2:$F$1206,"x")</f>
        <v>0</v>
      </c>
      <c r="AW2411" t="str">
        <f t="shared" si="1175"/>
        <v/>
      </c>
      <c r="AX2411" t="str">
        <f t="shared" si="1176"/>
        <v/>
      </c>
      <c r="AY2411" t="str">
        <f t="shared" si="1177"/>
        <v/>
      </c>
    </row>
    <row r="2412" spans="1:51" x14ac:dyDescent="0.2">
      <c r="A2412" t="s">
        <v>1254</v>
      </c>
      <c r="B2412" t="s">
        <v>1197</v>
      </c>
      <c r="C2412" t="s">
        <v>2260</v>
      </c>
      <c r="D2412" t="s">
        <v>5</v>
      </c>
      <c r="F2412" t="s">
        <v>6</v>
      </c>
      <c r="G2412">
        <v>1</v>
      </c>
      <c r="J2412" t="s">
        <v>8</v>
      </c>
      <c r="L2412" t="str">
        <f t="shared" si="1147"/>
        <v>BasicRateClassCode</v>
      </c>
      <c r="M2412" t="str">
        <f t="shared" si="1148"/>
        <v>code</v>
      </c>
      <c r="N2412" t="str">
        <f t="shared" si="1149"/>
        <v>string</v>
      </c>
      <c r="O2412" t="str">
        <f t="shared" si="1150"/>
        <v/>
      </c>
      <c r="P2412" t="str">
        <f t="shared" si="1151"/>
        <v/>
      </c>
      <c r="Q2412" t="str">
        <f t="shared" si="1152"/>
        <v>Object</v>
      </c>
      <c r="R2412" t="str">
        <f t="shared" si="1153"/>
        <v>"CodeList"</v>
      </c>
      <c r="S2412" t="str">
        <f t="shared" si="1154"/>
        <v>"BasicRateClassCode"</v>
      </c>
      <c r="T2412" t="str">
        <f t="shared" si="1155"/>
        <v>"code"</v>
      </c>
      <c r="U2412" t="str">
        <f t="shared" si="1156"/>
        <v>""</v>
      </c>
      <c r="V2412" t="str">
        <f t="shared" si="1157"/>
        <v>"string"</v>
      </c>
      <c r="W2412">
        <f>IF($A2412="Implicit","",COUNTIFS($C$8:C2412,C2412,$A$8:A2412,"Explicit"))</f>
        <v>1</v>
      </c>
      <c r="X2412" t="str">
        <f t="shared" si="1158"/>
        <v>""</v>
      </c>
      <c r="Y2412" t="str">
        <f t="shared" si="1159"/>
        <v>"Code or short version of a code; for example "CH" for Switzerland when referring to the UN/LOCODE code list"</v>
      </c>
      <c r="Z2412" t="str">
        <f t="shared" si="1160"/>
        <v>"false"</v>
      </c>
      <c r="AA2412" t="str">
        <f t="shared" si="1161"/>
        <v>"false"</v>
      </c>
      <c r="AB2412" t="str">
        <f t="shared" si="1162"/>
        <v>""</v>
      </c>
      <c r="AC2412" t="str">
        <f t="shared" si="1163"/>
        <v>"https://onerecord.iata.org/ns/code-lists/BasicRateClassCode"</v>
      </c>
      <c r="AD2412" t="str">
        <f t="shared" si="1164"/>
        <v>"https://onerecord.iata.org/ns/cargo#code"</v>
      </c>
      <c r="AE2412" t="str">
        <f t="shared" si="1165"/>
        <v>"http://www.w3.org/2001/XMLSchema#string"</v>
      </c>
      <c r="AF2412" t="str">
        <f t="shared" si="1166"/>
        <v>"CodeList","BasicRateClassCode","code","","string",1,"","Code or short version of a code; for example "CH" for Switzerland when referring to the UN/LOCODE code list","false","false","","https://onerecord.iata.org/ns/code-lists/BasicRateClassCode","https://onerecord.iata.org/ns/cargo#code","http://www.w3.org/2001/XMLSchema#string"</v>
      </c>
      <c r="AG2412" t="str">
        <f t="shared" si="1167"/>
        <v>"CodeList.BasicRateClassCode"</v>
      </c>
      <c r="AH2412" t="str">
        <f t="shared" si="1168"/>
        <v>"code"</v>
      </c>
      <c r="AI2412" t="str">
        <f t="shared" si="1169"/>
        <v>".string"</v>
      </c>
      <c r="AJ2412" t="str">
        <f t="shared" si="1170"/>
        <v>""</v>
      </c>
      <c r="AK2412" t="str">
        <f t="shared" si="1171"/>
        <v>"hasOne"</v>
      </c>
      <c r="AL2412" t="str">
        <f t="shared" si="1172"/>
        <v>"CodeList.BasicRateClassCode","code",".string","","hasOne"</v>
      </c>
      <c r="AN2412">
        <f>COUNTIF(View_conceptual!G:G,L2412)</f>
        <v>0</v>
      </c>
      <c r="AO2412">
        <f>COUNTIF(View_conceptual!H:H,L2412)+COUNTIF(View_conceptual!I:I,N2412)</f>
        <v>0</v>
      </c>
      <c r="AQ2412" t="str">
        <f t="shared" si="1173"/>
        <v/>
      </c>
      <c r="AR2412" t="str">
        <f t="shared" si="1174"/>
        <v/>
      </c>
      <c r="AT2412">
        <f>COUNTIF(View_full!G:G,L2412)</f>
        <v>0</v>
      </c>
      <c r="AU2412">
        <f>COUNTIF(View_full!H:H,L2412)+COUNTIF(View_full!I:I,N2412)</f>
        <v>0</v>
      </c>
      <c r="AV2412">
        <f>COUNTIFS(Property_Manual!$A$2:$A$1206,Raw!L2412,Property_Manual!$B$2:$B$1206,Raw!M2412,Property_Manual!$C$2:$C$1206,Raw!N2412,Property_Manual!$D$2:$D$1206,Raw!O2412,Property_Manual!$F$2:$F$1206,"x")</f>
        <v>0</v>
      </c>
      <c r="AW2412" t="str">
        <f t="shared" si="1175"/>
        <v/>
      </c>
      <c r="AX2412" t="str">
        <f t="shared" si="1176"/>
        <v/>
      </c>
      <c r="AY2412" t="str">
        <f t="shared" si="1177"/>
        <v/>
      </c>
    </row>
    <row r="2413" spans="1:51" x14ac:dyDescent="0.2">
      <c r="A2413" t="s">
        <v>1254</v>
      </c>
      <c r="B2413" t="s">
        <v>1197</v>
      </c>
      <c r="C2413" t="s">
        <v>2260</v>
      </c>
      <c r="D2413" t="s">
        <v>9</v>
      </c>
      <c r="F2413" t="s">
        <v>6</v>
      </c>
      <c r="G2413">
        <v>1</v>
      </c>
      <c r="J2413" t="s">
        <v>10</v>
      </c>
      <c r="L2413" t="str">
        <f t="shared" si="1147"/>
        <v>BasicRateClassCode</v>
      </c>
      <c r="M2413" t="str">
        <f t="shared" si="1148"/>
        <v>codeDescription</v>
      </c>
      <c r="N2413" t="str">
        <f t="shared" si="1149"/>
        <v>string</v>
      </c>
      <c r="O2413" t="str">
        <f t="shared" si="1150"/>
        <v/>
      </c>
      <c r="P2413" t="str">
        <f t="shared" si="1151"/>
        <v/>
      </c>
      <c r="Q2413" t="str">
        <f t="shared" si="1152"/>
        <v>Object</v>
      </c>
      <c r="R2413" t="str">
        <f t="shared" si="1153"/>
        <v>"CodeList"</v>
      </c>
      <c r="S2413" t="str">
        <f t="shared" si="1154"/>
        <v>"BasicRateClassCode"</v>
      </c>
      <c r="T2413" t="str">
        <f t="shared" si="1155"/>
        <v>"codeDescription"</v>
      </c>
      <c r="U2413" t="str">
        <f t="shared" si="1156"/>
        <v>""</v>
      </c>
      <c r="V2413" t="str">
        <f t="shared" si="1157"/>
        <v>"string"</v>
      </c>
      <c r="W2413">
        <f>IF($A2413="Implicit","",COUNTIFS($C$8:C2413,C2413,$A$8:A2413,"Explicit"))</f>
        <v>2</v>
      </c>
      <c r="X2413" t="str">
        <f t="shared" si="1158"/>
        <v>""</v>
      </c>
      <c r="Y2413" t="str">
        <f t="shared" si="1159"/>
        <v>"Description or long version of the code; for example "Switzerland" for Switzerland when referring to the UN/LOCODE code list"</v>
      </c>
      <c r="Z2413" t="str">
        <f t="shared" si="1160"/>
        <v>"false"</v>
      </c>
      <c r="AA2413" t="str">
        <f t="shared" si="1161"/>
        <v>"false"</v>
      </c>
      <c r="AB2413" t="str">
        <f t="shared" si="1162"/>
        <v>""</v>
      </c>
      <c r="AC2413" t="str">
        <f t="shared" si="1163"/>
        <v>"https://onerecord.iata.org/ns/code-lists/BasicRateClassCode"</v>
      </c>
      <c r="AD2413" t="str">
        <f t="shared" si="1164"/>
        <v>"https://onerecord.iata.org/ns/cargo#codeDescription"</v>
      </c>
      <c r="AE2413" t="str">
        <f t="shared" si="1165"/>
        <v>"http://www.w3.org/2001/XMLSchema#string"</v>
      </c>
      <c r="AF2413" t="str">
        <f t="shared" si="1166"/>
        <v>"CodeList","BasicRateClassCode","codeDescription","","string",2,"","Description or long version of the code; for example "Switzerland" for Switzerland when referring to the UN/LOCODE code list","false","false","","https://onerecord.iata.org/ns/code-lists/BasicRateClassCode","https://onerecord.iata.org/ns/cargo#codeDescription","http://www.w3.org/2001/XMLSchema#string"</v>
      </c>
      <c r="AG2413" t="str">
        <f t="shared" si="1167"/>
        <v>"CodeList.BasicRateClassCode"</v>
      </c>
      <c r="AH2413" t="str">
        <f t="shared" si="1168"/>
        <v>"codeDescription"</v>
      </c>
      <c r="AI2413" t="str">
        <f t="shared" si="1169"/>
        <v>".string"</v>
      </c>
      <c r="AJ2413" t="str">
        <f t="shared" si="1170"/>
        <v>""</v>
      </c>
      <c r="AK2413" t="str">
        <f t="shared" si="1171"/>
        <v>"hasOne"</v>
      </c>
      <c r="AL2413" t="str">
        <f t="shared" si="1172"/>
        <v>"CodeList.BasicRateClassCode","codeDescription",".string","","hasOne"</v>
      </c>
      <c r="AN2413">
        <f>COUNTIF(View_conceptual!G:G,L2413)</f>
        <v>0</v>
      </c>
      <c r="AO2413">
        <f>COUNTIF(View_conceptual!H:H,L2413)+COUNTIF(View_conceptual!I:I,N2413)</f>
        <v>0</v>
      </c>
      <c r="AQ2413" t="str">
        <f t="shared" si="1173"/>
        <v/>
      </c>
      <c r="AR2413" t="str">
        <f t="shared" si="1174"/>
        <v/>
      </c>
      <c r="AT2413">
        <f>COUNTIF(View_full!G:G,L2413)</f>
        <v>0</v>
      </c>
      <c r="AU2413">
        <f>COUNTIF(View_full!H:H,L2413)+COUNTIF(View_full!I:I,N2413)</f>
        <v>0</v>
      </c>
      <c r="AV2413">
        <f>COUNTIFS(Property_Manual!$A$2:$A$1206,Raw!L2413,Property_Manual!$B$2:$B$1206,Raw!M2413,Property_Manual!$C$2:$C$1206,Raw!N2413,Property_Manual!$D$2:$D$1206,Raw!O2413,Property_Manual!$F$2:$F$1206,"x")</f>
        <v>0</v>
      </c>
      <c r="AW2413" t="str">
        <f t="shared" si="1175"/>
        <v/>
      </c>
      <c r="AX2413" t="str">
        <f t="shared" si="1176"/>
        <v/>
      </c>
      <c r="AY2413" t="str">
        <f t="shared" si="1177"/>
        <v/>
      </c>
    </row>
    <row r="2414" spans="1:51" x14ac:dyDescent="0.2">
      <c r="A2414" t="s">
        <v>1254</v>
      </c>
      <c r="B2414" t="s">
        <v>1197</v>
      </c>
      <c r="C2414" t="s">
        <v>2260</v>
      </c>
      <c r="D2414" t="s">
        <v>11</v>
      </c>
      <c r="F2414" t="s">
        <v>12</v>
      </c>
      <c r="G2414">
        <v>1</v>
      </c>
      <c r="J2414" t="s">
        <v>13</v>
      </c>
      <c r="L2414" t="str">
        <f t="shared" si="1147"/>
        <v>BasicRateClassCode</v>
      </c>
      <c r="M2414" t="str">
        <f t="shared" si="1148"/>
        <v>codeLevel</v>
      </c>
      <c r="N2414" t="str">
        <f t="shared" si="1149"/>
        <v>integer</v>
      </c>
      <c r="O2414" t="str">
        <f t="shared" si="1150"/>
        <v/>
      </c>
      <c r="P2414" t="str">
        <f t="shared" si="1151"/>
        <v/>
      </c>
      <c r="Q2414" t="str">
        <f t="shared" si="1152"/>
        <v>Object</v>
      </c>
      <c r="R2414" t="str">
        <f t="shared" si="1153"/>
        <v>"CodeList"</v>
      </c>
      <c r="S2414" t="str">
        <f t="shared" si="1154"/>
        <v>"BasicRateClassCode"</v>
      </c>
      <c r="T2414" t="str">
        <f t="shared" si="1155"/>
        <v>"codeLevel"</v>
      </c>
      <c r="U2414" t="str">
        <f t="shared" si="1156"/>
        <v>""</v>
      </c>
      <c r="V2414" t="str">
        <f t="shared" si="1157"/>
        <v>"integer"</v>
      </c>
      <c r="W2414">
        <f>IF($A2414="Implicit","",COUNTIFS($C$8:C2414,C2414,$A$8:A2414,"Explicit"))</f>
        <v>3</v>
      </c>
      <c r="X2414" t="str">
        <f t="shared" si="1158"/>
        <v>""</v>
      </c>
      <c r="Y2414" t="str">
        <f t="shared" si="1159"/>
        <v>"Integer indicating the level of a code if a codelists is hierarchical; for example HS-Codes"</v>
      </c>
      <c r="Z2414" t="str">
        <f t="shared" si="1160"/>
        <v>"false"</v>
      </c>
      <c r="AA2414" t="str">
        <f t="shared" si="1161"/>
        <v>"false"</v>
      </c>
      <c r="AB2414" t="str">
        <f t="shared" si="1162"/>
        <v>""</v>
      </c>
      <c r="AC2414" t="str">
        <f t="shared" si="1163"/>
        <v>"https://onerecord.iata.org/ns/code-lists/BasicRateClassCode"</v>
      </c>
      <c r="AD2414" t="str">
        <f t="shared" si="1164"/>
        <v>"https://onerecord.iata.org/ns/cargo#codeLevel"</v>
      </c>
      <c r="AE2414" t="str">
        <f t="shared" si="1165"/>
        <v>"http://www.w3.org/2001/XMLSchema#integer"</v>
      </c>
      <c r="AF2414" t="str">
        <f t="shared" si="1166"/>
        <v>"CodeList","BasicRateClassCode","codeLevel","","integer",3,"","Integer indicating the level of a code if a codelists is hierarchical; for example HS-Codes","false","false","","https://onerecord.iata.org/ns/code-lists/BasicRateClassCode","https://onerecord.iata.org/ns/cargo#codeLevel","http://www.w3.org/2001/XMLSchema#integer"</v>
      </c>
      <c r="AG2414" t="str">
        <f t="shared" si="1167"/>
        <v>"CodeList.BasicRateClassCode"</v>
      </c>
      <c r="AH2414" t="str">
        <f t="shared" si="1168"/>
        <v>"codeLevel"</v>
      </c>
      <c r="AI2414" t="str">
        <f t="shared" si="1169"/>
        <v>".integer"</v>
      </c>
      <c r="AJ2414" t="str">
        <f t="shared" si="1170"/>
        <v>""</v>
      </c>
      <c r="AK2414" t="str">
        <f t="shared" si="1171"/>
        <v>"hasOne"</v>
      </c>
      <c r="AL2414" t="str">
        <f t="shared" si="1172"/>
        <v>"CodeList.BasicRateClassCode","codeLevel",".integer","","hasOne"</v>
      </c>
      <c r="AN2414">
        <f>COUNTIF(View_conceptual!G:G,L2414)</f>
        <v>0</v>
      </c>
      <c r="AO2414">
        <f>COUNTIF(View_conceptual!H:H,L2414)+COUNTIF(View_conceptual!I:I,N2414)</f>
        <v>0</v>
      </c>
      <c r="AQ2414" t="str">
        <f t="shared" si="1173"/>
        <v/>
      </c>
      <c r="AR2414" t="str">
        <f t="shared" si="1174"/>
        <v/>
      </c>
      <c r="AT2414">
        <f>COUNTIF(View_full!G:G,L2414)</f>
        <v>0</v>
      </c>
      <c r="AU2414">
        <f>COUNTIF(View_full!H:H,L2414)+COUNTIF(View_full!I:I,N2414)</f>
        <v>0</v>
      </c>
      <c r="AV2414">
        <f>COUNTIFS(Property_Manual!$A$2:$A$1206,Raw!L2414,Property_Manual!$B$2:$B$1206,Raw!M2414,Property_Manual!$C$2:$C$1206,Raw!N2414,Property_Manual!$D$2:$D$1206,Raw!O2414,Property_Manual!$F$2:$F$1206,"x")</f>
        <v>0</v>
      </c>
      <c r="AW2414" t="str">
        <f t="shared" si="1175"/>
        <v/>
      </c>
      <c r="AX2414" t="str">
        <f t="shared" si="1176"/>
        <v/>
      </c>
      <c r="AY2414" t="str">
        <f t="shared" si="1177"/>
        <v/>
      </c>
    </row>
    <row r="2415" spans="1:51" x14ac:dyDescent="0.2">
      <c r="A2415" t="s">
        <v>1254</v>
      </c>
      <c r="B2415" t="s">
        <v>1197</v>
      </c>
      <c r="C2415" t="s">
        <v>2260</v>
      </c>
      <c r="D2415" t="s">
        <v>14</v>
      </c>
      <c r="F2415" t="s">
        <v>6</v>
      </c>
      <c r="G2415">
        <v>1</v>
      </c>
      <c r="J2415" t="s">
        <v>15</v>
      </c>
      <c r="L2415" t="str">
        <f t="shared" si="1147"/>
        <v>BasicRateClassCode</v>
      </c>
      <c r="M2415" t="str">
        <f t="shared" si="1148"/>
        <v>codeListName</v>
      </c>
      <c r="N2415" t="str">
        <f t="shared" si="1149"/>
        <v>string</v>
      </c>
      <c r="O2415" t="str">
        <f t="shared" si="1150"/>
        <v/>
      </c>
      <c r="P2415" t="str">
        <f t="shared" si="1151"/>
        <v/>
      </c>
      <c r="Q2415" t="str">
        <f t="shared" si="1152"/>
        <v>Object</v>
      </c>
      <c r="R2415" t="str">
        <f t="shared" si="1153"/>
        <v>"CodeList"</v>
      </c>
      <c r="S2415" t="str">
        <f t="shared" si="1154"/>
        <v>"BasicRateClassCode"</v>
      </c>
      <c r="T2415" t="str">
        <f t="shared" si="1155"/>
        <v>"codeListName"</v>
      </c>
      <c r="U2415" t="str">
        <f t="shared" si="1156"/>
        <v>""</v>
      </c>
      <c r="V2415" t="str">
        <f t="shared" si="1157"/>
        <v>"string"</v>
      </c>
      <c r="W2415">
        <f>IF($A2415="Implicit","",COUNTIFS($C$8:C2415,C2415,$A$8:A2415,"Explicit"))</f>
        <v>4</v>
      </c>
      <c r="X2415" t="str">
        <f t="shared" si="1158"/>
        <v>""</v>
      </c>
      <c r="Y2415" t="str">
        <f t="shared" si="1159"/>
        <v>"Official name of the code list without version number when direct reference is not possible; for example "UN/LOCODE" when referring to the UN/LOCODE code list"</v>
      </c>
      <c r="Z2415" t="str">
        <f t="shared" si="1160"/>
        <v>"false"</v>
      </c>
      <c r="AA2415" t="str">
        <f t="shared" si="1161"/>
        <v>"false"</v>
      </c>
      <c r="AB2415" t="str">
        <f t="shared" si="1162"/>
        <v>""</v>
      </c>
      <c r="AC2415" t="str">
        <f t="shared" si="1163"/>
        <v>"https://onerecord.iata.org/ns/code-lists/BasicRateClassCode"</v>
      </c>
      <c r="AD2415" t="str">
        <f t="shared" si="1164"/>
        <v>"https://onerecord.iata.org/ns/cargo#codeListName"</v>
      </c>
      <c r="AE2415" t="str">
        <f t="shared" si="1165"/>
        <v>"http://www.w3.org/2001/XMLSchema#string"</v>
      </c>
      <c r="AF2415" t="str">
        <f t="shared" si="1166"/>
        <v>"CodeList","BasicRateClassCode","codeListName","","string",4,"","Official name of the code list without version number when direct reference is not possible; for example "UN/LOCODE" when referring to the UN/LOCODE code list","false","false","","https://onerecord.iata.org/ns/code-lists/BasicRateClassCode","https://onerecord.iata.org/ns/cargo#codeListName","http://www.w3.org/2001/XMLSchema#string"</v>
      </c>
      <c r="AG2415" t="str">
        <f t="shared" si="1167"/>
        <v>"CodeList.BasicRateClassCode"</v>
      </c>
      <c r="AH2415" t="str">
        <f t="shared" si="1168"/>
        <v>"codeListName"</v>
      </c>
      <c r="AI2415" t="str">
        <f t="shared" si="1169"/>
        <v>".string"</v>
      </c>
      <c r="AJ2415" t="str">
        <f t="shared" si="1170"/>
        <v>""</v>
      </c>
      <c r="AK2415" t="str">
        <f t="shared" si="1171"/>
        <v>"hasOne"</v>
      </c>
      <c r="AL2415" t="str">
        <f t="shared" si="1172"/>
        <v>"CodeList.BasicRateClassCode","codeListName",".string","","hasOne"</v>
      </c>
      <c r="AN2415">
        <f>COUNTIF(View_conceptual!G:G,L2415)</f>
        <v>0</v>
      </c>
      <c r="AO2415">
        <f>COUNTIF(View_conceptual!H:H,L2415)+COUNTIF(View_conceptual!I:I,N2415)</f>
        <v>0</v>
      </c>
      <c r="AQ2415" t="str">
        <f t="shared" si="1173"/>
        <v/>
      </c>
      <c r="AR2415" t="str">
        <f t="shared" si="1174"/>
        <v/>
      </c>
      <c r="AT2415">
        <f>COUNTIF(View_full!G:G,L2415)</f>
        <v>0</v>
      </c>
      <c r="AU2415">
        <f>COUNTIF(View_full!H:H,L2415)+COUNTIF(View_full!I:I,N2415)</f>
        <v>0</v>
      </c>
      <c r="AV2415">
        <f>COUNTIFS(Property_Manual!$A$2:$A$1206,Raw!L2415,Property_Manual!$B$2:$B$1206,Raw!M2415,Property_Manual!$C$2:$C$1206,Raw!N2415,Property_Manual!$D$2:$D$1206,Raw!O2415,Property_Manual!$F$2:$F$1206,"x")</f>
        <v>0</v>
      </c>
      <c r="AW2415" t="str">
        <f t="shared" si="1175"/>
        <v/>
      </c>
      <c r="AX2415" t="str">
        <f t="shared" si="1176"/>
        <v/>
      </c>
      <c r="AY2415" t="str">
        <f t="shared" si="1177"/>
        <v/>
      </c>
    </row>
    <row r="2416" spans="1:51" x14ac:dyDescent="0.2">
      <c r="A2416" t="s">
        <v>1254</v>
      </c>
      <c r="B2416" t="s">
        <v>1197</v>
      </c>
      <c r="C2416" t="s">
        <v>2260</v>
      </c>
      <c r="D2416" t="s">
        <v>16</v>
      </c>
      <c r="F2416" t="s">
        <v>6</v>
      </c>
      <c r="G2416">
        <v>1</v>
      </c>
      <c r="J2416" t="s">
        <v>17</v>
      </c>
      <c r="L2416" t="str">
        <f t="shared" si="1147"/>
        <v>BasicRateClassCode</v>
      </c>
      <c r="M2416" t="str">
        <f t="shared" si="1148"/>
        <v>codeListReference</v>
      </c>
      <c r="N2416" t="str">
        <f t="shared" si="1149"/>
        <v>string</v>
      </c>
      <c r="O2416" t="str">
        <f t="shared" si="1150"/>
        <v/>
      </c>
      <c r="P2416" t="str">
        <f t="shared" si="1151"/>
        <v/>
      </c>
      <c r="Q2416" t="str">
        <f t="shared" si="1152"/>
        <v>Object</v>
      </c>
      <c r="R2416" t="str">
        <f t="shared" si="1153"/>
        <v>"CodeList"</v>
      </c>
      <c r="S2416" t="str">
        <f t="shared" si="1154"/>
        <v>"BasicRateClassCode"</v>
      </c>
      <c r="T2416" t="str">
        <f t="shared" si="1155"/>
        <v>"codeListReference"</v>
      </c>
      <c r="U2416" t="str">
        <f t="shared" si="1156"/>
        <v>""</v>
      </c>
      <c r="V2416" t="str">
        <f t="shared" si="1157"/>
        <v>"string"</v>
      </c>
      <c r="W2416">
        <f>IF($A2416="Implicit","",COUNTIFS($C$8:C2416,C2416,$A$8:A2416,"Explicit"))</f>
        <v>5</v>
      </c>
      <c r="X2416" t="str">
        <f t="shared" si="1158"/>
        <v>""</v>
      </c>
      <c r="Y2416" t="str">
        <f t="shared" si="1159"/>
        <v>"URL to access the code list the code is taken from; for example "https://unece.org/trade/cefact/unlocode-code-list-country-and-territory" for UN/LOCODE."</v>
      </c>
      <c r="Z2416" t="str">
        <f t="shared" si="1160"/>
        <v>"false"</v>
      </c>
      <c r="AA2416" t="str">
        <f t="shared" si="1161"/>
        <v>"false"</v>
      </c>
      <c r="AB2416" t="str">
        <f t="shared" si="1162"/>
        <v>""</v>
      </c>
      <c r="AC2416" t="str">
        <f t="shared" si="1163"/>
        <v>"https://onerecord.iata.org/ns/code-lists/BasicRateClassCode"</v>
      </c>
      <c r="AD2416" t="str">
        <f t="shared" si="1164"/>
        <v>"https://onerecord.iata.org/ns/cargo#codeListReference"</v>
      </c>
      <c r="AE2416" t="str">
        <f t="shared" si="1165"/>
        <v>"http://www.w3.org/2001/XMLSchema#string"</v>
      </c>
      <c r="AF2416" t="str">
        <f t="shared" si="1166"/>
        <v>"CodeList","BasicRateClassCode","codeListReference","","string",5,"","URL to access the code list the code is taken from; for example "https://unece.org/trade/cefact/unlocode-code-list-country-and-territory" for UN/LOCODE.","false","false","","https://onerecord.iata.org/ns/code-lists/BasicRateClassCode","https://onerecord.iata.org/ns/cargo#codeListReference","http://www.w3.org/2001/XMLSchema#string"</v>
      </c>
      <c r="AG2416" t="str">
        <f t="shared" si="1167"/>
        <v>"CodeList.BasicRateClassCode"</v>
      </c>
      <c r="AH2416" t="str">
        <f t="shared" si="1168"/>
        <v>"codeListReference"</v>
      </c>
      <c r="AI2416" t="str">
        <f t="shared" si="1169"/>
        <v>".string"</v>
      </c>
      <c r="AJ2416" t="str">
        <f t="shared" si="1170"/>
        <v>""</v>
      </c>
      <c r="AK2416" t="str">
        <f t="shared" si="1171"/>
        <v>"hasOne"</v>
      </c>
      <c r="AL2416" t="str">
        <f t="shared" si="1172"/>
        <v>"CodeList.BasicRateClassCode","codeListReference",".string","","hasOne"</v>
      </c>
      <c r="AN2416">
        <f>COUNTIF(View_conceptual!G:G,L2416)</f>
        <v>0</v>
      </c>
      <c r="AO2416">
        <f>COUNTIF(View_conceptual!H:H,L2416)+COUNTIF(View_conceptual!I:I,N2416)</f>
        <v>0</v>
      </c>
      <c r="AQ2416" t="str">
        <f t="shared" si="1173"/>
        <v/>
      </c>
      <c r="AR2416" t="str">
        <f t="shared" si="1174"/>
        <v/>
      </c>
      <c r="AT2416">
        <f>COUNTIF(View_full!G:G,L2416)</f>
        <v>0</v>
      </c>
      <c r="AU2416">
        <f>COUNTIF(View_full!H:H,L2416)+COUNTIF(View_full!I:I,N2416)</f>
        <v>0</v>
      </c>
      <c r="AV2416">
        <f>COUNTIFS(Property_Manual!$A$2:$A$1206,Raw!L2416,Property_Manual!$B$2:$B$1206,Raw!M2416,Property_Manual!$C$2:$C$1206,Raw!N2416,Property_Manual!$D$2:$D$1206,Raw!O2416,Property_Manual!$F$2:$F$1206,"x")</f>
        <v>0</v>
      </c>
      <c r="AW2416" t="str">
        <f t="shared" si="1175"/>
        <v/>
      </c>
      <c r="AX2416" t="str">
        <f t="shared" si="1176"/>
        <v/>
      </c>
      <c r="AY2416" t="str">
        <f t="shared" si="1177"/>
        <v/>
      </c>
    </row>
    <row r="2417" spans="1:51" x14ac:dyDescent="0.2">
      <c r="A2417" t="s">
        <v>1254</v>
      </c>
      <c r="B2417" t="s">
        <v>1197</v>
      </c>
      <c r="C2417" t="s">
        <v>2260</v>
      </c>
      <c r="D2417" t="s">
        <v>18</v>
      </c>
      <c r="F2417" t="s">
        <v>6</v>
      </c>
      <c r="G2417">
        <v>1</v>
      </c>
      <c r="J2417" t="s">
        <v>19</v>
      </c>
      <c r="L2417" t="str">
        <f t="shared" si="1147"/>
        <v>BasicRateClassCode</v>
      </c>
      <c r="M2417" t="str">
        <f t="shared" si="1148"/>
        <v>codeListVersion</v>
      </c>
      <c r="N2417" t="str">
        <f t="shared" si="1149"/>
        <v>string</v>
      </c>
      <c r="O2417" t="str">
        <f t="shared" si="1150"/>
        <v/>
      </c>
      <c r="P2417" t="str">
        <f t="shared" si="1151"/>
        <v/>
      </c>
      <c r="Q2417" t="str">
        <f t="shared" si="1152"/>
        <v>Object</v>
      </c>
      <c r="R2417" t="str">
        <f t="shared" si="1153"/>
        <v>"CodeList"</v>
      </c>
      <c r="S2417" t="str">
        <f t="shared" si="1154"/>
        <v>"BasicRateClassCode"</v>
      </c>
      <c r="T2417" t="str">
        <f t="shared" si="1155"/>
        <v>"codeListVersion"</v>
      </c>
      <c r="U2417" t="str">
        <f t="shared" si="1156"/>
        <v>""</v>
      </c>
      <c r="V2417" t="str">
        <f t="shared" si="1157"/>
        <v>"string"</v>
      </c>
      <c r="W2417">
        <f>IF($A2417="Implicit","",COUNTIFS($C$8:C2417,C2417,$A$8:A2417,"Explicit"))</f>
        <v>6</v>
      </c>
      <c r="X2417" t="str">
        <f t="shared" si="1158"/>
        <v>""</v>
      </c>
      <c r="Y2417" t="str">
        <f t="shared" si="1159"/>
        <v>"Version of the code list; for example "223-1" for UN/LOCODE. Used if the property codeListName is used or the version is not apparent from the resource referred to in property codeListReference."</v>
      </c>
      <c r="Z2417" t="str">
        <f t="shared" si="1160"/>
        <v>"false"</v>
      </c>
      <c r="AA2417" t="str">
        <f t="shared" si="1161"/>
        <v>"false"</v>
      </c>
      <c r="AB2417" t="str">
        <f t="shared" si="1162"/>
        <v>""</v>
      </c>
      <c r="AC2417" t="str">
        <f t="shared" si="1163"/>
        <v>"https://onerecord.iata.org/ns/code-lists/BasicRateClassCode"</v>
      </c>
      <c r="AD2417" t="str">
        <f t="shared" si="1164"/>
        <v>"https://onerecord.iata.org/ns/cargo#codeListVersion"</v>
      </c>
      <c r="AE2417" t="str">
        <f t="shared" si="1165"/>
        <v>"http://www.w3.org/2001/XMLSchema#string"</v>
      </c>
      <c r="AF2417" t="str">
        <f t="shared" si="1166"/>
        <v>"CodeList","BasicRateClassCode","codeListVersion","","string",6,"","Version of the code list; for example "223-1" for UN/LOCODE. Used if the property codeListName is used or the version is not apparent from the resource referred to in property codeListReference.","false","false","","https://onerecord.iata.org/ns/code-lists/BasicRateClassCode","https://onerecord.iata.org/ns/cargo#codeListVersion","http://www.w3.org/2001/XMLSchema#string"</v>
      </c>
      <c r="AG2417" t="str">
        <f t="shared" si="1167"/>
        <v>"CodeList.BasicRateClassCode"</v>
      </c>
      <c r="AH2417" t="str">
        <f t="shared" si="1168"/>
        <v>"codeListVersion"</v>
      </c>
      <c r="AI2417" t="str">
        <f t="shared" si="1169"/>
        <v>".string"</v>
      </c>
      <c r="AJ2417" t="str">
        <f t="shared" si="1170"/>
        <v>""</v>
      </c>
      <c r="AK2417" t="str">
        <f t="shared" si="1171"/>
        <v>"hasOne"</v>
      </c>
      <c r="AL2417" t="str">
        <f t="shared" si="1172"/>
        <v>"CodeList.BasicRateClassCode","codeListVersion",".string","","hasOne"</v>
      </c>
      <c r="AN2417">
        <f>COUNTIF(View_conceptual!G:G,L2417)</f>
        <v>0</v>
      </c>
      <c r="AO2417">
        <f>COUNTIF(View_conceptual!H:H,L2417)+COUNTIF(View_conceptual!I:I,N2417)</f>
        <v>0</v>
      </c>
      <c r="AQ2417" t="str">
        <f t="shared" si="1173"/>
        <v/>
      </c>
      <c r="AR2417" t="str">
        <f t="shared" si="1174"/>
        <v/>
      </c>
      <c r="AT2417">
        <f>COUNTIF(View_full!G:G,L2417)</f>
        <v>0</v>
      </c>
      <c r="AU2417">
        <f>COUNTIF(View_full!H:H,L2417)+COUNTIF(View_full!I:I,N2417)</f>
        <v>0</v>
      </c>
      <c r="AV2417">
        <f>COUNTIFS(Property_Manual!$A$2:$A$1206,Raw!L2417,Property_Manual!$B$2:$B$1206,Raw!M2417,Property_Manual!$C$2:$C$1206,Raw!N2417,Property_Manual!$D$2:$D$1206,Raw!O2417,Property_Manual!$F$2:$F$1206,"x")</f>
        <v>0</v>
      </c>
      <c r="AW2417" t="str">
        <f t="shared" si="1175"/>
        <v/>
      </c>
      <c r="AX2417" t="str">
        <f t="shared" si="1176"/>
        <v/>
      </c>
      <c r="AY2417" t="str">
        <f t="shared" si="1177"/>
        <v/>
      </c>
    </row>
    <row r="2418" spans="1:51" x14ac:dyDescent="0.2">
      <c r="A2418" t="s">
        <v>1254</v>
      </c>
      <c r="B2418" t="s">
        <v>1197</v>
      </c>
      <c r="C2418" t="s">
        <v>2228</v>
      </c>
      <c r="D2418" t="s">
        <v>5</v>
      </c>
      <c r="F2418" t="s">
        <v>6</v>
      </c>
      <c r="G2418">
        <v>1</v>
      </c>
      <c r="J2418" t="s">
        <v>8</v>
      </c>
      <c r="L2418" t="str">
        <f t="shared" si="1147"/>
        <v>ChargeCode</v>
      </c>
      <c r="M2418" t="str">
        <f t="shared" si="1148"/>
        <v>code</v>
      </c>
      <c r="N2418" t="str">
        <f t="shared" si="1149"/>
        <v>string</v>
      </c>
      <c r="O2418" t="str">
        <f t="shared" si="1150"/>
        <v/>
      </c>
      <c r="P2418" t="str">
        <f t="shared" si="1151"/>
        <v/>
      </c>
      <c r="Q2418" t="str">
        <f t="shared" si="1152"/>
        <v>Object</v>
      </c>
      <c r="R2418" t="str">
        <f t="shared" si="1153"/>
        <v>"CodeList"</v>
      </c>
      <c r="S2418" t="str">
        <f t="shared" si="1154"/>
        <v>"ChargeCode"</v>
      </c>
      <c r="T2418" t="str">
        <f t="shared" si="1155"/>
        <v>"code"</v>
      </c>
      <c r="U2418" t="str">
        <f t="shared" si="1156"/>
        <v>""</v>
      </c>
      <c r="V2418" t="str">
        <f t="shared" si="1157"/>
        <v>"string"</v>
      </c>
      <c r="W2418">
        <f>IF($A2418="Implicit","",COUNTIFS($C$8:C2418,C2418,$A$8:A2418,"Explicit"))</f>
        <v>1</v>
      </c>
      <c r="X2418" t="str">
        <f t="shared" si="1158"/>
        <v>""</v>
      </c>
      <c r="Y2418" t="str">
        <f t="shared" si="1159"/>
        <v>"Code or short version of a code; for example "CH" for Switzerland when referring to the UN/LOCODE code list"</v>
      </c>
      <c r="Z2418" t="str">
        <f t="shared" si="1160"/>
        <v>"false"</v>
      </c>
      <c r="AA2418" t="str">
        <f t="shared" si="1161"/>
        <v>"false"</v>
      </c>
      <c r="AB2418" t="str">
        <f t="shared" si="1162"/>
        <v>""</v>
      </c>
      <c r="AC2418" t="str">
        <f t="shared" si="1163"/>
        <v>"https://onerecord.iata.org/ns/code-lists/ChargeCode"</v>
      </c>
      <c r="AD2418" t="str">
        <f t="shared" si="1164"/>
        <v>"https://onerecord.iata.org/ns/cargo#code"</v>
      </c>
      <c r="AE2418" t="str">
        <f t="shared" si="1165"/>
        <v>"http://www.w3.org/2001/XMLSchema#string"</v>
      </c>
      <c r="AF2418" t="str">
        <f t="shared" si="1166"/>
        <v>"CodeList","ChargeCode","code","","string",1,"","Code or short version of a code; for example "CH" for Switzerland when referring to the UN/LOCODE code list","false","false","","https://onerecord.iata.org/ns/code-lists/ChargeCode","https://onerecord.iata.org/ns/cargo#code","http://www.w3.org/2001/XMLSchema#string"</v>
      </c>
      <c r="AG2418" t="str">
        <f t="shared" si="1167"/>
        <v>"CodeList.ChargeCode"</v>
      </c>
      <c r="AH2418" t="str">
        <f t="shared" si="1168"/>
        <v>"code"</v>
      </c>
      <c r="AI2418" t="str">
        <f t="shared" si="1169"/>
        <v>".string"</v>
      </c>
      <c r="AJ2418" t="str">
        <f t="shared" si="1170"/>
        <v>""</v>
      </c>
      <c r="AK2418" t="str">
        <f t="shared" si="1171"/>
        <v>"hasOne"</v>
      </c>
      <c r="AL2418" t="str">
        <f t="shared" si="1172"/>
        <v>"CodeList.ChargeCode","code",".string","","hasOne"</v>
      </c>
      <c r="AN2418">
        <f>COUNTIF(View_conceptual!G:G,L2418)</f>
        <v>0</v>
      </c>
      <c r="AO2418">
        <f>COUNTIF(View_conceptual!H:H,L2418)+COUNTIF(View_conceptual!I:I,N2418)</f>
        <v>0</v>
      </c>
      <c r="AQ2418" t="str">
        <f t="shared" si="1173"/>
        <v/>
      </c>
      <c r="AR2418" t="str">
        <f t="shared" si="1174"/>
        <v/>
      </c>
      <c r="AT2418">
        <f>COUNTIF(View_full!G:G,L2418)</f>
        <v>0</v>
      </c>
      <c r="AU2418">
        <f>COUNTIF(View_full!H:H,L2418)+COUNTIF(View_full!I:I,N2418)</f>
        <v>0</v>
      </c>
      <c r="AV2418">
        <f>COUNTIFS(Property_Manual!$A$2:$A$1206,Raw!L2418,Property_Manual!$B$2:$B$1206,Raw!M2418,Property_Manual!$C$2:$C$1206,Raw!N2418,Property_Manual!$D$2:$D$1206,Raw!O2418,Property_Manual!$F$2:$F$1206,"x")</f>
        <v>0</v>
      </c>
      <c r="AW2418" t="str">
        <f t="shared" si="1175"/>
        <v/>
      </c>
      <c r="AX2418" t="str">
        <f t="shared" si="1176"/>
        <v/>
      </c>
      <c r="AY2418" t="str">
        <f t="shared" si="1177"/>
        <v/>
      </c>
    </row>
    <row r="2419" spans="1:51" x14ac:dyDescent="0.2">
      <c r="A2419" t="s">
        <v>1254</v>
      </c>
      <c r="B2419" t="s">
        <v>1197</v>
      </c>
      <c r="C2419" t="s">
        <v>2228</v>
      </c>
      <c r="D2419" t="s">
        <v>9</v>
      </c>
      <c r="F2419" t="s">
        <v>6</v>
      </c>
      <c r="G2419">
        <v>1</v>
      </c>
      <c r="J2419" t="s">
        <v>10</v>
      </c>
      <c r="L2419" t="str">
        <f t="shared" si="1147"/>
        <v>ChargeCode</v>
      </c>
      <c r="M2419" t="str">
        <f t="shared" si="1148"/>
        <v>codeDescription</v>
      </c>
      <c r="N2419" t="str">
        <f t="shared" si="1149"/>
        <v>string</v>
      </c>
      <c r="O2419" t="str">
        <f t="shared" si="1150"/>
        <v/>
      </c>
      <c r="P2419" t="str">
        <f t="shared" si="1151"/>
        <v/>
      </c>
      <c r="Q2419" t="str">
        <f t="shared" si="1152"/>
        <v>Object</v>
      </c>
      <c r="R2419" t="str">
        <f t="shared" si="1153"/>
        <v>"CodeList"</v>
      </c>
      <c r="S2419" t="str">
        <f t="shared" si="1154"/>
        <v>"ChargeCode"</v>
      </c>
      <c r="T2419" t="str">
        <f t="shared" si="1155"/>
        <v>"codeDescription"</v>
      </c>
      <c r="U2419" t="str">
        <f t="shared" si="1156"/>
        <v>""</v>
      </c>
      <c r="V2419" t="str">
        <f t="shared" si="1157"/>
        <v>"string"</v>
      </c>
      <c r="W2419">
        <f>IF($A2419="Implicit","",COUNTIFS($C$8:C2419,C2419,$A$8:A2419,"Explicit"))</f>
        <v>2</v>
      </c>
      <c r="X2419" t="str">
        <f t="shared" si="1158"/>
        <v>""</v>
      </c>
      <c r="Y2419" t="str">
        <f t="shared" si="1159"/>
        <v>"Description or long version of the code; for example "Switzerland" for Switzerland when referring to the UN/LOCODE code list"</v>
      </c>
      <c r="Z2419" t="str">
        <f t="shared" si="1160"/>
        <v>"false"</v>
      </c>
      <c r="AA2419" t="str">
        <f t="shared" si="1161"/>
        <v>"false"</v>
      </c>
      <c r="AB2419" t="str">
        <f t="shared" si="1162"/>
        <v>""</v>
      </c>
      <c r="AC2419" t="str">
        <f t="shared" si="1163"/>
        <v>"https://onerecord.iata.org/ns/code-lists/ChargeCode"</v>
      </c>
      <c r="AD2419" t="str">
        <f t="shared" si="1164"/>
        <v>"https://onerecord.iata.org/ns/cargo#codeDescription"</v>
      </c>
      <c r="AE2419" t="str">
        <f t="shared" si="1165"/>
        <v>"http://www.w3.org/2001/XMLSchema#string"</v>
      </c>
      <c r="AF2419" t="str">
        <f t="shared" si="1166"/>
        <v>"CodeList","ChargeCode","codeDescription","","string",2,"","Description or long version of the code; for example "Switzerland" for Switzerland when referring to the UN/LOCODE code list","false","false","","https://onerecord.iata.org/ns/code-lists/ChargeCode","https://onerecord.iata.org/ns/cargo#codeDescription","http://www.w3.org/2001/XMLSchema#string"</v>
      </c>
      <c r="AG2419" t="str">
        <f t="shared" si="1167"/>
        <v>"CodeList.ChargeCode"</v>
      </c>
      <c r="AH2419" t="str">
        <f t="shared" si="1168"/>
        <v>"codeDescription"</v>
      </c>
      <c r="AI2419" t="str">
        <f t="shared" si="1169"/>
        <v>".string"</v>
      </c>
      <c r="AJ2419" t="str">
        <f t="shared" si="1170"/>
        <v>""</v>
      </c>
      <c r="AK2419" t="str">
        <f t="shared" si="1171"/>
        <v>"hasOne"</v>
      </c>
      <c r="AL2419" t="str">
        <f t="shared" si="1172"/>
        <v>"CodeList.ChargeCode","codeDescription",".string","","hasOne"</v>
      </c>
      <c r="AN2419">
        <f>COUNTIF(View_conceptual!G:G,L2419)</f>
        <v>0</v>
      </c>
      <c r="AO2419">
        <f>COUNTIF(View_conceptual!H:H,L2419)+COUNTIF(View_conceptual!I:I,N2419)</f>
        <v>0</v>
      </c>
      <c r="AQ2419" t="str">
        <f t="shared" si="1173"/>
        <v/>
      </c>
      <c r="AR2419" t="str">
        <f t="shared" si="1174"/>
        <v/>
      </c>
      <c r="AT2419">
        <f>COUNTIF(View_full!G:G,L2419)</f>
        <v>0</v>
      </c>
      <c r="AU2419">
        <f>COUNTIF(View_full!H:H,L2419)+COUNTIF(View_full!I:I,N2419)</f>
        <v>0</v>
      </c>
      <c r="AV2419">
        <f>COUNTIFS(Property_Manual!$A$2:$A$1206,Raw!L2419,Property_Manual!$B$2:$B$1206,Raw!M2419,Property_Manual!$C$2:$C$1206,Raw!N2419,Property_Manual!$D$2:$D$1206,Raw!O2419,Property_Manual!$F$2:$F$1206,"x")</f>
        <v>0</v>
      </c>
      <c r="AW2419" t="str">
        <f t="shared" si="1175"/>
        <v/>
      </c>
      <c r="AX2419" t="str">
        <f t="shared" si="1176"/>
        <v/>
      </c>
      <c r="AY2419" t="str">
        <f t="shared" si="1177"/>
        <v/>
      </c>
    </row>
    <row r="2420" spans="1:51" x14ac:dyDescent="0.2">
      <c r="A2420" t="s">
        <v>1254</v>
      </c>
      <c r="B2420" t="s">
        <v>1197</v>
      </c>
      <c r="C2420" t="s">
        <v>2228</v>
      </c>
      <c r="D2420" t="s">
        <v>11</v>
      </c>
      <c r="F2420" t="s">
        <v>12</v>
      </c>
      <c r="G2420">
        <v>1</v>
      </c>
      <c r="J2420" t="s">
        <v>13</v>
      </c>
      <c r="L2420" t="str">
        <f t="shared" si="1147"/>
        <v>ChargeCode</v>
      </c>
      <c r="M2420" t="str">
        <f t="shared" si="1148"/>
        <v>codeLevel</v>
      </c>
      <c r="N2420" t="str">
        <f t="shared" si="1149"/>
        <v>integer</v>
      </c>
      <c r="O2420" t="str">
        <f t="shared" si="1150"/>
        <v/>
      </c>
      <c r="P2420" t="str">
        <f t="shared" si="1151"/>
        <v/>
      </c>
      <c r="Q2420" t="str">
        <f t="shared" si="1152"/>
        <v>Object</v>
      </c>
      <c r="R2420" t="str">
        <f t="shared" si="1153"/>
        <v>"CodeList"</v>
      </c>
      <c r="S2420" t="str">
        <f t="shared" si="1154"/>
        <v>"ChargeCode"</v>
      </c>
      <c r="T2420" t="str">
        <f t="shared" si="1155"/>
        <v>"codeLevel"</v>
      </c>
      <c r="U2420" t="str">
        <f t="shared" si="1156"/>
        <v>""</v>
      </c>
      <c r="V2420" t="str">
        <f t="shared" si="1157"/>
        <v>"integer"</v>
      </c>
      <c r="W2420">
        <f>IF($A2420="Implicit","",COUNTIFS($C$8:C2420,C2420,$A$8:A2420,"Explicit"))</f>
        <v>3</v>
      </c>
      <c r="X2420" t="str">
        <f t="shared" si="1158"/>
        <v>""</v>
      </c>
      <c r="Y2420" t="str">
        <f t="shared" si="1159"/>
        <v>"Integer indicating the level of a code if a codelists is hierarchical; for example HS-Codes"</v>
      </c>
      <c r="Z2420" t="str">
        <f t="shared" si="1160"/>
        <v>"false"</v>
      </c>
      <c r="AA2420" t="str">
        <f t="shared" si="1161"/>
        <v>"false"</v>
      </c>
      <c r="AB2420" t="str">
        <f t="shared" si="1162"/>
        <v>""</v>
      </c>
      <c r="AC2420" t="str">
        <f t="shared" si="1163"/>
        <v>"https://onerecord.iata.org/ns/code-lists/ChargeCode"</v>
      </c>
      <c r="AD2420" t="str">
        <f t="shared" si="1164"/>
        <v>"https://onerecord.iata.org/ns/cargo#codeLevel"</v>
      </c>
      <c r="AE2420" t="str">
        <f t="shared" si="1165"/>
        <v>"http://www.w3.org/2001/XMLSchema#integer"</v>
      </c>
      <c r="AF2420" t="str">
        <f t="shared" si="1166"/>
        <v>"CodeList","ChargeCode","codeLevel","","integer",3,"","Integer indicating the level of a code if a codelists is hierarchical; for example HS-Codes","false","false","","https://onerecord.iata.org/ns/code-lists/ChargeCode","https://onerecord.iata.org/ns/cargo#codeLevel","http://www.w3.org/2001/XMLSchema#integer"</v>
      </c>
      <c r="AG2420" t="str">
        <f t="shared" si="1167"/>
        <v>"CodeList.ChargeCode"</v>
      </c>
      <c r="AH2420" t="str">
        <f t="shared" si="1168"/>
        <v>"codeLevel"</v>
      </c>
      <c r="AI2420" t="str">
        <f t="shared" si="1169"/>
        <v>".integer"</v>
      </c>
      <c r="AJ2420" t="str">
        <f t="shared" si="1170"/>
        <v>""</v>
      </c>
      <c r="AK2420" t="str">
        <f t="shared" si="1171"/>
        <v>"hasOne"</v>
      </c>
      <c r="AL2420" t="str">
        <f t="shared" si="1172"/>
        <v>"CodeList.ChargeCode","codeLevel",".integer","","hasOne"</v>
      </c>
      <c r="AN2420">
        <f>COUNTIF(View_conceptual!G:G,L2420)</f>
        <v>0</v>
      </c>
      <c r="AO2420">
        <f>COUNTIF(View_conceptual!H:H,L2420)+COUNTIF(View_conceptual!I:I,N2420)</f>
        <v>0</v>
      </c>
      <c r="AQ2420" t="str">
        <f t="shared" si="1173"/>
        <v/>
      </c>
      <c r="AR2420" t="str">
        <f t="shared" si="1174"/>
        <v/>
      </c>
      <c r="AT2420">
        <f>COUNTIF(View_full!G:G,L2420)</f>
        <v>0</v>
      </c>
      <c r="AU2420">
        <f>COUNTIF(View_full!H:H,L2420)+COUNTIF(View_full!I:I,N2420)</f>
        <v>0</v>
      </c>
      <c r="AV2420">
        <f>COUNTIFS(Property_Manual!$A$2:$A$1206,Raw!L2420,Property_Manual!$B$2:$B$1206,Raw!M2420,Property_Manual!$C$2:$C$1206,Raw!N2420,Property_Manual!$D$2:$D$1206,Raw!O2420,Property_Manual!$F$2:$F$1206,"x")</f>
        <v>0</v>
      </c>
      <c r="AW2420" t="str">
        <f t="shared" si="1175"/>
        <v/>
      </c>
      <c r="AX2420" t="str">
        <f t="shared" si="1176"/>
        <v/>
      </c>
      <c r="AY2420" t="str">
        <f t="shared" si="1177"/>
        <v/>
      </c>
    </row>
    <row r="2421" spans="1:51" x14ac:dyDescent="0.2">
      <c r="A2421" t="s">
        <v>1254</v>
      </c>
      <c r="B2421" t="s">
        <v>1197</v>
      </c>
      <c r="C2421" t="s">
        <v>2228</v>
      </c>
      <c r="D2421" t="s">
        <v>14</v>
      </c>
      <c r="F2421" t="s">
        <v>6</v>
      </c>
      <c r="G2421">
        <v>1</v>
      </c>
      <c r="J2421" t="s">
        <v>15</v>
      </c>
      <c r="L2421" t="str">
        <f t="shared" si="1147"/>
        <v>ChargeCode</v>
      </c>
      <c r="M2421" t="str">
        <f t="shared" si="1148"/>
        <v>codeListName</v>
      </c>
      <c r="N2421" t="str">
        <f t="shared" si="1149"/>
        <v>string</v>
      </c>
      <c r="O2421" t="str">
        <f t="shared" si="1150"/>
        <v/>
      </c>
      <c r="P2421" t="str">
        <f t="shared" si="1151"/>
        <v/>
      </c>
      <c r="Q2421" t="str">
        <f t="shared" si="1152"/>
        <v>Object</v>
      </c>
      <c r="R2421" t="str">
        <f t="shared" si="1153"/>
        <v>"CodeList"</v>
      </c>
      <c r="S2421" t="str">
        <f t="shared" si="1154"/>
        <v>"ChargeCode"</v>
      </c>
      <c r="T2421" t="str">
        <f t="shared" si="1155"/>
        <v>"codeListName"</v>
      </c>
      <c r="U2421" t="str">
        <f t="shared" si="1156"/>
        <v>""</v>
      </c>
      <c r="V2421" t="str">
        <f t="shared" si="1157"/>
        <v>"string"</v>
      </c>
      <c r="W2421">
        <f>IF($A2421="Implicit","",COUNTIFS($C$8:C2421,C2421,$A$8:A2421,"Explicit"))</f>
        <v>4</v>
      </c>
      <c r="X2421" t="str">
        <f t="shared" si="1158"/>
        <v>""</v>
      </c>
      <c r="Y2421" t="str">
        <f t="shared" si="1159"/>
        <v>"Official name of the code list without version number when direct reference is not possible; for example "UN/LOCODE" when referring to the UN/LOCODE code list"</v>
      </c>
      <c r="Z2421" t="str">
        <f t="shared" si="1160"/>
        <v>"false"</v>
      </c>
      <c r="AA2421" t="str">
        <f t="shared" si="1161"/>
        <v>"false"</v>
      </c>
      <c r="AB2421" t="str">
        <f t="shared" si="1162"/>
        <v>""</v>
      </c>
      <c r="AC2421" t="str">
        <f t="shared" si="1163"/>
        <v>"https://onerecord.iata.org/ns/code-lists/ChargeCode"</v>
      </c>
      <c r="AD2421" t="str">
        <f t="shared" si="1164"/>
        <v>"https://onerecord.iata.org/ns/cargo#codeListName"</v>
      </c>
      <c r="AE2421" t="str">
        <f t="shared" si="1165"/>
        <v>"http://www.w3.org/2001/XMLSchema#string"</v>
      </c>
      <c r="AF2421" t="str">
        <f t="shared" si="1166"/>
        <v>"CodeList","ChargeCode","codeListName","","string",4,"","Official name of the code list without version number when direct reference is not possible; for example "UN/LOCODE" when referring to the UN/LOCODE code list","false","false","","https://onerecord.iata.org/ns/code-lists/ChargeCode","https://onerecord.iata.org/ns/cargo#codeListName","http://www.w3.org/2001/XMLSchema#string"</v>
      </c>
      <c r="AG2421" t="str">
        <f t="shared" si="1167"/>
        <v>"CodeList.ChargeCode"</v>
      </c>
      <c r="AH2421" t="str">
        <f t="shared" si="1168"/>
        <v>"codeListName"</v>
      </c>
      <c r="AI2421" t="str">
        <f t="shared" si="1169"/>
        <v>".string"</v>
      </c>
      <c r="AJ2421" t="str">
        <f t="shared" si="1170"/>
        <v>""</v>
      </c>
      <c r="AK2421" t="str">
        <f t="shared" si="1171"/>
        <v>"hasOne"</v>
      </c>
      <c r="AL2421" t="str">
        <f t="shared" si="1172"/>
        <v>"CodeList.ChargeCode","codeListName",".string","","hasOne"</v>
      </c>
      <c r="AN2421">
        <f>COUNTIF(View_conceptual!G:G,L2421)</f>
        <v>0</v>
      </c>
      <c r="AO2421">
        <f>COUNTIF(View_conceptual!H:H,L2421)+COUNTIF(View_conceptual!I:I,N2421)</f>
        <v>0</v>
      </c>
      <c r="AQ2421" t="str">
        <f t="shared" si="1173"/>
        <v/>
      </c>
      <c r="AR2421" t="str">
        <f t="shared" si="1174"/>
        <v/>
      </c>
      <c r="AT2421">
        <f>COUNTIF(View_full!G:G,L2421)</f>
        <v>0</v>
      </c>
      <c r="AU2421">
        <f>COUNTIF(View_full!H:H,L2421)+COUNTIF(View_full!I:I,N2421)</f>
        <v>0</v>
      </c>
      <c r="AV2421">
        <f>COUNTIFS(Property_Manual!$A$2:$A$1206,Raw!L2421,Property_Manual!$B$2:$B$1206,Raw!M2421,Property_Manual!$C$2:$C$1206,Raw!N2421,Property_Manual!$D$2:$D$1206,Raw!O2421,Property_Manual!$F$2:$F$1206,"x")</f>
        <v>0</v>
      </c>
      <c r="AW2421" t="str">
        <f t="shared" si="1175"/>
        <v/>
      </c>
      <c r="AX2421" t="str">
        <f t="shared" si="1176"/>
        <v/>
      </c>
      <c r="AY2421" t="str">
        <f t="shared" si="1177"/>
        <v/>
      </c>
    </row>
    <row r="2422" spans="1:51" x14ac:dyDescent="0.2">
      <c r="A2422" t="s">
        <v>1254</v>
      </c>
      <c r="B2422" t="s">
        <v>1197</v>
      </c>
      <c r="C2422" t="s">
        <v>2228</v>
      </c>
      <c r="D2422" t="s">
        <v>16</v>
      </c>
      <c r="F2422" t="s">
        <v>6</v>
      </c>
      <c r="G2422">
        <v>1</v>
      </c>
      <c r="J2422" t="s">
        <v>17</v>
      </c>
      <c r="L2422" t="str">
        <f t="shared" si="1147"/>
        <v>ChargeCode</v>
      </c>
      <c r="M2422" t="str">
        <f t="shared" si="1148"/>
        <v>codeListReference</v>
      </c>
      <c r="N2422" t="str">
        <f t="shared" si="1149"/>
        <v>string</v>
      </c>
      <c r="O2422" t="str">
        <f t="shared" si="1150"/>
        <v/>
      </c>
      <c r="P2422" t="str">
        <f t="shared" si="1151"/>
        <v/>
      </c>
      <c r="Q2422" t="str">
        <f t="shared" si="1152"/>
        <v>Object</v>
      </c>
      <c r="R2422" t="str">
        <f t="shared" si="1153"/>
        <v>"CodeList"</v>
      </c>
      <c r="S2422" t="str">
        <f t="shared" si="1154"/>
        <v>"ChargeCode"</v>
      </c>
      <c r="T2422" t="str">
        <f t="shared" si="1155"/>
        <v>"codeListReference"</v>
      </c>
      <c r="U2422" t="str">
        <f t="shared" si="1156"/>
        <v>""</v>
      </c>
      <c r="V2422" t="str">
        <f t="shared" si="1157"/>
        <v>"string"</v>
      </c>
      <c r="W2422">
        <f>IF($A2422="Implicit","",COUNTIFS($C$8:C2422,C2422,$A$8:A2422,"Explicit"))</f>
        <v>5</v>
      </c>
      <c r="X2422" t="str">
        <f t="shared" si="1158"/>
        <v>""</v>
      </c>
      <c r="Y2422" t="str">
        <f t="shared" si="1159"/>
        <v>"URL to access the code list the code is taken from; for example "https://unece.org/trade/cefact/unlocode-code-list-country-and-territory" for UN/LOCODE."</v>
      </c>
      <c r="Z2422" t="str">
        <f t="shared" si="1160"/>
        <v>"false"</v>
      </c>
      <c r="AA2422" t="str">
        <f t="shared" si="1161"/>
        <v>"false"</v>
      </c>
      <c r="AB2422" t="str">
        <f t="shared" si="1162"/>
        <v>""</v>
      </c>
      <c r="AC2422" t="str">
        <f t="shared" si="1163"/>
        <v>"https://onerecord.iata.org/ns/code-lists/ChargeCode"</v>
      </c>
      <c r="AD2422" t="str">
        <f t="shared" si="1164"/>
        <v>"https://onerecord.iata.org/ns/cargo#codeListReference"</v>
      </c>
      <c r="AE2422" t="str">
        <f t="shared" si="1165"/>
        <v>"http://www.w3.org/2001/XMLSchema#string"</v>
      </c>
      <c r="AF2422" t="str">
        <f t="shared" si="1166"/>
        <v>"CodeList","ChargeCode","codeListReference","","string",5,"","URL to access the code list the code is taken from; for example "https://unece.org/trade/cefact/unlocode-code-list-country-and-territory" for UN/LOCODE.","false","false","","https://onerecord.iata.org/ns/code-lists/ChargeCode","https://onerecord.iata.org/ns/cargo#codeListReference","http://www.w3.org/2001/XMLSchema#string"</v>
      </c>
      <c r="AG2422" t="str">
        <f t="shared" si="1167"/>
        <v>"CodeList.ChargeCode"</v>
      </c>
      <c r="AH2422" t="str">
        <f t="shared" si="1168"/>
        <v>"codeListReference"</v>
      </c>
      <c r="AI2422" t="str">
        <f t="shared" si="1169"/>
        <v>".string"</v>
      </c>
      <c r="AJ2422" t="str">
        <f t="shared" si="1170"/>
        <v>""</v>
      </c>
      <c r="AK2422" t="str">
        <f t="shared" si="1171"/>
        <v>"hasOne"</v>
      </c>
      <c r="AL2422" t="str">
        <f t="shared" si="1172"/>
        <v>"CodeList.ChargeCode","codeListReference",".string","","hasOne"</v>
      </c>
      <c r="AN2422">
        <f>COUNTIF(View_conceptual!G:G,L2422)</f>
        <v>0</v>
      </c>
      <c r="AO2422">
        <f>COUNTIF(View_conceptual!H:H,L2422)+COUNTIF(View_conceptual!I:I,N2422)</f>
        <v>0</v>
      </c>
      <c r="AQ2422" t="str">
        <f t="shared" si="1173"/>
        <v/>
      </c>
      <c r="AR2422" t="str">
        <f t="shared" si="1174"/>
        <v/>
      </c>
      <c r="AT2422">
        <f>COUNTIF(View_full!G:G,L2422)</f>
        <v>0</v>
      </c>
      <c r="AU2422">
        <f>COUNTIF(View_full!H:H,L2422)+COUNTIF(View_full!I:I,N2422)</f>
        <v>0</v>
      </c>
      <c r="AV2422">
        <f>COUNTIFS(Property_Manual!$A$2:$A$1206,Raw!L2422,Property_Manual!$B$2:$B$1206,Raw!M2422,Property_Manual!$C$2:$C$1206,Raw!N2422,Property_Manual!$D$2:$D$1206,Raw!O2422,Property_Manual!$F$2:$F$1206,"x")</f>
        <v>0</v>
      </c>
      <c r="AW2422" t="str">
        <f t="shared" si="1175"/>
        <v/>
      </c>
      <c r="AX2422" t="str">
        <f t="shared" si="1176"/>
        <v/>
      </c>
      <c r="AY2422" t="str">
        <f t="shared" si="1177"/>
        <v/>
      </c>
    </row>
    <row r="2423" spans="1:51" x14ac:dyDescent="0.2">
      <c r="A2423" t="s">
        <v>1254</v>
      </c>
      <c r="B2423" t="s">
        <v>1197</v>
      </c>
      <c r="C2423" t="s">
        <v>2228</v>
      </c>
      <c r="D2423" t="s">
        <v>18</v>
      </c>
      <c r="F2423" t="s">
        <v>6</v>
      </c>
      <c r="G2423">
        <v>1</v>
      </c>
      <c r="J2423" t="s">
        <v>19</v>
      </c>
      <c r="L2423" t="str">
        <f t="shared" si="1147"/>
        <v>ChargeCode</v>
      </c>
      <c r="M2423" t="str">
        <f t="shared" si="1148"/>
        <v>codeListVersion</v>
      </c>
      <c r="N2423" t="str">
        <f t="shared" si="1149"/>
        <v>string</v>
      </c>
      <c r="O2423" t="str">
        <f t="shared" si="1150"/>
        <v/>
      </c>
      <c r="P2423" t="str">
        <f t="shared" si="1151"/>
        <v/>
      </c>
      <c r="Q2423" t="str">
        <f t="shared" si="1152"/>
        <v>Object</v>
      </c>
      <c r="R2423" t="str">
        <f t="shared" si="1153"/>
        <v>"CodeList"</v>
      </c>
      <c r="S2423" t="str">
        <f t="shared" si="1154"/>
        <v>"ChargeCode"</v>
      </c>
      <c r="T2423" t="str">
        <f t="shared" si="1155"/>
        <v>"codeListVersion"</v>
      </c>
      <c r="U2423" t="str">
        <f t="shared" si="1156"/>
        <v>""</v>
      </c>
      <c r="V2423" t="str">
        <f t="shared" si="1157"/>
        <v>"string"</v>
      </c>
      <c r="W2423">
        <f>IF($A2423="Implicit","",COUNTIFS($C$8:C2423,C2423,$A$8:A2423,"Explicit"))</f>
        <v>6</v>
      </c>
      <c r="X2423" t="str">
        <f t="shared" si="1158"/>
        <v>""</v>
      </c>
      <c r="Y2423" t="str">
        <f t="shared" si="1159"/>
        <v>"Version of the code list; for example "223-1" for UN/LOCODE. Used if the property codeListName is used or the version is not apparent from the resource referred to in property codeListReference."</v>
      </c>
      <c r="Z2423" t="str">
        <f t="shared" si="1160"/>
        <v>"false"</v>
      </c>
      <c r="AA2423" t="str">
        <f t="shared" si="1161"/>
        <v>"false"</v>
      </c>
      <c r="AB2423" t="str">
        <f t="shared" si="1162"/>
        <v>""</v>
      </c>
      <c r="AC2423" t="str">
        <f t="shared" si="1163"/>
        <v>"https://onerecord.iata.org/ns/code-lists/ChargeCode"</v>
      </c>
      <c r="AD2423" t="str">
        <f t="shared" si="1164"/>
        <v>"https://onerecord.iata.org/ns/cargo#codeListVersion"</v>
      </c>
      <c r="AE2423" t="str">
        <f t="shared" si="1165"/>
        <v>"http://www.w3.org/2001/XMLSchema#string"</v>
      </c>
      <c r="AF2423" t="str">
        <f t="shared" si="1166"/>
        <v>"CodeList","ChargeCode","codeListVersion","","string",6,"","Version of the code list; for example "223-1" for UN/LOCODE. Used if the property codeListName is used or the version is not apparent from the resource referred to in property codeListReference.","false","false","","https://onerecord.iata.org/ns/code-lists/ChargeCode","https://onerecord.iata.org/ns/cargo#codeListVersion","http://www.w3.org/2001/XMLSchema#string"</v>
      </c>
      <c r="AG2423" t="str">
        <f t="shared" si="1167"/>
        <v>"CodeList.ChargeCode"</v>
      </c>
      <c r="AH2423" t="str">
        <f t="shared" si="1168"/>
        <v>"codeListVersion"</v>
      </c>
      <c r="AI2423" t="str">
        <f t="shared" si="1169"/>
        <v>".string"</v>
      </c>
      <c r="AJ2423" t="str">
        <f t="shared" si="1170"/>
        <v>""</v>
      </c>
      <c r="AK2423" t="str">
        <f t="shared" si="1171"/>
        <v>"hasOne"</v>
      </c>
      <c r="AL2423" t="str">
        <f t="shared" si="1172"/>
        <v>"CodeList.ChargeCode","codeListVersion",".string","","hasOne"</v>
      </c>
      <c r="AN2423">
        <f>COUNTIF(View_conceptual!G:G,L2423)</f>
        <v>0</v>
      </c>
      <c r="AO2423">
        <f>COUNTIF(View_conceptual!H:H,L2423)+COUNTIF(View_conceptual!I:I,N2423)</f>
        <v>0</v>
      </c>
      <c r="AQ2423" t="str">
        <f t="shared" si="1173"/>
        <v/>
      </c>
      <c r="AR2423" t="str">
        <f t="shared" si="1174"/>
        <v/>
      </c>
      <c r="AT2423">
        <f>COUNTIF(View_full!G:G,L2423)</f>
        <v>0</v>
      </c>
      <c r="AU2423">
        <f>COUNTIF(View_full!H:H,L2423)+COUNTIF(View_full!I:I,N2423)</f>
        <v>0</v>
      </c>
      <c r="AV2423">
        <f>COUNTIFS(Property_Manual!$A$2:$A$1206,Raw!L2423,Property_Manual!$B$2:$B$1206,Raw!M2423,Property_Manual!$C$2:$C$1206,Raw!N2423,Property_Manual!$D$2:$D$1206,Raw!O2423,Property_Manual!$F$2:$F$1206,"x")</f>
        <v>0</v>
      </c>
      <c r="AW2423" t="str">
        <f t="shared" si="1175"/>
        <v/>
      </c>
      <c r="AX2423" t="str">
        <f t="shared" si="1176"/>
        <v/>
      </c>
      <c r="AY2423" t="str">
        <f t="shared" si="1177"/>
        <v/>
      </c>
    </row>
    <row r="2424" spans="1:51" x14ac:dyDescent="0.2">
      <c r="A2424" t="s">
        <v>1254</v>
      </c>
      <c r="B2424" t="s">
        <v>1197</v>
      </c>
      <c r="C2424" t="s">
        <v>2233</v>
      </c>
      <c r="D2424" t="s">
        <v>5</v>
      </c>
      <c r="F2424" t="s">
        <v>6</v>
      </c>
      <c r="G2424">
        <v>1</v>
      </c>
      <c r="J2424" t="s">
        <v>8</v>
      </c>
      <c r="L2424" t="str">
        <f t="shared" si="1147"/>
        <v>ChargeIdentifier</v>
      </c>
      <c r="M2424" t="str">
        <f t="shared" si="1148"/>
        <v>code</v>
      </c>
      <c r="N2424" t="str">
        <f t="shared" si="1149"/>
        <v>string</v>
      </c>
      <c r="O2424" t="str">
        <f t="shared" si="1150"/>
        <v/>
      </c>
      <c r="P2424" t="str">
        <f t="shared" si="1151"/>
        <v/>
      </c>
      <c r="Q2424" t="str">
        <f t="shared" si="1152"/>
        <v>Object</v>
      </c>
      <c r="R2424" t="str">
        <f t="shared" si="1153"/>
        <v>"CodeList"</v>
      </c>
      <c r="S2424" t="str">
        <f t="shared" si="1154"/>
        <v>"ChargeIdentifier"</v>
      </c>
      <c r="T2424" t="str">
        <f t="shared" si="1155"/>
        <v>"code"</v>
      </c>
      <c r="U2424" t="str">
        <f t="shared" si="1156"/>
        <v>""</v>
      </c>
      <c r="V2424" t="str">
        <f t="shared" si="1157"/>
        <v>"string"</v>
      </c>
      <c r="W2424">
        <f>IF($A2424="Implicit","",COUNTIFS($C$8:C2424,C2424,$A$8:A2424,"Explicit"))</f>
        <v>1</v>
      </c>
      <c r="X2424" t="str">
        <f t="shared" si="1158"/>
        <v>""</v>
      </c>
      <c r="Y2424" t="str">
        <f t="shared" si="1159"/>
        <v>"Code or short version of a code; for example "CH" for Switzerland when referring to the UN/LOCODE code list"</v>
      </c>
      <c r="Z2424" t="str">
        <f t="shared" si="1160"/>
        <v>"false"</v>
      </c>
      <c r="AA2424" t="str">
        <f t="shared" si="1161"/>
        <v>"false"</v>
      </c>
      <c r="AB2424" t="str">
        <f t="shared" si="1162"/>
        <v>""</v>
      </c>
      <c r="AC2424" t="str">
        <f t="shared" si="1163"/>
        <v>"https://onerecord.iata.org/ns/code-lists/ChargeIdentifier"</v>
      </c>
      <c r="AD2424" t="str">
        <f t="shared" si="1164"/>
        <v>"https://onerecord.iata.org/ns/cargo#code"</v>
      </c>
      <c r="AE2424" t="str">
        <f t="shared" si="1165"/>
        <v>"http://www.w3.org/2001/XMLSchema#string"</v>
      </c>
      <c r="AF2424" t="str">
        <f t="shared" si="1166"/>
        <v>"CodeList","ChargeIdentifier","code","","string",1,"","Code or short version of a code; for example "CH" for Switzerland when referring to the UN/LOCODE code list","false","false","","https://onerecord.iata.org/ns/code-lists/ChargeIdentifier","https://onerecord.iata.org/ns/cargo#code","http://www.w3.org/2001/XMLSchema#string"</v>
      </c>
      <c r="AG2424" t="str">
        <f t="shared" si="1167"/>
        <v>"CodeList.ChargeIdentifier"</v>
      </c>
      <c r="AH2424" t="str">
        <f t="shared" si="1168"/>
        <v>"code"</v>
      </c>
      <c r="AI2424" t="str">
        <f t="shared" si="1169"/>
        <v>".string"</v>
      </c>
      <c r="AJ2424" t="str">
        <f t="shared" si="1170"/>
        <v>""</v>
      </c>
      <c r="AK2424" t="str">
        <f t="shared" si="1171"/>
        <v>"hasOne"</v>
      </c>
      <c r="AL2424" t="str">
        <f t="shared" si="1172"/>
        <v>"CodeList.ChargeIdentifier","code",".string","","hasOne"</v>
      </c>
      <c r="AN2424">
        <f>COUNTIF(View_conceptual!G:G,L2424)</f>
        <v>0</v>
      </c>
      <c r="AO2424">
        <f>COUNTIF(View_conceptual!H:H,L2424)+COUNTIF(View_conceptual!I:I,N2424)</f>
        <v>0</v>
      </c>
      <c r="AQ2424" t="str">
        <f t="shared" si="1173"/>
        <v/>
      </c>
      <c r="AR2424" t="str">
        <f t="shared" si="1174"/>
        <v/>
      </c>
      <c r="AT2424">
        <f>COUNTIF(View_full!G:G,L2424)</f>
        <v>0</v>
      </c>
      <c r="AU2424">
        <f>COUNTIF(View_full!H:H,L2424)+COUNTIF(View_full!I:I,N2424)</f>
        <v>0</v>
      </c>
      <c r="AV2424">
        <f>COUNTIFS(Property_Manual!$A$2:$A$1206,Raw!L2424,Property_Manual!$B$2:$B$1206,Raw!M2424,Property_Manual!$C$2:$C$1206,Raw!N2424,Property_Manual!$D$2:$D$1206,Raw!O2424,Property_Manual!$F$2:$F$1206,"x")</f>
        <v>0</v>
      </c>
      <c r="AW2424" t="str">
        <f t="shared" si="1175"/>
        <v/>
      </c>
      <c r="AX2424" t="str">
        <f t="shared" si="1176"/>
        <v/>
      </c>
      <c r="AY2424" t="str">
        <f t="shared" si="1177"/>
        <v/>
      </c>
    </row>
    <row r="2425" spans="1:51" x14ac:dyDescent="0.2">
      <c r="A2425" t="s">
        <v>1254</v>
      </c>
      <c r="B2425" t="s">
        <v>1197</v>
      </c>
      <c r="C2425" t="s">
        <v>2233</v>
      </c>
      <c r="D2425" t="s">
        <v>9</v>
      </c>
      <c r="F2425" t="s">
        <v>6</v>
      </c>
      <c r="G2425">
        <v>1</v>
      </c>
      <c r="J2425" t="s">
        <v>10</v>
      </c>
      <c r="L2425" t="str">
        <f t="shared" si="1147"/>
        <v>ChargeIdentifier</v>
      </c>
      <c r="M2425" t="str">
        <f t="shared" si="1148"/>
        <v>codeDescription</v>
      </c>
      <c r="N2425" t="str">
        <f t="shared" si="1149"/>
        <v>string</v>
      </c>
      <c r="O2425" t="str">
        <f t="shared" si="1150"/>
        <v/>
      </c>
      <c r="P2425" t="str">
        <f t="shared" si="1151"/>
        <v/>
      </c>
      <c r="Q2425" t="str">
        <f t="shared" si="1152"/>
        <v>Object</v>
      </c>
      <c r="R2425" t="str">
        <f t="shared" si="1153"/>
        <v>"CodeList"</v>
      </c>
      <c r="S2425" t="str">
        <f t="shared" si="1154"/>
        <v>"ChargeIdentifier"</v>
      </c>
      <c r="T2425" t="str">
        <f t="shared" si="1155"/>
        <v>"codeDescription"</v>
      </c>
      <c r="U2425" t="str">
        <f t="shared" si="1156"/>
        <v>""</v>
      </c>
      <c r="V2425" t="str">
        <f t="shared" si="1157"/>
        <v>"string"</v>
      </c>
      <c r="W2425">
        <f>IF($A2425="Implicit","",COUNTIFS($C$8:C2425,C2425,$A$8:A2425,"Explicit"))</f>
        <v>2</v>
      </c>
      <c r="X2425" t="str">
        <f t="shared" si="1158"/>
        <v>""</v>
      </c>
      <c r="Y2425" t="str">
        <f t="shared" si="1159"/>
        <v>"Description or long version of the code; for example "Switzerland" for Switzerland when referring to the UN/LOCODE code list"</v>
      </c>
      <c r="Z2425" t="str">
        <f t="shared" si="1160"/>
        <v>"false"</v>
      </c>
      <c r="AA2425" t="str">
        <f t="shared" si="1161"/>
        <v>"false"</v>
      </c>
      <c r="AB2425" t="str">
        <f t="shared" si="1162"/>
        <v>""</v>
      </c>
      <c r="AC2425" t="str">
        <f t="shared" si="1163"/>
        <v>"https://onerecord.iata.org/ns/code-lists/ChargeIdentifier"</v>
      </c>
      <c r="AD2425" t="str">
        <f t="shared" si="1164"/>
        <v>"https://onerecord.iata.org/ns/cargo#codeDescription"</v>
      </c>
      <c r="AE2425" t="str">
        <f t="shared" si="1165"/>
        <v>"http://www.w3.org/2001/XMLSchema#string"</v>
      </c>
      <c r="AF2425" t="str">
        <f t="shared" si="1166"/>
        <v>"CodeList","ChargeIdentifier","codeDescription","","string",2,"","Description or long version of the code; for example "Switzerland" for Switzerland when referring to the UN/LOCODE code list","false","false","","https://onerecord.iata.org/ns/code-lists/ChargeIdentifier","https://onerecord.iata.org/ns/cargo#codeDescription","http://www.w3.org/2001/XMLSchema#string"</v>
      </c>
      <c r="AG2425" t="str">
        <f t="shared" si="1167"/>
        <v>"CodeList.ChargeIdentifier"</v>
      </c>
      <c r="AH2425" t="str">
        <f t="shared" si="1168"/>
        <v>"codeDescription"</v>
      </c>
      <c r="AI2425" t="str">
        <f t="shared" si="1169"/>
        <v>".string"</v>
      </c>
      <c r="AJ2425" t="str">
        <f t="shared" si="1170"/>
        <v>""</v>
      </c>
      <c r="AK2425" t="str">
        <f t="shared" si="1171"/>
        <v>"hasOne"</v>
      </c>
      <c r="AL2425" t="str">
        <f t="shared" si="1172"/>
        <v>"CodeList.ChargeIdentifier","codeDescription",".string","","hasOne"</v>
      </c>
      <c r="AN2425">
        <f>COUNTIF(View_conceptual!G:G,L2425)</f>
        <v>0</v>
      </c>
      <c r="AO2425">
        <f>COUNTIF(View_conceptual!H:H,L2425)+COUNTIF(View_conceptual!I:I,N2425)</f>
        <v>0</v>
      </c>
      <c r="AQ2425" t="str">
        <f t="shared" si="1173"/>
        <v/>
      </c>
      <c r="AR2425" t="str">
        <f t="shared" si="1174"/>
        <v/>
      </c>
      <c r="AT2425">
        <f>COUNTIF(View_full!G:G,L2425)</f>
        <v>0</v>
      </c>
      <c r="AU2425">
        <f>COUNTIF(View_full!H:H,L2425)+COUNTIF(View_full!I:I,N2425)</f>
        <v>0</v>
      </c>
      <c r="AV2425">
        <f>COUNTIFS(Property_Manual!$A$2:$A$1206,Raw!L2425,Property_Manual!$B$2:$B$1206,Raw!M2425,Property_Manual!$C$2:$C$1206,Raw!N2425,Property_Manual!$D$2:$D$1206,Raw!O2425,Property_Manual!$F$2:$F$1206,"x")</f>
        <v>0</v>
      </c>
      <c r="AW2425" t="str">
        <f t="shared" si="1175"/>
        <v/>
      </c>
      <c r="AX2425" t="str">
        <f t="shared" si="1176"/>
        <v/>
      </c>
      <c r="AY2425" t="str">
        <f t="shared" si="1177"/>
        <v/>
      </c>
    </row>
    <row r="2426" spans="1:51" x14ac:dyDescent="0.2">
      <c r="A2426" t="s">
        <v>1254</v>
      </c>
      <c r="B2426" t="s">
        <v>1197</v>
      </c>
      <c r="C2426" t="s">
        <v>2233</v>
      </c>
      <c r="D2426" t="s">
        <v>11</v>
      </c>
      <c r="F2426" t="s">
        <v>12</v>
      </c>
      <c r="G2426">
        <v>1</v>
      </c>
      <c r="J2426" t="s">
        <v>13</v>
      </c>
      <c r="L2426" t="str">
        <f t="shared" si="1147"/>
        <v>ChargeIdentifier</v>
      </c>
      <c r="M2426" t="str">
        <f t="shared" si="1148"/>
        <v>codeLevel</v>
      </c>
      <c r="N2426" t="str">
        <f t="shared" si="1149"/>
        <v>integer</v>
      </c>
      <c r="O2426" t="str">
        <f t="shared" si="1150"/>
        <v/>
      </c>
      <c r="P2426" t="str">
        <f t="shared" si="1151"/>
        <v/>
      </c>
      <c r="Q2426" t="str">
        <f t="shared" si="1152"/>
        <v>Object</v>
      </c>
      <c r="R2426" t="str">
        <f t="shared" si="1153"/>
        <v>"CodeList"</v>
      </c>
      <c r="S2426" t="str">
        <f t="shared" si="1154"/>
        <v>"ChargeIdentifier"</v>
      </c>
      <c r="T2426" t="str">
        <f t="shared" si="1155"/>
        <v>"codeLevel"</v>
      </c>
      <c r="U2426" t="str">
        <f t="shared" si="1156"/>
        <v>""</v>
      </c>
      <c r="V2426" t="str">
        <f t="shared" si="1157"/>
        <v>"integer"</v>
      </c>
      <c r="W2426">
        <f>IF($A2426="Implicit","",COUNTIFS($C$8:C2426,C2426,$A$8:A2426,"Explicit"))</f>
        <v>3</v>
      </c>
      <c r="X2426" t="str">
        <f t="shared" si="1158"/>
        <v>""</v>
      </c>
      <c r="Y2426" t="str">
        <f t="shared" si="1159"/>
        <v>"Integer indicating the level of a code if a codelists is hierarchical; for example HS-Codes"</v>
      </c>
      <c r="Z2426" t="str">
        <f t="shared" si="1160"/>
        <v>"false"</v>
      </c>
      <c r="AA2426" t="str">
        <f t="shared" si="1161"/>
        <v>"false"</v>
      </c>
      <c r="AB2426" t="str">
        <f t="shared" si="1162"/>
        <v>""</v>
      </c>
      <c r="AC2426" t="str">
        <f t="shared" si="1163"/>
        <v>"https://onerecord.iata.org/ns/code-lists/ChargeIdentifier"</v>
      </c>
      <c r="AD2426" t="str">
        <f t="shared" si="1164"/>
        <v>"https://onerecord.iata.org/ns/cargo#codeLevel"</v>
      </c>
      <c r="AE2426" t="str">
        <f t="shared" si="1165"/>
        <v>"http://www.w3.org/2001/XMLSchema#integer"</v>
      </c>
      <c r="AF2426" t="str">
        <f t="shared" si="1166"/>
        <v>"CodeList","ChargeIdentifier","codeLevel","","integer",3,"","Integer indicating the level of a code if a codelists is hierarchical; for example HS-Codes","false","false","","https://onerecord.iata.org/ns/code-lists/ChargeIdentifier","https://onerecord.iata.org/ns/cargo#codeLevel","http://www.w3.org/2001/XMLSchema#integer"</v>
      </c>
      <c r="AG2426" t="str">
        <f t="shared" si="1167"/>
        <v>"CodeList.ChargeIdentifier"</v>
      </c>
      <c r="AH2426" t="str">
        <f t="shared" si="1168"/>
        <v>"codeLevel"</v>
      </c>
      <c r="AI2426" t="str">
        <f t="shared" si="1169"/>
        <v>".integer"</v>
      </c>
      <c r="AJ2426" t="str">
        <f t="shared" si="1170"/>
        <v>""</v>
      </c>
      <c r="AK2426" t="str">
        <f t="shared" si="1171"/>
        <v>"hasOne"</v>
      </c>
      <c r="AL2426" t="str">
        <f t="shared" si="1172"/>
        <v>"CodeList.ChargeIdentifier","codeLevel",".integer","","hasOne"</v>
      </c>
      <c r="AN2426">
        <f>COUNTIF(View_conceptual!G:G,L2426)</f>
        <v>0</v>
      </c>
      <c r="AO2426">
        <f>COUNTIF(View_conceptual!H:H,L2426)+COUNTIF(View_conceptual!I:I,N2426)</f>
        <v>0</v>
      </c>
      <c r="AQ2426" t="str">
        <f t="shared" si="1173"/>
        <v/>
      </c>
      <c r="AR2426" t="str">
        <f t="shared" si="1174"/>
        <v/>
      </c>
      <c r="AT2426">
        <f>COUNTIF(View_full!G:G,L2426)</f>
        <v>0</v>
      </c>
      <c r="AU2426">
        <f>COUNTIF(View_full!H:H,L2426)+COUNTIF(View_full!I:I,N2426)</f>
        <v>0</v>
      </c>
      <c r="AV2426">
        <f>COUNTIFS(Property_Manual!$A$2:$A$1206,Raw!L2426,Property_Manual!$B$2:$B$1206,Raw!M2426,Property_Manual!$C$2:$C$1206,Raw!N2426,Property_Manual!$D$2:$D$1206,Raw!O2426,Property_Manual!$F$2:$F$1206,"x")</f>
        <v>0</v>
      </c>
      <c r="AW2426" t="str">
        <f t="shared" si="1175"/>
        <v/>
      </c>
      <c r="AX2426" t="str">
        <f t="shared" si="1176"/>
        <v/>
      </c>
      <c r="AY2426" t="str">
        <f t="shared" si="1177"/>
        <v/>
      </c>
    </row>
    <row r="2427" spans="1:51" x14ac:dyDescent="0.2">
      <c r="A2427" t="s">
        <v>1254</v>
      </c>
      <c r="B2427" t="s">
        <v>1197</v>
      </c>
      <c r="C2427" t="s">
        <v>2233</v>
      </c>
      <c r="D2427" t="s">
        <v>14</v>
      </c>
      <c r="F2427" t="s">
        <v>6</v>
      </c>
      <c r="G2427">
        <v>1</v>
      </c>
      <c r="J2427" t="s">
        <v>15</v>
      </c>
      <c r="L2427" t="str">
        <f t="shared" si="1147"/>
        <v>ChargeIdentifier</v>
      </c>
      <c r="M2427" t="str">
        <f t="shared" si="1148"/>
        <v>codeListName</v>
      </c>
      <c r="N2427" t="str">
        <f t="shared" si="1149"/>
        <v>string</v>
      </c>
      <c r="O2427" t="str">
        <f t="shared" si="1150"/>
        <v/>
      </c>
      <c r="P2427" t="str">
        <f t="shared" si="1151"/>
        <v/>
      </c>
      <c r="Q2427" t="str">
        <f t="shared" si="1152"/>
        <v>Object</v>
      </c>
      <c r="R2427" t="str">
        <f t="shared" si="1153"/>
        <v>"CodeList"</v>
      </c>
      <c r="S2427" t="str">
        <f t="shared" si="1154"/>
        <v>"ChargeIdentifier"</v>
      </c>
      <c r="T2427" t="str">
        <f t="shared" si="1155"/>
        <v>"codeListName"</v>
      </c>
      <c r="U2427" t="str">
        <f t="shared" si="1156"/>
        <v>""</v>
      </c>
      <c r="V2427" t="str">
        <f t="shared" si="1157"/>
        <v>"string"</v>
      </c>
      <c r="W2427">
        <f>IF($A2427="Implicit","",COUNTIFS($C$8:C2427,C2427,$A$8:A2427,"Explicit"))</f>
        <v>4</v>
      </c>
      <c r="X2427" t="str">
        <f t="shared" si="1158"/>
        <v>""</v>
      </c>
      <c r="Y2427" t="str">
        <f t="shared" si="1159"/>
        <v>"Official name of the code list without version number when direct reference is not possible; for example "UN/LOCODE" when referring to the UN/LOCODE code list"</v>
      </c>
      <c r="Z2427" t="str">
        <f t="shared" si="1160"/>
        <v>"false"</v>
      </c>
      <c r="AA2427" t="str">
        <f t="shared" si="1161"/>
        <v>"false"</v>
      </c>
      <c r="AB2427" t="str">
        <f t="shared" si="1162"/>
        <v>""</v>
      </c>
      <c r="AC2427" t="str">
        <f t="shared" si="1163"/>
        <v>"https://onerecord.iata.org/ns/code-lists/ChargeIdentifier"</v>
      </c>
      <c r="AD2427" t="str">
        <f t="shared" si="1164"/>
        <v>"https://onerecord.iata.org/ns/cargo#codeListName"</v>
      </c>
      <c r="AE2427" t="str">
        <f t="shared" si="1165"/>
        <v>"http://www.w3.org/2001/XMLSchema#string"</v>
      </c>
      <c r="AF2427" t="str">
        <f t="shared" si="1166"/>
        <v>"CodeList","ChargeIdentifier","codeListName","","string",4,"","Official name of the code list without version number when direct reference is not possible; for example "UN/LOCODE" when referring to the UN/LOCODE code list","false","false","","https://onerecord.iata.org/ns/code-lists/ChargeIdentifier","https://onerecord.iata.org/ns/cargo#codeListName","http://www.w3.org/2001/XMLSchema#string"</v>
      </c>
      <c r="AG2427" t="str">
        <f t="shared" si="1167"/>
        <v>"CodeList.ChargeIdentifier"</v>
      </c>
      <c r="AH2427" t="str">
        <f t="shared" si="1168"/>
        <v>"codeListName"</v>
      </c>
      <c r="AI2427" t="str">
        <f t="shared" si="1169"/>
        <v>".string"</v>
      </c>
      <c r="AJ2427" t="str">
        <f t="shared" si="1170"/>
        <v>""</v>
      </c>
      <c r="AK2427" t="str">
        <f t="shared" si="1171"/>
        <v>"hasOne"</v>
      </c>
      <c r="AL2427" t="str">
        <f t="shared" si="1172"/>
        <v>"CodeList.ChargeIdentifier","codeListName",".string","","hasOne"</v>
      </c>
      <c r="AN2427">
        <f>COUNTIF(View_conceptual!G:G,L2427)</f>
        <v>0</v>
      </c>
      <c r="AO2427">
        <f>COUNTIF(View_conceptual!H:H,L2427)+COUNTIF(View_conceptual!I:I,N2427)</f>
        <v>0</v>
      </c>
      <c r="AQ2427" t="str">
        <f t="shared" si="1173"/>
        <v/>
      </c>
      <c r="AR2427" t="str">
        <f t="shared" si="1174"/>
        <v/>
      </c>
      <c r="AT2427">
        <f>COUNTIF(View_full!G:G,L2427)</f>
        <v>0</v>
      </c>
      <c r="AU2427">
        <f>COUNTIF(View_full!H:H,L2427)+COUNTIF(View_full!I:I,N2427)</f>
        <v>0</v>
      </c>
      <c r="AV2427">
        <f>COUNTIFS(Property_Manual!$A$2:$A$1206,Raw!L2427,Property_Manual!$B$2:$B$1206,Raw!M2427,Property_Manual!$C$2:$C$1206,Raw!N2427,Property_Manual!$D$2:$D$1206,Raw!O2427,Property_Manual!$F$2:$F$1206,"x")</f>
        <v>0</v>
      </c>
      <c r="AW2427" t="str">
        <f t="shared" si="1175"/>
        <v/>
      </c>
      <c r="AX2427" t="str">
        <f t="shared" si="1176"/>
        <v/>
      </c>
      <c r="AY2427" t="str">
        <f t="shared" si="1177"/>
        <v/>
      </c>
    </row>
    <row r="2428" spans="1:51" x14ac:dyDescent="0.2">
      <c r="A2428" t="s">
        <v>1254</v>
      </c>
      <c r="B2428" t="s">
        <v>1197</v>
      </c>
      <c r="C2428" t="s">
        <v>2233</v>
      </c>
      <c r="D2428" t="s">
        <v>16</v>
      </c>
      <c r="F2428" t="s">
        <v>6</v>
      </c>
      <c r="G2428">
        <v>1</v>
      </c>
      <c r="J2428" t="s">
        <v>17</v>
      </c>
      <c r="L2428" t="str">
        <f t="shared" si="1147"/>
        <v>ChargeIdentifier</v>
      </c>
      <c r="M2428" t="str">
        <f t="shared" si="1148"/>
        <v>codeListReference</v>
      </c>
      <c r="N2428" t="str">
        <f t="shared" si="1149"/>
        <v>string</v>
      </c>
      <c r="O2428" t="str">
        <f t="shared" si="1150"/>
        <v/>
      </c>
      <c r="P2428" t="str">
        <f t="shared" si="1151"/>
        <v/>
      </c>
      <c r="Q2428" t="str">
        <f t="shared" si="1152"/>
        <v>Object</v>
      </c>
      <c r="R2428" t="str">
        <f t="shared" si="1153"/>
        <v>"CodeList"</v>
      </c>
      <c r="S2428" t="str">
        <f t="shared" si="1154"/>
        <v>"ChargeIdentifier"</v>
      </c>
      <c r="T2428" t="str">
        <f t="shared" si="1155"/>
        <v>"codeListReference"</v>
      </c>
      <c r="U2428" t="str">
        <f t="shared" si="1156"/>
        <v>""</v>
      </c>
      <c r="V2428" t="str">
        <f t="shared" si="1157"/>
        <v>"string"</v>
      </c>
      <c r="W2428">
        <f>IF($A2428="Implicit","",COUNTIFS($C$8:C2428,C2428,$A$8:A2428,"Explicit"))</f>
        <v>5</v>
      </c>
      <c r="X2428" t="str">
        <f t="shared" si="1158"/>
        <v>""</v>
      </c>
      <c r="Y2428" t="str">
        <f t="shared" si="1159"/>
        <v>"URL to access the code list the code is taken from; for example "https://unece.org/trade/cefact/unlocode-code-list-country-and-territory" for UN/LOCODE."</v>
      </c>
      <c r="Z2428" t="str">
        <f t="shared" si="1160"/>
        <v>"false"</v>
      </c>
      <c r="AA2428" t="str">
        <f t="shared" si="1161"/>
        <v>"false"</v>
      </c>
      <c r="AB2428" t="str">
        <f t="shared" si="1162"/>
        <v>""</v>
      </c>
      <c r="AC2428" t="str">
        <f t="shared" si="1163"/>
        <v>"https://onerecord.iata.org/ns/code-lists/ChargeIdentifier"</v>
      </c>
      <c r="AD2428" t="str">
        <f t="shared" si="1164"/>
        <v>"https://onerecord.iata.org/ns/cargo#codeListReference"</v>
      </c>
      <c r="AE2428" t="str">
        <f t="shared" si="1165"/>
        <v>"http://www.w3.org/2001/XMLSchema#string"</v>
      </c>
      <c r="AF2428" t="str">
        <f t="shared" si="1166"/>
        <v>"CodeList","ChargeIdentifier","codeListReference","","string",5,"","URL to access the code list the code is taken from; for example "https://unece.org/trade/cefact/unlocode-code-list-country-and-territory" for UN/LOCODE.","false","false","","https://onerecord.iata.org/ns/code-lists/ChargeIdentifier","https://onerecord.iata.org/ns/cargo#codeListReference","http://www.w3.org/2001/XMLSchema#string"</v>
      </c>
      <c r="AG2428" t="str">
        <f t="shared" si="1167"/>
        <v>"CodeList.ChargeIdentifier"</v>
      </c>
      <c r="AH2428" t="str">
        <f t="shared" si="1168"/>
        <v>"codeListReference"</v>
      </c>
      <c r="AI2428" t="str">
        <f t="shared" si="1169"/>
        <v>".string"</v>
      </c>
      <c r="AJ2428" t="str">
        <f t="shared" si="1170"/>
        <v>""</v>
      </c>
      <c r="AK2428" t="str">
        <f t="shared" si="1171"/>
        <v>"hasOne"</v>
      </c>
      <c r="AL2428" t="str">
        <f t="shared" si="1172"/>
        <v>"CodeList.ChargeIdentifier","codeListReference",".string","","hasOne"</v>
      </c>
      <c r="AN2428">
        <f>COUNTIF(View_conceptual!G:G,L2428)</f>
        <v>0</v>
      </c>
      <c r="AO2428">
        <f>COUNTIF(View_conceptual!H:H,L2428)+COUNTIF(View_conceptual!I:I,N2428)</f>
        <v>0</v>
      </c>
      <c r="AQ2428" t="str">
        <f t="shared" si="1173"/>
        <v/>
      </c>
      <c r="AR2428" t="str">
        <f t="shared" si="1174"/>
        <v/>
      </c>
      <c r="AT2428">
        <f>COUNTIF(View_full!G:G,L2428)</f>
        <v>0</v>
      </c>
      <c r="AU2428">
        <f>COUNTIF(View_full!H:H,L2428)+COUNTIF(View_full!I:I,N2428)</f>
        <v>0</v>
      </c>
      <c r="AV2428">
        <f>COUNTIFS(Property_Manual!$A$2:$A$1206,Raw!L2428,Property_Manual!$B$2:$B$1206,Raw!M2428,Property_Manual!$C$2:$C$1206,Raw!N2428,Property_Manual!$D$2:$D$1206,Raw!O2428,Property_Manual!$F$2:$F$1206,"x")</f>
        <v>0</v>
      </c>
      <c r="AW2428" t="str">
        <f t="shared" si="1175"/>
        <v/>
      </c>
      <c r="AX2428" t="str">
        <f t="shared" si="1176"/>
        <v/>
      </c>
      <c r="AY2428" t="str">
        <f t="shared" si="1177"/>
        <v/>
      </c>
    </row>
    <row r="2429" spans="1:51" x14ac:dyDescent="0.2">
      <c r="A2429" t="s">
        <v>1254</v>
      </c>
      <c r="B2429" t="s">
        <v>1197</v>
      </c>
      <c r="C2429" t="s">
        <v>2233</v>
      </c>
      <c r="D2429" t="s">
        <v>18</v>
      </c>
      <c r="F2429" t="s">
        <v>6</v>
      </c>
      <c r="G2429">
        <v>1</v>
      </c>
      <c r="J2429" t="s">
        <v>19</v>
      </c>
      <c r="L2429" t="str">
        <f t="shared" si="1147"/>
        <v>ChargeIdentifier</v>
      </c>
      <c r="M2429" t="str">
        <f t="shared" si="1148"/>
        <v>codeListVersion</v>
      </c>
      <c r="N2429" t="str">
        <f t="shared" si="1149"/>
        <v>string</v>
      </c>
      <c r="O2429" t="str">
        <f t="shared" si="1150"/>
        <v/>
      </c>
      <c r="P2429" t="str">
        <f t="shared" si="1151"/>
        <v/>
      </c>
      <c r="Q2429" t="str">
        <f t="shared" si="1152"/>
        <v>Object</v>
      </c>
      <c r="R2429" t="str">
        <f t="shared" si="1153"/>
        <v>"CodeList"</v>
      </c>
      <c r="S2429" t="str">
        <f t="shared" si="1154"/>
        <v>"ChargeIdentifier"</v>
      </c>
      <c r="T2429" t="str">
        <f t="shared" si="1155"/>
        <v>"codeListVersion"</v>
      </c>
      <c r="U2429" t="str">
        <f t="shared" si="1156"/>
        <v>""</v>
      </c>
      <c r="V2429" t="str">
        <f t="shared" si="1157"/>
        <v>"string"</v>
      </c>
      <c r="W2429">
        <f>IF($A2429="Implicit","",COUNTIFS($C$8:C2429,C2429,$A$8:A2429,"Explicit"))</f>
        <v>6</v>
      </c>
      <c r="X2429" t="str">
        <f t="shared" si="1158"/>
        <v>""</v>
      </c>
      <c r="Y2429" t="str">
        <f t="shared" si="1159"/>
        <v>"Version of the code list; for example "223-1" for UN/LOCODE. Used if the property codeListName is used or the version is not apparent from the resource referred to in property codeListReference."</v>
      </c>
      <c r="Z2429" t="str">
        <f t="shared" si="1160"/>
        <v>"false"</v>
      </c>
      <c r="AA2429" t="str">
        <f t="shared" si="1161"/>
        <v>"false"</v>
      </c>
      <c r="AB2429" t="str">
        <f t="shared" si="1162"/>
        <v>""</v>
      </c>
      <c r="AC2429" t="str">
        <f t="shared" si="1163"/>
        <v>"https://onerecord.iata.org/ns/code-lists/ChargeIdentifier"</v>
      </c>
      <c r="AD2429" t="str">
        <f t="shared" si="1164"/>
        <v>"https://onerecord.iata.org/ns/cargo#codeListVersion"</v>
      </c>
      <c r="AE2429" t="str">
        <f t="shared" si="1165"/>
        <v>"http://www.w3.org/2001/XMLSchema#string"</v>
      </c>
      <c r="AF2429" t="str">
        <f t="shared" si="1166"/>
        <v>"CodeList","ChargeIdentifier","codeListVersion","","string",6,"","Version of the code list; for example "223-1" for UN/LOCODE. Used if the property codeListName is used or the version is not apparent from the resource referred to in property codeListReference.","false","false","","https://onerecord.iata.org/ns/code-lists/ChargeIdentifier","https://onerecord.iata.org/ns/cargo#codeListVersion","http://www.w3.org/2001/XMLSchema#string"</v>
      </c>
      <c r="AG2429" t="str">
        <f t="shared" si="1167"/>
        <v>"CodeList.ChargeIdentifier"</v>
      </c>
      <c r="AH2429" t="str">
        <f t="shared" si="1168"/>
        <v>"codeListVersion"</v>
      </c>
      <c r="AI2429" t="str">
        <f t="shared" si="1169"/>
        <v>".string"</v>
      </c>
      <c r="AJ2429" t="str">
        <f t="shared" si="1170"/>
        <v>""</v>
      </c>
      <c r="AK2429" t="str">
        <f t="shared" si="1171"/>
        <v>"hasOne"</v>
      </c>
      <c r="AL2429" t="str">
        <f t="shared" si="1172"/>
        <v>"CodeList.ChargeIdentifier","codeListVersion",".string","","hasOne"</v>
      </c>
      <c r="AN2429">
        <f>COUNTIF(View_conceptual!G:G,L2429)</f>
        <v>0</v>
      </c>
      <c r="AO2429">
        <f>COUNTIF(View_conceptual!H:H,L2429)+COUNTIF(View_conceptual!I:I,N2429)</f>
        <v>0</v>
      </c>
      <c r="AQ2429" t="str">
        <f t="shared" si="1173"/>
        <v/>
      </c>
      <c r="AR2429" t="str">
        <f t="shared" si="1174"/>
        <v/>
      </c>
      <c r="AT2429">
        <f>COUNTIF(View_full!G:G,L2429)</f>
        <v>0</v>
      </c>
      <c r="AU2429">
        <f>COUNTIF(View_full!H:H,L2429)+COUNTIF(View_full!I:I,N2429)</f>
        <v>0</v>
      </c>
      <c r="AV2429">
        <f>COUNTIFS(Property_Manual!$A$2:$A$1206,Raw!L2429,Property_Manual!$B$2:$B$1206,Raw!M2429,Property_Manual!$C$2:$C$1206,Raw!N2429,Property_Manual!$D$2:$D$1206,Raw!O2429,Property_Manual!$F$2:$F$1206,"x")</f>
        <v>0</v>
      </c>
      <c r="AW2429" t="str">
        <f t="shared" si="1175"/>
        <v/>
      </c>
      <c r="AX2429" t="str">
        <f t="shared" si="1176"/>
        <v/>
      </c>
      <c r="AY2429" t="str">
        <f t="shared" si="1177"/>
        <v/>
      </c>
    </row>
    <row r="2430" spans="1:51" x14ac:dyDescent="0.2">
      <c r="A2430" t="s">
        <v>1254</v>
      </c>
      <c r="B2430" t="s">
        <v>1197</v>
      </c>
      <c r="C2430" t="s">
        <v>2194</v>
      </c>
      <c r="D2430" t="s">
        <v>5</v>
      </c>
      <c r="F2430" t="s">
        <v>6</v>
      </c>
      <c r="G2430">
        <v>1</v>
      </c>
      <c r="J2430" t="s">
        <v>8</v>
      </c>
      <c r="L2430" t="str">
        <f t="shared" si="1147"/>
        <v>CommodityCode</v>
      </c>
      <c r="M2430" t="str">
        <f t="shared" si="1148"/>
        <v>code</v>
      </c>
      <c r="N2430" t="str">
        <f t="shared" si="1149"/>
        <v>string</v>
      </c>
      <c r="O2430" t="str">
        <f t="shared" si="1150"/>
        <v/>
      </c>
      <c r="P2430" t="str">
        <f t="shared" si="1151"/>
        <v/>
      </c>
      <c r="Q2430" t="str">
        <f t="shared" si="1152"/>
        <v>Object</v>
      </c>
      <c r="R2430" t="str">
        <f t="shared" si="1153"/>
        <v>"CodeList"</v>
      </c>
      <c r="S2430" t="str">
        <f t="shared" si="1154"/>
        <v>"CommodityCode"</v>
      </c>
      <c r="T2430" t="str">
        <f t="shared" si="1155"/>
        <v>"code"</v>
      </c>
      <c r="U2430" t="str">
        <f t="shared" si="1156"/>
        <v>""</v>
      </c>
      <c r="V2430" t="str">
        <f t="shared" si="1157"/>
        <v>"string"</v>
      </c>
      <c r="W2430">
        <f>IF($A2430="Implicit","",COUNTIFS($C$8:C2430,C2430,$A$8:A2430,"Explicit"))</f>
        <v>1</v>
      </c>
      <c r="X2430" t="str">
        <f t="shared" si="1158"/>
        <v>""</v>
      </c>
      <c r="Y2430" t="str">
        <f t="shared" si="1159"/>
        <v>"Code or short version of a code; for example "CH" for Switzerland when referring to the UN/LOCODE code list"</v>
      </c>
      <c r="Z2430" t="str">
        <f t="shared" si="1160"/>
        <v>"false"</v>
      </c>
      <c r="AA2430" t="str">
        <f t="shared" si="1161"/>
        <v>"false"</v>
      </c>
      <c r="AB2430" t="str">
        <f t="shared" si="1162"/>
        <v>""</v>
      </c>
      <c r="AC2430" t="str">
        <f t="shared" si="1163"/>
        <v>"https://onerecord.iata.org/ns/code-lists/CommodityCode"</v>
      </c>
      <c r="AD2430" t="str">
        <f t="shared" si="1164"/>
        <v>"https://onerecord.iata.org/ns/cargo#code"</v>
      </c>
      <c r="AE2430" t="str">
        <f t="shared" si="1165"/>
        <v>"http://www.w3.org/2001/XMLSchema#string"</v>
      </c>
      <c r="AF2430" t="str">
        <f t="shared" si="1166"/>
        <v>"CodeList","CommodityCode","code","","string",1,"","Code or short version of a code; for example "CH" for Switzerland when referring to the UN/LOCODE code list","false","false","","https://onerecord.iata.org/ns/code-lists/CommodityCode","https://onerecord.iata.org/ns/cargo#code","http://www.w3.org/2001/XMLSchema#string"</v>
      </c>
      <c r="AG2430" t="str">
        <f t="shared" si="1167"/>
        <v>"CodeList.CommodityCode"</v>
      </c>
      <c r="AH2430" t="str">
        <f t="shared" si="1168"/>
        <v>"code"</v>
      </c>
      <c r="AI2430" t="str">
        <f t="shared" si="1169"/>
        <v>".string"</v>
      </c>
      <c r="AJ2430" t="str">
        <f t="shared" si="1170"/>
        <v>""</v>
      </c>
      <c r="AK2430" t="str">
        <f t="shared" si="1171"/>
        <v>"hasOne"</v>
      </c>
      <c r="AL2430" t="str">
        <f t="shared" si="1172"/>
        <v>"CodeList.CommodityCode","code",".string","","hasOne"</v>
      </c>
      <c r="AN2430">
        <f>COUNTIF(View_conceptual!G:G,L2430)</f>
        <v>0</v>
      </c>
      <c r="AO2430">
        <f>COUNTIF(View_conceptual!H:H,L2430)+COUNTIF(View_conceptual!I:I,N2430)</f>
        <v>0</v>
      </c>
      <c r="AQ2430" t="str">
        <f t="shared" si="1173"/>
        <v/>
      </c>
      <c r="AR2430" t="str">
        <f t="shared" si="1174"/>
        <v/>
      </c>
      <c r="AT2430">
        <f>COUNTIF(View_full!G:G,L2430)</f>
        <v>0</v>
      </c>
      <c r="AU2430">
        <f>COUNTIF(View_full!H:H,L2430)+COUNTIF(View_full!I:I,N2430)</f>
        <v>0</v>
      </c>
      <c r="AV2430">
        <f>COUNTIFS(Property_Manual!$A$2:$A$1206,Raw!L2430,Property_Manual!$B$2:$B$1206,Raw!M2430,Property_Manual!$C$2:$C$1206,Raw!N2430,Property_Manual!$D$2:$D$1206,Raw!O2430,Property_Manual!$F$2:$F$1206,"x")</f>
        <v>0</v>
      </c>
      <c r="AW2430" t="str">
        <f t="shared" si="1175"/>
        <v/>
      </c>
      <c r="AX2430" t="str">
        <f t="shared" si="1176"/>
        <v/>
      </c>
      <c r="AY2430" t="str">
        <f t="shared" si="1177"/>
        <v/>
      </c>
    </row>
    <row r="2431" spans="1:51" x14ac:dyDescent="0.2">
      <c r="A2431" t="s">
        <v>1254</v>
      </c>
      <c r="B2431" t="s">
        <v>1197</v>
      </c>
      <c r="C2431" t="s">
        <v>2194</v>
      </c>
      <c r="D2431" t="s">
        <v>9</v>
      </c>
      <c r="F2431" t="s">
        <v>6</v>
      </c>
      <c r="G2431">
        <v>1</v>
      </c>
      <c r="J2431" t="s">
        <v>10</v>
      </c>
      <c r="L2431" t="str">
        <f t="shared" si="1147"/>
        <v>CommodityCode</v>
      </c>
      <c r="M2431" t="str">
        <f t="shared" si="1148"/>
        <v>codeDescription</v>
      </c>
      <c r="N2431" t="str">
        <f t="shared" si="1149"/>
        <v>string</v>
      </c>
      <c r="O2431" t="str">
        <f t="shared" si="1150"/>
        <v/>
      </c>
      <c r="P2431" t="str">
        <f t="shared" si="1151"/>
        <v/>
      </c>
      <c r="Q2431" t="str">
        <f t="shared" si="1152"/>
        <v>Object</v>
      </c>
      <c r="R2431" t="str">
        <f t="shared" si="1153"/>
        <v>"CodeList"</v>
      </c>
      <c r="S2431" t="str">
        <f t="shared" si="1154"/>
        <v>"CommodityCode"</v>
      </c>
      <c r="T2431" t="str">
        <f t="shared" si="1155"/>
        <v>"codeDescription"</v>
      </c>
      <c r="U2431" t="str">
        <f t="shared" si="1156"/>
        <v>""</v>
      </c>
      <c r="V2431" t="str">
        <f t="shared" si="1157"/>
        <v>"string"</v>
      </c>
      <c r="W2431">
        <f>IF($A2431="Implicit","",COUNTIFS($C$8:C2431,C2431,$A$8:A2431,"Explicit"))</f>
        <v>2</v>
      </c>
      <c r="X2431" t="str">
        <f t="shared" si="1158"/>
        <v>""</v>
      </c>
      <c r="Y2431" t="str">
        <f t="shared" si="1159"/>
        <v>"Description or long version of the code; for example "Switzerland" for Switzerland when referring to the UN/LOCODE code list"</v>
      </c>
      <c r="Z2431" t="str">
        <f t="shared" si="1160"/>
        <v>"false"</v>
      </c>
      <c r="AA2431" t="str">
        <f t="shared" si="1161"/>
        <v>"false"</v>
      </c>
      <c r="AB2431" t="str">
        <f t="shared" si="1162"/>
        <v>""</v>
      </c>
      <c r="AC2431" t="str">
        <f t="shared" si="1163"/>
        <v>"https://onerecord.iata.org/ns/code-lists/CommodityCode"</v>
      </c>
      <c r="AD2431" t="str">
        <f t="shared" si="1164"/>
        <v>"https://onerecord.iata.org/ns/cargo#codeDescription"</v>
      </c>
      <c r="AE2431" t="str">
        <f t="shared" si="1165"/>
        <v>"http://www.w3.org/2001/XMLSchema#string"</v>
      </c>
      <c r="AF2431" t="str">
        <f t="shared" si="1166"/>
        <v>"CodeList","CommodityCode","codeDescription","","string",2,"","Description or long version of the code; for example "Switzerland" for Switzerland when referring to the UN/LOCODE code list","false","false","","https://onerecord.iata.org/ns/code-lists/CommodityCode","https://onerecord.iata.org/ns/cargo#codeDescription","http://www.w3.org/2001/XMLSchema#string"</v>
      </c>
      <c r="AG2431" t="str">
        <f t="shared" si="1167"/>
        <v>"CodeList.CommodityCode"</v>
      </c>
      <c r="AH2431" t="str">
        <f t="shared" si="1168"/>
        <v>"codeDescription"</v>
      </c>
      <c r="AI2431" t="str">
        <f t="shared" si="1169"/>
        <v>".string"</v>
      </c>
      <c r="AJ2431" t="str">
        <f t="shared" si="1170"/>
        <v>""</v>
      </c>
      <c r="AK2431" t="str">
        <f t="shared" si="1171"/>
        <v>"hasOne"</v>
      </c>
      <c r="AL2431" t="str">
        <f t="shared" si="1172"/>
        <v>"CodeList.CommodityCode","codeDescription",".string","","hasOne"</v>
      </c>
      <c r="AN2431">
        <f>COUNTIF(View_conceptual!G:G,L2431)</f>
        <v>0</v>
      </c>
      <c r="AO2431">
        <f>COUNTIF(View_conceptual!H:H,L2431)+COUNTIF(View_conceptual!I:I,N2431)</f>
        <v>0</v>
      </c>
      <c r="AQ2431" t="str">
        <f t="shared" si="1173"/>
        <v/>
      </c>
      <c r="AR2431" t="str">
        <f t="shared" si="1174"/>
        <v/>
      </c>
      <c r="AT2431">
        <f>COUNTIF(View_full!G:G,L2431)</f>
        <v>0</v>
      </c>
      <c r="AU2431">
        <f>COUNTIF(View_full!H:H,L2431)+COUNTIF(View_full!I:I,N2431)</f>
        <v>0</v>
      </c>
      <c r="AV2431">
        <f>COUNTIFS(Property_Manual!$A$2:$A$1206,Raw!L2431,Property_Manual!$B$2:$B$1206,Raw!M2431,Property_Manual!$C$2:$C$1206,Raw!N2431,Property_Manual!$D$2:$D$1206,Raw!O2431,Property_Manual!$F$2:$F$1206,"x")</f>
        <v>0</v>
      </c>
      <c r="AW2431" t="str">
        <f t="shared" si="1175"/>
        <v/>
      </c>
      <c r="AX2431" t="str">
        <f t="shared" si="1176"/>
        <v/>
      </c>
      <c r="AY2431" t="str">
        <f t="shared" si="1177"/>
        <v/>
      </c>
    </row>
    <row r="2432" spans="1:51" x14ac:dyDescent="0.2">
      <c r="A2432" t="s">
        <v>1254</v>
      </c>
      <c r="B2432" t="s">
        <v>1197</v>
      </c>
      <c r="C2432" t="s">
        <v>2194</v>
      </c>
      <c r="D2432" t="s">
        <v>11</v>
      </c>
      <c r="F2432" t="s">
        <v>12</v>
      </c>
      <c r="G2432">
        <v>1</v>
      </c>
      <c r="J2432" t="s">
        <v>13</v>
      </c>
      <c r="L2432" t="str">
        <f t="shared" si="1147"/>
        <v>CommodityCode</v>
      </c>
      <c r="M2432" t="str">
        <f t="shared" si="1148"/>
        <v>codeLevel</v>
      </c>
      <c r="N2432" t="str">
        <f t="shared" si="1149"/>
        <v>integer</v>
      </c>
      <c r="O2432" t="str">
        <f t="shared" si="1150"/>
        <v/>
      </c>
      <c r="P2432" t="str">
        <f t="shared" si="1151"/>
        <v/>
      </c>
      <c r="Q2432" t="str">
        <f t="shared" si="1152"/>
        <v>Object</v>
      </c>
      <c r="R2432" t="str">
        <f t="shared" si="1153"/>
        <v>"CodeList"</v>
      </c>
      <c r="S2432" t="str">
        <f t="shared" si="1154"/>
        <v>"CommodityCode"</v>
      </c>
      <c r="T2432" t="str">
        <f t="shared" si="1155"/>
        <v>"codeLevel"</v>
      </c>
      <c r="U2432" t="str">
        <f t="shared" si="1156"/>
        <v>""</v>
      </c>
      <c r="V2432" t="str">
        <f t="shared" si="1157"/>
        <v>"integer"</v>
      </c>
      <c r="W2432">
        <f>IF($A2432="Implicit","",COUNTIFS($C$8:C2432,C2432,$A$8:A2432,"Explicit"))</f>
        <v>3</v>
      </c>
      <c r="X2432" t="str">
        <f t="shared" si="1158"/>
        <v>""</v>
      </c>
      <c r="Y2432" t="str">
        <f t="shared" si="1159"/>
        <v>"Integer indicating the level of a code if a codelists is hierarchical; for example HS-Codes"</v>
      </c>
      <c r="Z2432" t="str">
        <f t="shared" si="1160"/>
        <v>"false"</v>
      </c>
      <c r="AA2432" t="str">
        <f t="shared" si="1161"/>
        <v>"false"</v>
      </c>
      <c r="AB2432" t="str">
        <f t="shared" si="1162"/>
        <v>""</v>
      </c>
      <c r="AC2432" t="str">
        <f t="shared" si="1163"/>
        <v>"https://onerecord.iata.org/ns/code-lists/CommodityCode"</v>
      </c>
      <c r="AD2432" t="str">
        <f t="shared" si="1164"/>
        <v>"https://onerecord.iata.org/ns/cargo#codeLevel"</v>
      </c>
      <c r="AE2432" t="str">
        <f t="shared" si="1165"/>
        <v>"http://www.w3.org/2001/XMLSchema#integer"</v>
      </c>
      <c r="AF2432" t="str">
        <f t="shared" si="1166"/>
        <v>"CodeList","CommodityCode","codeLevel","","integer",3,"","Integer indicating the level of a code if a codelists is hierarchical; for example HS-Codes","false","false","","https://onerecord.iata.org/ns/code-lists/CommodityCode","https://onerecord.iata.org/ns/cargo#codeLevel","http://www.w3.org/2001/XMLSchema#integer"</v>
      </c>
      <c r="AG2432" t="str">
        <f t="shared" si="1167"/>
        <v>"CodeList.CommodityCode"</v>
      </c>
      <c r="AH2432" t="str">
        <f t="shared" si="1168"/>
        <v>"codeLevel"</v>
      </c>
      <c r="AI2432" t="str">
        <f t="shared" si="1169"/>
        <v>".integer"</v>
      </c>
      <c r="AJ2432" t="str">
        <f t="shared" si="1170"/>
        <v>""</v>
      </c>
      <c r="AK2432" t="str">
        <f t="shared" si="1171"/>
        <v>"hasOne"</v>
      </c>
      <c r="AL2432" t="str">
        <f t="shared" si="1172"/>
        <v>"CodeList.CommodityCode","codeLevel",".integer","","hasOne"</v>
      </c>
      <c r="AN2432">
        <f>COUNTIF(View_conceptual!G:G,L2432)</f>
        <v>0</v>
      </c>
      <c r="AO2432">
        <f>COUNTIF(View_conceptual!H:H,L2432)+COUNTIF(View_conceptual!I:I,N2432)</f>
        <v>0</v>
      </c>
      <c r="AQ2432" t="str">
        <f t="shared" si="1173"/>
        <v/>
      </c>
      <c r="AR2432" t="str">
        <f t="shared" si="1174"/>
        <v/>
      </c>
      <c r="AT2432">
        <f>COUNTIF(View_full!G:G,L2432)</f>
        <v>0</v>
      </c>
      <c r="AU2432">
        <f>COUNTIF(View_full!H:H,L2432)+COUNTIF(View_full!I:I,N2432)</f>
        <v>0</v>
      </c>
      <c r="AV2432">
        <f>COUNTIFS(Property_Manual!$A$2:$A$1206,Raw!L2432,Property_Manual!$B$2:$B$1206,Raw!M2432,Property_Manual!$C$2:$C$1206,Raw!N2432,Property_Manual!$D$2:$D$1206,Raw!O2432,Property_Manual!$F$2:$F$1206,"x")</f>
        <v>0</v>
      </c>
      <c r="AW2432" t="str">
        <f t="shared" si="1175"/>
        <v/>
      </c>
      <c r="AX2432" t="str">
        <f t="shared" si="1176"/>
        <v/>
      </c>
      <c r="AY2432" t="str">
        <f t="shared" si="1177"/>
        <v/>
      </c>
    </row>
    <row r="2433" spans="1:51" x14ac:dyDescent="0.2">
      <c r="A2433" t="s">
        <v>1254</v>
      </c>
      <c r="B2433" t="s">
        <v>1197</v>
      </c>
      <c r="C2433" t="s">
        <v>2194</v>
      </c>
      <c r="D2433" t="s">
        <v>14</v>
      </c>
      <c r="F2433" t="s">
        <v>6</v>
      </c>
      <c r="G2433">
        <v>1</v>
      </c>
      <c r="J2433" t="s">
        <v>15</v>
      </c>
      <c r="L2433" t="str">
        <f t="shared" si="1147"/>
        <v>CommodityCode</v>
      </c>
      <c r="M2433" t="str">
        <f t="shared" si="1148"/>
        <v>codeListName</v>
      </c>
      <c r="N2433" t="str">
        <f t="shared" si="1149"/>
        <v>string</v>
      </c>
      <c r="O2433" t="str">
        <f t="shared" si="1150"/>
        <v/>
      </c>
      <c r="P2433" t="str">
        <f t="shared" si="1151"/>
        <v/>
      </c>
      <c r="Q2433" t="str">
        <f t="shared" si="1152"/>
        <v>Object</v>
      </c>
      <c r="R2433" t="str">
        <f t="shared" si="1153"/>
        <v>"CodeList"</v>
      </c>
      <c r="S2433" t="str">
        <f t="shared" si="1154"/>
        <v>"CommodityCode"</v>
      </c>
      <c r="T2433" t="str">
        <f t="shared" si="1155"/>
        <v>"codeListName"</v>
      </c>
      <c r="U2433" t="str">
        <f t="shared" si="1156"/>
        <v>""</v>
      </c>
      <c r="V2433" t="str">
        <f t="shared" si="1157"/>
        <v>"string"</v>
      </c>
      <c r="W2433">
        <f>IF($A2433="Implicit","",COUNTIFS($C$8:C2433,C2433,$A$8:A2433,"Explicit"))</f>
        <v>4</v>
      </c>
      <c r="X2433" t="str">
        <f t="shared" si="1158"/>
        <v>""</v>
      </c>
      <c r="Y2433" t="str">
        <f t="shared" si="1159"/>
        <v>"Official name of the code list without version number when direct reference is not possible; for example "UN/LOCODE" when referring to the UN/LOCODE code list"</v>
      </c>
      <c r="Z2433" t="str">
        <f t="shared" si="1160"/>
        <v>"false"</v>
      </c>
      <c r="AA2433" t="str">
        <f t="shared" si="1161"/>
        <v>"false"</v>
      </c>
      <c r="AB2433" t="str">
        <f t="shared" si="1162"/>
        <v>""</v>
      </c>
      <c r="AC2433" t="str">
        <f t="shared" si="1163"/>
        <v>"https://onerecord.iata.org/ns/code-lists/CommodityCode"</v>
      </c>
      <c r="AD2433" t="str">
        <f t="shared" si="1164"/>
        <v>"https://onerecord.iata.org/ns/cargo#codeListName"</v>
      </c>
      <c r="AE2433" t="str">
        <f t="shared" si="1165"/>
        <v>"http://www.w3.org/2001/XMLSchema#string"</v>
      </c>
      <c r="AF2433" t="str">
        <f t="shared" si="1166"/>
        <v>"CodeList","CommodityCode","codeListName","","string",4,"","Official name of the code list without version number when direct reference is not possible; for example "UN/LOCODE" when referring to the UN/LOCODE code list","false","false","","https://onerecord.iata.org/ns/code-lists/CommodityCode","https://onerecord.iata.org/ns/cargo#codeListName","http://www.w3.org/2001/XMLSchema#string"</v>
      </c>
      <c r="AG2433" t="str">
        <f t="shared" si="1167"/>
        <v>"CodeList.CommodityCode"</v>
      </c>
      <c r="AH2433" t="str">
        <f t="shared" si="1168"/>
        <v>"codeListName"</v>
      </c>
      <c r="AI2433" t="str">
        <f t="shared" si="1169"/>
        <v>".string"</v>
      </c>
      <c r="AJ2433" t="str">
        <f t="shared" si="1170"/>
        <v>""</v>
      </c>
      <c r="AK2433" t="str">
        <f t="shared" si="1171"/>
        <v>"hasOne"</v>
      </c>
      <c r="AL2433" t="str">
        <f t="shared" si="1172"/>
        <v>"CodeList.CommodityCode","codeListName",".string","","hasOne"</v>
      </c>
      <c r="AN2433">
        <f>COUNTIF(View_conceptual!G:G,L2433)</f>
        <v>0</v>
      </c>
      <c r="AO2433">
        <f>COUNTIF(View_conceptual!H:H,L2433)+COUNTIF(View_conceptual!I:I,N2433)</f>
        <v>0</v>
      </c>
      <c r="AQ2433" t="str">
        <f t="shared" si="1173"/>
        <v/>
      </c>
      <c r="AR2433" t="str">
        <f t="shared" si="1174"/>
        <v/>
      </c>
      <c r="AT2433">
        <f>COUNTIF(View_full!G:G,L2433)</f>
        <v>0</v>
      </c>
      <c r="AU2433">
        <f>COUNTIF(View_full!H:H,L2433)+COUNTIF(View_full!I:I,N2433)</f>
        <v>0</v>
      </c>
      <c r="AV2433">
        <f>COUNTIFS(Property_Manual!$A$2:$A$1206,Raw!L2433,Property_Manual!$B$2:$B$1206,Raw!M2433,Property_Manual!$C$2:$C$1206,Raw!N2433,Property_Manual!$D$2:$D$1206,Raw!O2433,Property_Manual!$F$2:$F$1206,"x")</f>
        <v>0</v>
      </c>
      <c r="AW2433" t="str">
        <f t="shared" si="1175"/>
        <v/>
      </c>
      <c r="AX2433" t="str">
        <f t="shared" si="1176"/>
        <v/>
      </c>
      <c r="AY2433" t="str">
        <f t="shared" si="1177"/>
        <v/>
      </c>
    </row>
    <row r="2434" spans="1:51" x14ac:dyDescent="0.2">
      <c r="A2434" t="s">
        <v>1254</v>
      </c>
      <c r="B2434" t="s">
        <v>1197</v>
      </c>
      <c r="C2434" t="s">
        <v>2194</v>
      </c>
      <c r="D2434" t="s">
        <v>16</v>
      </c>
      <c r="F2434" t="s">
        <v>6</v>
      </c>
      <c r="G2434">
        <v>1</v>
      </c>
      <c r="J2434" t="s">
        <v>17</v>
      </c>
      <c r="L2434" t="str">
        <f t="shared" si="1147"/>
        <v>CommodityCode</v>
      </c>
      <c r="M2434" t="str">
        <f t="shared" si="1148"/>
        <v>codeListReference</v>
      </c>
      <c r="N2434" t="str">
        <f t="shared" si="1149"/>
        <v>string</v>
      </c>
      <c r="O2434" t="str">
        <f t="shared" si="1150"/>
        <v/>
      </c>
      <c r="P2434" t="str">
        <f t="shared" si="1151"/>
        <v/>
      </c>
      <c r="Q2434" t="str">
        <f t="shared" si="1152"/>
        <v>Object</v>
      </c>
      <c r="R2434" t="str">
        <f t="shared" si="1153"/>
        <v>"CodeList"</v>
      </c>
      <c r="S2434" t="str">
        <f t="shared" si="1154"/>
        <v>"CommodityCode"</v>
      </c>
      <c r="T2434" t="str">
        <f t="shared" si="1155"/>
        <v>"codeListReference"</v>
      </c>
      <c r="U2434" t="str">
        <f t="shared" si="1156"/>
        <v>""</v>
      </c>
      <c r="V2434" t="str">
        <f t="shared" si="1157"/>
        <v>"string"</v>
      </c>
      <c r="W2434">
        <f>IF($A2434="Implicit","",COUNTIFS($C$8:C2434,C2434,$A$8:A2434,"Explicit"))</f>
        <v>5</v>
      </c>
      <c r="X2434" t="str">
        <f t="shared" si="1158"/>
        <v>""</v>
      </c>
      <c r="Y2434" t="str">
        <f t="shared" si="1159"/>
        <v>"URL to access the code list the code is taken from; for example "https://unece.org/trade/cefact/unlocode-code-list-country-and-territory" for UN/LOCODE."</v>
      </c>
      <c r="Z2434" t="str">
        <f t="shared" si="1160"/>
        <v>"false"</v>
      </c>
      <c r="AA2434" t="str">
        <f t="shared" si="1161"/>
        <v>"false"</v>
      </c>
      <c r="AB2434" t="str">
        <f t="shared" si="1162"/>
        <v>""</v>
      </c>
      <c r="AC2434" t="str">
        <f t="shared" si="1163"/>
        <v>"https://onerecord.iata.org/ns/code-lists/CommodityCode"</v>
      </c>
      <c r="AD2434" t="str">
        <f t="shared" si="1164"/>
        <v>"https://onerecord.iata.org/ns/cargo#codeListReference"</v>
      </c>
      <c r="AE2434" t="str">
        <f t="shared" si="1165"/>
        <v>"http://www.w3.org/2001/XMLSchema#string"</v>
      </c>
      <c r="AF2434" t="str">
        <f t="shared" si="1166"/>
        <v>"CodeList","CommodityCode","codeListReference","","string",5,"","URL to access the code list the code is taken from; for example "https://unece.org/trade/cefact/unlocode-code-list-country-and-territory" for UN/LOCODE.","false","false","","https://onerecord.iata.org/ns/code-lists/CommodityCode","https://onerecord.iata.org/ns/cargo#codeListReference","http://www.w3.org/2001/XMLSchema#string"</v>
      </c>
      <c r="AG2434" t="str">
        <f t="shared" si="1167"/>
        <v>"CodeList.CommodityCode"</v>
      </c>
      <c r="AH2434" t="str">
        <f t="shared" si="1168"/>
        <v>"codeListReference"</v>
      </c>
      <c r="AI2434" t="str">
        <f t="shared" si="1169"/>
        <v>".string"</v>
      </c>
      <c r="AJ2434" t="str">
        <f t="shared" si="1170"/>
        <v>""</v>
      </c>
      <c r="AK2434" t="str">
        <f t="shared" si="1171"/>
        <v>"hasOne"</v>
      </c>
      <c r="AL2434" t="str">
        <f t="shared" si="1172"/>
        <v>"CodeList.CommodityCode","codeListReference",".string","","hasOne"</v>
      </c>
      <c r="AN2434">
        <f>COUNTIF(View_conceptual!G:G,L2434)</f>
        <v>0</v>
      </c>
      <c r="AO2434">
        <f>COUNTIF(View_conceptual!H:H,L2434)+COUNTIF(View_conceptual!I:I,N2434)</f>
        <v>0</v>
      </c>
      <c r="AQ2434" t="str">
        <f t="shared" si="1173"/>
        <v/>
      </c>
      <c r="AR2434" t="str">
        <f t="shared" si="1174"/>
        <v/>
      </c>
      <c r="AT2434">
        <f>COUNTIF(View_full!G:G,L2434)</f>
        <v>0</v>
      </c>
      <c r="AU2434">
        <f>COUNTIF(View_full!H:H,L2434)+COUNTIF(View_full!I:I,N2434)</f>
        <v>0</v>
      </c>
      <c r="AV2434">
        <f>COUNTIFS(Property_Manual!$A$2:$A$1206,Raw!L2434,Property_Manual!$B$2:$B$1206,Raw!M2434,Property_Manual!$C$2:$C$1206,Raw!N2434,Property_Manual!$D$2:$D$1206,Raw!O2434,Property_Manual!$F$2:$F$1206,"x")</f>
        <v>0</v>
      </c>
      <c r="AW2434" t="str">
        <f t="shared" si="1175"/>
        <v/>
      </c>
      <c r="AX2434" t="str">
        <f t="shared" si="1176"/>
        <v/>
      </c>
      <c r="AY2434" t="str">
        <f t="shared" si="1177"/>
        <v/>
      </c>
    </row>
    <row r="2435" spans="1:51" x14ac:dyDescent="0.2">
      <c r="A2435" t="s">
        <v>1254</v>
      </c>
      <c r="B2435" t="s">
        <v>1197</v>
      </c>
      <c r="C2435" t="s">
        <v>2194</v>
      </c>
      <c r="D2435" t="s">
        <v>18</v>
      </c>
      <c r="F2435" t="s">
        <v>6</v>
      </c>
      <c r="G2435">
        <v>1</v>
      </c>
      <c r="J2435" t="s">
        <v>19</v>
      </c>
      <c r="L2435" t="str">
        <f t="shared" si="1147"/>
        <v>CommodityCode</v>
      </c>
      <c r="M2435" t="str">
        <f t="shared" si="1148"/>
        <v>codeListVersion</v>
      </c>
      <c r="N2435" t="str">
        <f t="shared" si="1149"/>
        <v>string</v>
      </c>
      <c r="O2435" t="str">
        <f t="shared" si="1150"/>
        <v/>
      </c>
      <c r="P2435" t="str">
        <f t="shared" si="1151"/>
        <v/>
      </c>
      <c r="Q2435" t="str">
        <f t="shared" si="1152"/>
        <v>Object</v>
      </c>
      <c r="R2435" t="str">
        <f t="shared" si="1153"/>
        <v>"CodeList"</v>
      </c>
      <c r="S2435" t="str">
        <f t="shared" si="1154"/>
        <v>"CommodityCode"</v>
      </c>
      <c r="T2435" t="str">
        <f t="shared" si="1155"/>
        <v>"codeListVersion"</v>
      </c>
      <c r="U2435" t="str">
        <f t="shared" si="1156"/>
        <v>""</v>
      </c>
      <c r="V2435" t="str">
        <f t="shared" si="1157"/>
        <v>"string"</v>
      </c>
      <c r="W2435">
        <f>IF($A2435="Implicit","",COUNTIFS($C$8:C2435,C2435,$A$8:A2435,"Explicit"))</f>
        <v>6</v>
      </c>
      <c r="X2435" t="str">
        <f t="shared" si="1158"/>
        <v>""</v>
      </c>
      <c r="Y2435" t="str">
        <f t="shared" si="1159"/>
        <v>"Version of the code list; for example "223-1" for UN/LOCODE. Used if the property codeListName is used or the version is not apparent from the resource referred to in property codeListReference."</v>
      </c>
      <c r="Z2435" t="str">
        <f t="shared" si="1160"/>
        <v>"false"</v>
      </c>
      <c r="AA2435" t="str">
        <f t="shared" si="1161"/>
        <v>"false"</v>
      </c>
      <c r="AB2435" t="str">
        <f t="shared" si="1162"/>
        <v>""</v>
      </c>
      <c r="AC2435" t="str">
        <f t="shared" si="1163"/>
        <v>"https://onerecord.iata.org/ns/code-lists/CommodityCode"</v>
      </c>
      <c r="AD2435" t="str">
        <f t="shared" si="1164"/>
        <v>"https://onerecord.iata.org/ns/cargo#codeListVersion"</v>
      </c>
      <c r="AE2435" t="str">
        <f t="shared" si="1165"/>
        <v>"http://www.w3.org/2001/XMLSchema#string"</v>
      </c>
      <c r="AF2435" t="str">
        <f t="shared" si="1166"/>
        <v>"CodeList","CommodityCode","codeListVersion","","string",6,"","Version of the code list; for example "223-1" for UN/LOCODE. Used if the property codeListName is used or the version is not apparent from the resource referred to in property codeListReference.","false","false","","https://onerecord.iata.org/ns/code-lists/CommodityCode","https://onerecord.iata.org/ns/cargo#codeListVersion","http://www.w3.org/2001/XMLSchema#string"</v>
      </c>
      <c r="AG2435" t="str">
        <f t="shared" si="1167"/>
        <v>"CodeList.CommodityCode"</v>
      </c>
      <c r="AH2435" t="str">
        <f t="shared" si="1168"/>
        <v>"codeListVersion"</v>
      </c>
      <c r="AI2435" t="str">
        <f t="shared" si="1169"/>
        <v>".string"</v>
      </c>
      <c r="AJ2435" t="str">
        <f t="shared" si="1170"/>
        <v>""</v>
      </c>
      <c r="AK2435" t="str">
        <f t="shared" si="1171"/>
        <v>"hasOne"</v>
      </c>
      <c r="AL2435" t="str">
        <f t="shared" si="1172"/>
        <v>"CodeList.CommodityCode","codeListVersion",".string","","hasOne"</v>
      </c>
      <c r="AN2435">
        <f>COUNTIF(View_conceptual!G:G,L2435)</f>
        <v>0</v>
      </c>
      <c r="AO2435">
        <f>COUNTIF(View_conceptual!H:H,L2435)+COUNTIF(View_conceptual!I:I,N2435)</f>
        <v>0</v>
      </c>
      <c r="AQ2435" t="str">
        <f t="shared" si="1173"/>
        <v/>
      </c>
      <c r="AR2435" t="str">
        <f t="shared" si="1174"/>
        <v/>
      </c>
      <c r="AT2435">
        <f>COUNTIF(View_full!G:G,L2435)</f>
        <v>0</v>
      </c>
      <c r="AU2435">
        <f>COUNTIF(View_full!H:H,L2435)+COUNTIF(View_full!I:I,N2435)</f>
        <v>0</v>
      </c>
      <c r="AV2435">
        <f>COUNTIFS(Property_Manual!$A$2:$A$1206,Raw!L2435,Property_Manual!$B$2:$B$1206,Raw!M2435,Property_Manual!$C$2:$C$1206,Raw!N2435,Property_Manual!$D$2:$D$1206,Raw!O2435,Property_Manual!$F$2:$F$1206,"x")</f>
        <v>0</v>
      </c>
      <c r="AW2435" t="str">
        <f t="shared" si="1175"/>
        <v/>
      </c>
      <c r="AX2435" t="str">
        <f t="shared" si="1176"/>
        <v/>
      </c>
      <c r="AY2435" t="str">
        <f t="shared" si="1177"/>
        <v/>
      </c>
    </row>
    <row r="2436" spans="1:51" x14ac:dyDescent="0.2">
      <c r="A2436" t="s">
        <v>1254</v>
      </c>
      <c r="B2436" t="s">
        <v>1197</v>
      </c>
      <c r="C2436" t="s">
        <v>2199</v>
      </c>
      <c r="D2436" t="s">
        <v>5</v>
      </c>
      <c r="F2436" t="s">
        <v>6</v>
      </c>
      <c r="G2436">
        <v>1</v>
      </c>
      <c r="J2436" t="s">
        <v>8</v>
      </c>
      <c r="L2436" t="str">
        <f t="shared" si="1147"/>
        <v>CurrencyCode</v>
      </c>
      <c r="M2436" t="str">
        <f t="shared" si="1148"/>
        <v>code</v>
      </c>
      <c r="N2436" t="str">
        <f t="shared" si="1149"/>
        <v>string</v>
      </c>
      <c r="O2436" t="str">
        <f t="shared" si="1150"/>
        <v/>
      </c>
      <c r="P2436" t="str">
        <f t="shared" si="1151"/>
        <v/>
      </c>
      <c r="Q2436" t="str">
        <f t="shared" si="1152"/>
        <v>Object</v>
      </c>
      <c r="R2436" t="str">
        <f t="shared" si="1153"/>
        <v>"CodeList"</v>
      </c>
      <c r="S2436" t="str">
        <f t="shared" si="1154"/>
        <v>"CurrencyCode"</v>
      </c>
      <c r="T2436" t="str">
        <f t="shared" si="1155"/>
        <v>"code"</v>
      </c>
      <c r="U2436" t="str">
        <f t="shared" si="1156"/>
        <v>""</v>
      </c>
      <c r="V2436" t="str">
        <f t="shared" si="1157"/>
        <v>"string"</v>
      </c>
      <c r="W2436">
        <f>IF($A2436="Implicit","",COUNTIFS($C$8:C2436,C2436,$A$8:A2436,"Explicit"))</f>
        <v>1</v>
      </c>
      <c r="X2436" t="str">
        <f t="shared" si="1158"/>
        <v>""</v>
      </c>
      <c r="Y2436" t="str">
        <f t="shared" si="1159"/>
        <v>"Code or short version of a code; for example "CH" for Switzerland when referring to the UN/LOCODE code list"</v>
      </c>
      <c r="Z2436" t="str">
        <f t="shared" si="1160"/>
        <v>"false"</v>
      </c>
      <c r="AA2436" t="str">
        <f t="shared" si="1161"/>
        <v>"false"</v>
      </c>
      <c r="AB2436" t="str">
        <f t="shared" si="1162"/>
        <v>""</v>
      </c>
      <c r="AC2436" t="str">
        <f t="shared" si="1163"/>
        <v>"https://onerecord.iata.org/ns/code-lists/CurrencyCode"</v>
      </c>
      <c r="AD2436" t="str">
        <f t="shared" si="1164"/>
        <v>"https://onerecord.iata.org/ns/cargo#code"</v>
      </c>
      <c r="AE2436" t="str">
        <f t="shared" si="1165"/>
        <v>"http://www.w3.org/2001/XMLSchema#string"</v>
      </c>
      <c r="AF2436" t="str">
        <f t="shared" si="1166"/>
        <v>"CodeList","CurrencyCode","code","","string",1,"","Code or short version of a code; for example "CH" for Switzerland when referring to the UN/LOCODE code list","false","false","","https://onerecord.iata.org/ns/code-lists/CurrencyCode","https://onerecord.iata.org/ns/cargo#code","http://www.w3.org/2001/XMLSchema#string"</v>
      </c>
      <c r="AG2436" t="str">
        <f t="shared" si="1167"/>
        <v>"CodeList.CurrencyCode"</v>
      </c>
      <c r="AH2436" t="str">
        <f t="shared" si="1168"/>
        <v>"code"</v>
      </c>
      <c r="AI2436" t="str">
        <f t="shared" si="1169"/>
        <v>".string"</v>
      </c>
      <c r="AJ2436" t="str">
        <f t="shared" si="1170"/>
        <v>""</v>
      </c>
      <c r="AK2436" t="str">
        <f t="shared" si="1171"/>
        <v>"hasOne"</v>
      </c>
      <c r="AL2436" t="str">
        <f t="shared" si="1172"/>
        <v>"CodeList.CurrencyCode","code",".string","","hasOne"</v>
      </c>
      <c r="AN2436">
        <f>COUNTIF(View_conceptual!G:G,L2436)</f>
        <v>0</v>
      </c>
      <c r="AO2436">
        <f>COUNTIF(View_conceptual!H:H,L2436)+COUNTIF(View_conceptual!I:I,N2436)</f>
        <v>0</v>
      </c>
      <c r="AQ2436" t="str">
        <f t="shared" si="1173"/>
        <v/>
      </c>
      <c r="AR2436" t="str">
        <f t="shared" si="1174"/>
        <v/>
      </c>
      <c r="AT2436">
        <f>COUNTIF(View_full!G:G,L2436)</f>
        <v>0</v>
      </c>
      <c r="AU2436">
        <f>COUNTIF(View_full!H:H,L2436)+COUNTIF(View_full!I:I,N2436)</f>
        <v>0</v>
      </c>
      <c r="AV2436">
        <f>COUNTIFS(Property_Manual!$A$2:$A$1206,Raw!L2436,Property_Manual!$B$2:$B$1206,Raw!M2436,Property_Manual!$C$2:$C$1206,Raw!N2436,Property_Manual!$D$2:$D$1206,Raw!O2436,Property_Manual!$F$2:$F$1206,"x")</f>
        <v>0</v>
      </c>
      <c r="AW2436" t="str">
        <f t="shared" si="1175"/>
        <v/>
      </c>
      <c r="AX2436" t="str">
        <f t="shared" si="1176"/>
        <v/>
      </c>
      <c r="AY2436" t="str">
        <f t="shared" si="1177"/>
        <v/>
      </c>
    </row>
    <row r="2437" spans="1:51" x14ac:dyDescent="0.2">
      <c r="A2437" t="s">
        <v>1254</v>
      </c>
      <c r="B2437" t="s">
        <v>1197</v>
      </c>
      <c r="C2437" t="s">
        <v>2199</v>
      </c>
      <c r="D2437" t="s">
        <v>9</v>
      </c>
      <c r="F2437" t="s">
        <v>6</v>
      </c>
      <c r="G2437">
        <v>1</v>
      </c>
      <c r="J2437" t="s">
        <v>10</v>
      </c>
      <c r="L2437" t="str">
        <f t="shared" si="1147"/>
        <v>CurrencyCode</v>
      </c>
      <c r="M2437" t="str">
        <f t="shared" si="1148"/>
        <v>codeDescription</v>
      </c>
      <c r="N2437" t="str">
        <f t="shared" si="1149"/>
        <v>string</v>
      </c>
      <c r="O2437" t="str">
        <f t="shared" si="1150"/>
        <v/>
      </c>
      <c r="P2437" t="str">
        <f t="shared" si="1151"/>
        <v/>
      </c>
      <c r="Q2437" t="str">
        <f t="shared" si="1152"/>
        <v>Object</v>
      </c>
      <c r="R2437" t="str">
        <f t="shared" si="1153"/>
        <v>"CodeList"</v>
      </c>
      <c r="S2437" t="str">
        <f t="shared" si="1154"/>
        <v>"CurrencyCode"</v>
      </c>
      <c r="T2437" t="str">
        <f t="shared" si="1155"/>
        <v>"codeDescription"</v>
      </c>
      <c r="U2437" t="str">
        <f t="shared" si="1156"/>
        <v>""</v>
      </c>
      <c r="V2437" t="str">
        <f t="shared" si="1157"/>
        <v>"string"</v>
      </c>
      <c r="W2437">
        <f>IF($A2437="Implicit","",COUNTIFS($C$8:C2437,C2437,$A$8:A2437,"Explicit"))</f>
        <v>2</v>
      </c>
      <c r="X2437" t="str">
        <f t="shared" si="1158"/>
        <v>""</v>
      </c>
      <c r="Y2437" t="str">
        <f t="shared" si="1159"/>
        <v>"Description or long version of the code; for example "Switzerland" for Switzerland when referring to the UN/LOCODE code list"</v>
      </c>
      <c r="Z2437" t="str">
        <f t="shared" si="1160"/>
        <v>"false"</v>
      </c>
      <c r="AA2437" t="str">
        <f t="shared" si="1161"/>
        <v>"false"</v>
      </c>
      <c r="AB2437" t="str">
        <f t="shared" si="1162"/>
        <v>""</v>
      </c>
      <c r="AC2437" t="str">
        <f t="shared" si="1163"/>
        <v>"https://onerecord.iata.org/ns/code-lists/CurrencyCode"</v>
      </c>
      <c r="AD2437" t="str">
        <f t="shared" si="1164"/>
        <v>"https://onerecord.iata.org/ns/cargo#codeDescription"</v>
      </c>
      <c r="AE2437" t="str">
        <f t="shared" si="1165"/>
        <v>"http://www.w3.org/2001/XMLSchema#string"</v>
      </c>
      <c r="AF2437" t="str">
        <f t="shared" si="1166"/>
        <v>"CodeList","CurrencyCode","codeDescription","","string",2,"","Description or long version of the code; for example "Switzerland" for Switzerland when referring to the UN/LOCODE code list","false","false","","https://onerecord.iata.org/ns/code-lists/CurrencyCode","https://onerecord.iata.org/ns/cargo#codeDescription","http://www.w3.org/2001/XMLSchema#string"</v>
      </c>
      <c r="AG2437" t="str">
        <f t="shared" si="1167"/>
        <v>"CodeList.CurrencyCode"</v>
      </c>
      <c r="AH2437" t="str">
        <f t="shared" si="1168"/>
        <v>"codeDescription"</v>
      </c>
      <c r="AI2437" t="str">
        <f t="shared" si="1169"/>
        <v>".string"</v>
      </c>
      <c r="AJ2437" t="str">
        <f t="shared" si="1170"/>
        <v>""</v>
      </c>
      <c r="AK2437" t="str">
        <f t="shared" si="1171"/>
        <v>"hasOne"</v>
      </c>
      <c r="AL2437" t="str">
        <f t="shared" si="1172"/>
        <v>"CodeList.CurrencyCode","codeDescription",".string","","hasOne"</v>
      </c>
      <c r="AN2437">
        <f>COUNTIF(View_conceptual!G:G,L2437)</f>
        <v>0</v>
      </c>
      <c r="AO2437">
        <f>COUNTIF(View_conceptual!H:H,L2437)+COUNTIF(View_conceptual!I:I,N2437)</f>
        <v>0</v>
      </c>
      <c r="AQ2437" t="str">
        <f t="shared" si="1173"/>
        <v/>
      </c>
      <c r="AR2437" t="str">
        <f t="shared" si="1174"/>
        <v/>
      </c>
      <c r="AT2437">
        <f>COUNTIF(View_full!G:G,L2437)</f>
        <v>0</v>
      </c>
      <c r="AU2437">
        <f>COUNTIF(View_full!H:H,L2437)+COUNTIF(View_full!I:I,N2437)</f>
        <v>0</v>
      </c>
      <c r="AV2437">
        <f>COUNTIFS(Property_Manual!$A$2:$A$1206,Raw!L2437,Property_Manual!$B$2:$B$1206,Raw!M2437,Property_Manual!$C$2:$C$1206,Raw!N2437,Property_Manual!$D$2:$D$1206,Raw!O2437,Property_Manual!$F$2:$F$1206,"x")</f>
        <v>0</v>
      </c>
      <c r="AW2437" t="str">
        <f t="shared" si="1175"/>
        <v/>
      </c>
      <c r="AX2437" t="str">
        <f t="shared" si="1176"/>
        <v/>
      </c>
      <c r="AY2437" t="str">
        <f t="shared" si="1177"/>
        <v/>
      </c>
    </row>
    <row r="2438" spans="1:51" x14ac:dyDescent="0.2">
      <c r="A2438" t="s">
        <v>1254</v>
      </c>
      <c r="B2438" t="s">
        <v>1197</v>
      </c>
      <c r="C2438" t="s">
        <v>2199</v>
      </c>
      <c r="D2438" t="s">
        <v>11</v>
      </c>
      <c r="F2438" t="s">
        <v>12</v>
      </c>
      <c r="G2438">
        <v>1</v>
      </c>
      <c r="J2438" t="s">
        <v>13</v>
      </c>
      <c r="L2438" t="str">
        <f t="shared" si="1147"/>
        <v>CurrencyCode</v>
      </c>
      <c r="M2438" t="str">
        <f t="shared" si="1148"/>
        <v>codeLevel</v>
      </c>
      <c r="N2438" t="str">
        <f t="shared" si="1149"/>
        <v>integer</v>
      </c>
      <c r="O2438" t="str">
        <f t="shared" si="1150"/>
        <v/>
      </c>
      <c r="P2438" t="str">
        <f t="shared" si="1151"/>
        <v/>
      </c>
      <c r="Q2438" t="str">
        <f t="shared" si="1152"/>
        <v>Object</v>
      </c>
      <c r="R2438" t="str">
        <f t="shared" si="1153"/>
        <v>"CodeList"</v>
      </c>
      <c r="S2438" t="str">
        <f t="shared" si="1154"/>
        <v>"CurrencyCode"</v>
      </c>
      <c r="T2438" t="str">
        <f t="shared" si="1155"/>
        <v>"codeLevel"</v>
      </c>
      <c r="U2438" t="str">
        <f t="shared" si="1156"/>
        <v>""</v>
      </c>
      <c r="V2438" t="str">
        <f t="shared" si="1157"/>
        <v>"integer"</v>
      </c>
      <c r="W2438">
        <f>IF($A2438="Implicit","",COUNTIFS($C$8:C2438,C2438,$A$8:A2438,"Explicit"))</f>
        <v>3</v>
      </c>
      <c r="X2438" t="str">
        <f t="shared" si="1158"/>
        <v>""</v>
      </c>
      <c r="Y2438" t="str">
        <f t="shared" si="1159"/>
        <v>"Integer indicating the level of a code if a codelists is hierarchical; for example HS-Codes"</v>
      </c>
      <c r="Z2438" t="str">
        <f t="shared" si="1160"/>
        <v>"false"</v>
      </c>
      <c r="AA2438" t="str">
        <f t="shared" si="1161"/>
        <v>"false"</v>
      </c>
      <c r="AB2438" t="str">
        <f t="shared" si="1162"/>
        <v>""</v>
      </c>
      <c r="AC2438" t="str">
        <f t="shared" si="1163"/>
        <v>"https://onerecord.iata.org/ns/code-lists/CurrencyCode"</v>
      </c>
      <c r="AD2438" t="str">
        <f t="shared" si="1164"/>
        <v>"https://onerecord.iata.org/ns/cargo#codeLevel"</v>
      </c>
      <c r="AE2438" t="str">
        <f t="shared" si="1165"/>
        <v>"http://www.w3.org/2001/XMLSchema#integer"</v>
      </c>
      <c r="AF2438" t="str">
        <f t="shared" si="1166"/>
        <v>"CodeList","CurrencyCode","codeLevel","","integer",3,"","Integer indicating the level of a code if a codelists is hierarchical; for example HS-Codes","false","false","","https://onerecord.iata.org/ns/code-lists/CurrencyCode","https://onerecord.iata.org/ns/cargo#codeLevel","http://www.w3.org/2001/XMLSchema#integer"</v>
      </c>
      <c r="AG2438" t="str">
        <f t="shared" si="1167"/>
        <v>"CodeList.CurrencyCode"</v>
      </c>
      <c r="AH2438" t="str">
        <f t="shared" si="1168"/>
        <v>"codeLevel"</v>
      </c>
      <c r="AI2438" t="str">
        <f t="shared" si="1169"/>
        <v>".integer"</v>
      </c>
      <c r="AJ2438" t="str">
        <f t="shared" si="1170"/>
        <v>""</v>
      </c>
      <c r="AK2438" t="str">
        <f t="shared" si="1171"/>
        <v>"hasOne"</v>
      </c>
      <c r="AL2438" t="str">
        <f t="shared" si="1172"/>
        <v>"CodeList.CurrencyCode","codeLevel",".integer","","hasOne"</v>
      </c>
      <c r="AN2438">
        <f>COUNTIF(View_conceptual!G:G,L2438)</f>
        <v>0</v>
      </c>
      <c r="AO2438">
        <f>COUNTIF(View_conceptual!H:H,L2438)+COUNTIF(View_conceptual!I:I,N2438)</f>
        <v>0</v>
      </c>
      <c r="AQ2438" t="str">
        <f t="shared" si="1173"/>
        <v/>
      </c>
      <c r="AR2438" t="str">
        <f t="shared" si="1174"/>
        <v/>
      </c>
      <c r="AT2438">
        <f>COUNTIF(View_full!G:G,L2438)</f>
        <v>0</v>
      </c>
      <c r="AU2438">
        <f>COUNTIF(View_full!H:H,L2438)+COUNTIF(View_full!I:I,N2438)</f>
        <v>0</v>
      </c>
      <c r="AV2438">
        <f>COUNTIFS(Property_Manual!$A$2:$A$1206,Raw!L2438,Property_Manual!$B$2:$B$1206,Raw!M2438,Property_Manual!$C$2:$C$1206,Raw!N2438,Property_Manual!$D$2:$D$1206,Raw!O2438,Property_Manual!$F$2:$F$1206,"x")</f>
        <v>0</v>
      </c>
      <c r="AW2438" t="str">
        <f t="shared" si="1175"/>
        <v/>
      </c>
      <c r="AX2438" t="str">
        <f t="shared" si="1176"/>
        <v/>
      </c>
      <c r="AY2438" t="str">
        <f t="shared" si="1177"/>
        <v/>
      </c>
    </row>
    <row r="2439" spans="1:51" x14ac:dyDescent="0.2">
      <c r="A2439" t="s">
        <v>1254</v>
      </c>
      <c r="B2439" t="s">
        <v>1197</v>
      </c>
      <c r="C2439" t="s">
        <v>2199</v>
      </c>
      <c r="D2439" t="s">
        <v>14</v>
      </c>
      <c r="F2439" t="s">
        <v>6</v>
      </c>
      <c r="G2439">
        <v>1</v>
      </c>
      <c r="J2439" t="s">
        <v>15</v>
      </c>
      <c r="L2439" t="str">
        <f t="shared" si="1147"/>
        <v>CurrencyCode</v>
      </c>
      <c r="M2439" t="str">
        <f t="shared" si="1148"/>
        <v>codeListName</v>
      </c>
      <c r="N2439" t="str">
        <f t="shared" si="1149"/>
        <v>string</v>
      </c>
      <c r="O2439" t="str">
        <f t="shared" si="1150"/>
        <v/>
      </c>
      <c r="P2439" t="str">
        <f t="shared" si="1151"/>
        <v/>
      </c>
      <c r="Q2439" t="str">
        <f t="shared" si="1152"/>
        <v>Object</v>
      </c>
      <c r="R2439" t="str">
        <f t="shared" si="1153"/>
        <v>"CodeList"</v>
      </c>
      <c r="S2439" t="str">
        <f t="shared" si="1154"/>
        <v>"CurrencyCode"</v>
      </c>
      <c r="T2439" t="str">
        <f t="shared" si="1155"/>
        <v>"codeListName"</v>
      </c>
      <c r="U2439" t="str">
        <f t="shared" si="1156"/>
        <v>""</v>
      </c>
      <c r="V2439" t="str">
        <f t="shared" si="1157"/>
        <v>"string"</v>
      </c>
      <c r="W2439">
        <f>IF($A2439="Implicit","",COUNTIFS($C$8:C2439,C2439,$A$8:A2439,"Explicit"))</f>
        <v>4</v>
      </c>
      <c r="X2439" t="str">
        <f t="shared" si="1158"/>
        <v>""</v>
      </c>
      <c r="Y2439" t="str">
        <f t="shared" si="1159"/>
        <v>"Official name of the code list without version number when direct reference is not possible; for example "UN/LOCODE" when referring to the UN/LOCODE code list"</v>
      </c>
      <c r="Z2439" t="str">
        <f t="shared" si="1160"/>
        <v>"false"</v>
      </c>
      <c r="AA2439" t="str">
        <f t="shared" si="1161"/>
        <v>"false"</v>
      </c>
      <c r="AB2439" t="str">
        <f t="shared" si="1162"/>
        <v>""</v>
      </c>
      <c r="AC2439" t="str">
        <f t="shared" si="1163"/>
        <v>"https://onerecord.iata.org/ns/code-lists/CurrencyCode"</v>
      </c>
      <c r="AD2439" t="str">
        <f t="shared" si="1164"/>
        <v>"https://onerecord.iata.org/ns/cargo#codeListName"</v>
      </c>
      <c r="AE2439" t="str">
        <f t="shared" si="1165"/>
        <v>"http://www.w3.org/2001/XMLSchema#string"</v>
      </c>
      <c r="AF2439" t="str">
        <f t="shared" si="1166"/>
        <v>"CodeList","CurrencyCode","codeListName","","string",4,"","Official name of the code list without version number when direct reference is not possible; for example "UN/LOCODE" when referring to the UN/LOCODE code list","false","false","","https://onerecord.iata.org/ns/code-lists/CurrencyCode","https://onerecord.iata.org/ns/cargo#codeListName","http://www.w3.org/2001/XMLSchema#string"</v>
      </c>
      <c r="AG2439" t="str">
        <f t="shared" si="1167"/>
        <v>"CodeList.CurrencyCode"</v>
      </c>
      <c r="AH2439" t="str">
        <f t="shared" si="1168"/>
        <v>"codeListName"</v>
      </c>
      <c r="AI2439" t="str">
        <f t="shared" si="1169"/>
        <v>".string"</v>
      </c>
      <c r="AJ2439" t="str">
        <f t="shared" si="1170"/>
        <v>""</v>
      </c>
      <c r="AK2439" t="str">
        <f t="shared" si="1171"/>
        <v>"hasOne"</v>
      </c>
      <c r="AL2439" t="str">
        <f t="shared" si="1172"/>
        <v>"CodeList.CurrencyCode","codeListName",".string","","hasOne"</v>
      </c>
      <c r="AN2439">
        <f>COUNTIF(View_conceptual!G:G,L2439)</f>
        <v>0</v>
      </c>
      <c r="AO2439">
        <f>COUNTIF(View_conceptual!H:H,L2439)+COUNTIF(View_conceptual!I:I,N2439)</f>
        <v>0</v>
      </c>
      <c r="AQ2439" t="str">
        <f t="shared" si="1173"/>
        <v/>
      </c>
      <c r="AR2439" t="str">
        <f t="shared" si="1174"/>
        <v/>
      </c>
      <c r="AT2439">
        <f>COUNTIF(View_full!G:G,L2439)</f>
        <v>0</v>
      </c>
      <c r="AU2439">
        <f>COUNTIF(View_full!H:H,L2439)+COUNTIF(View_full!I:I,N2439)</f>
        <v>0</v>
      </c>
      <c r="AV2439">
        <f>COUNTIFS(Property_Manual!$A$2:$A$1206,Raw!L2439,Property_Manual!$B$2:$B$1206,Raw!M2439,Property_Manual!$C$2:$C$1206,Raw!N2439,Property_Manual!$D$2:$D$1206,Raw!O2439,Property_Manual!$F$2:$F$1206,"x")</f>
        <v>0</v>
      </c>
      <c r="AW2439" t="str">
        <f t="shared" si="1175"/>
        <v/>
      </c>
      <c r="AX2439" t="str">
        <f t="shared" si="1176"/>
        <v/>
      </c>
      <c r="AY2439" t="str">
        <f t="shared" si="1177"/>
        <v/>
      </c>
    </row>
    <row r="2440" spans="1:51" x14ac:dyDescent="0.2">
      <c r="A2440" t="s">
        <v>1254</v>
      </c>
      <c r="B2440" t="s">
        <v>1197</v>
      </c>
      <c r="C2440" t="s">
        <v>2199</v>
      </c>
      <c r="D2440" t="s">
        <v>16</v>
      </c>
      <c r="F2440" t="s">
        <v>6</v>
      </c>
      <c r="G2440">
        <v>1</v>
      </c>
      <c r="J2440" t="s">
        <v>17</v>
      </c>
      <c r="L2440" t="str">
        <f t="shared" si="1147"/>
        <v>CurrencyCode</v>
      </c>
      <c r="M2440" t="str">
        <f t="shared" si="1148"/>
        <v>codeListReference</v>
      </c>
      <c r="N2440" t="str">
        <f t="shared" si="1149"/>
        <v>string</v>
      </c>
      <c r="O2440" t="str">
        <f t="shared" si="1150"/>
        <v/>
      </c>
      <c r="P2440" t="str">
        <f t="shared" si="1151"/>
        <v/>
      </c>
      <c r="Q2440" t="str">
        <f t="shared" si="1152"/>
        <v>Object</v>
      </c>
      <c r="R2440" t="str">
        <f t="shared" si="1153"/>
        <v>"CodeList"</v>
      </c>
      <c r="S2440" t="str">
        <f t="shared" si="1154"/>
        <v>"CurrencyCode"</v>
      </c>
      <c r="T2440" t="str">
        <f t="shared" si="1155"/>
        <v>"codeListReference"</v>
      </c>
      <c r="U2440" t="str">
        <f t="shared" si="1156"/>
        <v>""</v>
      </c>
      <c r="V2440" t="str">
        <f t="shared" si="1157"/>
        <v>"string"</v>
      </c>
      <c r="W2440">
        <f>IF($A2440="Implicit","",COUNTIFS($C$8:C2440,C2440,$A$8:A2440,"Explicit"))</f>
        <v>5</v>
      </c>
      <c r="X2440" t="str">
        <f t="shared" si="1158"/>
        <v>""</v>
      </c>
      <c r="Y2440" t="str">
        <f t="shared" si="1159"/>
        <v>"URL to access the code list the code is taken from; for example "https://unece.org/trade/cefact/unlocode-code-list-country-and-territory" for UN/LOCODE."</v>
      </c>
      <c r="Z2440" t="str">
        <f t="shared" si="1160"/>
        <v>"false"</v>
      </c>
      <c r="AA2440" t="str">
        <f t="shared" si="1161"/>
        <v>"false"</v>
      </c>
      <c r="AB2440" t="str">
        <f t="shared" si="1162"/>
        <v>""</v>
      </c>
      <c r="AC2440" t="str">
        <f t="shared" si="1163"/>
        <v>"https://onerecord.iata.org/ns/code-lists/CurrencyCode"</v>
      </c>
      <c r="AD2440" t="str">
        <f t="shared" si="1164"/>
        <v>"https://onerecord.iata.org/ns/cargo#codeListReference"</v>
      </c>
      <c r="AE2440" t="str">
        <f t="shared" si="1165"/>
        <v>"http://www.w3.org/2001/XMLSchema#string"</v>
      </c>
      <c r="AF2440" t="str">
        <f t="shared" si="1166"/>
        <v>"CodeList","CurrencyCode","codeListReference","","string",5,"","URL to access the code list the code is taken from; for example "https://unece.org/trade/cefact/unlocode-code-list-country-and-territory" for UN/LOCODE.","false","false","","https://onerecord.iata.org/ns/code-lists/CurrencyCode","https://onerecord.iata.org/ns/cargo#codeListReference","http://www.w3.org/2001/XMLSchema#string"</v>
      </c>
      <c r="AG2440" t="str">
        <f t="shared" si="1167"/>
        <v>"CodeList.CurrencyCode"</v>
      </c>
      <c r="AH2440" t="str">
        <f t="shared" si="1168"/>
        <v>"codeListReference"</v>
      </c>
      <c r="AI2440" t="str">
        <f t="shared" si="1169"/>
        <v>".string"</v>
      </c>
      <c r="AJ2440" t="str">
        <f t="shared" si="1170"/>
        <v>""</v>
      </c>
      <c r="AK2440" t="str">
        <f t="shared" si="1171"/>
        <v>"hasOne"</v>
      </c>
      <c r="AL2440" t="str">
        <f t="shared" si="1172"/>
        <v>"CodeList.CurrencyCode","codeListReference",".string","","hasOne"</v>
      </c>
      <c r="AN2440">
        <f>COUNTIF(View_conceptual!G:G,L2440)</f>
        <v>0</v>
      </c>
      <c r="AO2440">
        <f>COUNTIF(View_conceptual!H:H,L2440)+COUNTIF(View_conceptual!I:I,N2440)</f>
        <v>0</v>
      </c>
      <c r="AQ2440" t="str">
        <f t="shared" si="1173"/>
        <v/>
      </c>
      <c r="AR2440" t="str">
        <f t="shared" si="1174"/>
        <v/>
      </c>
      <c r="AT2440">
        <f>COUNTIF(View_full!G:G,L2440)</f>
        <v>0</v>
      </c>
      <c r="AU2440">
        <f>COUNTIF(View_full!H:H,L2440)+COUNTIF(View_full!I:I,N2440)</f>
        <v>0</v>
      </c>
      <c r="AV2440">
        <f>COUNTIFS(Property_Manual!$A$2:$A$1206,Raw!L2440,Property_Manual!$B$2:$B$1206,Raw!M2440,Property_Manual!$C$2:$C$1206,Raw!N2440,Property_Manual!$D$2:$D$1206,Raw!O2440,Property_Manual!$F$2:$F$1206,"x")</f>
        <v>0</v>
      </c>
      <c r="AW2440" t="str">
        <f t="shared" si="1175"/>
        <v/>
      </c>
      <c r="AX2440" t="str">
        <f t="shared" si="1176"/>
        <v/>
      </c>
      <c r="AY2440" t="str">
        <f t="shared" si="1177"/>
        <v/>
      </c>
    </row>
    <row r="2441" spans="1:51" x14ac:dyDescent="0.2">
      <c r="A2441" t="s">
        <v>1254</v>
      </c>
      <c r="B2441" t="s">
        <v>1197</v>
      </c>
      <c r="C2441" t="s">
        <v>2199</v>
      </c>
      <c r="D2441" t="s">
        <v>18</v>
      </c>
      <c r="F2441" t="s">
        <v>6</v>
      </c>
      <c r="G2441">
        <v>1</v>
      </c>
      <c r="J2441" t="s">
        <v>19</v>
      </c>
      <c r="L2441" t="str">
        <f t="shared" ref="L2441:L2504" si="1178">SUBSTITUTE(SUBSTITUTE(SUBSTITUTE(C2441,$B$2,$A$2),$B$3,$A$3),$B$4,$A$4)</f>
        <v>CurrencyCode</v>
      </c>
      <c r="M2441" t="str">
        <f t="shared" ref="M2441:M2504" si="1179">SUBSTITUTE(SUBSTITUTE(SUBSTITUTE(D2441,$B$2,$A$2),$B$3,$A$3),$A$4,$B$4)</f>
        <v>codeListVersion</v>
      </c>
      <c r="N2441" t="str">
        <f t="shared" ref="N2441:N2504" si="1180">SUBSTITUTE(SUBSTITUTE(SUBSTITUTE(F2441,$B$2,$A$2),$B$3,$A$3),$B$4,$A$4)</f>
        <v>string</v>
      </c>
      <c r="O2441" t="str">
        <f t="shared" ref="O2441:O2504" si="1181">SUBSTITUTE(SUBSTITUTE(SUBSTITUTE(H2441,$B$2,$A$2),$B$3,$A$3),$B$4,$A$4)</f>
        <v/>
      </c>
      <c r="P2441" t="str">
        <f t="shared" ref="P2441:P2504" si="1182">SUBSTITUTE(SUBSTITUTE(SUBSTITUTE(K2441,$B$2,$A$2),$B$3,$A$3),$B$4,$A$4)</f>
        <v/>
      </c>
      <c r="Q2441" t="str">
        <f t="shared" ref="Q2441:Q2504" si="1183">IF(LEFT(N2441,3)="xsd","Data","Object")</f>
        <v>Object</v>
      </c>
      <c r="R2441" t="str">
        <f t="shared" ref="R2441:R2504" si="1184">IF($A2441="Implicit","",$F$1&amp;B2441&amp;$F$1)</f>
        <v>"CodeList"</v>
      </c>
      <c r="S2441" t="str">
        <f t="shared" ref="S2441:S2504" si="1185">IF($A2441="Implicit","",$F$1&amp;L2441&amp;$F$1)</f>
        <v>"CurrencyCode"</v>
      </c>
      <c r="T2441" t="str">
        <f t="shared" ref="T2441:T2504" si="1186">IF($A2441="Implicit","",$F$1&amp;M2441&amp;$F$1)</f>
        <v>"codeListVersion"</v>
      </c>
      <c r="U2441" t="str">
        <f t="shared" ref="U2441:U2504" si="1187">IF($A2441="Implicit","",$F$1&amp;E2441&amp;$F$1)</f>
        <v>""</v>
      </c>
      <c r="V2441" t="str">
        <f t="shared" ref="V2441:V2504" si="1188">IF($A2441="Implicit","",$F$1&amp;N2441&amp;$F$1)</f>
        <v>"string"</v>
      </c>
      <c r="W2441">
        <f>IF($A2441="Implicit","",COUNTIFS($C$8:C2441,C2441,$A$8:A2441,"Explicit"))</f>
        <v>6</v>
      </c>
      <c r="X2441" t="str">
        <f t="shared" ref="X2441:X2504" si="1189">IF($A2441="Implicit","",$F$1&amp;SUBSTITUTE(IF(I2441=0,"",I2441),",",";")&amp;$F$1)</f>
        <v>""</v>
      </c>
      <c r="Y2441" t="str">
        <f t="shared" ref="Y2441:Y2504" si="1190">IF($A2441="Implicit","",$F$1&amp;SUBSTITUTE(IF(J2441=0,"",J2441),",",";")&amp;$F$1)</f>
        <v>"Version of the code list; for example "223-1" for UN/LOCODE. Used if the property codeListName is used or the version is not apparent from the resource referred to in property codeListReference."</v>
      </c>
      <c r="Z2441" t="str">
        <f t="shared" ref="Z2441:Z2504" si="1191">IF($A2441="Implicit","",$F$1&amp;IF(G2441=1,"false","true")&amp;$F$1)</f>
        <v>"false"</v>
      </c>
      <c r="AA2441" t="str">
        <f t="shared" ref="AA2441:AA2504" si="1192">IF($A2441="Implicit","",$F$1&amp;IF(OR(E2441="Enum",E2441="CodeList"),"true","false")&amp;$F$1)</f>
        <v>"false"</v>
      </c>
      <c r="AB2441" t="str">
        <f t="shared" ref="AB2441:AB2504" si="1193">IF($A2441="Implicit","",$F$1&amp;P2441&amp;$F$1)</f>
        <v>""</v>
      </c>
      <c r="AC2441" t="str">
        <f t="shared" ref="AC2441:AC2504" si="1194">IF($A2441="Implicit","",$F$1&amp;C2441&amp;$F$1)</f>
        <v>"https://onerecord.iata.org/ns/code-lists/CurrencyCode"</v>
      </c>
      <c r="AD2441" t="str">
        <f t="shared" ref="AD2441:AD2504" si="1195">IF($A2441="Implicit","",$F$1&amp;D2441&amp;$F$1)</f>
        <v>"https://onerecord.iata.org/ns/cargo#codeListVersion"</v>
      </c>
      <c r="AE2441" t="str">
        <f t="shared" ref="AE2441:AE2504" si="1196">IF($A2441="Implicit","",$F$1&amp;F2441&amp;$F$1)</f>
        <v>"http://www.w3.org/2001/XMLSchema#string"</v>
      </c>
      <c r="AF2441" t="str">
        <f t="shared" ref="AF2441:AF2504" si="1197">IF(A2441="Implicit","",R2441&amp;","&amp;S2441&amp;","&amp;T2441&amp;","&amp;U2441&amp;","&amp;V2441&amp;","&amp;W2441&amp;","&amp;X2441&amp;","&amp;Y2441&amp;","&amp;Z2441&amp;","&amp;AA2441&amp;","&amp;AB2441&amp;","&amp;AC2441&amp;","&amp;AD2441&amp;","&amp;AE2441)</f>
        <v>"CodeList","CurrencyCode","codeListVersion","","string",6,"","Version of the code list; for example "223-1" for UN/LOCODE. Used if the property codeListName is used or the version is not apparent from the resource referred to in property codeListReference.","false","false","","https://onerecord.iata.org/ns/code-lists/CurrencyCode","https://onerecord.iata.org/ns/cargo#codeListVersion","http://www.w3.org/2001/XMLSchema#string"</v>
      </c>
      <c r="AG2441" t="str">
        <f t="shared" ref="AG2441:AG2504" si="1198">IF(Q2441="Data","",$F$1&amp;B2441&amp;"."&amp;L2441&amp;$F$1)</f>
        <v>"CodeList.CurrencyCode"</v>
      </c>
      <c r="AH2441" t="str">
        <f t="shared" ref="AH2441:AH2504" si="1199">IF(Q2441="Data","",$F$1&amp;M2441&amp;$F$1)</f>
        <v>"codeListVersion"</v>
      </c>
      <c r="AI2441" t="str">
        <f t="shared" ref="AI2441:AI2504" si="1200">IF(Q2441="Data","",$F$1&amp;E2441&amp;"."&amp;N2441&amp;$F$1)</f>
        <v>".string"</v>
      </c>
      <c r="AJ2441" t="str">
        <f t="shared" ref="AJ2441:AJ2504" si="1201">IF(Q2441="Data","",$F$1&amp;O2441&amp;$F$1)</f>
        <v>""</v>
      </c>
      <c r="AK2441" t="str">
        <f t="shared" ref="AK2441:AK2504" si="1202">IF(Q2441="Data","",$F$1&amp;IF(G2441=1,"hasOne","hasMany")&amp;$F$1)</f>
        <v>"hasOne"</v>
      </c>
      <c r="AL2441" t="str">
        <f t="shared" ref="AL2441:AL2504" si="1203">IF(Q2441="Data","",AG2441&amp;","&amp;AH2441&amp;","&amp;AI2441&amp;","&amp;AJ2441&amp;","&amp;AK2441)</f>
        <v>"CodeList.CurrencyCode","codeListVersion",".string","","hasOne"</v>
      </c>
      <c r="AN2441">
        <f>COUNTIF(View_conceptual!G:G,L2441)</f>
        <v>0</v>
      </c>
      <c r="AO2441">
        <f>COUNTIF(View_conceptual!H:H,L2441)+COUNTIF(View_conceptual!I:I,N2441)</f>
        <v>0</v>
      </c>
      <c r="AQ2441" t="str">
        <f t="shared" ref="AQ2441:AQ2504" si="1204">IF(AN2441=1,AF2441,"")</f>
        <v/>
      </c>
      <c r="AR2441" t="str">
        <f t="shared" ref="AR2441:AR2504" si="1205">IF(AO2441=2,AL2441,"")</f>
        <v/>
      </c>
      <c r="AT2441">
        <f>COUNTIF(View_full!G:G,L2441)</f>
        <v>0</v>
      </c>
      <c r="AU2441">
        <f>COUNTIF(View_full!H:H,L2441)+COUNTIF(View_full!I:I,N2441)</f>
        <v>0</v>
      </c>
      <c r="AV2441">
        <f>COUNTIFS(Property_Manual!$A$2:$A$1206,Raw!L2441,Property_Manual!$B$2:$B$1206,Raw!M2441,Property_Manual!$C$2:$C$1206,Raw!N2441,Property_Manual!$D$2:$D$1206,Raw!O2441,Property_Manual!$F$2:$F$1206,"x")</f>
        <v>0</v>
      </c>
      <c r="AW2441" t="str">
        <f t="shared" ref="AW2441:AW2504" si="1206">IF(AT2441=1,AF2441,"")</f>
        <v/>
      </c>
      <c r="AX2441" t="str">
        <f t="shared" ref="AX2441:AX2504" si="1207">IF(AU2441=2,AL2441,"")</f>
        <v/>
      </c>
      <c r="AY2441" t="str">
        <f t="shared" ref="AY2441:AY2504" si="1208">IF(AV2441=1,AL2441,"")</f>
        <v/>
      </c>
    </row>
    <row r="2442" spans="1:51" x14ac:dyDescent="0.2">
      <c r="A2442" t="s">
        <v>1254</v>
      </c>
      <c r="B2442" t="s">
        <v>1197</v>
      </c>
      <c r="C2442" t="s">
        <v>2263</v>
      </c>
      <c r="D2442" t="s">
        <v>5</v>
      </c>
      <c r="F2442" t="s">
        <v>6</v>
      </c>
      <c r="G2442">
        <v>1</v>
      </c>
      <c r="J2442" t="s">
        <v>8</v>
      </c>
      <c r="L2442" t="str">
        <f t="shared" si="1178"/>
        <v>DangerousGoodsCode</v>
      </c>
      <c r="M2442" t="str">
        <f t="shared" si="1179"/>
        <v>code</v>
      </c>
      <c r="N2442" t="str">
        <f t="shared" si="1180"/>
        <v>string</v>
      </c>
      <c r="O2442" t="str">
        <f t="shared" si="1181"/>
        <v/>
      </c>
      <c r="P2442" t="str">
        <f t="shared" si="1182"/>
        <v/>
      </c>
      <c r="Q2442" t="str">
        <f t="shared" si="1183"/>
        <v>Object</v>
      </c>
      <c r="R2442" t="str">
        <f t="shared" si="1184"/>
        <v>"CodeList"</v>
      </c>
      <c r="S2442" t="str">
        <f t="shared" si="1185"/>
        <v>"DangerousGoodsCode"</v>
      </c>
      <c r="T2442" t="str">
        <f t="shared" si="1186"/>
        <v>"code"</v>
      </c>
      <c r="U2442" t="str">
        <f t="shared" si="1187"/>
        <v>""</v>
      </c>
      <c r="V2442" t="str">
        <f t="shared" si="1188"/>
        <v>"string"</v>
      </c>
      <c r="W2442">
        <f>IF($A2442="Implicit","",COUNTIFS($C$8:C2442,C2442,$A$8:A2442,"Explicit"))</f>
        <v>1</v>
      </c>
      <c r="X2442" t="str">
        <f t="shared" si="1189"/>
        <v>""</v>
      </c>
      <c r="Y2442" t="str">
        <f t="shared" si="1190"/>
        <v>"Code or short version of a code; for example "CH" for Switzerland when referring to the UN/LOCODE code list"</v>
      </c>
      <c r="Z2442" t="str">
        <f t="shared" si="1191"/>
        <v>"false"</v>
      </c>
      <c r="AA2442" t="str">
        <f t="shared" si="1192"/>
        <v>"false"</v>
      </c>
      <c r="AB2442" t="str">
        <f t="shared" si="1193"/>
        <v>""</v>
      </c>
      <c r="AC2442" t="str">
        <f t="shared" si="1194"/>
        <v>"https://onerecord.iata.org/ns/code-lists/DangerousGoodsCode"</v>
      </c>
      <c r="AD2442" t="str">
        <f t="shared" si="1195"/>
        <v>"https://onerecord.iata.org/ns/cargo#code"</v>
      </c>
      <c r="AE2442" t="str">
        <f t="shared" si="1196"/>
        <v>"http://www.w3.org/2001/XMLSchema#string"</v>
      </c>
      <c r="AF2442" t="str">
        <f t="shared" si="1197"/>
        <v>"CodeList","DangerousGoodsCode","code","","string",1,"","Code or short version of a code; for example "CH" for Switzerland when referring to the UN/LOCODE code list","false","false","","https://onerecord.iata.org/ns/code-lists/DangerousGoodsCode","https://onerecord.iata.org/ns/cargo#code","http://www.w3.org/2001/XMLSchema#string"</v>
      </c>
      <c r="AG2442" t="str">
        <f t="shared" si="1198"/>
        <v>"CodeList.DangerousGoodsCode"</v>
      </c>
      <c r="AH2442" t="str">
        <f t="shared" si="1199"/>
        <v>"code"</v>
      </c>
      <c r="AI2442" t="str">
        <f t="shared" si="1200"/>
        <v>".string"</v>
      </c>
      <c r="AJ2442" t="str">
        <f t="shared" si="1201"/>
        <v>""</v>
      </c>
      <c r="AK2442" t="str">
        <f t="shared" si="1202"/>
        <v>"hasOne"</v>
      </c>
      <c r="AL2442" t="str">
        <f t="shared" si="1203"/>
        <v>"CodeList.DangerousGoodsCode","code",".string","","hasOne"</v>
      </c>
      <c r="AN2442">
        <f>COUNTIF(View_conceptual!G:G,L2442)</f>
        <v>0</v>
      </c>
      <c r="AO2442">
        <f>COUNTIF(View_conceptual!H:H,L2442)+COUNTIF(View_conceptual!I:I,N2442)</f>
        <v>0</v>
      </c>
      <c r="AQ2442" t="str">
        <f t="shared" si="1204"/>
        <v/>
      </c>
      <c r="AR2442" t="str">
        <f t="shared" si="1205"/>
        <v/>
      </c>
      <c r="AT2442">
        <f>COUNTIF(View_full!G:G,L2442)</f>
        <v>0</v>
      </c>
      <c r="AU2442">
        <f>COUNTIF(View_full!H:H,L2442)+COUNTIF(View_full!I:I,N2442)</f>
        <v>0</v>
      </c>
      <c r="AV2442">
        <f>COUNTIFS(Property_Manual!$A$2:$A$1206,Raw!L2442,Property_Manual!$B$2:$B$1206,Raw!M2442,Property_Manual!$C$2:$C$1206,Raw!N2442,Property_Manual!$D$2:$D$1206,Raw!O2442,Property_Manual!$F$2:$F$1206,"x")</f>
        <v>0</v>
      </c>
      <c r="AW2442" t="str">
        <f t="shared" si="1206"/>
        <v/>
      </c>
      <c r="AX2442" t="str">
        <f t="shared" si="1207"/>
        <v/>
      </c>
      <c r="AY2442" t="str">
        <f t="shared" si="1208"/>
        <v/>
      </c>
    </row>
    <row r="2443" spans="1:51" x14ac:dyDescent="0.2">
      <c r="A2443" t="s">
        <v>1254</v>
      </c>
      <c r="B2443" t="s">
        <v>1197</v>
      </c>
      <c r="C2443" t="s">
        <v>2263</v>
      </c>
      <c r="D2443" t="s">
        <v>9</v>
      </c>
      <c r="F2443" t="s">
        <v>6</v>
      </c>
      <c r="G2443">
        <v>1</v>
      </c>
      <c r="J2443" t="s">
        <v>10</v>
      </c>
      <c r="L2443" t="str">
        <f t="shared" si="1178"/>
        <v>DangerousGoodsCode</v>
      </c>
      <c r="M2443" t="str">
        <f t="shared" si="1179"/>
        <v>codeDescription</v>
      </c>
      <c r="N2443" t="str">
        <f t="shared" si="1180"/>
        <v>string</v>
      </c>
      <c r="O2443" t="str">
        <f t="shared" si="1181"/>
        <v/>
      </c>
      <c r="P2443" t="str">
        <f t="shared" si="1182"/>
        <v/>
      </c>
      <c r="Q2443" t="str">
        <f t="shared" si="1183"/>
        <v>Object</v>
      </c>
      <c r="R2443" t="str">
        <f t="shared" si="1184"/>
        <v>"CodeList"</v>
      </c>
      <c r="S2443" t="str">
        <f t="shared" si="1185"/>
        <v>"DangerousGoodsCode"</v>
      </c>
      <c r="T2443" t="str">
        <f t="shared" si="1186"/>
        <v>"codeDescription"</v>
      </c>
      <c r="U2443" t="str">
        <f t="shared" si="1187"/>
        <v>""</v>
      </c>
      <c r="V2443" t="str">
        <f t="shared" si="1188"/>
        <v>"string"</v>
      </c>
      <c r="W2443">
        <f>IF($A2443="Implicit","",COUNTIFS($C$8:C2443,C2443,$A$8:A2443,"Explicit"))</f>
        <v>2</v>
      </c>
      <c r="X2443" t="str">
        <f t="shared" si="1189"/>
        <v>""</v>
      </c>
      <c r="Y2443" t="str">
        <f t="shared" si="1190"/>
        <v>"Description or long version of the code; for example "Switzerland" for Switzerland when referring to the UN/LOCODE code list"</v>
      </c>
      <c r="Z2443" t="str">
        <f t="shared" si="1191"/>
        <v>"false"</v>
      </c>
      <c r="AA2443" t="str">
        <f t="shared" si="1192"/>
        <v>"false"</v>
      </c>
      <c r="AB2443" t="str">
        <f t="shared" si="1193"/>
        <v>""</v>
      </c>
      <c r="AC2443" t="str">
        <f t="shared" si="1194"/>
        <v>"https://onerecord.iata.org/ns/code-lists/DangerousGoodsCode"</v>
      </c>
      <c r="AD2443" t="str">
        <f t="shared" si="1195"/>
        <v>"https://onerecord.iata.org/ns/cargo#codeDescription"</v>
      </c>
      <c r="AE2443" t="str">
        <f t="shared" si="1196"/>
        <v>"http://www.w3.org/2001/XMLSchema#string"</v>
      </c>
      <c r="AF2443" t="str">
        <f t="shared" si="1197"/>
        <v>"CodeList","DangerousGoodsCode","codeDescription","","string",2,"","Description or long version of the code; for example "Switzerland" for Switzerland when referring to the UN/LOCODE code list","false","false","","https://onerecord.iata.org/ns/code-lists/DangerousGoodsCode","https://onerecord.iata.org/ns/cargo#codeDescription","http://www.w3.org/2001/XMLSchema#string"</v>
      </c>
      <c r="AG2443" t="str">
        <f t="shared" si="1198"/>
        <v>"CodeList.DangerousGoodsCode"</v>
      </c>
      <c r="AH2443" t="str">
        <f t="shared" si="1199"/>
        <v>"codeDescription"</v>
      </c>
      <c r="AI2443" t="str">
        <f t="shared" si="1200"/>
        <v>".string"</v>
      </c>
      <c r="AJ2443" t="str">
        <f t="shared" si="1201"/>
        <v>""</v>
      </c>
      <c r="AK2443" t="str">
        <f t="shared" si="1202"/>
        <v>"hasOne"</v>
      </c>
      <c r="AL2443" t="str">
        <f t="shared" si="1203"/>
        <v>"CodeList.DangerousGoodsCode","codeDescription",".string","","hasOne"</v>
      </c>
      <c r="AN2443">
        <f>COUNTIF(View_conceptual!G:G,L2443)</f>
        <v>0</v>
      </c>
      <c r="AO2443">
        <f>COUNTIF(View_conceptual!H:H,L2443)+COUNTIF(View_conceptual!I:I,N2443)</f>
        <v>0</v>
      </c>
      <c r="AQ2443" t="str">
        <f t="shared" si="1204"/>
        <v/>
      </c>
      <c r="AR2443" t="str">
        <f t="shared" si="1205"/>
        <v/>
      </c>
      <c r="AT2443">
        <f>COUNTIF(View_full!G:G,L2443)</f>
        <v>0</v>
      </c>
      <c r="AU2443">
        <f>COUNTIF(View_full!H:H,L2443)+COUNTIF(View_full!I:I,N2443)</f>
        <v>0</v>
      </c>
      <c r="AV2443">
        <f>COUNTIFS(Property_Manual!$A$2:$A$1206,Raw!L2443,Property_Manual!$B$2:$B$1206,Raw!M2443,Property_Manual!$C$2:$C$1206,Raw!N2443,Property_Manual!$D$2:$D$1206,Raw!O2443,Property_Manual!$F$2:$F$1206,"x")</f>
        <v>0</v>
      </c>
      <c r="AW2443" t="str">
        <f t="shared" si="1206"/>
        <v/>
      </c>
      <c r="AX2443" t="str">
        <f t="shared" si="1207"/>
        <v/>
      </c>
      <c r="AY2443" t="str">
        <f t="shared" si="1208"/>
        <v/>
      </c>
    </row>
    <row r="2444" spans="1:51" x14ac:dyDescent="0.2">
      <c r="A2444" t="s">
        <v>1254</v>
      </c>
      <c r="B2444" t="s">
        <v>1197</v>
      </c>
      <c r="C2444" t="s">
        <v>2263</v>
      </c>
      <c r="D2444" t="s">
        <v>11</v>
      </c>
      <c r="F2444" t="s">
        <v>12</v>
      </c>
      <c r="G2444">
        <v>1</v>
      </c>
      <c r="J2444" t="s">
        <v>13</v>
      </c>
      <c r="L2444" t="str">
        <f t="shared" si="1178"/>
        <v>DangerousGoodsCode</v>
      </c>
      <c r="M2444" t="str">
        <f t="shared" si="1179"/>
        <v>codeLevel</v>
      </c>
      <c r="N2444" t="str">
        <f t="shared" si="1180"/>
        <v>integer</v>
      </c>
      <c r="O2444" t="str">
        <f t="shared" si="1181"/>
        <v/>
      </c>
      <c r="P2444" t="str">
        <f t="shared" si="1182"/>
        <v/>
      </c>
      <c r="Q2444" t="str">
        <f t="shared" si="1183"/>
        <v>Object</v>
      </c>
      <c r="R2444" t="str">
        <f t="shared" si="1184"/>
        <v>"CodeList"</v>
      </c>
      <c r="S2444" t="str">
        <f t="shared" si="1185"/>
        <v>"DangerousGoodsCode"</v>
      </c>
      <c r="T2444" t="str">
        <f t="shared" si="1186"/>
        <v>"codeLevel"</v>
      </c>
      <c r="U2444" t="str">
        <f t="shared" si="1187"/>
        <v>""</v>
      </c>
      <c r="V2444" t="str">
        <f t="shared" si="1188"/>
        <v>"integer"</v>
      </c>
      <c r="W2444">
        <f>IF($A2444="Implicit","",COUNTIFS($C$8:C2444,C2444,$A$8:A2444,"Explicit"))</f>
        <v>3</v>
      </c>
      <c r="X2444" t="str">
        <f t="shared" si="1189"/>
        <v>""</v>
      </c>
      <c r="Y2444" t="str">
        <f t="shared" si="1190"/>
        <v>"Integer indicating the level of a code if a codelists is hierarchical; for example HS-Codes"</v>
      </c>
      <c r="Z2444" t="str">
        <f t="shared" si="1191"/>
        <v>"false"</v>
      </c>
      <c r="AA2444" t="str">
        <f t="shared" si="1192"/>
        <v>"false"</v>
      </c>
      <c r="AB2444" t="str">
        <f t="shared" si="1193"/>
        <v>""</v>
      </c>
      <c r="AC2444" t="str">
        <f t="shared" si="1194"/>
        <v>"https://onerecord.iata.org/ns/code-lists/DangerousGoodsCode"</v>
      </c>
      <c r="AD2444" t="str">
        <f t="shared" si="1195"/>
        <v>"https://onerecord.iata.org/ns/cargo#codeLevel"</v>
      </c>
      <c r="AE2444" t="str">
        <f t="shared" si="1196"/>
        <v>"http://www.w3.org/2001/XMLSchema#integer"</v>
      </c>
      <c r="AF2444" t="str">
        <f t="shared" si="1197"/>
        <v>"CodeList","DangerousGoodsCode","codeLevel","","integer",3,"","Integer indicating the level of a code if a codelists is hierarchical; for example HS-Codes","false","false","","https://onerecord.iata.org/ns/code-lists/DangerousGoodsCode","https://onerecord.iata.org/ns/cargo#codeLevel","http://www.w3.org/2001/XMLSchema#integer"</v>
      </c>
      <c r="AG2444" t="str">
        <f t="shared" si="1198"/>
        <v>"CodeList.DangerousGoodsCode"</v>
      </c>
      <c r="AH2444" t="str">
        <f t="shared" si="1199"/>
        <v>"codeLevel"</v>
      </c>
      <c r="AI2444" t="str">
        <f t="shared" si="1200"/>
        <v>".integer"</v>
      </c>
      <c r="AJ2444" t="str">
        <f t="shared" si="1201"/>
        <v>""</v>
      </c>
      <c r="AK2444" t="str">
        <f t="shared" si="1202"/>
        <v>"hasOne"</v>
      </c>
      <c r="AL2444" t="str">
        <f t="shared" si="1203"/>
        <v>"CodeList.DangerousGoodsCode","codeLevel",".integer","","hasOne"</v>
      </c>
      <c r="AN2444">
        <f>COUNTIF(View_conceptual!G:G,L2444)</f>
        <v>0</v>
      </c>
      <c r="AO2444">
        <f>COUNTIF(View_conceptual!H:H,L2444)+COUNTIF(View_conceptual!I:I,N2444)</f>
        <v>0</v>
      </c>
      <c r="AQ2444" t="str">
        <f t="shared" si="1204"/>
        <v/>
      </c>
      <c r="AR2444" t="str">
        <f t="shared" si="1205"/>
        <v/>
      </c>
      <c r="AT2444">
        <f>COUNTIF(View_full!G:G,L2444)</f>
        <v>0</v>
      </c>
      <c r="AU2444">
        <f>COUNTIF(View_full!H:H,L2444)+COUNTIF(View_full!I:I,N2444)</f>
        <v>0</v>
      </c>
      <c r="AV2444">
        <f>COUNTIFS(Property_Manual!$A$2:$A$1206,Raw!L2444,Property_Manual!$B$2:$B$1206,Raw!M2444,Property_Manual!$C$2:$C$1206,Raw!N2444,Property_Manual!$D$2:$D$1206,Raw!O2444,Property_Manual!$F$2:$F$1206,"x")</f>
        <v>0</v>
      </c>
      <c r="AW2444" t="str">
        <f t="shared" si="1206"/>
        <v/>
      </c>
      <c r="AX2444" t="str">
        <f t="shared" si="1207"/>
        <v/>
      </c>
      <c r="AY2444" t="str">
        <f t="shared" si="1208"/>
        <v/>
      </c>
    </row>
    <row r="2445" spans="1:51" x14ac:dyDescent="0.2">
      <c r="A2445" t="s">
        <v>1254</v>
      </c>
      <c r="B2445" t="s">
        <v>1197</v>
      </c>
      <c r="C2445" t="s">
        <v>2263</v>
      </c>
      <c r="D2445" t="s">
        <v>14</v>
      </c>
      <c r="F2445" t="s">
        <v>6</v>
      </c>
      <c r="G2445">
        <v>1</v>
      </c>
      <c r="J2445" t="s">
        <v>15</v>
      </c>
      <c r="L2445" t="str">
        <f t="shared" si="1178"/>
        <v>DangerousGoodsCode</v>
      </c>
      <c r="M2445" t="str">
        <f t="shared" si="1179"/>
        <v>codeListName</v>
      </c>
      <c r="N2445" t="str">
        <f t="shared" si="1180"/>
        <v>string</v>
      </c>
      <c r="O2445" t="str">
        <f t="shared" si="1181"/>
        <v/>
      </c>
      <c r="P2445" t="str">
        <f t="shared" si="1182"/>
        <v/>
      </c>
      <c r="Q2445" t="str">
        <f t="shared" si="1183"/>
        <v>Object</v>
      </c>
      <c r="R2445" t="str">
        <f t="shared" si="1184"/>
        <v>"CodeList"</v>
      </c>
      <c r="S2445" t="str">
        <f t="shared" si="1185"/>
        <v>"DangerousGoodsCode"</v>
      </c>
      <c r="T2445" t="str">
        <f t="shared" si="1186"/>
        <v>"codeListName"</v>
      </c>
      <c r="U2445" t="str">
        <f t="shared" si="1187"/>
        <v>""</v>
      </c>
      <c r="V2445" t="str">
        <f t="shared" si="1188"/>
        <v>"string"</v>
      </c>
      <c r="W2445">
        <f>IF($A2445="Implicit","",COUNTIFS($C$8:C2445,C2445,$A$8:A2445,"Explicit"))</f>
        <v>4</v>
      </c>
      <c r="X2445" t="str">
        <f t="shared" si="1189"/>
        <v>""</v>
      </c>
      <c r="Y2445" t="str">
        <f t="shared" si="1190"/>
        <v>"Official name of the code list without version number when direct reference is not possible; for example "UN/LOCODE" when referring to the UN/LOCODE code list"</v>
      </c>
      <c r="Z2445" t="str">
        <f t="shared" si="1191"/>
        <v>"false"</v>
      </c>
      <c r="AA2445" t="str">
        <f t="shared" si="1192"/>
        <v>"false"</v>
      </c>
      <c r="AB2445" t="str">
        <f t="shared" si="1193"/>
        <v>""</v>
      </c>
      <c r="AC2445" t="str">
        <f t="shared" si="1194"/>
        <v>"https://onerecord.iata.org/ns/code-lists/DangerousGoodsCode"</v>
      </c>
      <c r="AD2445" t="str">
        <f t="shared" si="1195"/>
        <v>"https://onerecord.iata.org/ns/cargo#codeListName"</v>
      </c>
      <c r="AE2445" t="str">
        <f t="shared" si="1196"/>
        <v>"http://www.w3.org/2001/XMLSchema#string"</v>
      </c>
      <c r="AF2445" t="str">
        <f t="shared" si="1197"/>
        <v>"CodeList","DangerousGoodsCode","codeListName","","string",4,"","Official name of the code list without version number when direct reference is not possible; for example "UN/LOCODE" when referring to the UN/LOCODE code list","false","false","","https://onerecord.iata.org/ns/code-lists/DangerousGoodsCode","https://onerecord.iata.org/ns/cargo#codeListName","http://www.w3.org/2001/XMLSchema#string"</v>
      </c>
      <c r="AG2445" t="str">
        <f t="shared" si="1198"/>
        <v>"CodeList.DangerousGoodsCode"</v>
      </c>
      <c r="AH2445" t="str">
        <f t="shared" si="1199"/>
        <v>"codeListName"</v>
      </c>
      <c r="AI2445" t="str">
        <f t="shared" si="1200"/>
        <v>".string"</v>
      </c>
      <c r="AJ2445" t="str">
        <f t="shared" si="1201"/>
        <v>""</v>
      </c>
      <c r="AK2445" t="str">
        <f t="shared" si="1202"/>
        <v>"hasOne"</v>
      </c>
      <c r="AL2445" t="str">
        <f t="shared" si="1203"/>
        <v>"CodeList.DangerousGoodsCode","codeListName",".string","","hasOne"</v>
      </c>
      <c r="AN2445">
        <f>COUNTIF(View_conceptual!G:G,L2445)</f>
        <v>0</v>
      </c>
      <c r="AO2445">
        <f>COUNTIF(View_conceptual!H:H,L2445)+COUNTIF(View_conceptual!I:I,N2445)</f>
        <v>0</v>
      </c>
      <c r="AQ2445" t="str">
        <f t="shared" si="1204"/>
        <v/>
      </c>
      <c r="AR2445" t="str">
        <f t="shared" si="1205"/>
        <v/>
      </c>
      <c r="AT2445">
        <f>COUNTIF(View_full!G:G,L2445)</f>
        <v>0</v>
      </c>
      <c r="AU2445">
        <f>COUNTIF(View_full!H:H,L2445)+COUNTIF(View_full!I:I,N2445)</f>
        <v>0</v>
      </c>
      <c r="AV2445">
        <f>COUNTIFS(Property_Manual!$A$2:$A$1206,Raw!L2445,Property_Manual!$B$2:$B$1206,Raw!M2445,Property_Manual!$C$2:$C$1206,Raw!N2445,Property_Manual!$D$2:$D$1206,Raw!O2445,Property_Manual!$F$2:$F$1206,"x")</f>
        <v>0</v>
      </c>
      <c r="AW2445" t="str">
        <f t="shared" si="1206"/>
        <v/>
      </c>
      <c r="AX2445" t="str">
        <f t="shared" si="1207"/>
        <v/>
      </c>
      <c r="AY2445" t="str">
        <f t="shared" si="1208"/>
        <v/>
      </c>
    </row>
    <row r="2446" spans="1:51" x14ac:dyDescent="0.2">
      <c r="A2446" t="s">
        <v>1254</v>
      </c>
      <c r="B2446" t="s">
        <v>1197</v>
      </c>
      <c r="C2446" t="s">
        <v>2263</v>
      </c>
      <c r="D2446" t="s">
        <v>16</v>
      </c>
      <c r="F2446" t="s">
        <v>6</v>
      </c>
      <c r="G2446">
        <v>1</v>
      </c>
      <c r="J2446" t="s">
        <v>17</v>
      </c>
      <c r="L2446" t="str">
        <f t="shared" si="1178"/>
        <v>DangerousGoodsCode</v>
      </c>
      <c r="M2446" t="str">
        <f t="shared" si="1179"/>
        <v>codeListReference</v>
      </c>
      <c r="N2446" t="str">
        <f t="shared" si="1180"/>
        <v>string</v>
      </c>
      <c r="O2446" t="str">
        <f t="shared" si="1181"/>
        <v/>
      </c>
      <c r="P2446" t="str">
        <f t="shared" si="1182"/>
        <v/>
      </c>
      <c r="Q2446" t="str">
        <f t="shared" si="1183"/>
        <v>Object</v>
      </c>
      <c r="R2446" t="str">
        <f t="shared" si="1184"/>
        <v>"CodeList"</v>
      </c>
      <c r="S2446" t="str">
        <f t="shared" si="1185"/>
        <v>"DangerousGoodsCode"</v>
      </c>
      <c r="T2446" t="str">
        <f t="shared" si="1186"/>
        <v>"codeListReference"</v>
      </c>
      <c r="U2446" t="str">
        <f t="shared" si="1187"/>
        <v>""</v>
      </c>
      <c r="V2446" t="str">
        <f t="shared" si="1188"/>
        <v>"string"</v>
      </c>
      <c r="W2446">
        <f>IF($A2446="Implicit","",COUNTIFS($C$8:C2446,C2446,$A$8:A2446,"Explicit"))</f>
        <v>5</v>
      </c>
      <c r="X2446" t="str">
        <f t="shared" si="1189"/>
        <v>""</v>
      </c>
      <c r="Y2446" t="str">
        <f t="shared" si="1190"/>
        <v>"URL to access the code list the code is taken from; for example "https://unece.org/trade/cefact/unlocode-code-list-country-and-territory" for UN/LOCODE."</v>
      </c>
      <c r="Z2446" t="str">
        <f t="shared" si="1191"/>
        <v>"false"</v>
      </c>
      <c r="AA2446" t="str">
        <f t="shared" si="1192"/>
        <v>"false"</v>
      </c>
      <c r="AB2446" t="str">
        <f t="shared" si="1193"/>
        <v>""</v>
      </c>
      <c r="AC2446" t="str">
        <f t="shared" si="1194"/>
        <v>"https://onerecord.iata.org/ns/code-lists/DangerousGoodsCode"</v>
      </c>
      <c r="AD2446" t="str">
        <f t="shared" si="1195"/>
        <v>"https://onerecord.iata.org/ns/cargo#codeListReference"</v>
      </c>
      <c r="AE2446" t="str">
        <f t="shared" si="1196"/>
        <v>"http://www.w3.org/2001/XMLSchema#string"</v>
      </c>
      <c r="AF2446" t="str">
        <f t="shared" si="1197"/>
        <v>"CodeList","DangerousGoodsCode","codeListReference","","string",5,"","URL to access the code list the code is taken from; for example "https://unece.org/trade/cefact/unlocode-code-list-country-and-territory" for UN/LOCODE.","false","false","","https://onerecord.iata.org/ns/code-lists/DangerousGoodsCode","https://onerecord.iata.org/ns/cargo#codeListReference","http://www.w3.org/2001/XMLSchema#string"</v>
      </c>
      <c r="AG2446" t="str">
        <f t="shared" si="1198"/>
        <v>"CodeList.DangerousGoodsCode"</v>
      </c>
      <c r="AH2446" t="str">
        <f t="shared" si="1199"/>
        <v>"codeListReference"</v>
      </c>
      <c r="AI2446" t="str">
        <f t="shared" si="1200"/>
        <v>".string"</v>
      </c>
      <c r="AJ2446" t="str">
        <f t="shared" si="1201"/>
        <v>""</v>
      </c>
      <c r="AK2446" t="str">
        <f t="shared" si="1202"/>
        <v>"hasOne"</v>
      </c>
      <c r="AL2446" t="str">
        <f t="shared" si="1203"/>
        <v>"CodeList.DangerousGoodsCode","codeListReference",".string","","hasOne"</v>
      </c>
      <c r="AN2446">
        <f>COUNTIF(View_conceptual!G:G,L2446)</f>
        <v>0</v>
      </c>
      <c r="AO2446">
        <f>COUNTIF(View_conceptual!H:H,L2446)+COUNTIF(View_conceptual!I:I,N2446)</f>
        <v>0</v>
      </c>
      <c r="AQ2446" t="str">
        <f t="shared" si="1204"/>
        <v/>
      </c>
      <c r="AR2446" t="str">
        <f t="shared" si="1205"/>
        <v/>
      </c>
      <c r="AT2446">
        <f>COUNTIF(View_full!G:G,L2446)</f>
        <v>0</v>
      </c>
      <c r="AU2446">
        <f>COUNTIF(View_full!H:H,L2446)+COUNTIF(View_full!I:I,N2446)</f>
        <v>0</v>
      </c>
      <c r="AV2446">
        <f>COUNTIFS(Property_Manual!$A$2:$A$1206,Raw!L2446,Property_Manual!$B$2:$B$1206,Raw!M2446,Property_Manual!$C$2:$C$1206,Raw!N2446,Property_Manual!$D$2:$D$1206,Raw!O2446,Property_Manual!$F$2:$F$1206,"x")</f>
        <v>0</v>
      </c>
      <c r="AW2446" t="str">
        <f t="shared" si="1206"/>
        <v/>
      </c>
      <c r="AX2446" t="str">
        <f t="shared" si="1207"/>
        <v/>
      </c>
      <c r="AY2446" t="str">
        <f t="shared" si="1208"/>
        <v/>
      </c>
    </row>
    <row r="2447" spans="1:51" x14ac:dyDescent="0.2">
      <c r="A2447" t="s">
        <v>1254</v>
      </c>
      <c r="B2447" t="s">
        <v>1197</v>
      </c>
      <c r="C2447" t="s">
        <v>2263</v>
      </c>
      <c r="D2447" t="s">
        <v>18</v>
      </c>
      <c r="F2447" t="s">
        <v>6</v>
      </c>
      <c r="G2447">
        <v>1</v>
      </c>
      <c r="J2447" t="s">
        <v>19</v>
      </c>
      <c r="L2447" t="str">
        <f t="shared" si="1178"/>
        <v>DangerousGoodsCode</v>
      </c>
      <c r="M2447" t="str">
        <f t="shared" si="1179"/>
        <v>codeListVersion</v>
      </c>
      <c r="N2447" t="str">
        <f t="shared" si="1180"/>
        <v>string</v>
      </c>
      <c r="O2447" t="str">
        <f t="shared" si="1181"/>
        <v/>
      </c>
      <c r="P2447" t="str">
        <f t="shared" si="1182"/>
        <v/>
      </c>
      <c r="Q2447" t="str">
        <f t="shared" si="1183"/>
        <v>Object</v>
      </c>
      <c r="R2447" t="str">
        <f t="shared" si="1184"/>
        <v>"CodeList"</v>
      </c>
      <c r="S2447" t="str">
        <f t="shared" si="1185"/>
        <v>"DangerousGoodsCode"</v>
      </c>
      <c r="T2447" t="str">
        <f t="shared" si="1186"/>
        <v>"codeListVersion"</v>
      </c>
      <c r="U2447" t="str">
        <f t="shared" si="1187"/>
        <v>""</v>
      </c>
      <c r="V2447" t="str">
        <f t="shared" si="1188"/>
        <v>"string"</v>
      </c>
      <c r="W2447">
        <f>IF($A2447="Implicit","",COUNTIFS($C$8:C2447,C2447,$A$8:A2447,"Explicit"))</f>
        <v>6</v>
      </c>
      <c r="X2447" t="str">
        <f t="shared" si="1189"/>
        <v>""</v>
      </c>
      <c r="Y2447" t="str">
        <f t="shared" si="1190"/>
        <v>"Version of the code list; for example "223-1" for UN/LOCODE. Used if the property codeListName is used or the version is not apparent from the resource referred to in property codeListReference."</v>
      </c>
      <c r="Z2447" t="str">
        <f t="shared" si="1191"/>
        <v>"false"</v>
      </c>
      <c r="AA2447" t="str">
        <f t="shared" si="1192"/>
        <v>"false"</v>
      </c>
      <c r="AB2447" t="str">
        <f t="shared" si="1193"/>
        <v>""</v>
      </c>
      <c r="AC2447" t="str">
        <f t="shared" si="1194"/>
        <v>"https://onerecord.iata.org/ns/code-lists/DangerousGoodsCode"</v>
      </c>
      <c r="AD2447" t="str">
        <f t="shared" si="1195"/>
        <v>"https://onerecord.iata.org/ns/cargo#codeListVersion"</v>
      </c>
      <c r="AE2447" t="str">
        <f t="shared" si="1196"/>
        <v>"http://www.w3.org/2001/XMLSchema#string"</v>
      </c>
      <c r="AF2447" t="str">
        <f t="shared" si="1197"/>
        <v>"CodeList","DangerousGoodsCode","codeListVersion","","string",6,"","Version of the code list; for example "223-1" for UN/LOCODE. Used if the property codeListName is used or the version is not apparent from the resource referred to in property codeListReference.","false","false","","https://onerecord.iata.org/ns/code-lists/DangerousGoodsCode","https://onerecord.iata.org/ns/cargo#codeListVersion","http://www.w3.org/2001/XMLSchema#string"</v>
      </c>
      <c r="AG2447" t="str">
        <f t="shared" si="1198"/>
        <v>"CodeList.DangerousGoodsCode"</v>
      </c>
      <c r="AH2447" t="str">
        <f t="shared" si="1199"/>
        <v>"codeListVersion"</v>
      </c>
      <c r="AI2447" t="str">
        <f t="shared" si="1200"/>
        <v>".string"</v>
      </c>
      <c r="AJ2447" t="str">
        <f t="shared" si="1201"/>
        <v>""</v>
      </c>
      <c r="AK2447" t="str">
        <f t="shared" si="1202"/>
        <v>"hasOne"</v>
      </c>
      <c r="AL2447" t="str">
        <f t="shared" si="1203"/>
        <v>"CodeList.DangerousGoodsCode","codeListVersion",".string","","hasOne"</v>
      </c>
      <c r="AN2447">
        <f>COUNTIF(View_conceptual!G:G,L2447)</f>
        <v>0</v>
      </c>
      <c r="AO2447">
        <f>COUNTIF(View_conceptual!H:H,L2447)+COUNTIF(View_conceptual!I:I,N2447)</f>
        <v>0</v>
      </c>
      <c r="AQ2447" t="str">
        <f t="shared" si="1204"/>
        <v/>
      </c>
      <c r="AR2447" t="str">
        <f t="shared" si="1205"/>
        <v/>
      </c>
      <c r="AT2447">
        <f>COUNTIF(View_full!G:G,L2447)</f>
        <v>0</v>
      </c>
      <c r="AU2447">
        <f>COUNTIF(View_full!H:H,L2447)+COUNTIF(View_full!I:I,N2447)</f>
        <v>0</v>
      </c>
      <c r="AV2447">
        <f>COUNTIFS(Property_Manual!$A$2:$A$1206,Raw!L2447,Property_Manual!$B$2:$B$1206,Raw!M2447,Property_Manual!$C$2:$C$1206,Raw!N2447,Property_Manual!$D$2:$D$1206,Raw!O2447,Property_Manual!$F$2:$F$1206,"x")</f>
        <v>0</v>
      </c>
      <c r="AW2447" t="str">
        <f t="shared" si="1206"/>
        <v/>
      </c>
      <c r="AX2447" t="str">
        <f t="shared" si="1207"/>
        <v/>
      </c>
      <c r="AY2447" t="str">
        <f t="shared" si="1208"/>
        <v/>
      </c>
    </row>
    <row r="2448" spans="1:51" x14ac:dyDescent="0.2">
      <c r="A2448" t="s">
        <v>1254</v>
      </c>
      <c r="B2448" t="s">
        <v>1197</v>
      </c>
      <c r="C2448" t="s">
        <v>2245</v>
      </c>
      <c r="D2448" t="s">
        <v>5</v>
      </c>
      <c r="F2448" t="s">
        <v>6</v>
      </c>
      <c r="G2448">
        <v>1</v>
      </c>
      <c r="J2448" t="s">
        <v>8</v>
      </c>
      <c r="L2448" t="str">
        <f t="shared" si="1178"/>
        <v>DemurrageCode</v>
      </c>
      <c r="M2448" t="str">
        <f t="shared" si="1179"/>
        <v>code</v>
      </c>
      <c r="N2448" t="str">
        <f t="shared" si="1180"/>
        <v>string</v>
      </c>
      <c r="O2448" t="str">
        <f t="shared" si="1181"/>
        <v/>
      </c>
      <c r="P2448" t="str">
        <f t="shared" si="1182"/>
        <v/>
      </c>
      <c r="Q2448" t="str">
        <f t="shared" si="1183"/>
        <v>Object</v>
      </c>
      <c r="R2448" t="str">
        <f t="shared" si="1184"/>
        <v>"CodeList"</v>
      </c>
      <c r="S2448" t="str">
        <f t="shared" si="1185"/>
        <v>"DemurrageCode"</v>
      </c>
      <c r="T2448" t="str">
        <f t="shared" si="1186"/>
        <v>"code"</v>
      </c>
      <c r="U2448" t="str">
        <f t="shared" si="1187"/>
        <v>""</v>
      </c>
      <c r="V2448" t="str">
        <f t="shared" si="1188"/>
        <v>"string"</v>
      </c>
      <c r="W2448">
        <f>IF($A2448="Implicit","",COUNTIFS($C$8:C2448,C2448,$A$8:A2448,"Explicit"))</f>
        <v>1</v>
      </c>
      <c r="X2448" t="str">
        <f t="shared" si="1189"/>
        <v>""</v>
      </c>
      <c r="Y2448" t="str">
        <f t="shared" si="1190"/>
        <v>"Code or short version of a code; for example "CH" for Switzerland when referring to the UN/LOCODE code list"</v>
      </c>
      <c r="Z2448" t="str">
        <f t="shared" si="1191"/>
        <v>"false"</v>
      </c>
      <c r="AA2448" t="str">
        <f t="shared" si="1192"/>
        <v>"false"</v>
      </c>
      <c r="AB2448" t="str">
        <f t="shared" si="1193"/>
        <v>""</v>
      </c>
      <c r="AC2448" t="str">
        <f t="shared" si="1194"/>
        <v>"https://onerecord.iata.org/ns/code-lists/DemurrageCode"</v>
      </c>
      <c r="AD2448" t="str">
        <f t="shared" si="1195"/>
        <v>"https://onerecord.iata.org/ns/cargo#code"</v>
      </c>
      <c r="AE2448" t="str">
        <f t="shared" si="1196"/>
        <v>"http://www.w3.org/2001/XMLSchema#string"</v>
      </c>
      <c r="AF2448" t="str">
        <f t="shared" si="1197"/>
        <v>"CodeList","DemurrageCode","code","","string",1,"","Code or short version of a code; for example "CH" for Switzerland when referring to the UN/LOCODE code list","false","false","","https://onerecord.iata.org/ns/code-lists/DemurrageCode","https://onerecord.iata.org/ns/cargo#code","http://www.w3.org/2001/XMLSchema#string"</v>
      </c>
      <c r="AG2448" t="str">
        <f t="shared" si="1198"/>
        <v>"CodeList.DemurrageCode"</v>
      </c>
      <c r="AH2448" t="str">
        <f t="shared" si="1199"/>
        <v>"code"</v>
      </c>
      <c r="AI2448" t="str">
        <f t="shared" si="1200"/>
        <v>".string"</v>
      </c>
      <c r="AJ2448" t="str">
        <f t="shared" si="1201"/>
        <v>""</v>
      </c>
      <c r="AK2448" t="str">
        <f t="shared" si="1202"/>
        <v>"hasOne"</v>
      </c>
      <c r="AL2448" t="str">
        <f t="shared" si="1203"/>
        <v>"CodeList.DemurrageCode","code",".string","","hasOne"</v>
      </c>
      <c r="AN2448">
        <f>COUNTIF(View_conceptual!G:G,L2448)</f>
        <v>0</v>
      </c>
      <c r="AO2448">
        <f>COUNTIF(View_conceptual!H:H,L2448)+COUNTIF(View_conceptual!I:I,N2448)</f>
        <v>0</v>
      </c>
      <c r="AQ2448" t="str">
        <f t="shared" si="1204"/>
        <v/>
      </c>
      <c r="AR2448" t="str">
        <f t="shared" si="1205"/>
        <v/>
      </c>
      <c r="AT2448">
        <f>COUNTIF(View_full!G:G,L2448)</f>
        <v>0</v>
      </c>
      <c r="AU2448">
        <f>COUNTIF(View_full!H:H,L2448)+COUNTIF(View_full!I:I,N2448)</f>
        <v>0</v>
      </c>
      <c r="AV2448">
        <f>COUNTIFS(Property_Manual!$A$2:$A$1206,Raw!L2448,Property_Manual!$B$2:$B$1206,Raw!M2448,Property_Manual!$C$2:$C$1206,Raw!N2448,Property_Manual!$D$2:$D$1206,Raw!O2448,Property_Manual!$F$2:$F$1206,"x")</f>
        <v>0</v>
      </c>
      <c r="AW2448" t="str">
        <f t="shared" si="1206"/>
        <v/>
      </c>
      <c r="AX2448" t="str">
        <f t="shared" si="1207"/>
        <v/>
      </c>
      <c r="AY2448" t="str">
        <f t="shared" si="1208"/>
        <v/>
      </c>
    </row>
    <row r="2449" spans="1:51" x14ac:dyDescent="0.2">
      <c r="A2449" t="s">
        <v>1254</v>
      </c>
      <c r="B2449" t="s">
        <v>1197</v>
      </c>
      <c r="C2449" t="s">
        <v>2245</v>
      </c>
      <c r="D2449" t="s">
        <v>9</v>
      </c>
      <c r="F2449" t="s">
        <v>6</v>
      </c>
      <c r="G2449">
        <v>1</v>
      </c>
      <c r="J2449" t="s">
        <v>10</v>
      </c>
      <c r="L2449" t="str">
        <f t="shared" si="1178"/>
        <v>DemurrageCode</v>
      </c>
      <c r="M2449" t="str">
        <f t="shared" si="1179"/>
        <v>codeDescription</v>
      </c>
      <c r="N2449" t="str">
        <f t="shared" si="1180"/>
        <v>string</v>
      </c>
      <c r="O2449" t="str">
        <f t="shared" si="1181"/>
        <v/>
      </c>
      <c r="P2449" t="str">
        <f t="shared" si="1182"/>
        <v/>
      </c>
      <c r="Q2449" t="str">
        <f t="shared" si="1183"/>
        <v>Object</v>
      </c>
      <c r="R2449" t="str">
        <f t="shared" si="1184"/>
        <v>"CodeList"</v>
      </c>
      <c r="S2449" t="str">
        <f t="shared" si="1185"/>
        <v>"DemurrageCode"</v>
      </c>
      <c r="T2449" t="str">
        <f t="shared" si="1186"/>
        <v>"codeDescription"</v>
      </c>
      <c r="U2449" t="str">
        <f t="shared" si="1187"/>
        <v>""</v>
      </c>
      <c r="V2449" t="str">
        <f t="shared" si="1188"/>
        <v>"string"</v>
      </c>
      <c r="W2449">
        <f>IF($A2449="Implicit","",COUNTIFS($C$8:C2449,C2449,$A$8:A2449,"Explicit"))</f>
        <v>2</v>
      </c>
      <c r="X2449" t="str">
        <f t="shared" si="1189"/>
        <v>""</v>
      </c>
      <c r="Y2449" t="str">
        <f t="shared" si="1190"/>
        <v>"Description or long version of the code; for example "Switzerland" for Switzerland when referring to the UN/LOCODE code list"</v>
      </c>
      <c r="Z2449" t="str">
        <f t="shared" si="1191"/>
        <v>"false"</v>
      </c>
      <c r="AA2449" t="str">
        <f t="shared" si="1192"/>
        <v>"false"</v>
      </c>
      <c r="AB2449" t="str">
        <f t="shared" si="1193"/>
        <v>""</v>
      </c>
      <c r="AC2449" t="str">
        <f t="shared" si="1194"/>
        <v>"https://onerecord.iata.org/ns/code-lists/DemurrageCode"</v>
      </c>
      <c r="AD2449" t="str">
        <f t="shared" si="1195"/>
        <v>"https://onerecord.iata.org/ns/cargo#codeDescription"</v>
      </c>
      <c r="AE2449" t="str">
        <f t="shared" si="1196"/>
        <v>"http://www.w3.org/2001/XMLSchema#string"</v>
      </c>
      <c r="AF2449" t="str">
        <f t="shared" si="1197"/>
        <v>"CodeList","DemurrageCode","codeDescription","","string",2,"","Description or long version of the code; for example "Switzerland" for Switzerland when referring to the UN/LOCODE code list","false","false","","https://onerecord.iata.org/ns/code-lists/DemurrageCode","https://onerecord.iata.org/ns/cargo#codeDescription","http://www.w3.org/2001/XMLSchema#string"</v>
      </c>
      <c r="AG2449" t="str">
        <f t="shared" si="1198"/>
        <v>"CodeList.DemurrageCode"</v>
      </c>
      <c r="AH2449" t="str">
        <f t="shared" si="1199"/>
        <v>"codeDescription"</v>
      </c>
      <c r="AI2449" t="str">
        <f t="shared" si="1200"/>
        <v>".string"</v>
      </c>
      <c r="AJ2449" t="str">
        <f t="shared" si="1201"/>
        <v>""</v>
      </c>
      <c r="AK2449" t="str">
        <f t="shared" si="1202"/>
        <v>"hasOne"</v>
      </c>
      <c r="AL2449" t="str">
        <f t="shared" si="1203"/>
        <v>"CodeList.DemurrageCode","codeDescription",".string","","hasOne"</v>
      </c>
      <c r="AN2449">
        <f>COUNTIF(View_conceptual!G:G,L2449)</f>
        <v>0</v>
      </c>
      <c r="AO2449">
        <f>COUNTIF(View_conceptual!H:H,L2449)+COUNTIF(View_conceptual!I:I,N2449)</f>
        <v>0</v>
      </c>
      <c r="AQ2449" t="str">
        <f t="shared" si="1204"/>
        <v/>
      </c>
      <c r="AR2449" t="str">
        <f t="shared" si="1205"/>
        <v/>
      </c>
      <c r="AT2449">
        <f>COUNTIF(View_full!G:G,L2449)</f>
        <v>0</v>
      </c>
      <c r="AU2449">
        <f>COUNTIF(View_full!H:H,L2449)+COUNTIF(View_full!I:I,N2449)</f>
        <v>0</v>
      </c>
      <c r="AV2449">
        <f>COUNTIFS(Property_Manual!$A$2:$A$1206,Raw!L2449,Property_Manual!$B$2:$B$1206,Raw!M2449,Property_Manual!$C$2:$C$1206,Raw!N2449,Property_Manual!$D$2:$D$1206,Raw!O2449,Property_Manual!$F$2:$F$1206,"x")</f>
        <v>0</v>
      </c>
      <c r="AW2449" t="str">
        <f t="shared" si="1206"/>
        <v/>
      </c>
      <c r="AX2449" t="str">
        <f t="shared" si="1207"/>
        <v/>
      </c>
      <c r="AY2449" t="str">
        <f t="shared" si="1208"/>
        <v/>
      </c>
    </row>
    <row r="2450" spans="1:51" x14ac:dyDescent="0.2">
      <c r="A2450" t="s">
        <v>1254</v>
      </c>
      <c r="B2450" t="s">
        <v>1197</v>
      </c>
      <c r="C2450" t="s">
        <v>2245</v>
      </c>
      <c r="D2450" t="s">
        <v>11</v>
      </c>
      <c r="F2450" t="s">
        <v>12</v>
      </c>
      <c r="G2450">
        <v>1</v>
      </c>
      <c r="J2450" t="s">
        <v>13</v>
      </c>
      <c r="L2450" t="str">
        <f t="shared" si="1178"/>
        <v>DemurrageCode</v>
      </c>
      <c r="M2450" t="str">
        <f t="shared" si="1179"/>
        <v>codeLevel</v>
      </c>
      <c r="N2450" t="str">
        <f t="shared" si="1180"/>
        <v>integer</v>
      </c>
      <c r="O2450" t="str">
        <f t="shared" si="1181"/>
        <v/>
      </c>
      <c r="P2450" t="str">
        <f t="shared" si="1182"/>
        <v/>
      </c>
      <c r="Q2450" t="str">
        <f t="shared" si="1183"/>
        <v>Object</v>
      </c>
      <c r="R2450" t="str">
        <f t="shared" si="1184"/>
        <v>"CodeList"</v>
      </c>
      <c r="S2450" t="str">
        <f t="shared" si="1185"/>
        <v>"DemurrageCode"</v>
      </c>
      <c r="T2450" t="str">
        <f t="shared" si="1186"/>
        <v>"codeLevel"</v>
      </c>
      <c r="U2450" t="str">
        <f t="shared" si="1187"/>
        <v>""</v>
      </c>
      <c r="V2450" t="str">
        <f t="shared" si="1188"/>
        <v>"integer"</v>
      </c>
      <c r="W2450">
        <f>IF($A2450="Implicit","",COUNTIFS($C$8:C2450,C2450,$A$8:A2450,"Explicit"))</f>
        <v>3</v>
      </c>
      <c r="X2450" t="str">
        <f t="shared" si="1189"/>
        <v>""</v>
      </c>
      <c r="Y2450" t="str">
        <f t="shared" si="1190"/>
        <v>"Integer indicating the level of a code if a codelists is hierarchical; for example HS-Codes"</v>
      </c>
      <c r="Z2450" t="str">
        <f t="shared" si="1191"/>
        <v>"false"</v>
      </c>
      <c r="AA2450" t="str">
        <f t="shared" si="1192"/>
        <v>"false"</v>
      </c>
      <c r="AB2450" t="str">
        <f t="shared" si="1193"/>
        <v>""</v>
      </c>
      <c r="AC2450" t="str">
        <f t="shared" si="1194"/>
        <v>"https://onerecord.iata.org/ns/code-lists/DemurrageCode"</v>
      </c>
      <c r="AD2450" t="str">
        <f t="shared" si="1195"/>
        <v>"https://onerecord.iata.org/ns/cargo#codeLevel"</v>
      </c>
      <c r="AE2450" t="str">
        <f t="shared" si="1196"/>
        <v>"http://www.w3.org/2001/XMLSchema#integer"</v>
      </c>
      <c r="AF2450" t="str">
        <f t="shared" si="1197"/>
        <v>"CodeList","DemurrageCode","codeLevel","","integer",3,"","Integer indicating the level of a code if a codelists is hierarchical; for example HS-Codes","false","false","","https://onerecord.iata.org/ns/code-lists/DemurrageCode","https://onerecord.iata.org/ns/cargo#codeLevel","http://www.w3.org/2001/XMLSchema#integer"</v>
      </c>
      <c r="AG2450" t="str">
        <f t="shared" si="1198"/>
        <v>"CodeList.DemurrageCode"</v>
      </c>
      <c r="AH2450" t="str">
        <f t="shared" si="1199"/>
        <v>"codeLevel"</v>
      </c>
      <c r="AI2450" t="str">
        <f t="shared" si="1200"/>
        <v>".integer"</v>
      </c>
      <c r="AJ2450" t="str">
        <f t="shared" si="1201"/>
        <v>""</v>
      </c>
      <c r="AK2450" t="str">
        <f t="shared" si="1202"/>
        <v>"hasOne"</v>
      </c>
      <c r="AL2450" t="str">
        <f t="shared" si="1203"/>
        <v>"CodeList.DemurrageCode","codeLevel",".integer","","hasOne"</v>
      </c>
      <c r="AN2450">
        <f>COUNTIF(View_conceptual!G:G,L2450)</f>
        <v>0</v>
      </c>
      <c r="AO2450">
        <f>COUNTIF(View_conceptual!H:H,L2450)+COUNTIF(View_conceptual!I:I,N2450)</f>
        <v>0</v>
      </c>
      <c r="AQ2450" t="str">
        <f t="shared" si="1204"/>
        <v/>
      </c>
      <c r="AR2450" t="str">
        <f t="shared" si="1205"/>
        <v/>
      </c>
      <c r="AT2450">
        <f>COUNTIF(View_full!G:G,L2450)</f>
        <v>0</v>
      </c>
      <c r="AU2450">
        <f>COUNTIF(View_full!H:H,L2450)+COUNTIF(View_full!I:I,N2450)</f>
        <v>0</v>
      </c>
      <c r="AV2450">
        <f>COUNTIFS(Property_Manual!$A$2:$A$1206,Raw!L2450,Property_Manual!$B$2:$B$1206,Raw!M2450,Property_Manual!$C$2:$C$1206,Raw!N2450,Property_Manual!$D$2:$D$1206,Raw!O2450,Property_Manual!$F$2:$F$1206,"x")</f>
        <v>0</v>
      </c>
      <c r="AW2450" t="str">
        <f t="shared" si="1206"/>
        <v/>
      </c>
      <c r="AX2450" t="str">
        <f t="shared" si="1207"/>
        <v/>
      </c>
      <c r="AY2450" t="str">
        <f t="shared" si="1208"/>
        <v/>
      </c>
    </row>
    <row r="2451" spans="1:51" x14ac:dyDescent="0.2">
      <c r="A2451" t="s">
        <v>1254</v>
      </c>
      <c r="B2451" t="s">
        <v>1197</v>
      </c>
      <c r="C2451" t="s">
        <v>2245</v>
      </c>
      <c r="D2451" t="s">
        <v>14</v>
      </c>
      <c r="F2451" t="s">
        <v>6</v>
      </c>
      <c r="G2451">
        <v>1</v>
      </c>
      <c r="J2451" t="s">
        <v>15</v>
      </c>
      <c r="L2451" t="str">
        <f t="shared" si="1178"/>
        <v>DemurrageCode</v>
      </c>
      <c r="M2451" t="str">
        <f t="shared" si="1179"/>
        <v>codeListName</v>
      </c>
      <c r="N2451" t="str">
        <f t="shared" si="1180"/>
        <v>string</v>
      </c>
      <c r="O2451" t="str">
        <f t="shared" si="1181"/>
        <v/>
      </c>
      <c r="P2451" t="str">
        <f t="shared" si="1182"/>
        <v/>
      </c>
      <c r="Q2451" t="str">
        <f t="shared" si="1183"/>
        <v>Object</v>
      </c>
      <c r="R2451" t="str">
        <f t="shared" si="1184"/>
        <v>"CodeList"</v>
      </c>
      <c r="S2451" t="str">
        <f t="shared" si="1185"/>
        <v>"DemurrageCode"</v>
      </c>
      <c r="T2451" t="str">
        <f t="shared" si="1186"/>
        <v>"codeListName"</v>
      </c>
      <c r="U2451" t="str">
        <f t="shared" si="1187"/>
        <v>""</v>
      </c>
      <c r="V2451" t="str">
        <f t="shared" si="1188"/>
        <v>"string"</v>
      </c>
      <c r="W2451">
        <f>IF($A2451="Implicit","",COUNTIFS($C$8:C2451,C2451,$A$8:A2451,"Explicit"))</f>
        <v>4</v>
      </c>
      <c r="X2451" t="str">
        <f t="shared" si="1189"/>
        <v>""</v>
      </c>
      <c r="Y2451" t="str">
        <f t="shared" si="1190"/>
        <v>"Official name of the code list without version number when direct reference is not possible; for example "UN/LOCODE" when referring to the UN/LOCODE code list"</v>
      </c>
      <c r="Z2451" t="str">
        <f t="shared" si="1191"/>
        <v>"false"</v>
      </c>
      <c r="AA2451" t="str">
        <f t="shared" si="1192"/>
        <v>"false"</v>
      </c>
      <c r="AB2451" t="str">
        <f t="shared" si="1193"/>
        <v>""</v>
      </c>
      <c r="AC2451" t="str">
        <f t="shared" si="1194"/>
        <v>"https://onerecord.iata.org/ns/code-lists/DemurrageCode"</v>
      </c>
      <c r="AD2451" t="str">
        <f t="shared" si="1195"/>
        <v>"https://onerecord.iata.org/ns/cargo#codeListName"</v>
      </c>
      <c r="AE2451" t="str">
        <f t="shared" si="1196"/>
        <v>"http://www.w3.org/2001/XMLSchema#string"</v>
      </c>
      <c r="AF2451" t="str">
        <f t="shared" si="1197"/>
        <v>"CodeList","DemurrageCode","codeListName","","string",4,"","Official name of the code list without version number when direct reference is not possible; for example "UN/LOCODE" when referring to the UN/LOCODE code list","false","false","","https://onerecord.iata.org/ns/code-lists/DemurrageCode","https://onerecord.iata.org/ns/cargo#codeListName","http://www.w3.org/2001/XMLSchema#string"</v>
      </c>
      <c r="AG2451" t="str">
        <f t="shared" si="1198"/>
        <v>"CodeList.DemurrageCode"</v>
      </c>
      <c r="AH2451" t="str">
        <f t="shared" si="1199"/>
        <v>"codeListName"</v>
      </c>
      <c r="AI2451" t="str">
        <f t="shared" si="1200"/>
        <v>".string"</v>
      </c>
      <c r="AJ2451" t="str">
        <f t="shared" si="1201"/>
        <v>""</v>
      </c>
      <c r="AK2451" t="str">
        <f t="shared" si="1202"/>
        <v>"hasOne"</v>
      </c>
      <c r="AL2451" t="str">
        <f t="shared" si="1203"/>
        <v>"CodeList.DemurrageCode","codeListName",".string","","hasOne"</v>
      </c>
      <c r="AN2451">
        <f>COUNTIF(View_conceptual!G:G,L2451)</f>
        <v>0</v>
      </c>
      <c r="AO2451">
        <f>COUNTIF(View_conceptual!H:H,L2451)+COUNTIF(View_conceptual!I:I,N2451)</f>
        <v>0</v>
      </c>
      <c r="AQ2451" t="str">
        <f t="shared" si="1204"/>
        <v/>
      </c>
      <c r="AR2451" t="str">
        <f t="shared" si="1205"/>
        <v/>
      </c>
      <c r="AT2451">
        <f>COUNTIF(View_full!G:G,L2451)</f>
        <v>0</v>
      </c>
      <c r="AU2451">
        <f>COUNTIF(View_full!H:H,L2451)+COUNTIF(View_full!I:I,N2451)</f>
        <v>0</v>
      </c>
      <c r="AV2451">
        <f>COUNTIFS(Property_Manual!$A$2:$A$1206,Raw!L2451,Property_Manual!$B$2:$B$1206,Raw!M2451,Property_Manual!$C$2:$C$1206,Raw!N2451,Property_Manual!$D$2:$D$1206,Raw!O2451,Property_Manual!$F$2:$F$1206,"x")</f>
        <v>0</v>
      </c>
      <c r="AW2451" t="str">
        <f t="shared" si="1206"/>
        <v/>
      </c>
      <c r="AX2451" t="str">
        <f t="shared" si="1207"/>
        <v/>
      </c>
      <c r="AY2451" t="str">
        <f t="shared" si="1208"/>
        <v/>
      </c>
    </row>
    <row r="2452" spans="1:51" x14ac:dyDescent="0.2">
      <c r="A2452" t="s">
        <v>1254</v>
      </c>
      <c r="B2452" t="s">
        <v>1197</v>
      </c>
      <c r="C2452" t="s">
        <v>2245</v>
      </c>
      <c r="D2452" t="s">
        <v>16</v>
      </c>
      <c r="F2452" t="s">
        <v>6</v>
      </c>
      <c r="G2452">
        <v>1</v>
      </c>
      <c r="J2452" t="s">
        <v>17</v>
      </c>
      <c r="L2452" t="str">
        <f t="shared" si="1178"/>
        <v>DemurrageCode</v>
      </c>
      <c r="M2452" t="str">
        <f t="shared" si="1179"/>
        <v>codeListReference</v>
      </c>
      <c r="N2452" t="str">
        <f t="shared" si="1180"/>
        <v>string</v>
      </c>
      <c r="O2452" t="str">
        <f t="shared" si="1181"/>
        <v/>
      </c>
      <c r="P2452" t="str">
        <f t="shared" si="1182"/>
        <v/>
      </c>
      <c r="Q2452" t="str">
        <f t="shared" si="1183"/>
        <v>Object</v>
      </c>
      <c r="R2452" t="str">
        <f t="shared" si="1184"/>
        <v>"CodeList"</v>
      </c>
      <c r="S2452" t="str">
        <f t="shared" si="1185"/>
        <v>"DemurrageCode"</v>
      </c>
      <c r="T2452" t="str">
        <f t="shared" si="1186"/>
        <v>"codeListReference"</v>
      </c>
      <c r="U2452" t="str">
        <f t="shared" si="1187"/>
        <v>""</v>
      </c>
      <c r="V2452" t="str">
        <f t="shared" si="1188"/>
        <v>"string"</v>
      </c>
      <c r="W2452">
        <f>IF($A2452="Implicit","",COUNTIFS($C$8:C2452,C2452,$A$8:A2452,"Explicit"))</f>
        <v>5</v>
      </c>
      <c r="X2452" t="str">
        <f t="shared" si="1189"/>
        <v>""</v>
      </c>
      <c r="Y2452" t="str">
        <f t="shared" si="1190"/>
        <v>"URL to access the code list the code is taken from; for example "https://unece.org/trade/cefact/unlocode-code-list-country-and-territory" for UN/LOCODE."</v>
      </c>
      <c r="Z2452" t="str">
        <f t="shared" si="1191"/>
        <v>"false"</v>
      </c>
      <c r="AA2452" t="str">
        <f t="shared" si="1192"/>
        <v>"false"</v>
      </c>
      <c r="AB2452" t="str">
        <f t="shared" si="1193"/>
        <v>""</v>
      </c>
      <c r="AC2452" t="str">
        <f t="shared" si="1194"/>
        <v>"https://onerecord.iata.org/ns/code-lists/DemurrageCode"</v>
      </c>
      <c r="AD2452" t="str">
        <f t="shared" si="1195"/>
        <v>"https://onerecord.iata.org/ns/cargo#codeListReference"</v>
      </c>
      <c r="AE2452" t="str">
        <f t="shared" si="1196"/>
        <v>"http://www.w3.org/2001/XMLSchema#string"</v>
      </c>
      <c r="AF2452" t="str">
        <f t="shared" si="1197"/>
        <v>"CodeList","DemurrageCode","codeListReference","","string",5,"","URL to access the code list the code is taken from; for example "https://unece.org/trade/cefact/unlocode-code-list-country-and-territory" for UN/LOCODE.","false","false","","https://onerecord.iata.org/ns/code-lists/DemurrageCode","https://onerecord.iata.org/ns/cargo#codeListReference","http://www.w3.org/2001/XMLSchema#string"</v>
      </c>
      <c r="AG2452" t="str">
        <f t="shared" si="1198"/>
        <v>"CodeList.DemurrageCode"</v>
      </c>
      <c r="AH2452" t="str">
        <f t="shared" si="1199"/>
        <v>"codeListReference"</v>
      </c>
      <c r="AI2452" t="str">
        <f t="shared" si="1200"/>
        <v>".string"</v>
      </c>
      <c r="AJ2452" t="str">
        <f t="shared" si="1201"/>
        <v>""</v>
      </c>
      <c r="AK2452" t="str">
        <f t="shared" si="1202"/>
        <v>"hasOne"</v>
      </c>
      <c r="AL2452" t="str">
        <f t="shared" si="1203"/>
        <v>"CodeList.DemurrageCode","codeListReference",".string","","hasOne"</v>
      </c>
      <c r="AN2452">
        <f>COUNTIF(View_conceptual!G:G,L2452)</f>
        <v>0</v>
      </c>
      <c r="AO2452">
        <f>COUNTIF(View_conceptual!H:H,L2452)+COUNTIF(View_conceptual!I:I,N2452)</f>
        <v>0</v>
      </c>
      <c r="AQ2452" t="str">
        <f t="shared" si="1204"/>
        <v/>
      </c>
      <c r="AR2452" t="str">
        <f t="shared" si="1205"/>
        <v/>
      </c>
      <c r="AT2452">
        <f>COUNTIF(View_full!G:G,L2452)</f>
        <v>0</v>
      </c>
      <c r="AU2452">
        <f>COUNTIF(View_full!H:H,L2452)+COUNTIF(View_full!I:I,N2452)</f>
        <v>0</v>
      </c>
      <c r="AV2452">
        <f>COUNTIFS(Property_Manual!$A$2:$A$1206,Raw!L2452,Property_Manual!$B$2:$B$1206,Raw!M2452,Property_Manual!$C$2:$C$1206,Raw!N2452,Property_Manual!$D$2:$D$1206,Raw!O2452,Property_Manual!$F$2:$F$1206,"x")</f>
        <v>0</v>
      </c>
      <c r="AW2452" t="str">
        <f t="shared" si="1206"/>
        <v/>
      </c>
      <c r="AX2452" t="str">
        <f t="shared" si="1207"/>
        <v/>
      </c>
      <c r="AY2452" t="str">
        <f t="shared" si="1208"/>
        <v/>
      </c>
    </row>
    <row r="2453" spans="1:51" x14ac:dyDescent="0.2">
      <c r="A2453" t="s">
        <v>1254</v>
      </c>
      <c r="B2453" t="s">
        <v>1197</v>
      </c>
      <c r="C2453" t="s">
        <v>2245</v>
      </c>
      <c r="D2453" t="s">
        <v>18</v>
      </c>
      <c r="F2453" t="s">
        <v>6</v>
      </c>
      <c r="G2453">
        <v>1</v>
      </c>
      <c r="J2453" t="s">
        <v>19</v>
      </c>
      <c r="L2453" t="str">
        <f t="shared" si="1178"/>
        <v>DemurrageCode</v>
      </c>
      <c r="M2453" t="str">
        <f t="shared" si="1179"/>
        <v>codeListVersion</v>
      </c>
      <c r="N2453" t="str">
        <f t="shared" si="1180"/>
        <v>string</v>
      </c>
      <c r="O2453" t="str">
        <f t="shared" si="1181"/>
        <v/>
      </c>
      <c r="P2453" t="str">
        <f t="shared" si="1182"/>
        <v/>
      </c>
      <c r="Q2453" t="str">
        <f t="shared" si="1183"/>
        <v>Object</v>
      </c>
      <c r="R2453" t="str">
        <f t="shared" si="1184"/>
        <v>"CodeList"</v>
      </c>
      <c r="S2453" t="str">
        <f t="shared" si="1185"/>
        <v>"DemurrageCode"</v>
      </c>
      <c r="T2453" t="str">
        <f t="shared" si="1186"/>
        <v>"codeListVersion"</v>
      </c>
      <c r="U2453" t="str">
        <f t="shared" si="1187"/>
        <v>""</v>
      </c>
      <c r="V2453" t="str">
        <f t="shared" si="1188"/>
        <v>"string"</v>
      </c>
      <c r="W2453">
        <f>IF($A2453="Implicit","",COUNTIFS($C$8:C2453,C2453,$A$8:A2453,"Explicit"))</f>
        <v>6</v>
      </c>
      <c r="X2453" t="str">
        <f t="shared" si="1189"/>
        <v>""</v>
      </c>
      <c r="Y2453" t="str">
        <f t="shared" si="1190"/>
        <v>"Version of the code list; for example "223-1" for UN/LOCODE. Used if the property codeListName is used or the version is not apparent from the resource referred to in property codeListReference."</v>
      </c>
      <c r="Z2453" t="str">
        <f t="shared" si="1191"/>
        <v>"false"</v>
      </c>
      <c r="AA2453" t="str">
        <f t="shared" si="1192"/>
        <v>"false"</v>
      </c>
      <c r="AB2453" t="str">
        <f t="shared" si="1193"/>
        <v>""</v>
      </c>
      <c r="AC2453" t="str">
        <f t="shared" si="1194"/>
        <v>"https://onerecord.iata.org/ns/code-lists/DemurrageCode"</v>
      </c>
      <c r="AD2453" t="str">
        <f t="shared" si="1195"/>
        <v>"https://onerecord.iata.org/ns/cargo#codeListVersion"</v>
      </c>
      <c r="AE2453" t="str">
        <f t="shared" si="1196"/>
        <v>"http://www.w3.org/2001/XMLSchema#string"</v>
      </c>
      <c r="AF2453" t="str">
        <f t="shared" si="1197"/>
        <v>"CodeList","DemurrageCode","codeListVersion","","string",6,"","Version of the code list; for example "223-1" for UN/LOCODE. Used if the property codeListName is used or the version is not apparent from the resource referred to in property codeListReference.","false","false","","https://onerecord.iata.org/ns/code-lists/DemurrageCode","https://onerecord.iata.org/ns/cargo#codeListVersion","http://www.w3.org/2001/XMLSchema#string"</v>
      </c>
      <c r="AG2453" t="str">
        <f t="shared" si="1198"/>
        <v>"CodeList.DemurrageCode"</v>
      </c>
      <c r="AH2453" t="str">
        <f t="shared" si="1199"/>
        <v>"codeListVersion"</v>
      </c>
      <c r="AI2453" t="str">
        <f t="shared" si="1200"/>
        <v>".string"</v>
      </c>
      <c r="AJ2453" t="str">
        <f t="shared" si="1201"/>
        <v>""</v>
      </c>
      <c r="AK2453" t="str">
        <f t="shared" si="1202"/>
        <v>"hasOne"</v>
      </c>
      <c r="AL2453" t="str">
        <f t="shared" si="1203"/>
        <v>"CodeList.DemurrageCode","codeListVersion",".string","","hasOne"</v>
      </c>
      <c r="AN2453">
        <f>COUNTIF(View_conceptual!G:G,L2453)</f>
        <v>0</v>
      </c>
      <c r="AO2453">
        <f>COUNTIF(View_conceptual!H:H,L2453)+COUNTIF(View_conceptual!I:I,N2453)</f>
        <v>0</v>
      </c>
      <c r="AQ2453" t="str">
        <f t="shared" si="1204"/>
        <v/>
      </c>
      <c r="AR2453" t="str">
        <f t="shared" si="1205"/>
        <v/>
      </c>
      <c r="AT2453">
        <f>COUNTIF(View_full!G:G,L2453)</f>
        <v>0</v>
      </c>
      <c r="AU2453">
        <f>COUNTIF(View_full!H:H,L2453)+COUNTIF(View_full!I:I,N2453)</f>
        <v>0</v>
      </c>
      <c r="AV2453">
        <f>COUNTIFS(Property_Manual!$A$2:$A$1206,Raw!L2453,Property_Manual!$B$2:$B$1206,Raw!M2453,Property_Manual!$C$2:$C$1206,Raw!N2453,Property_Manual!$D$2:$D$1206,Raw!O2453,Property_Manual!$F$2:$F$1206,"x")</f>
        <v>0</v>
      </c>
      <c r="AW2453" t="str">
        <f t="shared" si="1206"/>
        <v/>
      </c>
      <c r="AX2453" t="str">
        <f t="shared" si="1207"/>
        <v/>
      </c>
      <c r="AY2453" t="str">
        <f t="shared" si="1208"/>
        <v/>
      </c>
    </row>
    <row r="2454" spans="1:51" x14ac:dyDescent="0.2">
      <c r="A2454" t="s">
        <v>1254</v>
      </c>
      <c r="B2454" t="s">
        <v>1197</v>
      </c>
      <c r="C2454" t="s">
        <v>2192</v>
      </c>
      <c r="D2454" t="s">
        <v>5</v>
      </c>
      <c r="F2454" t="s">
        <v>6</v>
      </c>
      <c r="G2454">
        <v>1</v>
      </c>
      <c r="J2454" t="s">
        <v>8</v>
      </c>
      <c r="L2454" t="str">
        <f t="shared" si="1178"/>
        <v>DensityGroupCode</v>
      </c>
      <c r="M2454" t="str">
        <f t="shared" si="1179"/>
        <v>code</v>
      </c>
      <c r="N2454" t="str">
        <f t="shared" si="1180"/>
        <v>string</v>
      </c>
      <c r="O2454" t="str">
        <f t="shared" si="1181"/>
        <v/>
      </c>
      <c r="P2454" t="str">
        <f t="shared" si="1182"/>
        <v/>
      </c>
      <c r="Q2454" t="str">
        <f t="shared" si="1183"/>
        <v>Object</v>
      </c>
      <c r="R2454" t="str">
        <f t="shared" si="1184"/>
        <v>"CodeList"</v>
      </c>
      <c r="S2454" t="str">
        <f t="shared" si="1185"/>
        <v>"DensityGroupCode"</v>
      </c>
      <c r="T2454" t="str">
        <f t="shared" si="1186"/>
        <v>"code"</v>
      </c>
      <c r="U2454" t="str">
        <f t="shared" si="1187"/>
        <v>""</v>
      </c>
      <c r="V2454" t="str">
        <f t="shared" si="1188"/>
        <v>"string"</v>
      </c>
      <c r="W2454">
        <f>IF($A2454="Implicit","",COUNTIFS($C$8:C2454,C2454,$A$8:A2454,"Explicit"))</f>
        <v>1</v>
      </c>
      <c r="X2454" t="str">
        <f t="shared" si="1189"/>
        <v>""</v>
      </c>
      <c r="Y2454" t="str">
        <f t="shared" si="1190"/>
        <v>"Code or short version of a code; for example "CH" for Switzerland when referring to the UN/LOCODE code list"</v>
      </c>
      <c r="Z2454" t="str">
        <f t="shared" si="1191"/>
        <v>"false"</v>
      </c>
      <c r="AA2454" t="str">
        <f t="shared" si="1192"/>
        <v>"false"</v>
      </c>
      <c r="AB2454" t="str">
        <f t="shared" si="1193"/>
        <v>""</v>
      </c>
      <c r="AC2454" t="str">
        <f t="shared" si="1194"/>
        <v>"https://onerecord.iata.org/ns/code-lists/DensityGroupCode"</v>
      </c>
      <c r="AD2454" t="str">
        <f t="shared" si="1195"/>
        <v>"https://onerecord.iata.org/ns/cargo#code"</v>
      </c>
      <c r="AE2454" t="str">
        <f t="shared" si="1196"/>
        <v>"http://www.w3.org/2001/XMLSchema#string"</v>
      </c>
      <c r="AF2454" t="str">
        <f t="shared" si="1197"/>
        <v>"CodeList","DensityGroupCode","code","","string",1,"","Code or short version of a code; for example "CH" for Switzerland when referring to the UN/LOCODE code list","false","false","","https://onerecord.iata.org/ns/code-lists/DensityGroupCode","https://onerecord.iata.org/ns/cargo#code","http://www.w3.org/2001/XMLSchema#string"</v>
      </c>
      <c r="AG2454" t="str">
        <f t="shared" si="1198"/>
        <v>"CodeList.DensityGroupCode"</v>
      </c>
      <c r="AH2454" t="str">
        <f t="shared" si="1199"/>
        <v>"code"</v>
      </c>
      <c r="AI2454" t="str">
        <f t="shared" si="1200"/>
        <v>".string"</v>
      </c>
      <c r="AJ2454" t="str">
        <f t="shared" si="1201"/>
        <v>""</v>
      </c>
      <c r="AK2454" t="str">
        <f t="shared" si="1202"/>
        <v>"hasOne"</v>
      </c>
      <c r="AL2454" t="str">
        <f t="shared" si="1203"/>
        <v>"CodeList.DensityGroupCode","code",".string","","hasOne"</v>
      </c>
      <c r="AN2454">
        <f>COUNTIF(View_conceptual!G:G,L2454)</f>
        <v>0</v>
      </c>
      <c r="AO2454">
        <f>COUNTIF(View_conceptual!H:H,L2454)+COUNTIF(View_conceptual!I:I,N2454)</f>
        <v>0</v>
      </c>
      <c r="AQ2454" t="str">
        <f t="shared" si="1204"/>
        <v/>
      </c>
      <c r="AR2454" t="str">
        <f t="shared" si="1205"/>
        <v/>
      </c>
      <c r="AT2454">
        <f>COUNTIF(View_full!G:G,L2454)</f>
        <v>0</v>
      </c>
      <c r="AU2454">
        <f>COUNTIF(View_full!H:H,L2454)+COUNTIF(View_full!I:I,N2454)</f>
        <v>0</v>
      </c>
      <c r="AV2454">
        <f>COUNTIFS(Property_Manual!$A$2:$A$1206,Raw!L2454,Property_Manual!$B$2:$B$1206,Raw!M2454,Property_Manual!$C$2:$C$1206,Raw!N2454,Property_Manual!$D$2:$D$1206,Raw!O2454,Property_Manual!$F$2:$F$1206,"x")</f>
        <v>0</v>
      </c>
      <c r="AW2454" t="str">
        <f t="shared" si="1206"/>
        <v/>
      </c>
      <c r="AX2454" t="str">
        <f t="shared" si="1207"/>
        <v/>
      </c>
      <c r="AY2454" t="str">
        <f t="shared" si="1208"/>
        <v/>
      </c>
    </row>
    <row r="2455" spans="1:51" x14ac:dyDescent="0.2">
      <c r="A2455" t="s">
        <v>1254</v>
      </c>
      <c r="B2455" t="s">
        <v>1197</v>
      </c>
      <c r="C2455" t="s">
        <v>2192</v>
      </c>
      <c r="D2455" t="s">
        <v>9</v>
      </c>
      <c r="F2455" t="s">
        <v>6</v>
      </c>
      <c r="G2455">
        <v>1</v>
      </c>
      <c r="J2455" t="s">
        <v>10</v>
      </c>
      <c r="L2455" t="str">
        <f t="shared" si="1178"/>
        <v>DensityGroupCode</v>
      </c>
      <c r="M2455" t="str">
        <f t="shared" si="1179"/>
        <v>codeDescription</v>
      </c>
      <c r="N2455" t="str">
        <f t="shared" si="1180"/>
        <v>string</v>
      </c>
      <c r="O2455" t="str">
        <f t="shared" si="1181"/>
        <v/>
      </c>
      <c r="P2455" t="str">
        <f t="shared" si="1182"/>
        <v/>
      </c>
      <c r="Q2455" t="str">
        <f t="shared" si="1183"/>
        <v>Object</v>
      </c>
      <c r="R2455" t="str">
        <f t="shared" si="1184"/>
        <v>"CodeList"</v>
      </c>
      <c r="S2455" t="str">
        <f t="shared" si="1185"/>
        <v>"DensityGroupCode"</v>
      </c>
      <c r="T2455" t="str">
        <f t="shared" si="1186"/>
        <v>"codeDescription"</v>
      </c>
      <c r="U2455" t="str">
        <f t="shared" si="1187"/>
        <v>""</v>
      </c>
      <c r="V2455" t="str">
        <f t="shared" si="1188"/>
        <v>"string"</v>
      </c>
      <c r="W2455">
        <f>IF($A2455="Implicit","",COUNTIFS($C$8:C2455,C2455,$A$8:A2455,"Explicit"))</f>
        <v>2</v>
      </c>
      <c r="X2455" t="str">
        <f t="shared" si="1189"/>
        <v>""</v>
      </c>
      <c r="Y2455" t="str">
        <f t="shared" si="1190"/>
        <v>"Description or long version of the code; for example "Switzerland" for Switzerland when referring to the UN/LOCODE code list"</v>
      </c>
      <c r="Z2455" t="str">
        <f t="shared" si="1191"/>
        <v>"false"</v>
      </c>
      <c r="AA2455" t="str">
        <f t="shared" si="1192"/>
        <v>"false"</v>
      </c>
      <c r="AB2455" t="str">
        <f t="shared" si="1193"/>
        <v>""</v>
      </c>
      <c r="AC2455" t="str">
        <f t="shared" si="1194"/>
        <v>"https://onerecord.iata.org/ns/code-lists/DensityGroupCode"</v>
      </c>
      <c r="AD2455" t="str">
        <f t="shared" si="1195"/>
        <v>"https://onerecord.iata.org/ns/cargo#codeDescription"</v>
      </c>
      <c r="AE2455" t="str">
        <f t="shared" si="1196"/>
        <v>"http://www.w3.org/2001/XMLSchema#string"</v>
      </c>
      <c r="AF2455" t="str">
        <f t="shared" si="1197"/>
        <v>"CodeList","DensityGroupCode","codeDescription","","string",2,"","Description or long version of the code; for example "Switzerland" for Switzerland when referring to the UN/LOCODE code list","false","false","","https://onerecord.iata.org/ns/code-lists/DensityGroupCode","https://onerecord.iata.org/ns/cargo#codeDescription","http://www.w3.org/2001/XMLSchema#string"</v>
      </c>
      <c r="AG2455" t="str">
        <f t="shared" si="1198"/>
        <v>"CodeList.DensityGroupCode"</v>
      </c>
      <c r="AH2455" t="str">
        <f t="shared" si="1199"/>
        <v>"codeDescription"</v>
      </c>
      <c r="AI2455" t="str">
        <f t="shared" si="1200"/>
        <v>".string"</v>
      </c>
      <c r="AJ2455" t="str">
        <f t="shared" si="1201"/>
        <v>""</v>
      </c>
      <c r="AK2455" t="str">
        <f t="shared" si="1202"/>
        <v>"hasOne"</v>
      </c>
      <c r="AL2455" t="str">
        <f t="shared" si="1203"/>
        <v>"CodeList.DensityGroupCode","codeDescription",".string","","hasOne"</v>
      </c>
      <c r="AN2455">
        <f>COUNTIF(View_conceptual!G:G,L2455)</f>
        <v>0</v>
      </c>
      <c r="AO2455">
        <f>COUNTIF(View_conceptual!H:H,L2455)+COUNTIF(View_conceptual!I:I,N2455)</f>
        <v>0</v>
      </c>
      <c r="AQ2455" t="str">
        <f t="shared" si="1204"/>
        <v/>
      </c>
      <c r="AR2455" t="str">
        <f t="shared" si="1205"/>
        <v/>
      </c>
      <c r="AT2455">
        <f>COUNTIF(View_full!G:G,L2455)</f>
        <v>0</v>
      </c>
      <c r="AU2455">
        <f>COUNTIF(View_full!H:H,L2455)+COUNTIF(View_full!I:I,N2455)</f>
        <v>0</v>
      </c>
      <c r="AV2455">
        <f>COUNTIFS(Property_Manual!$A$2:$A$1206,Raw!L2455,Property_Manual!$B$2:$B$1206,Raw!M2455,Property_Manual!$C$2:$C$1206,Raw!N2455,Property_Manual!$D$2:$D$1206,Raw!O2455,Property_Manual!$F$2:$F$1206,"x")</f>
        <v>0</v>
      </c>
      <c r="AW2455" t="str">
        <f t="shared" si="1206"/>
        <v/>
      </c>
      <c r="AX2455" t="str">
        <f t="shared" si="1207"/>
        <v/>
      </c>
      <c r="AY2455" t="str">
        <f t="shared" si="1208"/>
        <v/>
      </c>
    </row>
    <row r="2456" spans="1:51" x14ac:dyDescent="0.2">
      <c r="A2456" t="s">
        <v>1254</v>
      </c>
      <c r="B2456" t="s">
        <v>1197</v>
      </c>
      <c r="C2456" t="s">
        <v>2192</v>
      </c>
      <c r="D2456" t="s">
        <v>11</v>
      </c>
      <c r="F2456" t="s">
        <v>12</v>
      </c>
      <c r="G2456">
        <v>1</v>
      </c>
      <c r="J2456" t="s">
        <v>13</v>
      </c>
      <c r="L2456" t="str">
        <f t="shared" si="1178"/>
        <v>DensityGroupCode</v>
      </c>
      <c r="M2456" t="str">
        <f t="shared" si="1179"/>
        <v>codeLevel</v>
      </c>
      <c r="N2456" t="str">
        <f t="shared" si="1180"/>
        <v>integer</v>
      </c>
      <c r="O2456" t="str">
        <f t="shared" si="1181"/>
        <v/>
      </c>
      <c r="P2456" t="str">
        <f t="shared" si="1182"/>
        <v/>
      </c>
      <c r="Q2456" t="str">
        <f t="shared" si="1183"/>
        <v>Object</v>
      </c>
      <c r="R2456" t="str">
        <f t="shared" si="1184"/>
        <v>"CodeList"</v>
      </c>
      <c r="S2456" t="str">
        <f t="shared" si="1185"/>
        <v>"DensityGroupCode"</v>
      </c>
      <c r="T2456" t="str">
        <f t="shared" si="1186"/>
        <v>"codeLevel"</v>
      </c>
      <c r="U2456" t="str">
        <f t="shared" si="1187"/>
        <v>""</v>
      </c>
      <c r="V2456" t="str">
        <f t="shared" si="1188"/>
        <v>"integer"</v>
      </c>
      <c r="W2456">
        <f>IF($A2456="Implicit","",COUNTIFS($C$8:C2456,C2456,$A$8:A2456,"Explicit"))</f>
        <v>3</v>
      </c>
      <c r="X2456" t="str">
        <f t="shared" si="1189"/>
        <v>""</v>
      </c>
      <c r="Y2456" t="str">
        <f t="shared" si="1190"/>
        <v>"Integer indicating the level of a code if a codelists is hierarchical; for example HS-Codes"</v>
      </c>
      <c r="Z2456" t="str">
        <f t="shared" si="1191"/>
        <v>"false"</v>
      </c>
      <c r="AA2456" t="str">
        <f t="shared" si="1192"/>
        <v>"false"</v>
      </c>
      <c r="AB2456" t="str">
        <f t="shared" si="1193"/>
        <v>""</v>
      </c>
      <c r="AC2456" t="str">
        <f t="shared" si="1194"/>
        <v>"https://onerecord.iata.org/ns/code-lists/DensityGroupCode"</v>
      </c>
      <c r="AD2456" t="str">
        <f t="shared" si="1195"/>
        <v>"https://onerecord.iata.org/ns/cargo#codeLevel"</v>
      </c>
      <c r="AE2456" t="str">
        <f t="shared" si="1196"/>
        <v>"http://www.w3.org/2001/XMLSchema#integer"</v>
      </c>
      <c r="AF2456" t="str">
        <f t="shared" si="1197"/>
        <v>"CodeList","DensityGroupCode","codeLevel","","integer",3,"","Integer indicating the level of a code if a codelists is hierarchical; for example HS-Codes","false","false","","https://onerecord.iata.org/ns/code-lists/DensityGroupCode","https://onerecord.iata.org/ns/cargo#codeLevel","http://www.w3.org/2001/XMLSchema#integer"</v>
      </c>
      <c r="AG2456" t="str">
        <f t="shared" si="1198"/>
        <v>"CodeList.DensityGroupCode"</v>
      </c>
      <c r="AH2456" t="str">
        <f t="shared" si="1199"/>
        <v>"codeLevel"</v>
      </c>
      <c r="AI2456" t="str">
        <f t="shared" si="1200"/>
        <v>".integer"</v>
      </c>
      <c r="AJ2456" t="str">
        <f t="shared" si="1201"/>
        <v>""</v>
      </c>
      <c r="AK2456" t="str">
        <f t="shared" si="1202"/>
        <v>"hasOne"</v>
      </c>
      <c r="AL2456" t="str">
        <f t="shared" si="1203"/>
        <v>"CodeList.DensityGroupCode","codeLevel",".integer","","hasOne"</v>
      </c>
      <c r="AN2456">
        <f>COUNTIF(View_conceptual!G:G,L2456)</f>
        <v>0</v>
      </c>
      <c r="AO2456">
        <f>COUNTIF(View_conceptual!H:H,L2456)+COUNTIF(View_conceptual!I:I,N2456)</f>
        <v>0</v>
      </c>
      <c r="AQ2456" t="str">
        <f t="shared" si="1204"/>
        <v/>
      </c>
      <c r="AR2456" t="str">
        <f t="shared" si="1205"/>
        <v/>
      </c>
      <c r="AT2456">
        <f>COUNTIF(View_full!G:G,L2456)</f>
        <v>0</v>
      </c>
      <c r="AU2456">
        <f>COUNTIF(View_full!H:H,L2456)+COUNTIF(View_full!I:I,N2456)</f>
        <v>0</v>
      </c>
      <c r="AV2456">
        <f>COUNTIFS(Property_Manual!$A$2:$A$1206,Raw!L2456,Property_Manual!$B$2:$B$1206,Raw!M2456,Property_Manual!$C$2:$C$1206,Raw!N2456,Property_Manual!$D$2:$D$1206,Raw!O2456,Property_Manual!$F$2:$F$1206,"x")</f>
        <v>0</v>
      </c>
      <c r="AW2456" t="str">
        <f t="shared" si="1206"/>
        <v/>
      </c>
      <c r="AX2456" t="str">
        <f t="shared" si="1207"/>
        <v/>
      </c>
      <c r="AY2456" t="str">
        <f t="shared" si="1208"/>
        <v/>
      </c>
    </row>
    <row r="2457" spans="1:51" x14ac:dyDescent="0.2">
      <c r="A2457" t="s">
        <v>1254</v>
      </c>
      <c r="B2457" t="s">
        <v>1197</v>
      </c>
      <c r="C2457" t="s">
        <v>2192</v>
      </c>
      <c r="D2457" t="s">
        <v>14</v>
      </c>
      <c r="F2457" t="s">
        <v>6</v>
      </c>
      <c r="G2457">
        <v>1</v>
      </c>
      <c r="J2457" t="s">
        <v>15</v>
      </c>
      <c r="L2457" t="str">
        <f t="shared" si="1178"/>
        <v>DensityGroupCode</v>
      </c>
      <c r="M2457" t="str">
        <f t="shared" si="1179"/>
        <v>codeListName</v>
      </c>
      <c r="N2457" t="str">
        <f t="shared" si="1180"/>
        <v>string</v>
      </c>
      <c r="O2457" t="str">
        <f t="shared" si="1181"/>
        <v/>
      </c>
      <c r="P2457" t="str">
        <f t="shared" si="1182"/>
        <v/>
      </c>
      <c r="Q2457" t="str">
        <f t="shared" si="1183"/>
        <v>Object</v>
      </c>
      <c r="R2457" t="str">
        <f t="shared" si="1184"/>
        <v>"CodeList"</v>
      </c>
      <c r="S2457" t="str">
        <f t="shared" si="1185"/>
        <v>"DensityGroupCode"</v>
      </c>
      <c r="T2457" t="str">
        <f t="shared" si="1186"/>
        <v>"codeListName"</v>
      </c>
      <c r="U2457" t="str">
        <f t="shared" si="1187"/>
        <v>""</v>
      </c>
      <c r="V2457" t="str">
        <f t="shared" si="1188"/>
        <v>"string"</v>
      </c>
      <c r="W2457">
        <f>IF($A2457="Implicit","",COUNTIFS($C$8:C2457,C2457,$A$8:A2457,"Explicit"))</f>
        <v>4</v>
      </c>
      <c r="X2457" t="str">
        <f t="shared" si="1189"/>
        <v>""</v>
      </c>
      <c r="Y2457" t="str">
        <f t="shared" si="1190"/>
        <v>"Official name of the code list without version number when direct reference is not possible; for example "UN/LOCODE" when referring to the UN/LOCODE code list"</v>
      </c>
      <c r="Z2457" t="str">
        <f t="shared" si="1191"/>
        <v>"false"</v>
      </c>
      <c r="AA2457" t="str">
        <f t="shared" si="1192"/>
        <v>"false"</v>
      </c>
      <c r="AB2457" t="str">
        <f t="shared" si="1193"/>
        <v>""</v>
      </c>
      <c r="AC2457" t="str">
        <f t="shared" si="1194"/>
        <v>"https://onerecord.iata.org/ns/code-lists/DensityGroupCode"</v>
      </c>
      <c r="AD2457" t="str">
        <f t="shared" si="1195"/>
        <v>"https://onerecord.iata.org/ns/cargo#codeListName"</v>
      </c>
      <c r="AE2457" t="str">
        <f t="shared" si="1196"/>
        <v>"http://www.w3.org/2001/XMLSchema#string"</v>
      </c>
      <c r="AF2457" t="str">
        <f t="shared" si="1197"/>
        <v>"CodeList","DensityGroupCode","codeListName","","string",4,"","Official name of the code list without version number when direct reference is not possible; for example "UN/LOCODE" when referring to the UN/LOCODE code list","false","false","","https://onerecord.iata.org/ns/code-lists/DensityGroupCode","https://onerecord.iata.org/ns/cargo#codeListName","http://www.w3.org/2001/XMLSchema#string"</v>
      </c>
      <c r="AG2457" t="str">
        <f t="shared" si="1198"/>
        <v>"CodeList.DensityGroupCode"</v>
      </c>
      <c r="AH2457" t="str">
        <f t="shared" si="1199"/>
        <v>"codeListName"</v>
      </c>
      <c r="AI2457" t="str">
        <f t="shared" si="1200"/>
        <v>".string"</v>
      </c>
      <c r="AJ2457" t="str">
        <f t="shared" si="1201"/>
        <v>""</v>
      </c>
      <c r="AK2457" t="str">
        <f t="shared" si="1202"/>
        <v>"hasOne"</v>
      </c>
      <c r="AL2457" t="str">
        <f t="shared" si="1203"/>
        <v>"CodeList.DensityGroupCode","codeListName",".string","","hasOne"</v>
      </c>
      <c r="AN2457">
        <f>COUNTIF(View_conceptual!G:G,L2457)</f>
        <v>0</v>
      </c>
      <c r="AO2457">
        <f>COUNTIF(View_conceptual!H:H,L2457)+COUNTIF(View_conceptual!I:I,N2457)</f>
        <v>0</v>
      </c>
      <c r="AQ2457" t="str">
        <f t="shared" si="1204"/>
        <v/>
      </c>
      <c r="AR2457" t="str">
        <f t="shared" si="1205"/>
        <v/>
      </c>
      <c r="AT2457">
        <f>COUNTIF(View_full!G:G,L2457)</f>
        <v>0</v>
      </c>
      <c r="AU2457">
        <f>COUNTIF(View_full!H:H,L2457)+COUNTIF(View_full!I:I,N2457)</f>
        <v>0</v>
      </c>
      <c r="AV2457">
        <f>COUNTIFS(Property_Manual!$A$2:$A$1206,Raw!L2457,Property_Manual!$B$2:$B$1206,Raw!M2457,Property_Manual!$C$2:$C$1206,Raw!N2457,Property_Manual!$D$2:$D$1206,Raw!O2457,Property_Manual!$F$2:$F$1206,"x")</f>
        <v>0</v>
      </c>
      <c r="AW2457" t="str">
        <f t="shared" si="1206"/>
        <v/>
      </c>
      <c r="AX2457" t="str">
        <f t="shared" si="1207"/>
        <v/>
      </c>
      <c r="AY2457" t="str">
        <f t="shared" si="1208"/>
        <v/>
      </c>
    </row>
    <row r="2458" spans="1:51" x14ac:dyDescent="0.2">
      <c r="A2458" t="s">
        <v>1254</v>
      </c>
      <c r="B2458" t="s">
        <v>1197</v>
      </c>
      <c r="C2458" t="s">
        <v>2192</v>
      </c>
      <c r="D2458" t="s">
        <v>16</v>
      </c>
      <c r="F2458" t="s">
        <v>6</v>
      </c>
      <c r="G2458">
        <v>1</v>
      </c>
      <c r="J2458" t="s">
        <v>17</v>
      </c>
      <c r="L2458" t="str">
        <f t="shared" si="1178"/>
        <v>DensityGroupCode</v>
      </c>
      <c r="M2458" t="str">
        <f t="shared" si="1179"/>
        <v>codeListReference</v>
      </c>
      <c r="N2458" t="str">
        <f t="shared" si="1180"/>
        <v>string</v>
      </c>
      <c r="O2458" t="str">
        <f t="shared" si="1181"/>
        <v/>
      </c>
      <c r="P2458" t="str">
        <f t="shared" si="1182"/>
        <v/>
      </c>
      <c r="Q2458" t="str">
        <f t="shared" si="1183"/>
        <v>Object</v>
      </c>
      <c r="R2458" t="str">
        <f t="shared" si="1184"/>
        <v>"CodeList"</v>
      </c>
      <c r="S2458" t="str">
        <f t="shared" si="1185"/>
        <v>"DensityGroupCode"</v>
      </c>
      <c r="T2458" t="str">
        <f t="shared" si="1186"/>
        <v>"codeListReference"</v>
      </c>
      <c r="U2458" t="str">
        <f t="shared" si="1187"/>
        <v>""</v>
      </c>
      <c r="V2458" t="str">
        <f t="shared" si="1188"/>
        <v>"string"</v>
      </c>
      <c r="W2458">
        <f>IF($A2458="Implicit","",COUNTIFS($C$8:C2458,C2458,$A$8:A2458,"Explicit"))</f>
        <v>5</v>
      </c>
      <c r="X2458" t="str">
        <f t="shared" si="1189"/>
        <v>""</v>
      </c>
      <c r="Y2458" t="str">
        <f t="shared" si="1190"/>
        <v>"URL to access the code list the code is taken from; for example "https://unece.org/trade/cefact/unlocode-code-list-country-and-territory" for UN/LOCODE."</v>
      </c>
      <c r="Z2458" t="str">
        <f t="shared" si="1191"/>
        <v>"false"</v>
      </c>
      <c r="AA2458" t="str">
        <f t="shared" si="1192"/>
        <v>"false"</v>
      </c>
      <c r="AB2458" t="str">
        <f t="shared" si="1193"/>
        <v>""</v>
      </c>
      <c r="AC2458" t="str">
        <f t="shared" si="1194"/>
        <v>"https://onerecord.iata.org/ns/code-lists/DensityGroupCode"</v>
      </c>
      <c r="AD2458" t="str">
        <f t="shared" si="1195"/>
        <v>"https://onerecord.iata.org/ns/cargo#codeListReference"</v>
      </c>
      <c r="AE2458" t="str">
        <f t="shared" si="1196"/>
        <v>"http://www.w3.org/2001/XMLSchema#string"</v>
      </c>
      <c r="AF2458" t="str">
        <f t="shared" si="1197"/>
        <v>"CodeList","DensityGroupCode","codeListReference","","string",5,"","URL to access the code list the code is taken from; for example "https://unece.org/trade/cefact/unlocode-code-list-country-and-territory" for UN/LOCODE.","false","false","","https://onerecord.iata.org/ns/code-lists/DensityGroupCode","https://onerecord.iata.org/ns/cargo#codeListReference","http://www.w3.org/2001/XMLSchema#string"</v>
      </c>
      <c r="AG2458" t="str">
        <f t="shared" si="1198"/>
        <v>"CodeList.DensityGroupCode"</v>
      </c>
      <c r="AH2458" t="str">
        <f t="shared" si="1199"/>
        <v>"codeListReference"</v>
      </c>
      <c r="AI2458" t="str">
        <f t="shared" si="1200"/>
        <v>".string"</v>
      </c>
      <c r="AJ2458" t="str">
        <f t="shared" si="1201"/>
        <v>""</v>
      </c>
      <c r="AK2458" t="str">
        <f t="shared" si="1202"/>
        <v>"hasOne"</v>
      </c>
      <c r="AL2458" t="str">
        <f t="shared" si="1203"/>
        <v>"CodeList.DensityGroupCode","codeListReference",".string","","hasOne"</v>
      </c>
      <c r="AN2458">
        <f>COUNTIF(View_conceptual!G:G,L2458)</f>
        <v>0</v>
      </c>
      <c r="AO2458">
        <f>COUNTIF(View_conceptual!H:H,L2458)+COUNTIF(View_conceptual!I:I,N2458)</f>
        <v>0</v>
      </c>
      <c r="AQ2458" t="str">
        <f t="shared" si="1204"/>
        <v/>
      </c>
      <c r="AR2458" t="str">
        <f t="shared" si="1205"/>
        <v/>
      </c>
      <c r="AT2458">
        <f>COUNTIF(View_full!G:G,L2458)</f>
        <v>0</v>
      </c>
      <c r="AU2458">
        <f>COUNTIF(View_full!H:H,L2458)+COUNTIF(View_full!I:I,N2458)</f>
        <v>0</v>
      </c>
      <c r="AV2458">
        <f>COUNTIFS(Property_Manual!$A$2:$A$1206,Raw!L2458,Property_Manual!$B$2:$B$1206,Raw!M2458,Property_Manual!$C$2:$C$1206,Raw!N2458,Property_Manual!$D$2:$D$1206,Raw!O2458,Property_Manual!$F$2:$F$1206,"x")</f>
        <v>0</v>
      </c>
      <c r="AW2458" t="str">
        <f t="shared" si="1206"/>
        <v/>
      </c>
      <c r="AX2458" t="str">
        <f t="shared" si="1207"/>
        <v/>
      </c>
      <c r="AY2458" t="str">
        <f t="shared" si="1208"/>
        <v/>
      </c>
    </row>
    <row r="2459" spans="1:51" x14ac:dyDescent="0.2">
      <c r="A2459" t="s">
        <v>1254</v>
      </c>
      <c r="B2459" t="s">
        <v>1197</v>
      </c>
      <c r="C2459" t="s">
        <v>2192</v>
      </c>
      <c r="D2459" t="s">
        <v>18</v>
      </c>
      <c r="F2459" t="s">
        <v>6</v>
      </c>
      <c r="G2459">
        <v>1</v>
      </c>
      <c r="J2459" t="s">
        <v>19</v>
      </c>
      <c r="L2459" t="str">
        <f t="shared" si="1178"/>
        <v>DensityGroupCode</v>
      </c>
      <c r="M2459" t="str">
        <f t="shared" si="1179"/>
        <v>codeListVersion</v>
      </c>
      <c r="N2459" t="str">
        <f t="shared" si="1180"/>
        <v>string</v>
      </c>
      <c r="O2459" t="str">
        <f t="shared" si="1181"/>
        <v/>
      </c>
      <c r="P2459" t="str">
        <f t="shared" si="1182"/>
        <v/>
      </c>
      <c r="Q2459" t="str">
        <f t="shared" si="1183"/>
        <v>Object</v>
      </c>
      <c r="R2459" t="str">
        <f t="shared" si="1184"/>
        <v>"CodeList"</v>
      </c>
      <c r="S2459" t="str">
        <f t="shared" si="1185"/>
        <v>"DensityGroupCode"</v>
      </c>
      <c r="T2459" t="str">
        <f t="shared" si="1186"/>
        <v>"codeListVersion"</v>
      </c>
      <c r="U2459" t="str">
        <f t="shared" si="1187"/>
        <v>""</v>
      </c>
      <c r="V2459" t="str">
        <f t="shared" si="1188"/>
        <v>"string"</v>
      </c>
      <c r="W2459">
        <f>IF($A2459="Implicit","",COUNTIFS($C$8:C2459,C2459,$A$8:A2459,"Explicit"))</f>
        <v>6</v>
      </c>
      <c r="X2459" t="str">
        <f t="shared" si="1189"/>
        <v>""</v>
      </c>
      <c r="Y2459" t="str">
        <f t="shared" si="1190"/>
        <v>"Version of the code list; for example "223-1" for UN/LOCODE. Used if the property codeListName is used or the version is not apparent from the resource referred to in property codeListReference."</v>
      </c>
      <c r="Z2459" t="str">
        <f t="shared" si="1191"/>
        <v>"false"</v>
      </c>
      <c r="AA2459" t="str">
        <f t="shared" si="1192"/>
        <v>"false"</v>
      </c>
      <c r="AB2459" t="str">
        <f t="shared" si="1193"/>
        <v>""</v>
      </c>
      <c r="AC2459" t="str">
        <f t="shared" si="1194"/>
        <v>"https://onerecord.iata.org/ns/code-lists/DensityGroupCode"</v>
      </c>
      <c r="AD2459" t="str">
        <f t="shared" si="1195"/>
        <v>"https://onerecord.iata.org/ns/cargo#codeListVersion"</v>
      </c>
      <c r="AE2459" t="str">
        <f t="shared" si="1196"/>
        <v>"http://www.w3.org/2001/XMLSchema#string"</v>
      </c>
      <c r="AF2459" t="str">
        <f t="shared" si="1197"/>
        <v>"CodeList","DensityGroupCode","codeListVersion","","string",6,"","Version of the code list; for example "223-1" for UN/LOCODE. Used if the property codeListName is used or the version is not apparent from the resource referred to in property codeListReference.","false","false","","https://onerecord.iata.org/ns/code-lists/DensityGroupCode","https://onerecord.iata.org/ns/cargo#codeListVersion","http://www.w3.org/2001/XMLSchema#string"</v>
      </c>
      <c r="AG2459" t="str">
        <f t="shared" si="1198"/>
        <v>"CodeList.DensityGroupCode"</v>
      </c>
      <c r="AH2459" t="str">
        <f t="shared" si="1199"/>
        <v>"codeListVersion"</v>
      </c>
      <c r="AI2459" t="str">
        <f t="shared" si="1200"/>
        <v>".string"</v>
      </c>
      <c r="AJ2459" t="str">
        <f t="shared" si="1201"/>
        <v>""</v>
      </c>
      <c r="AK2459" t="str">
        <f t="shared" si="1202"/>
        <v>"hasOne"</v>
      </c>
      <c r="AL2459" t="str">
        <f t="shared" si="1203"/>
        <v>"CodeList.DensityGroupCode","codeListVersion",".string","","hasOne"</v>
      </c>
      <c r="AN2459">
        <f>COUNTIF(View_conceptual!G:G,L2459)</f>
        <v>0</v>
      </c>
      <c r="AO2459">
        <f>COUNTIF(View_conceptual!H:H,L2459)+COUNTIF(View_conceptual!I:I,N2459)</f>
        <v>0</v>
      </c>
      <c r="AQ2459" t="str">
        <f t="shared" si="1204"/>
        <v/>
      </c>
      <c r="AR2459" t="str">
        <f t="shared" si="1205"/>
        <v/>
      </c>
      <c r="AT2459">
        <f>COUNTIF(View_full!G:G,L2459)</f>
        <v>0</v>
      </c>
      <c r="AU2459">
        <f>COUNTIF(View_full!H:H,L2459)+COUNTIF(View_full!I:I,N2459)</f>
        <v>0</v>
      </c>
      <c r="AV2459">
        <f>COUNTIFS(Property_Manual!$A$2:$A$1206,Raw!L2459,Property_Manual!$B$2:$B$1206,Raw!M2459,Property_Manual!$C$2:$C$1206,Raw!N2459,Property_Manual!$D$2:$D$1206,Raw!O2459,Property_Manual!$F$2:$F$1206,"x")</f>
        <v>0</v>
      </c>
      <c r="AW2459" t="str">
        <f t="shared" si="1206"/>
        <v/>
      </c>
      <c r="AX2459" t="str">
        <f t="shared" si="1207"/>
        <v/>
      </c>
      <c r="AY2459" t="str">
        <f t="shared" si="1208"/>
        <v/>
      </c>
    </row>
    <row r="2460" spans="1:51" x14ac:dyDescent="0.2">
      <c r="A2460" t="s">
        <v>1254</v>
      </c>
      <c r="B2460" t="s">
        <v>1197</v>
      </c>
      <c r="C2460" t="s">
        <v>2249</v>
      </c>
      <c r="D2460" t="s">
        <v>5</v>
      </c>
      <c r="F2460" t="s">
        <v>6</v>
      </c>
      <c r="G2460">
        <v>1</v>
      </c>
      <c r="J2460" t="s">
        <v>8</v>
      </c>
      <c r="L2460" t="str">
        <f t="shared" si="1178"/>
        <v>DimensionsUnitCode</v>
      </c>
      <c r="M2460" t="str">
        <f t="shared" si="1179"/>
        <v>code</v>
      </c>
      <c r="N2460" t="str">
        <f t="shared" si="1180"/>
        <v>string</v>
      </c>
      <c r="O2460" t="str">
        <f t="shared" si="1181"/>
        <v/>
      </c>
      <c r="P2460" t="str">
        <f t="shared" si="1182"/>
        <v/>
      </c>
      <c r="Q2460" t="str">
        <f t="shared" si="1183"/>
        <v>Object</v>
      </c>
      <c r="R2460" t="str">
        <f t="shared" si="1184"/>
        <v>"CodeList"</v>
      </c>
      <c r="S2460" t="str">
        <f t="shared" si="1185"/>
        <v>"DimensionsUnitCode"</v>
      </c>
      <c r="T2460" t="str">
        <f t="shared" si="1186"/>
        <v>"code"</v>
      </c>
      <c r="U2460" t="str">
        <f t="shared" si="1187"/>
        <v>""</v>
      </c>
      <c r="V2460" t="str">
        <f t="shared" si="1188"/>
        <v>"string"</v>
      </c>
      <c r="W2460">
        <f>IF($A2460="Implicit","",COUNTIFS($C$8:C2460,C2460,$A$8:A2460,"Explicit"))</f>
        <v>1</v>
      </c>
      <c r="X2460" t="str">
        <f t="shared" si="1189"/>
        <v>""</v>
      </c>
      <c r="Y2460" t="str">
        <f t="shared" si="1190"/>
        <v>"Code or short version of a code; for example "CH" for Switzerland when referring to the UN/LOCODE code list"</v>
      </c>
      <c r="Z2460" t="str">
        <f t="shared" si="1191"/>
        <v>"false"</v>
      </c>
      <c r="AA2460" t="str">
        <f t="shared" si="1192"/>
        <v>"false"</v>
      </c>
      <c r="AB2460" t="str">
        <f t="shared" si="1193"/>
        <v>""</v>
      </c>
      <c r="AC2460" t="str">
        <f t="shared" si="1194"/>
        <v>"https://onerecord.iata.org/ns/code-lists/DimensionsUnitCode"</v>
      </c>
      <c r="AD2460" t="str">
        <f t="shared" si="1195"/>
        <v>"https://onerecord.iata.org/ns/cargo#code"</v>
      </c>
      <c r="AE2460" t="str">
        <f t="shared" si="1196"/>
        <v>"http://www.w3.org/2001/XMLSchema#string"</v>
      </c>
      <c r="AF2460" t="str">
        <f t="shared" si="1197"/>
        <v>"CodeList","DimensionsUnitCode","code","","string",1,"","Code or short version of a code; for example "CH" for Switzerland when referring to the UN/LOCODE code list","false","false","","https://onerecord.iata.org/ns/code-lists/DimensionsUnitCode","https://onerecord.iata.org/ns/cargo#code","http://www.w3.org/2001/XMLSchema#string"</v>
      </c>
      <c r="AG2460" t="str">
        <f t="shared" si="1198"/>
        <v>"CodeList.DimensionsUnitCode"</v>
      </c>
      <c r="AH2460" t="str">
        <f t="shared" si="1199"/>
        <v>"code"</v>
      </c>
      <c r="AI2460" t="str">
        <f t="shared" si="1200"/>
        <v>".string"</v>
      </c>
      <c r="AJ2460" t="str">
        <f t="shared" si="1201"/>
        <v>""</v>
      </c>
      <c r="AK2460" t="str">
        <f t="shared" si="1202"/>
        <v>"hasOne"</v>
      </c>
      <c r="AL2460" t="str">
        <f t="shared" si="1203"/>
        <v>"CodeList.DimensionsUnitCode","code",".string","","hasOne"</v>
      </c>
      <c r="AN2460">
        <f>COUNTIF(View_conceptual!G:G,L2460)</f>
        <v>0</v>
      </c>
      <c r="AO2460">
        <f>COUNTIF(View_conceptual!H:H,L2460)+COUNTIF(View_conceptual!I:I,N2460)</f>
        <v>0</v>
      </c>
      <c r="AQ2460" t="str">
        <f t="shared" si="1204"/>
        <v/>
      </c>
      <c r="AR2460" t="str">
        <f t="shared" si="1205"/>
        <v/>
      </c>
      <c r="AT2460">
        <f>COUNTIF(View_full!G:G,L2460)</f>
        <v>0</v>
      </c>
      <c r="AU2460">
        <f>COUNTIF(View_full!H:H,L2460)+COUNTIF(View_full!I:I,N2460)</f>
        <v>0</v>
      </c>
      <c r="AV2460">
        <f>COUNTIFS(Property_Manual!$A$2:$A$1206,Raw!L2460,Property_Manual!$B$2:$B$1206,Raw!M2460,Property_Manual!$C$2:$C$1206,Raw!N2460,Property_Manual!$D$2:$D$1206,Raw!O2460,Property_Manual!$F$2:$F$1206,"x")</f>
        <v>0</v>
      </c>
      <c r="AW2460" t="str">
        <f t="shared" si="1206"/>
        <v/>
      </c>
      <c r="AX2460" t="str">
        <f t="shared" si="1207"/>
        <v/>
      </c>
      <c r="AY2460" t="str">
        <f t="shared" si="1208"/>
        <v/>
      </c>
    </row>
    <row r="2461" spans="1:51" x14ac:dyDescent="0.2">
      <c r="A2461" t="s">
        <v>1254</v>
      </c>
      <c r="B2461" t="s">
        <v>1197</v>
      </c>
      <c r="C2461" t="s">
        <v>2249</v>
      </c>
      <c r="D2461" t="s">
        <v>9</v>
      </c>
      <c r="F2461" t="s">
        <v>6</v>
      </c>
      <c r="G2461">
        <v>1</v>
      </c>
      <c r="J2461" t="s">
        <v>10</v>
      </c>
      <c r="L2461" t="str">
        <f t="shared" si="1178"/>
        <v>DimensionsUnitCode</v>
      </c>
      <c r="M2461" t="str">
        <f t="shared" si="1179"/>
        <v>codeDescription</v>
      </c>
      <c r="N2461" t="str">
        <f t="shared" si="1180"/>
        <v>string</v>
      </c>
      <c r="O2461" t="str">
        <f t="shared" si="1181"/>
        <v/>
      </c>
      <c r="P2461" t="str">
        <f t="shared" si="1182"/>
        <v/>
      </c>
      <c r="Q2461" t="str">
        <f t="shared" si="1183"/>
        <v>Object</v>
      </c>
      <c r="R2461" t="str">
        <f t="shared" si="1184"/>
        <v>"CodeList"</v>
      </c>
      <c r="S2461" t="str">
        <f t="shared" si="1185"/>
        <v>"DimensionsUnitCode"</v>
      </c>
      <c r="T2461" t="str">
        <f t="shared" si="1186"/>
        <v>"codeDescription"</v>
      </c>
      <c r="U2461" t="str">
        <f t="shared" si="1187"/>
        <v>""</v>
      </c>
      <c r="V2461" t="str">
        <f t="shared" si="1188"/>
        <v>"string"</v>
      </c>
      <c r="W2461">
        <f>IF($A2461="Implicit","",COUNTIFS($C$8:C2461,C2461,$A$8:A2461,"Explicit"))</f>
        <v>2</v>
      </c>
      <c r="X2461" t="str">
        <f t="shared" si="1189"/>
        <v>""</v>
      </c>
      <c r="Y2461" t="str">
        <f t="shared" si="1190"/>
        <v>"Description or long version of the code; for example "Switzerland" for Switzerland when referring to the UN/LOCODE code list"</v>
      </c>
      <c r="Z2461" t="str">
        <f t="shared" si="1191"/>
        <v>"false"</v>
      </c>
      <c r="AA2461" t="str">
        <f t="shared" si="1192"/>
        <v>"false"</v>
      </c>
      <c r="AB2461" t="str">
        <f t="shared" si="1193"/>
        <v>""</v>
      </c>
      <c r="AC2461" t="str">
        <f t="shared" si="1194"/>
        <v>"https://onerecord.iata.org/ns/code-lists/DimensionsUnitCode"</v>
      </c>
      <c r="AD2461" t="str">
        <f t="shared" si="1195"/>
        <v>"https://onerecord.iata.org/ns/cargo#codeDescription"</v>
      </c>
      <c r="AE2461" t="str">
        <f t="shared" si="1196"/>
        <v>"http://www.w3.org/2001/XMLSchema#string"</v>
      </c>
      <c r="AF2461" t="str">
        <f t="shared" si="1197"/>
        <v>"CodeList","DimensionsUnitCode","codeDescription","","string",2,"","Description or long version of the code; for example "Switzerland" for Switzerland when referring to the UN/LOCODE code list","false","false","","https://onerecord.iata.org/ns/code-lists/DimensionsUnitCode","https://onerecord.iata.org/ns/cargo#codeDescription","http://www.w3.org/2001/XMLSchema#string"</v>
      </c>
      <c r="AG2461" t="str">
        <f t="shared" si="1198"/>
        <v>"CodeList.DimensionsUnitCode"</v>
      </c>
      <c r="AH2461" t="str">
        <f t="shared" si="1199"/>
        <v>"codeDescription"</v>
      </c>
      <c r="AI2461" t="str">
        <f t="shared" si="1200"/>
        <v>".string"</v>
      </c>
      <c r="AJ2461" t="str">
        <f t="shared" si="1201"/>
        <v>""</v>
      </c>
      <c r="AK2461" t="str">
        <f t="shared" si="1202"/>
        <v>"hasOne"</v>
      </c>
      <c r="AL2461" t="str">
        <f t="shared" si="1203"/>
        <v>"CodeList.DimensionsUnitCode","codeDescription",".string","","hasOne"</v>
      </c>
      <c r="AN2461">
        <f>COUNTIF(View_conceptual!G:G,L2461)</f>
        <v>0</v>
      </c>
      <c r="AO2461">
        <f>COUNTIF(View_conceptual!H:H,L2461)+COUNTIF(View_conceptual!I:I,N2461)</f>
        <v>0</v>
      </c>
      <c r="AQ2461" t="str">
        <f t="shared" si="1204"/>
        <v/>
      </c>
      <c r="AR2461" t="str">
        <f t="shared" si="1205"/>
        <v/>
      </c>
      <c r="AT2461">
        <f>COUNTIF(View_full!G:G,L2461)</f>
        <v>0</v>
      </c>
      <c r="AU2461">
        <f>COUNTIF(View_full!H:H,L2461)+COUNTIF(View_full!I:I,N2461)</f>
        <v>0</v>
      </c>
      <c r="AV2461">
        <f>COUNTIFS(Property_Manual!$A$2:$A$1206,Raw!L2461,Property_Manual!$B$2:$B$1206,Raw!M2461,Property_Manual!$C$2:$C$1206,Raw!N2461,Property_Manual!$D$2:$D$1206,Raw!O2461,Property_Manual!$F$2:$F$1206,"x")</f>
        <v>0</v>
      </c>
      <c r="AW2461" t="str">
        <f t="shared" si="1206"/>
        <v/>
      </c>
      <c r="AX2461" t="str">
        <f t="shared" si="1207"/>
        <v/>
      </c>
      <c r="AY2461" t="str">
        <f t="shared" si="1208"/>
        <v/>
      </c>
    </row>
    <row r="2462" spans="1:51" x14ac:dyDescent="0.2">
      <c r="A2462" t="s">
        <v>1254</v>
      </c>
      <c r="B2462" t="s">
        <v>1197</v>
      </c>
      <c r="C2462" t="s">
        <v>2249</v>
      </c>
      <c r="D2462" t="s">
        <v>11</v>
      </c>
      <c r="F2462" t="s">
        <v>12</v>
      </c>
      <c r="G2462">
        <v>1</v>
      </c>
      <c r="J2462" t="s">
        <v>13</v>
      </c>
      <c r="L2462" t="str">
        <f t="shared" si="1178"/>
        <v>DimensionsUnitCode</v>
      </c>
      <c r="M2462" t="str">
        <f t="shared" si="1179"/>
        <v>codeLevel</v>
      </c>
      <c r="N2462" t="str">
        <f t="shared" si="1180"/>
        <v>integer</v>
      </c>
      <c r="O2462" t="str">
        <f t="shared" si="1181"/>
        <v/>
      </c>
      <c r="P2462" t="str">
        <f t="shared" si="1182"/>
        <v/>
      </c>
      <c r="Q2462" t="str">
        <f t="shared" si="1183"/>
        <v>Object</v>
      </c>
      <c r="R2462" t="str">
        <f t="shared" si="1184"/>
        <v>"CodeList"</v>
      </c>
      <c r="S2462" t="str">
        <f t="shared" si="1185"/>
        <v>"DimensionsUnitCode"</v>
      </c>
      <c r="T2462" t="str">
        <f t="shared" si="1186"/>
        <v>"codeLevel"</v>
      </c>
      <c r="U2462" t="str">
        <f t="shared" si="1187"/>
        <v>""</v>
      </c>
      <c r="V2462" t="str">
        <f t="shared" si="1188"/>
        <v>"integer"</v>
      </c>
      <c r="W2462">
        <f>IF($A2462="Implicit","",COUNTIFS($C$8:C2462,C2462,$A$8:A2462,"Explicit"))</f>
        <v>3</v>
      </c>
      <c r="X2462" t="str">
        <f t="shared" si="1189"/>
        <v>""</v>
      </c>
      <c r="Y2462" t="str">
        <f t="shared" si="1190"/>
        <v>"Integer indicating the level of a code if a codelists is hierarchical; for example HS-Codes"</v>
      </c>
      <c r="Z2462" t="str">
        <f t="shared" si="1191"/>
        <v>"false"</v>
      </c>
      <c r="AA2462" t="str">
        <f t="shared" si="1192"/>
        <v>"false"</v>
      </c>
      <c r="AB2462" t="str">
        <f t="shared" si="1193"/>
        <v>""</v>
      </c>
      <c r="AC2462" t="str">
        <f t="shared" si="1194"/>
        <v>"https://onerecord.iata.org/ns/code-lists/DimensionsUnitCode"</v>
      </c>
      <c r="AD2462" t="str">
        <f t="shared" si="1195"/>
        <v>"https://onerecord.iata.org/ns/cargo#codeLevel"</v>
      </c>
      <c r="AE2462" t="str">
        <f t="shared" si="1196"/>
        <v>"http://www.w3.org/2001/XMLSchema#integer"</v>
      </c>
      <c r="AF2462" t="str">
        <f t="shared" si="1197"/>
        <v>"CodeList","DimensionsUnitCode","codeLevel","","integer",3,"","Integer indicating the level of a code if a codelists is hierarchical; for example HS-Codes","false","false","","https://onerecord.iata.org/ns/code-lists/DimensionsUnitCode","https://onerecord.iata.org/ns/cargo#codeLevel","http://www.w3.org/2001/XMLSchema#integer"</v>
      </c>
      <c r="AG2462" t="str">
        <f t="shared" si="1198"/>
        <v>"CodeList.DimensionsUnitCode"</v>
      </c>
      <c r="AH2462" t="str">
        <f t="shared" si="1199"/>
        <v>"codeLevel"</v>
      </c>
      <c r="AI2462" t="str">
        <f t="shared" si="1200"/>
        <v>".integer"</v>
      </c>
      <c r="AJ2462" t="str">
        <f t="shared" si="1201"/>
        <v>""</v>
      </c>
      <c r="AK2462" t="str">
        <f t="shared" si="1202"/>
        <v>"hasOne"</v>
      </c>
      <c r="AL2462" t="str">
        <f t="shared" si="1203"/>
        <v>"CodeList.DimensionsUnitCode","codeLevel",".integer","","hasOne"</v>
      </c>
      <c r="AN2462">
        <f>COUNTIF(View_conceptual!G:G,L2462)</f>
        <v>0</v>
      </c>
      <c r="AO2462">
        <f>COUNTIF(View_conceptual!H:H,L2462)+COUNTIF(View_conceptual!I:I,N2462)</f>
        <v>0</v>
      </c>
      <c r="AQ2462" t="str">
        <f t="shared" si="1204"/>
        <v/>
      </c>
      <c r="AR2462" t="str">
        <f t="shared" si="1205"/>
        <v/>
      </c>
      <c r="AT2462">
        <f>COUNTIF(View_full!G:G,L2462)</f>
        <v>0</v>
      </c>
      <c r="AU2462">
        <f>COUNTIF(View_full!H:H,L2462)+COUNTIF(View_full!I:I,N2462)</f>
        <v>0</v>
      </c>
      <c r="AV2462">
        <f>COUNTIFS(Property_Manual!$A$2:$A$1206,Raw!L2462,Property_Manual!$B$2:$B$1206,Raw!M2462,Property_Manual!$C$2:$C$1206,Raw!N2462,Property_Manual!$D$2:$D$1206,Raw!O2462,Property_Manual!$F$2:$F$1206,"x")</f>
        <v>0</v>
      </c>
      <c r="AW2462" t="str">
        <f t="shared" si="1206"/>
        <v/>
      </c>
      <c r="AX2462" t="str">
        <f t="shared" si="1207"/>
        <v/>
      </c>
      <c r="AY2462" t="str">
        <f t="shared" si="1208"/>
        <v/>
      </c>
    </row>
    <row r="2463" spans="1:51" x14ac:dyDescent="0.2">
      <c r="A2463" t="s">
        <v>1254</v>
      </c>
      <c r="B2463" t="s">
        <v>1197</v>
      </c>
      <c r="C2463" t="s">
        <v>2249</v>
      </c>
      <c r="D2463" t="s">
        <v>14</v>
      </c>
      <c r="F2463" t="s">
        <v>6</v>
      </c>
      <c r="G2463">
        <v>1</v>
      </c>
      <c r="J2463" t="s">
        <v>15</v>
      </c>
      <c r="L2463" t="str">
        <f t="shared" si="1178"/>
        <v>DimensionsUnitCode</v>
      </c>
      <c r="M2463" t="str">
        <f t="shared" si="1179"/>
        <v>codeListName</v>
      </c>
      <c r="N2463" t="str">
        <f t="shared" si="1180"/>
        <v>string</v>
      </c>
      <c r="O2463" t="str">
        <f t="shared" si="1181"/>
        <v/>
      </c>
      <c r="P2463" t="str">
        <f t="shared" si="1182"/>
        <v/>
      </c>
      <c r="Q2463" t="str">
        <f t="shared" si="1183"/>
        <v>Object</v>
      </c>
      <c r="R2463" t="str">
        <f t="shared" si="1184"/>
        <v>"CodeList"</v>
      </c>
      <c r="S2463" t="str">
        <f t="shared" si="1185"/>
        <v>"DimensionsUnitCode"</v>
      </c>
      <c r="T2463" t="str">
        <f t="shared" si="1186"/>
        <v>"codeListName"</v>
      </c>
      <c r="U2463" t="str">
        <f t="shared" si="1187"/>
        <v>""</v>
      </c>
      <c r="V2463" t="str">
        <f t="shared" si="1188"/>
        <v>"string"</v>
      </c>
      <c r="W2463">
        <f>IF($A2463="Implicit","",COUNTIFS($C$8:C2463,C2463,$A$8:A2463,"Explicit"))</f>
        <v>4</v>
      </c>
      <c r="X2463" t="str">
        <f t="shared" si="1189"/>
        <v>""</v>
      </c>
      <c r="Y2463" t="str">
        <f t="shared" si="1190"/>
        <v>"Official name of the code list without version number when direct reference is not possible; for example "UN/LOCODE" when referring to the UN/LOCODE code list"</v>
      </c>
      <c r="Z2463" t="str">
        <f t="shared" si="1191"/>
        <v>"false"</v>
      </c>
      <c r="AA2463" t="str">
        <f t="shared" si="1192"/>
        <v>"false"</v>
      </c>
      <c r="AB2463" t="str">
        <f t="shared" si="1193"/>
        <v>""</v>
      </c>
      <c r="AC2463" t="str">
        <f t="shared" si="1194"/>
        <v>"https://onerecord.iata.org/ns/code-lists/DimensionsUnitCode"</v>
      </c>
      <c r="AD2463" t="str">
        <f t="shared" si="1195"/>
        <v>"https://onerecord.iata.org/ns/cargo#codeListName"</v>
      </c>
      <c r="AE2463" t="str">
        <f t="shared" si="1196"/>
        <v>"http://www.w3.org/2001/XMLSchema#string"</v>
      </c>
      <c r="AF2463" t="str">
        <f t="shared" si="1197"/>
        <v>"CodeList","DimensionsUnitCode","codeListName","","string",4,"","Official name of the code list without version number when direct reference is not possible; for example "UN/LOCODE" when referring to the UN/LOCODE code list","false","false","","https://onerecord.iata.org/ns/code-lists/DimensionsUnitCode","https://onerecord.iata.org/ns/cargo#codeListName","http://www.w3.org/2001/XMLSchema#string"</v>
      </c>
      <c r="AG2463" t="str">
        <f t="shared" si="1198"/>
        <v>"CodeList.DimensionsUnitCode"</v>
      </c>
      <c r="AH2463" t="str">
        <f t="shared" si="1199"/>
        <v>"codeListName"</v>
      </c>
      <c r="AI2463" t="str">
        <f t="shared" si="1200"/>
        <v>".string"</v>
      </c>
      <c r="AJ2463" t="str">
        <f t="shared" si="1201"/>
        <v>""</v>
      </c>
      <c r="AK2463" t="str">
        <f t="shared" si="1202"/>
        <v>"hasOne"</v>
      </c>
      <c r="AL2463" t="str">
        <f t="shared" si="1203"/>
        <v>"CodeList.DimensionsUnitCode","codeListName",".string","","hasOne"</v>
      </c>
      <c r="AN2463">
        <f>COUNTIF(View_conceptual!G:G,L2463)</f>
        <v>0</v>
      </c>
      <c r="AO2463">
        <f>COUNTIF(View_conceptual!H:H,L2463)+COUNTIF(View_conceptual!I:I,N2463)</f>
        <v>0</v>
      </c>
      <c r="AQ2463" t="str">
        <f t="shared" si="1204"/>
        <v/>
      </c>
      <c r="AR2463" t="str">
        <f t="shared" si="1205"/>
        <v/>
      </c>
      <c r="AT2463">
        <f>COUNTIF(View_full!G:G,L2463)</f>
        <v>0</v>
      </c>
      <c r="AU2463">
        <f>COUNTIF(View_full!H:H,L2463)+COUNTIF(View_full!I:I,N2463)</f>
        <v>0</v>
      </c>
      <c r="AV2463">
        <f>COUNTIFS(Property_Manual!$A$2:$A$1206,Raw!L2463,Property_Manual!$B$2:$B$1206,Raw!M2463,Property_Manual!$C$2:$C$1206,Raw!N2463,Property_Manual!$D$2:$D$1206,Raw!O2463,Property_Manual!$F$2:$F$1206,"x")</f>
        <v>0</v>
      </c>
      <c r="AW2463" t="str">
        <f t="shared" si="1206"/>
        <v/>
      </c>
      <c r="AX2463" t="str">
        <f t="shared" si="1207"/>
        <v/>
      </c>
      <c r="AY2463" t="str">
        <f t="shared" si="1208"/>
        <v/>
      </c>
    </row>
    <row r="2464" spans="1:51" x14ac:dyDescent="0.2">
      <c r="A2464" t="s">
        <v>1254</v>
      </c>
      <c r="B2464" t="s">
        <v>1197</v>
      </c>
      <c r="C2464" t="s">
        <v>2249</v>
      </c>
      <c r="D2464" t="s">
        <v>16</v>
      </c>
      <c r="F2464" t="s">
        <v>6</v>
      </c>
      <c r="G2464">
        <v>1</v>
      </c>
      <c r="J2464" t="s">
        <v>17</v>
      </c>
      <c r="L2464" t="str">
        <f t="shared" si="1178"/>
        <v>DimensionsUnitCode</v>
      </c>
      <c r="M2464" t="str">
        <f t="shared" si="1179"/>
        <v>codeListReference</v>
      </c>
      <c r="N2464" t="str">
        <f t="shared" si="1180"/>
        <v>string</v>
      </c>
      <c r="O2464" t="str">
        <f t="shared" si="1181"/>
        <v/>
      </c>
      <c r="P2464" t="str">
        <f t="shared" si="1182"/>
        <v/>
      </c>
      <c r="Q2464" t="str">
        <f t="shared" si="1183"/>
        <v>Object</v>
      </c>
      <c r="R2464" t="str">
        <f t="shared" si="1184"/>
        <v>"CodeList"</v>
      </c>
      <c r="S2464" t="str">
        <f t="shared" si="1185"/>
        <v>"DimensionsUnitCode"</v>
      </c>
      <c r="T2464" t="str">
        <f t="shared" si="1186"/>
        <v>"codeListReference"</v>
      </c>
      <c r="U2464" t="str">
        <f t="shared" si="1187"/>
        <v>""</v>
      </c>
      <c r="V2464" t="str">
        <f t="shared" si="1188"/>
        <v>"string"</v>
      </c>
      <c r="W2464">
        <f>IF($A2464="Implicit","",COUNTIFS($C$8:C2464,C2464,$A$8:A2464,"Explicit"))</f>
        <v>5</v>
      </c>
      <c r="X2464" t="str">
        <f t="shared" si="1189"/>
        <v>""</v>
      </c>
      <c r="Y2464" t="str">
        <f t="shared" si="1190"/>
        <v>"URL to access the code list the code is taken from; for example "https://unece.org/trade/cefact/unlocode-code-list-country-and-territory" for UN/LOCODE."</v>
      </c>
      <c r="Z2464" t="str">
        <f t="shared" si="1191"/>
        <v>"false"</v>
      </c>
      <c r="AA2464" t="str">
        <f t="shared" si="1192"/>
        <v>"false"</v>
      </c>
      <c r="AB2464" t="str">
        <f t="shared" si="1193"/>
        <v>""</v>
      </c>
      <c r="AC2464" t="str">
        <f t="shared" si="1194"/>
        <v>"https://onerecord.iata.org/ns/code-lists/DimensionsUnitCode"</v>
      </c>
      <c r="AD2464" t="str">
        <f t="shared" si="1195"/>
        <v>"https://onerecord.iata.org/ns/cargo#codeListReference"</v>
      </c>
      <c r="AE2464" t="str">
        <f t="shared" si="1196"/>
        <v>"http://www.w3.org/2001/XMLSchema#string"</v>
      </c>
      <c r="AF2464" t="str">
        <f t="shared" si="1197"/>
        <v>"CodeList","DimensionsUnitCode","codeListReference","","string",5,"","URL to access the code list the code is taken from; for example "https://unece.org/trade/cefact/unlocode-code-list-country-and-territory" for UN/LOCODE.","false","false","","https://onerecord.iata.org/ns/code-lists/DimensionsUnitCode","https://onerecord.iata.org/ns/cargo#codeListReference","http://www.w3.org/2001/XMLSchema#string"</v>
      </c>
      <c r="AG2464" t="str">
        <f t="shared" si="1198"/>
        <v>"CodeList.DimensionsUnitCode"</v>
      </c>
      <c r="AH2464" t="str">
        <f t="shared" si="1199"/>
        <v>"codeListReference"</v>
      </c>
      <c r="AI2464" t="str">
        <f t="shared" si="1200"/>
        <v>".string"</v>
      </c>
      <c r="AJ2464" t="str">
        <f t="shared" si="1201"/>
        <v>""</v>
      </c>
      <c r="AK2464" t="str">
        <f t="shared" si="1202"/>
        <v>"hasOne"</v>
      </c>
      <c r="AL2464" t="str">
        <f t="shared" si="1203"/>
        <v>"CodeList.DimensionsUnitCode","codeListReference",".string","","hasOne"</v>
      </c>
      <c r="AN2464">
        <f>COUNTIF(View_conceptual!G:G,L2464)</f>
        <v>0</v>
      </c>
      <c r="AO2464">
        <f>COUNTIF(View_conceptual!H:H,L2464)+COUNTIF(View_conceptual!I:I,N2464)</f>
        <v>0</v>
      </c>
      <c r="AQ2464" t="str">
        <f t="shared" si="1204"/>
        <v/>
      </c>
      <c r="AR2464" t="str">
        <f t="shared" si="1205"/>
        <v/>
      </c>
      <c r="AT2464">
        <f>COUNTIF(View_full!G:G,L2464)</f>
        <v>0</v>
      </c>
      <c r="AU2464">
        <f>COUNTIF(View_full!H:H,L2464)+COUNTIF(View_full!I:I,N2464)</f>
        <v>0</v>
      </c>
      <c r="AV2464">
        <f>COUNTIFS(Property_Manual!$A$2:$A$1206,Raw!L2464,Property_Manual!$B$2:$B$1206,Raw!M2464,Property_Manual!$C$2:$C$1206,Raw!N2464,Property_Manual!$D$2:$D$1206,Raw!O2464,Property_Manual!$F$2:$F$1206,"x")</f>
        <v>0</v>
      </c>
      <c r="AW2464" t="str">
        <f t="shared" si="1206"/>
        <v/>
      </c>
      <c r="AX2464" t="str">
        <f t="shared" si="1207"/>
        <v/>
      </c>
      <c r="AY2464" t="str">
        <f t="shared" si="1208"/>
        <v/>
      </c>
    </row>
    <row r="2465" spans="1:51" x14ac:dyDescent="0.2">
      <c r="A2465" t="s">
        <v>1254</v>
      </c>
      <c r="B2465" t="s">
        <v>1197</v>
      </c>
      <c r="C2465" t="s">
        <v>2249</v>
      </c>
      <c r="D2465" t="s">
        <v>18</v>
      </c>
      <c r="F2465" t="s">
        <v>6</v>
      </c>
      <c r="G2465">
        <v>1</v>
      </c>
      <c r="J2465" t="s">
        <v>19</v>
      </c>
      <c r="L2465" t="str">
        <f t="shared" si="1178"/>
        <v>DimensionsUnitCode</v>
      </c>
      <c r="M2465" t="str">
        <f t="shared" si="1179"/>
        <v>codeListVersion</v>
      </c>
      <c r="N2465" t="str">
        <f t="shared" si="1180"/>
        <v>string</v>
      </c>
      <c r="O2465" t="str">
        <f t="shared" si="1181"/>
        <v/>
      </c>
      <c r="P2465" t="str">
        <f t="shared" si="1182"/>
        <v/>
      </c>
      <c r="Q2465" t="str">
        <f t="shared" si="1183"/>
        <v>Object</v>
      </c>
      <c r="R2465" t="str">
        <f t="shared" si="1184"/>
        <v>"CodeList"</v>
      </c>
      <c r="S2465" t="str">
        <f t="shared" si="1185"/>
        <v>"DimensionsUnitCode"</v>
      </c>
      <c r="T2465" t="str">
        <f t="shared" si="1186"/>
        <v>"codeListVersion"</v>
      </c>
      <c r="U2465" t="str">
        <f t="shared" si="1187"/>
        <v>""</v>
      </c>
      <c r="V2465" t="str">
        <f t="shared" si="1188"/>
        <v>"string"</v>
      </c>
      <c r="W2465">
        <f>IF($A2465="Implicit","",COUNTIFS($C$8:C2465,C2465,$A$8:A2465,"Explicit"))</f>
        <v>6</v>
      </c>
      <c r="X2465" t="str">
        <f t="shared" si="1189"/>
        <v>""</v>
      </c>
      <c r="Y2465" t="str">
        <f t="shared" si="1190"/>
        <v>"Version of the code list; for example "223-1" for UN/LOCODE. Used if the property codeListName is used or the version is not apparent from the resource referred to in property codeListReference."</v>
      </c>
      <c r="Z2465" t="str">
        <f t="shared" si="1191"/>
        <v>"false"</v>
      </c>
      <c r="AA2465" t="str">
        <f t="shared" si="1192"/>
        <v>"false"</v>
      </c>
      <c r="AB2465" t="str">
        <f t="shared" si="1193"/>
        <v>""</v>
      </c>
      <c r="AC2465" t="str">
        <f t="shared" si="1194"/>
        <v>"https://onerecord.iata.org/ns/code-lists/DimensionsUnitCode"</v>
      </c>
      <c r="AD2465" t="str">
        <f t="shared" si="1195"/>
        <v>"https://onerecord.iata.org/ns/cargo#codeListVersion"</v>
      </c>
      <c r="AE2465" t="str">
        <f t="shared" si="1196"/>
        <v>"http://www.w3.org/2001/XMLSchema#string"</v>
      </c>
      <c r="AF2465" t="str">
        <f t="shared" si="1197"/>
        <v>"CodeList","DimensionsUnitCode","codeListVersion","","string",6,"","Version of the code list; for example "223-1" for UN/LOCODE. Used if the property codeListName is used or the version is not apparent from the resource referred to in property codeListReference.","false","false","","https://onerecord.iata.org/ns/code-lists/DimensionsUnitCode","https://onerecord.iata.org/ns/cargo#codeListVersion","http://www.w3.org/2001/XMLSchema#string"</v>
      </c>
      <c r="AG2465" t="str">
        <f t="shared" si="1198"/>
        <v>"CodeList.DimensionsUnitCode"</v>
      </c>
      <c r="AH2465" t="str">
        <f t="shared" si="1199"/>
        <v>"codeListVersion"</v>
      </c>
      <c r="AI2465" t="str">
        <f t="shared" si="1200"/>
        <v>".string"</v>
      </c>
      <c r="AJ2465" t="str">
        <f t="shared" si="1201"/>
        <v>""</v>
      </c>
      <c r="AK2465" t="str">
        <f t="shared" si="1202"/>
        <v>"hasOne"</v>
      </c>
      <c r="AL2465" t="str">
        <f t="shared" si="1203"/>
        <v>"CodeList.DimensionsUnitCode","codeListVersion",".string","","hasOne"</v>
      </c>
      <c r="AN2465">
        <f>COUNTIF(View_conceptual!G:G,L2465)</f>
        <v>0</v>
      </c>
      <c r="AO2465">
        <f>COUNTIF(View_conceptual!H:H,L2465)+COUNTIF(View_conceptual!I:I,N2465)</f>
        <v>0</v>
      </c>
      <c r="AQ2465" t="str">
        <f t="shared" si="1204"/>
        <v/>
      </c>
      <c r="AR2465" t="str">
        <f t="shared" si="1205"/>
        <v/>
      </c>
      <c r="AT2465">
        <f>COUNTIF(View_full!G:G,L2465)</f>
        <v>0</v>
      </c>
      <c r="AU2465">
        <f>COUNTIF(View_full!H:H,L2465)+COUNTIF(View_full!I:I,N2465)</f>
        <v>0</v>
      </c>
      <c r="AV2465">
        <f>COUNTIFS(Property_Manual!$A$2:$A$1206,Raw!L2465,Property_Manual!$B$2:$B$1206,Raw!M2465,Property_Manual!$C$2:$C$1206,Raw!N2465,Property_Manual!$D$2:$D$1206,Raw!O2465,Property_Manual!$F$2:$F$1206,"x")</f>
        <v>0</v>
      </c>
      <c r="AW2465" t="str">
        <f t="shared" si="1206"/>
        <v/>
      </c>
      <c r="AX2465" t="str">
        <f t="shared" si="1207"/>
        <v/>
      </c>
      <c r="AY2465" t="str">
        <f t="shared" si="1208"/>
        <v/>
      </c>
    </row>
    <row r="2466" spans="1:51" x14ac:dyDescent="0.2">
      <c r="A2466" t="s">
        <v>1254</v>
      </c>
      <c r="B2466" t="s">
        <v>1197</v>
      </c>
      <c r="C2466" t="s">
        <v>2214</v>
      </c>
      <c r="D2466" t="s">
        <v>5</v>
      </c>
      <c r="F2466" t="s">
        <v>6</v>
      </c>
      <c r="G2466">
        <v>1</v>
      </c>
      <c r="J2466" t="s">
        <v>8</v>
      </c>
      <c r="L2466" t="str">
        <f t="shared" si="1178"/>
        <v>EntitlementCode</v>
      </c>
      <c r="M2466" t="str">
        <f t="shared" si="1179"/>
        <v>code</v>
      </c>
      <c r="N2466" t="str">
        <f t="shared" si="1180"/>
        <v>string</v>
      </c>
      <c r="O2466" t="str">
        <f t="shared" si="1181"/>
        <v/>
      </c>
      <c r="P2466" t="str">
        <f t="shared" si="1182"/>
        <v/>
      </c>
      <c r="Q2466" t="str">
        <f t="shared" si="1183"/>
        <v>Object</v>
      </c>
      <c r="R2466" t="str">
        <f t="shared" si="1184"/>
        <v>"CodeList"</v>
      </c>
      <c r="S2466" t="str">
        <f t="shared" si="1185"/>
        <v>"EntitlementCode"</v>
      </c>
      <c r="T2466" t="str">
        <f t="shared" si="1186"/>
        <v>"code"</v>
      </c>
      <c r="U2466" t="str">
        <f t="shared" si="1187"/>
        <v>""</v>
      </c>
      <c r="V2466" t="str">
        <f t="shared" si="1188"/>
        <v>"string"</v>
      </c>
      <c r="W2466">
        <f>IF($A2466="Implicit","",COUNTIFS($C$8:C2466,C2466,$A$8:A2466,"Explicit"))</f>
        <v>1</v>
      </c>
      <c r="X2466" t="str">
        <f t="shared" si="1189"/>
        <v>""</v>
      </c>
      <c r="Y2466" t="str">
        <f t="shared" si="1190"/>
        <v>"Code or short version of a code; for example "CH" for Switzerland when referring to the UN/LOCODE code list"</v>
      </c>
      <c r="Z2466" t="str">
        <f t="shared" si="1191"/>
        <v>"false"</v>
      </c>
      <c r="AA2466" t="str">
        <f t="shared" si="1192"/>
        <v>"false"</v>
      </c>
      <c r="AB2466" t="str">
        <f t="shared" si="1193"/>
        <v>""</v>
      </c>
      <c r="AC2466" t="str">
        <f t="shared" si="1194"/>
        <v>"https://onerecord.iata.org/ns/code-lists/EntitlementCode"</v>
      </c>
      <c r="AD2466" t="str">
        <f t="shared" si="1195"/>
        <v>"https://onerecord.iata.org/ns/cargo#code"</v>
      </c>
      <c r="AE2466" t="str">
        <f t="shared" si="1196"/>
        <v>"http://www.w3.org/2001/XMLSchema#string"</v>
      </c>
      <c r="AF2466" t="str">
        <f t="shared" si="1197"/>
        <v>"CodeList","EntitlementCode","code","","string",1,"","Code or short version of a code; for example "CH" for Switzerland when referring to the UN/LOCODE code list","false","false","","https://onerecord.iata.org/ns/code-lists/EntitlementCode","https://onerecord.iata.org/ns/cargo#code","http://www.w3.org/2001/XMLSchema#string"</v>
      </c>
      <c r="AG2466" t="str">
        <f t="shared" si="1198"/>
        <v>"CodeList.EntitlementCode"</v>
      </c>
      <c r="AH2466" t="str">
        <f t="shared" si="1199"/>
        <v>"code"</v>
      </c>
      <c r="AI2466" t="str">
        <f t="shared" si="1200"/>
        <v>".string"</v>
      </c>
      <c r="AJ2466" t="str">
        <f t="shared" si="1201"/>
        <v>""</v>
      </c>
      <c r="AK2466" t="str">
        <f t="shared" si="1202"/>
        <v>"hasOne"</v>
      </c>
      <c r="AL2466" t="str">
        <f t="shared" si="1203"/>
        <v>"CodeList.EntitlementCode","code",".string","","hasOne"</v>
      </c>
      <c r="AN2466">
        <f>COUNTIF(View_conceptual!G:G,L2466)</f>
        <v>0</v>
      </c>
      <c r="AO2466">
        <f>COUNTIF(View_conceptual!H:H,L2466)+COUNTIF(View_conceptual!I:I,N2466)</f>
        <v>0</v>
      </c>
      <c r="AQ2466" t="str">
        <f t="shared" si="1204"/>
        <v/>
      </c>
      <c r="AR2466" t="str">
        <f t="shared" si="1205"/>
        <v/>
      </c>
      <c r="AT2466">
        <f>COUNTIF(View_full!G:G,L2466)</f>
        <v>0</v>
      </c>
      <c r="AU2466">
        <f>COUNTIF(View_full!H:H,L2466)+COUNTIF(View_full!I:I,N2466)</f>
        <v>0</v>
      </c>
      <c r="AV2466">
        <f>COUNTIFS(Property_Manual!$A$2:$A$1206,Raw!L2466,Property_Manual!$B$2:$B$1206,Raw!M2466,Property_Manual!$C$2:$C$1206,Raw!N2466,Property_Manual!$D$2:$D$1206,Raw!O2466,Property_Manual!$F$2:$F$1206,"x")</f>
        <v>0</v>
      </c>
      <c r="AW2466" t="str">
        <f t="shared" si="1206"/>
        <v/>
      </c>
      <c r="AX2466" t="str">
        <f t="shared" si="1207"/>
        <v/>
      </c>
      <c r="AY2466" t="str">
        <f t="shared" si="1208"/>
        <v/>
      </c>
    </row>
    <row r="2467" spans="1:51" x14ac:dyDescent="0.2">
      <c r="A2467" t="s">
        <v>1254</v>
      </c>
      <c r="B2467" t="s">
        <v>1197</v>
      </c>
      <c r="C2467" t="s">
        <v>2214</v>
      </c>
      <c r="D2467" t="s">
        <v>9</v>
      </c>
      <c r="F2467" t="s">
        <v>6</v>
      </c>
      <c r="G2467">
        <v>1</v>
      </c>
      <c r="J2467" t="s">
        <v>10</v>
      </c>
      <c r="L2467" t="str">
        <f t="shared" si="1178"/>
        <v>EntitlementCode</v>
      </c>
      <c r="M2467" t="str">
        <f t="shared" si="1179"/>
        <v>codeDescription</v>
      </c>
      <c r="N2467" t="str">
        <f t="shared" si="1180"/>
        <v>string</v>
      </c>
      <c r="O2467" t="str">
        <f t="shared" si="1181"/>
        <v/>
      </c>
      <c r="P2467" t="str">
        <f t="shared" si="1182"/>
        <v/>
      </c>
      <c r="Q2467" t="str">
        <f t="shared" si="1183"/>
        <v>Object</v>
      </c>
      <c r="R2467" t="str">
        <f t="shared" si="1184"/>
        <v>"CodeList"</v>
      </c>
      <c r="S2467" t="str">
        <f t="shared" si="1185"/>
        <v>"EntitlementCode"</v>
      </c>
      <c r="T2467" t="str">
        <f t="shared" si="1186"/>
        <v>"codeDescription"</v>
      </c>
      <c r="U2467" t="str">
        <f t="shared" si="1187"/>
        <v>""</v>
      </c>
      <c r="V2467" t="str">
        <f t="shared" si="1188"/>
        <v>"string"</v>
      </c>
      <c r="W2467">
        <f>IF($A2467="Implicit","",COUNTIFS($C$8:C2467,C2467,$A$8:A2467,"Explicit"))</f>
        <v>2</v>
      </c>
      <c r="X2467" t="str">
        <f t="shared" si="1189"/>
        <v>""</v>
      </c>
      <c r="Y2467" t="str">
        <f t="shared" si="1190"/>
        <v>"Description or long version of the code; for example "Switzerland" for Switzerland when referring to the UN/LOCODE code list"</v>
      </c>
      <c r="Z2467" t="str">
        <f t="shared" si="1191"/>
        <v>"false"</v>
      </c>
      <c r="AA2467" t="str">
        <f t="shared" si="1192"/>
        <v>"false"</v>
      </c>
      <c r="AB2467" t="str">
        <f t="shared" si="1193"/>
        <v>""</v>
      </c>
      <c r="AC2467" t="str">
        <f t="shared" si="1194"/>
        <v>"https://onerecord.iata.org/ns/code-lists/EntitlementCode"</v>
      </c>
      <c r="AD2467" t="str">
        <f t="shared" si="1195"/>
        <v>"https://onerecord.iata.org/ns/cargo#codeDescription"</v>
      </c>
      <c r="AE2467" t="str">
        <f t="shared" si="1196"/>
        <v>"http://www.w3.org/2001/XMLSchema#string"</v>
      </c>
      <c r="AF2467" t="str">
        <f t="shared" si="1197"/>
        <v>"CodeList","EntitlementCode","codeDescription","","string",2,"","Description or long version of the code; for example "Switzerland" for Switzerland when referring to the UN/LOCODE code list","false","false","","https://onerecord.iata.org/ns/code-lists/EntitlementCode","https://onerecord.iata.org/ns/cargo#codeDescription","http://www.w3.org/2001/XMLSchema#string"</v>
      </c>
      <c r="AG2467" t="str">
        <f t="shared" si="1198"/>
        <v>"CodeList.EntitlementCode"</v>
      </c>
      <c r="AH2467" t="str">
        <f t="shared" si="1199"/>
        <v>"codeDescription"</v>
      </c>
      <c r="AI2467" t="str">
        <f t="shared" si="1200"/>
        <v>".string"</v>
      </c>
      <c r="AJ2467" t="str">
        <f t="shared" si="1201"/>
        <v>""</v>
      </c>
      <c r="AK2467" t="str">
        <f t="shared" si="1202"/>
        <v>"hasOne"</v>
      </c>
      <c r="AL2467" t="str">
        <f t="shared" si="1203"/>
        <v>"CodeList.EntitlementCode","codeDescription",".string","","hasOne"</v>
      </c>
      <c r="AN2467">
        <f>COUNTIF(View_conceptual!G:G,L2467)</f>
        <v>0</v>
      </c>
      <c r="AO2467">
        <f>COUNTIF(View_conceptual!H:H,L2467)+COUNTIF(View_conceptual!I:I,N2467)</f>
        <v>0</v>
      </c>
      <c r="AQ2467" t="str">
        <f t="shared" si="1204"/>
        <v/>
      </c>
      <c r="AR2467" t="str">
        <f t="shared" si="1205"/>
        <v/>
      </c>
      <c r="AT2467">
        <f>COUNTIF(View_full!G:G,L2467)</f>
        <v>0</v>
      </c>
      <c r="AU2467">
        <f>COUNTIF(View_full!H:H,L2467)+COUNTIF(View_full!I:I,N2467)</f>
        <v>0</v>
      </c>
      <c r="AV2467">
        <f>COUNTIFS(Property_Manual!$A$2:$A$1206,Raw!L2467,Property_Manual!$B$2:$B$1206,Raw!M2467,Property_Manual!$C$2:$C$1206,Raw!N2467,Property_Manual!$D$2:$D$1206,Raw!O2467,Property_Manual!$F$2:$F$1206,"x")</f>
        <v>0</v>
      </c>
      <c r="AW2467" t="str">
        <f t="shared" si="1206"/>
        <v/>
      </c>
      <c r="AX2467" t="str">
        <f t="shared" si="1207"/>
        <v/>
      </c>
      <c r="AY2467" t="str">
        <f t="shared" si="1208"/>
        <v/>
      </c>
    </row>
    <row r="2468" spans="1:51" x14ac:dyDescent="0.2">
      <c r="A2468" t="s">
        <v>1254</v>
      </c>
      <c r="B2468" t="s">
        <v>1197</v>
      </c>
      <c r="C2468" t="s">
        <v>2214</v>
      </c>
      <c r="D2468" t="s">
        <v>11</v>
      </c>
      <c r="F2468" t="s">
        <v>12</v>
      </c>
      <c r="G2468">
        <v>1</v>
      </c>
      <c r="J2468" t="s">
        <v>13</v>
      </c>
      <c r="L2468" t="str">
        <f t="shared" si="1178"/>
        <v>EntitlementCode</v>
      </c>
      <c r="M2468" t="str">
        <f t="shared" si="1179"/>
        <v>codeLevel</v>
      </c>
      <c r="N2468" t="str">
        <f t="shared" si="1180"/>
        <v>integer</v>
      </c>
      <c r="O2468" t="str">
        <f t="shared" si="1181"/>
        <v/>
      </c>
      <c r="P2468" t="str">
        <f t="shared" si="1182"/>
        <v/>
      </c>
      <c r="Q2468" t="str">
        <f t="shared" si="1183"/>
        <v>Object</v>
      </c>
      <c r="R2468" t="str">
        <f t="shared" si="1184"/>
        <v>"CodeList"</v>
      </c>
      <c r="S2468" t="str">
        <f t="shared" si="1185"/>
        <v>"EntitlementCode"</v>
      </c>
      <c r="T2468" t="str">
        <f t="shared" si="1186"/>
        <v>"codeLevel"</v>
      </c>
      <c r="U2468" t="str">
        <f t="shared" si="1187"/>
        <v>""</v>
      </c>
      <c r="V2468" t="str">
        <f t="shared" si="1188"/>
        <v>"integer"</v>
      </c>
      <c r="W2468">
        <f>IF($A2468="Implicit","",COUNTIFS($C$8:C2468,C2468,$A$8:A2468,"Explicit"))</f>
        <v>3</v>
      </c>
      <c r="X2468" t="str">
        <f t="shared" si="1189"/>
        <v>""</v>
      </c>
      <c r="Y2468" t="str">
        <f t="shared" si="1190"/>
        <v>"Integer indicating the level of a code if a codelists is hierarchical; for example HS-Codes"</v>
      </c>
      <c r="Z2468" t="str">
        <f t="shared" si="1191"/>
        <v>"false"</v>
      </c>
      <c r="AA2468" t="str">
        <f t="shared" si="1192"/>
        <v>"false"</v>
      </c>
      <c r="AB2468" t="str">
        <f t="shared" si="1193"/>
        <v>""</v>
      </c>
      <c r="AC2468" t="str">
        <f t="shared" si="1194"/>
        <v>"https://onerecord.iata.org/ns/code-lists/EntitlementCode"</v>
      </c>
      <c r="AD2468" t="str">
        <f t="shared" si="1195"/>
        <v>"https://onerecord.iata.org/ns/cargo#codeLevel"</v>
      </c>
      <c r="AE2468" t="str">
        <f t="shared" si="1196"/>
        <v>"http://www.w3.org/2001/XMLSchema#integer"</v>
      </c>
      <c r="AF2468" t="str">
        <f t="shared" si="1197"/>
        <v>"CodeList","EntitlementCode","codeLevel","","integer",3,"","Integer indicating the level of a code if a codelists is hierarchical; for example HS-Codes","false","false","","https://onerecord.iata.org/ns/code-lists/EntitlementCode","https://onerecord.iata.org/ns/cargo#codeLevel","http://www.w3.org/2001/XMLSchema#integer"</v>
      </c>
      <c r="AG2468" t="str">
        <f t="shared" si="1198"/>
        <v>"CodeList.EntitlementCode"</v>
      </c>
      <c r="AH2468" t="str">
        <f t="shared" si="1199"/>
        <v>"codeLevel"</v>
      </c>
      <c r="AI2468" t="str">
        <f t="shared" si="1200"/>
        <v>".integer"</v>
      </c>
      <c r="AJ2468" t="str">
        <f t="shared" si="1201"/>
        <v>""</v>
      </c>
      <c r="AK2468" t="str">
        <f t="shared" si="1202"/>
        <v>"hasOne"</v>
      </c>
      <c r="AL2468" t="str">
        <f t="shared" si="1203"/>
        <v>"CodeList.EntitlementCode","codeLevel",".integer","","hasOne"</v>
      </c>
      <c r="AN2468">
        <f>COUNTIF(View_conceptual!G:G,L2468)</f>
        <v>0</v>
      </c>
      <c r="AO2468">
        <f>COUNTIF(View_conceptual!H:H,L2468)+COUNTIF(View_conceptual!I:I,N2468)</f>
        <v>0</v>
      </c>
      <c r="AQ2468" t="str">
        <f t="shared" si="1204"/>
        <v/>
      </c>
      <c r="AR2468" t="str">
        <f t="shared" si="1205"/>
        <v/>
      </c>
      <c r="AT2468">
        <f>COUNTIF(View_full!G:G,L2468)</f>
        <v>0</v>
      </c>
      <c r="AU2468">
        <f>COUNTIF(View_full!H:H,L2468)+COUNTIF(View_full!I:I,N2468)</f>
        <v>0</v>
      </c>
      <c r="AV2468">
        <f>COUNTIFS(Property_Manual!$A$2:$A$1206,Raw!L2468,Property_Manual!$B$2:$B$1206,Raw!M2468,Property_Manual!$C$2:$C$1206,Raw!N2468,Property_Manual!$D$2:$D$1206,Raw!O2468,Property_Manual!$F$2:$F$1206,"x")</f>
        <v>0</v>
      </c>
      <c r="AW2468" t="str">
        <f t="shared" si="1206"/>
        <v/>
      </c>
      <c r="AX2468" t="str">
        <f t="shared" si="1207"/>
        <v/>
      </c>
      <c r="AY2468" t="str">
        <f t="shared" si="1208"/>
        <v/>
      </c>
    </row>
    <row r="2469" spans="1:51" x14ac:dyDescent="0.2">
      <c r="A2469" t="s">
        <v>1254</v>
      </c>
      <c r="B2469" t="s">
        <v>1197</v>
      </c>
      <c r="C2469" t="s">
        <v>2214</v>
      </c>
      <c r="D2469" t="s">
        <v>14</v>
      </c>
      <c r="F2469" t="s">
        <v>6</v>
      </c>
      <c r="G2469">
        <v>1</v>
      </c>
      <c r="J2469" t="s">
        <v>15</v>
      </c>
      <c r="L2469" t="str">
        <f t="shared" si="1178"/>
        <v>EntitlementCode</v>
      </c>
      <c r="M2469" t="str">
        <f t="shared" si="1179"/>
        <v>codeListName</v>
      </c>
      <c r="N2469" t="str">
        <f t="shared" si="1180"/>
        <v>string</v>
      </c>
      <c r="O2469" t="str">
        <f t="shared" si="1181"/>
        <v/>
      </c>
      <c r="P2469" t="str">
        <f t="shared" si="1182"/>
        <v/>
      </c>
      <c r="Q2469" t="str">
        <f t="shared" si="1183"/>
        <v>Object</v>
      </c>
      <c r="R2469" t="str">
        <f t="shared" si="1184"/>
        <v>"CodeList"</v>
      </c>
      <c r="S2469" t="str">
        <f t="shared" si="1185"/>
        <v>"EntitlementCode"</v>
      </c>
      <c r="T2469" t="str">
        <f t="shared" si="1186"/>
        <v>"codeListName"</v>
      </c>
      <c r="U2469" t="str">
        <f t="shared" si="1187"/>
        <v>""</v>
      </c>
      <c r="V2469" t="str">
        <f t="shared" si="1188"/>
        <v>"string"</v>
      </c>
      <c r="W2469">
        <f>IF($A2469="Implicit","",COUNTIFS($C$8:C2469,C2469,$A$8:A2469,"Explicit"))</f>
        <v>4</v>
      </c>
      <c r="X2469" t="str">
        <f t="shared" si="1189"/>
        <v>""</v>
      </c>
      <c r="Y2469" t="str">
        <f t="shared" si="1190"/>
        <v>"Official name of the code list without version number when direct reference is not possible; for example "UN/LOCODE" when referring to the UN/LOCODE code list"</v>
      </c>
      <c r="Z2469" t="str">
        <f t="shared" si="1191"/>
        <v>"false"</v>
      </c>
      <c r="AA2469" t="str">
        <f t="shared" si="1192"/>
        <v>"false"</v>
      </c>
      <c r="AB2469" t="str">
        <f t="shared" si="1193"/>
        <v>""</v>
      </c>
      <c r="AC2469" t="str">
        <f t="shared" si="1194"/>
        <v>"https://onerecord.iata.org/ns/code-lists/EntitlementCode"</v>
      </c>
      <c r="AD2469" t="str">
        <f t="shared" si="1195"/>
        <v>"https://onerecord.iata.org/ns/cargo#codeListName"</v>
      </c>
      <c r="AE2469" t="str">
        <f t="shared" si="1196"/>
        <v>"http://www.w3.org/2001/XMLSchema#string"</v>
      </c>
      <c r="AF2469" t="str">
        <f t="shared" si="1197"/>
        <v>"CodeList","EntitlementCode","codeListName","","string",4,"","Official name of the code list without version number when direct reference is not possible; for example "UN/LOCODE" when referring to the UN/LOCODE code list","false","false","","https://onerecord.iata.org/ns/code-lists/EntitlementCode","https://onerecord.iata.org/ns/cargo#codeListName","http://www.w3.org/2001/XMLSchema#string"</v>
      </c>
      <c r="AG2469" t="str">
        <f t="shared" si="1198"/>
        <v>"CodeList.EntitlementCode"</v>
      </c>
      <c r="AH2469" t="str">
        <f t="shared" si="1199"/>
        <v>"codeListName"</v>
      </c>
      <c r="AI2469" t="str">
        <f t="shared" si="1200"/>
        <v>".string"</v>
      </c>
      <c r="AJ2469" t="str">
        <f t="shared" si="1201"/>
        <v>""</v>
      </c>
      <c r="AK2469" t="str">
        <f t="shared" si="1202"/>
        <v>"hasOne"</v>
      </c>
      <c r="AL2469" t="str">
        <f t="shared" si="1203"/>
        <v>"CodeList.EntitlementCode","codeListName",".string","","hasOne"</v>
      </c>
      <c r="AN2469">
        <f>COUNTIF(View_conceptual!G:G,L2469)</f>
        <v>0</v>
      </c>
      <c r="AO2469">
        <f>COUNTIF(View_conceptual!H:H,L2469)+COUNTIF(View_conceptual!I:I,N2469)</f>
        <v>0</v>
      </c>
      <c r="AQ2469" t="str">
        <f t="shared" si="1204"/>
        <v/>
      </c>
      <c r="AR2469" t="str">
        <f t="shared" si="1205"/>
        <v/>
      </c>
      <c r="AT2469">
        <f>COUNTIF(View_full!G:G,L2469)</f>
        <v>0</v>
      </c>
      <c r="AU2469">
        <f>COUNTIF(View_full!H:H,L2469)+COUNTIF(View_full!I:I,N2469)</f>
        <v>0</v>
      </c>
      <c r="AV2469">
        <f>COUNTIFS(Property_Manual!$A$2:$A$1206,Raw!L2469,Property_Manual!$B$2:$B$1206,Raw!M2469,Property_Manual!$C$2:$C$1206,Raw!N2469,Property_Manual!$D$2:$D$1206,Raw!O2469,Property_Manual!$F$2:$F$1206,"x")</f>
        <v>0</v>
      </c>
      <c r="AW2469" t="str">
        <f t="shared" si="1206"/>
        <v/>
      </c>
      <c r="AX2469" t="str">
        <f t="shared" si="1207"/>
        <v/>
      </c>
      <c r="AY2469" t="str">
        <f t="shared" si="1208"/>
        <v/>
      </c>
    </row>
    <row r="2470" spans="1:51" x14ac:dyDescent="0.2">
      <c r="A2470" t="s">
        <v>1254</v>
      </c>
      <c r="B2470" t="s">
        <v>1197</v>
      </c>
      <c r="C2470" t="s">
        <v>2214</v>
      </c>
      <c r="D2470" t="s">
        <v>16</v>
      </c>
      <c r="F2470" t="s">
        <v>6</v>
      </c>
      <c r="G2470">
        <v>1</v>
      </c>
      <c r="J2470" t="s">
        <v>17</v>
      </c>
      <c r="L2470" t="str">
        <f t="shared" si="1178"/>
        <v>EntitlementCode</v>
      </c>
      <c r="M2470" t="str">
        <f t="shared" si="1179"/>
        <v>codeListReference</v>
      </c>
      <c r="N2470" t="str">
        <f t="shared" si="1180"/>
        <v>string</v>
      </c>
      <c r="O2470" t="str">
        <f t="shared" si="1181"/>
        <v/>
      </c>
      <c r="P2470" t="str">
        <f t="shared" si="1182"/>
        <v/>
      </c>
      <c r="Q2470" t="str">
        <f t="shared" si="1183"/>
        <v>Object</v>
      </c>
      <c r="R2470" t="str">
        <f t="shared" si="1184"/>
        <v>"CodeList"</v>
      </c>
      <c r="S2470" t="str">
        <f t="shared" si="1185"/>
        <v>"EntitlementCode"</v>
      </c>
      <c r="T2470" t="str">
        <f t="shared" si="1186"/>
        <v>"codeListReference"</v>
      </c>
      <c r="U2470" t="str">
        <f t="shared" si="1187"/>
        <v>""</v>
      </c>
      <c r="V2470" t="str">
        <f t="shared" si="1188"/>
        <v>"string"</v>
      </c>
      <c r="W2470">
        <f>IF($A2470="Implicit","",COUNTIFS($C$8:C2470,C2470,$A$8:A2470,"Explicit"))</f>
        <v>5</v>
      </c>
      <c r="X2470" t="str">
        <f t="shared" si="1189"/>
        <v>""</v>
      </c>
      <c r="Y2470" t="str">
        <f t="shared" si="1190"/>
        <v>"URL to access the code list the code is taken from; for example "https://unece.org/trade/cefact/unlocode-code-list-country-and-territory" for UN/LOCODE."</v>
      </c>
      <c r="Z2470" t="str">
        <f t="shared" si="1191"/>
        <v>"false"</v>
      </c>
      <c r="AA2470" t="str">
        <f t="shared" si="1192"/>
        <v>"false"</v>
      </c>
      <c r="AB2470" t="str">
        <f t="shared" si="1193"/>
        <v>""</v>
      </c>
      <c r="AC2470" t="str">
        <f t="shared" si="1194"/>
        <v>"https://onerecord.iata.org/ns/code-lists/EntitlementCode"</v>
      </c>
      <c r="AD2470" t="str">
        <f t="shared" si="1195"/>
        <v>"https://onerecord.iata.org/ns/cargo#codeListReference"</v>
      </c>
      <c r="AE2470" t="str">
        <f t="shared" si="1196"/>
        <v>"http://www.w3.org/2001/XMLSchema#string"</v>
      </c>
      <c r="AF2470" t="str">
        <f t="shared" si="1197"/>
        <v>"CodeList","EntitlementCode","codeListReference","","string",5,"","URL to access the code list the code is taken from; for example "https://unece.org/trade/cefact/unlocode-code-list-country-and-territory" for UN/LOCODE.","false","false","","https://onerecord.iata.org/ns/code-lists/EntitlementCode","https://onerecord.iata.org/ns/cargo#codeListReference","http://www.w3.org/2001/XMLSchema#string"</v>
      </c>
      <c r="AG2470" t="str">
        <f t="shared" si="1198"/>
        <v>"CodeList.EntitlementCode"</v>
      </c>
      <c r="AH2470" t="str">
        <f t="shared" si="1199"/>
        <v>"codeListReference"</v>
      </c>
      <c r="AI2470" t="str">
        <f t="shared" si="1200"/>
        <v>".string"</v>
      </c>
      <c r="AJ2470" t="str">
        <f t="shared" si="1201"/>
        <v>""</v>
      </c>
      <c r="AK2470" t="str">
        <f t="shared" si="1202"/>
        <v>"hasOne"</v>
      </c>
      <c r="AL2470" t="str">
        <f t="shared" si="1203"/>
        <v>"CodeList.EntitlementCode","codeListReference",".string","","hasOne"</v>
      </c>
      <c r="AN2470">
        <f>COUNTIF(View_conceptual!G:G,L2470)</f>
        <v>0</v>
      </c>
      <c r="AO2470">
        <f>COUNTIF(View_conceptual!H:H,L2470)+COUNTIF(View_conceptual!I:I,N2470)</f>
        <v>0</v>
      </c>
      <c r="AQ2470" t="str">
        <f t="shared" si="1204"/>
        <v/>
      </c>
      <c r="AR2470" t="str">
        <f t="shared" si="1205"/>
        <v/>
      </c>
      <c r="AT2470">
        <f>COUNTIF(View_full!G:G,L2470)</f>
        <v>0</v>
      </c>
      <c r="AU2470">
        <f>COUNTIF(View_full!H:H,L2470)+COUNTIF(View_full!I:I,N2470)</f>
        <v>0</v>
      </c>
      <c r="AV2470">
        <f>COUNTIFS(Property_Manual!$A$2:$A$1206,Raw!L2470,Property_Manual!$B$2:$B$1206,Raw!M2470,Property_Manual!$C$2:$C$1206,Raw!N2470,Property_Manual!$D$2:$D$1206,Raw!O2470,Property_Manual!$F$2:$F$1206,"x")</f>
        <v>0</v>
      </c>
      <c r="AW2470" t="str">
        <f t="shared" si="1206"/>
        <v/>
      </c>
      <c r="AX2470" t="str">
        <f t="shared" si="1207"/>
        <v/>
      </c>
      <c r="AY2470" t="str">
        <f t="shared" si="1208"/>
        <v/>
      </c>
    </row>
    <row r="2471" spans="1:51" x14ac:dyDescent="0.2">
      <c r="A2471" t="s">
        <v>1254</v>
      </c>
      <c r="B2471" t="s">
        <v>1197</v>
      </c>
      <c r="C2471" t="s">
        <v>2214</v>
      </c>
      <c r="D2471" t="s">
        <v>18</v>
      </c>
      <c r="F2471" t="s">
        <v>6</v>
      </c>
      <c r="G2471">
        <v>1</v>
      </c>
      <c r="J2471" t="s">
        <v>19</v>
      </c>
      <c r="L2471" t="str">
        <f t="shared" si="1178"/>
        <v>EntitlementCode</v>
      </c>
      <c r="M2471" t="str">
        <f t="shared" si="1179"/>
        <v>codeListVersion</v>
      </c>
      <c r="N2471" t="str">
        <f t="shared" si="1180"/>
        <v>string</v>
      </c>
      <c r="O2471" t="str">
        <f t="shared" si="1181"/>
        <v/>
      </c>
      <c r="P2471" t="str">
        <f t="shared" si="1182"/>
        <v/>
      </c>
      <c r="Q2471" t="str">
        <f t="shared" si="1183"/>
        <v>Object</v>
      </c>
      <c r="R2471" t="str">
        <f t="shared" si="1184"/>
        <v>"CodeList"</v>
      </c>
      <c r="S2471" t="str">
        <f t="shared" si="1185"/>
        <v>"EntitlementCode"</v>
      </c>
      <c r="T2471" t="str">
        <f t="shared" si="1186"/>
        <v>"codeListVersion"</v>
      </c>
      <c r="U2471" t="str">
        <f t="shared" si="1187"/>
        <v>""</v>
      </c>
      <c r="V2471" t="str">
        <f t="shared" si="1188"/>
        <v>"string"</v>
      </c>
      <c r="W2471">
        <f>IF($A2471="Implicit","",COUNTIFS($C$8:C2471,C2471,$A$8:A2471,"Explicit"))</f>
        <v>6</v>
      </c>
      <c r="X2471" t="str">
        <f t="shared" si="1189"/>
        <v>""</v>
      </c>
      <c r="Y2471" t="str">
        <f t="shared" si="1190"/>
        <v>"Version of the code list; for example "223-1" for UN/LOCODE. Used if the property codeListName is used or the version is not apparent from the resource referred to in property codeListReference."</v>
      </c>
      <c r="Z2471" t="str">
        <f t="shared" si="1191"/>
        <v>"false"</v>
      </c>
      <c r="AA2471" t="str">
        <f t="shared" si="1192"/>
        <v>"false"</v>
      </c>
      <c r="AB2471" t="str">
        <f t="shared" si="1193"/>
        <v>""</v>
      </c>
      <c r="AC2471" t="str">
        <f t="shared" si="1194"/>
        <v>"https://onerecord.iata.org/ns/code-lists/EntitlementCode"</v>
      </c>
      <c r="AD2471" t="str">
        <f t="shared" si="1195"/>
        <v>"https://onerecord.iata.org/ns/cargo#codeListVersion"</v>
      </c>
      <c r="AE2471" t="str">
        <f t="shared" si="1196"/>
        <v>"http://www.w3.org/2001/XMLSchema#string"</v>
      </c>
      <c r="AF2471" t="str">
        <f t="shared" si="1197"/>
        <v>"CodeList","EntitlementCode","codeListVersion","","string",6,"","Version of the code list; for example "223-1" for UN/LOCODE. Used if the property codeListName is used or the version is not apparent from the resource referred to in property codeListReference.","false","false","","https://onerecord.iata.org/ns/code-lists/EntitlementCode","https://onerecord.iata.org/ns/cargo#codeListVersion","http://www.w3.org/2001/XMLSchema#string"</v>
      </c>
      <c r="AG2471" t="str">
        <f t="shared" si="1198"/>
        <v>"CodeList.EntitlementCode"</v>
      </c>
      <c r="AH2471" t="str">
        <f t="shared" si="1199"/>
        <v>"codeListVersion"</v>
      </c>
      <c r="AI2471" t="str">
        <f t="shared" si="1200"/>
        <v>".string"</v>
      </c>
      <c r="AJ2471" t="str">
        <f t="shared" si="1201"/>
        <v>""</v>
      </c>
      <c r="AK2471" t="str">
        <f t="shared" si="1202"/>
        <v>"hasOne"</v>
      </c>
      <c r="AL2471" t="str">
        <f t="shared" si="1203"/>
        <v>"CodeList.EntitlementCode","codeListVersion",".string","","hasOne"</v>
      </c>
      <c r="AN2471">
        <f>COUNTIF(View_conceptual!G:G,L2471)</f>
        <v>0</v>
      </c>
      <c r="AO2471">
        <f>COUNTIF(View_conceptual!H:H,L2471)+COUNTIF(View_conceptual!I:I,N2471)</f>
        <v>0</v>
      </c>
      <c r="AQ2471" t="str">
        <f t="shared" si="1204"/>
        <v/>
      </c>
      <c r="AR2471" t="str">
        <f t="shared" si="1205"/>
        <v/>
      </c>
      <c r="AT2471">
        <f>COUNTIF(View_full!G:G,L2471)</f>
        <v>0</v>
      </c>
      <c r="AU2471">
        <f>COUNTIF(View_full!H:H,L2471)+COUNTIF(View_full!I:I,N2471)</f>
        <v>0</v>
      </c>
      <c r="AV2471">
        <f>COUNTIFS(Property_Manual!$A$2:$A$1206,Raw!L2471,Property_Manual!$B$2:$B$1206,Raw!M2471,Property_Manual!$C$2:$C$1206,Raw!N2471,Property_Manual!$D$2:$D$1206,Raw!O2471,Property_Manual!$F$2:$F$1206,"x")</f>
        <v>0</v>
      </c>
      <c r="AW2471" t="str">
        <f t="shared" si="1206"/>
        <v/>
      </c>
      <c r="AX2471" t="str">
        <f t="shared" si="1207"/>
        <v/>
      </c>
      <c r="AY2471" t="str">
        <f t="shared" si="1208"/>
        <v/>
      </c>
    </row>
    <row r="2472" spans="1:51" x14ac:dyDescent="0.2">
      <c r="A2472" t="s">
        <v>1254</v>
      </c>
      <c r="B2472" t="s">
        <v>1197</v>
      </c>
      <c r="C2472" t="s">
        <v>2230</v>
      </c>
      <c r="D2472" t="s">
        <v>5</v>
      </c>
      <c r="F2472" t="s">
        <v>6</v>
      </c>
      <c r="G2472">
        <v>1</v>
      </c>
      <c r="J2472" t="s">
        <v>8</v>
      </c>
      <c r="L2472" t="str">
        <f t="shared" si="1178"/>
        <v>ExplosiveCompatibilityGroupCode</v>
      </c>
      <c r="M2472" t="str">
        <f t="shared" si="1179"/>
        <v>code</v>
      </c>
      <c r="N2472" t="str">
        <f t="shared" si="1180"/>
        <v>string</v>
      </c>
      <c r="O2472" t="str">
        <f t="shared" si="1181"/>
        <v/>
      </c>
      <c r="P2472" t="str">
        <f t="shared" si="1182"/>
        <v/>
      </c>
      <c r="Q2472" t="str">
        <f t="shared" si="1183"/>
        <v>Object</v>
      </c>
      <c r="R2472" t="str">
        <f t="shared" si="1184"/>
        <v>"CodeList"</v>
      </c>
      <c r="S2472" t="str">
        <f t="shared" si="1185"/>
        <v>"ExplosiveCompatibilityGroupCode"</v>
      </c>
      <c r="T2472" t="str">
        <f t="shared" si="1186"/>
        <v>"code"</v>
      </c>
      <c r="U2472" t="str">
        <f t="shared" si="1187"/>
        <v>""</v>
      </c>
      <c r="V2472" t="str">
        <f t="shared" si="1188"/>
        <v>"string"</v>
      </c>
      <c r="W2472">
        <f>IF($A2472="Implicit","",COUNTIFS($C$8:C2472,C2472,$A$8:A2472,"Explicit"))</f>
        <v>1</v>
      </c>
      <c r="X2472" t="str">
        <f t="shared" si="1189"/>
        <v>""</v>
      </c>
      <c r="Y2472" t="str">
        <f t="shared" si="1190"/>
        <v>"Code or short version of a code; for example "CH" for Switzerland when referring to the UN/LOCODE code list"</v>
      </c>
      <c r="Z2472" t="str">
        <f t="shared" si="1191"/>
        <v>"false"</v>
      </c>
      <c r="AA2472" t="str">
        <f t="shared" si="1192"/>
        <v>"false"</v>
      </c>
      <c r="AB2472" t="str">
        <f t="shared" si="1193"/>
        <v>""</v>
      </c>
      <c r="AC2472" t="str">
        <f t="shared" si="1194"/>
        <v>"https://onerecord.iata.org/ns/code-lists/ExplosiveCompatibilityGroupCode"</v>
      </c>
      <c r="AD2472" t="str">
        <f t="shared" si="1195"/>
        <v>"https://onerecord.iata.org/ns/cargo#code"</v>
      </c>
      <c r="AE2472" t="str">
        <f t="shared" si="1196"/>
        <v>"http://www.w3.org/2001/XMLSchema#string"</v>
      </c>
      <c r="AF2472" t="str">
        <f t="shared" si="1197"/>
        <v>"CodeList","ExplosiveCompatibilityGroupCode","code","","string",1,"","Code or short version of a code; for example "CH" for Switzerland when referring to the UN/LOCODE code list","false","false","","https://onerecord.iata.org/ns/code-lists/ExplosiveCompatibilityGroupCode","https://onerecord.iata.org/ns/cargo#code","http://www.w3.org/2001/XMLSchema#string"</v>
      </c>
      <c r="AG2472" t="str">
        <f t="shared" si="1198"/>
        <v>"CodeList.ExplosiveCompatibilityGroupCode"</v>
      </c>
      <c r="AH2472" t="str">
        <f t="shared" si="1199"/>
        <v>"code"</v>
      </c>
      <c r="AI2472" t="str">
        <f t="shared" si="1200"/>
        <v>".string"</v>
      </c>
      <c r="AJ2472" t="str">
        <f t="shared" si="1201"/>
        <v>""</v>
      </c>
      <c r="AK2472" t="str">
        <f t="shared" si="1202"/>
        <v>"hasOne"</v>
      </c>
      <c r="AL2472" t="str">
        <f t="shared" si="1203"/>
        <v>"CodeList.ExplosiveCompatibilityGroupCode","code",".string","","hasOne"</v>
      </c>
      <c r="AN2472">
        <f>COUNTIF(View_conceptual!G:G,L2472)</f>
        <v>0</v>
      </c>
      <c r="AO2472">
        <f>COUNTIF(View_conceptual!H:H,L2472)+COUNTIF(View_conceptual!I:I,N2472)</f>
        <v>0</v>
      </c>
      <c r="AQ2472" t="str">
        <f t="shared" si="1204"/>
        <v/>
      </c>
      <c r="AR2472" t="str">
        <f t="shared" si="1205"/>
        <v/>
      </c>
      <c r="AT2472">
        <f>COUNTIF(View_full!G:G,L2472)</f>
        <v>0</v>
      </c>
      <c r="AU2472">
        <f>COUNTIF(View_full!H:H,L2472)+COUNTIF(View_full!I:I,N2472)</f>
        <v>0</v>
      </c>
      <c r="AV2472">
        <f>COUNTIFS(Property_Manual!$A$2:$A$1206,Raw!L2472,Property_Manual!$B$2:$B$1206,Raw!M2472,Property_Manual!$C$2:$C$1206,Raw!N2472,Property_Manual!$D$2:$D$1206,Raw!O2472,Property_Manual!$F$2:$F$1206,"x")</f>
        <v>0</v>
      </c>
      <c r="AW2472" t="str">
        <f t="shared" si="1206"/>
        <v/>
      </c>
      <c r="AX2472" t="str">
        <f t="shared" si="1207"/>
        <v/>
      </c>
      <c r="AY2472" t="str">
        <f t="shared" si="1208"/>
        <v/>
      </c>
    </row>
    <row r="2473" spans="1:51" x14ac:dyDescent="0.2">
      <c r="A2473" t="s">
        <v>1254</v>
      </c>
      <c r="B2473" t="s">
        <v>1197</v>
      </c>
      <c r="C2473" t="s">
        <v>2230</v>
      </c>
      <c r="D2473" t="s">
        <v>9</v>
      </c>
      <c r="F2473" t="s">
        <v>6</v>
      </c>
      <c r="G2473">
        <v>1</v>
      </c>
      <c r="J2473" t="s">
        <v>10</v>
      </c>
      <c r="L2473" t="str">
        <f t="shared" si="1178"/>
        <v>ExplosiveCompatibilityGroupCode</v>
      </c>
      <c r="M2473" t="str">
        <f t="shared" si="1179"/>
        <v>codeDescription</v>
      </c>
      <c r="N2473" t="str">
        <f t="shared" si="1180"/>
        <v>string</v>
      </c>
      <c r="O2473" t="str">
        <f t="shared" si="1181"/>
        <v/>
      </c>
      <c r="P2473" t="str">
        <f t="shared" si="1182"/>
        <v/>
      </c>
      <c r="Q2473" t="str">
        <f t="shared" si="1183"/>
        <v>Object</v>
      </c>
      <c r="R2473" t="str">
        <f t="shared" si="1184"/>
        <v>"CodeList"</v>
      </c>
      <c r="S2473" t="str">
        <f t="shared" si="1185"/>
        <v>"ExplosiveCompatibilityGroupCode"</v>
      </c>
      <c r="T2473" t="str">
        <f t="shared" si="1186"/>
        <v>"codeDescription"</v>
      </c>
      <c r="U2473" t="str">
        <f t="shared" si="1187"/>
        <v>""</v>
      </c>
      <c r="V2473" t="str">
        <f t="shared" si="1188"/>
        <v>"string"</v>
      </c>
      <c r="W2473">
        <f>IF($A2473="Implicit","",COUNTIFS($C$8:C2473,C2473,$A$8:A2473,"Explicit"))</f>
        <v>2</v>
      </c>
      <c r="X2473" t="str">
        <f t="shared" si="1189"/>
        <v>""</v>
      </c>
      <c r="Y2473" t="str">
        <f t="shared" si="1190"/>
        <v>"Description or long version of the code; for example "Switzerland" for Switzerland when referring to the UN/LOCODE code list"</v>
      </c>
      <c r="Z2473" t="str">
        <f t="shared" si="1191"/>
        <v>"false"</v>
      </c>
      <c r="AA2473" t="str">
        <f t="shared" si="1192"/>
        <v>"false"</v>
      </c>
      <c r="AB2473" t="str">
        <f t="shared" si="1193"/>
        <v>""</v>
      </c>
      <c r="AC2473" t="str">
        <f t="shared" si="1194"/>
        <v>"https://onerecord.iata.org/ns/code-lists/ExplosiveCompatibilityGroupCode"</v>
      </c>
      <c r="AD2473" t="str">
        <f t="shared" si="1195"/>
        <v>"https://onerecord.iata.org/ns/cargo#codeDescription"</v>
      </c>
      <c r="AE2473" t="str">
        <f t="shared" si="1196"/>
        <v>"http://www.w3.org/2001/XMLSchema#string"</v>
      </c>
      <c r="AF2473" t="str">
        <f t="shared" si="1197"/>
        <v>"CodeList","ExplosiveCompatibilityGroupCode","codeDescription","","string",2,"","Description or long version of the code; for example "Switzerland" for Switzerland when referring to the UN/LOCODE code list","false","false","","https://onerecord.iata.org/ns/code-lists/ExplosiveCompatibilityGroupCode","https://onerecord.iata.org/ns/cargo#codeDescription","http://www.w3.org/2001/XMLSchema#string"</v>
      </c>
      <c r="AG2473" t="str">
        <f t="shared" si="1198"/>
        <v>"CodeList.ExplosiveCompatibilityGroupCode"</v>
      </c>
      <c r="AH2473" t="str">
        <f t="shared" si="1199"/>
        <v>"codeDescription"</v>
      </c>
      <c r="AI2473" t="str">
        <f t="shared" si="1200"/>
        <v>".string"</v>
      </c>
      <c r="AJ2473" t="str">
        <f t="shared" si="1201"/>
        <v>""</v>
      </c>
      <c r="AK2473" t="str">
        <f t="shared" si="1202"/>
        <v>"hasOne"</v>
      </c>
      <c r="AL2473" t="str">
        <f t="shared" si="1203"/>
        <v>"CodeList.ExplosiveCompatibilityGroupCode","codeDescription",".string","","hasOne"</v>
      </c>
      <c r="AN2473">
        <f>COUNTIF(View_conceptual!G:G,L2473)</f>
        <v>0</v>
      </c>
      <c r="AO2473">
        <f>COUNTIF(View_conceptual!H:H,L2473)+COUNTIF(View_conceptual!I:I,N2473)</f>
        <v>0</v>
      </c>
      <c r="AQ2473" t="str">
        <f t="shared" si="1204"/>
        <v/>
      </c>
      <c r="AR2473" t="str">
        <f t="shared" si="1205"/>
        <v/>
      </c>
      <c r="AT2473">
        <f>COUNTIF(View_full!G:G,L2473)</f>
        <v>0</v>
      </c>
      <c r="AU2473">
        <f>COUNTIF(View_full!H:H,L2473)+COUNTIF(View_full!I:I,N2473)</f>
        <v>0</v>
      </c>
      <c r="AV2473">
        <f>COUNTIFS(Property_Manual!$A$2:$A$1206,Raw!L2473,Property_Manual!$B$2:$B$1206,Raw!M2473,Property_Manual!$C$2:$C$1206,Raw!N2473,Property_Manual!$D$2:$D$1206,Raw!O2473,Property_Manual!$F$2:$F$1206,"x")</f>
        <v>0</v>
      </c>
      <c r="AW2473" t="str">
        <f t="shared" si="1206"/>
        <v/>
      </c>
      <c r="AX2473" t="str">
        <f t="shared" si="1207"/>
        <v/>
      </c>
      <c r="AY2473" t="str">
        <f t="shared" si="1208"/>
        <v/>
      </c>
    </row>
    <row r="2474" spans="1:51" x14ac:dyDescent="0.2">
      <c r="A2474" t="s">
        <v>1254</v>
      </c>
      <c r="B2474" t="s">
        <v>1197</v>
      </c>
      <c r="C2474" t="s">
        <v>2230</v>
      </c>
      <c r="D2474" t="s">
        <v>11</v>
      </c>
      <c r="F2474" t="s">
        <v>12</v>
      </c>
      <c r="G2474">
        <v>1</v>
      </c>
      <c r="J2474" t="s">
        <v>13</v>
      </c>
      <c r="L2474" t="str">
        <f t="shared" si="1178"/>
        <v>ExplosiveCompatibilityGroupCode</v>
      </c>
      <c r="M2474" t="str">
        <f t="shared" si="1179"/>
        <v>codeLevel</v>
      </c>
      <c r="N2474" t="str">
        <f t="shared" si="1180"/>
        <v>integer</v>
      </c>
      <c r="O2474" t="str">
        <f t="shared" si="1181"/>
        <v/>
      </c>
      <c r="P2474" t="str">
        <f t="shared" si="1182"/>
        <v/>
      </c>
      <c r="Q2474" t="str">
        <f t="shared" si="1183"/>
        <v>Object</v>
      </c>
      <c r="R2474" t="str">
        <f t="shared" si="1184"/>
        <v>"CodeList"</v>
      </c>
      <c r="S2474" t="str">
        <f t="shared" si="1185"/>
        <v>"ExplosiveCompatibilityGroupCode"</v>
      </c>
      <c r="T2474" t="str">
        <f t="shared" si="1186"/>
        <v>"codeLevel"</v>
      </c>
      <c r="U2474" t="str">
        <f t="shared" si="1187"/>
        <v>""</v>
      </c>
      <c r="V2474" t="str">
        <f t="shared" si="1188"/>
        <v>"integer"</v>
      </c>
      <c r="W2474">
        <f>IF($A2474="Implicit","",COUNTIFS($C$8:C2474,C2474,$A$8:A2474,"Explicit"))</f>
        <v>3</v>
      </c>
      <c r="X2474" t="str">
        <f t="shared" si="1189"/>
        <v>""</v>
      </c>
      <c r="Y2474" t="str">
        <f t="shared" si="1190"/>
        <v>"Integer indicating the level of a code if a codelists is hierarchical; for example HS-Codes"</v>
      </c>
      <c r="Z2474" t="str">
        <f t="shared" si="1191"/>
        <v>"false"</v>
      </c>
      <c r="AA2474" t="str">
        <f t="shared" si="1192"/>
        <v>"false"</v>
      </c>
      <c r="AB2474" t="str">
        <f t="shared" si="1193"/>
        <v>""</v>
      </c>
      <c r="AC2474" t="str">
        <f t="shared" si="1194"/>
        <v>"https://onerecord.iata.org/ns/code-lists/ExplosiveCompatibilityGroupCode"</v>
      </c>
      <c r="AD2474" t="str">
        <f t="shared" si="1195"/>
        <v>"https://onerecord.iata.org/ns/cargo#codeLevel"</v>
      </c>
      <c r="AE2474" t="str">
        <f t="shared" si="1196"/>
        <v>"http://www.w3.org/2001/XMLSchema#integer"</v>
      </c>
      <c r="AF2474" t="str">
        <f t="shared" si="1197"/>
        <v>"CodeList","ExplosiveCompatibilityGroupCode","codeLevel","","integer",3,"","Integer indicating the level of a code if a codelists is hierarchical; for example HS-Codes","false","false","","https://onerecord.iata.org/ns/code-lists/ExplosiveCompatibilityGroupCode","https://onerecord.iata.org/ns/cargo#codeLevel","http://www.w3.org/2001/XMLSchema#integer"</v>
      </c>
      <c r="AG2474" t="str">
        <f t="shared" si="1198"/>
        <v>"CodeList.ExplosiveCompatibilityGroupCode"</v>
      </c>
      <c r="AH2474" t="str">
        <f t="shared" si="1199"/>
        <v>"codeLevel"</v>
      </c>
      <c r="AI2474" t="str">
        <f t="shared" si="1200"/>
        <v>".integer"</v>
      </c>
      <c r="AJ2474" t="str">
        <f t="shared" si="1201"/>
        <v>""</v>
      </c>
      <c r="AK2474" t="str">
        <f t="shared" si="1202"/>
        <v>"hasOne"</v>
      </c>
      <c r="AL2474" t="str">
        <f t="shared" si="1203"/>
        <v>"CodeList.ExplosiveCompatibilityGroupCode","codeLevel",".integer","","hasOne"</v>
      </c>
      <c r="AN2474">
        <f>COUNTIF(View_conceptual!G:G,L2474)</f>
        <v>0</v>
      </c>
      <c r="AO2474">
        <f>COUNTIF(View_conceptual!H:H,L2474)+COUNTIF(View_conceptual!I:I,N2474)</f>
        <v>0</v>
      </c>
      <c r="AQ2474" t="str">
        <f t="shared" si="1204"/>
        <v/>
      </c>
      <c r="AR2474" t="str">
        <f t="shared" si="1205"/>
        <v/>
      </c>
      <c r="AT2474">
        <f>COUNTIF(View_full!G:G,L2474)</f>
        <v>0</v>
      </c>
      <c r="AU2474">
        <f>COUNTIF(View_full!H:H,L2474)+COUNTIF(View_full!I:I,N2474)</f>
        <v>0</v>
      </c>
      <c r="AV2474">
        <f>COUNTIFS(Property_Manual!$A$2:$A$1206,Raw!L2474,Property_Manual!$B$2:$B$1206,Raw!M2474,Property_Manual!$C$2:$C$1206,Raw!N2474,Property_Manual!$D$2:$D$1206,Raw!O2474,Property_Manual!$F$2:$F$1206,"x")</f>
        <v>0</v>
      </c>
      <c r="AW2474" t="str">
        <f t="shared" si="1206"/>
        <v/>
      </c>
      <c r="AX2474" t="str">
        <f t="shared" si="1207"/>
        <v/>
      </c>
      <c r="AY2474" t="str">
        <f t="shared" si="1208"/>
        <v/>
      </c>
    </row>
    <row r="2475" spans="1:51" x14ac:dyDescent="0.2">
      <c r="A2475" t="s">
        <v>1254</v>
      </c>
      <c r="B2475" t="s">
        <v>1197</v>
      </c>
      <c r="C2475" t="s">
        <v>2230</v>
      </c>
      <c r="D2475" t="s">
        <v>14</v>
      </c>
      <c r="F2475" t="s">
        <v>6</v>
      </c>
      <c r="G2475">
        <v>1</v>
      </c>
      <c r="J2475" t="s">
        <v>15</v>
      </c>
      <c r="L2475" t="str">
        <f t="shared" si="1178"/>
        <v>ExplosiveCompatibilityGroupCode</v>
      </c>
      <c r="M2475" t="str">
        <f t="shared" si="1179"/>
        <v>codeListName</v>
      </c>
      <c r="N2475" t="str">
        <f t="shared" si="1180"/>
        <v>string</v>
      </c>
      <c r="O2475" t="str">
        <f t="shared" si="1181"/>
        <v/>
      </c>
      <c r="P2475" t="str">
        <f t="shared" si="1182"/>
        <v/>
      </c>
      <c r="Q2475" t="str">
        <f t="shared" si="1183"/>
        <v>Object</v>
      </c>
      <c r="R2475" t="str">
        <f t="shared" si="1184"/>
        <v>"CodeList"</v>
      </c>
      <c r="S2475" t="str">
        <f t="shared" si="1185"/>
        <v>"ExplosiveCompatibilityGroupCode"</v>
      </c>
      <c r="T2475" t="str">
        <f t="shared" si="1186"/>
        <v>"codeListName"</v>
      </c>
      <c r="U2475" t="str">
        <f t="shared" si="1187"/>
        <v>""</v>
      </c>
      <c r="V2475" t="str">
        <f t="shared" si="1188"/>
        <v>"string"</v>
      </c>
      <c r="W2475">
        <f>IF($A2475="Implicit","",COUNTIFS($C$8:C2475,C2475,$A$8:A2475,"Explicit"))</f>
        <v>4</v>
      </c>
      <c r="X2475" t="str">
        <f t="shared" si="1189"/>
        <v>""</v>
      </c>
      <c r="Y2475" t="str">
        <f t="shared" si="1190"/>
        <v>"Official name of the code list without version number when direct reference is not possible; for example "UN/LOCODE" when referring to the UN/LOCODE code list"</v>
      </c>
      <c r="Z2475" t="str">
        <f t="shared" si="1191"/>
        <v>"false"</v>
      </c>
      <c r="AA2475" t="str">
        <f t="shared" si="1192"/>
        <v>"false"</v>
      </c>
      <c r="AB2475" t="str">
        <f t="shared" si="1193"/>
        <v>""</v>
      </c>
      <c r="AC2475" t="str">
        <f t="shared" si="1194"/>
        <v>"https://onerecord.iata.org/ns/code-lists/ExplosiveCompatibilityGroupCode"</v>
      </c>
      <c r="AD2475" t="str">
        <f t="shared" si="1195"/>
        <v>"https://onerecord.iata.org/ns/cargo#codeListName"</v>
      </c>
      <c r="AE2475" t="str">
        <f t="shared" si="1196"/>
        <v>"http://www.w3.org/2001/XMLSchema#string"</v>
      </c>
      <c r="AF2475" t="str">
        <f t="shared" si="1197"/>
        <v>"CodeList","ExplosiveCompatibilityGroupCode","codeListName","","string",4,"","Official name of the code list without version number when direct reference is not possible; for example "UN/LOCODE" when referring to the UN/LOCODE code list","false","false","","https://onerecord.iata.org/ns/code-lists/ExplosiveCompatibilityGroupCode","https://onerecord.iata.org/ns/cargo#codeListName","http://www.w3.org/2001/XMLSchema#string"</v>
      </c>
      <c r="AG2475" t="str">
        <f t="shared" si="1198"/>
        <v>"CodeList.ExplosiveCompatibilityGroupCode"</v>
      </c>
      <c r="AH2475" t="str">
        <f t="shared" si="1199"/>
        <v>"codeListName"</v>
      </c>
      <c r="AI2475" t="str">
        <f t="shared" si="1200"/>
        <v>".string"</v>
      </c>
      <c r="AJ2475" t="str">
        <f t="shared" si="1201"/>
        <v>""</v>
      </c>
      <c r="AK2475" t="str">
        <f t="shared" si="1202"/>
        <v>"hasOne"</v>
      </c>
      <c r="AL2475" t="str">
        <f t="shared" si="1203"/>
        <v>"CodeList.ExplosiveCompatibilityGroupCode","codeListName",".string","","hasOne"</v>
      </c>
      <c r="AN2475">
        <f>COUNTIF(View_conceptual!G:G,L2475)</f>
        <v>0</v>
      </c>
      <c r="AO2475">
        <f>COUNTIF(View_conceptual!H:H,L2475)+COUNTIF(View_conceptual!I:I,N2475)</f>
        <v>0</v>
      </c>
      <c r="AQ2475" t="str">
        <f t="shared" si="1204"/>
        <v/>
      </c>
      <c r="AR2475" t="str">
        <f t="shared" si="1205"/>
        <v/>
      </c>
      <c r="AT2475">
        <f>COUNTIF(View_full!G:G,L2475)</f>
        <v>0</v>
      </c>
      <c r="AU2475">
        <f>COUNTIF(View_full!H:H,L2475)+COUNTIF(View_full!I:I,N2475)</f>
        <v>0</v>
      </c>
      <c r="AV2475">
        <f>COUNTIFS(Property_Manual!$A$2:$A$1206,Raw!L2475,Property_Manual!$B$2:$B$1206,Raw!M2475,Property_Manual!$C$2:$C$1206,Raw!N2475,Property_Manual!$D$2:$D$1206,Raw!O2475,Property_Manual!$F$2:$F$1206,"x")</f>
        <v>0</v>
      </c>
      <c r="AW2475" t="str">
        <f t="shared" si="1206"/>
        <v/>
      </c>
      <c r="AX2475" t="str">
        <f t="shared" si="1207"/>
        <v/>
      </c>
      <c r="AY2475" t="str">
        <f t="shared" si="1208"/>
        <v/>
      </c>
    </row>
    <row r="2476" spans="1:51" x14ac:dyDescent="0.2">
      <c r="A2476" t="s">
        <v>1254</v>
      </c>
      <c r="B2476" t="s">
        <v>1197</v>
      </c>
      <c r="C2476" t="s">
        <v>2230</v>
      </c>
      <c r="D2476" t="s">
        <v>16</v>
      </c>
      <c r="F2476" t="s">
        <v>6</v>
      </c>
      <c r="G2476">
        <v>1</v>
      </c>
      <c r="J2476" t="s">
        <v>17</v>
      </c>
      <c r="L2476" t="str">
        <f t="shared" si="1178"/>
        <v>ExplosiveCompatibilityGroupCode</v>
      </c>
      <c r="M2476" t="str">
        <f t="shared" si="1179"/>
        <v>codeListReference</v>
      </c>
      <c r="N2476" t="str">
        <f t="shared" si="1180"/>
        <v>string</v>
      </c>
      <c r="O2476" t="str">
        <f t="shared" si="1181"/>
        <v/>
      </c>
      <c r="P2476" t="str">
        <f t="shared" si="1182"/>
        <v/>
      </c>
      <c r="Q2476" t="str">
        <f t="shared" si="1183"/>
        <v>Object</v>
      </c>
      <c r="R2476" t="str">
        <f t="shared" si="1184"/>
        <v>"CodeList"</v>
      </c>
      <c r="S2476" t="str">
        <f t="shared" si="1185"/>
        <v>"ExplosiveCompatibilityGroupCode"</v>
      </c>
      <c r="T2476" t="str">
        <f t="shared" si="1186"/>
        <v>"codeListReference"</v>
      </c>
      <c r="U2476" t="str">
        <f t="shared" si="1187"/>
        <v>""</v>
      </c>
      <c r="V2476" t="str">
        <f t="shared" si="1188"/>
        <v>"string"</v>
      </c>
      <c r="W2476">
        <f>IF($A2476="Implicit","",COUNTIFS($C$8:C2476,C2476,$A$8:A2476,"Explicit"))</f>
        <v>5</v>
      </c>
      <c r="X2476" t="str">
        <f t="shared" si="1189"/>
        <v>""</v>
      </c>
      <c r="Y2476" t="str">
        <f t="shared" si="1190"/>
        <v>"URL to access the code list the code is taken from; for example "https://unece.org/trade/cefact/unlocode-code-list-country-and-territory" for UN/LOCODE."</v>
      </c>
      <c r="Z2476" t="str">
        <f t="shared" si="1191"/>
        <v>"false"</v>
      </c>
      <c r="AA2476" t="str">
        <f t="shared" si="1192"/>
        <v>"false"</v>
      </c>
      <c r="AB2476" t="str">
        <f t="shared" si="1193"/>
        <v>""</v>
      </c>
      <c r="AC2476" t="str">
        <f t="shared" si="1194"/>
        <v>"https://onerecord.iata.org/ns/code-lists/ExplosiveCompatibilityGroupCode"</v>
      </c>
      <c r="AD2476" t="str">
        <f t="shared" si="1195"/>
        <v>"https://onerecord.iata.org/ns/cargo#codeListReference"</v>
      </c>
      <c r="AE2476" t="str">
        <f t="shared" si="1196"/>
        <v>"http://www.w3.org/2001/XMLSchema#string"</v>
      </c>
      <c r="AF2476" t="str">
        <f t="shared" si="1197"/>
        <v>"CodeList","ExplosiveCompatibilityGroupCode","codeListReference","","string",5,"","URL to access the code list the code is taken from; for example "https://unece.org/trade/cefact/unlocode-code-list-country-and-territory" for UN/LOCODE.","false","false","","https://onerecord.iata.org/ns/code-lists/ExplosiveCompatibilityGroupCode","https://onerecord.iata.org/ns/cargo#codeListReference","http://www.w3.org/2001/XMLSchema#string"</v>
      </c>
      <c r="AG2476" t="str">
        <f t="shared" si="1198"/>
        <v>"CodeList.ExplosiveCompatibilityGroupCode"</v>
      </c>
      <c r="AH2476" t="str">
        <f t="shared" si="1199"/>
        <v>"codeListReference"</v>
      </c>
      <c r="AI2476" t="str">
        <f t="shared" si="1200"/>
        <v>".string"</v>
      </c>
      <c r="AJ2476" t="str">
        <f t="shared" si="1201"/>
        <v>""</v>
      </c>
      <c r="AK2476" t="str">
        <f t="shared" si="1202"/>
        <v>"hasOne"</v>
      </c>
      <c r="AL2476" t="str">
        <f t="shared" si="1203"/>
        <v>"CodeList.ExplosiveCompatibilityGroupCode","codeListReference",".string","","hasOne"</v>
      </c>
      <c r="AN2476">
        <f>COUNTIF(View_conceptual!G:G,L2476)</f>
        <v>0</v>
      </c>
      <c r="AO2476">
        <f>COUNTIF(View_conceptual!H:H,L2476)+COUNTIF(View_conceptual!I:I,N2476)</f>
        <v>0</v>
      </c>
      <c r="AQ2476" t="str">
        <f t="shared" si="1204"/>
        <v/>
      </c>
      <c r="AR2476" t="str">
        <f t="shared" si="1205"/>
        <v/>
      </c>
      <c r="AT2476">
        <f>COUNTIF(View_full!G:G,L2476)</f>
        <v>0</v>
      </c>
      <c r="AU2476">
        <f>COUNTIF(View_full!H:H,L2476)+COUNTIF(View_full!I:I,N2476)</f>
        <v>0</v>
      </c>
      <c r="AV2476">
        <f>COUNTIFS(Property_Manual!$A$2:$A$1206,Raw!L2476,Property_Manual!$B$2:$B$1206,Raw!M2476,Property_Manual!$C$2:$C$1206,Raw!N2476,Property_Manual!$D$2:$D$1206,Raw!O2476,Property_Manual!$F$2:$F$1206,"x")</f>
        <v>0</v>
      </c>
      <c r="AW2476" t="str">
        <f t="shared" si="1206"/>
        <v/>
      </c>
      <c r="AX2476" t="str">
        <f t="shared" si="1207"/>
        <v/>
      </c>
      <c r="AY2476" t="str">
        <f t="shared" si="1208"/>
        <v/>
      </c>
    </row>
    <row r="2477" spans="1:51" x14ac:dyDescent="0.2">
      <c r="A2477" t="s">
        <v>1254</v>
      </c>
      <c r="B2477" t="s">
        <v>1197</v>
      </c>
      <c r="C2477" t="s">
        <v>2230</v>
      </c>
      <c r="D2477" t="s">
        <v>18</v>
      </c>
      <c r="F2477" t="s">
        <v>6</v>
      </c>
      <c r="G2477">
        <v>1</v>
      </c>
      <c r="J2477" t="s">
        <v>19</v>
      </c>
      <c r="L2477" t="str">
        <f t="shared" si="1178"/>
        <v>ExplosiveCompatibilityGroupCode</v>
      </c>
      <c r="M2477" t="str">
        <f t="shared" si="1179"/>
        <v>codeListVersion</v>
      </c>
      <c r="N2477" t="str">
        <f t="shared" si="1180"/>
        <v>string</v>
      </c>
      <c r="O2477" t="str">
        <f t="shared" si="1181"/>
        <v/>
      </c>
      <c r="P2477" t="str">
        <f t="shared" si="1182"/>
        <v/>
      </c>
      <c r="Q2477" t="str">
        <f t="shared" si="1183"/>
        <v>Object</v>
      </c>
      <c r="R2477" t="str">
        <f t="shared" si="1184"/>
        <v>"CodeList"</v>
      </c>
      <c r="S2477" t="str">
        <f t="shared" si="1185"/>
        <v>"ExplosiveCompatibilityGroupCode"</v>
      </c>
      <c r="T2477" t="str">
        <f t="shared" si="1186"/>
        <v>"codeListVersion"</v>
      </c>
      <c r="U2477" t="str">
        <f t="shared" si="1187"/>
        <v>""</v>
      </c>
      <c r="V2477" t="str">
        <f t="shared" si="1188"/>
        <v>"string"</v>
      </c>
      <c r="W2477">
        <f>IF($A2477="Implicit","",COUNTIFS($C$8:C2477,C2477,$A$8:A2477,"Explicit"))</f>
        <v>6</v>
      </c>
      <c r="X2477" t="str">
        <f t="shared" si="1189"/>
        <v>""</v>
      </c>
      <c r="Y2477" t="str">
        <f t="shared" si="1190"/>
        <v>"Version of the code list; for example "223-1" for UN/LOCODE. Used if the property codeListName is used or the version is not apparent from the resource referred to in property codeListReference."</v>
      </c>
      <c r="Z2477" t="str">
        <f t="shared" si="1191"/>
        <v>"false"</v>
      </c>
      <c r="AA2477" t="str">
        <f t="shared" si="1192"/>
        <v>"false"</v>
      </c>
      <c r="AB2477" t="str">
        <f t="shared" si="1193"/>
        <v>""</v>
      </c>
      <c r="AC2477" t="str">
        <f t="shared" si="1194"/>
        <v>"https://onerecord.iata.org/ns/code-lists/ExplosiveCompatibilityGroupCode"</v>
      </c>
      <c r="AD2477" t="str">
        <f t="shared" si="1195"/>
        <v>"https://onerecord.iata.org/ns/cargo#codeListVersion"</v>
      </c>
      <c r="AE2477" t="str">
        <f t="shared" si="1196"/>
        <v>"http://www.w3.org/2001/XMLSchema#string"</v>
      </c>
      <c r="AF2477" t="str">
        <f t="shared" si="1197"/>
        <v>"CodeList","ExplosiveCompatibilityGroupCode","codeListVersion","","string",6,"","Version of the code list; for example "223-1" for UN/LOCODE. Used if the property codeListName is used or the version is not apparent from the resource referred to in property codeListReference.","false","false","","https://onerecord.iata.org/ns/code-lists/ExplosiveCompatibilityGroupCode","https://onerecord.iata.org/ns/cargo#codeListVersion","http://www.w3.org/2001/XMLSchema#string"</v>
      </c>
      <c r="AG2477" t="str">
        <f t="shared" si="1198"/>
        <v>"CodeList.ExplosiveCompatibilityGroupCode"</v>
      </c>
      <c r="AH2477" t="str">
        <f t="shared" si="1199"/>
        <v>"codeListVersion"</v>
      </c>
      <c r="AI2477" t="str">
        <f t="shared" si="1200"/>
        <v>".string"</v>
      </c>
      <c r="AJ2477" t="str">
        <f t="shared" si="1201"/>
        <v>""</v>
      </c>
      <c r="AK2477" t="str">
        <f t="shared" si="1202"/>
        <v>"hasOne"</v>
      </c>
      <c r="AL2477" t="str">
        <f t="shared" si="1203"/>
        <v>"CodeList.ExplosiveCompatibilityGroupCode","codeListVersion",".string","","hasOne"</v>
      </c>
      <c r="AN2477">
        <f>COUNTIF(View_conceptual!G:G,L2477)</f>
        <v>0</v>
      </c>
      <c r="AO2477">
        <f>COUNTIF(View_conceptual!H:H,L2477)+COUNTIF(View_conceptual!I:I,N2477)</f>
        <v>0</v>
      </c>
      <c r="AQ2477" t="str">
        <f t="shared" si="1204"/>
        <v/>
      </c>
      <c r="AR2477" t="str">
        <f t="shared" si="1205"/>
        <v/>
      </c>
      <c r="AT2477">
        <f>COUNTIF(View_full!G:G,L2477)</f>
        <v>0</v>
      </c>
      <c r="AU2477">
        <f>COUNTIF(View_full!H:H,L2477)+COUNTIF(View_full!I:I,N2477)</f>
        <v>0</v>
      </c>
      <c r="AV2477">
        <f>COUNTIFS(Property_Manual!$A$2:$A$1206,Raw!L2477,Property_Manual!$B$2:$B$1206,Raw!M2477,Property_Manual!$C$2:$C$1206,Raw!N2477,Property_Manual!$D$2:$D$1206,Raw!O2477,Property_Manual!$F$2:$F$1206,"x")</f>
        <v>0</v>
      </c>
      <c r="AW2477" t="str">
        <f t="shared" si="1206"/>
        <v/>
      </c>
      <c r="AX2477" t="str">
        <f t="shared" si="1207"/>
        <v/>
      </c>
      <c r="AY2477" t="str">
        <f t="shared" si="1208"/>
        <v/>
      </c>
    </row>
    <row r="2478" spans="1:51" x14ac:dyDescent="0.2">
      <c r="A2478" t="s">
        <v>1254</v>
      </c>
      <c r="B2478" t="s">
        <v>1197</v>
      </c>
      <c r="C2478" t="s">
        <v>2225</v>
      </c>
      <c r="D2478" t="s">
        <v>5</v>
      </c>
      <c r="F2478" t="s">
        <v>6</v>
      </c>
      <c r="G2478">
        <v>1</v>
      </c>
      <c r="J2478" t="s">
        <v>8</v>
      </c>
      <c r="L2478" t="str">
        <f t="shared" si="1178"/>
        <v>GoodsTypeCode</v>
      </c>
      <c r="M2478" t="str">
        <f t="shared" si="1179"/>
        <v>code</v>
      </c>
      <c r="N2478" t="str">
        <f t="shared" si="1180"/>
        <v>string</v>
      </c>
      <c r="O2478" t="str">
        <f t="shared" si="1181"/>
        <v/>
      </c>
      <c r="P2478" t="str">
        <f t="shared" si="1182"/>
        <v/>
      </c>
      <c r="Q2478" t="str">
        <f t="shared" si="1183"/>
        <v>Object</v>
      </c>
      <c r="R2478" t="str">
        <f t="shared" si="1184"/>
        <v>"CodeList"</v>
      </c>
      <c r="S2478" t="str">
        <f t="shared" si="1185"/>
        <v>"GoodsTypeCode"</v>
      </c>
      <c r="T2478" t="str">
        <f t="shared" si="1186"/>
        <v>"code"</v>
      </c>
      <c r="U2478" t="str">
        <f t="shared" si="1187"/>
        <v>""</v>
      </c>
      <c r="V2478" t="str">
        <f t="shared" si="1188"/>
        <v>"string"</v>
      </c>
      <c r="W2478">
        <f>IF($A2478="Implicit","",COUNTIFS($C$8:C2478,C2478,$A$8:A2478,"Explicit"))</f>
        <v>1</v>
      </c>
      <c r="X2478" t="str">
        <f t="shared" si="1189"/>
        <v>""</v>
      </c>
      <c r="Y2478" t="str">
        <f t="shared" si="1190"/>
        <v>"Code or short version of a code; for example "CH" for Switzerland when referring to the UN/LOCODE code list"</v>
      </c>
      <c r="Z2478" t="str">
        <f t="shared" si="1191"/>
        <v>"false"</v>
      </c>
      <c r="AA2478" t="str">
        <f t="shared" si="1192"/>
        <v>"false"</v>
      </c>
      <c r="AB2478" t="str">
        <f t="shared" si="1193"/>
        <v>""</v>
      </c>
      <c r="AC2478" t="str">
        <f t="shared" si="1194"/>
        <v>"https://onerecord.iata.org/ns/code-lists/GoodsTypeCode"</v>
      </c>
      <c r="AD2478" t="str">
        <f t="shared" si="1195"/>
        <v>"https://onerecord.iata.org/ns/cargo#code"</v>
      </c>
      <c r="AE2478" t="str">
        <f t="shared" si="1196"/>
        <v>"http://www.w3.org/2001/XMLSchema#string"</v>
      </c>
      <c r="AF2478" t="str">
        <f t="shared" si="1197"/>
        <v>"CodeList","GoodsTypeCode","code","","string",1,"","Code or short version of a code; for example "CH" for Switzerland when referring to the UN/LOCODE code list","false","false","","https://onerecord.iata.org/ns/code-lists/GoodsTypeCode","https://onerecord.iata.org/ns/cargo#code","http://www.w3.org/2001/XMLSchema#string"</v>
      </c>
      <c r="AG2478" t="str">
        <f t="shared" si="1198"/>
        <v>"CodeList.GoodsTypeCode"</v>
      </c>
      <c r="AH2478" t="str">
        <f t="shared" si="1199"/>
        <v>"code"</v>
      </c>
      <c r="AI2478" t="str">
        <f t="shared" si="1200"/>
        <v>".string"</v>
      </c>
      <c r="AJ2478" t="str">
        <f t="shared" si="1201"/>
        <v>""</v>
      </c>
      <c r="AK2478" t="str">
        <f t="shared" si="1202"/>
        <v>"hasOne"</v>
      </c>
      <c r="AL2478" t="str">
        <f t="shared" si="1203"/>
        <v>"CodeList.GoodsTypeCode","code",".string","","hasOne"</v>
      </c>
      <c r="AN2478">
        <f>COUNTIF(View_conceptual!G:G,L2478)</f>
        <v>0</v>
      </c>
      <c r="AO2478">
        <f>COUNTIF(View_conceptual!H:H,L2478)+COUNTIF(View_conceptual!I:I,N2478)</f>
        <v>0</v>
      </c>
      <c r="AQ2478" t="str">
        <f t="shared" si="1204"/>
        <v/>
      </c>
      <c r="AR2478" t="str">
        <f t="shared" si="1205"/>
        <v/>
      </c>
      <c r="AT2478">
        <f>COUNTIF(View_full!G:G,L2478)</f>
        <v>0</v>
      </c>
      <c r="AU2478">
        <f>COUNTIF(View_full!H:H,L2478)+COUNTIF(View_full!I:I,N2478)</f>
        <v>0</v>
      </c>
      <c r="AV2478">
        <f>COUNTIFS(Property_Manual!$A$2:$A$1206,Raw!L2478,Property_Manual!$B$2:$B$1206,Raw!M2478,Property_Manual!$C$2:$C$1206,Raw!N2478,Property_Manual!$D$2:$D$1206,Raw!O2478,Property_Manual!$F$2:$F$1206,"x")</f>
        <v>0</v>
      </c>
      <c r="AW2478" t="str">
        <f t="shared" si="1206"/>
        <v/>
      </c>
      <c r="AX2478" t="str">
        <f t="shared" si="1207"/>
        <v/>
      </c>
      <c r="AY2478" t="str">
        <f t="shared" si="1208"/>
        <v/>
      </c>
    </row>
    <row r="2479" spans="1:51" x14ac:dyDescent="0.2">
      <c r="A2479" t="s">
        <v>1254</v>
      </c>
      <c r="B2479" t="s">
        <v>1197</v>
      </c>
      <c r="C2479" t="s">
        <v>2225</v>
      </c>
      <c r="D2479" t="s">
        <v>9</v>
      </c>
      <c r="F2479" t="s">
        <v>6</v>
      </c>
      <c r="G2479">
        <v>1</v>
      </c>
      <c r="J2479" t="s">
        <v>10</v>
      </c>
      <c r="L2479" t="str">
        <f t="shared" si="1178"/>
        <v>GoodsTypeCode</v>
      </c>
      <c r="M2479" t="str">
        <f t="shared" si="1179"/>
        <v>codeDescription</v>
      </c>
      <c r="N2479" t="str">
        <f t="shared" si="1180"/>
        <v>string</v>
      </c>
      <c r="O2479" t="str">
        <f t="shared" si="1181"/>
        <v/>
      </c>
      <c r="P2479" t="str">
        <f t="shared" si="1182"/>
        <v/>
      </c>
      <c r="Q2479" t="str">
        <f t="shared" si="1183"/>
        <v>Object</v>
      </c>
      <c r="R2479" t="str">
        <f t="shared" si="1184"/>
        <v>"CodeList"</v>
      </c>
      <c r="S2479" t="str">
        <f t="shared" si="1185"/>
        <v>"GoodsTypeCode"</v>
      </c>
      <c r="T2479" t="str">
        <f t="shared" si="1186"/>
        <v>"codeDescription"</v>
      </c>
      <c r="U2479" t="str">
        <f t="shared" si="1187"/>
        <v>""</v>
      </c>
      <c r="V2479" t="str">
        <f t="shared" si="1188"/>
        <v>"string"</v>
      </c>
      <c r="W2479">
        <f>IF($A2479="Implicit","",COUNTIFS($C$8:C2479,C2479,$A$8:A2479,"Explicit"))</f>
        <v>2</v>
      </c>
      <c r="X2479" t="str">
        <f t="shared" si="1189"/>
        <v>""</v>
      </c>
      <c r="Y2479" t="str">
        <f t="shared" si="1190"/>
        <v>"Description or long version of the code; for example "Switzerland" for Switzerland when referring to the UN/LOCODE code list"</v>
      </c>
      <c r="Z2479" t="str">
        <f t="shared" si="1191"/>
        <v>"false"</v>
      </c>
      <c r="AA2479" t="str">
        <f t="shared" si="1192"/>
        <v>"false"</v>
      </c>
      <c r="AB2479" t="str">
        <f t="shared" si="1193"/>
        <v>""</v>
      </c>
      <c r="AC2479" t="str">
        <f t="shared" si="1194"/>
        <v>"https://onerecord.iata.org/ns/code-lists/GoodsTypeCode"</v>
      </c>
      <c r="AD2479" t="str">
        <f t="shared" si="1195"/>
        <v>"https://onerecord.iata.org/ns/cargo#codeDescription"</v>
      </c>
      <c r="AE2479" t="str">
        <f t="shared" si="1196"/>
        <v>"http://www.w3.org/2001/XMLSchema#string"</v>
      </c>
      <c r="AF2479" t="str">
        <f t="shared" si="1197"/>
        <v>"CodeList","GoodsTypeCode","codeDescription","","string",2,"","Description or long version of the code; for example "Switzerland" for Switzerland when referring to the UN/LOCODE code list","false","false","","https://onerecord.iata.org/ns/code-lists/GoodsTypeCode","https://onerecord.iata.org/ns/cargo#codeDescription","http://www.w3.org/2001/XMLSchema#string"</v>
      </c>
      <c r="AG2479" t="str">
        <f t="shared" si="1198"/>
        <v>"CodeList.GoodsTypeCode"</v>
      </c>
      <c r="AH2479" t="str">
        <f t="shared" si="1199"/>
        <v>"codeDescription"</v>
      </c>
      <c r="AI2479" t="str">
        <f t="shared" si="1200"/>
        <v>".string"</v>
      </c>
      <c r="AJ2479" t="str">
        <f t="shared" si="1201"/>
        <v>""</v>
      </c>
      <c r="AK2479" t="str">
        <f t="shared" si="1202"/>
        <v>"hasOne"</v>
      </c>
      <c r="AL2479" t="str">
        <f t="shared" si="1203"/>
        <v>"CodeList.GoodsTypeCode","codeDescription",".string","","hasOne"</v>
      </c>
      <c r="AN2479">
        <f>COUNTIF(View_conceptual!G:G,L2479)</f>
        <v>0</v>
      </c>
      <c r="AO2479">
        <f>COUNTIF(View_conceptual!H:H,L2479)+COUNTIF(View_conceptual!I:I,N2479)</f>
        <v>0</v>
      </c>
      <c r="AQ2479" t="str">
        <f t="shared" si="1204"/>
        <v/>
      </c>
      <c r="AR2479" t="str">
        <f t="shared" si="1205"/>
        <v/>
      </c>
      <c r="AT2479">
        <f>COUNTIF(View_full!G:G,L2479)</f>
        <v>0</v>
      </c>
      <c r="AU2479">
        <f>COUNTIF(View_full!H:H,L2479)+COUNTIF(View_full!I:I,N2479)</f>
        <v>0</v>
      </c>
      <c r="AV2479">
        <f>COUNTIFS(Property_Manual!$A$2:$A$1206,Raw!L2479,Property_Manual!$B$2:$B$1206,Raw!M2479,Property_Manual!$C$2:$C$1206,Raw!N2479,Property_Manual!$D$2:$D$1206,Raw!O2479,Property_Manual!$F$2:$F$1206,"x")</f>
        <v>0</v>
      </c>
      <c r="AW2479" t="str">
        <f t="shared" si="1206"/>
        <v/>
      </c>
      <c r="AX2479" t="str">
        <f t="shared" si="1207"/>
        <v/>
      </c>
      <c r="AY2479" t="str">
        <f t="shared" si="1208"/>
        <v/>
      </c>
    </row>
    <row r="2480" spans="1:51" x14ac:dyDescent="0.2">
      <c r="A2480" t="s">
        <v>1254</v>
      </c>
      <c r="B2480" t="s">
        <v>1197</v>
      </c>
      <c r="C2480" t="s">
        <v>2225</v>
      </c>
      <c r="D2480" t="s">
        <v>11</v>
      </c>
      <c r="F2480" t="s">
        <v>12</v>
      </c>
      <c r="G2480">
        <v>1</v>
      </c>
      <c r="J2480" t="s">
        <v>13</v>
      </c>
      <c r="L2480" t="str">
        <f t="shared" si="1178"/>
        <v>GoodsTypeCode</v>
      </c>
      <c r="M2480" t="str">
        <f t="shared" si="1179"/>
        <v>codeLevel</v>
      </c>
      <c r="N2480" t="str">
        <f t="shared" si="1180"/>
        <v>integer</v>
      </c>
      <c r="O2480" t="str">
        <f t="shared" si="1181"/>
        <v/>
      </c>
      <c r="P2480" t="str">
        <f t="shared" si="1182"/>
        <v/>
      </c>
      <c r="Q2480" t="str">
        <f t="shared" si="1183"/>
        <v>Object</v>
      </c>
      <c r="R2480" t="str">
        <f t="shared" si="1184"/>
        <v>"CodeList"</v>
      </c>
      <c r="S2480" t="str">
        <f t="shared" si="1185"/>
        <v>"GoodsTypeCode"</v>
      </c>
      <c r="T2480" t="str">
        <f t="shared" si="1186"/>
        <v>"codeLevel"</v>
      </c>
      <c r="U2480" t="str">
        <f t="shared" si="1187"/>
        <v>""</v>
      </c>
      <c r="V2480" t="str">
        <f t="shared" si="1188"/>
        <v>"integer"</v>
      </c>
      <c r="W2480">
        <f>IF($A2480="Implicit","",COUNTIFS($C$8:C2480,C2480,$A$8:A2480,"Explicit"))</f>
        <v>3</v>
      </c>
      <c r="X2480" t="str">
        <f t="shared" si="1189"/>
        <v>""</v>
      </c>
      <c r="Y2480" t="str">
        <f t="shared" si="1190"/>
        <v>"Integer indicating the level of a code if a codelists is hierarchical; for example HS-Codes"</v>
      </c>
      <c r="Z2480" t="str">
        <f t="shared" si="1191"/>
        <v>"false"</v>
      </c>
      <c r="AA2480" t="str">
        <f t="shared" si="1192"/>
        <v>"false"</v>
      </c>
      <c r="AB2480" t="str">
        <f t="shared" si="1193"/>
        <v>""</v>
      </c>
      <c r="AC2480" t="str">
        <f t="shared" si="1194"/>
        <v>"https://onerecord.iata.org/ns/code-lists/GoodsTypeCode"</v>
      </c>
      <c r="AD2480" t="str">
        <f t="shared" si="1195"/>
        <v>"https://onerecord.iata.org/ns/cargo#codeLevel"</v>
      </c>
      <c r="AE2480" t="str">
        <f t="shared" si="1196"/>
        <v>"http://www.w3.org/2001/XMLSchema#integer"</v>
      </c>
      <c r="AF2480" t="str">
        <f t="shared" si="1197"/>
        <v>"CodeList","GoodsTypeCode","codeLevel","","integer",3,"","Integer indicating the level of a code if a codelists is hierarchical; for example HS-Codes","false","false","","https://onerecord.iata.org/ns/code-lists/GoodsTypeCode","https://onerecord.iata.org/ns/cargo#codeLevel","http://www.w3.org/2001/XMLSchema#integer"</v>
      </c>
      <c r="AG2480" t="str">
        <f t="shared" si="1198"/>
        <v>"CodeList.GoodsTypeCode"</v>
      </c>
      <c r="AH2480" t="str">
        <f t="shared" si="1199"/>
        <v>"codeLevel"</v>
      </c>
      <c r="AI2480" t="str">
        <f t="shared" si="1200"/>
        <v>".integer"</v>
      </c>
      <c r="AJ2480" t="str">
        <f t="shared" si="1201"/>
        <v>""</v>
      </c>
      <c r="AK2480" t="str">
        <f t="shared" si="1202"/>
        <v>"hasOne"</v>
      </c>
      <c r="AL2480" t="str">
        <f t="shared" si="1203"/>
        <v>"CodeList.GoodsTypeCode","codeLevel",".integer","","hasOne"</v>
      </c>
      <c r="AN2480">
        <f>COUNTIF(View_conceptual!G:G,L2480)</f>
        <v>0</v>
      </c>
      <c r="AO2480">
        <f>COUNTIF(View_conceptual!H:H,L2480)+COUNTIF(View_conceptual!I:I,N2480)</f>
        <v>0</v>
      </c>
      <c r="AQ2480" t="str">
        <f t="shared" si="1204"/>
        <v/>
      </c>
      <c r="AR2480" t="str">
        <f t="shared" si="1205"/>
        <v/>
      </c>
      <c r="AT2480">
        <f>COUNTIF(View_full!G:G,L2480)</f>
        <v>0</v>
      </c>
      <c r="AU2480">
        <f>COUNTIF(View_full!H:H,L2480)+COUNTIF(View_full!I:I,N2480)</f>
        <v>0</v>
      </c>
      <c r="AV2480">
        <f>COUNTIFS(Property_Manual!$A$2:$A$1206,Raw!L2480,Property_Manual!$B$2:$B$1206,Raw!M2480,Property_Manual!$C$2:$C$1206,Raw!N2480,Property_Manual!$D$2:$D$1206,Raw!O2480,Property_Manual!$F$2:$F$1206,"x")</f>
        <v>0</v>
      </c>
      <c r="AW2480" t="str">
        <f t="shared" si="1206"/>
        <v/>
      </c>
      <c r="AX2480" t="str">
        <f t="shared" si="1207"/>
        <v/>
      </c>
      <c r="AY2480" t="str">
        <f t="shared" si="1208"/>
        <v/>
      </c>
    </row>
    <row r="2481" spans="1:51" x14ac:dyDescent="0.2">
      <c r="A2481" t="s">
        <v>1254</v>
      </c>
      <c r="B2481" t="s">
        <v>1197</v>
      </c>
      <c r="C2481" t="s">
        <v>2225</v>
      </c>
      <c r="D2481" t="s">
        <v>14</v>
      </c>
      <c r="F2481" t="s">
        <v>6</v>
      </c>
      <c r="G2481">
        <v>1</v>
      </c>
      <c r="J2481" t="s">
        <v>15</v>
      </c>
      <c r="L2481" t="str">
        <f t="shared" si="1178"/>
        <v>GoodsTypeCode</v>
      </c>
      <c r="M2481" t="str">
        <f t="shared" si="1179"/>
        <v>codeListName</v>
      </c>
      <c r="N2481" t="str">
        <f t="shared" si="1180"/>
        <v>string</v>
      </c>
      <c r="O2481" t="str">
        <f t="shared" si="1181"/>
        <v/>
      </c>
      <c r="P2481" t="str">
        <f t="shared" si="1182"/>
        <v/>
      </c>
      <c r="Q2481" t="str">
        <f t="shared" si="1183"/>
        <v>Object</v>
      </c>
      <c r="R2481" t="str">
        <f t="shared" si="1184"/>
        <v>"CodeList"</v>
      </c>
      <c r="S2481" t="str">
        <f t="shared" si="1185"/>
        <v>"GoodsTypeCode"</v>
      </c>
      <c r="T2481" t="str">
        <f t="shared" si="1186"/>
        <v>"codeListName"</v>
      </c>
      <c r="U2481" t="str">
        <f t="shared" si="1187"/>
        <v>""</v>
      </c>
      <c r="V2481" t="str">
        <f t="shared" si="1188"/>
        <v>"string"</v>
      </c>
      <c r="W2481">
        <f>IF($A2481="Implicit","",COUNTIFS($C$8:C2481,C2481,$A$8:A2481,"Explicit"))</f>
        <v>4</v>
      </c>
      <c r="X2481" t="str">
        <f t="shared" si="1189"/>
        <v>""</v>
      </c>
      <c r="Y2481" t="str">
        <f t="shared" si="1190"/>
        <v>"Official name of the code list without version number when direct reference is not possible; for example "UN/LOCODE" when referring to the UN/LOCODE code list"</v>
      </c>
      <c r="Z2481" t="str">
        <f t="shared" si="1191"/>
        <v>"false"</v>
      </c>
      <c r="AA2481" t="str">
        <f t="shared" si="1192"/>
        <v>"false"</v>
      </c>
      <c r="AB2481" t="str">
        <f t="shared" si="1193"/>
        <v>""</v>
      </c>
      <c r="AC2481" t="str">
        <f t="shared" si="1194"/>
        <v>"https://onerecord.iata.org/ns/code-lists/GoodsTypeCode"</v>
      </c>
      <c r="AD2481" t="str">
        <f t="shared" si="1195"/>
        <v>"https://onerecord.iata.org/ns/cargo#codeListName"</v>
      </c>
      <c r="AE2481" t="str">
        <f t="shared" si="1196"/>
        <v>"http://www.w3.org/2001/XMLSchema#string"</v>
      </c>
      <c r="AF2481" t="str">
        <f t="shared" si="1197"/>
        <v>"CodeList","GoodsTypeCode","codeListName","","string",4,"","Official name of the code list without version number when direct reference is not possible; for example "UN/LOCODE" when referring to the UN/LOCODE code list","false","false","","https://onerecord.iata.org/ns/code-lists/GoodsTypeCode","https://onerecord.iata.org/ns/cargo#codeListName","http://www.w3.org/2001/XMLSchema#string"</v>
      </c>
      <c r="AG2481" t="str">
        <f t="shared" si="1198"/>
        <v>"CodeList.GoodsTypeCode"</v>
      </c>
      <c r="AH2481" t="str">
        <f t="shared" si="1199"/>
        <v>"codeListName"</v>
      </c>
      <c r="AI2481" t="str">
        <f t="shared" si="1200"/>
        <v>".string"</v>
      </c>
      <c r="AJ2481" t="str">
        <f t="shared" si="1201"/>
        <v>""</v>
      </c>
      <c r="AK2481" t="str">
        <f t="shared" si="1202"/>
        <v>"hasOne"</v>
      </c>
      <c r="AL2481" t="str">
        <f t="shared" si="1203"/>
        <v>"CodeList.GoodsTypeCode","codeListName",".string","","hasOne"</v>
      </c>
      <c r="AN2481">
        <f>COUNTIF(View_conceptual!G:G,L2481)</f>
        <v>0</v>
      </c>
      <c r="AO2481">
        <f>COUNTIF(View_conceptual!H:H,L2481)+COUNTIF(View_conceptual!I:I,N2481)</f>
        <v>0</v>
      </c>
      <c r="AQ2481" t="str">
        <f t="shared" si="1204"/>
        <v/>
      </c>
      <c r="AR2481" t="str">
        <f t="shared" si="1205"/>
        <v/>
      </c>
      <c r="AT2481">
        <f>COUNTIF(View_full!G:G,L2481)</f>
        <v>0</v>
      </c>
      <c r="AU2481">
        <f>COUNTIF(View_full!H:H,L2481)+COUNTIF(View_full!I:I,N2481)</f>
        <v>0</v>
      </c>
      <c r="AV2481">
        <f>COUNTIFS(Property_Manual!$A$2:$A$1206,Raw!L2481,Property_Manual!$B$2:$B$1206,Raw!M2481,Property_Manual!$C$2:$C$1206,Raw!N2481,Property_Manual!$D$2:$D$1206,Raw!O2481,Property_Manual!$F$2:$F$1206,"x")</f>
        <v>0</v>
      </c>
      <c r="AW2481" t="str">
        <f t="shared" si="1206"/>
        <v/>
      </c>
      <c r="AX2481" t="str">
        <f t="shared" si="1207"/>
        <v/>
      </c>
      <c r="AY2481" t="str">
        <f t="shared" si="1208"/>
        <v/>
      </c>
    </row>
    <row r="2482" spans="1:51" x14ac:dyDescent="0.2">
      <c r="A2482" t="s">
        <v>1254</v>
      </c>
      <c r="B2482" t="s">
        <v>1197</v>
      </c>
      <c r="C2482" t="s">
        <v>2225</v>
      </c>
      <c r="D2482" t="s">
        <v>16</v>
      </c>
      <c r="F2482" t="s">
        <v>6</v>
      </c>
      <c r="G2482">
        <v>1</v>
      </c>
      <c r="J2482" t="s">
        <v>17</v>
      </c>
      <c r="L2482" t="str">
        <f t="shared" si="1178"/>
        <v>GoodsTypeCode</v>
      </c>
      <c r="M2482" t="str">
        <f t="shared" si="1179"/>
        <v>codeListReference</v>
      </c>
      <c r="N2482" t="str">
        <f t="shared" si="1180"/>
        <v>string</v>
      </c>
      <c r="O2482" t="str">
        <f t="shared" si="1181"/>
        <v/>
      </c>
      <c r="P2482" t="str">
        <f t="shared" si="1182"/>
        <v/>
      </c>
      <c r="Q2482" t="str">
        <f t="shared" si="1183"/>
        <v>Object</v>
      </c>
      <c r="R2482" t="str">
        <f t="shared" si="1184"/>
        <v>"CodeList"</v>
      </c>
      <c r="S2482" t="str">
        <f t="shared" si="1185"/>
        <v>"GoodsTypeCode"</v>
      </c>
      <c r="T2482" t="str">
        <f t="shared" si="1186"/>
        <v>"codeListReference"</v>
      </c>
      <c r="U2482" t="str">
        <f t="shared" si="1187"/>
        <v>""</v>
      </c>
      <c r="V2482" t="str">
        <f t="shared" si="1188"/>
        <v>"string"</v>
      </c>
      <c r="W2482">
        <f>IF($A2482="Implicit","",COUNTIFS($C$8:C2482,C2482,$A$8:A2482,"Explicit"))</f>
        <v>5</v>
      </c>
      <c r="X2482" t="str">
        <f t="shared" si="1189"/>
        <v>""</v>
      </c>
      <c r="Y2482" t="str">
        <f t="shared" si="1190"/>
        <v>"URL to access the code list the code is taken from; for example "https://unece.org/trade/cefact/unlocode-code-list-country-and-territory" for UN/LOCODE."</v>
      </c>
      <c r="Z2482" t="str">
        <f t="shared" si="1191"/>
        <v>"false"</v>
      </c>
      <c r="AA2482" t="str">
        <f t="shared" si="1192"/>
        <v>"false"</v>
      </c>
      <c r="AB2482" t="str">
        <f t="shared" si="1193"/>
        <v>""</v>
      </c>
      <c r="AC2482" t="str">
        <f t="shared" si="1194"/>
        <v>"https://onerecord.iata.org/ns/code-lists/GoodsTypeCode"</v>
      </c>
      <c r="AD2482" t="str">
        <f t="shared" si="1195"/>
        <v>"https://onerecord.iata.org/ns/cargo#codeListReference"</v>
      </c>
      <c r="AE2482" t="str">
        <f t="shared" si="1196"/>
        <v>"http://www.w3.org/2001/XMLSchema#string"</v>
      </c>
      <c r="AF2482" t="str">
        <f t="shared" si="1197"/>
        <v>"CodeList","GoodsTypeCode","codeListReference","","string",5,"","URL to access the code list the code is taken from; for example "https://unece.org/trade/cefact/unlocode-code-list-country-and-territory" for UN/LOCODE.","false","false","","https://onerecord.iata.org/ns/code-lists/GoodsTypeCode","https://onerecord.iata.org/ns/cargo#codeListReference","http://www.w3.org/2001/XMLSchema#string"</v>
      </c>
      <c r="AG2482" t="str">
        <f t="shared" si="1198"/>
        <v>"CodeList.GoodsTypeCode"</v>
      </c>
      <c r="AH2482" t="str">
        <f t="shared" si="1199"/>
        <v>"codeListReference"</v>
      </c>
      <c r="AI2482" t="str">
        <f t="shared" si="1200"/>
        <v>".string"</v>
      </c>
      <c r="AJ2482" t="str">
        <f t="shared" si="1201"/>
        <v>""</v>
      </c>
      <c r="AK2482" t="str">
        <f t="shared" si="1202"/>
        <v>"hasOne"</v>
      </c>
      <c r="AL2482" t="str">
        <f t="shared" si="1203"/>
        <v>"CodeList.GoodsTypeCode","codeListReference",".string","","hasOne"</v>
      </c>
      <c r="AN2482">
        <f>COUNTIF(View_conceptual!G:G,L2482)</f>
        <v>0</v>
      </c>
      <c r="AO2482">
        <f>COUNTIF(View_conceptual!H:H,L2482)+COUNTIF(View_conceptual!I:I,N2482)</f>
        <v>0</v>
      </c>
      <c r="AQ2482" t="str">
        <f t="shared" si="1204"/>
        <v/>
      </c>
      <c r="AR2482" t="str">
        <f t="shared" si="1205"/>
        <v/>
      </c>
      <c r="AT2482">
        <f>COUNTIF(View_full!G:G,L2482)</f>
        <v>0</v>
      </c>
      <c r="AU2482">
        <f>COUNTIF(View_full!H:H,L2482)+COUNTIF(View_full!I:I,N2482)</f>
        <v>0</v>
      </c>
      <c r="AV2482">
        <f>COUNTIFS(Property_Manual!$A$2:$A$1206,Raw!L2482,Property_Manual!$B$2:$B$1206,Raw!M2482,Property_Manual!$C$2:$C$1206,Raw!N2482,Property_Manual!$D$2:$D$1206,Raw!O2482,Property_Manual!$F$2:$F$1206,"x")</f>
        <v>0</v>
      </c>
      <c r="AW2482" t="str">
        <f t="shared" si="1206"/>
        <v/>
      </c>
      <c r="AX2482" t="str">
        <f t="shared" si="1207"/>
        <v/>
      </c>
      <c r="AY2482" t="str">
        <f t="shared" si="1208"/>
        <v/>
      </c>
    </row>
    <row r="2483" spans="1:51" x14ac:dyDescent="0.2">
      <c r="A2483" t="s">
        <v>1254</v>
      </c>
      <c r="B2483" t="s">
        <v>1197</v>
      </c>
      <c r="C2483" t="s">
        <v>2225</v>
      </c>
      <c r="D2483" t="s">
        <v>18</v>
      </c>
      <c r="F2483" t="s">
        <v>6</v>
      </c>
      <c r="G2483">
        <v>1</v>
      </c>
      <c r="J2483" t="s">
        <v>19</v>
      </c>
      <c r="L2483" t="str">
        <f t="shared" si="1178"/>
        <v>GoodsTypeCode</v>
      </c>
      <c r="M2483" t="str">
        <f t="shared" si="1179"/>
        <v>codeListVersion</v>
      </c>
      <c r="N2483" t="str">
        <f t="shared" si="1180"/>
        <v>string</v>
      </c>
      <c r="O2483" t="str">
        <f t="shared" si="1181"/>
        <v/>
      </c>
      <c r="P2483" t="str">
        <f t="shared" si="1182"/>
        <v/>
      </c>
      <c r="Q2483" t="str">
        <f t="shared" si="1183"/>
        <v>Object</v>
      </c>
      <c r="R2483" t="str">
        <f t="shared" si="1184"/>
        <v>"CodeList"</v>
      </c>
      <c r="S2483" t="str">
        <f t="shared" si="1185"/>
        <v>"GoodsTypeCode"</v>
      </c>
      <c r="T2483" t="str">
        <f t="shared" si="1186"/>
        <v>"codeListVersion"</v>
      </c>
      <c r="U2483" t="str">
        <f t="shared" si="1187"/>
        <v>""</v>
      </c>
      <c r="V2483" t="str">
        <f t="shared" si="1188"/>
        <v>"string"</v>
      </c>
      <c r="W2483">
        <f>IF($A2483="Implicit","",COUNTIFS($C$8:C2483,C2483,$A$8:A2483,"Explicit"))</f>
        <v>6</v>
      </c>
      <c r="X2483" t="str">
        <f t="shared" si="1189"/>
        <v>""</v>
      </c>
      <c r="Y2483" t="str">
        <f t="shared" si="1190"/>
        <v>"Version of the code list; for example "223-1" for UN/LOCODE. Used if the property codeListName is used or the version is not apparent from the resource referred to in property codeListReference."</v>
      </c>
      <c r="Z2483" t="str">
        <f t="shared" si="1191"/>
        <v>"false"</v>
      </c>
      <c r="AA2483" t="str">
        <f t="shared" si="1192"/>
        <v>"false"</v>
      </c>
      <c r="AB2483" t="str">
        <f t="shared" si="1193"/>
        <v>""</v>
      </c>
      <c r="AC2483" t="str">
        <f t="shared" si="1194"/>
        <v>"https://onerecord.iata.org/ns/code-lists/GoodsTypeCode"</v>
      </c>
      <c r="AD2483" t="str">
        <f t="shared" si="1195"/>
        <v>"https://onerecord.iata.org/ns/cargo#codeListVersion"</v>
      </c>
      <c r="AE2483" t="str">
        <f t="shared" si="1196"/>
        <v>"http://www.w3.org/2001/XMLSchema#string"</v>
      </c>
      <c r="AF2483" t="str">
        <f t="shared" si="1197"/>
        <v>"CodeList","GoodsTypeCode","codeListVersion","","string",6,"","Version of the code list; for example "223-1" for UN/LOCODE. Used if the property codeListName is used or the version is not apparent from the resource referred to in property codeListReference.","false","false","","https://onerecord.iata.org/ns/code-lists/GoodsTypeCode","https://onerecord.iata.org/ns/cargo#codeListVersion","http://www.w3.org/2001/XMLSchema#string"</v>
      </c>
      <c r="AG2483" t="str">
        <f t="shared" si="1198"/>
        <v>"CodeList.GoodsTypeCode"</v>
      </c>
      <c r="AH2483" t="str">
        <f t="shared" si="1199"/>
        <v>"codeListVersion"</v>
      </c>
      <c r="AI2483" t="str">
        <f t="shared" si="1200"/>
        <v>".string"</v>
      </c>
      <c r="AJ2483" t="str">
        <f t="shared" si="1201"/>
        <v>""</v>
      </c>
      <c r="AK2483" t="str">
        <f t="shared" si="1202"/>
        <v>"hasOne"</v>
      </c>
      <c r="AL2483" t="str">
        <f t="shared" si="1203"/>
        <v>"CodeList.GoodsTypeCode","codeListVersion",".string","","hasOne"</v>
      </c>
      <c r="AN2483">
        <f>COUNTIF(View_conceptual!G:G,L2483)</f>
        <v>0</v>
      </c>
      <c r="AO2483">
        <f>COUNTIF(View_conceptual!H:H,L2483)+COUNTIF(View_conceptual!I:I,N2483)</f>
        <v>0</v>
      </c>
      <c r="AQ2483" t="str">
        <f t="shared" si="1204"/>
        <v/>
      </c>
      <c r="AR2483" t="str">
        <f t="shared" si="1205"/>
        <v/>
      </c>
      <c r="AT2483">
        <f>COUNTIF(View_full!G:G,L2483)</f>
        <v>0</v>
      </c>
      <c r="AU2483">
        <f>COUNTIF(View_full!H:H,L2483)+COUNTIF(View_full!I:I,N2483)</f>
        <v>0</v>
      </c>
      <c r="AV2483">
        <f>COUNTIFS(Property_Manual!$A$2:$A$1206,Raw!L2483,Property_Manual!$B$2:$B$1206,Raw!M2483,Property_Manual!$C$2:$C$1206,Raw!N2483,Property_Manual!$D$2:$D$1206,Raw!O2483,Property_Manual!$F$2:$F$1206,"x")</f>
        <v>0</v>
      </c>
      <c r="AW2483" t="str">
        <f t="shared" si="1206"/>
        <v/>
      </c>
      <c r="AX2483" t="str">
        <f t="shared" si="1207"/>
        <v/>
      </c>
      <c r="AY2483" t="str">
        <f t="shared" si="1208"/>
        <v/>
      </c>
    </row>
    <row r="2484" spans="1:51" x14ac:dyDescent="0.2">
      <c r="A2484" t="s">
        <v>1254</v>
      </c>
      <c r="B2484" t="s">
        <v>1197</v>
      </c>
      <c r="C2484" t="s">
        <v>2226</v>
      </c>
      <c r="D2484" t="s">
        <v>5</v>
      </c>
      <c r="F2484" t="s">
        <v>6</v>
      </c>
      <c r="G2484">
        <v>1</v>
      </c>
      <c r="J2484" t="s">
        <v>8</v>
      </c>
      <c r="L2484" t="str">
        <f t="shared" si="1178"/>
        <v>GoodsTypeExtensionCode</v>
      </c>
      <c r="M2484" t="str">
        <f t="shared" si="1179"/>
        <v>code</v>
      </c>
      <c r="N2484" t="str">
        <f t="shared" si="1180"/>
        <v>string</v>
      </c>
      <c r="O2484" t="str">
        <f t="shared" si="1181"/>
        <v/>
      </c>
      <c r="P2484" t="str">
        <f t="shared" si="1182"/>
        <v/>
      </c>
      <c r="Q2484" t="str">
        <f t="shared" si="1183"/>
        <v>Object</v>
      </c>
      <c r="R2484" t="str">
        <f t="shared" si="1184"/>
        <v>"CodeList"</v>
      </c>
      <c r="S2484" t="str">
        <f t="shared" si="1185"/>
        <v>"GoodsTypeExtensionCode"</v>
      </c>
      <c r="T2484" t="str">
        <f t="shared" si="1186"/>
        <v>"code"</v>
      </c>
      <c r="U2484" t="str">
        <f t="shared" si="1187"/>
        <v>""</v>
      </c>
      <c r="V2484" t="str">
        <f t="shared" si="1188"/>
        <v>"string"</v>
      </c>
      <c r="W2484">
        <f>IF($A2484="Implicit","",COUNTIFS($C$8:C2484,C2484,$A$8:A2484,"Explicit"))</f>
        <v>1</v>
      </c>
      <c r="X2484" t="str">
        <f t="shared" si="1189"/>
        <v>""</v>
      </c>
      <c r="Y2484" t="str">
        <f t="shared" si="1190"/>
        <v>"Code or short version of a code; for example "CH" for Switzerland when referring to the UN/LOCODE code list"</v>
      </c>
      <c r="Z2484" t="str">
        <f t="shared" si="1191"/>
        <v>"false"</v>
      </c>
      <c r="AA2484" t="str">
        <f t="shared" si="1192"/>
        <v>"false"</v>
      </c>
      <c r="AB2484" t="str">
        <f t="shared" si="1193"/>
        <v>""</v>
      </c>
      <c r="AC2484" t="str">
        <f t="shared" si="1194"/>
        <v>"https://onerecord.iata.org/ns/code-lists/GoodsTypeExtensionCode"</v>
      </c>
      <c r="AD2484" t="str">
        <f t="shared" si="1195"/>
        <v>"https://onerecord.iata.org/ns/cargo#code"</v>
      </c>
      <c r="AE2484" t="str">
        <f t="shared" si="1196"/>
        <v>"http://www.w3.org/2001/XMLSchema#string"</v>
      </c>
      <c r="AF2484" t="str">
        <f t="shared" si="1197"/>
        <v>"CodeList","GoodsTypeExtensionCode","code","","string",1,"","Code or short version of a code; for example "CH" for Switzerland when referring to the UN/LOCODE code list","false","false","","https://onerecord.iata.org/ns/code-lists/GoodsTypeExtensionCode","https://onerecord.iata.org/ns/cargo#code","http://www.w3.org/2001/XMLSchema#string"</v>
      </c>
      <c r="AG2484" t="str">
        <f t="shared" si="1198"/>
        <v>"CodeList.GoodsTypeExtensionCode"</v>
      </c>
      <c r="AH2484" t="str">
        <f t="shared" si="1199"/>
        <v>"code"</v>
      </c>
      <c r="AI2484" t="str">
        <f t="shared" si="1200"/>
        <v>".string"</v>
      </c>
      <c r="AJ2484" t="str">
        <f t="shared" si="1201"/>
        <v>""</v>
      </c>
      <c r="AK2484" t="str">
        <f t="shared" si="1202"/>
        <v>"hasOne"</v>
      </c>
      <c r="AL2484" t="str">
        <f t="shared" si="1203"/>
        <v>"CodeList.GoodsTypeExtensionCode","code",".string","","hasOne"</v>
      </c>
      <c r="AN2484">
        <f>COUNTIF(View_conceptual!G:G,L2484)</f>
        <v>0</v>
      </c>
      <c r="AO2484">
        <f>COUNTIF(View_conceptual!H:H,L2484)+COUNTIF(View_conceptual!I:I,N2484)</f>
        <v>0</v>
      </c>
      <c r="AQ2484" t="str">
        <f t="shared" si="1204"/>
        <v/>
      </c>
      <c r="AR2484" t="str">
        <f t="shared" si="1205"/>
        <v/>
      </c>
      <c r="AT2484">
        <f>COUNTIF(View_full!G:G,L2484)</f>
        <v>0</v>
      </c>
      <c r="AU2484">
        <f>COUNTIF(View_full!H:H,L2484)+COUNTIF(View_full!I:I,N2484)</f>
        <v>0</v>
      </c>
      <c r="AV2484">
        <f>COUNTIFS(Property_Manual!$A$2:$A$1206,Raw!L2484,Property_Manual!$B$2:$B$1206,Raw!M2484,Property_Manual!$C$2:$C$1206,Raw!N2484,Property_Manual!$D$2:$D$1206,Raw!O2484,Property_Manual!$F$2:$F$1206,"x")</f>
        <v>0</v>
      </c>
      <c r="AW2484" t="str">
        <f t="shared" si="1206"/>
        <v/>
      </c>
      <c r="AX2484" t="str">
        <f t="shared" si="1207"/>
        <v/>
      </c>
      <c r="AY2484" t="str">
        <f t="shared" si="1208"/>
        <v/>
      </c>
    </row>
    <row r="2485" spans="1:51" x14ac:dyDescent="0.2">
      <c r="A2485" t="s">
        <v>1254</v>
      </c>
      <c r="B2485" t="s">
        <v>1197</v>
      </c>
      <c r="C2485" t="s">
        <v>2226</v>
      </c>
      <c r="D2485" t="s">
        <v>9</v>
      </c>
      <c r="F2485" t="s">
        <v>6</v>
      </c>
      <c r="G2485">
        <v>1</v>
      </c>
      <c r="J2485" t="s">
        <v>10</v>
      </c>
      <c r="L2485" t="str">
        <f t="shared" si="1178"/>
        <v>GoodsTypeExtensionCode</v>
      </c>
      <c r="M2485" t="str">
        <f t="shared" si="1179"/>
        <v>codeDescription</v>
      </c>
      <c r="N2485" t="str">
        <f t="shared" si="1180"/>
        <v>string</v>
      </c>
      <c r="O2485" t="str">
        <f t="shared" si="1181"/>
        <v/>
      </c>
      <c r="P2485" t="str">
        <f t="shared" si="1182"/>
        <v/>
      </c>
      <c r="Q2485" t="str">
        <f t="shared" si="1183"/>
        <v>Object</v>
      </c>
      <c r="R2485" t="str">
        <f t="shared" si="1184"/>
        <v>"CodeList"</v>
      </c>
      <c r="S2485" t="str">
        <f t="shared" si="1185"/>
        <v>"GoodsTypeExtensionCode"</v>
      </c>
      <c r="T2485" t="str">
        <f t="shared" si="1186"/>
        <v>"codeDescription"</v>
      </c>
      <c r="U2485" t="str">
        <f t="shared" si="1187"/>
        <v>""</v>
      </c>
      <c r="V2485" t="str">
        <f t="shared" si="1188"/>
        <v>"string"</v>
      </c>
      <c r="W2485">
        <f>IF($A2485="Implicit","",COUNTIFS($C$8:C2485,C2485,$A$8:A2485,"Explicit"))</f>
        <v>2</v>
      </c>
      <c r="X2485" t="str">
        <f t="shared" si="1189"/>
        <v>""</v>
      </c>
      <c r="Y2485" t="str">
        <f t="shared" si="1190"/>
        <v>"Description or long version of the code; for example "Switzerland" for Switzerland when referring to the UN/LOCODE code list"</v>
      </c>
      <c r="Z2485" t="str">
        <f t="shared" si="1191"/>
        <v>"false"</v>
      </c>
      <c r="AA2485" t="str">
        <f t="shared" si="1192"/>
        <v>"false"</v>
      </c>
      <c r="AB2485" t="str">
        <f t="shared" si="1193"/>
        <v>""</v>
      </c>
      <c r="AC2485" t="str">
        <f t="shared" si="1194"/>
        <v>"https://onerecord.iata.org/ns/code-lists/GoodsTypeExtensionCode"</v>
      </c>
      <c r="AD2485" t="str">
        <f t="shared" si="1195"/>
        <v>"https://onerecord.iata.org/ns/cargo#codeDescription"</v>
      </c>
      <c r="AE2485" t="str">
        <f t="shared" si="1196"/>
        <v>"http://www.w3.org/2001/XMLSchema#string"</v>
      </c>
      <c r="AF2485" t="str">
        <f t="shared" si="1197"/>
        <v>"CodeList","GoodsTypeExtensionCode","codeDescription","","string",2,"","Description or long version of the code; for example "Switzerland" for Switzerland when referring to the UN/LOCODE code list","false","false","","https://onerecord.iata.org/ns/code-lists/GoodsTypeExtensionCode","https://onerecord.iata.org/ns/cargo#codeDescription","http://www.w3.org/2001/XMLSchema#string"</v>
      </c>
      <c r="AG2485" t="str">
        <f t="shared" si="1198"/>
        <v>"CodeList.GoodsTypeExtensionCode"</v>
      </c>
      <c r="AH2485" t="str">
        <f t="shared" si="1199"/>
        <v>"codeDescription"</v>
      </c>
      <c r="AI2485" t="str">
        <f t="shared" si="1200"/>
        <v>".string"</v>
      </c>
      <c r="AJ2485" t="str">
        <f t="shared" si="1201"/>
        <v>""</v>
      </c>
      <c r="AK2485" t="str">
        <f t="shared" si="1202"/>
        <v>"hasOne"</v>
      </c>
      <c r="AL2485" t="str">
        <f t="shared" si="1203"/>
        <v>"CodeList.GoodsTypeExtensionCode","codeDescription",".string","","hasOne"</v>
      </c>
      <c r="AN2485">
        <f>COUNTIF(View_conceptual!G:G,L2485)</f>
        <v>0</v>
      </c>
      <c r="AO2485">
        <f>COUNTIF(View_conceptual!H:H,L2485)+COUNTIF(View_conceptual!I:I,N2485)</f>
        <v>0</v>
      </c>
      <c r="AQ2485" t="str">
        <f t="shared" si="1204"/>
        <v/>
      </c>
      <c r="AR2485" t="str">
        <f t="shared" si="1205"/>
        <v/>
      </c>
      <c r="AT2485">
        <f>COUNTIF(View_full!G:G,L2485)</f>
        <v>0</v>
      </c>
      <c r="AU2485">
        <f>COUNTIF(View_full!H:H,L2485)+COUNTIF(View_full!I:I,N2485)</f>
        <v>0</v>
      </c>
      <c r="AV2485">
        <f>COUNTIFS(Property_Manual!$A$2:$A$1206,Raw!L2485,Property_Manual!$B$2:$B$1206,Raw!M2485,Property_Manual!$C$2:$C$1206,Raw!N2485,Property_Manual!$D$2:$D$1206,Raw!O2485,Property_Manual!$F$2:$F$1206,"x")</f>
        <v>0</v>
      </c>
      <c r="AW2485" t="str">
        <f t="shared" si="1206"/>
        <v/>
      </c>
      <c r="AX2485" t="str">
        <f t="shared" si="1207"/>
        <v/>
      </c>
      <c r="AY2485" t="str">
        <f t="shared" si="1208"/>
        <v/>
      </c>
    </row>
    <row r="2486" spans="1:51" x14ac:dyDescent="0.2">
      <c r="A2486" t="s">
        <v>1254</v>
      </c>
      <c r="B2486" t="s">
        <v>1197</v>
      </c>
      <c r="C2486" t="s">
        <v>2226</v>
      </c>
      <c r="D2486" t="s">
        <v>11</v>
      </c>
      <c r="F2486" t="s">
        <v>12</v>
      </c>
      <c r="G2486">
        <v>1</v>
      </c>
      <c r="J2486" t="s">
        <v>13</v>
      </c>
      <c r="L2486" t="str">
        <f t="shared" si="1178"/>
        <v>GoodsTypeExtensionCode</v>
      </c>
      <c r="M2486" t="str">
        <f t="shared" si="1179"/>
        <v>codeLevel</v>
      </c>
      <c r="N2486" t="str">
        <f t="shared" si="1180"/>
        <v>integer</v>
      </c>
      <c r="O2486" t="str">
        <f t="shared" si="1181"/>
        <v/>
      </c>
      <c r="P2486" t="str">
        <f t="shared" si="1182"/>
        <v/>
      </c>
      <c r="Q2486" t="str">
        <f t="shared" si="1183"/>
        <v>Object</v>
      </c>
      <c r="R2486" t="str">
        <f t="shared" si="1184"/>
        <v>"CodeList"</v>
      </c>
      <c r="S2486" t="str">
        <f t="shared" si="1185"/>
        <v>"GoodsTypeExtensionCode"</v>
      </c>
      <c r="T2486" t="str">
        <f t="shared" si="1186"/>
        <v>"codeLevel"</v>
      </c>
      <c r="U2486" t="str">
        <f t="shared" si="1187"/>
        <v>""</v>
      </c>
      <c r="V2486" t="str">
        <f t="shared" si="1188"/>
        <v>"integer"</v>
      </c>
      <c r="W2486">
        <f>IF($A2486="Implicit","",COUNTIFS($C$8:C2486,C2486,$A$8:A2486,"Explicit"))</f>
        <v>3</v>
      </c>
      <c r="X2486" t="str">
        <f t="shared" si="1189"/>
        <v>""</v>
      </c>
      <c r="Y2486" t="str">
        <f t="shared" si="1190"/>
        <v>"Integer indicating the level of a code if a codelists is hierarchical; for example HS-Codes"</v>
      </c>
      <c r="Z2486" t="str">
        <f t="shared" si="1191"/>
        <v>"false"</v>
      </c>
      <c r="AA2486" t="str">
        <f t="shared" si="1192"/>
        <v>"false"</v>
      </c>
      <c r="AB2486" t="str">
        <f t="shared" si="1193"/>
        <v>""</v>
      </c>
      <c r="AC2486" t="str">
        <f t="shared" si="1194"/>
        <v>"https://onerecord.iata.org/ns/code-lists/GoodsTypeExtensionCode"</v>
      </c>
      <c r="AD2486" t="str">
        <f t="shared" si="1195"/>
        <v>"https://onerecord.iata.org/ns/cargo#codeLevel"</v>
      </c>
      <c r="AE2486" t="str">
        <f t="shared" si="1196"/>
        <v>"http://www.w3.org/2001/XMLSchema#integer"</v>
      </c>
      <c r="AF2486" t="str">
        <f t="shared" si="1197"/>
        <v>"CodeList","GoodsTypeExtensionCode","codeLevel","","integer",3,"","Integer indicating the level of a code if a codelists is hierarchical; for example HS-Codes","false","false","","https://onerecord.iata.org/ns/code-lists/GoodsTypeExtensionCode","https://onerecord.iata.org/ns/cargo#codeLevel","http://www.w3.org/2001/XMLSchema#integer"</v>
      </c>
      <c r="AG2486" t="str">
        <f t="shared" si="1198"/>
        <v>"CodeList.GoodsTypeExtensionCode"</v>
      </c>
      <c r="AH2486" t="str">
        <f t="shared" si="1199"/>
        <v>"codeLevel"</v>
      </c>
      <c r="AI2486" t="str">
        <f t="shared" si="1200"/>
        <v>".integer"</v>
      </c>
      <c r="AJ2486" t="str">
        <f t="shared" si="1201"/>
        <v>""</v>
      </c>
      <c r="AK2486" t="str">
        <f t="shared" si="1202"/>
        <v>"hasOne"</v>
      </c>
      <c r="AL2486" t="str">
        <f t="shared" si="1203"/>
        <v>"CodeList.GoodsTypeExtensionCode","codeLevel",".integer","","hasOne"</v>
      </c>
      <c r="AN2486">
        <f>COUNTIF(View_conceptual!G:G,L2486)</f>
        <v>0</v>
      </c>
      <c r="AO2486">
        <f>COUNTIF(View_conceptual!H:H,L2486)+COUNTIF(View_conceptual!I:I,N2486)</f>
        <v>0</v>
      </c>
      <c r="AQ2486" t="str">
        <f t="shared" si="1204"/>
        <v/>
      </c>
      <c r="AR2486" t="str">
        <f t="shared" si="1205"/>
        <v/>
      </c>
      <c r="AT2486">
        <f>COUNTIF(View_full!G:G,L2486)</f>
        <v>0</v>
      </c>
      <c r="AU2486">
        <f>COUNTIF(View_full!H:H,L2486)+COUNTIF(View_full!I:I,N2486)</f>
        <v>0</v>
      </c>
      <c r="AV2486">
        <f>COUNTIFS(Property_Manual!$A$2:$A$1206,Raw!L2486,Property_Manual!$B$2:$B$1206,Raw!M2486,Property_Manual!$C$2:$C$1206,Raw!N2486,Property_Manual!$D$2:$D$1206,Raw!O2486,Property_Manual!$F$2:$F$1206,"x")</f>
        <v>0</v>
      </c>
      <c r="AW2486" t="str">
        <f t="shared" si="1206"/>
        <v/>
      </c>
      <c r="AX2486" t="str">
        <f t="shared" si="1207"/>
        <v/>
      </c>
      <c r="AY2486" t="str">
        <f t="shared" si="1208"/>
        <v/>
      </c>
    </row>
    <row r="2487" spans="1:51" x14ac:dyDescent="0.2">
      <c r="A2487" t="s">
        <v>1254</v>
      </c>
      <c r="B2487" t="s">
        <v>1197</v>
      </c>
      <c r="C2487" t="s">
        <v>2226</v>
      </c>
      <c r="D2487" t="s">
        <v>14</v>
      </c>
      <c r="F2487" t="s">
        <v>6</v>
      </c>
      <c r="G2487">
        <v>1</v>
      </c>
      <c r="J2487" t="s">
        <v>15</v>
      </c>
      <c r="L2487" t="str">
        <f t="shared" si="1178"/>
        <v>GoodsTypeExtensionCode</v>
      </c>
      <c r="M2487" t="str">
        <f t="shared" si="1179"/>
        <v>codeListName</v>
      </c>
      <c r="N2487" t="str">
        <f t="shared" si="1180"/>
        <v>string</v>
      </c>
      <c r="O2487" t="str">
        <f t="shared" si="1181"/>
        <v/>
      </c>
      <c r="P2487" t="str">
        <f t="shared" si="1182"/>
        <v/>
      </c>
      <c r="Q2487" t="str">
        <f t="shared" si="1183"/>
        <v>Object</v>
      </c>
      <c r="R2487" t="str">
        <f t="shared" si="1184"/>
        <v>"CodeList"</v>
      </c>
      <c r="S2487" t="str">
        <f t="shared" si="1185"/>
        <v>"GoodsTypeExtensionCode"</v>
      </c>
      <c r="T2487" t="str">
        <f t="shared" si="1186"/>
        <v>"codeListName"</v>
      </c>
      <c r="U2487" t="str">
        <f t="shared" si="1187"/>
        <v>""</v>
      </c>
      <c r="V2487" t="str">
        <f t="shared" si="1188"/>
        <v>"string"</v>
      </c>
      <c r="W2487">
        <f>IF($A2487="Implicit","",COUNTIFS($C$8:C2487,C2487,$A$8:A2487,"Explicit"))</f>
        <v>4</v>
      </c>
      <c r="X2487" t="str">
        <f t="shared" si="1189"/>
        <v>""</v>
      </c>
      <c r="Y2487" t="str">
        <f t="shared" si="1190"/>
        <v>"Official name of the code list without version number when direct reference is not possible; for example "UN/LOCODE" when referring to the UN/LOCODE code list"</v>
      </c>
      <c r="Z2487" t="str">
        <f t="shared" si="1191"/>
        <v>"false"</v>
      </c>
      <c r="AA2487" t="str">
        <f t="shared" si="1192"/>
        <v>"false"</v>
      </c>
      <c r="AB2487" t="str">
        <f t="shared" si="1193"/>
        <v>""</v>
      </c>
      <c r="AC2487" t="str">
        <f t="shared" si="1194"/>
        <v>"https://onerecord.iata.org/ns/code-lists/GoodsTypeExtensionCode"</v>
      </c>
      <c r="AD2487" t="str">
        <f t="shared" si="1195"/>
        <v>"https://onerecord.iata.org/ns/cargo#codeListName"</v>
      </c>
      <c r="AE2487" t="str">
        <f t="shared" si="1196"/>
        <v>"http://www.w3.org/2001/XMLSchema#string"</v>
      </c>
      <c r="AF2487" t="str">
        <f t="shared" si="1197"/>
        <v>"CodeList","GoodsTypeExtensionCode","codeListName","","string",4,"","Official name of the code list without version number when direct reference is not possible; for example "UN/LOCODE" when referring to the UN/LOCODE code list","false","false","","https://onerecord.iata.org/ns/code-lists/GoodsTypeExtensionCode","https://onerecord.iata.org/ns/cargo#codeListName","http://www.w3.org/2001/XMLSchema#string"</v>
      </c>
      <c r="AG2487" t="str">
        <f t="shared" si="1198"/>
        <v>"CodeList.GoodsTypeExtensionCode"</v>
      </c>
      <c r="AH2487" t="str">
        <f t="shared" si="1199"/>
        <v>"codeListName"</v>
      </c>
      <c r="AI2487" t="str">
        <f t="shared" si="1200"/>
        <v>".string"</v>
      </c>
      <c r="AJ2487" t="str">
        <f t="shared" si="1201"/>
        <v>""</v>
      </c>
      <c r="AK2487" t="str">
        <f t="shared" si="1202"/>
        <v>"hasOne"</v>
      </c>
      <c r="AL2487" t="str">
        <f t="shared" si="1203"/>
        <v>"CodeList.GoodsTypeExtensionCode","codeListName",".string","","hasOne"</v>
      </c>
      <c r="AN2487">
        <f>COUNTIF(View_conceptual!G:G,L2487)</f>
        <v>0</v>
      </c>
      <c r="AO2487">
        <f>COUNTIF(View_conceptual!H:H,L2487)+COUNTIF(View_conceptual!I:I,N2487)</f>
        <v>0</v>
      </c>
      <c r="AQ2487" t="str">
        <f t="shared" si="1204"/>
        <v/>
      </c>
      <c r="AR2487" t="str">
        <f t="shared" si="1205"/>
        <v/>
      </c>
      <c r="AT2487">
        <f>COUNTIF(View_full!G:G,L2487)</f>
        <v>0</v>
      </c>
      <c r="AU2487">
        <f>COUNTIF(View_full!H:H,L2487)+COUNTIF(View_full!I:I,N2487)</f>
        <v>0</v>
      </c>
      <c r="AV2487">
        <f>COUNTIFS(Property_Manual!$A$2:$A$1206,Raw!L2487,Property_Manual!$B$2:$B$1206,Raw!M2487,Property_Manual!$C$2:$C$1206,Raw!N2487,Property_Manual!$D$2:$D$1206,Raw!O2487,Property_Manual!$F$2:$F$1206,"x")</f>
        <v>0</v>
      </c>
      <c r="AW2487" t="str">
        <f t="shared" si="1206"/>
        <v/>
      </c>
      <c r="AX2487" t="str">
        <f t="shared" si="1207"/>
        <v/>
      </c>
      <c r="AY2487" t="str">
        <f t="shared" si="1208"/>
        <v/>
      </c>
    </row>
    <row r="2488" spans="1:51" x14ac:dyDescent="0.2">
      <c r="A2488" t="s">
        <v>1254</v>
      </c>
      <c r="B2488" t="s">
        <v>1197</v>
      </c>
      <c r="C2488" t="s">
        <v>2226</v>
      </c>
      <c r="D2488" t="s">
        <v>16</v>
      </c>
      <c r="F2488" t="s">
        <v>6</v>
      </c>
      <c r="G2488">
        <v>1</v>
      </c>
      <c r="J2488" t="s">
        <v>17</v>
      </c>
      <c r="L2488" t="str">
        <f t="shared" si="1178"/>
        <v>GoodsTypeExtensionCode</v>
      </c>
      <c r="M2488" t="str">
        <f t="shared" si="1179"/>
        <v>codeListReference</v>
      </c>
      <c r="N2488" t="str">
        <f t="shared" si="1180"/>
        <v>string</v>
      </c>
      <c r="O2488" t="str">
        <f t="shared" si="1181"/>
        <v/>
      </c>
      <c r="P2488" t="str">
        <f t="shared" si="1182"/>
        <v/>
      </c>
      <c r="Q2488" t="str">
        <f t="shared" si="1183"/>
        <v>Object</v>
      </c>
      <c r="R2488" t="str">
        <f t="shared" si="1184"/>
        <v>"CodeList"</v>
      </c>
      <c r="S2488" t="str">
        <f t="shared" si="1185"/>
        <v>"GoodsTypeExtensionCode"</v>
      </c>
      <c r="T2488" t="str">
        <f t="shared" si="1186"/>
        <v>"codeListReference"</v>
      </c>
      <c r="U2488" t="str">
        <f t="shared" si="1187"/>
        <v>""</v>
      </c>
      <c r="V2488" t="str">
        <f t="shared" si="1188"/>
        <v>"string"</v>
      </c>
      <c r="W2488">
        <f>IF($A2488="Implicit","",COUNTIFS($C$8:C2488,C2488,$A$8:A2488,"Explicit"))</f>
        <v>5</v>
      </c>
      <c r="X2488" t="str">
        <f t="shared" si="1189"/>
        <v>""</v>
      </c>
      <c r="Y2488" t="str">
        <f t="shared" si="1190"/>
        <v>"URL to access the code list the code is taken from; for example "https://unece.org/trade/cefact/unlocode-code-list-country-and-territory" for UN/LOCODE."</v>
      </c>
      <c r="Z2488" t="str">
        <f t="shared" si="1191"/>
        <v>"false"</v>
      </c>
      <c r="AA2488" t="str">
        <f t="shared" si="1192"/>
        <v>"false"</v>
      </c>
      <c r="AB2488" t="str">
        <f t="shared" si="1193"/>
        <v>""</v>
      </c>
      <c r="AC2488" t="str">
        <f t="shared" si="1194"/>
        <v>"https://onerecord.iata.org/ns/code-lists/GoodsTypeExtensionCode"</v>
      </c>
      <c r="AD2488" t="str">
        <f t="shared" si="1195"/>
        <v>"https://onerecord.iata.org/ns/cargo#codeListReference"</v>
      </c>
      <c r="AE2488" t="str">
        <f t="shared" si="1196"/>
        <v>"http://www.w3.org/2001/XMLSchema#string"</v>
      </c>
      <c r="AF2488" t="str">
        <f t="shared" si="1197"/>
        <v>"CodeList","GoodsTypeExtensionCode","codeListReference","","string",5,"","URL to access the code list the code is taken from; for example "https://unece.org/trade/cefact/unlocode-code-list-country-and-territory" for UN/LOCODE.","false","false","","https://onerecord.iata.org/ns/code-lists/GoodsTypeExtensionCode","https://onerecord.iata.org/ns/cargo#codeListReference","http://www.w3.org/2001/XMLSchema#string"</v>
      </c>
      <c r="AG2488" t="str">
        <f t="shared" si="1198"/>
        <v>"CodeList.GoodsTypeExtensionCode"</v>
      </c>
      <c r="AH2488" t="str">
        <f t="shared" si="1199"/>
        <v>"codeListReference"</v>
      </c>
      <c r="AI2488" t="str">
        <f t="shared" si="1200"/>
        <v>".string"</v>
      </c>
      <c r="AJ2488" t="str">
        <f t="shared" si="1201"/>
        <v>""</v>
      </c>
      <c r="AK2488" t="str">
        <f t="shared" si="1202"/>
        <v>"hasOne"</v>
      </c>
      <c r="AL2488" t="str">
        <f t="shared" si="1203"/>
        <v>"CodeList.GoodsTypeExtensionCode","codeListReference",".string","","hasOne"</v>
      </c>
      <c r="AN2488">
        <f>COUNTIF(View_conceptual!G:G,L2488)</f>
        <v>0</v>
      </c>
      <c r="AO2488">
        <f>COUNTIF(View_conceptual!H:H,L2488)+COUNTIF(View_conceptual!I:I,N2488)</f>
        <v>0</v>
      </c>
      <c r="AQ2488" t="str">
        <f t="shared" si="1204"/>
        <v/>
      </c>
      <c r="AR2488" t="str">
        <f t="shared" si="1205"/>
        <v/>
      </c>
      <c r="AT2488">
        <f>COUNTIF(View_full!G:G,L2488)</f>
        <v>0</v>
      </c>
      <c r="AU2488">
        <f>COUNTIF(View_full!H:H,L2488)+COUNTIF(View_full!I:I,N2488)</f>
        <v>0</v>
      </c>
      <c r="AV2488">
        <f>COUNTIFS(Property_Manual!$A$2:$A$1206,Raw!L2488,Property_Manual!$B$2:$B$1206,Raw!M2488,Property_Manual!$C$2:$C$1206,Raw!N2488,Property_Manual!$D$2:$D$1206,Raw!O2488,Property_Manual!$F$2:$F$1206,"x")</f>
        <v>0</v>
      </c>
      <c r="AW2488" t="str">
        <f t="shared" si="1206"/>
        <v/>
      </c>
      <c r="AX2488" t="str">
        <f t="shared" si="1207"/>
        <v/>
      </c>
      <c r="AY2488" t="str">
        <f t="shared" si="1208"/>
        <v/>
      </c>
    </row>
    <row r="2489" spans="1:51" x14ac:dyDescent="0.2">
      <c r="A2489" t="s">
        <v>1254</v>
      </c>
      <c r="B2489" t="s">
        <v>1197</v>
      </c>
      <c r="C2489" t="s">
        <v>2226</v>
      </c>
      <c r="D2489" t="s">
        <v>18</v>
      </c>
      <c r="F2489" t="s">
        <v>6</v>
      </c>
      <c r="G2489">
        <v>1</v>
      </c>
      <c r="J2489" t="s">
        <v>19</v>
      </c>
      <c r="L2489" t="str">
        <f t="shared" si="1178"/>
        <v>GoodsTypeExtensionCode</v>
      </c>
      <c r="M2489" t="str">
        <f t="shared" si="1179"/>
        <v>codeListVersion</v>
      </c>
      <c r="N2489" t="str">
        <f t="shared" si="1180"/>
        <v>string</v>
      </c>
      <c r="O2489" t="str">
        <f t="shared" si="1181"/>
        <v/>
      </c>
      <c r="P2489" t="str">
        <f t="shared" si="1182"/>
        <v/>
      </c>
      <c r="Q2489" t="str">
        <f t="shared" si="1183"/>
        <v>Object</v>
      </c>
      <c r="R2489" t="str">
        <f t="shared" si="1184"/>
        <v>"CodeList"</v>
      </c>
      <c r="S2489" t="str">
        <f t="shared" si="1185"/>
        <v>"GoodsTypeExtensionCode"</v>
      </c>
      <c r="T2489" t="str">
        <f t="shared" si="1186"/>
        <v>"codeListVersion"</v>
      </c>
      <c r="U2489" t="str">
        <f t="shared" si="1187"/>
        <v>""</v>
      </c>
      <c r="V2489" t="str">
        <f t="shared" si="1188"/>
        <v>"string"</v>
      </c>
      <c r="W2489">
        <f>IF($A2489="Implicit","",COUNTIFS($C$8:C2489,C2489,$A$8:A2489,"Explicit"))</f>
        <v>6</v>
      </c>
      <c r="X2489" t="str">
        <f t="shared" si="1189"/>
        <v>""</v>
      </c>
      <c r="Y2489" t="str">
        <f t="shared" si="1190"/>
        <v>"Version of the code list; for example "223-1" for UN/LOCODE. Used if the property codeListName is used or the version is not apparent from the resource referred to in property codeListReference."</v>
      </c>
      <c r="Z2489" t="str">
        <f t="shared" si="1191"/>
        <v>"false"</v>
      </c>
      <c r="AA2489" t="str">
        <f t="shared" si="1192"/>
        <v>"false"</v>
      </c>
      <c r="AB2489" t="str">
        <f t="shared" si="1193"/>
        <v>""</v>
      </c>
      <c r="AC2489" t="str">
        <f t="shared" si="1194"/>
        <v>"https://onerecord.iata.org/ns/code-lists/GoodsTypeExtensionCode"</v>
      </c>
      <c r="AD2489" t="str">
        <f t="shared" si="1195"/>
        <v>"https://onerecord.iata.org/ns/cargo#codeListVersion"</v>
      </c>
      <c r="AE2489" t="str">
        <f t="shared" si="1196"/>
        <v>"http://www.w3.org/2001/XMLSchema#string"</v>
      </c>
      <c r="AF2489" t="str">
        <f t="shared" si="1197"/>
        <v>"CodeList","GoodsTypeExtensionCode","codeListVersion","","string",6,"","Version of the code list; for example "223-1" for UN/LOCODE. Used if the property codeListName is used or the version is not apparent from the resource referred to in property codeListReference.","false","false","","https://onerecord.iata.org/ns/code-lists/GoodsTypeExtensionCode","https://onerecord.iata.org/ns/cargo#codeListVersion","http://www.w3.org/2001/XMLSchema#string"</v>
      </c>
      <c r="AG2489" t="str">
        <f t="shared" si="1198"/>
        <v>"CodeList.GoodsTypeExtensionCode"</v>
      </c>
      <c r="AH2489" t="str">
        <f t="shared" si="1199"/>
        <v>"codeListVersion"</v>
      </c>
      <c r="AI2489" t="str">
        <f t="shared" si="1200"/>
        <v>".string"</v>
      </c>
      <c r="AJ2489" t="str">
        <f t="shared" si="1201"/>
        <v>""</v>
      </c>
      <c r="AK2489" t="str">
        <f t="shared" si="1202"/>
        <v>"hasOne"</v>
      </c>
      <c r="AL2489" t="str">
        <f t="shared" si="1203"/>
        <v>"CodeList.GoodsTypeExtensionCode","codeListVersion",".string","","hasOne"</v>
      </c>
      <c r="AN2489">
        <f>COUNTIF(View_conceptual!G:G,L2489)</f>
        <v>0</v>
      </c>
      <c r="AO2489">
        <f>COUNTIF(View_conceptual!H:H,L2489)+COUNTIF(View_conceptual!I:I,N2489)</f>
        <v>0</v>
      </c>
      <c r="AQ2489" t="str">
        <f t="shared" si="1204"/>
        <v/>
      </c>
      <c r="AR2489" t="str">
        <f t="shared" si="1205"/>
        <v/>
      </c>
      <c r="AT2489">
        <f>COUNTIF(View_full!G:G,L2489)</f>
        <v>0</v>
      </c>
      <c r="AU2489">
        <f>COUNTIF(View_full!H:H,L2489)+COUNTIF(View_full!I:I,N2489)</f>
        <v>0</v>
      </c>
      <c r="AV2489">
        <f>COUNTIFS(Property_Manual!$A$2:$A$1206,Raw!L2489,Property_Manual!$B$2:$B$1206,Raw!M2489,Property_Manual!$C$2:$C$1206,Raw!N2489,Property_Manual!$D$2:$D$1206,Raw!O2489,Property_Manual!$F$2:$F$1206,"x")</f>
        <v>0</v>
      </c>
      <c r="AW2489" t="str">
        <f t="shared" si="1206"/>
        <v/>
      </c>
      <c r="AX2489" t="str">
        <f t="shared" si="1207"/>
        <v/>
      </c>
      <c r="AY2489" t="str">
        <f t="shared" si="1208"/>
        <v/>
      </c>
    </row>
    <row r="2490" spans="1:51" x14ac:dyDescent="0.2">
      <c r="A2490" t="s">
        <v>1254</v>
      </c>
      <c r="B2490" t="s">
        <v>1197</v>
      </c>
      <c r="C2490" t="s">
        <v>2253</v>
      </c>
      <c r="D2490" t="s">
        <v>5</v>
      </c>
      <c r="F2490" t="s">
        <v>6</v>
      </c>
      <c r="G2490">
        <v>1</v>
      </c>
      <c r="J2490" t="s">
        <v>8</v>
      </c>
      <c r="L2490" t="str">
        <f t="shared" si="1178"/>
        <v>MeasurementUnitCode</v>
      </c>
      <c r="M2490" t="str">
        <f t="shared" si="1179"/>
        <v>code</v>
      </c>
      <c r="N2490" t="str">
        <f t="shared" si="1180"/>
        <v>string</v>
      </c>
      <c r="O2490" t="str">
        <f t="shared" si="1181"/>
        <v/>
      </c>
      <c r="P2490" t="str">
        <f t="shared" si="1182"/>
        <v/>
      </c>
      <c r="Q2490" t="str">
        <f t="shared" si="1183"/>
        <v>Object</v>
      </c>
      <c r="R2490" t="str">
        <f t="shared" si="1184"/>
        <v>"CodeList"</v>
      </c>
      <c r="S2490" t="str">
        <f t="shared" si="1185"/>
        <v>"MeasurementUnitCode"</v>
      </c>
      <c r="T2490" t="str">
        <f t="shared" si="1186"/>
        <v>"code"</v>
      </c>
      <c r="U2490" t="str">
        <f t="shared" si="1187"/>
        <v>""</v>
      </c>
      <c r="V2490" t="str">
        <f t="shared" si="1188"/>
        <v>"string"</v>
      </c>
      <c r="W2490">
        <f>IF($A2490="Implicit","",COUNTIFS($C$8:C2490,C2490,$A$8:A2490,"Explicit"))</f>
        <v>1</v>
      </c>
      <c r="X2490" t="str">
        <f t="shared" si="1189"/>
        <v>""</v>
      </c>
      <c r="Y2490" t="str">
        <f t="shared" si="1190"/>
        <v>"Code or short version of a code; for example "CH" for Switzerland when referring to the UN/LOCODE code list"</v>
      </c>
      <c r="Z2490" t="str">
        <f t="shared" si="1191"/>
        <v>"false"</v>
      </c>
      <c r="AA2490" t="str">
        <f t="shared" si="1192"/>
        <v>"false"</v>
      </c>
      <c r="AB2490" t="str">
        <f t="shared" si="1193"/>
        <v>""</v>
      </c>
      <c r="AC2490" t="str">
        <f t="shared" si="1194"/>
        <v>"https://onerecord.iata.org/ns/code-lists/MeasurementUnitCode"</v>
      </c>
      <c r="AD2490" t="str">
        <f t="shared" si="1195"/>
        <v>"https://onerecord.iata.org/ns/cargo#code"</v>
      </c>
      <c r="AE2490" t="str">
        <f t="shared" si="1196"/>
        <v>"http://www.w3.org/2001/XMLSchema#string"</v>
      </c>
      <c r="AF2490" t="str">
        <f t="shared" si="1197"/>
        <v>"CodeList","MeasurementUnitCode","code","","string",1,"","Code or short version of a code; for example "CH" for Switzerland when referring to the UN/LOCODE code list","false","false","","https://onerecord.iata.org/ns/code-lists/MeasurementUnitCode","https://onerecord.iata.org/ns/cargo#code","http://www.w3.org/2001/XMLSchema#string"</v>
      </c>
      <c r="AG2490" t="str">
        <f t="shared" si="1198"/>
        <v>"CodeList.MeasurementUnitCode"</v>
      </c>
      <c r="AH2490" t="str">
        <f t="shared" si="1199"/>
        <v>"code"</v>
      </c>
      <c r="AI2490" t="str">
        <f t="shared" si="1200"/>
        <v>".string"</v>
      </c>
      <c r="AJ2490" t="str">
        <f t="shared" si="1201"/>
        <v>""</v>
      </c>
      <c r="AK2490" t="str">
        <f t="shared" si="1202"/>
        <v>"hasOne"</v>
      </c>
      <c r="AL2490" t="str">
        <f t="shared" si="1203"/>
        <v>"CodeList.MeasurementUnitCode","code",".string","","hasOne"</v>
      </c>
      <c r="AN2490">
        <f>COUNTIF(View_conceptual!G:G,L2490)</f>
        <v>0</v>
      </c>
      <c r="AO2490">
        <f>COUNTIF(View_conceptual!H:H,L2490)+COUNTIF(View_conceptual!I:I,N2490)</f>
        <v>0</v>
      </c>
      <c r="AQ2490" t="str">
        <f t="shared" si="1204"/>
        <v/>
      </c>
      <c r="AR2490" t="str">
        <f t="shared" si="1205"/>
        <v/>
      </c>
      <c r="AT2490">
        <f>COUNTIF(View_full!G:G,L2490)</f>
        <v>0</v>
      </c>
      <c r="AU2490">
        <f>COUNTIF(View_full!H:H,L2490)+COUNTIF(View_full!I:I,N2490)</f>
        <v>0</v>
      </c>
      <c r="AV2490">
        <f>COUNTIFS(Property_Manual!$A$2:$A$1206,Raw!L2490,Property_Manual!$B$2:$B$1206,Raw!M2490,Property_Manual!$C$2:$C$1206,Raw!N2490,Property_Manual!$D$2:$D$1206,Raw!O2490,Property_Manual!$F$2:$F$1206,"x")</f>
        <v>0</v>
      </c>
      <c r="AW2490" t="str">
        <f t="shared" si="1206"/>
        <v/>
      </c>
      <c r="AX2490" t="str">
        <f t="shared" si="1207"/>
        <v/>
      </c>
      <c r="AY2490" t="str">
        <f t="shared" si="1208"/>
        <v/>
      </c>
    </row>
    <row r="2491" spans="1:51" x14ac:dyDescent="0.2">
      <c r="A2491" t="s">
        <v>1254</v>
      </c>
      <c r="B2491" t="s">
        <v>1197</v>
      </c>
      <c r="C2491" t="s">
        <v>2253</v>
      </c>
      <c r="D2491" t="s">
        <v>9</v>
      </c>
      <c r="F2491" t="s">
        <v>6</v>
      </c>
      <c r="G2491">
        <v>1</v>
      </c>
      <c r="J2491" t="s">
        <v>10</v>
      </c>
      <c r="L2491" t="str">
        <f t="shared" si="1178"/>
        <v>MeasurementUnitCode</v>
      </c>
      <c r="M2491" t="str">
        <f t="shared" si="1179"/>
        <v>codeDescription</v>
      </c>
      <c r="N2491" t="str">
        <f t="shared" si="1180"/>
        <v>string</v>
      </c>
      <c r="O2491" t="str">
        <f t="shared" si="1181"/>
        <v/>
      </c>
      <c r="P2491" t="str">
        <f t="shared" si="1182"/>
        <v/>
      </c>
      <c r="Q2491" t="str">
        <f t="shared" si="1183"/>
        <v>Object</v>
      </c>
      <c r="R2491" t="str">
        <f t="shared" si="1184"/>
        <v>"CodeList"</v>
      </c>
      <c r="S2491" t="str">
        <f t="shared" si="1185"/>
        <v>"MeasurementUnitCode"</v>
      </c>
      <c r="T2491" t="str">
        <f t="shared" si="1186"/>
        <v>"codeDescription"</v>
      </c>
      <c r="U2491" t="str">
        <f t="shared" si="1187"/>
        <v>""</v>
      </c>
      <c r="V2491" t="str">
        <f t="shared" si="1188"/>
        <v>"string"</v>
      </c>
      <c r="W2491">
        <f>IF($A2491="Implicit","",COUNTIFS($C$8:C2491,C2491,$A$8:A2491,"Explicit"))</f>
        <v>2</v>
      </c>
      <c r="X2491" t="str">
        <f t="shared" si="1189"/>
        <v>""</v>
      </c>
      <c r="Y2491" t="str">
        <f t="shared" si="1190"/>
        <v>"Description or long version of the code; for example "Switzerland" for Switzerland when referring to the UN/LOCODE code list"</v>
      </c>
      <c r="Z2491" t="str">
        <f t="shared" si="1191"/>
        <v>"false"</v>
      </c>
      <c r="AA2491" t="str">
        <f t="shared" si="1192"/>
        <v>"false"</v>
      </c>
      <c r="AB2491" t="str">
        <f t="shared" si="1193"/>
        <v>""</v>
      </c>
      <c r="AC2491" t="str">
        <f t="shared" si="1194"/>
        <v>"https://onerecord.iata.org/ns/code-lists/MeasurementUnitCode"</v>
      </c>
      <c r="AD2491" t="str">
        <f t="shared" si="1195"/>
        <v>"https://onerecord.iata.org/ns/cargo#codeDescription"</v>
      </c>
      <c r="AE2491" t="str">
        <f t="shared" si="1196"/>
        <v>"http://www.w3.org/2001/XMLSchema#string"</v>
      </c>
      <c r="AF2491" t="str">
        <f t="shared" si="1197"/>
        <v>"CodeList","MeasurementUnitCode","codeDescription","","string",2,"","Description or long version of the code; for example "Switzerland" for Switzerland when referring to the UN/LOCODE code list","false","false","","https://onerecord.iata.org/ns/code-lists/MeasurementUnitCode","https://onerecord.iata.org/ns/cargo#codeDescription","http://www.w3.org/2001/XMLSchema#string"</v>
      </c>
      <c r="AG2491" t="str">
        <f t="shared" si="1198"/>
        <v>"CodeList.MeasurementUnitCode"</v>
      </c>
      <c r="AH2491" t="str">
        <f t="shared" si="1199"/>
        <v>"codeDescription"</v>
      </c>
      <c r="AI2491" t="str">
        <f t="shared" si="1200"/>
        <v>".string"</v>
      </c>
      <c r="AJ2491" t="str">
        <f t="shared" si="1201"/>
        <v>""</v>
      </c>
      <c r="AK2491" t="str">
        <f t="shared" si="1202"/>
        <v>"hasOne"</v>
      </c>
      <c r="AL2491" t="str">
        <f t="shared" si="1203"/>
        <v>"CodeList.MeasurementUnitCode","codeDescription",".string","","hasOne"</v>
      </c>
      <c r="AN2491">
        <f>COUNTIF(View_conceptual!G:G,L2491)</f>
        <v>0</v>
      </c>
      <c r="AO2491">
        <f>COUNTIF(View_conceptual!H:H,L2491)+COUNTIF(View_conceptual!I:I,N2491)</f>
        <v>0</v>
      </c>
      <c r="AQ2491" t="str">
        <f t="shared" si="1204"/>
        <v/>
      </c>
      <c r="AR2491" t="str">
        <f t="shared" si="1205"/>
        <v/>
      </c>
      <c r="AT2491">
        <f>COUNTIF(View_full!G:G,L2491)</f>
        <v>0</v>
      </c>
      <c r="AU2491">
        <f>COUNTIF(View_full!H:H,L2491)+COUNTIF(View_full!I:I,N2491)</f>
        <v>0</v>
      </c>
      <c r="AV2491">
        <f>COUNTIFS(Property_Manual!$A$2:$A$1206,Raw!L2491,Property_Manual!$B$2:$B$1206,Raw!M2491,Property_Manual!$C$2:$C$1206,Raw!N2491,Property_Manual!$D$2:$D$1206,Raw!O2491,Property_Manual!$F$2:$F$1206,"x")</f>
        <v>0</v>
      </c>
      <c r="AW2491" t="str">
        <f t="shared" si="1206"/>
        <v/>
      </c>
      <c r="AX2491" t="str">
        <f t="shared" si="1207"/>
        <v/>
      </c>
      <c r="AY2491" t="str">
        <f t="shared" si="1208"/>
        <v/>
      </c>
    </row>
    <row r="2492" spans="1:51" x14ac:dyDescent="0.2">
      <c r="A2492" t="s">
        <v>1254</v>
      </c>
      <c r="B2492" t="s">
        <v>1197</v>
      </c>
      <c r="C2492" t="s">
        <v>2253</v>
      </c>
      <c r="D2492" t="s">
        <v>11</v>
      </c>
      <c r="F2492" t="s">
        <v>12</v>
      </c>
      <c r="G2492">
        <v>1</v>
      </c>
      <c r="J2492" t="s">
        <v>13</v>
      </c>
      <c r="L2492" t="str">
        <f t="shared" si="1178"/>
        <v>MeasurementUnitCode</v>
      </c>
      <c r="M2492" t="str">
        <f t="shared" si="1179"/>
        <v>codeLevel</v>
      </c>
      <c r="N2492" t="str">
        <f t="shared" si="1180"/>
        <v>integer</v>
      </c>
      <c r="O2492" t="str">
        <f t="shared" si="1181"/>
        <v/>
      </c>
      <c r="P2492" t="str">
        <f t="shared" si="1182"/>
        <v/>
      </c>
      <c r="Q2492" t="str">
        <f t="shared" si="1183"/>
        <v>Object</v>
      </c>
      <c r="R2492" t="str">
        <f t="shared" si="1184"/>
        <v>"CodeList"</v>
      </c>
      <c r="S2492" t="str">
        <f t="shared" si="1185"/>
        <v>"MeasurementUnitCode"</v>
      </c>
      <c r="T2492" t="str">
        <f t="shared" si="1186"/>
        <v>"codeLevel"</v>
      </c>
      <c r="U2492" t="str">
        <f t="shared" si="1187"/>
        <v>""</v>
      </c>
      <c r="V2492" t="str">
        <f t="shared" si="1188"/>
        <v>"integer"</v>
      </c>
      <c r="W2492">
        <f>IF($A2492="Implicit","",COUNTIFS($C$8:C2492,C2492,$A$8:A2492,"Explicit"))</f>
        <v>3</v>
      </c>
      <c r="X2492" t="str">
        <f t="shared" si="1189"/>
        <v>""</v>
      </c>
      <c r="Y2492" t="str">
        <f t="shared" si="1190"/>
        <v>"Integer indicating the level of a code if a codelists is hierarchical; for example HS-Codes"</v>
      </c>
      <c r="Z2492" t="str">
        <f t="shared" si="1191"/>
        <v>"false"</v>
      </c>
      <c r="AA2492" t="str">
        <f t="shared" si="1192"/>
        <v>"false"</v>
      </c>
      <c r="AB2492" t="str">
        <f t="shared" si="1193"/>
        <v>""</v>
      </c>
      <c r="AC2492" t="str">
        <f t="shared" si="1194"/>
        <v>"https://onerecord.iata.org/ns/code-lists/MeasurementUnitCode"</v>
      </c>
      <c r="AD2492" t="str">
        <f t="shared" si="1195"/>
        <v>"https://onerecord.iata.org/ns/cargo#codeLevel"</v>
      </c>
      <c r="AE2492" t="str">
        <f t="shared" si="1196"/>
        <v>"http://www.w3.org/2001/XMLSchema#integer"</v>
      </c>
      <c r="AF2492" t="str">
        <f t="shared" si="1197"/>
        <v>"CodeList","MeasurementUnitCode","codeLevel","","integer",3,"","Integer indicating the level of a code if a codelists is hierarchical; for example HS-Codes","false","false","","https://onerecord.iata.org/ns/code-lists/MeasurementUnitCode","https://onerecord.iata.org/ns/cargo#codeLevel","http://www.w3.org/2001/XMLSchema#integer"</v>
      </c>
      <c r="AG2492" t="str">
        <f t="shared" si="1198"/>
        <v>"CodeList.MeasurementUnitCode"</v>
      </c>
      <c r="AH2492" t="str">
        <f t="shared" si="1199"/>
        <v>"codeLevel"</v>
      </c>
      <c r="AI2492" t="str">
        <f t="shared" si="1200"/>
        <v>".integer"</v>
      </c>
      <c r="AJ2492" t="str">
        <f t="shared" si="1201"/>
        <v>""</v>
      </c>
      <c r="AK2492" t="str">
        <f t="shared" si="1202"/>
        <v>"hasOne"</v>
      </c>
      <c r="AL2492" t="str">
        <f t="shared" si="1203"/>
        <v>"CodeList.MeasurementUnitCode","codeLevel",".integer","","hasOne"</v>
      </c>
      <c r="AN2492">
        <f>COUNTIF(View_conceptual!G:G,L2492)</f>
        <v>0</v>
      </c>
      <c r="AO2492">
        <f>COUNTIF(View_conceptual!H:H,L2492)+COUNTIF(View_conceptual!I:I,N2492)</f>
        <v>0</v>
      </c>
      <c r="AQ2492" t="str">
        <f t="shared" si="1204"/>
        <v/>
      </c>
      <c r="AR2492" t="str">
        <f t="shared" si="1205"/>
        <v/>
      </c>
      <c r="AT2492">
        <f>COUNTIF(View_full!G:G,L2492)</f>
        <v>0</v>
      </c>
      <c r="AU2492">
        <f>COUNTIF(View_full!H:H,L2492)+COUNTIF(View_full!I:I,N2492)</f>
        <v>0</v>
      </c>
      <c r="AV2492">
        <f>COUNTIFS(Property_Manual!$A$2:$A$1206,Raw!L2492,Property_Manual!$B$2:$B$1206,Raw!M2492,Property_Manual!$C$2:$C$1206,Raw!N2492,Property_Manual!$D$2:$D$1206,Raw!O2492,Property_Manual!$F$2:$F$1206,"x")</f>
        <v>0</v>
      </c>
      <c r="AW2492" t="str">
        <f t="shared" si="1206"/>
        <v/>
      </c>
      <c r="AX2492" t="str">
        <f t="shared" si="1207"/>
        <v/>
      </c>
      <c r="AY2492" t="str">
        <f t="shared" si="1208"/>
        <v/>
      </c>
    </row>
    <row r="2493" spans="1:51" x14ac:dyDescent="0.2">
      <c r="A2493" t="s">
        <v>1254</v>
      </c>
      <c r="B2493" t="s">
        <v>1197</v>
      </c>
      <c r="C2493" t="s">
        <v>2253</v>
      </c>
      <c r="D2493" t="s">
        <v>14</v>
      </c>
      <c r="F2493" t="s">
        <v>6</v>
      </c>
      <c r="G2493">
        <v>1</v>
      </c>
      <c r="J2493" t="s">
        <v>15</v>
      </c>
      <c r="L2493" t="str">
        <f t="shared" si="1178"/>
        <v>MeasurementUnitCode</v>
      </c>
      <c r="M2493" t="str">
        <f t="shared" si="1179"/>
        <v>codeListName</v>
      </c>
      <c r="N2493" t="str">
        <f t="shared" si="1180"/>
        <v>string</v>
      </c>
      <c r="O2493" t="str">
        <f t="shared" si="1181"/>
        <v/>
      </c>
      <c r="P2493" t="str">
        <f t="shared" si="1182"/>
        <v/>
      </c>
      <c r="Q2493" t="str">
        <f t="shared" si="1183"/>
        <v>Object</v>
      </c>
      <c r="R2493" t="str">
        <f t="shared" si="1184"/>
        <v>"CodeList"</v>
      </c>
      <c r="S2493" t="str">
        <f t="shared" si="1185"/>
        <v>"MeasurementUnitCode"</v>
      </c>
      <c r="T2493" t="str">
        <f t="shared" si="1186"/>
        <v>"codeListName"</v>
      </c>
      <c r="U2493" t="str">
        <f t="shared" si="1187"/>
        <v>""</v>
      </c>
      <c r="V2493" t="str">
        <f t="shared" si="1188"/>
        <v>"string"</v>
      </c>
      <c r="W2493">
        <f>IF($A2493="Implicit","",COUNTIFS($C$8:C2493,C2493,$A$8:A2493,"Explicit"))</f>
        <v>4</v>
      </c>
      <c r="X2493" t="str">
        <f t="shared" si="1189"/>
        <v>""</v>
      </c>
      <c r="Y2493" t="str">
        <f t="shared" si="1190"/>
        <v>"Official name of the code list without version number when direct reference is not possible; for example "UN/LOCODE" when referring to the UN/LOCODE code list"</v>
      </c>
      <c r="Z2493" t="str">
        <f t="shared" si="1191"/>
        <v>"false"</v>
      </c>
      <c r="AA2493" t="str">
        <f t="shared" si="1192"/>
        <v>"false"</v>
      </c>
      <c r="AB2493" t="str">
        <f t="shared" si="1193"/>
        <v>""</v>
      </c>
      <c r="AC2493" t="str">
        <f t="shared" si="1194"/>
        <v>"https://onerecord.iata.org/ns/code-lists/MeasurementUnitCode"</v>
      </c>
      <c r="AD2493" t="str">
        <f t="shared" si="1195"/>
        <v>"https://onerecord.iata.org/ns/cargo#codeListName"</v>
      </c>
      <c r="AE2493" t="str">
        <f t="shared" si="1196"/>
        <v>"http://www.w3.org/2001/XMLSchema#string"</v>
      </c>
      <c r="AF2493" t="str">
        <f t="shared" si="1197"/>
        <v>"CodeList","MeasurementUnitCode","codeListName","","string",4,"","Official name of the code list without version number when direct reference is not possible; for example "UN/LOCODE" when referring to the UN/LOCODE code list","false","false","","https://onerecord.iata.org/ns/code-lists/MeasurementUnitCode","https://onerecord.iata.org/ns/cargo#codeListName","http://www.w3.org/2001/XMLSchema#string"</v>
      </c>
      <c r="AG2493" t="str">
        <f t="shared" si="1198"/>
        <v>"CodeList.MeasurementUnitCode"</v>
      </c>
      <c r="AH2493" t="str">
        <f t="shared" si="1199"/>
        <v>"codeListName"</v>
      </c>
      <c r="AI2493" t="str">
        <f t="shared" si="1200"/>
        <v>".string"</v>
      </c>
      <c r="AJ2493" t="str">
        <f t="shared" si="1201"/>
        <v>""</v>
      </c>
      <c r="AK2493" t="str">
        <f t="shared" si="1202"/>
        <v>"hasOne"</v>
      </c>
      <c r="AL2493" t="str">
        <f t="shared" si="1203"/>
        <v>"CodeList.MeasurementUnitCode","codeListName",".string","","hasOne"</v>
      </c>
      <c r="AN2493">
        <f>COUNTIF(View_conceptual!G:G,L2493)</f>
        <v>0</v>
      </c>
      <c r="AO2493">
        <f>COUNTIF(View_conceptual!H:H,L2493)+COUNTIF(View_conceptual!I:I,N2493)</f>
        <v>0</v>
      </c>
      <c r="AQ2493" t="str">
        <f t="shared" si="1204"/>
        <v/>
      </c>
      <c r="AR2493" t="str">
        <f t="shared" si="1205"/>
        <v/>
      </c>
      <c r="AT2493">
        <f>COUNTIF(View_full!G:G,L2493)</f>
        <v>0</v>
      </c>
      <c r="AU2493">
        <f>COUNTIF(View_full!H:H,L2493)+COUNTIF(View_full!I:I,N2493)</f>
        <v>0</v>
      </c>
      <c r="AV2493">
        <f>COUNTIFS(Property_Manual!$A$2:$A$1206,Raw!L2493,Property_Manual!$B$2:$B$1206,Raw!M2493,Property_Manual!$C$2:$C$1206,Raw!N2493,Property_Manual!$D$2:$D$1206,Raw!O2493,Property_Manual!$F$2:$F$1206,"x")</f>
        <v>0</v>
      </c>
      <c r="AW2493" t="str">
        <f t="shared" si="1206"/>
        <v/>
      </c>
      <c r="AX2493" t="str">
        <f t="shared" si="1207"/>
        <v/>
      </c>
      <c r="AY2493" t="str">
        <f t="shared" si="1208"/>
        <v/>
      </c>
    </row>
    <row r="2494" spans="1:51" x14ac:dyDescent="0.2">
      <c r="A2494" t="s">
        <v>1254</v>
      </c>
      <c r="B2494" t="s">
        <v>1197</v>
      </c>
      <c r="C2494" t="s">
        <v>2253</v>
      </c>
      <c r="D2494" t="s">
        <v>16</v>
      </c>
      <c r="F2494" t="s">
        <v>6</v>
      </c>
      <c r="G2494">
        <v>1</v>
      </c>
      <c r="J2494" t="s">
        <v>17</v>
      </c>
      <c r="L2494" t="str">
        <f t="shared" si="1178"/>
        <v>MeasurementUnitCode</v>
      </c>
      <c r="M2494" t="str">
        <f t="shared" si="1179"/>
        <v>codeListReference</v>
      </c>
      <c r="N2494" t="str">
        <f t="shared" si="1180"/>
        <v>string</v>
      </c>
      <c r="O2494" t="str">
        <f t="shared" si="1181"/>
        <v/>
      </c>
      <c r="P2494" t="str">
        <f t="shared" si="1182"/>
        <v/>
      </c>
      <c r="Q2494" t="str">
        <f t="shared" si="1183"/>
        <v>Object</v>
      </c>
      <c r="R2494" t="str">
        <f t="shared" si="1184"/>
        <v>"CodeList"</v>
      </c>
      <c r="S2494" t="str">
        <f t="shared" si="1185"/>
        <v>"MeasurementUnitCode"</v>
      </c>
      <c r="T2494" t="str">
        <f t="shared" si="1186"/>
        <v>"codeListReference"</v>
      </c>
      <c r="U2494" t="str">
        <f t="shared" si="1187"/>
        <v>""</v>
      </c>
      <c r="V2494" t="str">
        <f t="shared" si="1188"/>
        <v>"string"</v>
      </c>
      <c r="W2494">
        <f>IF($A2494="Implicit","",COUNTIFS($C$8:C2494,C2494,$A$8:A2494,"Explicit"))</f>
        <v>5</v>
      </c>
      <c r="X2494" t="str">
        <f t="shared" si="1189"/>
        <v>""</v>
      </c>
      <c r="Y2494" t="str">
        <f t="shared" si="1190"/>
        <v>"URL to access the code list the code is taken from; for example "https://unece.org/trade/cefact/unlocode-code-list-country-and-territory" for UN/LOCODE."</v>
      </c>
      <c r="Z2494" t="str">
        <f t="shared" si="1191"/>
        <v>"false"</v>
      </c>
      <c r="AA2494" t="str">
        <f t="shared" si="1192"/>
        <v>"false"</v>
      </c>
      <c r="AB2494" t="str">
        <f t="shared" si="1193"/>
        <v>""</v>
      </c>
      <c r="AC2494" t="str">
        <f t="shared" si="1194"/>
        <v>"https://onerecord.iata.org/ns/code-lists/MeasurementUnitCode"</v>
      </c>
      <c r="AD2494" t="str">
        <f t="shared" si="1195"/>
        <v>"https://onerecord.iata.org/ns/cargo#codeListReference"</v>
      </c>
      <c r="AE2494" t="str">
        <f t="shared" si="1196"/>
        <v>"http://www.w3.org/2001/XMLSchema#string"</v>
      </c>
      <c r="AF2494" t="str">
        <f t="shared" si="1197"/>
        <v>"CodeList","MeasurementUnitCode","codeListReference","","string",5,"","URL to access the code list the code is taken from; for example "https://unece.org/trade/cefact/unlocode-code-list-country-and-territory" for UN/LOCODE.","false","false","","https://onerecord.iata.org/ns/code-lists/MeasurementUnitCode","https://onerecord.iata.org/ns/cargo#codeListReference","http://www.w3.org/2001/XMLSchema#string"</v>
      </c>
      <c r="AG2494" t="str">
        <f t="shared" si="1198"/>
        <v>"CodeList.MeasurementUnitCode"</v>
      </c>
      <c r="AH2494" t="str">
        <f t="shared" si="1199"/>
        <v>"codeListReference"</v>
      </c>
      <c r="AI2494" t="str">
        <f t="shared" si="1200"/>
        <v>".string"</v>
      </c>
      <c r="AJ2494" t="str">
        <f t="shared" si="1201"/>
        <v>""</v>
      </c>
      <c r="AK2494" t="str">
        <f t="shared" si="1202"/>
        <v>"hasOne"</v>
      </c>
      <c r="AL2494" t="str">
        <f t="shared" si="1203"/>
        <v>"CodeList.MeasurementUnitCode","codeListReference",".string","","hasOne"</v>
      </c>
      <c r="AN2494">
        <f>COUNTIF(View_conceptual!G:G,L2494)</f>
        <v>0</v>
      </c>
      <c r="AO2494">
        <f>COUNTIF(View_conceptual!H:H,L2494)+COUNTIF(View_conceptual!I:I,N2494)</f>
        <v>0</v>
      </c>
      <c r="AQ2494" t="str">
        <f t="shared" si="1204"/>
        <v/>
      </c>
      <c r="AR2494" t="str">
        <f t="shared" si="1205"/>
        <v/>
      </c>
      <c r="AT2494">
        <f>COUNTIF(View_full!G:G,L2494)</f>
        <v>0</v>
      </c>
      <c r="AU2494">
        <f>COUNTIF(View_full!H:H,L2494)+COUNTIF(View_full!I:I,N2494)</f>
        <v>0</v>
      </c>
      <c r="AV2494">
        <f>COUNTIFS(Property_Manual!$A$2:$A$1206,Raw!L2494,Property_Manual!$B$2:$B$1206,Raw!M2494,Property_Manual!$C$2:$C$1206,Raw!N2494,Property_Manual!$D$2:$D$1206,Raw!O2494,Property_Manual!$F$2:$F$1206,"x")</f>
        <v>0</v>
      </c>
      <c r="AW2494" t="str">
        <f t="shared" si="1206"/>
        <v/>
      </c>
      <c r="AX2494" t="str">
        <f t="shared" si="1207"/>
        <v/>
      </c>
      <c r="AY2494" t="str">
        <f t="shared" si="1208"/>
        <v/>
      </c>
    </row>
    <row r="2495" spans="1:51" x14ac:dyDescent="0.2">
      <c r="A2495" t="s">
        <v>1254</v>
      </c>
      <c r="B2495" t="s">
        <v>1197</v>
      </c>
      <c r="C2495" t="s">
        <v>2253</v>
      </c>
      <c r="D2495" t="s">
        <v>18</v>
      </c>
      <c r="F2495" t="s">
        <v>6</v>
      </c>
      <c r="G2495">
        <v>1</v>
      </c>
      <c r="J2495" t="s">
        <v>19</v>
      </c>
      <c r="L2495" t="str">
        <f t="shared" si="1178"/>
        <v>MeasurementUnitCode</v>
      </c>
      <c r="M2495" t="str">
        <f t="shared" si="1179"/>
        <v>codeListVersion</v>
      </c>
      <c r="N2495" t="str">
        <f t="shared" si="1180"/>
        <v>string</v>
      </c>
      <c r="O2495" t="str">
        <f t="shared" si="1181"/>
        <v/>
      </c>
      <c r="P2495" t="str">
        <f t="shared" si="1182"/>
        <v/>
      </c>
      <c r="Q2495" t="str">
        <f t="shared" si="1183"/>
        <v>Object</v>
      </c>
      <c r="R2495" t="str">
        <f t="shared" si="1184"/>
        <v>"CodeList"</v>
      </c>
      <c r="S2495" t="str">
        <f t="shared" si="1185"/>
        <v>"MeasurementUnitCode"</v>
      </c>
      <c r="T2495" t="str">
        <f t="shared" si="1186"/>
        <v>"codeListVersion"</v>
      </c>
      <c r="U2495" t="str">
        <f t="shared" si="1187"/>
        <v>""</v>
      </c>
      <c r="V2495" t="str">
        <f t="shared" si="1188"/>
        <v>"string"</v>
      </c>
      <c r="W2495">
        <f>IF($A2495="Implicit","",COUNTIFS($C$8:C2495,C2495,$A$8:A2495,"Explicit"))</f>
        <v>6</v>
      </c>
      <c r="X2495" t="str">
        <f t="shared" si="1189"/>
        <v>""</v>
      </c>
      <c r="Y2495" t="str">
        <f t="shared" si="1190"/>
        <v>"Version of the code list; for example "223-1" for UN/LOCODE. Used if the property codeListName is used or the version is not apparent from the resource referred to in property codeListReference."</v>
      </c>
      <c r="Z2495" t="str">
        <f t="shared" si="1191"/>
        <v>"false"</v>
      </c>
      <c r="AA2495" t="str">
        <f t="shared" si="1192"/>
        <v>"false"</v>
      </c>
      <c r="AB2495" t="str">
        <f t="shared" si="1193"/>
        <v>""</v>
      </c>
      <c r="AC2495" t="str">
        <f t="shared" si="1194"/>
        <v>"https://onerecord.iata.org/ns/code-lists/MeasurementUnitCode"</v>
      </c>
      <c r="AD2495" t="str">
        <f t="shared" si="1195"/>
        <v>"https://onerecord.iata.org/ns/cargo#codeListVersion"</v>
      </c>
      <c r="AE2495" t="str">
        <f t="shared" si="1196"/>
        <v>"http://www.w3.org/2001/XMLSchema#string"</v>
      </c>
      <c r="AF2495" t="str">
        <f t="shared" si="1197"/>
        <v>"CodeList","MeasurementUnitCode","codeListVersion","","string",6,"","Version of the code list; for example "223-1" for UN/LOCODE. Used if the property codeListName is used or the version is not apparent from the resource referred to in property codeListReference.","false","false","","https://onerecord.iata.org/ns/code-lists/MeasurementUnitCode","https://onerecord.iata.org/ns/cargo#codeListVersion","http://www.w3.org/2001/XMLSchema#string"</v>
      </c>
      <c r="AG2495" t="str">
        <f t="shared" si="1198"/>
        <v>"CodeList.MeasurementUnitCode"</v>
      </c>
      <c r="AH2495" t="str">
        <f t="shared" si="1199"/>
        <v>"codeListVersion"</v>
      </c>
      <c r="AI2495" t="str">
        <f t="shared" si="1200"/>
        <v>".string"</v>
      </c>
      <c r="AJ2495" t="str">
        <f t="shared" si="1201"/>
        <v>""</v>
      </c>
      <c r="AK2495" t="str">
        <f t="shared" si="1202"/>
        <v>"hasOne"</v>
      </c>
      <c r="AL2495" t="str">
        <f t="shared" si="1203"/>
        <v>"CodeList.MeasurementUnitCode","codeListVersion",".string","","hasOne"</v>
      </c>
      <c r="AN2495">
        <f>COUNTIF(View_conceptual!G:G,L2495)</f>
        <v>0</v>
      </c>
      <c r="AO2495">
        <f>COUNTIF(View_conceptual!H:H,L2495)+COUNTIF(View_conceptual!I:I,N2495)</f>
        <v>0</v>
      </c>
      <c r="AQ2495" t="str">
        <f t="shared" si="1204"/>
        <v/>
      </c>
      <c r="AR2495" t="str">
        <f t="shared" si="1205"/>
        <v/>
      </c>
      <c r="AT2495">
        <f>COUNTIF(View_full!G:G,L2495)</f>
        <v>0</v>
      </c>
      <c r="AU2495">
        <f>COUNTIF(View_full!H:H,L2495)+COUNTIF(View_full!I:I,N2495)</f>
        <v>0</v>
      </c>
      <c r="AV2495">
        <f>COUNTIFS(Property_Manual!$A$2:$A$1206,Raw!L2495,Property_Manual!$B$2:$B$1206,Raw!M2495,Property_Manual!$C$2:$C$1206,Raw!N2495,Property_Manual!$D$2:$D$1206,Raw!O2495,Property_Manual!$F$2:$F$1206,"x")</f>
        <v>0</v>
      </c>
      <c r="AW2495" t="str">
        <f t="shared" si="1206"/>
        <v/>
      </c>
      <c r="AX2495" t="str">
        <f t="shared" si="1207"/>
        <v/>
      </c>
      <c r="AY2495" t="str">
        <f t="shared" si="1208"/>
        <v/>
      </c>
    </row>
    <row r="2496" spans="1:51" x14ac:dyDescent="0.2">
      <c r="A2496" t="s">
        <v>1254</v>
      </c>
      <c r="B2496" t="s">
        <v>1197</v>
      </c>
      <c r="C2496" t="s">
        <v>2242</v>
      </c>
      <c r="D2496" t="s">
        <v>5</v>
      </c>
      <c r="F2496" t="s">
        <v>6</v>
      </c>
      <c r="G2496">
        <v>1</v>
      </c>
      <c r="J2496" t="s">
        <v>8</v>
      </c>
      <c r="L2496" t="str">
        <f t="shared" si="1178"/>
        <v>ModeCode</v>
      </c>
      <c r="M2496" t="str">
        <f t="shared" si="1179"/>
        <v>code</v>
      </c>
      <c r="N2496" t="str">
        <f t="shared" si="1180"/>
        <v>string</v>
      </c>
      <c r="O2496" t="str">
        <f t="shared" si="1181"/>
        <v/>
      </c>
      <c r="P2496" t="str">
        <f t="shared" si="1182"/>
        <v/>
      </c>
      <c r="Q2496" t="str">
        <f t="shared" si="1183"/>
        <v>Object</v>
      </c>
      <c r="R2496" t="str">
        <f t="shared" si="1184"/>
        <v>"CodeList"</v>
      </c>
      <c r="S2496" t="str">
        <f t="shared" si="1185"/>
        <v>"ModeCode"</v>
      </c>
      <c r="T2496" t="str">
        <f t="shared" si="1186"/>
        <v>"code"</v>
      </c>
      <c r="U2496" t="str">
        <f t="shared" si="1187"/>
        <v>""</v>
      </c>
      <c r="V2496" t="str">
        <f t="shared" si="1188"/>
        <v>"string"</v>
      </c>
      <c r="W2496">
        <f>IF($A2496="Implicit","",COUNTIFS($C$8:C2496,C2496,$A$8:A2496,"Explicit"))</f>
        <v>1</v>
      </c>
      <c r="X2496" t="str">
        <f t="shared" si="1189"/>
        <v>""</v>
      </c>
      <c r="Y2496" t="str">
        <f t="shared" si="1190"/>
        <v>"Code or short version of a code; for example "CH" for Switzerland when referring to the UN/LOCODE code list"</v>
      </c>
      <c r="Z2496" t="str">
        <f t="shared" si="1191"/>
        <v>"false"</v>
      </c>
      <c r="AA2496" t="str">
        <f t="shared" si="1192"/>
        <v>"false"</v>
      </c>
      <c r="AB2496" t="str">
        <f t="shared" si="1193"/>
        <v>""</v>
      </c>
      <c r="AC2496" t="str">
        <f t="shared" si="1194"/>
        <v>"https://onerecord.iata.org/ns/code-lists/ModeCode"</v>
      </c>
      <c r="AD2496" t="str">
        <f t="shared" si="1195"/>
        <v>"https://onerecord.iata.org/ns/cargo#code"</v>
      </c>
      <c r="AE2496" t="str">
        <f t="shared" si="1196"/>
        <v>"http://www.w3.org/2001/XMLSchema#string"</v>
      </c>
      <c r="AF2496" t="str">
        <f t="shared" si="1197"/>
        <v>"CodeList","ModeCode","code","","string",1,"","Code or short version of a code; for example "CH" for Switzerland when referring to the UN/LOCODE code list","false","false","","https://onerecord.iata.org/ns/code-lists/ModeCode","https://onerecord.iata.org/ns/cargo#code","http://www.w3.org/2001/XMLSchema#string"</v>
      </c>
      <c r="AG2496" t="str">
        <f t="shared" si="1198"/>
        <v>"CodeList.ModeCode"</v>
      </c>
      <c r="AH2496" t="str">
        <f t="shared" si="1199"/>
        <v>"code"</v>
      </c>
      <c r="AI2496" t="str">
        <f t="shared" si="1200"/>
        <v>".string"</v>
      </c>
      <c r="AJ2496" t="str">
        <f t="shared" si="1201"/>
        <v>""</v>
      </c>
      <c r="AK2496" t="str">
        <f t="shared" si="1202"/>
        <v>"hasOne"</v>
      </c>
      <c r="AL2496" t="str">
        <f t="shared" si="1203"/>
        <v>"CodeList.ModeCode","code",".string","","hasOne"</v>
      </c>
      <c r="AN2496">
        <f>COUNTIF(View_conceptual!G:G,L2496)</f>
        <v>0</v>
      </c>
      <c r="AO2496">
        <f>COUNTIF(View_conceptual!H:H,L2496)+COUNTIF(View_conceptual!I:I,N2496)</f>
        <v>0</v>
      </c>
      <c r="AQ2496" t="str">
        <f t="shared" si="1204"/>
        <v/>
      </c>
      <c r="AR2496" t="str">
        <f t="shared" si="1205"/>
        <v/>
      </c>
      <c r="AT2496">
        <f>COUNTIF(View_full!G:G,L2496)</f>
        <v>0</v>
      </c>
      <c r="AU2496">
        <f>COUNTIF(View_full!H:H,L2496)+COUNTIF(View_full!I:I,N2496)</f>
        <v>0</v>
      </c>
      <c r="AV2496">
        <f>COUNTIFS(Property_Manual!$A$2:$A$1206,Raw!L2496,Property_Manual!$B$2:$B$1206,Raw!M2496,Property_Manual!$C$2:$C$1206,Raw!N2496,Property_Manual!$D$2:$D$1206,Raw!O2496,Property_Manual!$F$2:$F$1206,"x")</f>
        <v>0</v>
      </c>
      <c r="AW2496" t="str">
        <f t="shared" si="1206"/>
        <v/>
      </c>
      <c r="AX2496" t="str">
        <f t="shared" si="1207"/>
        <v/>
      </c>
      <c r="AY2496" t="str">
        <f t="shared" si="1208"/>
        <v/>
      </c>
    </row>
    <row r="2497" spans="1:51" x14ac:dyDescent="0.2">
      <c r="A2497" t="s">
        <v>1254</v>
      </c>
      <c r="B2497" t="s">
        <v>1197</v>
      </c>
      <c r="C2497" t="s">
        <v>2242</v>
      </c>
      <c r="D2497" t="s">
        <v>9</v>
      </c>
      <c r="F2497" t="s">
        <v>6</v>
      </c>
      <c r="G2497">
        <v>1</v>
      </c>
      <c r="J2497" t="s">
        <v>10</v>
      </c>
      <c r="L2497" t="str">
        <f t="shared" si="1178"/>
        <v>ModeCode</v>
      </c>
      <c r="M2497" t="str">
        <f t="shared" si="1179"/>
        <v>codeDescription</v>
      </c>
      <c r="N2497" t="str">
        <f t="shared" si="1180"/>
        <v>string</v>
      </c>
      <c r="O2497" t="str">
        <f t="shared" si="1181"/>
        <v/>
      </c>
      <c r="P2497" t="str">
        <f t="shared" si="1182"/>
        <v/>
      </c>
      <c r="Q2497" t="str">
        <f t="shared" si="1183"/>
        <v>Object</v>
      </c>
      <c r="R2497" t="str">
        <f t="shared" si="1184"/>
        <v>"CodeList"</v>
      </c>
      <c r="S2497" t="str">
        <f t="shared" si="1185"/>
        <v>"ModeCode"</v>
      </c>
      <c r="T2497" t="str">
        <f t="shared" si="1186"/>
        <v>"codeDescription"</v>
      </c>
      <c r="U2497" t="str">
        <f t="shared" si="1187"/>
        <v>""</v>
      </c>
      <c r="V2497" t="str">
        <f t="shared" si="1188"/>
        <v>"string"</v>
      </c>
      <c r="W2497">
        <f>IF($A2497="Implicit","",COUNTIFS($C$8:C2497,C2497,$A$8:A2497,"Explicit"))</f>
        <v>2</v>
      </c>
      <c r="X2497" t="str">
        <f t="shared" si="1189"/>
        <v>""</v>
      </c>
      <c r="Y2497" t="str">
        <f t="shared" si="1190"/>
        <v>"Description or long version of the code; for example "Switzerland" for Switzerland when referring to the UN/LOCODE code list"</v>
      </c>
      <c r="Z2497" t="str">
        <f t="shared" si="1191"/>
        <v>"false"</v>
      </c>
      <c r="AA2497" t="str">
        <f t="shared" si="1192"/>
        <v>"false"</v>
      </c>
      <c r="AB2497" t="str">
        <f t="shared" si="1193"/>
        <v>""</v>
      </c>
      <c r="AC2497" t="str">
        <f t="shared" si="1194"/>
        <v>"https://onerecord.iata.org/ns/code-lists/ModeCode"</v>
      </c>
      <c r="AD2497" t="str">
        <f t="shared" si="1195"/>
        <v>"https://onerecord.iata.org/ns/cargo#codeDescription"</v>
      </c>
      <c r="AE2497" t="str">
        <f t="shared" si="1196"/>
        <v>"http://www.w3.org/2001/XMLSchema#string"</v>
      </c>
      <c r="AF2497" t="str">
        <f t="shared" si="1197"/>
        <v>"CodeList","ModeCode","codeDescription","","string",2,"","Description or long version of the code; for example "Switzerland" for Switzerland when referring to the UN/LOCODE code list","false","false","","https://onerecord.iata.org/ns/code-lists/ModeCode","https://onerecord.iata.org/ns/cargo#codeDescription","http://www.w3.org/2001/XMLSchema#string"</v>
      </c>
      <c r="AG2497" t="str">
        <f t="shared" si="1198"/>
        <v>"CodeList.ModeCode"</v>
      </c>
      <c r="AH2497" t="str">
        <f t="shared" si="1199"/>
        <v>"codeDescription"</v>
      </c>
      <c r="AI2497" t="str">
        <f t="shared" si="1200"/>
        <v>".string"</v>
      </c>
      <c r="AJ2497" t="str">
        <f t="shared" si="1201"/>
        <v>""</v>
      </c>
      <c r="AK2497" t="str">
        <f t="shared" si="1202"/>
        <v>"hasOne"</v>
      </c>
      <c r="AL2497" t="str">
        <f t="shared" si="1203"/>
        <v>"CodeList.ModeCode","codeDescription",".string","","hasOne"</v>
      </c>
      <c r="AN2497">
        <f>COUNTIF(View_conceptual!G:G,L2497)</f>
        <v>0</v>
      </c>
      <c r="AO2497">
        <f>COUNTIF(View_conceptual!H:H,L2497)+COUNTIF(View_conceptual!I:I,N2497)</f>
        <v>0</v>
      </c>
      <c r="AQ2497" t="str">
        <f t="shared" si="1204"/>
        <v/>
      </c>
      <c r="AR2497" t="str">
        <f t="shared" si="1205"/>
        <v/>
      </c>
      <c r="AT2497">
        <f>COUNTIF(View_full!G:G,L2497)</f>
        <v>0</v>
      </c>
      <c r="AU2497">
        <f>COUNTIF(View_full!H:H,L2497)+COUNTIF(View_full!I:I,N2497)</f>
        <v>0</v>
      </c>
      <c r="AV2497">
        <f>COUNTIFS(Property_Manual!$A$2:$A$1206,Raw!L2497,Property_Manual!$B$2:$B$1206,Raw!M2497,Property_Manual!$C$2:$C$1206,Raw!N2497,Property_Manual!$D$2:$D$1206,Raw!O2497,Property_Manual!$F$2:$F$1206,"x")</f>
        <v>0</v>
      </c>
      <c r="AW2497" t="str">
        <f t="shared" si="1206"/>
        <v/>
      </c>
      <c r="AX2497" t="str">
        <f t="shared" si="1207"/>
        <v/>
      </c>
      <c r="AY2497" t="str">
        <f t="shared" si="1208"/>
        <v/>
      </c>
    </row>
    <row r="2498" spans="1:51" x14ac:dyDescent="0.2">
      <c r="A2498" t="s">
        <v>1254</v>
      </c>
      <c r="B2498" t="s">
        <v>1197</v>
      </c>
      <c r="C2498" t="s">
        <v>2242</v>
      </c>
      <c r="D2498" t="s">
        <v>11</v>
      </c>
      <c r="F2498" t="s">
        <v>12</v>
      </c>
      <c r="G2498">
        <v>1</v>
      </c>
      <c r="J2498" t="s">
        <v>13</v>
      </c>
      <c r="L2498" t="str">
        <f t="shared" si="1178"/>
        <v>ModeCode</v>
      </c>
      <c r="M2498" t="str">
        <f t="shared" si="1179"/>
        <v>codeLevel</v>
      </c>
      <c r="N2498" t="str">
        <f t="shared" si="1180"/>
        <v>integer</v>
      </c>
      <c r="O2498" t="str">
        <f t="shared" si="1181"/>
        <v/>
      </c>
      <c r="P2498" t="str">
        <f t="shared" si="1182"/>
        <v/>
      </c>
      <c r="Q2498" t="str">
        <f t="shared" si="1183"/>
        <v>Object</v>
      </c>
      <c r="R2498" t="str">
        <f t="shared" si="1184"/>
        <v>"CodeList"</v>
      </c>
      <c r="S2498" t="str">
        <f t="shared" si="1185"/>
        <v>"ModeCode"</v>
      </c>
      <c r="T2498" t="str">
        <f t="shared" si="1186"/>
        <v>"codeLevel"</v>
      </c>
      <c r="U2498" t="str">
        <f t="shared" si="1187"/>
        <v>""</v>
      </c>
      <c r="V2498" t="str">
        <f t="shared" si="1188"/>
        <v>"integer"</v>
      </c>
      <c r="W2498">
        <f>IF($A2498="Implicit","",COUNTIFS($C$8:C2498,C2498,$A$8:A2498,"Explicit"))</f>
        <v>3</v>
      </c>
      <c r="X2498" t="str">
        <f t="shared" si="1189"/>
        <v>""</v>
      </c>
      <c r="Y2498" t="str">
        <f t="shared" si="1190"/>
        <v>"Integer indicating the level of a code if a codelists is hierarchical; for example HS-Codes"</v>
      </c>
      <c r="Z2498" t="str">
        <f t="shared" si="1191"/>
        <v>"false"</v>
      </c>
      <c r="AA2498" t="str">
        <f t="shared" si="1192"/>
        <v>"false"</v>
      </c>
      <c r="AB2498" t="str">
        <f t="shared" si="1193"/>
        <v>""</v>
      </c>
      <c r="AC2498" t="str">
        <f t="shared" si="1194"/>
        <v>"https://onerecord.iata.org/ns/code-lists/ModeCode"</v>
      </c>
      <c r="AD2498" t="str">
        <f t="shared" si="1195"/>
        <v>"https://onerecord.iata.org/ns/cargo#codeLevel"</v>
      </c>
      <c r="AE2498" t="str">
        <f t="shared" si="1196"/>
        <v>"http://www.w3.org/2001/XMLSchema#integer"</v>
      </c>
      <c r="AF2498" t="str">
        <f t="shared" si="1197"/>
        <v>"CodeList","ModeCode","codeLevel","","integer",3,"","Integer indicating the level of a code if a codelists is hierarchical; for example HS-Codes","false","false","","https://onerecord.iata.org/ns/code-lists/ModeCode","https://onerecord.iata.org/ns/cargo#codeLevel","http://www.w3.org/2001/XMLSchema#integer"</v>
      </c>
      <c r="AG2498" t="str">
        <f t="shared" si="1198"/>
        <v>"CodeList.ModeCode"</v>
      </c>
      <c r="AH2498" t="str">
        <f t="shared" si="1199"/>
        <v>"codeLevel"</v>
      </c>
      <c r="AI2498" t="str">
        <f t="shared" si="1200"/>
        <v>".integer"</v>
      </c>
      <c r="AJ2498" t="str">
        <f t="shared" si="1201"/>
        <v>""</v>
      </c>
      <c r="AK2498" t="str">
        <f t="shared" si="1202"/>
        <v>"hasOne"</v>
      </c>
      <c r="AL2498" t="str">
        <f t="shared" si="1203"/>
        <v>"CodeList.ModeCode","codeLevel",".integer","","hasOne"</v>
      </c>
      <c r="AN2498">
        <f>COUNTIF(View_conceptual!G:G,L2498)</f>
        <v>0</v>
      </c>
      <c r="AO2498">
        <f>COUNTIF(View_conceptual!H:H,L2498)+COUNTIF(View_conceptual!I:I,N2498)</f>
        <v>0</v>
      </c>
      <c r="AQ2498" t="str">
        <f t="shared" si="1204"/>
        <v/>
      </c>
      <c r="AR2498" t="str">
        <f t="shared" si="1205"/>
        <v/>
      </c>
      <c r="AT2498">
        <f>COUNTIF(View_full!G:G,L2498)</f>
        <v>0</v>
      </c>
      <c r="AU2498">
        <f>COUNTIF(View_full!H:H,L2498)+COUNTIF(View_full!I:I,N2498)</f>
        <v>0</v>
      </c>
      <c r="AV2498">
        <f>COUNTIFS(Property_Manual!$A$2:$A$1206,Raw!L2498,Property_Manual!$B$2:$B$1206,Raw!M2498,Property_Manual!$C$2:$C$1206,Raw!N2498,Property_Manual!$D$2:$D$1206,Raw!O2498,Property_Manual!$F$2:$F$1206,"x")</f>
        <v>0</v>
      </c>
      <c r="AW2498" t="str">
        <f t="shared" si="1206"/>
        <v/>
      </c>
      <c r="AX2498" t="str">
        <f t="shared" si="1207"/>
        <v/>
      </c>
      <c r="AY2498" t="str">
        <f t="shared" si="1208"/>
        <v/>
      </c>
    </row>
    <row r="2499" spans="1:51" x14ac:dyDescent="0.2">
      <c r="A2499" t="s">
        <v>1254</v>
      </c>
      <c r="B2499" t="s">
        <v>1197</v>
      </c>
      <c r="C2499" t="s">
        <v>2242</v>
      </c>
      <c r="D2499" t="s">
        <v>14</v>
      </c>
      <c r="F2499" t="s">
        <v>6</v>
      </c>
      <c r="G2499">
        <v>1</v>
      </c>
      <c r="J2499" t="s">
        <v>15</v>
      </c>
      <c r="L2499" t="str">
        <f t="shared" si="1178"/>
        <v>ModeCode</v>
      </c>
      <c r="M2499" t="str">
        <f t="shared" si="1179"/>
        <v>codeListName</v>
      </c>
      <c r="N2499" t="str">
        <f t="shared" si="1180"/>
        <v>string</v>
      </c>
      <c r="O2499" t="str">
        <f t="shared" si="1181"/>
        <v/>
      </c>
      <c r="P2499" t="str">
        <f t="shared" si="1182"/>
        <v/>
      </c>
      <c r="Q2499" t="str">
        <f t="shared" si="1183"/>
        <v>Object</v>
      </c>
      <c r="R2499" t="str">
        <f t="shared" si="1184"/>
        <v>"CodeList"</v>
      </c>
      <c r="S2499" t="str">
        <f t="shared" si="1185"/>
        <v>"ModeCode"</v>
      </c>
      <c r="T2499" t="str">
        <f t="shared" si="1186"/>
        <v>"codeListName"</v>
      </c>
      <c r="U2499" t="str">
        <f t="shared" si="1187"/>
        <v>""</v>
      </c>
      <c r="V2499" t="str">
        <f t="shared" si="1188"/>
        <v>"string"</v>
      </c>
      <c r="W2499">
        <f>IF($A2499="Implicit","",COUNTIFS($C$8:C2499,C2499,$A$8:A2499,"Explicit"))</f>
        <v>4</v>
      </c>
      <c r="X2499" t="str">
        <f t="shared" si="1189"/>
        <v>""</v>
      </c>
      <c r="Y2499" t="str">
        <f t="shared" si="1190"/>
        <v>"Official name of the code list without version number when direct reference is not possible; for example "UN/LOCODE" when referring to the UN/LOCODE code list"</v>
      </c>
      <c r="Z2499" t="str">
        <f t="shared" si="1191"/>
        <v>"false"</v>
      </c>
      <c r="AA2499" t="str">
        <f t="shared" si="1192"/>
        <v>"false"</v>
      </c>
      <c r="AB2499" t="str">
        <f t="shared" si="1193"/>
        <v>""</v>
      </c>
      <c r="AC2499" t="str">
        <f t="shared" si="1194"/>
        <v>"https://onerecord.iata.org/ns/code-lists/ModeCode"</v>
      </c>
      <c r="AD2499" t="str">
        <f t="shared" si="1195"/>
        <v>"https://onerecord.iata.org/ns/cargo#codeListName"</v>
      </c>
      <c r="AE2499" t="str">
        <f t="shared" si="1196"/>
        <v>"http://www.w3.org/2001/XMLSchema#string"</v>
      </c>
      <c r="AF2499" t="str">
        <f t="shared" si="1197"/>
        <v>"CodeList","ModeCode","codeListName","","string",4,"","Official name of the code list without version number when direct reference is not possible; for example "UN/LOCODE" when referring to the UN/LOCODE code list","false","false","","https://onerecord.iata.org/ns/code-lists/ModeCode","https://onerecord.iata.org/ns/cargo#codeListName","http://www.w3.org/2001/XMLSchema#string"</v>
      </c>
      <c r="AG2499" t="str">
        <f t="shared" si="1198"/>
        <v>"CodeList.ModeCode"</v>
      </c>
      <c r="AH2499" t="str">
        <f t="shared" si="1199"/>
        <v>"codeListName"</v>
      </c>
      <c r="AI2499" t="str">
        <f t="shared" si="1200"/>
        <v>".string"</v>
      </c>
      <c r="AJ2499" t="str">
        <f t="shared" si="1201"/>
        <v>""</v>
      </c>
      <c r="AK2499" t="str">
        <f t="shared" si="1202"/>
        <v>"hasOne"</v>
      </c>
      <c r="AL2499" t="str">
        <f t="shared" si="1203"/>
        <v>"CodeList.ModeCode","codeListName",".string","","hasOne"</v>
      </c>
      <c r="AN2499">
        <f>COUNTIF(View_conceptual!G:G,L2499)</f>
        <v>0</v>
      </c>
      <c r="AO2499">
        <f>COUNTIF(View_conceptual!H:H,L2499)+COUNTIF(View_conceptual!I:I,N2499)</f>
        <v>0</v>
      </c>
      <c r="AQ2499" t="str">
        <f t="shared" si="1204"/>
        <v/>
      </c>
      <c r="AR2499" t="str">
        <f t="shared" si="1205"/>
        <v/>
      </c>
      <c r="AT2499">
        <f>COUNTIF(View_full!G:G,L2499)</f>
        <v>0</v>
      </c>
      <c r="AU2499">
        <f>COUNTIF(View_full!H:H,L2499)+COUNTIF(View_full!I:I,N2499)</f>
        <v>0</v>
      </c>
      <c r="AV2499">
        <f>COUNTIFS(Property_Manual!$A$2:$A$1206,Raw!L2499,Property_Manual!$B$2:$B$1206,Raw!M2499,Property_Manual!$C$2:$C$1206,Raw!N2499,Property_Manual!$D$2:$D$1206,Raw!O2499,Property_Manual!$F$2:$F$1206,"x")</f>
        <v>0</v>
      </c>
      <c r="AW2499" t="str">
        <f t="shared" si="1206"/>
        <v/>
      </c>
      <c r="AX2499" t="str">
        <f t="shared" si="1207"/>
        <v/>
      </c>
      <c r="AY2499" t="str">
        <f t="shared" si="1208"/>
        <v/>
      </c>
    </row>
    <row r="2500" spans="1:51" x14ac:dyDescent="0.2">
      <c r="A2500" t="s">
        <v>1254</v>
      </c>
      <c r="B2500" t="s">
        <v>1197</v>
      </c>
      <c r="C2500" t="s">
        <v>2242</v>
      </c>
      <c r="D2500" t="s">
        <v>16</v>
      </c>
      <c r="F2500" t="s">
        <v>6</v>
      </c>
      <c r="G2500">
        <v>1</v>
      </c>
      <c r="J2500" t="s">
        <v>17</v>
      </c>
      <c r="L2500" t="str">
        <f t="shared" si="1178"/>
        <v>ModeCode</v>
      </c>
      <c r="M2500" t="str">
        <f t="shared" si="1179"/>
        <v>codeListReference</v>
      </c>
      <c r="N2500" t="str">
        <f t="shared" si="1180"/>
        <v>string</v>
      </c>
      <c r="O2500" t="str">
        <f t="shared" si="1181"/>
        <v/>
      </c>
      <c r="P2500" t="str">
        <f t="shared" si="1182"/>
        <v/>
      </c>
      <c r="Q2500" t="str">
        <f t="shared" si="1183"/>
        <v>Object</v>
      </c>
      <c r="R2500" t="str">
        <f t="shared" si="1184"/>
        <v>"CodeList"</v>
      </c>
      <c r="S2500" t="str">
        <f t="shared" si="1185"/>
        <v>"ModeCode"</v>
      </c>
      <c r="T2500" t="str">
        <f t="shared" si="1186"/>
        <v>"codeListReference"</v>
      </c>
      <c r="U2500" t="str">
        <f t="shared" si="1187"/>
        <v>""</v>
      </c>
      <c r="V2500" t="str">
        <f t="shared" si="1188"/>
        <v>"string"</v>
      </c>
      <c r="W2500">
        <f>IF($A2500="Implicit","",COUNTIFS($C$8:C2500,C2500,$A$8:A2500,"Explicit"))</f>
        <v>5</v>
      </c>
      <c r="X2500" t="str">
        <f t="shared" si="1189"/>
        <v>""</v>
      </c>
      <c r="Y2500" t="str">
        <f t="shared" si="1190"/>
        <v>"URL to access the code list the code is taken from; for example "https://unece.org/trade/cefact/unlocode-code-list-country-and-territory" for UN/LOCODE."</v>
      </c>
      <c r="Z2500" t="str">
        <f t="shared" si="1191"/>
        <v>"false"</v>
      </c>
      <c r="AA2500" t="str">
        <f t="shared" si="1192"/>
        <v>"false"</v>
      </c>
      <c r="AB2500" t="str">
        <f t="shared" si="1193"/>
        <v>""</v>
      </c>
      <c r="AC2500" t="str">
        <f t="shared" si="1194"/>
        <v>"https://onerecord.iata.org/ns/code-lists/ModeCode"</v>
      </c>
      <c r="AD2500" t="str">
        <f t="shared" si="1195"/>
        <v>"https://onerecord.iata.org/ns/cargo#codeListReference"</v>
      </c>
      <c r="AE2500" t="str">
        <f t="shared" si="1196"/>
        <v>"http://www.w3.org/2001/XMLSchema#string"</v>
      </c>
      <c r="AF2500" t="str">
        <f t="shared" si="1197"/>
        <v>"CodeList","ModeCode","codeListReference","","string",5,"","URL to access the code list the code is taken from; for example "https://unece.org/trade/cefact/unlocode-code-list-country-and-territory" for UN/LOCODE.","false","false","","https://onerecord.iata.org/ns/code-lists/ModeCode","https://onerecord.iata.org/ns/cargo#codeListReference","http://www.w3.org/2001/XMLSchema#string"</v>
      </c>
      <c r="AG2500" t="str">
        <f t="shared" si="1198"/>
        <v>"CodeList.ModeCode"</v>
      </c>
      <c r="AH2500" t="str">
        <f t="shared" si="1199"/>
        <v>"codeListReference"</v>
      </c>
      <c r="AI2500" t="str">
        <f t="shared" si="1200"/>
        <v>".string"</v>
      </c>
      <c r="AJ2500" t="str">
        <f t="shared" si="1201"/>
        <v>""</v>
      </c>
      <c r="AK2500" t="str">
        <f t="shared" si="1202"/>
        <v>"hasOne"</v>
      </c>
      <c r="AL2500" t="str">
        <f t="shared" si="1203"/>
        <v>"CodeList.ModeCode","codeListReference",".string","","hasOne"</v>
      </c>
      <c r="AN2500">
        <f>COUNTIF(View_conceptual!G:G,L2500)</f>
        <v>0</v>
      </c>
      <c r="AO2500">
        <f>COUNTIF(View_conceptual!H:H,L2500)+COUNTIF(View_conceptual!I:I,N2500)</f>
        <v>0</v>
      </c>
      <c r="AQ2500" t="str">
        <f t="shared" si="1204"/>
        <v/>
      </c>
      <c r="AR2500" t="str">
        <f t="shared" si="1205"/>
        <v/>
      </c>
      <c r="AT2500">
        <f>COUNTIF(View_full!G:G,L2500)</f>
        <v>0</v>
      </c>
      <c r="AU2500">
        <f>COUNTIF(View_full!H:H,L2500)+COUNTIF(View_full!I:I,N2500)</f>
        <v>0</v>
      </c>
      <c r="AV2500">
        <f>COUNTIFS(Property_Manual!$A$2:$A$1206,Raw!L2500,Property_Manual!$B$2:$B$1206,Raw!M2500,Property_Manual!$C$2:$C$1206,Raw!N2500,Property_Manual!$D$2:$D$1206,Raw!O2500,Property_Manual!$F$2:$F$1206,"x")</f>
        <v>0</v>
      </c>
      <c r="AW2500" t="str">
        <f t="shared" si="1206"/>
        <v/>
      </c>
      <c r="AX2500" t="str">
        <f t="shared" si="1207"/>
        <v/>
      </c>
      <c r="AY2500" t="str">
        <f t="shared" si="1208"/>
        <v/>
      </c>
    </row>
    <row r="2501" spans="1:51" x14ac:dyDescent="0.2">
      <c r="A2501" t="s">
        <v>1254</v>
      </c>
      <c r="B2501" t="s">
        <v>1197</v>
      </c>
      <c r="C2501" t="s">
        <v>2242</v>
      </c>
      <c r="D2501" t="s">
        <v>18</v>
      </c>
      <c r="F2501" t="s">
        <v>6</v>
      </c>
      <c r="G2501">
        <v>1</v>
      </c>
      <c r="J2501" t="s">
        <v>19</v>
      </c>
      <c r="L2501" t="str">
        <f t="shared" si="1178"/>
        <v>ModeCode</v>
      </c>
      <c r="M2501" t="str">
        <f t="shared" si="1179"/>
        <v>codeListVersion</v>
      </c>
      <c r="N2501" t="str">
        <f t="shared" si="1180"/>
        <v>string</v>
      </c>
      <c r="O2501" t="str">
        <f t="shared" si="1181"/>
        <v/>
      </c>
      <c r="P2501" t="str">
        <f t="shared" si="1182"/>
        <v/>
      </c>
      <c r="Q2501" t="str">
        <f t="shared" si="1183"/>
        <v>Object</v>
      </c>
      <c r="R2501" t="str">
        <f t="shared" si="1184"/>
        <v>"CodeList"</v>
      </c>
      <c r="S2501" t="str">
        <f t="shared" si="1185"/>
        <v>"ModeCode"</v>
      </c>
      <c r="T2501" t="str">
        <f t="shared" si="1186"/>
        <v>"codeListVersion"</v>
      </c>
      <c r="U2501" t="str">
        <f t="shared" si="1187"/>
        <v>""</v>
      </c>
      <c r="V2501" t="str">
        <f t="shared" si="1188"/>
        <v>"string"</v>
      </c>
      <c r="W2501">
        <f>IF($A2501="Implicit","",COUNTIFS($C$8:C2501,C2501,$A$8:A2501,"Explicit"))</f>
        <v>6</v>
      </c>
      <c r="X2501" t="str">
        <f t="shared" si="1189"/>
        <v>""</v>
      </c>
      <c r="Y2501" t="str">
        <f t="shared" si="1190"/>
        <v>"Version of the code list; for example "223-1" for UN/LOCODE. Used if the property codeListName is used or the version is not apparent from the resource referred to in property codeListReference."</v>
      </c>
      <c r="Z2501" t="str">
        <f t="shared" si="1191"/>
        <v>"false"</v>
      </c>
      <c r="AA2501" t="str">
        <f t="shared" si="1192"/>
        <v>"false"</v>
      </c>
      <c r="AB2501" t="str">
        <f t="shared" si="1193"/>
        <v>""</v>
      </c>
      <c r="AC2501" t="str">
        <f t="shared" si="1194"/>
        <v>"https://onerecord.iata.org/ns/code-lists/ModeCode"</v>
      </c>
      <c r="AD2501" t="str">
        <f t="shared" si="1195"/>
        <v>"https://onerecord.iata.org/ns/cargo#codeListVersion"</v>
      </c>
      <c r="AE2501" t="str">
        <f t="shared" si="1196"/>
        <v>"http://www.w3.org/2001/XMLSchema#string"</v>
      </c>
      <c r="AF2501" t="str">
        <f t="shared" si="1197"/>
        <v>"CodeList","ModeCode","codeListVersion","","string",6,"","Version of the code list; for example "223-1" for UN/LOCODE. Used if the property codeListName is used or the version is not apparent from the resource referred to in property codeListReference.","false","false","","https://onerecord.iata.org/ns/code-lists/ModeCode","https://onerecord.iata.org/ns/cargo#codeListVersion","http://www.w3.org/2001/XMLSchema#string"</v>
      </c>
      <c r="AG2501" t="str">
        <f t="shared" si="1198"/>
        <v>"CodeList.ModeCode"</v>
      </c>
      <c r="AH2501" t="str">
        <f t="shared" si="1199"/>
        <v>"codeListVersion"</v>
      </c>
      <c r="AI2501" t="str">
        <f t="shared" si="1200"/>
        <v>".string"</v>
      </c>
      <c r="AJ2501" t="str">
        <f t="shared" si="1201"/>
        <v>""</v>
      </c>
      <c r="AK2501" t="str">
        <f t="shared" si="1202"/>
        <v>"hasOne"</v>
      </c>
      <c r="AL2501" t="str">
        <f t="shared" si="1203"/>
        <v>"CodeList.ModeCode","codeListVersion",".string","","hasOne"</v>
      </c>
      <c r="AN2501">
        <f>COUNTIF(View_conceptual!G:G,L2501)</f>
        <v>0</v>
      </c>
      <c r="AO2501">
        <f>COUNTIF(View_conceptual!H:H,L2501)+COUNTIF(View_conceptual!I:I,N2501)</f>
        <v>0</v>
      </c>
      <c r="AQ2501" t="str">
        <f t="shared" si="1204"/>
        <v/>
      </c>
      <c r="AR2501" t="str">
        <f t="shared" si="1205"/>
        <v/>
      </c>
      <c r="AT2501">
        <f>COUNTIF(View_full!G:G,L2501)</f>
        <v>0</v>
      </c>
      <c r="AU2501">
        <f>COUNTIF(View_full!H:H,L2501)+COUNTIF(View_full!I:I,N2501)</f>
        <v>0</v>
      </c>
      <c r="AV2501">
        <f>COUNTIFS(Property_Manual!$A$2:$A$1206,Raw!L2501,Property_Manual!$B$2:$B$1206,Raw!M2501,Property_Manual!$C$2:$C$1206,Raw!N2501,Property_Manual!$D$2:$D$1206,Raw!O2501,Property_Manual!$F$2:$F$1206,"x")</f>
        <v>0</v>
      </c>
      <c r="AW2501" t="str">
        <f t="shared" si="1206"/>
        <v/>
      </c>
      <c r="AX2501" t="str">
        <f t="shared" si="1207"/>
        <v/>
      </c>
      <c r="AY2501" t="str">
        <f t="shared" si="1208"/>
        <v/>
      </c>
    </row>
    <row r="2502" spans="1:51" x14ac:dyDescent="0.2">
      <c r="A2502" t="s">
        <v>1254</v>
      </c>
      <c r="B2502" t="s">
        <v>1197</v>
      </c>
      <c r="C2502" t="s">
        <v>2211</v>
      </c>
      <c r="D2502" t="s">
        <v>5</v>
      </c>
      <c r="F2502" t="s">
        <v>6</v>
      </c>
      <c r="G2502">
        <v>1</v>
      </c>
      <c r="J2502" t="s">
        <v>8</v>
      </c>
      <c r="L2502" t="str">
        <f t="shared" si="1178"/>
        <v>MovementIndicator</v>
      </c>
      <c r="M2502" t="str">
        <f t="shared" si="1179"/>
        <v>code</v>
      </c>
      <c r="N2502" t="str">
        <f t="shared" si="1180"/>
        <v>string</v>
      </c>
      <c r="O2502" t="str">
        <f t="shared" si="1181"/>
        <v/>
      </c>
      <c r="P2502" t="str">
        <f t="shared" si="1182"/>
        <v/>
      </c>
      <c r="Q2502" t="str">
        <f t="shared" si="1183"/>
        <v>Object</v>
      </c>
      <c r="R2502" t="str">
        <f t="shared" si="1184"/>
        <v>"CodeList"</v>
      </c>
      <c r="S2502" t="str">
        <f t="shared" si="1185"/>
        <v>"MovementIndicator"</v>
      </c>
      <c r="T2502" t="str">
        <f t="shared" si="1186"/>
        <v>"code"</v>
      </c>
      <c r="U2502" t="str">
        <f t="shared" si="1187"/>
        <v>""</v>
      </c>
      <c r="V2502" t="str">
        <f t="shared" si="1188"/>
        <v>"string"</v>
      </c>
      <c r="W2502">
        <f>IF($A2502="Implicit","",COUNTIFS($C$8:C2502,C2502,$A$8:A2502,"Explicit"))</f>
        <v>1</v>
      </c>
      <c r="X2502" t="str">
        <f t="shared" si="1189"/>
        <v>""</v>
      </c>
      <c r="Y2502" t="str">
        <f t="shared" si="1190"/>
        <v>"Code or short version of a code; for example "CH" for Switzerland when referring to the UN/LOCODE code list"</v>
      </c>
      <c r="Z2502" t="str">
        <f t="shared" si="1191"/>
        <v>"false"</v>
      </c>
      <c r="AA2502" t="str">
        <f t="shared" si="1192"/>
        <v>"false"</v>
      </c>
      <c r="AB2502" t="str">
        <f t="shared" si="1193"/>
        <v>""</v>
      </c>
      <c r="AC2502" t="str">
        <f t="shared" si="1194"/>
        <v>"https://onerecord.iata.org/ns/code-lists/MovementIndicator"</v>
      </c>
      <c r="AD2502" t="str">
        <f t="shared" si="1195"/>
        <v>"https://onerecord.iata.org/ns/cargo#code"</v>
      </c>
      <c r="AE2502" t="str">
        <f t="shared" si="1196"/>
        <v>"http://www.w3.org/2001/XMLSchema#string"</v>
      </c>
      <c r="AF2502" t="str">
        <f t="shared" si="1197"/>
        <v>"CodeList","MovementIndicator","code","","string",1,"","Code or short version of a code; for example "CH" for Switzerland when referring to the UN/LOCODE code list","false","false","","https://onerecord.iata.org/ns/code-lists/MovementIndicator","https://onerecord.iata.org/ns/cargo#code","http://www.w3.org/2001/XMLSchema#string"</v>
      </c>
      <c r="AG2502" t="str">
        <f t="shared" si="1198"/>
        <v>"CodeList.MovementIndicator"</v>
      </c>
      <c r="AH2502" t="str">
        <f t="shared" si="1199"/>
        <v>"code"</v>
      </c>
      <c r="AI2502" t="str">
        <f t="shared" si="1200"/>
        <v>".string"</v>
      </c>
      <c r="AJ2502" t="str">
        <f t="shared" si="1201"/>
        <v>""</v>
      </c>
      <c r="AK2502" t="str">
        <f t="shared" si="1202"/>
        <v>"hasOne"</v>
      </c>
      <c r="AL2502" t="str">
        <f t="shared" si="1203"/>
        <v>"CodeList.MovementIndicator","code",".string","","hasOne"</v>
      </c>
      <c r="AN2502">
        <f>COUNTIF(View_conceptual!G:G,L2502)</f>
        <v>0</v>
      </c>
      <c r="AO2502">
        <f>COUNTIF(View_conceptual!H:H,L2502)+COUNTIF(View_conceptual!I:I,N2502)</f>
        <v>0</v>
      </c>
      <c r="AQ2502" t="str">
        <f t="shared" si="1204"/>
        <v/>
      </c>
      <c r="AR2502" t="str">
        <f t="shared" si="1205"/>
        <v/>
      </c>
      <c r="AT2502">
        <f>COUNTIF(View_full!G:G,L2502)</f>
        <v>0</v>
      </c>
      <c r="AU2502">
        <f>COUNTIF(View_full!H:H,L2502)+COUNTIF(View_full!I:I,N2502)</f>
        <v>0</v>
      </c>
      <c r="AV2502">
        <f>COUNTIFS(Property_Manual!$A$2:$A$1206,Raw!L2502,Property_Manual!$B$2:$B$1206,Raw!M2502,Property_Manual!$C$2:$C$1206,Raw!N2502,Property_Manual!$D$2:$D$1206,Raw!O2502,Property_Manual!$F$2:$F$1206,"x")</f>
        <v>0</v>
      </c>
      <c r="AW2502" t="str">
        <f t="shared" si="1206"/>
        <v/>
      </c>
      <c r="AX2502" t="str">
        <f t="shared" si="1207"/>
        <v/>
      </c>
      <c r="AY2502" t="str">
        <f t="shared" si="1208"/>
        <v/>
      </c>
    </row>
    <row r="2503" spans="1:51" x14ac:dyDescent="0.2">
      <c r="A2503" t="s">
        <v>1254</v>
      </c>
      <c r="B2503" t="s">
        <v>1197</v>
      </c>
      <c r="C2503" t="s">
        <v>2211</v>
      </c>
      <c r="D2503" t="s">
        <v>9</v>
      </c>
      <c r="F2503" t="s">
        <v>6</v>
      </c>
      <c r="G2503">
        <v>1</v>
      </c>
      <c r="J2503" t="s">
        <v>10</v>
      </c>
      <c r="L2503" t="str">
        <f t="shared" si="1178"/>
        <v>MovementIndicator</v>
      </c>
      <c r="M2503" t="str">
        <f t="shared" si="1179"/>
        <v>codeDescription</v>
      </c>
      <c r="N2503" t="str">
        <f t="shared" si="1180"/>
        <v>string</v>
      </c>
      <c r="O2503" t="str">
        <f t="shared" si="1181"/>
        <v/>
      </c>
      <c r="P2503" t="str">
        <f t="shared" si="1182"/>
        <v/>
      </c>
      <c r="Q2503" t="str">
        <f t="shared" si="1183"/>
        <v>Object</v>
      </c>
      <c r="R2503" t="str">
        <f t="shared" si="1184"/>
        <v>"CodeList"</v>
      </c>
      <c r="S2503" t="str">
        <f t="shared" si="1185"/>
        <v>"MovementIndicator"</v>
      </c>
      <c r="T2503" t="str">
        <f t="shared" si="1186"/>
        <v>"codeDescription"</v>
      </c>
      <c r="U2503" t="str">
        <f t="shared" si="1187"/>
        <v>""</v>
      </c>
      <c r="V2503" t="str">
        <f t="shared" si="1188"/>
        <v>"string"</v>
      </c>
      <c r="W2503">
        <f>IF($A2503="Implicit","",COUNTIFS($C$8:C2503,C2503,$A$8:A2503,"Explicit"))</f>
        <v>2</v>
      </c>
      <c r="X2503" t="str">
        <f t="shared" si="1189"/>
        <v>""</v>
      </c>
      <c r="Y2503" t="str">
        <f t="shared" si="1190"/>
        <v>"Description or long version of the code; for example "Switzerland" for Switzerland when referring to the UN/LOCODE code list"</v>
      </c>
      <c r="Z2503" t="str">
        <f t="shared" si="1191"/>
        <v>"false"</v>
      </c>
      <c r="AA2503" t="str">
        <f t="shared" si="1192"/>
        <v>"false"</v>
      </c>
      <c r="AB2503" t="str">
        <f t="shared" si="1193"/>
        <v>""</v>
      </c>
      <c r="AC2503" t="str">
        <f t="shared" si="1194"/>
        <v>"https://onerecord.iata.org/ns/code-lists/MovementIndicator"</v>
      </c>
      <c r="AD2503" t="str">
        <f t="shared" si="1195"/>
        <v>"https://onerecord.iata.org/ns/cargo#codeDescription"</v>
      </c>
      <c r="AE2503" t="str">
        <f t="shared" si="1196"/>
        <v>"http://www.w3.org/2001/XMLSchema#string"</v>
      </c>
      <c r="AF2503" t="str">
        <f t="shared" si="1197"/>
        <v>"CodeList","MovementIndicator","codeDescription","","string",2,"","Description or long version of the code; for example "Switzerland" for Switzerland when referring to the UN/LOCODE code list","false","false","","https://onerecord.iata.org/ns/code-lists/MovementIndicator","https://onerecord.iata.org/ns/cargo#codeDescription","http://www.w3.org/2001/XMLSchema#string"</v>
      </c>
      <c r="AG2503" t="str">
        <f t="shared" si="1198"/>
        <v>"CodeList.MovementIndicator"</v>
      </c>
      <c r="AH2503" t="str">
        <f t="shared" si="1199"/>
        <v>"codeDescription"</v>
      </c>
      <c r="AI2503" t="str">
        <f t="shared" si="1200"/>
        <v>".string"</v>
      </c>
      <c r="AJ2503" t="str">
        <f t="shared" si="1201"/>
        <v>""</v>
      </c>
      <c r="AK2503" t="str">
        <f t="shared" si="1202"/>
        <v>"hasOne"</v>
      </c>
      <c r="AL2503" t="str">
        <f t="shared" si="1203"/>
        <v>"CodeList.MovementIndicator","codeDescription",".string","","hasOne"</v>
      </c>
      <c r="AN2503">
        <f>COUNTIF(View_conceptual!G:G,L2503)</f>
        <v>0</v>
      </c>
      <c r="AO2503">
        <f>COUNTIF(View_conceptual!H:H,L2503)+COUNTIF(View_conceptual!I:I,N2503)</f>
        <v>0</v>
      </c>
      <c r="AQ2503" t="str">
        <f t="shared" si="1204"/>
        <v/>
      </c>
      <c r="AR2503" t="str">
        <f t="shared" si="1205"/>
        <v/>
      </c>
      <c r="AT2503">
        <f>COUNTIF(View_full!G:G,L2503)</f>
        <v>0</v>
      </c>
      <c r="AU2503">
        <f>COUNTIF(View_full!H:H,L2503)+COUNTIF(View_full!I:I,N2503)</f>
        <v>0</v>
      </c>
      <c r="AV2503">
        <f>COUNTIFS(Property_Manual!$A$2:$A$1206,Raw!L2503,Property_Manual!$B$2:$B$1206,Raw!M2503,Property_Manual!$C$2:$C$1206,Raw!N2503,Property_Manual!$D$2:$D$1206,Raw!O2503,Property_Manual!$F$2:$F$1206,"x")</f>
        <v>0</v>
      </c>
      <c r="AW2503" t="str">
        <f t="shared" si="1206"/>
        <v/>
      </c>
      <c r="AX2503" t="str">
        <f t="shared" si="1207"/>
        <v/>
      </c>
      <c r="AY2503" t="str">
        <f t="shared" si="1208"/>
        <v/>
      </c>
    </row>
    <row r="2504" spans="1:51" x14ac:dyDescent="0.2">
      <c r="A2504" t="s">
        <v>1254</v>
      </c>
      <c r="B2504" t="s">
        <v>1197</v>
      </c>
      <c r="C2504" t="s">
        <v>2211</v>
      </c>
      <c r="D2504" t="s">
        <v>11</v>
      </c>
      <c r="F2504" t="s">
        <v>12</v>
      </c>
      <c r="G2504">
        <v>1</v>
      </c>
      <c r="J2504" t="s">
        <v>13</v>
      </c>
      <c r="L2504" t="str">
        <f t="shared" si="1178"/>
        <v>MovementIndicator</v>
      </c>
      <c r="M2504" t="str">
        <f t="shared" si="1179"/>
        <v>codeLevel</v>
      </c>
      <c r="N2504" t="str">
        <f t="shared" si="1180"/>
        <v>integer</v>
      </c>
      <c r="O2504" t="str">
        <f t="shared" si="1181"/>
        <v/>
      </c>
      <c r="P2504" t="str">
        <f t="shared" si="1182"/>
        <v/>
      </c>
      <c r="Q2504" t="str">
        <f t="shared" si="1183"/>
        <v>Object</v>
      </c>
      <c r="R2504" t="str">
        <f t="shared" si="1184"/>
        <v>"CodeList"</v>
      </c>
      <c r="S2504" t="str">
        <f t="shared" si="1185"/>
        <v>"MovementIndicator"</v>
      </c>
      <c r="T2504" t="str">
        <f t="shared" si="1186"/>
        <v>"codeLevel"</v>
      </c>
      <c r="U2504" t="str">
        <f t="shared" si="1187"/>
        <v>""</v>
      </c>
      <c r="V2504" t="str">
        <f t="shared" si="1188"/>
        <v>"integer"</v>
      </c>
      <c r="W2504">
        <f>IF($A2504="Implicit","",COUNTIFS($C$8:C2504,C2504,$A$8:A2504,"Explicit"))</f>
        <v>3</v>
      </c>
      <c r="X2504" t="str">
        <f t="shared" si="1189"/>
        <v>""</v>
      </c>
      <c r="Y2504" t="str">
        <f t="shared" si="1190"/>
        <v>"Integer indicating the level of a code if a codelists is hierarchical; for example HS-Codes"</v>
      </c>
      <c r="Z2504" t="str">
        <f t="shared" si="1191"/>
        <v>"false"</v>
      </c>
      <c r="AA2504" t="str">
        <f t="shared" si="1192"/>
        <v>"false"</v>
      </c>
      <c r="AB2504" t="str">
        <f t="shared" si="1193"/>
        <v>""</v>
      </c>
      <c r="AC2504" t="str">
        <f t="shared" si="1194"/>
        <v>"https://onerecord.iata.org/ns/code-lists/MovementIndicator"</v>
      </c>
      <c r="AD2504" t="str">
        <f t="shared" si="1195"/>
        <v>"https://onerecord.iata.org/ns/cargo#codeLevel"</v>
      </c>
      <c r="AE2504" t="str">
        <f t="shared" si="1196"/>
        <v>"http://www.w3.org/2001/XMLSchema#integer"</v>
      </c>
      <c r="AF2504" t="str">
        <f t="shared" si="1197"/>
        <v>"CodeList","MovementIndicator","codeLevel","","integer",3,"","Integer indicating the level of a code if a codelists is hierarchical; for example HS-Codes","false","false","","https://onerecord.iata.org/ns/code-lists/MovementIndicator","https://onerecord.iata.org/ns/cargo#codeLevel","http://www.w3.org/2001/XMLSchema#integer"</v>
      </c>
      <c r="AG2504" t="str">
        <f t="shared" si="1198"/>
        <v>"CodeList.MovementIndicator"</v>
      </c>
      <c r="AH2504" t="str">
        <f t="shared" si="1199"/>
        <v>"codeLevel"</v>
      </c>
      <c r="AI2504" t="str">
        <f t="shared" si="1200"/>
        <v>".integer"</v>
      </c>
      <c r="AJ2504" t="str">
        <f t="shared" si="1201"/>
        <v>""</v>
      </c>
      <c r="AK2504" t="str">
        <f t="shared" si="1202"/>
        <v>"hasOne"</v>
      </c>
      <c r="AL2504" t="str">
        <f t="shared" si="1203"/>
        <v>"CodeList.MovementIndicator","codeLevel",".integer","","hasOne"</v>
      </c>
      <c r="AN2504">
        <f>COUNTIF(View_conceptual!G:G,L2504)</f>
        <v>0</v>
      </c>
      <c r="AO2504">
        <f>COUNTIF(View_conceptual!H:H,L2504)+COUNTIF(View_conceptual!I:I,N2504)</f>
        <v>0</v>
      </c>
      <c r="AQ2504" t="str">
        <f t="shared" si="1204"/>
        <v/>
      </c>
      <c r="AR2504" t="str">
        <f t="shared" si="1205"/>
        <v/>
      </c>
      <c r="AT2504">
        <f>COUNTIF(View_full!G:G,L2504)</f>
        <v>0</v>
      </c>
      <c r="AU2504">
        <f>COUNTIF(View_full!H:H,L2504)+COUNTIF(View_full!I:I,N2504)</f>
        <v>0</v>
      </c>
      <c r="AV2504">
        <f>COUNTIFS(Property_Manual!$A$2:$A$1206,Raw!L2504,Property_Manual!$B$2:$B$1206,Raw!M2504,Property_Manual!$C$2:$C$1206,Raw!N2504,Property_Manual!$D$2:$D$1206,Raw!O2504,Property_Manual!$F$2:$F$1206,"x")</f>
        <v>0</v>
      </c>
      <c r="AW2504" t="str">
        <f t="shared" si="1206"/>
        <v/>
      </c>
      <c r="AX2504" t="str">
        <f t="shared" si="1207"/>
        <v/>
      </c>
      <c r="AY2504" t="str">
        <f t="shared" si="1208"/>
        <v/>
      </c>
    </row>
    <row r="2505" spans="1:51" x14ac:dyDescent="0.2">
      <c r="A2505" t="s">
        <v>1254</v>
      </c>
      <c r="B2505" t="s">
        <v>1197</v>
      </c>
      <c r="C2505" t="s">
        <v>2211</v>
      </c>
      <c r="D2505" t="s">
        <v>14</v>
      </c>
      <c r="F2505" t="s">
        <v>6</v>
      </c>
      <c r="G2505">
        <v>1</v>
      </c>
      <c r="J2505" t="s">
        <v>15</v>
      </c>
      <c r="L2505" t="str">
        <f t="shared" ref="L2505:L2568" si="1209">SUBSTITUTE(SUBSTITUTE(SUBSTITUTE(C2505,$B$2,$A$2),$B$3,$A$3),$B$4,$A$4)</f>
        <v>MovementIndicator</v>
      </c>
      <c r="M2505" t="str">
        <f t="shared" ref="M2505:M2568" si="1210">SUBSTITUTE(SUBSTITUTE(SUBSTITUTE(D2505,$B$2,$A$2),$B$3,$A$3),$A$4,$B$4)</f>
        <v>codeListName</v>
      </c>
      <c r="N2505" t="str">
        <f t="shared" ref="N2505:N2568" si="1211">SUBSTITUTE(SUBSTITUTE(SUBSTITUTE(F2505,$B$2,$A$2),$B$3,$A$3),$B$4,$A$4)</f>
        <v>string</v>
      </c>
      <c r="O2505" t="str">
        <f t="shared" ref="O2505:O2568" si="1212">SUBSTITUTE(SUBSTITUTE(SUBSTITUTE(H2505,$B$2,$A$2),$B$3,$A$3),$B$4,$A$4)</f>
        <v/>
      </c>
      <c r="P2505" t="str">
        <f t="shared" ref="P2505:P2568" si="1213">SUBSTITUTE(SUBSTITUTE(SUBSTITUTE(K2505,$B$2,$A$2),$B$3,$A$3),$B$4,$A$4)</f>
        <v/>
      </c>
      <c r="Q2505" t="str">
        <f t="shared" ref="Q2505:Q2568" si="1214">IF(LEFT(N2505,3)="xsd","Data","Object")</f>
        <v>Object</v>
      </c>
      <c r="R2505" t="str">
        <f t="shared" ref="R2505:R2568" si="1215">IF($A2505="Implicit","",$F$1&amp;B2505&amp;$F$1)</f>
        <v>"CodeList"</v>
      </c>
      <c r="S2505" t="str">
        <f t="shared" ref="S2505:S2568" si="1216">IF($A2505="Implicit","",$F$1&amp;L2505&amp;$F$1)</f>
        <v>"MovementIndicator"</v>
      </c>
      <c r="T2505" t="str">
        <f t="shared" ref="T2505:T2568" si="1217">IF($A2505="Implicit","",$F$1&amp;M2505&amp;$F$1)</f>
        <v>"codeListName"</v>
      </c>
      <c r="U2505" t="str">
        <f t="shared" ref="U2505:U2568" si="1218">IF($A2505="Implicit","",$F$1&amp;E2505&amp;$F$1)</f>
        <v>""</v>
      </c>
      <c r="V2505" t="str">
        <f t="shared" ref="V2505:V2568" si="1219">IF($A2505="Implicit","",$F$1&amp;N2505&amp;$F$1)</f>
        <v>"string"</v>
      </c>
      <c r="W2505">
        <f>IF($A2505="Implicit","",COUNTIFS($C$8:C2505,C2505,$A$8:A2505,"Explicit"))</f>
        <v>4</v>
      </c>
      <c r="X2505" t="str">
        <f t="shared" ref="X2505:X2568" si="1220">IF($A2505="Implicit","",$F$1&amp;SUBSTITUTE(IF(I2505=0,"",I2505),",",";")&amp;$F$1)</f>
        <v>""</v>
      </c>
      <c r="Y2505" t="str">
        <f t="shared" ref="Y2505:Y2568" si="1221">IF($A2505="Implicit","",$F$1&amp;SUBSTITUTE(IF(J2505=0,"",J2505),",",";")&amp;$F$1)</f>
        <v>"Official name of the code list without version number when direct reference is not possible; for example "UN/LOCODE" when referring to the UN/LOCODE code list"</v>
      </c>
      <c r="Z2505" t="str">
        <f t="shared" ref="Z2505:Z2568" si="1222">IF($A2505="Implicit","",$F$1&amp;IF(G2505=1,"false","true")&amp;$F$1)</f>
        <v>"false"</v>
      </c>
      <c r="AA2505" t="str">
        <f t="shared" ref="AA2505:AA2568" si="1223">IF($A2505="Implicit","",$F$1&amp;IF(OR(E2505="Enum",E2505="CodeList"),"true","false")&amp;$F$1)</f>
        <v>"false"</v>
      </c>
      <c r="AB2505" t="str">
        <f t="shared" ref="AB2505:AB2568" si="1224">IF($A2505="Implicit","",$F$1&amp;P2505&amp;$F$1)</f>
        <v>""</v>
      </c>
      <c r="AC2505" t="str">
        <f t="shared" ref="AC2505:AC2568" si="1225">IF($A2505="Implicit","",$F$1&amp;C2505&amp;$F$1)</f>
        <v>"https://onerecord.iata.org/ns/code-lists/MovementIndicator"</v>
      </c>
      <c r="AD2505" t="str">
        <f t="shared" ref="AD2505:AD2568" si="1226">IF($A2505="Implicit","",$F$1&amp;D2505&amp;$F$1)</f>
        <v>"https://onerecord.iata.org/ns/cargo#codeListName"</v>
      </c>
      <c r="AE2505" t="str">
        <f t="shared" ref="AE2505:AE2568" si="1227">IF($A2505="Implicit","",$F$1&amp;F2505&amp;$F$1)</f>
        <v>"http://www.w3.org/2001/XMLSchema#string"</v>
      </c>
      <c r="AF2505" t="str">
        <f t="shared" ref="AF2505:AF2568" si="1228">IF(A2505="Implicit","",R2505&amp;","&amp;S2505&amp;","&amp;T2505&amp;","&amp;U2505&amp;","&amp;V2505&amp;","&amp;W2505&amp;","&amp;X2505&amp;","&amp;Y2505&amp;","&amp;Z2505&amp;","&amp;AA2505&amp;","&amp;AB2505&amp;","&amp;AC2505&amp;","&amp;AD2505&amp;","&amp;AE2505)</f>
        <v>"CodeList","MovementIndicator","codeListName","","string",4,"","Official name of the code list without version number when direct reference is not possible; for example "UN/LOCODE" when referring to the UN/LOCODE code list","false","false","","https://onerecord.iata.org/ns/code-lists/MovementIndicator","https://onerecord.iata.org/ns/cargo#codeListName","http://www.w3.org/2001/XMLSchema#string"</v>
      </c>
      <c r="AG2505" t="str">
        <f t="shared" ref="AG2505:AG2568" si="1229">IF(Q2505="Data","",$F$1&amp;B2505&amp;"."&amp;L2505&amp;$F$1)</f>
        <v>"CodeList.MovementIndicator"</v>
      </c>
      <c r="AH2505" t="str">
        <f t="shared" ref="AH2505:AH2568" si="1230">IF(Q2505="Data","",$F$1&amp;M2505&amp;$F$1)</f>
        <v>"codeListName"</v>
      </c>
      <c r="AI2505" t="str">
        <f t="shared" ref="AI2505:AI2568" si="1231">IF(Q2505="Data","",$F$1&amp;E2505&amp;"."&amp;N2505&amp;$F$1)</f>
        <v>".string"</v>
      </c>
      <c r="AJ2505" t="str">
        <f t="shared" ref="AJ2505:AJ2568" si="1232">IF(Q2505="Data","",$F$1&amp;O2505&amp;$F$1)</f>
        <v>""</v>
      </c>
      <c r="AK2505" t="str">
        <f t="shared" ref="AK2505:AK2568" si="1233">IF(Q2505="Data","",$F$1&amp;IF(G2505=1,"hasOne","hasMany")&amp;$F$1)</f>
        <v>"hasOne"</v>
      </c>
      <c r="AL2505" t="str">
        <f t="shared" ref="AL2505:AL2568" si="1234">IF(Q2505="Data","",AG2505&amp;","&amp;AH2505&amp;","&amp;AI2505&amp;","&amp;AJ2505&amp;","&amp;AK2505)</f>
        <v>"CodeList.MovementIndicator","codeListName",".string","","hasOne"</v>
      </c>
      <c r="AN2505">
        <f>COUNTIF(View_conceptual!G:G,L2505)</f>
        <v>0</v>
      </c>
      <c r="AO2505">
        <f>COUNTIF(View_conceptual!H:H,L2505)+COUNTIF(View_conceptual!I:I,N2505)</f>
        <v>0</v>
      </c>
      <c r="AQ2505" t="str">
        <f t="shared" ref="AQ2505:AQ2568" si="1235">IF(AN2505=1,AF2505,"")</f>
        <v/>
      </c>
      <c r="AR2505" t="str">
        <f t="shared" ref="AR2505:AR2568" si="1236">IF(AO2505=2,AL2505,"")</f>
        <v/>
      </c>
      <c r="AT2505">
        <f>COUNTIF(View_full!G:G,L2505)</f>
        <v>0</v>
      </c>
      <c r="AU2505">
        <f>COUNTIF(View_full!H:H,L2505)+COUNTIF(View_full!I:I,N2505)</f>
        <v>0</v>
      </c>
      <c r="AV2505">
        <f>COUNTIFS(Property_Manual!$A$2:$A$1206,Raw!L2505,Property_Manual!$B$2:$B$1206,Raw!M2505,Property_Manual!$C$2:$C$1206,Raw!N2505,Property_Manual!$D$2:$D$1206,Raw!O2505,Property_Manual!$F$2:$F$1206,"x")</f>
        <v>0</v>
      </c>
      <c r="AW2505" t="str">
        <f t="shared" ref="AW2505:AW2568" si="1237">IF(AT2505=1,AF2505,"")</f>
        <v/>
      </c>
      <c r="AX2505" t="str">
        <f t="shared" ref="AX2505:AX2568" si="1238">IF(AU2505=2,AL2505,"")</f>
        <v/>
      </c>
      <c r="AY2505" t="str">
        <f t="shared" ref="AY2505:AY2568" si="1239">IF(AV2505=1,AL2505,"")</f>
        <v/>
      </c>
    </row>
    <row r="2506" spans="1:51" x14ac:dyDescent="0.2">
      <c r="A2506" t="s">
        <v>1254</v>
      </c>
      <c r="B2506" t="s">
        <v>1197</v>
      </c>
      <c r="C2506" t="s">
        <v>2211</v>
      </c>
      <c r="D2506" t="s">
        <v>16</v>
      </c>
      <c r="F2506" t="s">
        <v>6</v>
      </c>
      <c r="G2506">
        <v>1</v>
      </c>
      <c r="J2506" t="s">
        <v>17</v>
      </c>
      <c r="L2506" t="str">
        <f t="shared" si="1209"/>
        <v>MovementIndicator</v>
      </c>
      <c r="M2506" t="str">
        <f t="shared" si="1210"/>
        <v>codeListReference</v>
      </c>
      <c r="N2506" t="str">
        <f t="shared" si="1211"/>
        <v>string</v>
      </c>
      <c r="O2506" t="str">
        <f t="shared" si="1212"/>
        <v/>
      </c>
      <c r="P2506" t="str">
        <f t="shared" si="1213"/>
        <v/>
      </c>
      <c r="Q2506" t="str">
        <f t="shared" si="1214"/>
        <v>Object</v>
      </c>
      <c r="R2506" t="str">
        <f t="shared" si="1215"/>
        <v>"CodeList"</v>
      </c>
      <c r="S2506" t="str">
        <f t="shared" si="1216"/>
        <v>"MovementIndicator"</v>
      </c>
      <c r="T2506" t="str">
        <f t="shared" si="1217"/>
        <v>"codeListReference"</v>
      </c>
      <c r="U2506" t="str">
        <f t="shared" si="1218"/>
        <v>""</v>
      </c>
      <c r="V2506" t="str">
        <f t="shared" si="1219"/>
        <v>"string"</v>
      </c>
      <c r="W2506">
        <f>IF($A2506="Implicit","",COUNTIFS($C$8:C2506,C2506,$A$8:A2506,"Explicit"))</f>
        <v>5</v>
      </c>
      <c r="X2506" t="str">
        <f t="shared" si="1220"/>
        <v>""</v>
      </c>
      <c r="Y2506" t="str">
        <f t="shared" si="1221"/>
        <v>"URL to access the code list the code is taken from; for example "https://unece.org/trade/cefact/unlocode-code-list-country-and-territory" for UN/LOCODE."</v>
      </c>
      <c r="Z2506" t="str">
        <f t="shared" si="1222"/>
        <v>"false"</v>
      </c>
      <c r="AA2506" t="str">
        <f t="shared" si="1223"/>
        <v>"false"</v>
      </c>
      <c r="AB2506" t="str">
        <f t="shared" si="1224"/>
        <v>""</v>
      </c>
      <c r="AC2506" t="str">
        <f t="shared" si="1225"/>
        <v>"https://onerecord.iata.org/ns/code-lists/MovementIndicator"</v>
      </c>
      <c r="AD2506" t="str">
        <f t="shared" si="1226"/>
        <v>"https://onerecord.iata.org/ns/cargo#codeListReference"</v>
      </c>
      <c r="AE2506" t="str">
        <f t="shared" si="1227"/>
        <v>"http://www.w3.org/2001/XMLSchema#string"</v>
      </c>
      <c r="AF2506" t="str">
        <f t="shared" si="1228"/>
        <v>"CodeList","MovementIndicator","codeListReference","","string",5,"","URL to access the code list the code is taken from; for example "https://unece.org/trade/cefact/unlocode-code-list-country-and-territory" for UN/LOCODE.","false","false","","https://onerecord.iata.org/ns/code-lists/MovementIndicator","https://onerecord.iata.org/ns/cargo#codeListReference","http://www.w3.org/2001/XMLSchema#string"</v>
      </c>
      <c r="AG2506" t="str">
        <f t="shared" si="1229"/>
        <v>"CodeList.MovementIndicator"</v>
      </c>
      <c r="AH2506" t="str">
        <f t="shared" si="1230"/>
        <v>"codeListReference"</v>
      </c>
      <c r="AI2506" t="str">
        <f t="shared" si="1231"/>
        <v>".string"</v>
      </c>
      <c r="AJ2506" t="str">
        <f t="shared" si="1232"/>
        <v>""</v>
      </c>
      <c r="AK2506" t="str">
        <f t="shared" si="1233"/>
        <v>"hasOne"</v>
      </c>
      <c r="AL2506" t="str">
        <f t="shared" si="1234"/>
        <v>"CodeList.MovementIndicator","codeListReference",".string","","hasOne"</v>
      </c>
      <c r="AN2506">
        <f>COUNTIF(View_conceptual!G:G,L2506)</f>
        <v>0</v>
      </c>
      <c r="AO2506">
        <f>COUNTIF(View_conceptual!H:H,L2506)+COUNTIF(View_conceptual!I:I,N2506)</f>
        <v>0</v>
      </c>
      <c r="AQ2506" t="str">
        <f t="shared" si="1235"/>
        <v/>
      </c>
      <c r="AR2506" t="str">
        <f t="shared" si="1236"/>
        <v/>
      </c>
      <c r="AT2506">
        <f>COUNTIF(View_full!G:G,L2506)</f>
        <v>0</v>
      </c>
      <c r="AU2506">
        <f>COUNTIF(View_full!H:H,L2506)+COUNTIF(View_full!I:I,N2506)</f>
        <v>0</v>
      </c>
      <c r="AV2506">
        <f>COUNTIFS(Property_Manual!$A$2:$A$1206,Raw!L2506,Property_Manual!$B$2:$B$1206,Raw!M2506,Property_Manual!$C$2:$C$1206,Raw!N2506,Property_Manual!$D$2:$D$1206,Raw!O2506,Property_Manual!$F$2:$F$1206,"x")</f>
        <v>0</v>
      </c>
      <c r="AW2506" t="str">
        <f t="shared" si="1237"/>
        <v/>
      </c>
      <c r="AX2506" t="str">
        <f t="shared" si="1238"/>
        <v/>
      </c>
      <c r="AY2506" t="str">
        <f t="shared" si="1239"/>
        <v/>
      </c>
    </row>
    <row r="2507" spans="1:51" x14ac:dyDescent="0.2">
      <c r="A2507" t="s">
        <v>1254</v>
      </c>
      <c r="B2507" t="s">
        <v>1197</v>
      </c>
      <c r="C2507" t="s">
        <v>2211</v>
      </c>
      <c r="D2507" t="s">
        <v>18</v>
      </c>
      <c r="F2507" t="s">
        <v>6</v>
      </c>
      <c r="G2507">
        <v>1</v>
      </c>
      <c r="J2507" t="s">
        <v>19</v>
      </c>
      <c r="L2507" t="str">
        <f t="shared" si="1209"/>
        <v>MovementIndicator</v>
      </c>
      <c r="M2507" t="str">
        <f t="shared" si="1210"/>
        <v>codeListVersion</v>
      </c>
      <c r="N2507" t="str">
        <f t="shared" si="1211"/>
        <v>string</v>
      </c>
      <c r="O2507" t="str">
        <f t="shared" si="1212"/>
        <v/>
      </c>
      <c r="P2507" t="str">
        <f t="shared" si="1213"/>
        <v/>
      </c>
      <c r="Q2507" t="str">
        <f t="shared" si="1214"/>
        <v>Object</v>
      </c>
      <c r="R2507" t="str">
        <f t="shared" si="1215"/>
        <v>"CodeList"</v>
      </c>
      <c r="S2507" t="str">
        <f t="shared" si="1216"/>
        <v>"MovementIndicator"</v>
      </c>
      <c r="T2507" t="str">
        <f t="shared" si="1217"/>
        <v>"codeListVersion"</v>
      </c>
      <c r="U2507" t="str">
        <f t="shared" si="1218"/>
        <v>""</v>
      </c>
      <c r="V2507" t="str">
        <f t="shared" si="1219"/>
        <v>"string"</v>
      </c>
      <c r="W2507">
        <f>IF($A2507="Implicit","",COUNTIFS($C$8:C2507,C2507,$A$8:A2507,"Explicit"))</f>
        <v>6</v>
      </c>
      <c r="X2507" t="str">
        <f t="shared" si="1220"/>
        <v>""</v>
      </c>
      <c r="Y2507" t="str">
        <f t="shared" si="1221"/>
        <v>"Version of the code list; for example "223-1" for UN/LOCODE. Used if the property codeListName is used or the version is not apparent from the resource referred to in property codeListReference."</v>
      </c>
      <c r="Z2507" t="str">
        <f t="shared" si="1222"/>
        <v>"false"</v>
      </c>
      <c r="AA2507" t="str">
        <f t="shared" si="1223"/>
        <v>"false"</v>
      </c>
      <c r="AB2507" t="str">
        <f t="shared" si="1224"/>
        <v>""</v>
      </c>
      <c r="AC2507" t="str">
        <f t="shared" si="1225"/>
        <v>"https://onerecord.iata.org/ns/code-lists/MovementIndicator"</v>
      </c>
      <c r="AD2507" t="str">
        <f t="shared" si="1226"/>
        <v>"https://onerecord.iata.org/ns/cargo#codeListVersion"</v>
      </c>
      <c r="AE2507" t="str">
        <f t="shared" si="1227"/>
        <v>"http://www.w3.org/2001/XMLSchema#string"</v>
      </c>
      <c r="AF2507" t="str">
        <f t="shared" si="1228"/>
        <v>"CodeList","MovementIndicator","codeListVersion","","string",6,"","Version of the code list; for example "223-1" for UN/LOCODE. Used if the property codeListName is used or the version is not apparent from the resource referred to in property codeListReference.","false","false","","https://onerecord.iata.org/ns/code-lists/MovementIndicator","https://onerecord.iata.org/ns/cargo#codeListVersion","http://www.w3.org/2001/XMLSchema#string"</v>
      </c>
      <c r="AG2507" t="str">
        <f t="shared" si="1229"/>
        <v>"CodeList.MovementIndicator"</v>
      </c>
      <c r="AH2507" t="str">
        <f t="shared" si="1230"/>
        <v>"codeListVersion"</v>
      </c>
      <c r="AI2507" t="str">
        <f t="shared" si="1231"/>
        <v>".string"</v>
      </c>
      <c r="AJ2507" t="str">
        <f t="shared" si="1232"/>
        <v>""</v>
      </c>
      <c r="AK2507" t="str">
        <f t="shared" si="1233"/>
        <v>"hasOne"</v>
      </c>
      <c r="AL2507" t="str">
        <f t="shared" si="1234"/>
        <v>"CodeList.MovementIndicator","codeListVersion",".string","","hasOne"</v>
      </c>
      <c r="AN2507">
        <f>COUNTIF(View_conceptual!G:G,L2507)</f>
        <v>0</v>
      </c>
      <c r="AO2507">
        <f>COUNTIF(View_conceptual!H:H,L2507)+COUNTIF(View_conceptual!I:I,N2507)</f>
        <v>0</v>
      </c>
      <c r="AQ2507" t="str">
        <f t="shared" si="1235"/>
        <v/>
      </c>
      <c r="AR2507" t="str">
        <f t="shared" si="1236"/>
        <v/>
      </c>
      <c r="AT2507">
        <f>COUNTIF(View_full!G:G,L2507)</f>
        <v>0</v>
      </c>
      <c r="AU2507">
        <f>COUNTIF(View_full!H:H,L2507)+COUNTIF(View_full!I:I,N2507)</f>
        <v>0</v>
      </c>
      <c r="AV2507">
        <f>COUNTIFS(Property_Manual!$A$2:$A$1206,Raw!L2507,Property_Manual!$B$2:$B$1206,Raw!M2507,Property_Manual!$C$2:$C$1206,Raw!N2507,Property_Manual!$D$2:$D$1206,Raw!O2507,Property_Manual!$F$2:$F$1206,"x")</f>
        <v>0</v>
      </c>
      <c r="AW2507" t="str">
        <f t="shared" si="1237"/>
        <v/>
      </c>
      <c r="AX2507" t="str">
        <f t="shared" si="1238"/>
        <v/>
      </c>
      <c r="AY2507" t="str">
        <f t="shared" si="1239"/>
        <v/>
      </c>
    </row>
    <row r="2508" spans="1:51" x14ac:dyDescent="0.2">
      <c r="A2508" t="s">
        <v>1254</v>
      </c>
      <c r="B2508" t="s">
        <v>1197</v>
      </c>
      <c r="C2508" t="s">
        <v>2215</v>
      </c>
      <c r="D2508" t="s">
        <v>5</v>
      </c>
      <c r="F2508" t="s">
        <v>6</v>
      </c>
      <c r="G2508">
        <v>1</v>
      </c>
      <c r="J2508" t="s">
        <v>8</v>
      </c>
      <c r="L2508" t="str">
        <f t="shared" si="1209"/>
        <v>OtherChargeCode</v>
      </c>
      <c r="M2508" t="str">
        <f t="shared" si="1210"/>
        <v>code</v>
      </c>
      <c r="N2508" t="str">
        <f t="shared" si="1211"/>
        <v>string</v>
      </c>
      <c r="O2508" t="str">
        <f t="shared" si="1212"/>
        <v/>
      </c>
      <c r="P2508" t="str">
        <f t="shared" si="1213"/>
        <v/>
      </c>
      <c r="Q2508" t="str">
        <f t="shared" si="1214"/>
        <v>Object</v>
      </c>
      <c r="R2508" t="str">
        <f t="shared" si="1215"/>
        <v>"CodeList"</v>
      </c>
      <c r="S2508" t="str">
        <f t="shared" si="1216"/>
        <v>"OtherChargeCode"</v>
      </c>
      <c r="T2508" t="str">
        <f t="shared" si="1217"/>
        <v>"code"</v>
      </c>
      <c r="U2508" t="str">
        <f t="shared" si="1218"/>
        <v>""</v>
      </c>
      <c r="V2508" t="str">
        <f t="shared" si="1219"/>
        <v>"string"</v>
      </c>
      <c r="W2508">
        <f>IF($A2508="Implicit","",COUNTIFS($C$8:C2508,C2508,$A$8:A2508,"Explicit"))</f>
        <v>1</v>
      </c>
      <c r="X2508" t="str">
        <f t="shared" si="1220"/>
        <v>""</v>
      </c>
      <c r="Y2508" t="str">
        <f t="shared" si="1221"/>
        <v>"Code or short version of a code; for example "CH" for Switzerland when referring to the UN/LOCODE code list"</v>
      </c>
      <c r="Z2508" t="str">
        <f t="shared" si="1222"/>
        <v>"false"</v>
      </c>
      <c r="AA2508" t="str">
        <f t="shared" si="1223"/>
        <v>"false"</v>
      </c>
      <c r="AB2508" t="str">
        <f t="shared" si="1224"/>
        <v>""</v>
      </c>
      <c r="AC2508" t="str">
        <f t="shared" si="1225"/>
        <v>"https://onerecord.iata.org/ns/code-lists/OtherChargeCode"</v>
      </c>
      <c r="AD2508" t="str">
        <f t="shared" si="1226"/>
        <v>"https://onerecord.iata.org/ns/cargo#code"</v>
      </c>
      <c r="AE2508" t="str">
        <f t="shared" si="1227"/>
        <v>"http://www.w3.org/2001/XMLSchema#string"</v>
      </c>
      <c r="AF2508" t="str">
        <f t="shared" si="1228"/>
        <v>"CodeList","OtherChargeCode","code","","string",1,"","Code or short version of a code; for example "CH" for Switzerland when referring to the UN/LOCODE code list","false","false","","https://onerecord.iata.org/ns/code-lists/OtherChargeCode","https://onerecord.iata.org/ns/cargo#code","http://www.w3.org/2001/XMLSchema#string"</v>
      </c>
      <c r="AG2508" t="str">
        <f t="shared" si="1229"/>
        <v>"CodeList.OtherChargeCode"</v>
      </c>
      <c r="AH2508" t="str">
        <f t="shared" si="1230"/>
        <v>"code"</v>
      </c>
      <c r="AI2508" t="str">
        <f t="shared" si="1231"/>
        <v>".string"</v>
      </c>
      <c r="AJ2508" t="str">
        <f t="shared" si="1232"/>
        <v>""</v>
      </c>
      <c r="AK2508" t="str">
        <f t="shared" si="1233"/>
        <v>"hasOne"</v>
      </c>
      <c r="AL2508" t="str">
        <f t="shared" si="1234"/>
        <v>"CodeList.OtherChargeCode","code",".string","","hasOne"</v>
      </c>
      <c r="AN2508">
        <f>COUNTIF(View_conceptual!G:G,L2508)</f>
        <v>0</v>
      </c>
      <c r="AO2508">
        <f>COUNTIF(View_conceptual!H:H,L2508)+COUNTIF(View_conceptual!I:I,N2508)</f>
        <v>0</v>
      </c>
      <c r="AQ2508" t="str">
        <f t="shared" si="1235"/>
        <v/>
      </c>
      <c r="AR2508" t="str">
        <f t="shared" si="1236"/>
        <v/>
      </c>
      <c r="AT2508">
        <f>COUNTIF(View_full!G:G,L2508)</f>
        <v>0</v>
      </c>
      <c r="AU2508">
        <f>COUNTIF(View_full!H:H,L2508)+COUNTIF(View_full!I:I,N2508)</f>
        <v>0</v>
      </c>
      <c r="AV2508">
        <f>COUNTIFS(Property_Manual!$A$2:$A$1206,Raw!L2508,Property_Manual!$B$2:$B$1206,Raw!M2508,Property_Manual!$C$2:$C$1206,Raw!N2508,Property_Manual!$D$2:$D$1206,Raw!O2508,Property_Manual!$F$2:$F$1206,"x")</f>
        <v>0</v>
      </c>
      <c r="AW2508" t="str">
        <f t="shared" si="1237"/>
        <v/>
      </c>
      <c r="AX2508" t="str">
        <f t="shared" si="1238"/>
        <v/>
      </c>
      <c r="AY2508" t="str">
        <f t="shared" si="1239"/>
        <v/>
      </c>
    </row>
    <row r="2509" spans="1:51" x14ac:dyDescent="0.2">
      <c r="A2509" t="s">
        <v>1254</v>
      </c>
      <c r="B2509" t="s">
        <v>1197</v>
      </c>
      <c r="C2509" t="s">
        <v>2215</v>
      </c>
      <c r="D2509" t="s">
        <v>9</v>
      </c>
      <c r="F2509" t="s">
        <v>6</v>
      </c>
      <c r="G2509">
        <v>1</v>
      </c>
      <c r="J2509" t="s">
        <v>10</v>
      </c>
      <c r="L2509" t="str">
        <f t="shared" si="1209"/>
        <v>OtherChargeCode</v>
      </c>
      <c r="M2509" t="str">
        <f t="shared" si="1210"/>
        <v>codeDescription</v>
      </c>
      <c r="N2509" t="str">
        <f t="shared" si="1211"/>
        <v>string</v>
      </c>
      <c r="O2509" t="str">
        <f t="shared" si="1212"/>
        <v/>
      </c>
      <c r="P2509" t="str">
        <f t="shared" si="1213"/>
        <v/>
      </c>
      <c r="Q2509" t="str">
        <f t="shared" si="1214"/>
        <v>Object</v>
      </c>
      <c r="R2509" t="str">
        <f t="shared" si="1215"/>
        <v>"CodeList"</v>
      </c>
      <c r="S2509" t="str">
        <f t="shared" si="1216"/>
        <v>"OtherChargeCode"</v>
      </c>
      <c r="T2509" t="str">
        <f t="shared" si="1217"/>
        <v>"codeDescription"</v>
      </c>
      <c r="U2509" t="str">
        <f t="shared" si="1218"/>
        <v>""</v>
      </c>
      <c r="V2509" t="str">
        <f t="shared" si="1219"/>
        <v>"string"</v>
      </c>
      <c r="W2509">
        <f>IF($A2509="Implicit","",COUNTIFS($C$8:C2509,C2509,$A$8:A2509,"Explicit"))</f>
        <v>2</v>
      </c>
      <c r="X2509" t="str">
        <f t="shared" si="1220"/>
        <v>""</v>
      </c>
      <c r="Y2509" t="str">
        <f t="shared" si="1221"/>
        <v>"Description or long version of the code; for example "Switzerland" for Switzerland when referring to the UN/LOCODE code list"</v>
      </c>
      <c r="Z2509" t="str">
        <f t="shared" si="1222"/>
        <v>"false"</v>
      </c>
      <c r="AA2509" t="str">
        <f t="shared" si="1223"/>
        <v>"false"</v>
      </c>
      <c r="AB2509" t="str">
        <f t="shared" si="1224"/>
        <v>""</v>
      </c>
      <c r="AC2509" t="str">
        <f t="shared" si="1225"/>
        <v>"https://onerecord.iata.org/ns/code-lists/OtherChargeCode"</v>
      </c>
      <c r="AD2509" t="str">
        <f t="shared" si="1226"/>
        <v>"https://onerecord.iata.org/ns/cargo#codeDescription"</v>
      </c>
      <c r="AE2509" t="str">
        <f t="shared" si="1227"/>
        <v>"http://www.w3.org/2001/XMLSchema#string"</v>
      </c>
      <c r="AF2509" t="str">
        <f t="shared" si="1228"/>
        <v>"CodeList","OtherChargeCode","codeDescription","","string",2,"","Description or long version of the code; for example "Switzerland" for Switzerland when referring to the UN/LOCODE code list","false","false","","https://onerecord.iata.org/ns/code-lists/OtherChargeCode","https://onerecord.iata.org/ns/cargo#codeDescription","http://www.w3.org/2001/XMLSchema#string"</v>
      </c>
      <c r="AG2509" t="str">
        <f t="shared" si="1229"/>
        <v>"CodeList.OtherChargeCode"</v>
      </c>
      <c r="AH2509" t="str">
        <f t="shared" si="1230"/>
        <v>"codeDescription"</v>
      </c>
      <c r="AI2509" t="str">
        <f t="shared" si="1231"/>
        <v>".string"</v>
      </c>
      <c r="AJ2509" t="str">
        <f t="shared" si="1232"/>
        <v>""</v>
      </c>
      <c r="AK2509" t="str">
        <f t="shared" si="1233"/>
        <v>"hasOne"</v>
      </c>
      <c r="AL2509" t="str">
        <f t="shared" si="1234"/>
        <v>"CodeList.OtherChargeCode","codeDescription",".string","","hasOne"</v>
      </c>
      <c r="AN2509">
        <f>COUNTIF(View_conceptual!G:G,L2509)</f>
        <v>0</v>
      </c>
      <c r="AO2509">
        <f>COUNTIF(View_conceptual!H:H,L2509)+COUNTIF(View_conceptual!I:I,N2509)</f>
        <v>0</v>
      </c>
      <c r="AQ2509" t="str">
        <f t="shared" si="1235"/>
        <v/>
      </c>
      <c r="AR2509" t="str">
        <f t="shared" si="1236"/>
        <v/>
      </c>
      <c r="AT2509">
        <f>COUNTIF(View_full!G:G,L2509)</f>
        <v>0</v>
      </c>
      <c r="AU2509">
        <f>COUNTIF(View_full!H:H,L2509)+COUNTIF(View_full!I:I,N2509)</f>
        <v>0</v>
      </c>
      <c r="AV2509">
        <f>COUNTIFS(Property_Manual!$A$2:$A$1206,Raw!L2509,Property_Manual!$B$2:$B$1206,Raw!M2509,Property_Manual!$C$2:$C$1206,Raw!N2509,Property_Manual!$D$2:$D$1206,Raw!O2509,Property_Manual!$F$2:$F$1206,"x")</f>
        <v>0</v>
      </c>
      <c r="AW2509" t="str">
        <f t="shared" si="1237"/>
        <v/>
      </c>
      <c r="AX2509" t="str">
        <f t="shared" si="1238"/>
        <v/>
      </c>
      <c r="AY2509" t="str">
        <f t="shared" si="1239"/>
        <v/>
      </c>
    </row>
    <row r="2510" spans="1:51" x14ac:dyDescent="0.2">
      <c r="A2510" t="s">
        <v>1254</v>
      </c>
      <c r="B2510" t="s">
        <v>1197</v>
      </c>
      <c r="C2510" t="s">
        <v>2215</v>
      </c>
      <c r="D2510" t="s">
        <v>11</v>
      </c>
      <c r="F2510" t="s">
        <v>12</v>
      </c>
      <c r="G2510">
        <v>1</v>
      </c>
      <c r="J2510" t="s">
        <v>13</v>
      </c>
      <c r="L2510" t="str">
        <f t="shared" si="1209"/>
        <v>OtherChargeCode</v>
      </c>
      <c r="M2510" t="str">
        <f t="shared" si="1210"/>
        <v>codeLevel</v>
      </c>
      <c r="N2510" t="str">
        <f t="shared" si="1211"/>
        <v>integer</v>
      </c>
      <c r="O2510" t="str">
        <f t="shared" si="1212"/>
        <v/>
      </c>
      <c r="P2510" t="str">
        <f t="shared" si="1213"/>
        <v/>
      </c>
      <c r="Q2510" t="str">
        <f t="shared" si="1214"/>
        <v>Object</v>
      </c>
      <c r="R2510" t="str">
        <f t="shared" si="1215"/>
        <v>"CodeList"</v>
      </c>
      <c r="S2510" t="str">
        <f t="shared" si="1216"/>
        <v>"OtherChargeCode"</v>
      </c>
      <c r="T2510" t="str">
        <f t="shared" si="1217"/>
        <v>"codeLevel"</v>
      </c>
      <c r="U2510" t="str">
        <f t="shared" si="1218"/>
        <v>""</v>
      </c>
      <c r="V2510" t="str">
        <f t="shared" si="1219"/>
        <v>"integer"</v>
      </c>
      <c r="W2510">
        <f>IF($A2510="Implicit","",COUNTIFS($C$8:C2510,C2510,$A$8:A2510,"Explicit"))</f>
        <v>3</v>
      </c>
      <c r="X2510" t="str">
        <f t="shared" si="1220"/>
        <v>""</v>
      </c>
      <c r="Y2510" t="str">
        <f t="shared" si="1221"/>
        <v>"Integer indicating the level of a code if a codelists is hierarchical; for example HS-Codes"</v>
      </c>
      <c r="Z2510" t="str">
        <f t="shared" si="1222"/>
        <v>"false"</v>
      </c>
      <c r="AA2510" t="str">
        <f t="shared" si="1223"/>
        <v>"false"</v>
      </c>
      <c r="AB2510" t="str">
        <f t="shared" si="1224"/>
        <v>""</v>
      </c>
      <c r="AC2510" t="str">
        <f t="shared" si="1225"/>
        <v>"https://onerecord.iata.org/ns/code-lists/OtherChargeCode"</v>
      </c>
      <c r="AD2510" t="str">
        <f t="shared" si="1226"/>
        <v>"https://onerecord.iata.org/ns/cargo#codeLevel"</v>
      </c>
      <c r="AE2510" t="str">
        <f t="shared" si="1227"/>
        <v>"http://www.w3.org/2001/XMLSchema#integer"</v>
      </c>
      <c r="AF2510" t="str">
        <f t="shared" si="1228"/>
        <v>"CodeList","OtherChargeCode","codeLevel","","integer",3,"","Integer indicating the level of a code if a codelists is hierarchical; for example HS-Codes","false","false","","https://onerecord.iata.org/ns/code-lists/OtherChargeCode","https://onerecord.iata.org/ns/cargo#codeLevel","http://www.w3.org/2001/XMLSchema#integer"</v>
      </c>
      <c r="AG2510" t="str">
        <f t="shared" si="1229"/>
        <v>"CodeList.OtherChargeCode"</v>
      </c>
      <c r="AH2510" t="str">
        <f t="shared" si="1230"/>
        <v>"codeLevel"</v>
      </c>
      <c r="AI2510" t="str">
        <f t="shared" si="1231"/>
        <v>".integer"</v>
      </c>
      <c r="AJ2510" t="str">
        <f t="shared" si="1232"/>
        <v>""</v>
      </c>
      <c r="AK2510" t="str">
        <f t="shared" si="1233"/>
        <v>"hasOne"</v>
      </c>
      <c r="AL2510" t="str">
        <f t="shared" si="1234"/>
        <v>"CodeList.OtherChargeCode","codeLevel",".integer","","hasOne"</v>
      </c>
      <c r="AN2510">
        <f>COUNTIF(View_conceptual!G:G,L2510)</f>
        <v>0</v>
      </c>
      <c r="AO2510">
        <f>COUNTIF(View_conceptual!H:H,L2510)+COUNTIF(View_conceptual!I:I,N2510)</f>
        <v>0</v>
      </c>
      <c r="AQ2510" t="str">
        <f t="shared" si="1235"/>
        <v/>
      </c>
      <c r="AR2510" t="str">
        <f t="shared" si="1236"/>
        <v/>
      </c>
      <c r="AT2510">
        <f>COUNTIF(View_full!G:G,L2510)</f>
        <v>0</v>
      </c>
      <c r="AU2510">
        <f>COUNTIF(View_full!H:H,L2510)+COUNTIF(View_full!I:I,N2510)</f>
        <v>0</v>
      </c>
      <c r="AV2510">
        <f>COUNTIFS(Property_Manual!$A$2:$A$1206,Raw!L2510,Property_Manual!$B$2:$B$1206,Raw!M2510,Property_Manual!$C$2:$C$1206,Raw!N2510,Property_Manual!$D$2:$D$1206,Raw!O2510,Property_Manual!$F$2:$F$1206,"x")</f>
        <v>0</v>
      </c>
      <c r="AW2510" t="str">
        <f t="shared" si="1237"/>
        <v/>
      </c>
      <c r="AX2510" t="str">
        <f t="shared" si="1238"/>
        <v/>
      </c>
      <c r="AY2510" t="str">
        <f t="shared" si="1239"/>
        <v/>
      </c>
    </row>
    <row r="2511" spans="1:51" x14ac:dyDescent="0.2">
      <c r="A2511" t="s">
        <v>1254</v>
      </c>
      <c r="B2511" t="s">
        <v>1197</v>
      </c>
      <c r="C2511" t="s">
        <v>2215</v>
      </c>
      <c r="D2511" t="s">
        <v>14</v>
      </c>
      <c r="F2511" t="s">
        <v>6</v>
      </c>
      <c r="G2511">
        <v>1</v>
      </c>
      <c r="J2511" t="s">
        <v>15</v>
      </c>
      <c r="L2511" t="str">
        <f t="shared" si="1209"/>
        <v>OtherChargeCode</v>
      </c>
      <c r="M2511" t="str">
        <f t="shared" si="1210"/>
        <v>codeListName</v>
      </c>
      <c r="N2511" t="str">
        <f t="shared" si="1211"/>
        <v>string</v>
      </c>
      <c r="O2511" t="str">
        <f t="shared" si="1212"/>
        <v/>
      </c>
      <c r="P2511" t="str">
        <f t="shared" si="1213"/>
        <v/>
      </c>
      <c r="Q2511" t="str">
        <f t="shared" si="1214"/>
        <v>Object</v>
      </c>
      <c r="R2511" t="str">
        <f t="shared" si="1215"/>
        <v>"CodeList"</v>
      </c>
      <c r="S2511" t="str">
        <f t="shared" si="1216"/>
        <v>"OtherChargeCode"</v>
      </c>
      <c r="T2511" t="str">
        <f t="shared" si="1217"/>
        <v>"codeListName"</v>
      </c>
      <c r="U2511" t="str">
        <f t="shared" si="1218"/>
        <v>""</v>
      </c>
      <c r="V2511" t="str">
        <f t="shared" si="1219"/>
        <v>"string"</v>
      </c>
      <c r="W2511">
        <f>IF($A2511="Implicit","",COUNTIFS($C$8:C2511,C2511,$A$8:A2511,"Explicit"))</f>
        <v>4</v>
      </c>
      <c r="X2511" t="str">
        <f t="shared" si="1220"/>
        <v>""</v>
      </c>
      <c r="Y2511" t="str">
        <f t="shared" si="1221"/>
        <v>"Official name of the code list without version number when direct reference is not possible; for example "UN/LOCODE" when referring to the UN/LOCODE code list"</v>
      </c>
      <c r="Z2511" t="str">
        <f t="shared" si="1222"/>
        <v>"false"</v>
      </c>
      <c r="AA2511" t="str">
        <f t="shared" si="1223"/>
        <v>"false"</v>
      </c>
      <c r="AB2511" t="str">
        <f t="shared" si="1224"/>
        <v>""</v>
      </c>
      <c r="AC2511" t="str">
        <f t="shared" si="1225"/>
        <v>"https://onerecord.iata.org/ns/code-lists/OtherChargeCode"</v>
      </c>
      <c r="AD2511" t="str">
        <f t="shared" si="1226"/>
        <v>"https://onerecord.iata.org/ns/cargo#codeListName"</v>
      </c>
      <c r="AE2511" t="str">
        <f t="shared" si="1227"/>
        <v>"http://www.w3.org/2001/XMLSchema#string"</v>
      </c>
      <c r="AF2511" t="str">
        <f t="shared" si="1228"/>
        <v>"CodeList","OtherChargeCode","codeListName","","string",4,"","Official name of the code list without version number when direct reference is not possible; for example "UN/LOCODE" when referring to the UN/LOCODE code list","false","false","","https://onerecord.iata.org/ns/code-lists/OtherChargeCode","https://onerecord.iata.org/ns/cargo#codeListName","http://www.w3.org/2001/XMLSchema#string"</v>
      </c>
      <c r="AG2511" t="str">
        <f t="shared" si="1229"/>
        <v>"CodeList.OtherChargeCode"</v>
      </c>
      <c r="AH2511" t="str">
        <f t="shared" si="1230"/>
        <v>"codeListName"</v>
      </c>
      <c r="AI2511" t="str">
        <f t="shared" si="1231"/>
        <v>".string"</v>
      </c>
      <c r="AJ2511" t="str">
        <f t="shared" si="1232"/>
        <v>""</v>
      </c>
      <c r="AK2511" t="str">
        <f t="shared" si="1233"/>
        <v>"hasOne"</v>
      </c>
      <c r="AL2511" t="str">
        <f t="shared" si="1234"/>
        <v>"CodeList.OtherChargeCode","codeListName",".string","","hasOne"</v>
      </c>
      <c r="AN2511">
        <f>COUNTIF(View_conceptual!G:G,L2511)</f>
        <v>0</v>
      </c>
      <c r="AO2511">
        <f>COUNTIF(View_conceptual!H:H,L2511)+COUNTIF(View_conceptual!I:I,N2511)</f>
        <v>0</v>
      </c>
      <c r="AQ2511" t="str">
        <f t="shared" si="1235"/>
        <v/>
      </c>
      <c r="AR2511" t="str">
        <f t="shared" si="1236"/>
        <v/>
      </c>
      <c r="AT2511">
        <f>COUNTIF(View_full!G:G,L2511)</f>
        <v>0</v>
      </c>
      <c r="AU2511">
        <f>COUNTIF(View_full!H:H,L2511)+COUNTIF(View_full!I:I,N2511)</f>
        <v>0</v>
      </c>
      <c r="AV2511">
        <f>COUNTIFS(Property_Manual!$A$2:$A$1206,Raw!L2511,Property_Manual!$B$2:$B$1206,Raw!M2511,Property_Manual!$C$2:$C$1206,Raw!N2511,Property_Manual!$D$2:$D$1206,Raw!O2511,Property_Manual!$F$2:$F$1206,"x")</f>
        <v>0</v>
      </c>
      <c r="AW2511" t="str">
        <f t="shared" si="1237"/>
        <v/>
      </c>
      <c r="AX2511" t="str">
        <f t="shared" si="1238"/>
        <v/>
      </c>
      <c r="AY2511" t="str">
        <f t="shared" si="1239"/>
        <v/>
      </c>
    </row>
    <row r="2512" spans="1:51" x14ac:dyDescent="0.2">
      <c r="A2512" t="s">
        <v>1254</v>
      </c>
      <c r="B2512" t="s">
        <v>1197</v>
      </c>
      <c r="C2512" t="s">
        <v>2215</v>
      </c>
      <c r="D2512" t="s">
        <v>16</v>
      </c>
      <c r="F2512" t="s">
        <v>6</v>
      </c>
      <c r="G2512">
        <v>1</v>
      </c>
      <c r="J2512" t="s">
        <v>17</v>
      </c>
      <c r="L2512" t="str">
        <f t="shared" si="1209"/>
        <v>OtherChargeCode</v>
      </c>
      <c r="M2512" t="str">
        <f t="shared" si="1210"/>
        <v>codeListReference</v>
      </c>
      <c r="N2512" t="str">
        <f t="shared" si="1211"/>
        <v>string</v>
      </c>
      <c r="O2512" t="str">
        <f t="shared" si="1212"/>
        <v/>
      </c>
      <c r="P2512" t="str">
        <f t="shared" si="1213"/>
        <v/>
      </c>
      <c r="Q2512" t="str">
        <f t="shared" si="1214"/>
        <v>Object</v>
      </c>
      <c r="R2512" t="str">
        <f t="shared" si="1215"/>
        <v>"CodeList"</v>
      </c>
      <c r="S2512" t="str">
        <f t="shared" si="1216"/>
        <v>"OtherChargeCode"</v>
      </c>
      <c r="T2512" t="str">
        <f t="shared" si="1217"/>
        <v>"codeListReference"</v>
      </c>
      <c r="U2512" t="str">
        <f t="shared" si="1218"/>
        <v>""</v>
      </c>
      <c r="V2512" t="str">
        <f t="shared" si="1219"/>
        <v>"string"</v>
      </c>
      <c r="W2512">
        <f>IF($A2512="Implicit","",COUNTIFS($C$8:C2512,C2512,$A$8:A2512,"Explicit"))</f>
        <v>5</v>
      </c>
      <c r="X2512" t="str">
        <f t="shared" si="1220"/>
        <v>""</v>
      </c>
      <c r="Y2512" t="str">
        <f t="shared" si="1221"/>
        <v>"URL to access the code list the code is taken from; for example "https://unece.org/trade/cefact/unlocode-code-list-country-and-territory" for UN/LOCODE."</v>
      </c>
      <c r="Z2512" t="str">
        <f t="shared" si="1222"/>
        <v>"false"</v>
      </c>
      <c r="AA2512" t="str">
        <f t="shared" si="1223"/>
        <v>"false"</v>
      </c>
      <c r="AB2512" t="str">
        <f t="shared" si="1224"/>
        <v>""</v>
      </c>
      <c r="AC2512" t="str">
        <f t="shared" si="1225"/>
        <v>"https://onerecord.iata.org/ns/code-lists/OtherChargeCode"</v>
      </c>
      <c r="AD2512" t="str">
        <f t="shared" si="1226"/>
        <v>"https://onerecord.iata.org/ns/cargo#codeListReference"</v>
      </c>
      <c r="AE2512" t="str">
        <f t="shared" si="1227"/>
        <v>"http://www.w3.org/2001/XMLSchema#string"</v>
      </c>
      <c r="AF2512" t="str">
        <f t="shared" si="1228"/>
        <v>"CodeList","OtherChargeCode","codeListReference","","string",5,"","URL to access the code list the code is taken from; for example "https://unece.org/trade/cefact/unlocode-code-list-country-and-territory" for UN/LOCODE.","false","false","","https://onerecord.iata.org/ns/code-lists/OtherChargeCode","https://onerecord.iata.org/ns/cargo#codeListReference","http://www.w3.org/2001/XMLSchema#string"</v>
      </c>
      <c r="AG2512" t="str">
        <f t="shared" si="1229"/>
        <v>"CodeList.OtherChargeCode"</v>
      </c>
      <c r="AH2512" t="str">
        <f t="shared" si="1230"/>
        <v>"codeListReference"</v>
      </c>
      <c r="AI2512" t="str">
        <f t="shared" si="1231"/>
        <v>".string"</v>
      </c>
      <c r="AJ2512" t="str">
        <f t="shared" si="1232"/>
        <v>""</v>
      </c>
      <c r="AK2512" t="str">
        <f t="shared" si="1233"/>
        <v>"hasOne"</v>
      </c>
      <c r="AL2512" t="str">
        <f t="shared" si="1234"/>
        <v>"CodeList.OtherChargeCode","codeListReference",".string","","hasOne"</v>
      </c>
      <c r="AN2512">
        <f>COUNTIF(View_conceptual!G:G,L2512)</f>
        <v>0</v>
      </c>
      <c r="AO2512">
        <f>COUNTIF(View_conceptual!H:H,L2512)+COUNTIF(View_conceptual!I:I,N2512)</f>
        <v>0</v>
      </c>
      <c r="AQ2512" t="str">
        <f t="shared" si="1235"/>
        <v/>
      </c>
      <c r="AR2512" t="str">
        <f t="shared" si="1236"/>
        <v/>
      </c>
      <c r="AT2512">
        <f>COUNTIF(View_full!G:G,L2512)</f>
        <v>0</v>
      </c>
      <c r="AU2512">
        <f>COUNTIF(View_full!H:H,L2512)+COUNTIF(View_full!I:I,N2512)</f>
        <v>0</v>
      </c>
      <c r="AV2512">
        <f>COUNTIFS(Property_Manual!$A$2:$A$1206,Raw!L2512,Property_Manual!$B$2:$B$1206,Raw!M2512,Property_Manual!$C$2:$C$1206,Raw!N2512,Property_Manual!$D$2:$D$1206,Raw!O2512,Property_Manual!$F$2:$F$1206,"x")</f>
        <v>0</v>
      </c>
      <c r="AW2512" t="str">
        <f t="shared" si="1237"/>
        <v/>
      </c>
      <c r="AX2512" t="str">
        <f t="shared" si="1238"/>
        <v/>
      </c>
      <c r="AY2512" t="str">
        <f t="shared" si="1239"/>
        <v/>
      </c>
    </row>
    <row r="2513" spans="1:51" x14ac:dyDescent="0.2">
      <c r="A2513" t="s">
        <v>1254</v>
      </c>
      <c r="B2513" t="s">
        <v>1197</v>
      </c>
      <c r="C2513" t="s">
        <v>2215</v>
      </c>
      <c r="D2513" t="s">
        <v>18</v>
      </c>
      <c r="F2513" t="s">
        <v>6</v>
      </c>
      <c r="G2513">
        <v>1</v>
      </c>
      <c r="J2513" t="s">
        <v>19</v>
      </c>
      <c r="L2513" t="str">
        <f t="shared" si="1209"/>
        <v>OtherChargeCode</v>
      </c>
      <c r="M2513" t="str">
        <f t="shared" si="1210"/>
        <v>codeListVersion</v>
      </c>
      <c r="N2513" t="str">
        <f t="shared" si="1211"/>
        <v>string</v>
      </c>
      <c r="O2513" t="str">
        <f t="shared" si="1212"/>
        <v/>
      </c>
      <c r="P2513" t="str">
        <f t="shared" si="1213"/>
        <v/>
      </c>
      <c r="Q2513" t="str">
        <f t="shared" si="1214"/>
        <v>Object</v>
      </c>
      <c r="R2513" t="str">
        <f t="shared" si="1215"/>
        <v>"CodeList"</v>
      </c>
      <c r="S2513" t="str">
        <f t="shared" si="1216"/>
        <v>"OtherChargeCode"</v>
      </c>
      <c r="T2513" t="str">
        <f t="shared" si="1217"/>
        <v>"codeListVersion"</v>
      </c>
      <c r="U2513" t="str">
        <f t="shared" si="1218"/>
        <v>""</v>
      </c>
      <c r="V2513" t="str">
        <f t="shared" si="1219"/>
        <v>"string"</v>
      </c>
      <c r="W2513">
        <f>IF($A2513="Implicit","",COUNTIFS($C$8:C2513,C2513,$A$8:A2513,"Explicit"))</f>
        <v>6</v>
      </c>
      <c r="X2513" t="str">
        <f t="shared" si="1220"/>
        <v>""</v>
      </c>
      <c r="Y2513" t="str">
        <f t="shared" si="1221"/>
        <v>"Version of the code list; for example "223-1" for UN/LOCODE. Used if the property codeListName is used or the version is not apparent from the resource referred to in property codeListReference."</v>
      </c>
      <c r="Z2513" t="str">
        <f t="shared" si="1222"/>
        <v>"false"</v>
      </c>
      <c r="AA2513" t="str">
        <f t="shared" si="1223"/>
        <v>"false"</v>
      </c>
      <c r="AB2513" t="str">
        <f t="shared" si="1224"/>
        <v>""</v>
      </c>
      <c r="AC2513" t="str">
        <f t="shared" si="1225"/>
        <v>"https://onerecord.iata.org/ns/code-lists/OtherChargeCode"</v>
      </c>
      <c r="AD2513" t="str">
        <f t="shared" si="1226"/>
        <v>"https://onerecord.iata.org/ns/cargo#codeListVersion"</v>
      </c>
      <c r="AE2513" t="str">
        <f t="shared" si="1227"/>
        <v>"http://www.w3.org/2001/XMLSchema#string"</v>
      </c>
      <c r="AF2513" t="str">
        <f t="shared" si="1228"/>
        <v>"CodeList","OtherChargeCode","codeListVersion","","string",6,"","Version of the code list; for example "223-1" for UN/LOCODE. Used if the property codeListName is used or the version is not apparent from the resource referred to in property codeListReference.","false","false","","https://onerecord.iata.org/ns/code-lists/OtherChargeCode","https://onerecord.iata.org/ns/cargo#codeListVersion","http://www.w3.org/2001/XMLSchema#string"</v>
      </c>
      <c r="AG2513" t="str">
        <f t="shared" si="1229"/>
        <v>"CodeList.OtherChargeCode"</v>
      </c>
      <c r="AH2513" t="str">
        <f t="shared" si="1230"/>
        <v>"codeListVersion"</v>
      </c>
      <c r="AI2513" t="str">
        <f t="shared" si="1231"/>
        <v>".string"</v>
      </c>
      <c r="AJ2513" t="str">
        <f t="shared" si="1232"/>
        <v>""</v>
      </c>
      <c r="AK2513" t="str">
        <f t="shared" si="1233"/>
        <v>"hasOne"</v>
      </c>
      <c r="AL2513" t="str">
        <f t="shared" si="1234"/>
        <v>"CodeList.OtherChargeCode","codeListVersion",".string","","hasOne"</v>
      </c>
      <c r="AN2513">
        <f>COUNTIF(View_conceptual!G:G,L2513)</f>
        <v>0</v>
      </c>
      <c r="AO2513">
        <f>COUNTIF(View_conceptual!H:H,L2513)+COUNTIF(View_conceptual!I:I,N2513)</f>
        <v>0</v>
      </c>
      <c r="AQ2513" t="str">
        <f t="shared" si="1235"/>
        <v/>
      </c>
      <c r="AR2513" t="str">
        <f t="shared" si="1236"/>
        <v/>
      </c>
      <c r="AT2513">
        <f>COUNTIF(View_full!G:G,L2513)</f>
        <v>0</v>
      </c>
      <c r="AU2513">
        <f>COUNTIF(View_full!H:H,L2513)+COUNTIF(View_full!I:I,N2513)</f>
        <v>0</v>
      </c>
      <c r="AV2513">
        <f>COUNTIFS(Property_Manual!$A$2:$A$1206,Raw!L2513,Property_Manual!$B$2:$B$1206,Raw!M2513,Property_Manual!$C$2:$C$1206,Raw!N2513,Property_Manual!$D$2:$D$1206,Raw!O2513,Property_Manual!$F$2:$F$1206,"x")</f>
        <v>0</v>
      </c>
      <c r="AW2513" t="str">
        <f t="shared" si="1237"/>
        <v/>
      </c>
      <c r="AX2513" t="str">
        <f t="shared" si="1238"/>
        <v/>
      </c>
      <c r="AY2513" t="str">
        <f t="shared" si="1239"/>
        <v/>
      </c>
    </row>
    <row r="2514" spans="1:51" x14ac:dyDescent="0.2">
      <c r="A2514" t="s">
        <v>1254</v>
      </c>
      <c r="B2514" t="s">
        <v>1197</v>
      </c>
      <c r="C2514" t="s">
        <v>2224</v>
      </c>
      <c r="D2514" t="s">
        <v>5</v>
      </c>
      <c r="F2514" t="s">
        <v>6</v>
      </c>
      <c r="G2514">
        <v>1</v>
      </c>
      <c r="J2514" t="s">
        <v>8</v>
      </c>
      <c r="L2514" t="str">
        <f t="shared" si="1209"/>
        <v>PackageMarkCode</v>
      </c>
      <c r="M2514" t="str">
        <f t="shared" si="1210"/>
        <v>code</v>
      </c>
      <c r="N2514" t="str">
        <f t="shared" si="1211"/>
        <v>string</v>
      </c>
      <c r="O2514" t="str">
        <f t="shared" si="1212"/>
        <v/>
      </c>
      <c r="P2514" t="str">
        <f t="shared" si="1213"/>
        <v/>
      </c>
      <c r="Q2514" t="str">
        <f t="shared" si="1214"/>
        <v>Object</v>
      </c>
      <c r="R2514" t="str">
        <f t="shared" si="1215"/>
        <v>"CodeList"</v>
      </c>
      <c r="S2514" t="str">
        <f t="shared" si="1216"/>
        <v>"PackageMarkCode"</v>
      </c>
      <c r="T2514" t="str">
        <f t="shared" si="1217"/>
        <v>"code"</v>
      </c>
      <c r="U2514" t="str">
        <f t="shared" si="1218"/>
        <v>""</v>
      </c>
      <c r="V2514" t="str">
        <f t="shared" si="1219"/>
        <v>"string"</v>
      </c>
      <c r="W2514">
        <f>IF($A2514="Implicit","",COUNTIFS($C$8:C2514,C2514,$A$8:A2514,"Explicit"))</f>
        <v>1</v>
      </c>
      <c r="X2514" t="str">
        <f t="shared" si="1220"/>
        <v>""</v>
      </c>
      <c r="Y2514" t="str">
        <f t="shared" si="1221"/>
        <v>"Code or short version of a code; for example "CH" for Switzerland when referring to the UN/LOCODE code list"</v>
      </c>
      <c r="Z2514" t="str">
        <f t="shared" si="1222"/>
        <v>"false"</v>
      </c>
      <c r="AA2514" t="str">
        <f t="shared" si="1223"/>
        <v>"false"</v>
      </c>
      <c r="AB2514" t="str">
        <f t="shared" si="1224"/>
        <v>""</v>
      </c>
      <c r="AC2514" t="str">
        <f t="shared" si="1225"/>
        <v>"https://onerecord.iata.org/ns/code-lists/PackageMarkCode"</v>
      </c>
      <c r="AD2514" t="str">
        <f t="shared" si="1226"/>
        <v>"https://onerecord.iata.org/ns/cargo#code"</v>
      </c>
      <c r="AE2514" t="str">
        <f t="shared" si="1227"/>
        <v>"http://www.w3.org/2001/XMLSchema#string"</v>
      </c>
      <c r="AF2514" t="str">
        <f t="shared" si="1228"/>
        <v>"CodeList","PackageMarkCode","code","","string",1,"","Code or short version of a code; for example "CH" for Switzerland when referring to the UN/LOCODE code list","false","false","","https://onerecord.iata.org/ns/code-lists/PackageMarkCode","https://onerecord.iata.org/ns/cargo#code","http://www.w3.org/2001/XMLSchema#string"</v>
      </c>
      <c r="AG2514" t="str">
        <f t="shared" si="1229"/>
        <v>"CodeList.PackageMarkCode"</v>
      </c>
      <c r="AH2514" t="str">
        <f t="shared" si="1230"/>
        <v>"code"</v>
      </c>
      <c r="AI2514" t="str">
        <f t="shared" si="1231"/>
        <v>".string"</v>
      </c>
      <c r="AJ2514" t="str">
        <f t="shared" si="1232"/>
        <v>""</v>
      </c>
      <c r="AK2514" t="str">
        <f t="shared" si="1233"/>
        <v>"hasOne"</v>
      </c>
      <c r="AL2514" t="str">
        <f t="shared" si="1234"/>
        <v>"CodeList.PackageMarkCode","code",".string","","hasOne"</v>
      </c>
      <c r="AN2514">
        <f>COUNTIF(View_conceptual!G:G,L2514)</f>
        <v>0</v>
      </c>
      <c r="AO2514">
        <f>COUNTIF(View_conceptual!H:H,L2514)+COUNTIF(View_conceptual!I:I,N2514)</f>
        <v>0</v>
      </c>
      <c r="AQ2514" t="str">
        <f t="shared" si="1235"/>
        <v/>
      </c>
      <c r="AR2514" t="str">
        <f t="shared" si="1236"/>
        <v/>
      </c>
      <c r="AT2514">
        <f>COUNTIF(View_full!G:G,L2514)</f>
        <v>0</v>
      </c>
      <c r="AU2514">
        <f>COUNTIF(View_full!H:H,L2514)+COUNTIF(View_full!I:I,N2514)</f>
        <v>0</v>
      </c>
      <c r="AV2514">
        <f>COUNTIFS(Property_Manual!$A$2:$A$1206,Raw!L2514,Property_Manual!$B$2:$B$1206,Raw!M2514,Property_Manual!$C$2:$C$1206,Raw!N2514,Property_Manual!$D$2:$D$1206,Raw!O2514,Property_Manual!$F$2:$F$1206,"x")</f>
        <v>0</v>
      </c>
      <c r="AW2514" t="str">
        <f t="shared" si="1237"/>
        <v/>
      </c>
      <c r="AX2514" t="str">
        <f t="shared" si="1238"/>
        <v/>
      </c>
      <c r="AY2514" t="str">
        <f t="shared" si="1239"/>
        <v/>
      </c>
    </row>
    <row r="2515" spans="1:51" x14ac:dyDescent="0.2">
      <c r="A2515" t="s">
        <v>1254</v>
      </c>
      <c r="B2515" t="s">
        <v>1197</v>
      </c>
      <c r="C2515" t="s">
        <v>2224</v>
      </c>
      <c r="D2515" t="s">
        <v>9</v>
      </c>
      <c r="F2515" t="s">
        <v>6</v>
      </c>
      <c r="G2515">
        <v>1</v>
      </c>
      <c r="J2515" t="s">
        <v>10</v>
      </c>
      <c r="L2515" t="str">
        <f t="shared" si="1209"/>
        <v>PackageMarkCode</v>
      </c>
      <c r="M2515" t="str">
        <f t="shared" si="1210"/>
        <v>codeDescription</v>
      </c>
      <c r="N2515" t="str">
        <f t="shared" si="1211"/>
        <v>string</v>
      </c>
      <c r="O2515" t="str">
        <f t="shared" si="1212"/>
        <v/>
      </c>
      <c r="P2515" t="str">
        <f t="shared" si="1213"/>
        <v/>
      </c>
      <c r="Q2515" t="str">
        <f t="shared" si="1214"/>
        <v>Object</v>
      </c>
      <c r="R2515" t="str">
        <f t="shared" si="1215"/>
        <v>"CodeList"</v>
      </c>
      <c r="S2515" t="str">
        <f t="shared" si="1216"/>
        <v>"PackageMarkCode"</v>
      </c>
      <c r="T2515" t="str">
        <f t="shared" si="1217"/>
        <v>"codeDescription"</v>
      </c>
      <c r="U2515" t="str">
        <f t="shared" si="1218"/>
        <v>""</v>
      </c>
      <c r="V2515" t="str">
        <f t="shared" si="1219"/>
        <v>"string"</v>
      </c>
      <c r="W2515">
        <f>IF($A2515="Implicit","",COUNTIFS($C$8:C2515,C2515,$A$8:A2515,"Explicit"))</f>
        <v>2</v>
      </c>
      <c r="X2515" t="str">
        <f t="shared" si="1220"/>
        <v>""</v>
      </c>
      <c r="Y2515" t="str">
        <f t="shared" si="1221"/>
        <v>"Description or long version of the code; for example "Switzerland" for Switzerland when referring to the UN/LOCODE code list"</v>
      </c>
      <c r="Z2515" t="str">
        <f t="shared" si="1222"/>
        <v>"false"</v>
      </c>
      <c r="AA2515" t="str">
        <f t="shared" si="1223"/>
        <v>"false"</v>
      </c>
      <c r="AB2515" t="str">
        <f t="shared" si="1224"/>
        <v>""</v>
      </c>
      <c r="AC2515" t="str">
        <f t="shared" si="1225"/>
        <v>"https://onerecord.iata.org/ns/code-lists/PackageMarkCode"</v>
      </c>
      <c r="AD2515" t="str">
        <f t="shared" si="1226"/>
        <v>"https://onerecord.iata.org/ns/cargo#codeDescription"</v>
      </c>
      <c r="AE2515" t="str">
        <f t="shared" si="1227"/>
        <v>"http://www.w3.org/2001/XMLSchema#string"</v>
      </c>
      <c r="AF2515" t="str">
        <f t="shared" si="1228"/>
        <v>"CodeList","PackageMarkCode","codeDescription","","string",2,"","Description or long version of the code; for example "Switzerland" for Switzerland when referring to the UN/LOCODE code list","false","false","","https://onerecord.iata.org/ns/code-lists/PackageMarkCode","https://onerecord.iata.org/ns/cargo#codeDescription","http://www.w3.org/2001/XMLSchema#string"</v>
      </c>
      <c r="AG2515" t="str">
        <f t="shared" si="1229"/>
        <v>"CodeList.PackageMarkCode"</v>
      </c>
      <c r="AH2515" t="str">
        <f t="shared" si="1230"/>
        <v>"codeDescription"</v>
      </c>
      <c r="AI2515" t="str">
        <f t="shared" si="1231"/>
        <v>".string"</v>
      </c>
      <c r="AJ2515" t="str">
        <f t="shared" si="1232"/>
        <v>""</v>
      </c>
      <c r="AK2515" t="str">
        <f t="shared" si="1233"/>
        <v>"hasOne"</v>
      </c>
      <c r="AL2515" t="str">
        <f t="shared" si="1234"/>
        <v>"CodeList.PackageMarkCode","codeDescription",".string","","hasOne"</v>
      </c>
      <c r="AN2515">
        <f>COUNTIF(View_conceptual!G:G,L2515)</f>
        <v>0</v>
      </c>
      <c r="AO2515">
        <f>COUNTIF(View_conceptual!H:H,L2515)+COUNTIF(View_conceptual!I:I,N2515)</f>
        <v>0</v>
      </c>
      <c r="AQ2515" t="str">
        <f t="shared" si="1235"/>
        <v/>
      </c>
      <c r="AR2515" t="str">
        <f t="shared" si="1236"/>
        <v/>
      </c>
      <c r="AT2515">
        <f>COUNTIF(View_full!G:G,L2515)</f>
        <v>0</v>
      </c>
      <c r="AU2515">
        <f>COUNTIF(View_full!H:H,L2515)+COUNTIF(View_full!I:I,N2515)</f>
        <v>0</v>
      </c>
      <c r="AV2515">
        <f>COUNTIFS(Property_Manual!$A$2:$A$1206,Raw!L2515,Property_Manual!$B$2:$B$1206,Raw!M2515,Property_Manual!$C$2:$C$1206,Raw!N2515,Property_Manual!$D$2:$D$1206,Raw!O2515,Property_Manual!$F$2:$F$1206,"x")</f>
        <v>0</v>
      </c>
      <c r="AW2515" t="str">
        <f t="shared" si="1237"/>
        <v/>
      </c>
      <c r="AX2515" t="str">
        <f t="shared" si="1238"/>
        <v/>
      </c>
      <c r="AY2515" t="str">
        <f t="shared" si="1239"/>
        <v/>
      </c>
    </row>
    <row r="2516" spans="1:51" x14ac:dyDescent="0.2">
      <c r="A2516" t="s">
        <v>1254</v>
      </c>
      <c r="B2516" t="s">
        <v>1197</v>
      </c>
      <c r="C2516" t="s">
        <v>2224</v>
      </c>
      <c r="D2516" t="s">
        <v>11</v>
      </c>
      <c r="F2516" t="s">
        <v>12</v>
      </c>
      <c r="G2516">
        <v>1</v>
      </c>
      <c r="J2516" t="s">
        <v>13</v>
      </c>
      <c r="L2516" t="str">
        <f t="shared" si="1209"/>
        <v>PackageMarkCode</v>
      </c>
      <c r="M2516" t="str">
        <f t="shared" si="1210"/>
        <v>codeLevel</v>
      </c>
      <c r="N2516" t="str">
        <f t="shared" si="1211"/>
        <v>integer</v>
      </c>
      <c r="O2516" t="str">
        <f t="shared" si="1212"/>
        <v/>
      </c>
      <c r="P2516" t="str">
        <f t="shared" si="1213"/>
        <v/>
      </c>
      <c r="Q2516" t="str">
        <f t="shared" si="1214"/>
        <v>Object</v>
      </c>
      <c r="R2516" t="str">
        <f t="shared" si="1215"/>
        <v>"CodeList"</v>
      </c>
      <c r="S2516" t="str">
        <f t="shared" si="1216"/>
        <v>"PackageMarkCode"</v>
      </c>
      <c r="T2516" t="str">
        <f t="shared" si="1217"/>
        <v>"codeLevel"</v>
      </c>
      <c r="U2516" t="str">
        <f t="shared" si="1218"/>
        <v>""</v>
      </c>
      <c r="V2516" t="str">
        <f t="shared" si="1219"/>
        <v>"integer"</v>
      </c>
      <c r="W2516">
        <f>IF($A2516="Implicit","",COUNTIFS($C$8:C2516,C2516,$A$8:A2516,"Explicit"))</f>
        <v>3</v>
      </c>
      <c r="X2516" t="str">
        <f t="shared" si="1220"/>
        <v>""</v>
      </c>
      <c r="Y2516" t="str">
        <f t="shared" si="1221"/>
        <v>"Integer indicating the level of a code if a codelists is hierarchical; for example HS-Codes"</v>
      </c>
      <c r="Z2516" t="str">
        <f t="shared" si="1222"/>
        <v>"false"</v>
      </c>
      <c r="AA2516" t="str">
        <f t="shared" si="1223"/>
        <v>"false"</v>
      </c>
      <c r="AB2516" t="str">
        <f t="shared" si="1224"/>
        <v>""</v>
      </c>
      <c r="AC2516" t="str">
        <f t="shared" si="1225"/>
        <v>"https://onerecord.iata.org/ns/code-lists/PackageMarkCode"</v>
      </c>
      <c r="AD2516" t="str">
        <f t="shared" si="1226"/>
        <v>"https://onerecord.iata.org/ns/cargo#codeLevel"</v>
      </c>
      <c r="AE2516" t="str">
        <f t="shared" si="1227"/>
        <v>"http://www.w3.org/2001/XMLSchema#integer"</v>
      </c>
      <c r="AF2516" t="str">
        <f t="shared" si="1228"/>
        <v>"CodeList","PackageMarkCode","codeLevel","","integer",3,"","Integer indicating the level of a code if a codelists is hierarchical; for example HS-Codes","false","false","","https://onerecord.iata.org/ns/code-lists/PackageMarkCode","https://onerecord.iata.org/ns/cargo#codeLevel","http://www.w3.org/2001/XMLSchema#integer"</v>
      </c>
      <c r="AG2516" t="str">
        <f t="shared" si="1229"/>
        <v>"CodeList.PackageMarkCode"</v>
      </c>
      <c r="AH2516" t="str">
        <f t="shared" si="1230"/>
        <v>"codeLevel"</v>
      </c>
      <c r="AI2516" t="str">
        <f t="shared" si="1231"/>
        <v>".integer"</v>
      </c>
      <c r="AJ2516" t="str">
        <f t="shared" si="1232"/>
        <v>""</v>
      </c>
      <c r="AK2516" t="str">
        <f t="shared" si="1233"/>
        <v>"hasOne"</v>
      </c>
      <c r="AL2516" t="str">
        <f t="shared" si="1234"/>
        <v>"CodeList.PackageMarkCode","codeLevel",".integer","","hasOne"</v>
      </c>
      <c r="AN2516">
        <f>COUNTIF(View_conceptual!G:G,L2516)</f>
        <v>0</v>
      </c>
      <c r="AO2516">
        <f>COUNTIF(View_conceptual!H:H,L2516)+COUNTIF(View_conceptual!I:I,N2516)</f>
        <v>0</v>
      </c>
      <c r="AQ2516" t="str">
        <f t="shared" si="1235"/>
        <v/>
      </c>
      <c r="AR2516" t="str">
        <f t="shared" si="1236"/>
        <v/>
      </c>
      <c r="AT2516">
        <f>COUNTIF(View_full!G:G,L2516)</f>
        <v>0</v>
      </c>
      <c r="AU2516">
        <f>COUNTIF(View_full!H:H,L2516)+COUNTIF(View_full!I:I,N2516)</f>
        <v>0</v>
      </c>
      <c r="AV2516">
        <f>COUNTIFS(Property_Manual!$A$2:$A$1206,Raw!L2516,Property_Manual!$B$2:$B$1206,Raw!M2516,Property_Manual!$C$2:$C$1206,Raw!N2516,Property_Manual!$D$2:$D$1206,Raw!O2516,Property_Manual!$F$2:$F$1206,"x")</f>
        <v>0</v>
      </c>
      <c r="AW2516" t="str">
        <f t="shared" si="1237"/>
        <v/>
      </c>
      <c r="AX2516" t="str">
        <f t="shared" si="1238"/>
        <v/>
      </c>
      <c r="AY2516" t="str">
        <f t="shared" si="1239"/>
        <v/>
      </c>
    </row>
    <row r="2517" spans="1:51" x14ac:dyDescent="0.2">
      <c r="A2517" t="s">
        <v>1254</v>
      </c>
      <c r="B2517" t="s">
        <v>1197</v>
      </c>
      <c r="C2517" t="s">
        <v>2224</v>
      </c>
      <c r="D2517" t="s">
        <v>14</v>
      </c>
      <c r="F2517" t="s">
        <v>6</v>
      </c>
      <c r="G2517">
        <v>1</v>
      </c>
      <c r="J2517" t="s">
        <v>15</v>
      </c>
      <c r="L2517" t="str">
        <f t="shared" si="1209"/>
        <v>PackageMarkCode</v>
      </c>
      <c r="M2517" t="str">
        <f t="shared" si="1210"/>
        <v>codeListName</v>
      </c>
      <c r="N2517" t="str">
        <f t="shared" si="1211"/>
        <v>string</v>
      </c>
      <c r="O2517" t="str">
        <f t="shared" si="1212"/>
        <v/>
      </c>
      <c r="P2517" t="str">
        <f t="shared" si="1213"/>
        <v/>
      </c>
      <c r="Q2517" t="str">
        <f t="shared" si="1214"/>
        <v>Object</v>
      </c>
      <c r="R2517" t="str">
        <f t="shared" si="1215"/>
        <v>"CodeList"</v>
      </c>
      <c r="S2517" t="str">
        <f t="shared" si="1216"/>
        <v>"PackageMarkCode"</v>
      </c>
      <c r="T2517" t="str">
        <f t="shared" si="1217"/>
        <v>"codeListName"</v>
      </c>
      <c r="U2517" t="str">
        <f t="shared" si="1218"/>
        <v>""</v>
      </c>
      <c r="V2517" t="str">
        <f t="shared" si="1219"/>
        <v>"string"</v>
      </c>
      <c r="W2517">
        <f>IF($A2517="Implicit","",COUNTIFS($C$8:C2517,C2517,$A$8:A2517,"Explicit"))</f>
        <v>4</v>
      </c>
      <c r="X2517" t="str">
        <f t="shared" si="1220"/>
        <v>""</v>
      </c>
      <c r="Y2517" t="str">
        <f t="shared" si="1221"/>
        <v>"Official name of the code list without version number when direct reference is not possible; for example "UN/LOCODE" when referring to the UN/LOCODE code list"</v>
      </c>
      <c r="Z2517" t="str">
        <f t="shared" si="1222"/>
        <v>"false"</v>
      </c>
      <c r="AA2517" t="str">
        <f t="shared" si="1223"/>
        <v>"false"</v>
      </c>
      <c r="AB2517" t="str">
        <f t="shared" si="1224"/>
        <v>""</v>
      </c>
      <c r="AC2517" t="str">
        <f t="shared" si="1225"/>
        <v>"https://onerecord.iata.org/ns/code-lists/PackageMarkCode"</v>
      </c>
      <c r="AD2517" t="str">
        <f t="shared" si="1226"/>
        <v>"https://onerecord.iata.org/ns/cargo#codeListName"</v>
      </c>
      <c r="AE2517" t="str">
        <f t="shared" si="1227"/>
        <v>"http://www.w3.org/2001/XMLSchema#string"</v>
      </c>
      <c r="AF2517" t="str">
        <f t="shared" si="1228"/>
        <v>"CodeList","PackageMarkCode","codeListName","","string",4,"","Official name of the code list without version number when direct reference is not possible; for example "UN/LOCODE" when referring to the UN/LOCODE code list","false","false","","https://onerecord.iata.org/ns/code-lists/PackageMarkCode","https://onerecord.iata.org/ns/cargo#codeListName","http://www.w3.org/2001/XMLSchema#string"</v>
      </c>
      <c r="AG2517" t="str">
        <f t="shared" si="1229"/>
        <v>"CodeList.PackageMarkCode"</v>
      </c>
      <c r="AH2517" t="str">
        <f t="shared" si="1230"/>
        <v>"codeListName"</v>
      </c>
      <c r="AI2517" t="str">
        <f t="shared" si="1231"/>
        <v>".string"</v>
      </c>
      <c r="AJ2517" t="str">
        <f t="shared" si="1232"/>
        <v>""</v>
      </c>
      <c r="AK2517" t="str">
        <f t="shared" si="1233"/>
        <v>"hasOne"</v>
      </c>
      <c r="AL2517" t="str">
        <f t="shared" si="1234"/>
        <v>"CodeList.PackageMarkCode","codeListName",".string","","hasOne"</v>
      </c>
      <c r="AN2517">
        <f>COUNTIF(View_conceptual!G:G,L2517)</f>
        <v>0</v>
      </c>
      <c r="AO2517">
        <f>COUNTIF(View_conceptual!H:H,L2517)+COUNTIF(View_conceptual!I:I,N2517)</f>
        <v>0</v>
      </c>
      <c r="AQ2517" t="str">
        <f t="shared" si="1235"/>
        <v/>
      </c>
      <c r="AR2517" t="str">
        <f t="shared" si="1236"/>
        <v/>
      </c>
      <c r="AT2517">
        <f>COUNTIF(View_full!G:G,L2517)</f>
        <v>0</v>
      </c>
      <c r="AU2517">
        <f>COUNTIF(View_full!H:H,L2517)+COUNTIF(View_full!I:I,N2517)</f>
        <v>0</v>
      </c>
      <c r="AV2517">
        <f>COUNTIFS(Property_Manual!$A$2:$A$1206,Raw!L2517,Property_Manual!$B$2:$B$1206,Raw!M2517,Property_Manual!$C$2:$C$1206,Raw!N2517,Property_Manual!$D$2:$D$1206,Raw!O2517,Property_Manual!$F$2:$F$1206,"x")</f>
        <v>0</v>
      </c>
      <c r="AW2517" t="str">
        <f t="shared" si="1237"/>
        <v/>
      </c>
      <c r="AX2517" t="str">
        <f t="shared" si="1238"/>
        <v/>
      </c>
      <c r="AY2517" t="str">
        <f t="shared" si="1239"/>
        <v/>
      </c>
    </row>
    <row r="2518" spans="1:51" x14ac:dyDescent="0.2">
      <c r="A2518" t="s">
        <v>1254</v>
      </c>
      <c r="B2518" t="s">
        <v>1197</v>
      </c>
      <c r="C2518" t="s">
        <v>2224</v>
      </c>
      <c r="D2518" t="s">
        <v>16</v>
      </c>
      <c r="F2518" t="s">
        <v>6</v>
      </c>
      <c r="G2518">
        <v>1</v>
      </c>
      <c r="J2518" t="s">
        <v>17</v>
      </c>
      <c r="L2518" t="str">
        <f t="shared" si="1209"/>
        <v>PackageMarkCode</v>
      </c>
      <c r="M2518" t="str">
        <f t="shared" si="1210"/>
        <v>codeListReference</v>
      </c>
      <c r="N2518" t="str">
        <f t="shared" si="1211"/>
        <v>string</v>
      </c>
      <c r="O2518" t="str">
        <f t="shared" si="1212"/>
        <v/>
      </c>
      <c r="P2518" t="str">
        <f t="shared" si="1213"/>
        <v/>
      </c>
      <c r="Q2518" t="str">
        <f t="shared" si="1214"/>
        <v>Object</v>
      </c>
      <c r="R2518" t="str">
        <f t="shared" si="1215"/>
        <v>"CodeList"</v>
      </c>
      <c r="S2518" t="str">
        <f t="shared" si="1216"/>
        <v>"PackageMarkCode"</v>
      </c>
      <c r="T2518" t="str">
        <f t="shared" si="1217"/>
        <v>"codeListReference"</v>
      </c>
      <c r="U2518" t="str">
        <f t="shared" si="1218"/>
        <v>""</v>
      </c>
      <c r="V2518" t="str">
        <f t="shared" si="1219"/>
        <v>"string"</v>
      </c>
      <c r="W2518">
        <f>IF($A2518="Implicit","",COUNTIFS($C$8:C2518,C2518,$A$8:A2518,"Explicit"))</f>
        <v>5</v>
      </c>
      <c r="X2518" t="str">
        <f t="shared" si="1220"/>
        <v>""</v>
      </c>
      <c r="Y2518" t="str">
        <f t="shared" si="1221"/>
        <v>"URL to access the code list the code is taken from; for example "https://unece.org/trade/cefact/unlocode-code-list-country-and-territory" for UN/LOCODE."</v>
      </c>
      <c r="Z2518" t="str">
        <f t="shared" si="1222"/>
        <v>"false"</v>
      </c>
      <c r="AA2518" t="str">
        <f t="shared" si="1223"/>
        <v>"false"</v>
      </c>
      <c r="AB2518" t="str">
        <f t="shared" si="1224"/>
        <v>""</v>
      </c>
      <c r="AC2518" t="str">
        <f t="shared" si="1225"/>
        <v>"https://onerecord.iata.org/ns/code-lists/PackageMarkCode"</v>
      </c>
      <c r="AD2518" t="str">
        <f t="shared" si="1226"/>
        <v>"https://onerecord.iata.org/ns/cargo#codeListReference"</v>
      </c>
      <c r="AE2518" t="str">
        <f t="shared" si="1227"/>
        <v>"http://www.w3.org/2001/XMLSchema#string"</v>
      </c>
      <c r="AF2518" t="str">
        <f t="shared" si="1228"/>
        <v>"CodeList","PackageMarkCode","codeListReference","","string",5,"","URL to access the code list the code is taken from; for example "https://unece.org/trade/cefact/unlocode-code-list-country-and-territory" for UN/LOCODE.","false","false","","https://onerecord.iata.org/ns/code-lists/PackageMarkCode","https://onerecord.iata.org/ns/cargo#codeListReference","http://www.w3.org/2001/XMLSchema#string"</v>
      </c>
      <c r="AG2518" t="str">
        <f t="shared" si="1229"/>
        <v>"CodeList.PackageMarkCode"</v>
      </c>
      <c r="AH2518" t="str">
        <f t="shared" si="1230"/>
        <v>"codeListReference"</v>
      </c>
      <c r="AI2518" t="str">
        <f t="shared" si="1231"/>
        <v>".string"</v>
      </c>
      <c r="AJ2518" t="str">
        <f t="shared" si="1232"/>
        <v>""</v>
      </c>
      <c r="AK2518" t="str">
        <f t="shared" si="1233"/>
        <v>"hasOne"</v>
      </c>
      <c r="AL2518" t="str">
        <f t="shared" si="1234"/>
        <v>"CodeList.PackageMarkCode","codeListReference",".string","","hasOne"</v>
      </c>
      <c r="AN2518">
        <f>COUNTIF(View_conceptual!G:G,L2518)</f>
        <v>0</v>
      </c>
      <c r="AO2518">
        <f>COUNTIF(View_conceptual!H:H,L2518)+COUNTIF(View_conceptual!I:I,N2518)</f>
        <v>0</v>
      </c>
      <c r="AQ2518" t="str">
        <f t="shared" si="1235"/>
        <v/>
      </c>
      <c r="AR2518" t="str">
        <f t="shared" si="1236"/>
        <v/>
      </c>
      <c r="AT2518">
        <f>COUNTIF(View_full!G:G,L2518)</f>
        <v>0</v>
      </c>
      <c r="AU2518">
        <f>COUNTIF(View_full!H:H,L2518)+COUNTIF(View_full!I:I,N2518)</f>
        <v>0</v>
      </c>
      <c r="AV2518">
        <f>COUNTIFS(Property_Manual!$A$2:$A$1206,Raw!L2518,Property_Manual!$B$2:$B$1206,Raw!M2518,Property_Manual!$C$2:$C$1206,Raw!N2518,Property_Manual!$D$2:$D$1206,Raw!O2518,Property_Manual!$F$2:$F$1206,"x")</f>
        <v>0</v>
      </c>
      <c r="AW2518" t="str">
        <f t="shared" si="1237"/>
        <v/>
      </c>
      <c r="AX2518" t="str">
        <f t="shared" si="1238"/>
        <v/>
      </c>
      <c r="AY2518" t="str">
        <f t="shared" si="1239"/>
        <v/>
      </c>
    </row>
    <row r="2519" spans="1:51" x14ac:dyDescent="0.2">
      <c r="A2519" t="s">
        <v>1254</v>
      </c>
      <c r="B2519" t="s">
        <v>1197</v>
      </c>
      <c r="C2519" t="s">
        <v>2224</v>
      </c>
      <c r="D2519" t="s">
        <v>18</v>
      </c>
      <c r="F2519" t="s">
        <v>6</v>
      </c>
      <c r="G2519">
        <v>1</v>
      </c>
      <c r="J2519" t="s">
        <v>19</v>
      </c>
      <c r="L2519" t="str">
        <f t="shared" si="1209"/>
        <v>PackageMarkCode</v>
      </c>
      <c r="M2519" t="str">
        <f t="shared" si="1210"/>
        <v>codeListVersion</v>
      </c>
      <c r="N2519" t="str">
        <f t="shared" si="1211"/>
        <v>string</v>
      </c>
      <c r="O2519" t="str">
        <f t="shared" si="1212"/>
        <v/>
      </c>
      <c r="P2519" t="str">
        <f t="shared" si="1213"/>
        <v/>
      </c>
      <c r="Q2519" t="str">
        <f t="shared" si="1214"/>
        <v>Object</v>
      </c>
      <c r="R2519" t="str">
        <f t="shared" si="1215"/>
        <v>"CodeList"</v>
      </c>
      <c r="S2519" t="str">
        <f t="shared" si="1216"/>
        <v>"PackageMarkCode"</v>
      </c>
      <c r="T2519" t="str">
        <f t="shared" si="1217"/>
        <v>"codeListVersion"</v>
      </c>
      <c r="U2519" t="str">
        <f t="shared" si="1218"/>
        <v>""</v>
      </c>
      <c r="V2519" t="str">
        <f t="shared" si="1219"/>
        <v>"string"</v>
      </c>
      <c r="W2519">
        <f>IF($A2519="Implicit","",COUNTIFS($C$8:C2519,C2519,$A$8:A2519,"Explicit"))</f>
        <v>6</v>
      </c>
      <c r="X2519" t="str">
        <f t="shared" si="1220"/>
        <v>""</v>
      </c>
      <c r="Y2519" t="str">
        <f t="shared" si="1221"/>
        <v>"Version of the code list; for example "223-1" for UN/LOCODE. Used if the property codeListName is used or the version is not apparent from the resource referred to in property codeListReference."</v>
      </c>
      <c r="Z2519" t="str">
        <f t="shared" si="1222"/>
        <v>"false"</v>
      </c>
      <c r="AA2519" t="str">
        <f t="shared" si="1223"/>
        <v>"false"</v>
      </c>
      <c r="AB2519" t="str">
        <f t="shared" si="1224"/>
        <v>""</v>
      </c>
      <c r="AC2519" t="str">
        <f t="shared" si="1225"/>
        <v>"https://onerecord.iata.org/ns/code-lists/PackageMarkCode"</v>
      </c>
      <c r="AD2519" t="str">
        <f t="shared" si="1226"/>
        <v>"https://onerecord.iata.org/ns/cargo#codeListVersion"</v>
      </c>
      <c r="AE2519" t="str">
        <f t="shared" si="1227"/>
        <v>"http://www.w3.org/2001/XMLSchema#string"</v>
      </c>
      <c r="AF2519" t="str">
        <f t="shared" si="1228"/>
        <v>"CodeList","PackageMarkCode","codeListVersion","","string",6,"","Version of the code list; for example "223-1" for UN/LOCODE. Used if the property codeListName is used or the version is not apparent from the resource referred to in property codeListReference.","false","false","","https://onerecord.iata.org/ns/code-lists/PackageMarkCode","https://onerecord.iata.org/ns/cargo#codeListVersion","http://www.w3.org/2001/XMLSchema#string"</v>
      </c>
      <c r="AG2519" t="str">
        <f t="shared" si="1229"/>
        <v>"CodeList.PackageMarkCode"</v>
      </c>
      <c r="AH2519" t="str">
        <f t="shared" si="1230"/>
        <v>"codeListVersion"</v>
      </c>
      <c r="AI2519" t="str">
        <f t="shared" si="1231"/>
        <v>".string"</v>
      </c>
      <c r="AJ2519" t="str">
        <f t="shared" si="1232"/>
        <v>""</v>
      </c>
      <c r="AK2519" t="str">
        <f t="shared" si="1233"/>
        <v>"hasOne"</v>
      </c>
      <c r="AL2519" t="str">
        <f t="shared" si="1234"/>
        <v>"CodeList.PackageMarkCode","codeListVersion",".string","","hasOne"</v>
      </c>
      <c r="AN2519">
        <f>COUNTIF(View_conceptual!G:G,L2519)</f>
        <v>0</v>
      </c>
      <c r="AO2519">
        <f>COUNTIF(View_conceptual!H:H,L2519)+COUNTIF(View_conceptual!I:I,N2519)</f>
        <v>0</v>
      </c>
      <c r="AQ2519" t="str">
        <f t="shared" si="1235"/>
        <v/>
      </c>
      <c r="AR2519" t="str">
        <f t="shared" si="1236"/>
        <v/>
      </c>
      <c r="AT2519">
        <f>COUNTIF(View_full!G:G,L2519)</f>
        <v>0</v>
      </c>
      <c r="AU2519">
        <f>COUNTIF(View_full!H:H,L2519)+COUNTIF(View_full!I:I,N2519)</f>
        <v>0</v>
      </c>
      <c r="AV2519">
        <f>COUNTIFS(Property_Manual!$A$2:$A$1206,Raw!L2519,Property_Manual!$B$2:$B$1206,Raw!M2519,Property_Manual!$C$2:$C$1206,Raw!N2519,Property_Manual!$D$2:$D$1206,Raw!O2519,Property_Manual!$F$2:$F$1206,"x")</f>
        <v>0</v>
      </c>
      <c r="AW2519" t="str">
        <f t="shared" si="1237"/>
        <v/>
      </c>
      <c r="AX2519" t="str">
        <f t="shared" si="1238"/>
        <v/>
      </c>
      <c r="AY2519" t="str">
        <f t="shared" si="1239"/>
        <v/>
      </c>
    </row>
    <row r="2520" spans="1:51" x14ac:dyDescent="0.2">
      <c r="A2520" t="s">
        <v>1254</v>
      </c>
      <c r="B2520" t="s">
        <v>1197</v>
      </c>
      <c r="C2520" t="s">
        <v>2231</v>
      </c>
      <c r="D2520" t="s">
        <v>5</v>
      </c>
      <c r="F2520" t="s">
        <v>6</v>
      </c>
      <c r="G2520">
        <v>1</v>
      </c>
      <c r="J2520" t="s">
        <v>8</v>
      </c>
      <c r="L2520" t="str">
        <f t="shared" si="1209"/>
        <v>PackagingDangerLevelCode</v>
      </c>
      <c r="M2520" t="str">
        <f t="shared" si="1210"/>
        <v>code</v>
      </c>
      <c r="N2520" t="str">
        <f t="shared" si="1211"/>
        <v>string</v>
      </c>
      <c r="O2520" t="str">
        <f t="shared" si="1212"/>
        <v/>
      </c>
      <c r="P2520" t="str">
        <f t="shared" si="1213"/>
        <v/>
      </c>
      <c r="Q2520" t="str">
        <f t="shared" si="1214"/>
        <v>Object</v>
      </c>
      <c r="R2520" t="str">
        <f t="shared" si="1215"/>
        <v>"CodeList"</v>
      </c>
      <c r="S2520" t="str">
        <f t="shared" si="1216"/>
        <v>"PackagingDangerLevelCode"</v>
      </c>
      <c r="T2520" t="str">
        <f t="shared" si="1217"/>
        <v>"code"</v>
      </c>
      <c r="U2520" t="str">
        <f t="shared" si="1218"/>
        <v>""</v>
      </c>
      <c r="V2520" t="str">
        <f t="shared" si="1219"/>
        <v>"string"</v>
      </c>
      <c r="W2520">
        <f>IF($A2520="Implicit","",COUNTIFS($C$8:C2520,C2520,$A$8:A2520,"Explicit"))</f>
        <v>1</v>
      </c>
      <c r="X2520" t="str">
        <f t="shared" si="1220"/>
        <v>""</v>
      </c>
      <c r="Y2520" t="str">
        <f t="shared" si="1221"/>
        <v>"Code or short version of a code; for example "CH" for Switzerland when referring to the UN/LOCODE code list"</v>
      </c>
      <c r="Z2520" t="str">
        <f t="shared" si="1222"/>
        <v>"false"</v>
      </c>
      <c r="AA2520" t="str">
        <f t="shared" si="1223"/>
        <v>"false"</v>
      </c>
      <c r="AB2520" t="str">
        <f t="shared" si="1224"/>
        <v>""</v>
      </c>
      <c r="AC2520" t="str">
        <f t="shared" si="1225"/>
        <v>"https://onerecord.iata.org/ns/code-lists/PackagingDangerLevelCode"</v>
      </c>
      <c r="AD2520" t="str">
        <f t="shared" si="1226"/>
        <v>"https://onerecord.iata.org/ns/cargo#code"</v>
      </c>
      <c r="AE2520" t="str">
        <f t="shared" si="1227"/>
        <v>"http://www.w3.org/2001/XMLSchema#string"</v>
      </c>
      <c r="AF2520" t="str">
        <f t="shared" si="1228"/>
        <v>"CodeList","PackagingDangerLevelCode","code","","string",1,"","Code or short version of a code; for example "CH" for Switzerland when referring to the UN/LOCODE code list","false","false","","https://onerecord.iata.org/ns/code-lists/PackagingDangerLevelCode","https://onerecord.iata.org/ns/cargo#code","http://www.w3.org/2001/XMLSchema#string"</v>
      </c>
      <c r="AG2520" t="str">
        <f t="shared" si="1229"/>
        <v>"CodeList.PackagingDangerLevelCode"</v>
      </c>
      <c r="AH2520" t="str">
        <f t="shared" si="1230"/>
        <v>"code"</v>
      </c>
      <c r="AI2520" t="str">
        <f t="shared" si="1231"/>
        <v>".string"</v>
      </c>
      <c r="AJ2520" t="str">
        <f t="shared" si="1232"/>
        <v>""</v>
      </c>
      <c r="AK2520" t="str">
        <f t="shared" si="1233"/>
        <v>"hasOne"</v>
      </c>
      <c r="AL2520" t="str">
        <f t="shared" si="1234"/>
        <v>"CodeList.PackagingDangerLevelCode","code",".string","","hasOne"</v>
      </c>
      <c r="AN2520">
        <f>COUNTIF(View_conceptual!G:G,L2520)</f>
        <v>0</v>
      </c>
      <c r="AO2520">
        <f>COUNTIF(View_conceptual!H:H,L2520)+COUNTIF(View_conceptual!I:I,N2520)</f>
        <v>0</v>
      </c>
      <c r="AQ2520" t="str">
        <f t="shared" si="1235"/>
        <v/>
      </c>
      <c r="AR2520" t="str">
        <f t="shared" si="1236"/>
        <v/>
      </c>
      <c r="AT2520">
        <f>COUNTIF(View_full!G:G,L2520)</f>
        <v>0</v>
      </c>
      <c r="AU2520">
        <f>COUNTIF(View_full!H:H,L2520)+COUNTIF(View_full!I:I,N2520)</f>
        <v>0</v>
      </c>
      <c r="AV2520">
        <f>COUNTIFS(Property_Manual!$A$2:$A$1206,Raw!L2520,Property_Manual!$B$2:$B$1206,Raw!M2520,Property_Manual!$C$2:$C$1206,Raw!N2520,Property_Manual!$D$2:$D$1206,Raw!O2520,Property_Manual!$F$2:$F$1206,"x")</f>
        <v>0</v>
      </c>
      <c r="AW2520" t="str">
        <f t="shared" si="1237"/>
        <v/>
      </c>
      <c r="AX2520" t="str">
        <f t="shared" si="1238"/>
        <v/>
      </c>
      <c r="AY2520" t="str">
        <f t="shared" si="1239"/>
        <v/>
      </c>
    </row>
    <row r="2521" spans="1:51" x14ac:dyDescent="0.2">
      <c r="A2521" t="s">
        <v>1254</v>
      </c>
      <c r="B2521" t="s">
        <v>1197</v>
      </c>
      <c r="C2521" t="s">
        <v>2231</v>
      </c>
      <c r="D2521" t="s">
        <v>9</v>
      </c>
      <c r="F2521" t="s">
        <v>6</v>
      </c>
      <c r="G2521">
        <v>1</v>
      </c>
      <c r="J2521" t="s">
        <v>10</v>
      </c>
      <c r="L2521" t="str">
        <f t="shared" si="1209"/>
        <v>PackagingDangerLevelCode</v>
      </c>
      <c r="M2521" t="str">
        <f t="shared" si="1210"/>
        <v>codeDescription</v>
      </c>
      <c r="N2521" t="str">
        <f t="shared" si="1211"/>
        <v>string</v>
      </c>
      <c r="O2521" t="str">
        <f t="shared" si="1212"/>
        <v/>
      </c>
      <c r="P2521" t="str">
        <f t="shared" si="1213"/>
        <v/>
      </c>
      <c r="Q2521" t="str">
        <f t="shared" si="1214"/>
        <v>Object</v>
      </c>
      <c r="R2521" t="str">
        <f t="shared" si="1215"/>
        <v>"CodeList"</v>
      </c>
      <c r="S2521" t="str">
        <f t="shared" si="1216"/>
        <v>"PackagingDangerLevelCode"</v>
      </c>
      <c r="T2521" t="str">
        <f t="shared" si="1217"/>
        <v>"codeDescription"</v>
      </c>
      <c r="U2521" t="str">
        <f t="shared" si="1218"/>
        <v>""</v>
      </c>
      <c r="V2521" t="str">
        <f t="shared" si="1219"/>
        <v>"string"</v>
      </c>
      <c r="W2521">
        <f>IF($A2521="Implicit","",COUNTIFS($C$8:C2521,C2521,$A$8:A2521,"Explicit"))</f>
        <v>2</v>
      </c>
      <c r="X2521" t="str">
        <f t="shared" si="1220"/>
        <v>""</v>
      </c>
      <c r="Y2521" t="str">
        <f t="shared" si="1221"/>
        <v>"Description or long version of the code; for example "Switzerland" for Switzerland when referring to the UN/LOCODE code list"</v>
      </c>
      <c r="Z2521" t="str">
        <f t="shared" si="1222"/>
        <v>"false"</v>
      </c>
      <c r="AA2521" t="str">
        <f t="shared" si="1223"/>
        <v>"false"</v>
      </c>
      <c r="AB2521" t="str">
        <f t="shared" si="1224"/>
        <v>""</v>
      </c>
      <c r="AC2521" t="str">
        <f t="shared" si="1225"/>
        <v>"https://onerecord.iata.org/ns/code-lists/PackagingDangerLevelCode"</v>
      </c>
      <c r="AD2521" t="str">
        <f t="shared" si="1226"/>
        <v>"https://onerecord.iata.org/ns/cargo#codeDescription"</v>
      </c>
      <c r="AE2521" t="str">
        <f t="shared" si="1227"/>
        <v>"http://www.w3.org/2001/XMLSchema#string"</v>
      </c>
      <c r="AF2521" t="str">
        <f t="shared" si="1228"/>
        <v>"CodeList","PackagingDangerLevelCode","codeDescription","","string",2,"","Description or long version of the code; for example "Switzerland" for Switzerland when referring to the UN/LOCODE code list","false","false","","https://onerecord.iata.org/ns/code-lists/PackagingDangerLevelCode","https://onerecord.iata.org/ns/cargo#codeDescription","http://www.w3.org/2001/XMLSchema#string"</v>
      </c>
      <c r="AG2521" t="str">
        <f t="shared" si="1229"/>
        <v>"CodeList.PackagingDangerLevelCode"</v>
      </c>
      <c r="AH2521" t="str">
        <f t="shared" si="1230"/>
        <v>"codeDescription"</v>
      </c>
      <c r="AI2521" t="str">
        <f t="shared" si="1231"/>
        <v>".string"</v>
      </c>
      <c r="AJ2521" t="str">
        <f t="shared" si="1232"/>
        <v>""</v>
      </c>
      <c r="AK2521" t="str">
        <f t="shared" si="1233"/>
        <v>"hasOne"</v>
      </c>
      <c r="AL2521" t="str">
        <f t="shared" si="1234"/>
        <v>"CodeList.PackagingDangerLevelCode","codeDescription",".string","","hasOne"</v>
      </c>
      <c r="AN2521">
        <f>COUNTIF(View_conceptual!G:G,L2521)</f>
        <v>0</v>
      </c>
      <c r="AO2521">
        <f>COUNTIF(View_conceptual!H:H,L2521)+COUNTIF(View_conceptual!I:I,N2521)</f>
        <v>0</v>
      </c>
      <c r="AQ2521" t="str">
        <f t="shared" si="1235"/>
        <v/>
      </c>
      <c r="AR2521" t="str">
        <f t="shared" si="1236"/>
        <v/>
      </c>
      <c r="AT2521">
        <f>COUNTIF(View_full!G:G,L2521)</f>
        <v>0</v>
      </c>
      <c r="AU2521">
        <f>COUNTIF(View_full!H:H,L2521)+COUNTIF(View_full!I:I,N2521)</f>
        <v>0</v>
      </c>
      <c r="AV2521">
        <f>COUNTIFS(Property_Manual!$A$2:$A$1206,Raw!L2521,Property_Manual!$B$2:$B$1206,Raw!M2521,Property_Manual!$C$2:$C$1206,Raw!N2521,Property_Manual!$D$2:$D$1206,Raw!O2521,Property_Manual!$F$2:$F$1206,"x")</f>
        <v>0</v>
      </c>
      <c r="AW2521" t="str">
        <f t="shared" si="1237"/>
        <v/>
      </c>
      <c r="AX2521" t="str">
        <f t="shared" si="1238"/>
        <v/>
      </c>
      <c r="AY2521" t="str">
        <f t="shared" si="1239"/>
        <v/>
      </c>
    </row>
    <row r="2522" spans="1:51" x14ac:dyDescent="0.2">
      <c r="A2522" t="s">
        <v>1254</v>
      </c>
      <c r="B2522" t="s">
        <v>1197</v>
      </c>
      <c r="C2522" t="s">
        <v>2231</v>
      </c>
      <c r="D2522" t="s">
        <v>11</v>
      </c>
      <c r="F2522" t="s">
        <v>12</v>
      </c>
      <c r="G2522">
        <v>1</v>
      </c>
      <c r="J2522" t="s">
        <v>13</v>
      </c>
      <c r="L2522" t="str">
        <f t="shared" si="1209"/>
        <v>PackagingDangerLevelCode</v>
      </c>
      <c r="M2522" t="str">
        <f t="shared" si="1210"/>
        <v>codeLevel</v>
      </c>
      <c r="N2522" t="str">
        <f t="shared" si="1211"/>
        <v>integer</v>
      </c>
      <c r="O2522" t="str">
        <f t="shared" si="1212"/>
        <v/>
      </c>
      <c r="P2522" t="str">
        <f t="shared" si="1213"/>
        <v/>
      </c>
      <c r="Q2522" t="str">
        <f t="shared" si="1214"/>
        <v>Object</v>
      </c>
      <c r="R2522" t="str">
        <f t="shared" si="1215"/>
        <v>"CodeList"</v>
      </c>
      <c r="S2522" t="str">
        <f t="shared" si="1216"/>
        <v>"PackagingDangerLevelCode"</v>
      </c>
      <c r="T2522" t="str">
        <f t="shared" si="1217"/>
        <v>"codeLevel"</v>
      </c>
      <c r="U2522" t="str">
        <f t="shared" si="1218"/>
        <v>""</v>
      </c>
      <c r="V2522" t="str">
        <f t="shared" si="1219"/>
        <v>"integer"</v>
      </c>
      <c r="W2522">
        <f>IF($A2522="Implicit","",COUNTIFS($C$8:C2522,C2522,$A$8:A2522,"Explicit"))</f>
        <v>3</v>
      </c>
      <c r="X2522" t="str">
        <f t="shared" si="1220"/>
        <v>""</v>
      </c>
      <c r="Y2522" t="str">
        <f t="shared" si="1221"/>
        <v>"Integer indicating the level of a code if a codelists is hierarchical; for example HS-Codes"</v>
      </c>
      <c r="Z2522" t="str">
        <f t="shared" si="1222"/>
        <v>"false"</v>
      </c>
      <c r="AA2522" t="str">
        <f t="shared" si="1223"/>
        <v>"false"</v>
      </c>
      <c r="AB2522" t="str">
        <f t="shared" si="1224"/>
        <v>""</v>
      </c>
      <c r="AC2522" t="str">
        <f t="shared" si="1225"/>
        <v>"https://onerecord.iata.org/ns/code-lists/PackagingDangerLevelCode"</v>
      </c>
      <c r="AD2522" t="str">
        <f t="shared" si="1226"/>
        <v>"https://onerecord.iata.org/ns/cargo#codeLevel"</v>
      </c>
      <c r="AE2522" t="str">
        <f t="shared" si="1227"/>
        <v>"http://www.w3.org/2001/XMLSchema#integer"</v>
      </c>
      <c r="AF2522" t="str">
        <f t="shared" si="1228"/>
        <v>"CodeList","PackagingDangerLevelCode","codeLevel","","integer",3,"","Integer indicating the level of a code if a codelists is hierarchical; for example HS-Codes","false","false","","https://onerecord.iata.org/ns/code-lists/PackagingDangerLevelCode","https://onerecord.iata.org/ns/cargo#codeLevel","http://www.w3.org/2001/XMLSchema#integer"</v>
      </c>
      <c r="AG2522" t="str">
        <f t="shared" si="1229"/>
        <v>"CodeList.PackagingDangerLevelCode"</v>
      </c>
      <c r="AH2522" t="str">
        <f t="shared" si="1230"/>
        <v>"codeLevel"</v>
      </c>
      <c r="AI2522" t="str">
        <f t="shared" si="1231"/>
        <v>".integer"</v>
      </c>
      <c r="AJ2522" t="str">
        <f t="shared" si="1232"/>
        <v>""</v>
      </c>
      <c r="AK2522" t="str">
        <f t="shared" si="1233"/>
        <v>"hasOne"</v>
      </c>
      <c r="AL2522" t="str">
        <f t="shared" si="1234"/>
        <v>"CodeList.PackagingDangerLevelCode","codeLevel",".integer","","hasOne"</v>
      </c>
      <c r="AN2522">
        <f>COUNTIF(View_conceptual!G:G,L2522)</f>
        <v>0</v>
      </c>
      <c r="AO2522">
        <f>COUNTIF(View_conceptual!H:H,L2522)+COUNTIF(View_conceptual!I:I,N2522)</f>
        <v>0</v>
      </c>
      <c r="AQ2522" t="str">
        <f t="shared" si="1235"/>
        <v/>
      </c>
      <c r="AR2522" t="str">
        <f t="shared" si="1236"/>
        <v/>
      </c>
      <c r="AT2522">
        <f>COUNTIF(View_full!G:G,L2522)</f>
        <v>0</v>
      </c>
      <c r="AU2522">
        <f>COUNTIF(View_full!H:H,L2522)+COUNTIF(View_full!I:I,N2522)</f>
        <v>0</v>
      </c>
      <c r="AV2522">
        <f>COUNTIFS(Property_Manual!$A$2:$A$1206,Raw!L2522,Property_Manual!$B$2:$B$1206,Raw!M2522,Property_Manual!$C$2:$C$1206,Raw!N2522,Property_Manual!$D$2:$D$1206,Raw!O2522,Property_Manual!$F$2:$F$1206,"x")</f>
        <v>0</v>
      </c>
      <c r="AW2522" t="str">
        <f t="shared" si="1237"/>
        <v/>
      </c>
      <c r="AX2522" t="str">
        <f t="shared" si="1238"/>
        <v/>
      </c>
      <c r="AY2522" t="str">
        <f t="shared" si="1239"/>
        <v/>
      </c>
    </row>
    <row r="2523" spans="1:51" x14ac:dyDescent="0.2">
      <c r="A2523" t="s">
        <v>1254</v>
      </c>
      <c r="B2523" t="s">
        <v>1197</v>
      </c>
      <c r="C2523" t="s">
        <v>2231</v>
      </c>
      <c r="D2523" t="s">
        <v>14</v>
      </c>
      <c r="F2523" t="s">
        <v>6</v>
      </c>
      <c r="G2523">
        <v>1</v>
      </c>
      <c r="J2523" t="s">
        <v>15</v>
      </c>
      <c r="L2523" t="str">
        <f t="shared" si="1209"/>
        <v>PackagingDangerLevelCode</v>
      </c>
      <c r="M2523" t="str">
        <f t="shared" si="1210"/>
        <v>codeListName</v>
      </c>
      <c r="N2523" t="str">
        <f t="shared" si="1211"/>
        <v>string</v>
      </c>
      <c r="O2523" t="str">
        <f t="shared" si="1212"/>
        <v/>
      </c>
      <c r="P2523" t="str">
        <f t="shared" si="1213"/>
        <v/>
      </c>
      <c r="Q2523" t="str">
        <f t="shared" si="1214"/>
        <v>Object</v>
      </c>
      <c r="R2523" t="str">
        <f t="shared" si="1215"/>
        <v>"CodeList"</v>
      </c>
      <c r="S2523" t="str">
        <f t="shared" si="1216"/>
        <v>"PackagingDangerLevelCode"</v>
      </c>
      <c r="T2523" t="str">
        <f t="shared" si="1217"/>
        <v>"codeListName"</v>
      </c>
      <c r="U2523" t="str">
        <f t="shared" si="1218"/>
        <v>""</v>
      </c>
      <c r="V2523" t="str">
        <f t="shared" si="1219"/>
        <v>"string"</v>
      </c>
      <c r="W2523">
        <f>IF($A2523="Implicit","",COUNTIFS($C$8:C2523,C2523,$A$8:A2523,"Explicit"))</f>
        <v>4</v>
      </c>
      <c r="X2523" t="str">
        <f t="shared" si="1220"/>
        <v>""</v>
      </c>
      <c r="Y2523" t="str">
        <f t="shared" si="1221"/>
        <v>"Official name of the code list without version number when direct reference is not possible; for example "UN/LOCODE" when referring to the UN/LOCODE code list"</v>
      </c>
      <c r="Z2523" t="str">
        <f t="shared" si="1222"/>
        <v>"false"</v>
      </c>
      <c r="AA2523" t="str">
        <f t="shared" si="1223"/>
        <v>"false"</v>
      </c>
      <c r="AB2523" t="str">
        <f t="shared" si="1224"/>
        <v>""</v>
      </c>
      <c r="AC2523" t="str">
        <f t="shared" si="1225"/>
        <v>"https://onerecord.iata.org/ns/code-lists/PackagingDangerLevelCode"</v>
      </c>
      <c r="AD2523" t="str">
        <f t="shared" si="1226"/>
        <v>"https://onerecord.iata.org/ns/cargo#codeListName"</v>
      </c>
      <c r="AE2523" t="str">
        <f t="shared" si="1227"/>
        <v>"http://www.w3.org/2001/XMLSchema#string"</v>
      </c>
      <c r="AF2523" t="str">
        <f t="shared" si="1228"/>
        <v>"CodeList","PackagingDangerLevelCode","codeListName","","string",4,"","Official name of the code list without version number when direct reference is not possible; for example "UN/LOCODE" when referring to the UN/LOCODE code list","false","false","","https://onerecord.iata.org/ns/code-lists/PackagingDangerLevelCode","https://onerecord.iata.org/ns/cargo#codeListName","http://www.w3.org/2001/XMLSchema#string"</v>
      </c>
      <c r="AG2523" t="str">
        <f t="shared" si="1229"/>
        <v>"CodeList.PackagingDangerLevelCode"</v>
      </c>
      <c r="AH2523" t="str">
        <f t="shared" si="1230"/>
        <v>"codeListName"</v>
      </c>
      <c r="AI2523" t="str">
        <f t="shared" si="1231"/>
        <v>".string"</v>
      </c>
      <c r="AJ2523" t="str">
        <f t="shared" si="1232"/>
        <v>""</v>
      </c>
      <c r="AK2523" t="str">
        <f t="shared" si="1233"/>
        <v>"hasOne"</v>
      </c>
      <c r="AL2523" t="str">
        <f t="shared" si="1234"/>
        <v>"CodeList.PackagingDangerLevelCode","codeListName",".string","","hasOne"</v>
      </c>
      <c r="AN2523">
        <f>COUNTIF(View_conceptual!G:G,L2523)</f>
        <v>0</v>
      </c>
      <c r="AO2523">
        <f>COUNTIF(View_conceptual!H:H,L2523)+COUNTIF(View_conceptual!I:I,N2523)</f>
        <v>0</v>
      </c>
      <c r="AQ2523" t="str">
        <f t="shared" si="1235"/>
        <v/>
      </c>
      <c r="AR2523" t="str">
        <f t="shared" si="1236"/>
        <v/>
      </c>
      <c r="AT2523">
        <f>COUNTIF(View_full!G:G,L2523)</f>
        <v>0</v>
      </c>
      <c r="AU2523">
        <f>COUNTIF(View_full!H:H,L2523)+COUNTIF(View_full!I:I,N2523)</f>
        <v>0</v>
      </c>
      <c r="AV2523">
        <f>COUNTIFS(Property_Manual!$A$2:$A$1206,Raw!L2523,Property_Manual!$B$2:$B$1206,Raw!M2523,Property_Manual!$C$2:$C$1206,Raw!N2523,Property_Manual!$D$2:$D$1206,Raw!O2523,Property_Manual!$F$2:$F$1206,"x")</f>
        <v>0</v>
      </c>
      <c r="AW2523" t="str">
        <f t="shared" si="1237"/>
        <v/>
      </c>
      <c r="AX2523" t="str">
        <f t="shared" si="1238"/>
        <v/>
      </c>
      <c r="AY2523" t="str">
        <f t="shared" si="1239"/>
        <v/>
      </c>
    </row>
    <row r="2524" spans="1:51" x14ac:dyDescent="0.2">
      <c r="A2524" t="s">
        <v>1254</v>
      </c>
      <c r="B2524" t="s">
        <v>1197</v>
      </c>
      <c r="C2524" t="s">
        <v>2231</v>
      </c>
      <c r="D2524" t="s">
        <v>16</v>
      </c>
      <c r="F2524" t="s">
        <v>6</v>
      </c>
      <c r="G2524">
        <v>1</v>
      </c>
      <c r="J2524" t="s">
        <v>17</v>
      </c>
      <c r="L2524" t="str">
        <f t="shared" si="1209"/>
        <v>PackagingDangerLevelCode</v>
      </c>
      <c r="M2524" t="str">
        <f t="shared" si="1210"/>
        <v>codeListReference</v>
      </c>
      <c r="N2524" t="str">
        <f t="shared" si="1211"/>
        <v>string</v>
      </c>
      <c r="O2524" t="str">
        <f t="shared" si="1212"/>
        <v/>
      </c>
      <c r="P2524" t="str">
        <f t="shared" si="1213"/>
        <v/>
      </c>
      <c r="Q2524" t="str">
        <f t="shared" si="1214"/>
        <v>Object</v>
      </c>
      <c r="R2524" t="str">
        <f t="shared" si="1215"/>
        <v>"CodeList"</v>
      </c>
      <c r="S2524" t="str">
        <f t="shared" si="1216"/>
        <v>"PackagingDangerLevelCode"</v>
      </c>
      <c r="T2524" t="str">
        <f t="shared" si="1217"/>
        <v>"codeListReference"</v>
      </c>
      <c r="U2524" t="str">
        <f t="shared" si="1218"/>
        <v>""</v>
      </c>
      <c r="V2524" t="str">
        <f t="shared" si="1219"/>
        <v>"string"</v>
      </c>
      <c r="W2524">
        <f>IF($A2524="Implicit","",COUNTIFS($C$8:C2524,C2524,$A$8:A2524,"Explicit"))</f>
        <v>5</v>
      </c>
      <c r="X2524" t="str">
        <f t="shared" si="1220"/>
        <v>""</v>
      </c>
      <c r="Y2524" t="str">
        <f t="shared" si="1221"/>
        <v>"URL to access the code list the code is taken from; for example "https://unece.org/trade/cefact/unlocode-code-list-country-and-territory" for UN/LOCODE."</v>
      </c>
      <c r="Z2524" t="str">
        <f t="shared" si="1222"/>
        <v>"false"</v>
      </c>
      <c r="AA2524" t="str">
        <f t="shared" si="1223"/>
        <v>"false"</v>
      </c>
      <c r="AB2524" t="str">
        <f t="shared" si="1224"/>
        <v>""</v>
      </c>
      <c r="AC2524" t="str">
        <f t="shared" si="1225"/>
        <v>"https://onerecord.iata.org/ns/code-lists/PackagingDangerLevelCode"</v>
      </c>
      <c r="AD2524" t="str">
        <f t="shared" si="1226"/>
        <v>"https://onerecord.iata.org/ns/cargo#codeListReference"</v>
      </c>
      <c r="AE2524" t="str">
        <f t="shared" si="1227"/>
        <v>"http://www.w3.org/2001/XMLSchema#string"</v>
      </c>
      <c r="AF2524" t="str">
        <f t="shared" si="1228"/>
        <v>"CodeList","PackagingDangerLevelCode","codeListReference","","string",5,"","URL to access the code list the code is taken from; for example "https://unece.org/trade/cefact/unlocode-code-list-country-and-territory" for UN/LOCODE.","false","false","","https://onerecord.iata.org/ns/code-lists/PackagingDangerLevelCode","https://onerecord.iata.org/ns/cargo#codeListReference","http://www.w3.org/2001/XMLSchema#string"</v>
      </c>
      <c r="AG2524" t="str">
        <f t="shared" si="1229"/>
        <v>"CodeList.PackagingDangerLevelCode"</v>
      </c>
      <c r="AH2524" t="str">
        <f t="shared" si="1230"/>
        <v>"codeListReference"</v>
      </c>
      <c r="AI2524" t="str">
        <f t="shared" si="1231"/>
        <v>".string"</v>
      </c>
      <c r="AJ2524" t="str">
        <f t="shared" si="1232"/>
        <v>""</v>
      </c>
      <c r="AK2524" t="str">
        <f t="shared" si="1233"/>
        <v>"hasOne"</v>
      </c>
      <c r="AL2524" t="str">
        <f t="shared" si="1234"/>
        <v>"CodeList.PackagingDangerLevelCode","codeListReference",".string","","hasOne"</v>
      </c>
      <c r="AN2524">
        <f>COUNTIF(View_conceptual!G:G,L2524)</f>
        <v>0</v>
      </c>
      <c r="AO2524">
        <f>COUNTIF(View_conceptual!H:H,L2524)+COUNTIF(View_conceptual!I:I,N2524)</f>
        <v>0</v>
      </c>
      <c r="AQ2524" t="str">
        <f t="shared" si="1235"/>
        <v/>
      </c>
      <c r="AR2524" t="str">
        <f t="shared" si="1236"/>
        <v/>
      </c>
      <c r="AT2524">
        <f>COUNTIF(View_full!G:G,L2524)</f>
        <v>0</v>
      </c>
      <c r="AU2524">
        <f>COUNTIF(View_full!H:H,L2524)+COUNTIF(View_full!I:I,N2524)</f>
        <v>0</v>
      </c>
      <c r="AV2524">
        <f>COUNTIFS(Property_Manual!$A$2:$A$1206,Raw!L2524,Property_Manual!$B$2:$B$1206,Raw!M2524,Property_Manual!$C$2:$C$1206,Raw!N2524,Property_Manual!$D$2:$D$1206,Raw!O2524,Property_Manual!$F$2:$F$1206,"x")</f>
        <v>0</v>
      </c>
      <c r="AW2524" t="str">
        <f t="shared" si="1237"/>
        <v/>
      </c>
      <c r="AX2524" t="str">
        <f t="shared" si="1238"/>
        <v/>
      </c>
      <c r="AY2524" t="str">
        <f t="shared" si="1239"/>
        <v/>
      </c>
    </row>
    <row r="2525" spans="1:51" x14ac:dyDescent="0.2">
      <c r="A2525" t="s">
        <v>1254</v>
      </c>
      <c r="B2525" t="s">
        <v>1197</v>
      </c>
      <c r="C2525" t="s">
        <v>2231</v>
      </c>
      <c r="D2525" t="s">
        <v>18</v>
      </c>
      <c r="F2525" t="s">
        <v>6</v>
      </c>
      <c r="G2525">
        <v>1</v>
      </c>
      <c r="J2525" t="s">
        <v>19</v>
      </c>
      <c r="L2525" t="str">
        <f t="shared" si="1209"/>
        <v>PackagingDangerLevelCode</v>
      </c>
      <c r="M2525" t="str">
        <f t="shared" si="1210"/>
        <v>codeListVersion</v>
      </c>
      <c r="N2525" t="str">
        <f t="shared" si="1211"/>
        <v>string</v>
      </c>
      <c r="O2525" t="str">
        <f t="shared" si="1212"/>
        <v/>
      </c>
      <c r="P2525" t="str">
        <f t="shared" si="1213"/>
        <v/>
      </c>
      <c r="Q2525" t="str">
        <f t="shared" si="1214"/>
        <v>Object</v>
      </c>
      <c r="R2525" t="str">
        <f t="shared" si="1215"/>
        <v>"CodeList"</v>
      </c>
      <c r="S2525" t="str">
        <f t="shared" si="1216"/>
        <v>"PackagingDangerLevelCode"</v>
      </c>
      <c r="T2525" t="str">
        <f t="shared" si="1217"/>
        <v>"codeListVersion"</v>
      </c>
      <c r="U2525" t="str">
        <f t="shared" si="1218"/>
        <v>""</v>
      </c>
      <c r="V2525" t="str">
        <f t="shared" si="1219"/>
        <v>"string"</v>
      </c>
      <c r="W2525">
        <f>IF($A2525="Implicit","",COUNTIFS($C$8:C2525,C2525,$A$8:A2525,"Explicit"))</f>
        <v>6</v>
      </c>
      <c r="X2525" t="str">
        <f t="shared" si="1220"/>
        <v>""</v>
      </c>
      <c r="Y2525" t="str">
        <f t="shared" si="1221"/>
        <v>"Version of the code list; for example "223-1" for UN/LOCODE. Used if the property codeListName is used or the version is not apparent from the resource referred to in property codeListReference."</v>
      </c>
      <c r="Z2525" t="str">
        <f t="shared" si="1222"/>
        <v>"false"</v>
      </c>
      <c r="AA2525" t="str">
        <f t="shared" si="1223"/>
        <v>"false"</v>
      </c>
      <c r="AB2525" t="str">
        <f t="shared" si="1224"/>
        <v>""</v>
      </c>
      <c r="AC2525" t="str">
        <f t="shared" si="1225"/>
        <v>"https://onerecord.iata.org/ns/code-lists/PackagingDangerLevelCode"</v>
      </c>
      <c r="AD2525" t="str">
        <f t="shared" si="1226"/>
        <v>"https://onerecord.iata.org/ns/cargo#codeListVersion"</v>
      </c>
      <c r="AE2525" t="str">
        <f t="shared" si="1227"/>
        <v>"http://www.w3.org/2001/XMLSchema#string"</v>
      </c>
      <c r="AF2525" t="str">
        <f t="shared" si="1228"/>
        <v>"CodeList","PackagingDangerLevelCode","codeListVersion","","string",6,"","Version of the code list; for example "223-1" for UN/LOCODE. Used if the property codeListName is used or the version is not apparent from the resource referred to in property codeListReference.","false","false","","https://onerecord.iata.org/ns/code-lists/PackagingDangerLevelCode","https://onerecord.iata.org/ns/cargo#codeListVersion","http://www.w3.org/2001/XMLSchema#string"</v>
      </c>
      <c r="AG2525" t="str">
        <f t="shared" si="1229"/>
        <v>"CodeList.PackagingDangerLevelCode"</v>
      </c>
      <c r="AH2525" t="str">
        <f t="shared" si="1230"/>
        <v>"codeListVersion"</v>
      </c>
      <c r="AI2525" t="str">
        <f t="shared" si="1231"/>
        <v>".string"</v>
      </c>
      <c r="AJ2525" t="str">
        <f t="shared" si="1232"/>
        <v>""</v>
      </c>
      <c r="AK2525" t="str">
        <f t="shared" si="1233"/>
        <v>"hasOne"</v>
      </c>
      <c r="AL2525" t="str">
        <f t="shared" si="1234"/>
        <v>"CodeList.PackagingDangerLevelCode","codeListVersion",".string","","hasOne"</v>
      </c>
      <c r="AN2525">
        <f>COUNTIF(View_conceptual!G:G,L2525)</f>
        <v>0</v>
      </c>
      <c r="AO2525">
        <f>COUNTIF(View_conceptual!H:H,L2525)+COUNTIF(View_conceptual!I:I,N2525)</f>
        <v>0</v>
      </c>
      <c r="AQ2525" t="str">
        <f t="shared" si="1235"/>
        <v/>
      </c>
      <c r="AR2525" t="str">
        <f t="shared" si="1236"/>
        <v/>
      </c>
      <c r="AT2525">
        <f>COUNTIF(View_full!G:G,L2525)</f>
        <v>0</v>
      </c>
      <c r="AU2525">
        <f>COUNTIF(View_full!H:H,L2525)+COUNTIF(View_full!I:I,N2525)</f>
        <v>0</v>
      </c>
      <c r="AV2525">
        <f>COUNTIFS(Property_Manual!$A$2:$A$1206,Raw!L2525,Property_Manual!$B$2:$B$1206,Raw!M2525,Property_Manual!$C$2:$C$1206,Raw!N2525,Property_Manual!$D$2:$D$1206,Raw!O2525,Property_Manual!$F$2:$F$1206,"x")</f>
        <v>0</v>
      </c>
      <c r="AW2525" t="str">
        <f t="shared" si="1237"/>
        <v/>
      </c>
      <c r="AX2525" t="str">
        <f t="shared" si="1238"/>
        <v/>
      </c>
      <c r="AY2525" t="str">
        <f t="shared" si="1239"/>
        <v/>
      </c>
    </row>
    <row r="2526" spans="1:51" x14ac:dyDescent="0.2">
      <c r="A2526" t="s">
        <v>1254</v>
      </c>
      <c r="B2526" t="s">
        <v>1197</v>
      </c>
      <c r="C2526" t="s">
        <v>2222</v>
      </c>
      <c r="D2526" t="s">
        <v>5</v>
      </c>
      <c r="F2526" t="s">
        <v>6</v>
      </c>
      <c r="G2526">
        <v>1</v>
      </c>
      <c r="J2526" t="s">
        <v>8</v>
      </c>
      <c r="L2526" t="str">
        <f t="shared" si="1209"/>
        <v>ParticipantIdentifier</v>
      </c>
      <c r="M2526" t="str">
        <f t="shared" si="1210"/>
        <v>code</v>
      </c>
      <c r="N2526" t="str">
        <f t="shared" si="1211"/>
        <v>string</v>
      </c>
      <c r="O2526" t="str">
        <f t="shared" si="1212"/>
        <v/>
      </c>
      <c r="P2526" t="str">
        <f t="shared" si="1213"/>
        <v/>
      </c>
      <c r="Q2526" t="str">
        <f t="shared" si="1214"/>
        <v>Object</v>
      </c>
      <c r="R2526" t="str">
        <f t="shared" si="1215"/>
        <v>"CodeList"</v>
      </c>
      <c r="S2526" t="str">
        <f t="shared" si="1216"/>
        <v>"ParticipantIdentifier"</v>
      </c>
      <c r="T2526" t="str">
        <f t="shared" si="1217"/>
        <v>"code"</v>
      </c>
      <c r="U2526" t="str">
        <f t="shared" si="1218"/>
        <v>""</v>
      </c>
      <c r="V2526" t="str">
        <f t="shared" si="1219"/>
        <v>"string"</v>
      </c>
      <c r="W2526">
        <f>IF($A2526="Implicit","",COUNTIFS($C$8:C2526,C2526,$A$8:A2526,"Explicit"))</f>
        <v>1</v>
      </c>
      <c r="X2526" t="str">
        <f t="shared" si="1220"/>
        <v>""</v>
      </c>
      <c r="Y2526" t="str">
        <f t="shared" si="1221"/>
        <v>"Code or short version of a code; for example "CH" for Switzerland when referring to the UN/LOCODE code list"</v>
      </c>
      <c r="Z2526" t="str">
        <f t="shared" si="1222"/>
        <v>"false"</v>
      </c>
      <c r="AA2526" t="str">
        <f t="shared" si="1223"/>
        <v>"false"</v>
      </c>
      <c r="AB2526" t="str">
        <f t="shared" si="1224"/>
        <v>""</v>
      </c>
      <c r="AC2526" t="str">
        <f t="shared" si="1225"/>
        <v>"https://onerecord.iata.org/ns/code-lists/ParticipantIdentifier"</v>
      </c>
      <c r="AD2526" t="str">
        <f t="shared" si="1226"/>
        <v>"https://onerecord.iata.org/ns/cargo#code"</v>
      </c>
      <c r="AE2526" t="str">
        <f t="shared" si="1227"/>
        <v>"http://www.w3.org/2001/XMLSchema#string"</v>
      </c>
      <c r="AF2526" t="str">
        <f t="shared" si="1228"/>
        <v>"CodeList","ParticipantIdentifier","code","","string",1,"","Code or short version of a code; for example "CH" for Switzerland when referring to the UN/LOCODE code list","false","false","","https://onerecord.iata.org/ns/code-lists/ParticipantIdentifier","https://onerecord.iata.org/ns/cargo#code","http://www.w3.org/2001/XMLSchema#string"</v>
      </c>
      <c r="AG2526" t="str">
        <f t="shared" si="1229"/>
        <v>"CodeList.ParticipantIdentifier"</v>
      </c>
      <c r="AH2526" t="str">
        <f t="shared" si="1230"/>
        <v>"code"</v>
      </c>
      <c r="AI2526" t="str">
        <f t="shared" si="1231"/>
        <v>".string"</v>
      </c>
      <c r="AJ2526" t="str">
        <f t="shared" si="1232"/>
        <v>""</v>
      </c>
      <c r="AK2526" t="str">
        <f t="shared" si="1233"/>
        <v>"hasOne"</v>
      </c>
      <c r="AL2526" t="str">
        <f t="shared" si="1234"/>
        <v>"CodeList.ParticipantIdentifier","code",".string","","hasOne"</v>
      </c>
      <c r="AN2526">
        <f>COUNTIF(View_conceptual!G:G,L2526)</f>
        <v>0</v>
      </c>
      <c r="AO2526">
        <f>COUNTIF(View_conceptual!H:H,L2526)+COUNTIF(View_conceptual!I:I,N2526)</f>
        <v>0</v>
      </c>
      <c r="AQ2526" t="str">
        <f t="shared" si="1235"/>
        <v/>
      </c>
      <c r="AR2526" t="str">
        <f t="shared" si="1236"/>
        <v/>
      </c>
      <c r="AT2526">
        <f>COUNTIF(View_full!G:G,L2526)</f>
        <v>0</v>
      </c>
      <c r="AU2526">
        <f>COUNTIF(View_full!H:H,L2526)+COUNTIF(View_full!I:I,N2526)</f>
        <v>0</v>
      </c>
      <c r="AV2526">
        <f>COUNTIFS(Property_Manual!$A$2:$A$1206,Raw!L2526,Property_Manual!$B$2:$B$1206,Raw!M2526,Property_Manual!$C$2:$C$1206,Raw!N2526,Property_Manual!$D$2:$D$1206,Raw!O2526,Property_Manual!$F$2:$F$1206,"x")</f>
        <v>0</v>
      </c>
      <c r="AW2526" t="str">
        <f t="shared" si="1237"/>
        <v/>
      </c>
      <c r="AX2526" t="str">
        <f t="shared" si="1238"/>
        <v/>
      </c>
      <c r="AY2526" t="str">
        <f t="shared" si="1239"/>
        <v/>
      </c>
    </row>
    <row r="2527" spans="1:51" x14ac:dyDescent="0.2">
      <c r="A2527" t="s">
        <v>1254</v>
      </c>
      <c r="B2527" t="s">
        <v>1197</v>
      </c>
      <c r="C2527" t="s">
        <v>2222</v>
      </c>
      <c r="D2527" t="s">
        <v>9</v>
      </c>
      <c r="F2527" t="s">
        <v>6</v>
      </c>
      <c r="G2527">
        <v>1</v>
      </c>
      <c r="J2527" t="s">
        <v>10</v>
      </c>
      <c r="L2527" t="str">
        <f t="shared" si="1209"/>
        <v>ParticipantIdentifier</v>
      </c>
      <c r="M2527" t="str">
        <f t="shared" si="1210"/>
        <v>codeDescription</v>
      </c>
      <c r="N2527" t="str">
        <f t="shared" si="1211"/>
        <v>string</v>
      </c>
      <c r="O2527" t="str">
        <f t="shared" si="1212"/>
        <v/>
      </c>
      <c r="P2527" t="str">
        <f t="shared" si="1213"/>
        <v/>
      </c>
      <c r="Q2527" t="str">
        <f t="shared" si="1214"/>
        <v>Object</v>
      </c>
      <c r="R2527" t="str">
        <f t="shared" si="1215"/>
        <v>"CodeList"</v>
      </c>
      <c r="S2527" t="str">
        <f t="shared" si="1216"/>
        <v>"ParticipantIdentifier"</v>
      </c>
      <c r="T2527" t="str">
        <f t="shared" si="1217"/>
        <v>"codeDescription"</v>
      </c>
      <c r="U2527" t="str">
        <f t="shared" si="1218"/>
        <v>""</v>
      </c>
      <c r="V2527" t="str">
        <f t="shared" si="1219"/>
        <v>"string"</v>
      </c>
      <c r="W2527">
        <f>IF($A2527="Implicit","",COUNTIFS($C$8:C2527,C2527,$A$8:A2527,"Explicit"))</f>
        <v>2</v>
      </c>
      <c r="X2527" t="str">
        <f t="shared" si="1220"/>
        <v>""</v>
      </c>
      <c r="Y2527" t="str">
        <f t="shared" si="1221"/>
        <v>"Description or long version of the code; for example "Switzerland" for Switzerland when referring to the UN/LOCODE code list"</v>
      </c>
      <c r="Z2527" t="str">
        <f t="shared" si="1222"/>
        <v>"false"</v>
      </c>
      <c r="AA2527" t="str">
        <f t="shared" si="1223"/>
        <v>"false"</v>
      </c>
      <c r="AB2527" t="str">
        <f t="shared" si="1224"/>
        <v>""</v>
      </c>
      <c r="AC2527" t="str">
        <f t="shared" si="1225"/>
        <v>"https://onerecord.iata.org/ns/code-lists/ParticipantIdentifier"</v>
      </c>
      <c r="AD2527" t="str">
        <f t="shared" si="1226"/>
        <v>"https://onerecord.iata.org/ns/cargo#codeDescription"</v>
      </c>
      <c r="AE2527" t="str">
        <f t="shared" si="1227"/>
        <v>"http://www.w3.org/2001/XMLSchema#string"</v>
      </c>
      <c r="AF2527" t="str">
        <f t="shared" si="1228"/>
        <v>"CodeList","ParticipantIdentifier","codeDescription","","string",2,"","Description or long version of the code; for example "Switzerland" for Switzerland when referring to the UN/LOCODE code list","false","false","","https://onerecord.iata.org/ns/code-lists/ParticipantIdentifier","https://onerecord.iata.org/ns/cargo#codeDescription","http://www.w3.org/2001/XMLSchema#string"</v>
      </c>
      <c r="AG2527" t="str">
        <f t="shared" si="1229"/>
        <v>"CodeList.ParticipantIdentifier"</v>
      </c>
      <c r="AH2527" t="str">
        <f t="shared" si="1230"/>
        <v>"codeDescription"</v>
      </c>
      <c r="AI2527" t="str">
        <f t="shared" si="1231"/>
        <v>".string"</v>
      </c>
      <c r="AJ2527" t="str">
        <f t="shared" si="1232"/>
        <v>""</v>
      </c>
      <c r="AK2527" t="str">
        <f t="shared" si="1233"/>
        <v>"hasOne"</v>
      </c>
      <c r="AL2527" t="str">
        <f t="shared" si="1234"/>
        <v>"CodeList.ParticipantIdentifier","codeDescription",".string","","hasOne"</v>
      </c>
      <c r="AN2527">
        <f>COUNTIF(View_conceptual!G:G,L2527)</f>
        <v>0</v>
      </c>
      <c r="AO2527">
        <f>COUNTIF(View_conceptual!H:H,L2527)+COUNTIF(View_conceptual!I:I,N2527)</f>
        <v>0</v>
      </c>
      <c r="AQ2527" t="str">
        <f t="shared" si="1235"/>
        <v/>
      </c>
      <c r="AR2527" t="str">
        <f t="shared" si="1236"/>
        <v/>
      </c>
      <c r="AT2527">
        <f>COUNTIF(View_full!G:G,L2527)</f>
        <v>0</v>
      </c>
      <c r="AU2527">
        <f>COUNTIF(View_full!H:H,L2527)+COUNTIF(View_full!I:I,N2527)</f>
        <v>0</v>
      </c>
      <c r="AV2527">
        <f>COUNTIFS(Property_Manual!$A$2:$A$1206,Raw!L2527,Property_Manual!$B$2:$B$1206,Raw!M2527,Property_Manual!$C$2:$C$1206,Raw!N2527,Property_Manual!$D$2:$D$1206,Raw!O2527,Property_Manual!$F$2:$F$1206,"x")</f>
        <v>0</v>
      </c>
      <c r="AW2527" t="str">
        <f t="shared" si="1237"/>
        <v/>
      </c>
      <c r="AX2527" t="str">
        <f t="shared" si="1238"/>
        <v/>
      </c>
      <c r="AY2527" t="str">
        <f t="shared" si="1239"/>
        <v/>
      </c>
    </row>
    <row r="2528" spans="1:51" x14ac:dyDescent="0.2">
      <c r="A2528" t="s">
        <v>1254</v>
      </c>
      <c r="B2528" t="s">
        <v>1197</v>
      </c>
      <c r="C2528" t="s">
        <v>2222</v>
      </c>
      <c r="D2528" t="s">
        <v>11</v>
      </c>
      <c r="F2528" t="s">
        <v>12</v>
      </c>
      <c r="G2528">
        <v>1</v>
      </c>
      <c r="J2528" t="s">
        <v>13</v>
      </c>
      <c r="L2528" t="str">
        <f t="shared" si="1209"/>
        <v>ParticipantIdentifier</v>
      </c>
      <c r="M2528" t="str">
        <f t="shared" si="1210"/>
        <v>codeLevel</v>
      </c>
      <c r="N2528" t="str">
        <f t="shared" si="1211"/>
        <v>integer</v>
      </c>
      <c r="O2528" t="str">
        <f t="shared" si="1212"/>
        <v/>
      </c>
      <c r="P2528" t="str">
        <f t="shared" si="1213"/>
        <v/>
      </c>
      <c r="Q2528" t="str">
        <f t="shared" si="1214"/>
        <v>Object</v>
      </c>
      <c r="R2528" t="str">
        <f t="shared" si="1215"/>
        <v>"CodeList"</v>
      </c>
      <c r="S2528" t="str">
        <f t="shared" si="1216"/>
        <v>"ParticipantIdentifier"</v>
      </c>
      <c r="T2528" t="str">
        <f t="shared" si="1217"/>
        <v>"codeLevel"</v>
      </c>
      <c r="U2528" t="str">
        <f t="shared" si="1218"/>
        <v>""</v>
      </c>
      <c r="V2528" t="str">
        <f t="shared" si="1219"/>
        <v>"integer"</v>
      </c>
      <c r="W2528">
        <f>IF($A2528="Implicit","",COUNTIFS($C$8:C2528,C2528,$A$8:A2528,"Explicit"))</f>
        <v>3</v>
      </c>
      <c r="X2528" t="str">
        <f t="shared" si="1220"/>
        <v>""</v>
      </c>
      <c r="Y2528" t="str">
        <f t="shared" si="1221"/>
        <v>"Integer indicating the level of a code if a codelists is hierarchical; for example HS-Codes"</v>
      </c>
      <c r="Z2528" t="str">
        <f t="shared" si="1222"/>
        <v>"false"</v>
      </c>
      <c r="AA2528" t="str">
        <f t="shared" si="1223"/>
        <v>"false"</v>
      </c>
      <c r="AB2528" t="str">
        <f t="shared" si="1224"/>
        <v>""</v>
      </c>
      <c r="AC2528" t="str">
        <f t="shared" si="1225"/>
        <v>"https://onerecord.iata.org/ns/code-lists/ParticipantIdentifier"</v>
      </c>
      <c r="AD2528" t="str">
        <f t="shared" si="1226"/>
        <v>"https://onerecord.iata.org/ns/cargo#codeLevel"</v>
      </c>
      <c r="AE2528" t="str">
        <f t="shared" si="1227"/>
        <v>"http://www.w3.org/2001/XMLSchema#integer"</v>
      </c>
      <c r="AF2528" t="str">
        <f t="shared" si="1228"/>
        <v>"CodeList","ParticipantIdentifier","codeLevel","","integer",3,"","Integer indicating the level of a code if a codelists is hierarchical; for example HS-Codes","false","false","","https://onerecord.iata.org/ns/code-lists/ParticipantIdentifier","https://onerecord.iata.org/ns/cargo#codeLevel","http://www.w3.org/2001/XMLSchema#integer"</v>
      </c>
      <c r="AG2528" t="str">
        <f t="shared" si="1229"/>
        <v>"CodeList.ParticipantIdentifier"</v>
      </c>
      <c r="AH2528" t="str">
        <f t="shared" si="1230"/>
        <v>"codeLevel"</v>
      </c>
      <c r="AI2528" t="str">
        <f t="shared" si="1231"/>
        <v>".integer"</v>
      </c>
      <c r="AJ2528" t="str">
        <f t="shared" si="1232"/>
        <v>""</v>
      </c>
      <c r="AK2528" t="str">
        <f t="shared" si="1233"/>
        <v>"hasOne"</v>
      </c>
      <c r="AL2528" t="str">
        <f t="shared" si="1234"/>
        <v>"CodeList.ParticipantIdentifier","codeLevel",".integer","","hasOne"</v>
      </c>
      <c r="AN2528">
        <f>COUNTIF(View_conceptual!G:G,L2528)</f>
        <v>0</v>
      </c>
      <c r="AO2528">
        <f>COUNTIF(View_conceptual!H:H,L2528)+COUNTIF(View_conceptual!I:I,N2528)</f>
        <v>0</v>
      </c>
      <c r="AQ2528" t="str">
        <f t="shared" si="1235"/>
        <v/>
      </c>
      <c r="AR2528" t="str">
        <f t="shared" si="1236"/>
        <v/>
      </c>
      <c r="AT2528">
        <f>COUNTIF(View_full!G:G,L2528)</f>
        <v>0</v>
      </c>
      <c r="AU2528">
        <f>COUNTIF(View_full!H:H,L2528)+COUNTIF(View_full!I:I,N2528)</f>
        <v>0</v>
      </c>
      <c r="AV2528">
        <f>COUNTIFS(Property_Manual!$A$2:$A$1206,Raw!L2528,Property_Manual!$B$2:$B$1206,Raw!M2528,Property_Manual!$C$2:$C$1206,Raw!N2528,Property_Manual!$D$2:$D$1206,Raw!O2528,Property_Manual!$F$2:$F$1206,"x")</f>
        <v>0</v>
      </c>
      <c r="AW2528" t="str">
        <f t="shared" si="1237"/>
        <v/>
      </c>
      <c r="AX2528" t="str">
        <f t="shared" si="1238"/>
        <v/>
      </c>
      <c r="AY2528" t="str">
        <f t="shared" si="1239"/>
        <v/>
      </c>
    </row>
    <row r="2529" spans="1:51" x14ac:dyDescent="0.2">
      <c r="A2529" t="s">
        <v>1254</v>
      </c>
      <c r="B2529" t="s">
        <v>1197</v>
      </c>
      <c r="C2529" t="s">
        <v>2222</v>
      </c>
      <c r="D2529" t="s">
        <v>14</v>
      </c>
      <c r="F2529" t="s">
        <v>6</v>
      </c>
      <c r="G2529">
        <v>1</v>
      </c>
      <c r="J2529" t="s">
        <v>15</v>
      </c>
      <c r="L2529" t="str">
        <f t="shared" si="1209"/>
        <v>ParticipantIdentifier</v>
      </c>
      <c r="M2529" t="str">
        <f t="shared" si="1210"/>
        <v>codeListName</v>
      </c>
      <c r="N2529" t="str">
        <f t="shared" si="1211"/>
        <v>string</v>
      </c>
      <c r="O2529" t="str">
        <f t="shared" si="1212"/>
        <v/>
      </c>
      <c r="P2529" t="str">
        <f t="shared" si="1213"/>
        <v/>
      </c>
      <c r="Q2529" t="str">
        <f t="shared" si="1214"/>
        <v>Object</v>
      </c>
      <c r="R2529" t="str">
        <f t="shared" si="1215"/>
        <v>"CodeList"</v>
      </c>
      <c r="S2529" t="str">
        <f t="shared" si="1216"/>
        <v>"ParticipantIdentifier"</v>
      </c>
      <c r="T2529" t="str">
        <f t="shared" si="1217"/>
        <v>"codeListName"</v>
      </c>
      <c r="U2529" t="str">
        <f t="shared" si="1218"/>
        <v>""</v>
      </c>
      <c r="V2529" t="str">
        <f t="shared" si="1219"/>
        <v>"string"</v>
      </c>
      <c r="W2529">
        <f>IF($A2529="Implicit","",COUNTIFS($C$8:C2529,C2529,$A$8:A2529,"Explicit"))</f>
        <v>4</v>
      </c>
      <c r="X2529" t="str">
        <f t="shared" si="1220"/>
        <v>""</v>
      </c>
      <c r="Y2529" t="str">
        <f t="shared" si="1221"/>
        <v>"Official name of the code list without version number when direct reference is not possible; for example "UN/LOCODE" when referring to the UN/LOCODE code list"</v>
      </c>
      <c r="Z2529" t="str">
        <f t="shared" si="1222"/>
        <v>"false"</v>
      </c>
      <c r="AA2529" t="str">
        <f t="shared" si="1223"/>
        <v>"false"</v>
      </c>
      <c r="AB2529" t="str">
        <f t="shared" si="1224"/>
        <v>""</v>
      </c>
      <c r="AC2529" t="str">
        <f t="shared" si="1225"/>
        <v>"https://onerecord.iata.org/ns/code-lists/ParticipantIdentifier"</v>
      </c>
      <c r="AD2529" t="str">
        <f t="shared" si="1226"/>
        <v>"https://onerecord.iata.org/ns/cargo#codeListName"</v>
      </c>
      <c r="AE2529" t="str">
        <f t="shared" si="1227"/>
        <v>"http://www.w3.org/2001/XMLSchema#string"</v>
      </c>
      <c r="AF2529" t="str">
        <f t="shared" si="1228"/>
        <v>"CodeList","ParticipantIdentifier","codeListName","","string",4,"","Official name of the code list without version number when direct reference is not possible; for example "UN/LOCODE" when referring to the UN/LOCODE code list","false","false","","https://onerecord.iata.org/ns/code-lists/ParticipantIdentifier","https://onerecord.iata.org/ns/cargo#codeListName","http://www.w3.org/2001/XMLSchema#string"</v>
      </c>
      <c r="AG2529" t="str">
        <f t="shared" si="1229"/>
        <v>"CodeList.ParticipantIdentifier"</v>
      </c>
      <c r="AH2529" t="str">
        <f t="shared" si="1230"/>
        <v>"codeListName"</v>
      </c>
      <c r="AI2529" t="str">
        <f t="shared" si="1231"/>
        <v>".string"</v>
      </c>
      <c r="AJ2529" t="str">
        <f t="shared" si="1232"/>
        <v>""</v>
      </c>
      <c r="AK2529" t="str">
        <f t="shared" si="1233"/>
        <v>"hasOne"</v>
      </c>
      <c r="AL2529" t="str">
        <f t="shared" si="1234"/>
        <v>"CodeList.ParticipantIdentifier","codeListName",".string","","hasOne"</v>
      </c>
      <c r="AN2529">
        <f>COUNTIF(View_conceptual!G:G,L2529)</f>
        <v>0</v>
      </c>
      <c r="AO2529">
        <f>COUNTIF(View_conceptual!H:H,L2529)+COUNTIF(View_conceptual!I:I,N2529)</f>
        <v>0</v>
      </c>
      <c r="AQ2529" t="str">
        <f t="shared" si="1235"/>
        <v/>
      </c>
      <c r="AR2529" t="str">
        <f t="shared" si="1236"/>
        <v/>
      </c>
      <c r="AT2529">
        <f>COUNTIF(View_full!G:G,L2529)</f>
        <v>0</v>
      </c>
      <c r="AU2529">
        <f>COUNTIF(View_full!H:H,L2529)+COUNTIF(View_full!I:I,N2529)</f>
        <v>0</v>
      </c>
      <c r="AV2529">
        <f>COUNTIFS(Property_Manual!$A$2:$A$1206,Raw!L2529,Property_Manual!$B$2:$B$1206,Raw!M2529,Property_Manual!$C$2:$C$1206,Raw!N2529,Property_Manual!$D$2:$D$1206,Raw!O2529,Property_Manual!$F$2:$F$1206,"x")</f>
        <v>0</v>
      </c>
      <c r="AW2529" t="str">
        <f t="shared" si="1237"/>
        <v/>
      </c>
      <c r="AX2529" t="str">
        <f t="shared" si="1238"/>
        <v/>
      </c>
      <c r="AY2529" t="str">
        <f t="shared" si="1239"/>
        <v/>
      </c>
    </row>
    <row r="2530" spans="1:51" x14ac:dyDescent="0.2">
      <c r="A2530" t="s">
        <v>1254</v>
      </c>
      <c r="B2530" t="s">
        <v>1197</v>
      </c>
      <c r="C2530" t="s">
        <v>2222</v>
      </c>
      <c r="D2530" t="s">
        <v>16</v>
      </c>
      <c r="F2530" t="s">
        <v>6</v>
      </c>
      <c r="G2530">
        <v>1</v>
      </c>
      <c r="J2530" t="s">
        <v>17</v>
      </c>
      <c r="L2530" t="str">
        <f t="shared" si="1209"/>
        <v>ParticipantIdentifier</v>
      </c>
      <c r="M2530" t="str">
        <f t="shared" si="1210"/>
        <v>codeListReference</v>
      </c>
      <c r="N2530" t="str">
        <f t="shared" si="1211"/>
        <v>string</v>
      </c>
      <c r="O2530" t="str">
        <f t="shared" si="1212"/>
        <v/>
      </c>
      <c r="P2530" t="str">
        <f t="shared" si="1213"/>
        <v/>
      </c>
      <c r="Q2530" t="str">
        <f t="shared" si="1214"/>
        <v>Object</v>
      </c>
      <c r="R2530" t="str">
        <f t="shared" si="1215"/>
        <v>"CodeList"</v>
      </c>
      <c r="S2530" t="str">
        <f t="shared" si="1216"/>
        <v>"ParticipantIdentifier"</v>
      </c>
      <c r="T2530" t="str">
        <f t="shared" si="1217"/>
        <v>"codeListReference"</v>
      </c>
      <c r="U2530" t="str">
        <f t="shared" si="1218"/>
        <v>""</v>
      </c>
      <c r="V2530" t="str">
        <f t="shared" si="1219"/>
        <v>"string"</v>
      </c>
      <c r="W2530">
        <f>IF($A2530="Implicit","",COUNTIFS($C$8:C2530,C2530,$A$8:A2530,"Explicit"))</f>
        <v>5</v>
      </c>
      <c r="X2530" t="str">
        <f t="shared" si="1220"/>
        <v>""</v>
      </c>
      <c r="Y2530" t="str">
        <f t="shared" si="1221"/>
        <v>"URL to access the code list the code is taken from; for example "https://unece.org/trade/cefact/unlocode-code-list-country-and-territory" for UN/LOCODE."</v>
      </c>
      <c r="Z2530" t="str">
        <f t="shared" si="1222"/>
        <v>"false"</v>
      </c>
      <c r="AA2530" t="str">
        <f t="shared" si="1223"/>
        <v>"false"</v>
      </c>
      <c r="AB2530" t="str">
        <f t="shared" si="1224"/>
        <v>""</v>
      </c>
      <c r="AC2530" t="str">
        <f t="shared" si="1225"/>
        <v>"https://onerecord.iata.org/ns/code-lists/ParticipantIdentifier"</v>
      </c>
      <c r="AD2530" t="str">
        <f t="shared" si="1226"/>
        <v>"https://onerecord.iata.org/ns/cargo#codeListReference"</v>
      </c>
      <c r="AE2530" t="str">
        <f t="shared" si="1227"/>
        <v>"http://www.w3.org/2001/XMLSchema#string"</v>
      </c>
      <c r="AF2530" t="str">
        <f t="shared" si="1228"/>
        <v>"CodeList","ParticipantIdentifier","codeListReference","","string",5,"","URL to access the code list the code is taken from; for example "https://unece.org/trade/cefact/unlocode-code-list-country-and-territory" for UN/LOCODE.","false","false","","https://onerecord.iata.org/ns/code-lists/ParticipantIdentifier","https://onerecord.iata.org/ns/cargo#codeListReference","http://www.w3.org/2001/XMLSchema#string"</v>
      </c>
      <c r="AG2530" t="str">
        <f t="shared" si="1229"/>
        <v>"CodeList.ParticipantIdentifier"</v>
      </c>
      <c r="AH2530" t="str">
        <f t="shared" si="1230"/>
        <v>"codeListReference"</v>
      </c>
      <c r="AI2530" t="str">
        <f t="shared" si="1231"/>
        <v>".string"</v>
      </c>
      <c r="AJ2530" t="str">
        <f t="shared" si="1232"/>
        <v>""</v>
      </c>
      <c r="AK2530" t="str">
        <f t="shared" si="1233"/>
        <v>"hasOne"</v>
      </c>
      <c r="AL2530" t="str">
        <f t="shared" si="1234"/>
        <v>"CodeList.ParticipantIdentifier","codeListReference",".string","","hasOne"</v>
      </c>
      <c r="AN2530">
        <f>COUNTIF(View_conceptual!G:G,L2530)</f>
        <v>0</v>
      </c>
      <c r="AO2530">
        <f>COUNTIF(View_conceptual!H:H,L2530)+COUNTIF(View_conceptual!I:I,N2530)</f>
        <v>0</v>
      </c>
      <c r="AQ2530" t="str">
        <f t="shared" si="1235"/>
        <v/>
      </c>
      <c r="AR2530" t="str">
        <f t="shared" si="1236"/>
        <v/>
      </c>
      <c r="AT2530">
        <f>COUNTIF(View_full!G:G,L2530)</f>
        <v>0</v>
      </c>
      <c r="AU2530">
        <f>COUNTIF(View_full!H:H,L2530)+COUNTIF(View_full!I:I,N2530)</f>
        <v>0</v>
      </c>
      <c r="AV2530">
        <f>COUNTIFS(Property_Manual!$A$2:$A$1206,Raw!L2530,Property_Manual!$B$2:$B$1206,Raw!M2530,Property_Manual!$C$2:$C$1206,Raw!N2530,Property_Manual!$D$2:$D$1206,Raw!O2530,Property_Manual!$F$2:$F$1206,"x")</f>
        <v>0</v>
      </c>
      <c r="AW2530" t="str">
        <f t="shared" si="1237"/>
        <v/>
      </c>
      <c r="AX2530" t="str">
        <f t="shared" si="1238"/>
        <v/>
      </c>
      <c r="AY2530" t="str">
        <f t="shared" si="1239"/>
        <v/>
      </c>
    </row>
    <row r="2531" spans="1:51" x14ac:dyDescent="0.2">
      <c r="A2531" t="s">
        <v>1254</v>
      </c>
      <c r="B2531" t="s">
        <v>1197</v>
      </c>
      <c r="C2531" t="s">
        <v>2222</v>
      </c>
      <c r="D2531" t="s">
        <v>18</v>
      </c>
      <c r="F2531" t="s">
        <v>6</v>
      </c>
      <c r="G2531">
        <v>1</v>
      </c>
      <c r="J2531" t="s">
        <v>19</v>
      </c>
      <c r="L2531" t="str">
        <f t="shared" si="1209"/>
        <v>ParticipantIdentifier</v>
      </c>
      <c r="M2531" t="str">
        <f t="shared" si="1210"/>
        <v>codeListVersion</v>
      </c>
      <c r="N2531" t="str">
        <f t="shared" si="1211"/>
        <v>string</v>
      </c>
      <c r="O2531" t="str">
        <f t="shared" si="1212"/>
        <v/>
      </c>
      <c r="P2531" t="str">
        <f t="shared" si="1213"/>
        <v/>
      </c>
      <c r="Q2531" t="str">
        <f t="shared" si="1214"/>
        <v>Object</v>
      </c>
      <c r="R2531" t="str">
        <f t="shared" si="1215"/>
        <v>"CodeList"</v>
      </c>
      <c r="S2531" t="str">
        <f t="shared" si="1216"/>
        <v>"ParticipantIdentifier"</v>
      </c>
      <c r="T2531" t="str">
        <f t="shared" si="1217"/>
        <v>"codeListVersion"</v>
      </c>
      <c r="U2531" t="str">
        <f t="shared" si="1218"/>
        <v>""</v>
      </c>
      <c r="V2531" t="str">
        <f t="shared" si="1219"/>
        <v>"string"</v>
      </c>
      <c r="W2531">
        <f>IF($A2531="Implicit","",COUNTIFS($C$8:C2531,C2531,$A$8:A2531,"Explicit"))</f>
        <v>6</v>
      </c>
      <c r="X2531" t="str">
        <f t="shared" si="1220"/>
        <v>""</v>
      </c>
      <c r="Y2531" t="str">
        <f t="shared" si="1221"/>
        <v>"Version of the code list; for example "223-1" for UN/LOCODE. Used if the property codeListName is used or the version is not apparent from the resource referred to in property codeListReference."</v>
      </c>
      <c r="Z2531" t="str">
        <f t="shared" si="1222"/>
        <v>"false"</v>
      </c>
      <c r="AA2531" t="str">
        <f t="shared" si="1223"/>
        <v>"false"</v>
      </c>
      <c r="AB2531" t="str">
        <f t="shared" si="1224"/>
        <v>""</v>
      </c>
      <c r="AC2531" t="str">
        <f t="shared" si="1225"/>
        <v>"https://onerecord.iata.org/ns/code-lists/ParticipantIdentifier"</v>
      </c>
      <c r="AD2531" t="str">
        <f t="shared" si="1226"/>
        <v>"https://onerecord.iata.org/ns/cargo#codeListVersion"</v>
      </c>
      <c r="AE2531" t="str">
        <f t="shared" si="1227"/>
        <v>"http://www.w3.org/2001/XMLSchema#string"</v>
      </c>
      <c r="AF2531" t="str">
        <f t="shared" si="1228"/>
        <v>"CodeList","ParticipantIdentifier","codeListVersion","","string",6,"","Version of the code list; for example "223-1" for UN/LOCODE. Used if the property codeListName is used or the version is not apparent from the resource referred to in property codeListReference.","false","false","","https://onerecord.iata.org/ns/code-lists/ParticipantIdentifier","https://onerecord.iata.org/ns/cargo#codeListVersion","http://www.w3.org/2001/XMLSchema#string"</v>
      </c>
      <c r="AG2531" t="str">
        <f t="shared" si="1229"/>
        <v>"CodeList.ParticipantIdentifier"</v>
      </c>
      <c r="AH2531" t="str">
        <f t="shared" si="1230"/>
        <v>"codeListVersion"</v>
      </c>
      <c r="AI2531" t="str">
        <f t="shared" si="1231"/>
        <v>".string"</v>
      </c>
      <c r="AJ2531" t="str">
        <f t="shared" si="1232"/>
        <v>""</v>
      </c>
      <c r="AK2531" t="str">
        <f t="shared" si="1233"/>
        <v>"hasOne"</v>
      </c>
      <c r="AL2531" t="str">
        <f t="shared" si="1234"/>
        <v>"CodeList.ParticipantIdentifier","codeListVersion",".string","","hasOne"</v>
      </c>
      <c r="AN2531">
        <f>COUNTIF(View_conceptual!G:G,L2531)</f>
        <v>0</v>
      </c>
      <c r="AO2531">
        <f>COUNTIF(View_conceptual!H:H,L2531)+COUNTIF(View_conceptual!I:I,N2531)</f>
        <v>0</v>
      </c>
      <c r="AQ2531" t="str">
        <f t="shared" si="1235"/>
        <v/>
      </c>
      <c r="AR2531" t="str">
        <f t="shared" si="1236"/>
        <v/>
      </c>
      <c r="AT2531">
        <f>COUNTIF(View_full!G:G,L2531)</f>
        <v>0</v>
      </c>
      <c r="AU2531">
        <f>COUNTIF(View_full!H:H,L2531)+COUNTIF(View_full!I:I,N2531)</f>
        <v>0</v>
      </c>
      <c r="AV2531">
        <f>COUNTIFS(Property_Manual!$A$2:$A$1206,Raw!L2531,Property_Manual!$B$2:$B$1206,Raw!M2531,Property_Manual!$C$2:$C$1206,Raw!N2531,Property_Manual!$D$2:$D$1206,Raw!O2531,Property_Manual!$F$2:$F$1206,"x")</f>
        <v>0</v>
      </c>
      <c r="AW2531" t="str">
        <f t="shared" si="1237"/>
        <v/>
      </c>
      <c r="AX2531" t="str">
        <f t="shared" si="1238"/>
        <v/>
      </c>
      <c r="AY2531" t="str">
        <f t="shared" si="1239"/>
        <v/>
      </c>
    </row>
    <row r="2532" spans="1:51" x14ac:dyDescent="0.2">
      <c r="A2532" t="s">
        <v>1254</v>
      </c>
      <c r="B2532" t="s">
        <v>1197</v>
      </c>
      <c r="C2532" t="s">
        <v>2213</v>
      </c>
      <c r="D2532" t="s">
        <v>5</v>
      </c>
      <c r="F2532" t="s">
        <v>6</v>
      </c>
      <c r="G2532">
        <v>1</v>
      </c>
      <c r="J2532" t="s">
        <v>8</v>
      </c>
      <c r="L2532" t="str">
        <f t="shared" si="1209"/>
        <v>PrepaidCollectIndicator</v>
      </c>
      <c r="M2532" t="str">
        <f t="shared" si="1210"/>
        <v>code</v>
      </c>
      <c r="N2532" t="str">
        <f t="shared" si="1211"/>
        <v>string</v>
      </c>
      <c r="O2532" t="str">
        <f t="shared" si="1212"/>
        <v/>
      </c>
      <c r="P2532" t="str">
        <f t="shared" si="1213"/>
        <v/>
      </c>
      <c r="Q2532" t="str">
        <f t="shared" si="1214"/>
        <v>Object</v>
      </c>
      <c r="R2532" t="str">
        <f t="shared" si="1215"/>
        <v>"CodeList"</v>
      </c>
      <c r="S2532" t="str">
        <f t="shared" si="1216"/>
        <v>"PrepaidCollectIndicator"</v>
      </c>
      <c r="T2532" t="str">
        <f t="shared" si="1217"/>
        <v>"code"</v>
      </c>
      <c r="U2532" t="str">
        <f t="shared" si="1218"/>
        <v>""</v>
      </c>
      <c r="V2532" t="str">
        <f t="shared" si="1219"/>
        <v>"string"</v>
      </c>
      <c r="W2532">
        <f>IF($A2532="Implicit","",COUNTIFS($C$8:C2532,C2532,$A$8:A2532,"Explicit"))</f>
        <v>1</v>
      </c>
      <c r="X2532" t="str">
        <f t="shared" si="1220"/>
        <v>""</v>
      </c>
      <c r="Y2532" t="str">
        <f t="shared" si="1221"/>
        <v>"Code or short version of a code; for example "CH" for Switzerland when referring to the UN/LOCODE code list"</v>
      </c>
      <c r="Z2532" t="str">
        <f t="shared" si="1222"/>
        <v>"false"</v>
      </c>
      <c r="AA2532" t="str">
        <f t="shared" si="1223"/>
        <v>"false"</v>
      </c>
      <c r="AB2532" t="str">
        <f t="shared" si="1224"/>
        <v>""</v>
      </c>
      <c r="AC2532" t="str">
        <f t="shared" si="1225"/>
        <v>"https://onerecord.iata.org/ns/code-lists/PrepaidCollectIndicator"</v>
      </c>
      <c r="AD2532" t="str">
        <f t="shared" si="1226"/>
        <v>"https://onerecord.iata.org/ns/cargo#code"</v>
      </c>
      <c r="AE2532" t="str">
        <f t="shared" si="1227"/>
        <v>"http://www.w3.org/2001/XMLSchema#string"</v>
      </c>
      <c r="AF2532" t="str">
        <f t="shared" si="1228"/>
        <v>"CodeList","PrepaidCollectIndicator","code","","string",1,"","Code or short version of a code; for example "CH" for Switzerland when referring to the UN/LOCODE code list","false","false","","https://onerecord.iata.org/ns/code-lists/PrepaidCollectIndicator","https://onerecord.iata.org/ns/cargo#code","http://www.w3.org/2001/XMLSchema#string"</v>
      </c>
      <c r="AG2532" t="str">
        <f t="shared" si="1229"/>
        <v>"CodeList.PrepaidCollectIndicator"</v>
      </c>
      <c r="AH2532" t="str">
        <f t="shared" si="1230"/>
        <v>"code"</v>
      </c>
      <c r="AI2532" t="str">
        <f t="shared" si="1231"/>
        <v>".string"</v>
      </c>
      <c r="AJ2532" t="str">
        <f t="shared" si="1232"/>
        <v>""</v>
      </c>
      <c r="AK2532" t="str">
        <f t="shared" si="1233"/>
        <v>"hasOne"</v>
      </c>
      <c r="AL2532" t="str">
        <f t="shared" si="1234"/>
        <v>"CodeList.PrepaidCollectIndicator","code",".string","","hasOne"</v>
      </c>
      <c r="AN2532">
        <f>COUNTIF(View_conceptual!G:G,L2532)</f>
        <v>0</v>
      </c>
      <c r="AO2532">
        <f>COUNTIF(View_conceptual!H:H,L2532)+COUNTIF(View_conceptual!I:I,N2532)</f>
        <v>0</v>
      </c>
      <c r="AQ2532" t="str">
        <f t="shared" si="1235"/>
        <v/>
      </c>
      <c r="AR2532" t="str">
        <f t="shared" si="1236"/>
        <v/>
      </c>
      <c r="AT2532">
        <f>COUNTIF(View_full!G:G,L2532)</f>
        <v>0</v>
      </c>
      <c r="AU2532">
        <f>COUNTIF(View_full!H:H,L2532)+COUNTIF(View_full!I:I,N2532)</f>
        <v>0</v>
      </c>
      <c r="AV2532">
        <f>COUNTIFS(Property_Manual!$A$2:$A$1206,Raw!L2532,Property_Manual!$B$2:$B$1206,Raw!M2532,Property_Manual!$C$2:$C$1206,Raw!N2532,Property_Manual!$D$2:$D$1206,Raw!O2532,Property_Manual!$F$2:$F$1206,"x")</f>
        <v>0</v>
      </c>
      <c r="AW2532" t="str">
        <f t="shared" si="1237"/>
        <v/>
      </c>
      <c r="AX2532" t="str">
        <f t="shared" si="1238"/>
        <v/>
      </c>
      <c r="AY2532" t="str">
        <f t="shared" si="1239"/>
        <v/>
      </c>
    </row>
    <row r="2533" spans="1:51" x14ac:dyDescent="0.2">
      <c r="A2533" t="s">
        <v>1254</v>
      </c>
      <c r="B2533" t="s">
        <v>1197</v>
      </c>
      <c r="C2533" t="s">
        <v>2213</v>
      </c>
      <c r="D2533" t="s">
        <v>9</v>
      </c>
      <c r="F2533" t="s">
        <v>6</v>
      </c>
      <c r="G2533">
        <v>1</v>
      </c>
      <c r="J2533" t="s">
        <v>10</v>
      </c>
      <c r="L2533" t="str">
        <f t="shared" si="1209"/>
        <v>PrepaidCollectIndicator</v>
      </c>
      <c r="M2533" t="str">
        <f t="shared" si="1210"/>
        <v>codeDescription</v>
      </c>
      <c r="N2533" t="str">
        <f t="shared" si="1211"/>
        <v>string</v>
      </c>
      <c r="O2533" t="str">
        <f t="shared" si="1212"/>
        <v/>
      </c>
      <c r="P2533" t="str">
        <f t="shared" si="1213"/>
        <v/>
      </c>
      <c r="Q2533" t="str">
        <f t="shared" si="1214"/>
        <v>Object</v>
      </c>
      <c r="R2533" t="str">
        <f t="shared" si="1215"/>
        <v>"CodeList"</v>
      </c>
      <c r="S2533" t="str">
        <f t="shared" si="1216"/>
        <v>"PrepaidCollectIndicator"</v>
      </c>
      <c r="T2533" t="str">
        <f t="shared" si="1217"/>
        <v>"codeDescription"</v>
      </c>
      <c r="U2533" t="str">
        <f t="shared" si="1218"/>
        <v>""</v>
      </c>
      <c r="V2533" t="str">
        <f t="shared" si="1219"/>
        <v>"string"</v>
      </c>
      <c r="W2533">
        <f>IF($A2533="Implicit","",COUNTIFS($C$8:C2533,C2533,$A$8:A2533,"Explicit"))</f>
        <v>2</v>
      </c>
      <c r="X2533" t="str">
        <f t="shared" si="1220"/>
        <v>""</v>
      </c>
      <c r="Y2533" t="str">
        <f t="shared" si="1221"/>
        <v>"Description or long version of the code; for example "Switzerland" for Switzerland when referring to the UN/LOCODE code list"</v>
      </c>
      <c r="Z2533" t="str">
        <f t="shared" si="1222"/>
        <v>"false"</v>
      </c>
      <c r="AA2533" t="str">
        <f t="shared" si="1223"/>
        <v>"false"</v>
      </c>
      <c r="AB2533" t="str">
        <f t="shared" si="1224"/>
        <v>""</v>
      </c>
      <c r="AC2533" t="str">
        <f t="shared" si="1225"/>
        <v>"https://onerecord.iata.org/ns/code-lists/PrepaidCollectIndicator"</v>
      </c>
      <c r="AD2533" t="str">
        <f t="shared" si="1226"/>
        <v>"https://onerecord.iata.org/ns/cargo#codeDescription"</v>
      </c>
      <c r="AE2533" t="str">
        <f t="shared" si="1227"/>
        <v>"http://www.w3.org/2001/XMLSchema#string"</v>
      </c>
      <c r="AF2533" t="str">
        <f t="shared" si="1228"/>
        <v>"CodeList","PrepaidCollectIndicator","codeDescription","","string",2,"","Description or long version of the code; for example "Switzerland" for Switzerland when referring to the UN/LOCODE code list","false","false","","https://onerecord.iata.org/ns/code-lists/PrepaidCollectIndicator","https://onerecord.iata.org/ns/cargo#codeDescription","http://www.w3.org/2001/XMLSchema#string"</v>
      </c>
      <c r="AG2533" t="str">
        <f t="shared" si="1229"/>
        <v>"CodeList.PrepaidCollectIndicator"</v>
      </c>
      <c r="AH2533" t="str">
        <f t="shared" si="1230"/>
        <v>"codeDescription"</v>
      </c>
      <c r="AI2533" t="str">
        <f t="shared" si="1231"/>
        <v>".string"</v>
      </c>
      <c r="AJ2533" t="str">
        <f t="shared" si="1232"/>
        <v>""</v>
      </c>
      <c r="AK2533" t="str">
        <f t="shared" si="1233"/>
        <v>"hasOne"</v>
      </c>
      <c r="AL2533" t="str">
        <f t="shared" si="1234"/>
        <v>"CodeList.PrepaidCollectIndicator","codeDescription",".string","","hasOne"</v>
      </c>
      <c r="AN2533">
        <f>COUNTIF(View_conceptual!G:G,L2533)</f>
        <v>0</v>
      </c>
      <c r="AO2533">
        <f>COUNTIF(View_conceptual!H:H,L2533)+COUNTIF(View_conceptual!I:I,N2533)</f>
        <v>0</v>
      </c>
      <c r="AQ2533" t="str">
        <f t="shared" si="1235"/>
        <v/>
      </c>
      <c r="AR2533" t="str">
        <f t="shared" si="1236"/>
        <v/>
      </c>
      <c r="AT2533">
        <f>COUNTIF(View_full!G:G,L2533)</f>
        <v>0</v>
      </c>
      <c r="AU2533">
        <f>COUNTIF(View_full!H:H,L2533)+COUNTIF(View_full!I:I,N2533)</f>
        <v>0</v>
      </c>
      <c r="AV2533">
        <f>COUNTIFS(Property_Manual!$A$2:$A$1206,Raw!L2533,Property_Manual!$B$2:$B$1206,Raw!M2533,Property_Manual!$C$2:$C$1206,Raw!N2533,Property_Manual!$D$2:$D$1206,Raw!O2533,Property_Manual!$F$2:$F$1206,"x")</f>
        <v>0</v>
      </c>
      <c r="AW2533" t="str">
        <f t="shared" si="1237"/>
        <v/>
      </c>
      <c r="AX2533" t="str">
        <f t="shared" si="1238"/>
        <v/>
      </c>
      <c r="AY2533" t="str">
        <f t="shared" si="1239"/>
        <v/>
      </c>
    </row>
    <row r="2534" spans="1:51" x14ac:dyDescent="0.2">
      <c r="A2534" t="s">
        <v>1254</v>
      </c>
      <c r="B2534" t="s">
        <v>1197</v>
      </c>
      <c r="C2534" t="s">
        <v>2213</v>
      </c>
      <c r="D2534" t="s">
        <v>11</v>
      </c>
      <c r="F2534" t="s">
        <v>12</v>
      </c>
      <c r="G2534">
        <v>1</v>
      </c>
      <c r="J2534" t="s">
        <v>13</v>
      </c>
      <c r="L2534" t="str">
        <f t="shared" si="1209"/>
        <v>PrepaidCollectIndicator</v>
      </c>
      <c r="M2534" t="str">
        <f t="shared" si="1210"/>
        <v>codeLevel</v>
      </c>
      <c r="N2534" t="str">
        <f t="shared" si="1211"/>
        <v>integer</v>
      </c>
      <c r="O2534" t="str">
        <f t="shared" si="1212"/>
        <v/>
      </c>
      <c r="P2534" t="str">
        <f t="shared" si="1213"/>
        <v/>
      </c>
      <c r="Q2534" t="str">
        <f t="shared" si="1214"/>
        <v>Object</v>
      </c>
      <c r="R2534" t="str">
        <f t="shared" si="1215"/>
        <v>"CodeList"</v>
      </c>
      <c r="S2534" t="str">
        <f t="shared" si="1216"/>
        <v>"PrepaidCollectIndicator"</v>
      </c>
      <c r="T2534" t="str">
        <f t="shared" si="1217"/>
        <v>"codeLevel"</v>
      </c>
      <c r="U2534" t="str">
        <f t="shared" si="1218"/>
        <v>""</v>
      </c>
      <c r="V2534" t="str">
        <f t="shared" si="1219"/>
        <v>"integer"</v>
      </c>
      <c r="W2534">
        <f>IF($A2534="Implicit","",COUNTIFS($C$8:C2534,C2534,$A$8:A2534,"Explicit"))</f>
        <v>3</v>
      </c>
      <c r="X2534" t="str">
        <f t="shared" si="1220"/>
        <v>""</v>
      </c>
      <c r="Y2534" t="str">
        <f t="shared" si="1221"/>
        <v>"Integer indicating the level of a code if a codelists is hierarchical; for example HS-Codes"</v>
      </c>
      <c r="Z2534" t="str">
        <f t="shared" si="1222"/>
        <v>"false"</v>
      </c>
      <c r="AA2534" t="str">
        <f t="shared" si="1223"/>
        <v>"false"</v>
      </c>
      <c r="AB2534" t="str">
        <f t="shared" si="1224"/>
        <v>""</v>
      </c>
      <c r="AC2534" t="str">
        <f t="shared" si="1225"/>
        <v>"https://onerecord.iata.org/ns/code-lists/PrepaidCollectIndicator"</v>
      </c>
      <c r="AD2534" t="str">
        <f t="shared" si="1226"/>
        <v>"https://onerecord.iata.org/ns/cargo#codeLevel"</v>
      </c>
      <c r="AE2534" t="str">
        <f t="shared" si="1227"/>
        <v>"http://www.w3.org/2001/XMLSchema#integer"</v>
      </c>
      <c r="AF2534" t="str">
        <f t="shared" si="1228"/>
        <v>"CodeList","PrepaidCollectIndicator","codeLevel","","integer",3,"","Integer indicating the level of a code if a codelists is hierarchical; for example HS-Codes","false","false","","https://onerecord.iata.org/ns/code-lists/PrepaidCollectIndicator","https://onerecord.iata.org/ns/cargo#codeLevel","http://www.w3.org/2001/XMLSchema#integer"</v>
      </c>
      <c r="AG2534" t="str">
        <f t="shared" si="1229"/>
        <v>"CodeList.PrepaidCollectIndicator"</v>
      </c>
      <c r="AH2534" t="str">
        <f t="shared" si="1230"/>
        <v>"codeLevel"</v>
      </c>
      <c r="AI2534" t="str">
        <f t="shared" si="1231"/>
        <v>".integer"</v>
      </c>
      <c r="AJ2534" t="str">
        <f t="shared" si="1232"/>
        <v>""</v>
      </c>
      <c r="AK2534" t="str">
        <f t="shared" si="1233"/>
        <v>"hasOne"</v>
      </c>
      <c r="AL2534" t="str">
        <f t="shared" si="1234"/>
        <v>"CodeList.PrepaidCollectIndicator","codeLevel",".integer","","hasOne"</v>
      </c>
      <c r="AN2534">
        <f>COUNTIF(View_conceptual!G:G,L2534)</f>
        <v>0</v>
      </c>
      <c r="AO2534">
        <f>COUNTIF(View_conceptual!H:H,L2534)+COUNTIF(View_conceptual!I:I,N2534)</f>
        <v>0</v>
      </c>
      <c r="AQ2534" t="str">
        <f t="shared" si="1235"/>
        <v/>
      </c>
      <c r="AR2534" t="str">
        <f t="shared" si="1236"/>
        <v/>
      </c>
      <c r="AT2534">
        <f>COUNTIF(View_full!G:G,L2534)</f>
        <v>0</v>
      </c>
      <c r="AU2534">
        <f>COUNTIF(View_full!H:H,L2534)+COUNTIF(View_full!I:I,N2534)</f>
        <v>0</v>
      </c>
      <c r="AV2534">
        <f>COUNTIFS(Property_Manual!$A$2:$A$1206,Raw!L2534,Property_Manual!$B$2:$B$1206,Raw!M2534,Property_Manual!$C$2:$C$1206,Raw!N2534,Property_Manual!$D$2:$D$1206,Raw!O2534,Property_Manual!$F$2:$F$1206,"x")</f>
        <v>0</v>
      </c>
      <c r="AW2534" t="str">
        <f t="shared" si="1237"/>
        <v/>
      </c>
      <c r="AX2534" t="str">
        <f t="shared" si="1238"/>
        <v/>
      </c>
      <c r="AY2534" t="str">
        <f t="shared" si="1239"/>
        <v/>
      </c>
    </row>
    <row r="2535" spans="1:51" x14ac:dyDescent="0.2">
      <c r="A2535" t="s">
        <v>1254</v>
      </c>
      <c r="B2535" t="s">
        <v>1197</v>
      </c>
      <c r="C2535" t="s">
        <v>2213</v>
      </c>
      <c r="D2535" t="s">
        <v>14</v>
      </c>
      <c r="F2535" t="s">
        <v>6</v>
      </c>
      <c r="G2535">
        <v>1</v>
      </c>
      <c r="J2535" t="s">
        <v>15</v>
      </c>
      <c r="L2535" t="str">
        <f t="shared" si="1209"/>
        <v>PrepaidCollectIndicator</v>
      </c>
      <c r="M2535" t="str">
        <f t="shared" si="1210"/>
        <v>codeListName</v>
      </c>
      <c r="N2535" t="str">
        <f t="shared" si="1211"/>
        <v>string</v>
      </c>
      <c r="O2535" t="str">
        <f t="shared" si="1212"/>
        <v/>
      </c>
      <c r="P2535" t="str">
        <f t="shared" si="1213"/>
        <v/>
      </c>
      <c r="Q2535" t="str">
        <f t="shared" si="1214"/>
        <v>Object</v>
      </c>
      <c r="R2535" t="str">
        <f t="shared" si="1215"/>
        <v>"CodeList"</v>
      </c>
      <c r="S2535" t="str">
        <f t="shared" si="1216"/>
        <v>"PrepaidCollectIndicator"</v>
      </c>
      <c r="T2535" t="str">
        <f t="shared" si="1217"/>
        <v>"codeListName"</v>
      </c>
      <c r="U2535" t="str">
        <f t="shared" si="1218"/>
        <v>""</v>
      </c>
      <c r="V2535" t="str">
        <f t="shared" si="1219"/>
        <v>"string"</v>
      </c>
      <c r="W2535">
        <f>IF($A2535="Implicit","",COUNTIFS($C$8:C2535,C2535,$A$8:A2535,"Explicit"))</f>
        <v>4</v>
      </c>
      <c r="X2535" t="str">
        <f t="shared" si="1220"/>
        <v>""</v>
      </c>
      <c r="Y2535" t="str">
        <f t="shared" si="1221"/>
        <v>"Official name of the code list without version number when direct reference is not possible; for example "UN/LOCODE" when referring to the UN/LOCODE code list"</v>
      </c>
      <c r="Z2535" t="str">
        <f t="shared" si="1222"/>
        <v>"false"</v>
      </c>
      <c r="AA2535" t="str">
        <f t="shared" si="1223"/>
        <v>"false"</v>
      </c>
      <c r="AB2535" t="str">
        <f t="shared" si="1224"/>
        <v>""</v>
      </c>
      <c r="AC2535" t="str">
        <f t="shared" si="1225"/>
        <v>"https://onerecord.iata.org/ns/code-lists/PrepaidCollectIndicator"</v>
      </c>
      <c r="AD2535" t="str">
        <f t="shared" si="1226"/>
        <v>"https://onerecord.iata.org/ns/cargo#codeListName"</v>
      </c>
      <c r="AE2535" t="str">
        <f t="shared" si="1227"/>
        <v>"http://www.w3.org/2001/XMLSchema#string"</v>
      </c>
      <c r="AF2535" t="str">
        <f t="shared" si="1228"/>
        <v>"CodeList","PrepaidCollectIndicator","codeListName","","string",4,"","Official name of the code list without version number when direct reference is not possible; for example "UN/LOCODE" when referring to the UN/LOCODE code list","false","false","","https://onerecord.iata.org/ns/code-lists/PrepaidCollectIndicator","https://onerecord.iata.org/ns/cargo#codeListName","http://www.w3.org/2001/XMLSchema#string"</v>
      </c>
      <c r="AG2535" t="str">
        <f t="shared" si="1229"/>
        <v>"CodeList.PrepaidCollectIndicator"</v>
      </c>
      <c r="AH2535" t="str">
        <f t="shared" si="1230"/>
        <v>"codeListName"</v>
      </c>
      <c r="AI2535" t="str">
        <f t="shared" si="1231"/>
        <v>".string"</v>
      </c>
      <c r="AJ2535" t="str">
        <f t="shared" si="1232"/>
        <v>""</v>
      </c>
      <c r="AK2535" t="str">
        <f t="shared" si="1233"/>
        <v>"hasOne"</v>
      </c>
      <c r="AL2535" t="str">
        <f t="shared" si="1234"/>
        <v>"CodeList.PrepaidCollectIndicator","codeListName",".string","","hasOne"</v>
      </c>
      <c r="AN2535">
        <f>COUNTIF(View_conceptual!G:G,L2535)</f>
        <v>0</v>
      </c>
      <c r="AO2535">
        <f>COUNTIF(View_conceptual!H:H,L2535)+COUNTIF(View_conceptual!I:I,N2535)</f>
        <v>0</v>
      </c>
      <c r="AQ2535" t="str">
        <f t="shared" si="1235"/>
        <v/>
      </c>
      <c r="AR2535" t="str">
        <f t="shared" si="1236"/>
        <v/>
      </c>
      <c r="AT2535">
        <f>COUNTIF(View_full!G:G,L2535)</f>
        <v>0</v>
      </c>
      <c r="AU2535">
        <f>COUNTIF(View_full!H:H,L2535)+COUNTIF(View_full!I:I,N2535)</f>
        <v>0</v>
      </c>
      <c r="AV2535">
        <f>COUNTIFS(Property_Manual!$A$2:$A$1206,Raw!L2535,Property_Manual!$B$2:$B$1206,Raw!M2535,Property_Manual!$C$2:$C$1206,Raw!N2535,Property_Manual!$D$2:$D$1206,Raw!O2535,Property_Manual!$F$2:$F$1206,"x")</f>
        <v>0</v>
      </c>
      <c r="AW2535" t="str">
        <f t="shared" si="1237"/>
        <v/>
      </c>
      <c r="AX2535" t="str">
        <f t="shared" si="1238"/>
        <v/>
      </c>
      <c r="AY2535" t="str">
        <f t="shared" si="1239"/>
        <v/>
      </c>
    </row>
    <row r="2536" spans="1:51" x14ac:dyDescent="0.2">
      <c r="A2536" t="s">
        <v>1254</v>
      </c>
      <c r="B2536" t="s">
        <v>1197</v>
      </c>
      <c r="C2536" t="s">
        <v>2213</v>
      </c>
      <c r="D2536" t="s">
        <v>16</v>
      </c>
      <c r="F2536" t="s">
        <v>6</v>
      </c>
      <c r="G2536">
        <v>1</v>
      </c>
      <c r="J2536" t="s">
        <v>17</v>
      </c>
      <c r="L2536" t="str">
        <f t="shared" si="1209"/>
        <v>PrepaidCollectIndicator</v>
      </c>
      <c r="M2536" t="str">
        <f t="shared" si="1210"/>
        <v>codeListReference</v>
      </c>
      <c r="N2536" t="str">
        <f t="shared" si="1211"/>
        <v>string</v>
      </c>
      <c r="O2536" t="str">
        <f t="shared" si="1212"/>
        <v/>
      </c>
      <c r="P2536" t="str">
        <f t="shared" si="1213"/>
        <v/>
      </c>
      <c r="Q2536" t="str">
        <f t="shared" si="1214"/>
        <v>Object</v>
      </c>
      <c r="R2536" t="str">
        <f t="shared" si="1215"/>
        <v>"CodeList"</v>
      </c>
      <c r="S2536" t="str">
        <f t="shared" si="1216"/>
        <v>"PrepaidCollectIndicator"</v>
      </c>
      <c r="T2536" t="str">
        <f t="shared" si="1217"/>
        <v>"codeListReference"</v>
      </c>
      <c r="U2536" t="str">
        <f t="shared" si="1218"/>
        <v>""</v>
      </c>
      <c r="V2536" t="str">
        <f t="shared" si="1219"/>
        <v>"string"</v>
      </c>
      <c r="W2536">
        <f>IF($A2536="Implicit","",COUNTIFS($C$8:C2536,C2536,$A$8:A2536,"Explicit"))</f>
        <v>5</v>
      </c>
      <c r="X2536" t="str">
        <f t="shared" si="1220"/>
        <v>""</v>
      </c>
      <c r="Y2536" t="str">
        <f t="shared" si="1221"/>
        <v>"URL to access the code list the code is taken from; for example "https://unece.org/trade/cefact/unlocode-code-list-country-and-territory" for UN/LOCODE."</v>
      </c>
      <c r="Z2536" t="str">
        <f t="shared" si="1222"/>
        <v>"false"</v>
      </c>
      <c r="AA2536" t="str">
        <f t="shared" si="1223"/>
        <v>"false"</v>
      </c>
      <c r="AB2536" t="str">
        <f t="shared" si="1224"/>
        <v>""</v>
      </c>
      <c r="AC2536" t="str">
        <f t="shared" si="1225"/>
        <v>"https://onerecord.iata.org/ns/code-lists/PrepaidCollectIndicator"</v>
      </c>
      <c r="AD2536" t="str">
        <f t="shared" si="1226"/>
        <v>"https://onerecord.iata.org/ns/cargo#codeListReference"</v>
      </c>
      <c r="AE2536" t="str">
        <f t="shared" si="1227"/>
        <v>"http://www.w3.org/2001/XMLSchema#string"</v>
      </c>
      <c r="AF2536" t="str">
        <f t="shared" si="1228"/>
        <v>"CodeList","PrepaidCollectIndicator","codeListReference","","string",5,"","URL to access the code list the code is taken from; for example "https://unece.org/trade/cefact/unlocode-code-list-country-and-territory" for UN/LOCODE.","false","false","","https://onerecord.iata.org/ns/code-lists/PrepaidCollectIndicator","https://onerecord.iata.org/ns/cargo#codeListReference","http://www.w3.org/2001/XMLSchema#string"</v>
      </c>
      <c r="AG2536" t="str">
        <f t="shared" si="1229"/>
        <v>"CodeList.PrepaidCollectIndicator"</v>
      </c>
      <c r="AH2536" t="str">
        <f t="shared" si="1230"/>
        <v>"codeListReference"</v>
      </c>
      <c r="AI2536" t="str">
        <f t="shared" si="1231"/>
        <v>".string"</v>
      </c>
      <c r="AJ2536" t="str">
        <f t="shared" si="1232"/>
        <v>""</v>
      </c>
      <c r="AK2536" t="str">
        <f t="shared" si="1233"/>
        <v>"hasOne"</v>
      </c>
      <c r="AL2536" t="str">
        <f t="shared" si="1234"/>
        <v>"CodeList.PrepaidCollectIndicator","codeListReference",".string","","hasOne"</v>
      </c>
      <c r="AN2536">
        <f>COUNTIF(View_conceptual!G:G,L2536)</f>
        <v>0</v>
      </c>
      <c r="AO2536">
        <f>COUNTIF(View_conceptual!H:H,L2536)+COUNTIF(View_conceptual!I:I,N2536)</f>
        <v>0</v>
      </c>
      <c r="AQ2536" t="str">
        <f t="shared" si="1235"/>
        <v/>
      </c>
      <c r="AR2536" t="str">
        <f t="shared" si="1236"/>
        <v/>
      </c>
      <c r="AT2536">
        <f>COUNTIF(View_full!G:G,L2536)</f>
        <v>0</v>
      </c>
      <c r="AU2536">
        <f>COUNTIF(View_full!H:H,L2536)+COUNTIF(View_full!I:I,N2536)</f>
        <v>0</v>
      </c>
      <c r="AV2536">
        <f>COUNTIFS(Property_Manual!$A$2:$A$1206,Raw!L2536,Property_Manual!$B$2:$B$1206,Raw!M2536,Property_Manual!$C$2:$C$1206,Raw!N2536,Property_Manual!$D$2:$D$1206,Raw!O2536,Property_Manual!$F$2:$F$1206,"x")</f>
        <v>0</v>
      </c>
      <c r="AW2536" t="str">
        <f t="shared" si="1237"/>
        <v/>
      </c>
      <c r="AX2536" t="str">
        <f t="shared" si="1238"/>
        <v/>
      </c>
      <c r="AY2536" t="str">
        <f t="shared" si="1239"/>
        <v/>
      </c>
    </row>
    <row r="2537" spans="1:51" x14ac:dyDescent="0.2">
      <c r="A2537" t="s">
        <v>1254</v>
      </c>
      <c r="B2537" t="s">
        <v>1197</v>
      </c>
      <c r="C2537" t="s">
        <v>2213</v>
      </c>
      <c r="D2537" t="s">
        <v>18</v>
      </c>
      <c r="F2537" t="s">
        <v>6</v>
      </c>
      <c r="G2537">
        <v>1</v>
      </c>
      <c r="J2537" t="s">
        <v>19</v>
      </c>
      <c r="L2537" t="str">
        <f t="shared" si="1209"/>
        <v>PrepaidCollectIndicator</v>
      </c>
      <c r="M2537" t="str">
        <f t="shared" si="1210"/>
        <v>codeListVersion</v>
      </c>
      <c r="N2537" t="str">
        <f t="shared" si="1211"/>
        <v>string</v>
      </c>
      <c r="O2537" t="str">
        <f t="shared" si="1212"/>
        <v/>
      </c>
      <c r="P2537" t="str">
        <f t="shared" si="1213"/>
        <v/>
      </c>
      <c r="Q2537" t="str">
        <f t="shared" si="1214"/>
        <v>Object</v>
      </c>
      <c r="R2537" t="str">
        <f t="shared" si="1215"/>
        <v>"CodeList"</v>
      </c>
      <c r="S2537" t="str">
        <f t="shared" si="1216"/>
        <v>"PrepaidCollectIndicator"</v>
      </c>
      <c r="T2537" t="str">
        <f t="shared" si="1217"/>
        <v>"codeListVersion"</v>
      </c>
      <c r="U2537" t="str">
        <f t="shared" si="1218"/>
        <v>""</v>
      </c>
      <c r="V2537" t="str">
        <f t="shared" si="1219"/>
        <v>"string"</v>
      </c>
      <c r="W2537">
        <f>IF($A2537="Implicit","",COUNTIFS($C$8:C2537,C2537,$A$8:A2537,"Explicit"))</f>
        <v>6</v>
      </c>
      <c r="X2537" t="str">
        <f t="shared" si="1220"/>
        <v>""</v>
      </c>
      <c r="Y2537" t="str">
        <f t="shared" si="1221"/>
        <v>"Version of the code list; for example "223-1" for UN/LOCODE. Used if the property codeListName is used or the version is not apparent from the resource referred to in property codeListReference."</v>
      </c>
      <c r="Z2537" t="str">
        <f t="shared" si="1222"/>
        <v>"false"</v>
      </c>
      <c r="AA2537" t="str">
        <f t="shared" si="1223"/>
        <v>"false"</v>
      </c>
      <c r="AB2537" t="str">
        <f t="shared" si="1224"/>
        <v>""</v>
      </c>
      <c r="AC2537" t="str">
        <f t="shared" si="1225"/>
        <v>"https://onerecord.iata.org/ns/code-lists/PrepaidCollectIndicator"</v>
      </c>
      <c r="AD2537" t="str">
        <f t="shared" si="1226"/>
        <v>"https://onerecord.iata.org/ns/cargo#codeListVersion"</v>
      </c>
      <c r="AE2537" t="str">
        <f t="shared" si="1227"/>
        <v>"http://www.w3.org/2001/XMLSchema#string"</v>
      </c>
      <c r="AF2537" t="str">
        <f t="shared" si="1228"/>
        <v>"CodeList","PrepaidCollectIndicator","codeListVersion","","string",6,"","Version of the code list; for example "223-1" for UN/LOCODE. Used if the property codeListName is used or the version is not apparent from the resource referred to in property codeListReference.","false","false","","https://onerecord.iata.org/ns/code-lists/PrepaidCollectIndicator","https://onerecord.iata.org/ns/cargo#codeListVersion","http://www.w3.org/2001/XMLSchema#string"</v>
      </c>
      <c r="AG2537" t="str">
        <f t="shared" si="1229"/>
        <v>"CodeList.PrepaidCollectIndicator"</v>
      </c>
      <c r="AH2537" t="str">
        <f t="shared" si="1230"/>
        <v>"codeListVersion"</v>
      </c>
      <c r="AI2537" t="str">
        <f t="shared" si="1231"/>
        <v>".string"</v>
      </c>
      <c r="AJ2537" t="str">
        <f t="shared" si="1232"/>
        <v>""</v>
      </c>
      <c r="AK2537" t="str">
        <f t="shared" si="1233"/>
        <v>"hasOne"</v>
      </c>
      <c r="AL2537" t="str">
        <f t="shared" si="1234"/>
        <v>"CodeList.PrepaidCollectIndicator","codeListVersion",".string","","hasOne"</v>
      </c>
      <c r="AN2537">
        <f>COUNTIF(View_conceptual!G:G,L2537)</f>
        <v>0</v>
      </c>
      <c r="AO2537">
        <f>COUNTIF(View_conceptual!H:H,L2537)+COUNTIF(View_conceptual!I:I,N2537)</f>
        <v>0</v>
      </c>
      <c r="AQ2537" t="str">
        <f t="shared" si="1235"/>
        <v/>
      </c>
      <c r="AR2537" t="str">
        <f t="shared" si="1236"/>
        <v/>
      </c>
      <c r="AT2537">
        <f>COUNTIF(View_full!G:G,L2537)</f>
        <v>0</v>
      </c>
      <c r="AU2537">
        <f>COUNTIF(View_full!H:H,L2537)+COUNTIF(View_full!I:I,N2537)</f>
        <v>0</v>
      </c>
      <c r="AV2537">
        <f>COUNTIFS(Property_Manual!$A$2:$A$1206,Raw!L2537,Property_Manual!$B$2:$B$1206,Raw!M2537,Property_Manual!$C$2:$C$1206,Raw!N2537,Property_Manual!$D$2:$D$1206,Raw!O2537,Property_Manual!$F$2:$F$1206,"x")</f>
        <v>0</v>
      </c>
      <c r="AW2537" t="str">
        <f t="shared" si="1237"/>
        <v/>
      </c>
      <c r="AX2537" t="str">
        <f t="shared" si="1238"/>
        <v/>
      </c>
      <c r="AY2537" t="str">
        <f t="shared" si="1239"/>
        <v/>
      </c>
    </row>
    <row r="2538" spans="1:51" x14ac:dyDescent="0.2">
      <c r="A2538" t="s">
        <v>1254</v>
      </c>
      <c r="B2538" t="s">
        <v>1197</v>
      </c>
      <c r="C2538" t="s">
        <v>2201</v>
      </c>
      <c r="D2538" t="s">
        <v>5</v>
      </c>
      <c r="F2538" t="s">
        <v>6</v>
      </c>
      <c r="G2538">
        <v>1</v>
      </c>
      <c r="J2538" t="s">
        <v>8</v>
      </c>
      <c r="L2538" t="str">
        <f t="shared" si="1209"/>
        <v>RaTypeCode</v>
      </c>
      <c r="M2538" t="str">
        <f t="shared" si="1210"/>
        <v>code</v>
      </c>
      <c r="N2538" t="str">
        <f t="shared" si="1211"/>
        <v>string</v>
      </c>
      <c r="O2538" t="str">
        <f t="shared" si="1212"/>
        <v/>
      </c>
      <c r="P2538" t="str">
        <f t="shared" si="1213"/>
        <v/>
      </c>
      <c r="Q2538" t="str">
        <f t="shared" si="1214"/>
        <v>Object</v>
      </c>
      <c r="R2538" t="str">
        <f t="shared" si="1215"/>
        <v>"CodeList"</v>
      </c>
      <c r="S2538" t="str">
        <f t="shared" si="1216"/>
        <v>"RaTypeCode"</v>
      </c>
      <c r="T2538" t="str">
        <f t="shared" si="1217"/>
        <v>"code"</v>
      </c>
      <c r="U2538" t="str">
        <f t="shared" si="1218"/>
        <v>""</v>
      </c>
      <c r="V2538" t="str">
        <f t="shared" si="1219"/>
        <v>"string"</v>
      </c>
      <c r="W2538">
        <f>IF($A2538="Implicit","",COUNTIFS($C$8:C2538,C2538,$A$8:A2538,"Explicit"))</f>
        <v>1</v>
      </c>
      <c r="X2538" t="str">
        <f t="shared" si="1220"/>
        <v>""</v>
      </c>
      <c r="Y2538" t="str">
        <f t="shared" si="1221"/>
        <v>"Code or short version of a code; for example "CH" for Switzerland when referring to the UN/LOCODE code list"</v>
      </c>
      <c r="Z2538" t="str">
        <f t="shared" si="1222"/>
        <v>"false"</v>
      </c>
      <c r="AA2538" t="str">
        <f t="shared" si="1223"/>
        <v>"false"</v>
      </c>
      <c r="AB2538" t="str">
        <f t="shared" si="1224"/>
        <v>""</v>
      </c>
      <c r="AC2538" t="str">
        <f t="shared" si="1225"/>
        <v>"https://onerecord.iata.org/ns/code-lists/RaTypeCode"</v>
      </c>
      <c r="AD2538" t="str">
        <f t="shared" si="1226"/>
        <v>"https://onerecord.iata.org/ns/cargo#code"</v>
      </c>
      <c r="AE2538" t="str">
        <f t="shared" si="1227"/>
        <v>"http://www.w3.org/2001/XMLSchema#string"</v>
      </c>
      <c r="AF2538" t="str">
        <f t="shared" si="1228"/>
        <v>"CodeList","RaTypeCode","code","","string",1,"","Code or short version of a code; for example "CH" for Switzerland when referring to the UN/LOCODE code list","false","false","","https://onerecord.iata.org/ns/code-lists/RaTypeCode","https://onerecord.iata.org/ns/cargo#code","http://www.w3.org/2001/XMLSchema#string"</v>
      </c>
      <c r="AG2538" t="str">
        <f t="shared" si="1229"/>
        <v>"CodeList.RaTypeCode"</v>
      </c>
      <c r="AH2538" t="str">
        <f t="shared" si="1230"/>
        <v>"code"</v>
      </c>
      <c r="AI2538" t="str">
        <f t="shared" si="1231"/>
        <v>".string"</v>
      </c>
      <c r="AJ2538" t="str">
        <f t="shared" si="1232"/>
        <v>""</v>
      </c>
      <c r="AK2538" t="str">
        <f t="shared" si="1233"/>
        <v>"hasOne"</v>
      </c>
      <c r="AL2538" t="str">
        <f t="shared" si="1234"/>
        <v>"CodeList.RaTypeCode","code",".string","","hasOne"</v>
      </c>
      <c r="AN2538">
        <f>COUNTIF(View_conceptual!G:G,L2538)</f>
        <v>0</v>
      </c>
      <c r="AO2538">
        <f>COUNTIF(View_conceptual!H:H,L2538)+COUNTIF(View_conceptual!I:I,N2538)</f>
        <v>0</v>
      </c>
      <c r="AQ2538" t="str">
        <f t="shared" si="1235"/>
        <v/>
      </c>
      <c r="AR2538" t="str">
        <f t="shared" si="1236"/>
        <v/>
      </c>
      <c r="AT2538">
        <f>COUNTIF(View_full!G:G,L2538)</f>
        <v>0</v>
      </c>
      <c r="AU2538">
        <f>COUNTIF(View_full!H:H,L2538)+COUNTIF(View_full!I:I,N2538)</f>
        <v>0</v>
      </c>
      <c r="AV2538">
        <f>COUNTIFS(Property_Manual!$A$2:$A$1206,Raw!L2538,Property_Manual!$B$2:$B$1206,Raw!M2538,Property_Manual!$C$2:$C$1206,Raw!N2538,Property_Manual!$D$2:$D$1206,Raw!O2538,Property_Manual!$F$2:$F$1206,"x")</f>
        <v>0</v>
      </c>
      <c r="AW2538" t="str">
        <f t="shared" si="1237"/>
        <v/>
      </c>
      <c r="AX2538" t="str">
        <f t="shared" si="1238"/>
        <v/>
      </c>
      <c r="AY2538" t="str">
        <f t="shared" si="1239"/>
        <v/>
      </c>
    </row>
    <row r="2539" spans="1:51" x14ac:dyDescent="0.2">
      <c r="A2539" t="s">
        <v>1254</v>
      </c>
      <c r="B2539" t="s">
        <v>1197</v>
      </c>
      <c r="C2539" t="s">
        <v>2201</v>
      </c>
      <c r="D2539" t="s">
        <v>9</v>
      </c>
      <c r="F2539" t="s">
        <v>6</v>
      </c>
      <c r="G2539">
        <v>1</v>
      </c>
      <c r="J2539" t="s">
        <v>10</v>
      </c>
      <c r="L2539" t="str">
        <f t="shared" si="1209"/>
        <v>RaTypeCode</v>
      </c>
      <c r="M2539" t="str">
        <f t="shared" si="1210"/>
        <v>codeDescription</v>
      </c>
      <c r="N2539" t="str">
        <f t="shared" si="1211"/>
        <v>string</v>
      </c>
      <c r="O2539" t="str">
        <f t="shared" si="1212"/>
        <v/>
      </c>
      <c r="P2539" t="str">
        <f t="shared" si="1213"/>
        <v/>
      </c>
      <c r="Q2539" t="str">
        <f t="shared" si="1214"/>
        <v>Object</v>
      </c>
      <c r="R2539" t="str">
        <f t="shared" si="1215"/>
        <v>"CodeList"</v>
      </c>
      <c r="S2539" t="str">
        <f t="shared" si="1216"/>
        <v>"RaTypeCode"</v>
      </c>
      <c r="T2539" t="str">
        <f t="shared" si="1217"/>
        <v>"codeDescription"</v>
      </c>
      <c r="U2539" t="str">
        <f t="shared" si="1218"/>
        <v>""</v>
      </c>
      <c r="V2539" t="str">
        <f t="shared" si="1219"/>
        <v>"string"</v>
      </c>
      <c r="W2539">
        <f>IF($A2539="Implicit","",COUNTIFS($C$8:C2539,C2539,$A$8:A2539,"Explicit"))</f>
        <v>2</v>
      </c>
      <c r="X2539" t="str">
        <f t="shared" si="1220"/>
        <v>""</v>
      </c>
      <c r="Y2539" t="str">
        <f t="shared" si="1221"/>
        <v>"Description or long version of the code; for example "Switzerland" for Switzerland when referring to the UN/LOCODE code list"</v>
      </c>
      <c r="Z2539" t="str">
        <f t="shared" si="1222"/>
        <v>"false"</v>
      </c>
      <c r="AA2539" t="str">
        <f t="shared" si="1223"/>
        <v>"false"</v>
      </c>
      <c r="AB2539" t="str">
        <f t="shared" si="1224"/>
        <v>""</v>
      </c>
      <c r="AC2539" t="str">
        <f t="shared" si="1225"/>
        <v>"https://onerecord.iata.org/ns/code-lists/RaTypeCode"</v>
      </c>
      <c r="AD2539" t="str">
        <f t="shared" si="1226"/>
        <v>"https://onerecord.iata.org/ns/cargo#codeDescription"</v>
      </c>
      <c r="AE2539" t="str">
        <f t="shared" si="1227"/>
        <v>"http://www.w3.org/2001/XMLSchema#string"</v>
      </c>
      <c r="AF2539" t="str">
        <f t="shared" si="1228"/>
        <v>"CodeList","RaTypeCode","codeDescription","","string",2,"","Description or long version of the code; for example "Switzerland" for Switzerland when referring to the UN/LOCODE code list","false","false","","https://onerecord.iata.org/ns/code-lists/RaTypeCode","https://onerecord.iata.org/ns/cargo#codeDescription","http://www.w3.org/2001/XMLSchema#string"</v>
      </c>
      <c r="AG2539" t="str">
        <f t="shared" si="1229"/>
        <v>"CodeList.RaTypeCode"</v>
      </c>
      <c r="AH2539" t="str">
        <f t="shared" si="1230"/>
        <v>"codeDescription"</v>
      </c>
      <c r="AI2539" t="str">
        <f t="shared" si="1231"/>
        <v>".string"</v>
      </c>
      <c r="AJ2539" t="str">
        <f t="shared" si="1232"/>
        <v>""</v>
      </c>
      <c r="AK2539" t="str">
        <f t="shared" si="1233"/>
        <v>"hasOne"</v>
      </c>
      <c r="AL2539" t="str">
        <f t="shared" si="1234"/>
        <v>"CodeList.RaTypeCode","codeDescription",".string","","hasOne"</v>
      </c>
      <c r="AN2539">
        <f>COUNTIF(View_conceptual!G:G,L2539)</f>
        <v>0</v>
      </c>
      <c r="AO2539">
        <f>COUNTIF(View_conceptual!H:H,L2539)+COUNTIF(View_conceptual!I:I,N2539)</f>
        <v>0</v>
      </c>
      <c r="AQ2539" t="str">
        <f t="shared" si="1235"/>
        <v/>
      </c>
      <c r="AR2539" t="str">
        <f t="shared" si="1236"/>
        <v/>
      </c>
      <c r="AT2539">
        <f>COUNTIF(View_full!G:G,L2539)</f>
        <v>0</v>
      </c>
      <c r="AU2539">
        <f>COUNTIF(View_full!H:H,L2539)+COUNTIF(View_full!I:I,N2539)</f>
        <v>0</v>
      </c>
      <c r="AV2539">
        <f>COUNTIFS(Property_Manual!$A$2:$A$1206,Raw!L2539,Property_Manual!$B$2:$B$1206,Raw!M2539,Property_Manual!$C$2:$C$1206,Raw!N2539,Property_Manual!$D$2:$D$1206,Raw!O2539,Property_Manual!$F$2:$F$1206,"x")</f>
        <v>0</v>
      </c>
      <c r="AW2539" t="str">
        <f t="shared" si="1237"/>
        <v/>
      </c>
      <c r="AX2539" t="str">
        <f t="shared" si="1238"/>
        <v/>
      </c>
      <c r="AY2539" t="str">
        <f t="shared" si="1239"/>
        <v/>
      </c>
    </row>
    <row r="2540" spans="1:51" x14ac:dyDescent="0.2">
      <c r="A2540" t="s">
        <v>1254</v>
      </c>
      <c r="B2540" t="s">
        <v>1197</v>
      </c>
      <c r="C2540" t="s">
        <v>2201</v>
      </c>
      <c r="D2540" t="s">
        <v>11</v>
      </c>
      <c r="F2540" t="s">
        <v>12</v>
      </c>
      <c r="G2540">
        <v>1</v>
      </c>
      <c r="J2540" t="s">
        <v>13</v>
      </c>
      <c r="L2540" t="str">
        <f t="shared" si="1209"/>
        <v>RaTypeCode</v>
      </c>
      <c r="M2540" t="str">
        <f t="shared" si="1210"/>
        <v>codeLevel</v>
      </c>
      <c r="N2540" t="str">
        <f t="shared" si="1211"/>
        <v>integer</v>
      </c>
      <c r="O2540" t="str">
        <f t="shared" si="1212"/>
        <v/>
      </c>
      <c r="P2540" t="str">
        <f t="shared" si="1213"/>
        <v/>
      </c>
      <c r="Q2540" t="str">
        <f t="shared" si="1214"/>
        <v>Object</v>
      </c>
      <c r="R2540" t="str">
        <f t="shared" si="1215"/>
        <v>"CodeList"</v>
      </c>
      <c r="S2540" t="str">
        <f t="shared" si="1216"/>
        <v>"RaTypeCode"</v>
      </c>
      <c r="T2540" t="str">
        <f t="shared" si="1217"/>
        <v>"codeLevel"</v>
      </c>
      <c r="U2540" t="str">
        <f t="shared" si="1218"/>
        <v>""</v>
      </c>
      <c r="V2540" t="str">
        <f t="shared" si="1219"/>
        <v>"integer"</v>
      </c>
      <c r="W2540">
        <f>IF($A2540="Implicit","",COUNTIFS($C$8:C2540,C2540,$A$8:A2540,"Explicit"))</f>
        <v>3</v>
      </c>
      <c r="X2540" t="str">
        <f t="shared" si="1220"/>
        <v>""</v>
      </c>
      <c r="Y2540" t="str">
        <f t="shared" si="1221"/>
        <v>"Integer indicating the level of a code if a codelists is hierarchical; for example HS-Codes"</v>
      </c>
      <c r="Z2540" t="str">
        <f t="shared" si="1222"/>
        <v>"false"</v>
      </c>
      <c r="AA2540" t="str">
        <f t="shared" si="1223"/>
        <v>"false"</v>
      </c>
      <c r="AB2540" t="str">
        <f t="shared" si="1224"/>
        <v>""</v>
      </c>
      <c r="AC2540" t="str">
        <f t="shared" si="1225"/>
        <v>"https://onerecord.iata.org/ns/code-lists/RaTypeCode"</v>
      </c>
      <c r="AD2540" t="str">
        <f t="shared" si="1226"/>
        <v>"https://onerecord.iata.org/ns/cargo#codeLevel"</v>
      </c>
      <c r="AE2540" t="str">
        <f t="shared" si="1227"/>
        <v>"http://www.w3.org/2001/XMLSchema#integer"</v>
      </c>
      <c r="AF2540" t="str">
        <f t="shared" si="1228"/>
        <v>"CodeList","RaTypeCode","codeLevel","","integer",3,"","Integer indicating the level of a code if a codelists is hierarchical; for example HS-Codes","false","false","","https://onerecord.iata.org/ns/code-lists/RaTypeCode","https://onerecord.iata.org/ns/cargo#codeLevel","http://www.w3.org/2001/XMLSchema#integer"</v>
      </c>
      <c r="AG2540" t="str">
        <f t="shared" si="1229"/>
        <v>"CodeList.RaTypeCode"</v>
      </c>
      <c r="AH2540" t="str">
        <f t="shared" si="1230"/>
        <v>"codeLevel"</v>
      </c>
      <c r="AI2540" t="str">
        <f t="shared" si="1231"/>
        <v>".integer"</v>
      </c>
      <c r="AJ2540" t="str">
        <f t="shared" si="1232"/>
        <v>""</v>
      </c>
      <c r="AK2540" t="str">
        <f t="shared" si="1233"/>
        <v>"hasOne"</v>
      </c>
      <c r="AL2540" t="str">
        <f t="shared" si="1234"/>
        <v>"CodeList.RaTypeCode","codeLevel",".integer","","hasOne"</v>
      </c>
      <c r="AN2540">
        <f>COUNTIF(View_conceptual!G:G,L2540)</f>
        <v>0</v>
      </c>
      <c r="AO2540">
        <f>COUNTIF(View_conceptual!H:H,L2540)+COUNTIF(View_conceptual!I:I,N2540)</f>
        <v>0</v>
      </c>
      <c r="AQ2540" t="str">
        <f t="shared" si="1235"/>
        <v/>
      </c>
      <c r="AR2540" t="str">
        <f t="shared" si="1236"/>
        <v/>
      </c>
      <c r="AT2540">
        <f>COUNTIF(View_full!G:G,L2540)</f>
        <v>0</v>
      </c>
      <c r="AU2540">
        <f>COUNTIF(View_full!H:H,L2540)+COUNTIF(View_full!I:I,N2540)</f>
        <v>0</v>
      </c>
      <c r="AV2540">
        <f>COUNTIFS(Property_Manual!$A$2:$A$1206,Raw!L2540,Property_Manual!$B$2:$B$1206,Raw!M2540,Property_Manual!$C$2:$C$1206,Raw!N2540,Property_Manual!$D$2:$D$1206,Raw!O2540,Property_Manual!$F$2:$F$1206,"x")</f>
        <v>0</v>
      </c>
      <c r="AW2540" t="str">
        <f t="shared" si="1237"/>
        <v/>
      </c>
      <c r="AX2540" t="str">
        <f t="shared" si="1238"/>
        <v/>
      </c>
      <c r="AY2540" t="str">
        <f t="shared" si="1239"/>
        <v/>
      </c>
    </row>
    <row r="2541" spans="1:51" x14ac:dyDescent="0.2">
      <c r="A2541" t="s">
        <v>1254</v>
      </c>
      <c r="B2541" t="s">
        <v>1197</v>
      </c>
      <c r="C2541" t="s">
        <v>2201</v>
      </c>
      <c r="D2541" t="s">
        <v>14</v>
      </c>
      <c r="F2541" t="s">
        <v>6</v>
      </c>
      <c r="G2541">
        <v>1</v>
      </c>
      <c r="J2541" t="s">
        <v>15</v>
      </c>
      <c r="L2541" t="str">
        <f t="shared" si="1209"/>
        <v>RaTypeCode</v>
      </c>
      <c r="M2541" t="str">
        <f t="shared" si="1210"/>
        <v>codeListName</v>
      </c>
      <c r="N2541" t="str">
        <f t="shared" si="1211"/>
        <v>string</v>
      </c>
      <c r="O2541" t="str">
        <f t="shared" si="1212"/>
        <v/>
      </c>
      <c r="P2541" t="str">
        <f t="shared" si="1213"/>
        <v/>
      </c>
      <c r="Q2541" t="str">
        <f t="shared" si="1214"/>
        <v>Object</v>
      </c>
      <c r="R2541" t="str">
        <f t="shared" si="1215"/>
        <v>"CodeList"</v>
      </c>
      <c r="S2541" t="str">
        <f t="shared" si="1216"/>
        <v>"RaTypeCode"</v>
      </c>
      <c r="T2541" t="str">
        <f t="shared" si="1217"/>
        <v>"codeListName"</v>
      </c>
      <c r="U2541" t="str">
        <f t="shared" si="1218"/>
        <v>""</v>
      </c>
      <c r="V2541" t="str">
        <f t="shared" si="1219"/>
        <v>"string"</v>
      </c>
      <c r="W2541">
        <f>IF($A2541="Implicit","",COUNTIFS($C$8:C2541,C2541,$A$8:A2541,"Explicit"))</f>
        <v>4</v>
      </c>
      <c r="X2541" t="str">
        <f t="shared" si="1220"/>
        <v>""</v>
      </c>
      <c r="Y2541" t="str">
        <f t="shared" si="1221"/>
        <v>"Official name of the code list without version number when direct reference is not possible; for example "UN/LOCODE" when referring to the UN/LOCODE code list"</v>
      </c>
      <c r="Z2541" t="str">
        <f t="shared" si="1222"/>
        <v>"false"</v>
      </c>
      <c r="AA2541" t="str">
        <f t="shared" si="1223"/>
        <v>"false"</v>
      </c>
      <c r="AB2541" t="str">
        <f t="shared" si="1224"/>
        <v>""</v>
      </c>
      <c r="AC2541" t="str">
        <f t="shared" si="1225"/>
        <v>"https://onerecord.iata.org/ns/code-lists/RaTypeCode"</v>
      </c>
      <c r="AD2541" t="str">
        <f t="shared" si="1226"/>
        <v>"https://onerecord.iata.org/ns/cargo#codeListName"</v>
      </c>
      <c r="AE2541" t="str">
        <f t="shared" si="1227"/>
        <v>"http://www.w3.org/2001/XMLSchema#string"</v>
      </c>
      <c r="AF2541" t="str">
        <f t="shared" si="1228"/>
        <v>"CodeList","RaTypeCode","codeListName","","string",4,"","Official name of the code list without version number when direct reference is not possible; for example "UN/LOCODE" when referring to the UN/LOCODE code list","false","false","","https://onerecord.iata.org/ns/code-lists/RaTypeCode","https://onerecord.iata.org/ns/cargo#codeListName","http://www.w3.org/2001/XMLSchema#string"</v>
      </c>
      <c r="AG2541" t="str">
        <f t="shared" si="1229"/>
        <v>"CodeList.RaTypeCode"</v>
      </c>
      <c r="AH2541" t="str">
        <f t="shared" si="1230"/>
        <v>"codeListName"</v>
      </c>
      <c r="AI2541" t="str">
        <f t="shared" si="1231"/>
        <v>".string"</v>
      </c>
      <c r="AJ2541" t="str">
        <f t="shared" si="1232"/>
        <v>""</v>
      </c>
      <c r="AK2541" t="str">
        <f t="shared" si="1233"/>
        <v>"hasOne"</v>
      </c>
      <c r="AL2541" t="str">
        <f t="shared" si="1234"/>
        <v>"CodeList.RaTypeCode","codeListName",".string","","hasOne"</v>
      </c>
      <c r="AN2541">
        <f>COUNTIF(View_conceptual!G:G,L2541)</f>
        <v>0</v>
      </c>
      <c r="AO2541">
        <f>COUNTIF(View_conceptual!H:H,L2541)+COUNTIF(View_conceptual!I:I,N2541)</f>
        <v>0</v>
      </c>
      <c r="AQ2541" t="str">
        <f t="shared" si="1235"/>
        <v/>
      </c>
      <c r="AR2541" t="str">
        <f t="shared" si="1236"/>
        <v/>
      </c>
      <c r="AT2541">
        <f>COUNTIF(View_full!G:G,L2541)</f>
        <v>0</v>
      </c>
      <c r="AU2541">
        <f>COUNTIF(View_full!H:H,L2541)+COUNTIF(View_full!I:I,N2541)</f>
        <v>0</v>
      </c>
      <c r="AV2541">
        <f>COUNTIFS(Property_Manual!$A$2:$A$1206,Raw!L2541,Property_Manual!$B$2:$B$1206,Raw!M2541,Property_Manual!$C$2:$C$1206,Raw!N2541,Property_Manual!$D$2:$D$1206,Raw!O2541,Property_Manual!$F$2:$F$1206,"x")</f>
        <v>0</v>
      </c>
      <c r="AW2541" t="str">
        <f t="shared" si="1237"/>
        <v/>
      </c>
      <c r="AX2541" t="str">
        <f t="shared" si="1238"/>
        <v/>
      </c>
      <c r="AY2541" t="str">
        <f t="shared" si="1239"/>
        <v/>
      </c>
    </row>
    <row r="2542" spans="1:51" x14ac:dyDescent="0.2">
      <c r="A2542" t="s">
        <v>1254</v>
      </c>
      <c r="B2542" t="s">
        <v>1197</v>
      </c>
      <c r="C2542" t="s">
        <v>2201</v>
      </c>
      <c r="D2542" t="s">
        <v>16</v>
      </c>
      <c r="F2542" t="s">
        <v>6</v>
      </c>
      <c r="G2542">
        <v>1</v>
      </c>
      <c r="J2542" t="s">
        <v>17</v>
      </c>
      <c r="L2542" t="str">
        <f t="shared" si="1209"/>
        <v>RaTypeCode</v>
      </c>
      <c r="M2542" t="str">
        <f t="shared" si="1210"/>
        <v>codeListReference</v>
      </c>
      <c r="N2542" t="str">
        <f t="shared" si="1211"/>
        <v>string</v>
      </c>
      <c r="O2542" t="str">
        <f t="shared" si="1212"/>
        <v/>
      </c>
      <c r="P2542" t="str">
        <f t="shared" si="1213"/>
        <v/>
      </c>
      <c r="Q2542" t="str">
        <f t="shared" si="1214"/>
        <v>Object</v>
      </c>
      <c r="R2542" t="str">
        <f t="shared" si="1215"/>
        <v>"CodeList"</v>
      </c>
      <c r="S2542" t="str">
        <f t="shared" si="1216"/>
        <v>"RaTypeCode"</v>
      </c>
      <c r="T2542" t="str">
        <f t="shared" si="1217"/>
        <v>"codeListReference"</v>
      </c>
      <c r="U2542" t="str">
        <f t="shared" si="1218"/>
        <v>""</v>
      </c>
      <c r="V2542" t="str">
        <f t="shared" si="1219"/>
        <v>"string"</v>
      </c>
      <c r="W2542">
        <f>IF($A2542="Implicit","",COUNTIFS($C$8:C2542,C2542,$A$8:A2542,"Explicit"))</f>
        <v>5</v>
      </c>
      <c r="X2542" t="str">
        <f t="shared" si="1220"/>
        <v>""</v>
      </c>
      <c r="Y2542" t="str">
        <f t="shared" si="1221"/>
        <v>"URL to access the code list the code is taken from; for example "https://unece.org/trade/cefact/unlocode-code-list-country-and-territory" for UN/LOCODE."</v>
      </c>
      <c r="Z2542" t="str">
        <f t="shared" si="1222"/>
        <v>"false"</v>
      </c>
      <c r="AA2542" t="str">
        <f t="shared" si="1223"/>
        <v>"false"</v>
      </c>
      <c r="AB2542" t="str">
        <f t="shared" si="1224"/>
        <v>""</v>
      </c>
      <c r="AC2542" t="str">
        <f t="shared" si="1225"/>
        <v>"https://onerecord.iata.org/ns/code-lists/RaTypeCode"</v>
      </c>
      <c r="AD2542" t="str">
        <f t="shared" si="1226"/>
        <v>"https://onerecord.iata.org/ns/cargo#codeListReference"</v>
      </c>
      <c r="AE2542" t="str">
        <f t="shared" si="1227"/>
        <v>"http://www.w3.org/2001/XMLSchema#string"</v>
      </c>
      <c r="AF2542" t="str">
        <f t="shared" si="1228"/>
        <v>"CodeList","RaTypeCode","codeListReference","","string",5,"","URL to access the code list the code is taken from; for example "https://unece.org/trade/cefact/unlocode-code-list-country-and-territory" for UN/LOCODE.","false","false","","https://onerecord.iata.org/ns/code-lists/RaTypeCode","https://onerecord.iata.org/ns/cargo#codeListReference","http://www.w3.org/2001/XMLSchema#string"</v>
      </c>
      <c r="AG2542" t="str">
        <f t="shared" si="1229"/>
        <v>"CodeList.RaTypeCode"</v>
      </c>
      <c r="AH2542" t="str">
        <f t="shared" si="1230"/>
        <v>"codeListReference"</v>
      </c>
      <c r="AI2542" t="str">
        <f t="shared" si="1231"/>
        <v>".string"</v>
      </c>
      <c r="AJ2542" t="str">
        <f t="shared" si="1232"/>
        <v>""</v>
      </c>
      <c r="AK2542" t="str">
        <f t="shared" si="1233"/>
        <v>"hasOne"</v>
      </c>
      <c r="AL2542" t="str">
        <f t="shared" si="1234"/>
        <v>"CodeList.RaTypeCode","codeListReference",".string","","hasOne"</v>
      </c>
      <c r="AN2542">
        <f>COUNTIF(View_conceptual!G:G,L2542)</f>
        <v>0</v>
      </c>
      <c r="AO2542">
        <f>COUNTIF(View_conceptual!H:H,L2542)+COUNTIF(View_conceptual!I:I,N2542)</f>
        <v>0</v>
      </c>
      <c r="AQ2542" t="str">
        <f t="shared" si="1235"/>
        <v/>
      </c>
      <c r="AR2542" t="str">
        <f t="shared" si="1236"/>
        <v/>
      </c>
      <c r="AT2542">
        <f>COUNTIF(View_full!G:G,L2542)</f>
        <v>0</v>
      </c>
      <c r="AU2542">
        <f>COUNTIF(View_full!H:H,L2542)+COUNTIF(View_full!I:I,N2542)</f>
        <v>0</v>
      </c>
      <c r="AV2542">
        <f>COUNTIFS(Property_Manual!$A$2:$A$1206,Raw!L2542,Property_Manual!$B$2:$B$1206,Raw!M2542,Property_Manual!$C$2:$C$1206,Raw!N2542,Property_Manual!$D$2:$D$1206,Raw!O2542,Property_Manual!$F$2:$F$1206,"x")</f>
        <v>0</v>
      </c>
      <c r="AW2542" t="str">
        <f t="shared" si="1237"/>
        <v/>
      </c>
      <c r="AX2542" t="str">
        <f t="shared" si="1238"/>
        <v/>
      </c>
      <c r="AY2542" t="str">
        <f t="shared" si="1239"/>
        <v/>
      </c>
    </row>
    <row r="2543" spans="1:51" x14ac:dyDescent="0.2">
      <c r="A2543" t="s">
        <v>1254</v>
      </c>
      <c r="B2543" t="s">
        <v>1197</v>
      </c>
      <c r="C2543" t="s">
        <v>2201</v>
      </c>
      <c r="D2543" t="s">
        <v>18</v>
      </c>
      <c r="F2543" t="s">
        <v>6</v>
      </c>
      <c r="G2543">
        <v>1</v>
      </c>
      <c r="J2543" t="s">
        <v>19</v>
      </c>
      <c r="L2543" t="str">
        <f t="shared" si="1209"/>
        <v>RaTypeCode</v>
      </c>
      <c r="M2543" t="str">
        <f t="shared" si="1210"/>
        <v>codeListVersion</v>
      </c>
      <c r="N2543" t="str">
        <f t="shared" si="1211"/>
        <v>string</v>
      </c>
      <c r="O2543" t="str">
        <f t="shared" si="1212"/>
        <v/>
      </c>
      <c r="P2543" t="str">
        <f t="shared" si="1213"/>
        <v/>
      </c>
      <c r="Q2543" t="str">
        <f t="shared" si="1214"/>
        <v>Object</v>
      </c>
      <c r="R2543" t="str">
        <f t="shared" si="1215"/>
        <v>"CodeList"</v>
      </c>
      <c r="S2543" t="str">
        <f t="shared" si="1216"/>
        <v>"RaTypeCode"</v>
      </c>
      <c r="T2543" t="str">
        <f t="shared" si="1217"/>
        <v>"codeListVersion"</v>
      </c>
      <c r="U2543" t="str">
        <f t="shared" si="1218"/>
        <v>""</v>
      </c>
      <c r="V2543" t="str">
        <f t="shared" si="1219"/>
        <v>"string"</v>
      </c>
      <c r="W2543">
        <f>IF($A2543="Implicit","",COUNTIFS($C$8:C2543,C2543,$A$8:A2543,"Explicit"))</f>
        <v>6</v>
      </c>
      <c r="X2543" t="str">
        <f t="shared" si="1220"/>
        <v>""</v>
      </c>
      <c r="Y2543" t="str">
        <f t="shared" si="1221"/>
        <v>"Version of the code list; for example "223-1" for UN/LOCODE. Used if the property codeListName is used or the version is not apparent from the resource referred to in property codeListReference."</v>
      </c>
      <c r="Z2543" t="str">
        <f t="shared" si="1222"/>
        <v>"false"</v>
      </c>
      <c r="AA2543" t="str">
        <f t="shared" si="1223"/>
        <v>"false"</v>
      </c>
      <c r="AB2543" t="str">
        <f t="shared" si="1224"/>
        <v>""</v>
      </c>
      <c r="AC2543" t="str">
        <f t="shared" si="1225"/>
        <v>"https://onerecord.iata.org/ns/code-lists/RaTypeCode"</v>
      </c>
      <c r="AD2543" t="str">
        <f t="shared" si="1226"/>
        <v>"https://onerecord.iata.org/ns/cargo#codeListVersion"</v>
      </c>
      <c r="AE2543" t="str">
        <f t="shared" si="1227"/>
        <v>"http://www.w3.org/2001/XMLSchema#string"</v>
      </c>
      <c r="AF2543" t="str">
        <f t="shared" si="1228"/>
        <v>"CodeList","RaTypeCode","codeListVersion","","string",6,"","Version of the code list; for example "223-1" for UN/LOCODE. Used if the property codeListName is used or the version is not apparent from the resource referred to in property codeListReference.","false","false","","https://onerecord.iata.org/ns/code-lists/RaTypeCode","https://onerecord.iata.org/ns/cargo#codeListVersion","http://www.w3.org/2001/XMLSchema#string"</v>
      </c>
      <c r="AG2543" t="str">
        <f t="shared" si="1229"/>
        <v>"CodeList.RaTypeCode"</v>
      </c>
      <c r="AH2543" t="str">
        <f t="shared" si="1230"/>
        <v>"codeListVersion"</v>
      </c>
      <c r="AI2543" t="str">
        <f t="shared" si="1231"/>
        <v>".string"</v>
      </c>
      <c r="AJ2543" t="str">
        <f t="shared" si="1232"/>
        <v>""</v>
      </c>
      <c r="AK2543" t="str">
        <f t="shared" si="1233"/>
        <v>"hasOne"</v>
      </c>
      <c r="AL2543" t="str">
        <f t="shared" si="1234"/>
        <v>"CodeList.RaTypeCode","codeListVersion",".string","","hasOne"</v>
      </c>
      <c r="AN2543">
        <f>COUNTIF(View_conceptual!G:G,L2543)</f>
        <v>0</v>
      </c>
      <c r="AO2543">
        <f>COUNTIF(View_conceptual!H:H,L2543)+COUNTIF(View_conceptual!I:I,N2543)</f>
        <v>0</v>
      </c>
      <c r="AQ2543" t="str">
        <f t="shared" si="1235"/>
        <v/>
      </c>
      <c r="AR2543" t="str">
        <f t="shared" si="1236"/>
        <v/>
      </c>
      <c r="AT2543">
        <f>COUNTIF(View_full!G:G,L2543)</f>
        <v>0</v>
      </c>
      <c r="AU2543">
        <f>COUNTIF(View_full!H:H,L2543)+COUNTIF(View_full!I:I,N2543)</f>
        <v>0</v>
      </c>
      <c r="AV2543">
        <f>COUNTIFS(Property_Manual!$A$2:$A$1206,Raw!L2543,Property_Manual!$B$2:$B$1206,Raw!M2543,Property_Manual!$C$2:$C$1206,Raw!N2543,Property_Manual!$D$2:$D$1206,Raw!O2543,Property_Manual!$F$2:$F$1206,"x")</f>
        <v>0</v>
      </c>
      <c r="AW2543" t="str">
        <f t="shared" si="1237"/>
        <v/>
      </c>
      <c r="AX2543" t="str">
        <f t="shared" si="1238"/>
        <v/>
      </c>
      <c r="AY2543" t="str">
        <f t="shared" si="1239"/>
        <v/>
      </c>
    </row>
    <row r="2544" spans="1:51" x14ac:dyDescent="0.2">
      <c r="A2544" t="s">
        <v>1254</v>
      </c>
      <c r="B2544" t="s">
        <v>1197</v>
      </c>
      <c r="C2544" t="s">
        <v>2203</v>
      </c>
      <c r="D2544" t="s">
        <v>5</v>
      </c>
      <c r="F2544" t="s">
        <v>6</v>
      </c>
      <c r="G2544">
        <v>1</v>
      </c>
      <c r="J2544" t="s">
        <v>8</v>
      </c>
      <c r="L2544" t="str">
        <f t="shared" si="1209"/>
        <v>RadioactiveMaterialClassification</v>
      </c>
      <c r="M2544" t="str">
        <f t="shared" si="1210"/>
        <v>code</v>
      </c>
      <c r="N2544" t="str">
        <f t="shared" si="1211"/>
        <v>string</v>
      </c>
      <c r="O2544" t="str">
        <f t="shared" si="1212"/>
        <v/>
      </c>
      <c r="P2544" t="str">
        <f t="shared" si="1213"/>
        <v/>
      </c>
      <c r="Q2544" t="str">
        <f t="shared" si="1214"/>
        <v>Object</v>
      </c>
      <c r="R2544" t="str">
        <f t="shared" si="1215"/>
        <v>"CodeList"</v>
      </c>
      <c r="S2544" t="str">
        <f t="shared" si="1216"/>
        <v>"RadioactiveMaterialClassification"</v>
      </c>
      <c r="T2544" t="str">
        <f t="shared" si="1217"/>
        <v>"code"</v>
      </c>
      <c r="U2544" t="str">
        <f t="shared" si="1218"/>
        <v>""</v>
      </c>
      <c r="V2544" t="str">
        <f t="shared" si="1219"/>
        <v>"string"</v>
      </c>
      <c r="W2544">
        <f>IF($A2544="Implicit","",COUNTIFS($C$8:C2544,C2544,$A$8:A2544,"Explicit"))</f>
        <v>1</v>
      </c>
      <c r="X2544" t="str">
        <f t="shared" si="1220"/>
        <v>""</v>
      </c>
      <c r="Y2544" t="str">
        <f t="shared" si="1221"/>
        <v>"Code or short version of a code; for example "CH" for Switzerland when referring to the UN/LOCODE code list"</v>
      </c>
      <c r="Z2544" t="str">
        <f t="shared" si="1222"/>
        <v>"false"</v>
      </c>
      <c r="AA2544" t="str">
        <f t="shared" si="1223"/>
        <v>"false"</v>
      </c>
      <c r="AB2544" t="str">
        <f t="shared" si="1224"/>
        <v>""</v>
      </c>
      <c r="AC2544" t="str">
        <f t="shared" si="1225"/>
        <v>"https://onerecord.iata.org/ns/code-lists/RadioactiveMaterialClassification"</v>
      </c>
      <c r="AD2544" t="str">
        <f t="shared" si="1226"/>
        <v>"https://onerecord.iata.org/ns/cargo#code"</v>
      </c>
      <c r="AE2544" t="str">
        <f t="shared" si="1227"/>
        <v>"http://www.w3.org/2001/XMLSchema#string"</v>
      </c>
      <c r="AF2544" t="str">
        <f t="shared" si="1228"/>
        <v>"CodeList","RadioactiveMaterialClassification","code","","string",1,"","Code or short version of a code; for example "CH" for Switzerland when referring to the UN/LOCODE code list","false","false","","https://onerecord.iata.org/ns/code-lists/RadioactiveMaterialClassification","https://onerecord.iata.org/ns/cargo#code","http://www.w3.org/2001/XMLSchema#string"</v>
      </c>
      <c r="AG2544" t="str">
        <f t="shared" si="1229"/>
        <v>"CodeList.RadioactiveMaterialClassification"</v>
      </c>
      <c r="AH2544" t="str">
        <f t="shared" si="1230"/>
        <v>"code"</v>
      </c>
      <c r="AI2544" t="str">
        <f t="shared" si="1231"/>
        <v>".string"</v>
      </c>
      <c r="AJ2544" t="str">
        <f t="shared" si="1232"/>
        <v>""</v>
      </c>
      <c r="AK2544" t="str">
        <f t="shared" si="1233"/>
        <v>"hasOne"</v>
      </c>
      <c r="AL2544" t="str">
        <f t="shared" si="1234"/>
        <v>"CodeList.RadioactiveMaterialClassification","code",".string","","hasOne"</v>
      </c>
      <c r="AN2544">
        <f>COUNTIF(View_conceptual!G:G,L2544)</f>
        <v>0</v>
      </c>
      <c r="AO2544">
        <f>COUNTIF(View_conceptual!H:H,L2544)+COUNTIF(View_conceptual!I:I,N2544)</f>
        <v>0</v>
      </c>
      <c r="AQ2544" t="str">
        <f t="shared" si="1235"/>
        <v/>
      </c>
      <c r="AR2544" t="str">
        <f t="shared" si="1236"/>
        <v/>
      </c>
      <c r="AT2544">
        <f>COUNTIF(View_full!G:G,L2544)</f>
        <v>0</v>
      </c>
      <c r="AU2544">
        <f>COUNTIF(View_full!H:H,L2544)+COUNTIF(View_full!I:I,N2544)</f>
        <v>0</v>
      </c>
      <c r="AV2544">
        <f>COUNTIFS(Property_Manual!$A$2:$A$1206,Raw!L2544,Property_Manual!$B$2:$B$1206,Raw!M2544,Property_Manual!$C$2:$C$1206,Raw!N2544,Property_Manual!$D$2:$D$1206,Raw!O2544,Property_Manual!$F$2:$F$1206,"x")</f>
        <v>0</v>
      </c>
      <c r="AW2544" t="str">
        <f t="shared" si="1237"/>
        <v/>
      </c>
      <c r="AX2544" t="str">
        <f t="shared" si="1238"/>
        <v/>
      </c>
      <c r="AY2544" t="str">
        <f t="shared" si="1239"/>
        <v/>
      </c>
    </row>
    <row r="2545" spans="1:51" x14ac:dyDescent="0.2">
      <c r="A2545" t="s">
        <v>1254</v>
      </c>
      <c r="B2545" t="s">
        <v>1197</v>
      </c>
      <c r="C2545" t="s">
        <v>2203</v>
      </c>
      <c r="D2545" t="s">
        <v>9</v>
      </c>
      <c r="F2545" t="s">
        <v>6</v>
      </c>
      <c r="G2545">
        <v>1</v>
      </c>
      <c r="J2545" t="s">
        <v>10</v>
      </c>
      <c r="L2545" t="str">
        <f t="shared" si="1209"/>
        <v>RadioactiveMaterialClassification</v>
      </c>
      <c r="M2545" t="str">
        <f t="shared" si="1210"/>
        <v>codeDescription</v>
      </c>
      <c r="N2545" t="str">
        <f t="shared" si="1211"/>
        <v>string</v>
      </c>
      <c r="O2545" t="str">
        <f t="shared" si="1212"/>
        <v/>
      </c>
      <c r="P2545" t="str">
        <f t="shared" si="1213"/>
        <v/>
      </c>
      <c r="Q2545" t="str">
        <f t="shared" si="1214"/>
        <v>Object</v>
      </c>
      <c r="R2545" t="str">
        <f t="shared" si="1215"/>
        <v>"CodeList"</v>
      </c>
      <c r="S2545" t="str">
        <f t="shared" si="1216"/>
        <v>"RadioactiveMaterialClassification"</v>
      </c>
      <c r="T2545" t="str">
        <f t="shared" si="1217"/>
        <v>"codeDescription"</v>
      </c>
      <c r="U2545" t="str">
        <f t="shared" si="1218"/>
        <v>""</v>
      </c>
      <c r="V2545" t="str">
        <f t="shared" si="1219"/>
        <v>"string"</v>
      </c>
      <c r="W2545">
        <f>IF($A2545="Implicit","",COUNTIFS($C$8:C2545,C2545,$A$8:A2545,"Explicit"))</f>
        <v>2</v>
      </c>
      <c r="X2545" t="str">
        <f t="shared" si="1220"/>
        <v>""</v>
      </c>
      <c r="Y2545" t="str">
        <f t="shared" si="1221"/>
        <v>"Description or long version of the code; for example "Switzerland" for Switzerland when referring to the UN/LOCODE code list"</v>
      </c>
      <c r="Z2545" t="str">
        <f t="shared" si="1222"/>
        <v>"false"</v>
      </c>
      <c r="AA2545" t="str">
        <f t="shared" si="1223"/>
        <v>"false"</v>
      </c>
      <c r="AB2545" t="str">
        <f t="shared" si="1224"/>
        <v>""</v>
      </c>
      <c r="AC2545" t="str">
        <f t="shared" si="1225"/>
        <v>"https://onerecord.iata.org/ns/code-lists/RadioactiveMaterialClassification"</v>
      </c>
      <c r="AD2545" t="str">
        <f t="shared" si="1226"/>
        <v>"https://onerecord.iata.org/ns/cargo#codeDescription"</v>
      </c>
      <c r="AE2545" t="str">
        <f t="shared" si="1227"/>
        <v>"http://www.w3.org/2001/XMLSchema#string"</v>
      </c>
      <c r="AF2545" t="str">
        <f t="shared" si="1228"/>
        <v>"CodeList","RadioactiveMaterialClassification","codeDescription","","string",2,"","Description or long version of the code; for example "Switzerland" for Switzerland when referring to the UN/LOCODE code list","false","false","","https://onerecord.iata.org/ns/code-lists/RadioactiveMaterialClassification","https://onerecord.iata.org/ns/cargo#codeDescription","http://www.w3.org/2001/XMLSchema#string"</v>
      </c>
      <c r="AG2545" t="str">
        <f t="shared" si="1229"/>
        <v>"CodeList.RadioactiveMaterialClassification"</v>
      </c>
      <c r="AH2545" t="str">
        <f t="shared" si="1230"/>
        <v>"codeDescription"</v>
      </c>
      <c r="AI2545" t="str">
        <f t="shared" si="1231"/>
        <v>".string"</v>
      </c>
      <c r="AJ2545" t="str">
        <f t="shared" si="1232"/>
        <v>""</v>
      </c>
      <c r="AK2545" t="str">
        <f t="shared" si="1233"/>
        <v>"hasOne"</v>
      </c>
      <c r="AL2545" t="str">
        <f t="shared" si="1234"/>
        <v>"CodeList.RadioactiveMaterialClassification","codeDescription",".string","","hasOne"</v>
      </c>
      <c r="AN2545">
        <f>COUNTIF(View_conceptual!G:G,L2545)</f>
        <v>0</v>
      </c>
      <c r="AO2545">
        <f>COUNTIF(View_conceptual!H:H,L2545)+COUNTIF(View_conceptual!I:I,N2545)</f>
        <v>0</v>
      </c>
      <c r="AQ2545" t="str">
        <f t="shared" si="1235"/>
        <v/>
      </c>
      <c r="AR2545" t="str">
        <f t="shared" si="1236"/>
        <v/>
      </c>
      <c r="AT2545">
        <f>COUNTIF(View_full!G:G,L2545)</f>
        <v>0</v>
      </c>
      <c r="AU2545">
        <f>COUNTIF(View_full!H:H,L2545)+COUNTIF(View_full!I:I,N2545)</f>
        <v>0</v>
      </c>
      <c r="AV2545">
        <f>COUNTIFS(Property_Manual!$A$2:$A$1206,Raw!L2545,Property_Manual!$B$2:$B$1206,Raw!M2545,Property_Manual!$C$2:$C$1206,Raw!N2545,Property_Manual!$D$2:$D$1206,Raw!O2545,Property_Manual!$F$2:$F$1206,"x")</f>
        <v>0</v>
      </c>
      <c r="AW2545" t="str">
        <f t="shared" si="1237"/>
        <v/>
      </c>
      <c r="AX2545" t="str">
        <f t="shared" si="1238"/>
        <v/>
      </c>
      <c r="AY2545" t="str">
        <f t="shared" si="1239"/>
        <v/>
      </c>
    </row>
    <row r="2546" spans="1:51" x14ac:dyDescent="0.2">
      <c r="A2546" t="s">
        <v>1254</v>
      </c>
      <c r="B2546" t="s">
        <v>1197</v>
      </c>
      <c r="C2546" t="s">
        <v>2203</v>
      </c>
      <c r="D2546" t="s">
        <v>11</v>
      </c>
      <c r="F2546" t="s">
        <v>12</v>
      </c>
      <c r="G2546">
        <v>1</v>
      </c>
      <c r="J2546" t="s">
        <v>13</v>
      </c>
      <c r="L2546" t="str">
        <f t="shared" si="1209"/>
        <v>RadioactiveMaterialClassification</v>
      </c>
      <c r="M2546" t="str">
        <f t="shared" si="1210"/>
        <v>codeLevel</v>
      </c>
      <c r="N2546" t="str">
        <f t="shared" si="1211"/>
        <v>integer</v>
      </c>
      <c r="O2546" t="str">
        <f t="shared" si="1212"/>
        <v/>
      </c>
      <c r="P2546" t="str">
        <f t="shared" si="1213"/>
        <v/>
      </c>
      <c r="Q2546" t="str">
        <f t="shared" si="1214"/>
        <v>Object</v>
      </c>
      <c r="R2546" t="str">
        <f t="shared" si="1215"/>
        <v>"CodeList"</v>
      </c>
      <c r="S2546" t="str">
        <f t="shared" si="1216"/>
        <v>"RadioactiveMaterialClassification"</v>
      </c>
      <c r="T2546" t="str">
        <f t="shared" si="1217"/>
        <v>"codeLevel"</v>
      </c>
      <c r="U2546" t="str">
        <f t="shared" si="1218"/>
        <v>""</v>
      </c>
      <c r="V2546" t="str">
        <f t="shared" si="1219"/>
        <v>"integer"</v>
      </c>
      <c r="W2546">
        <f>IF($A2546="Implicit","",COUNTIFS($C$8:C2546,C2546,$A$8:A2546,"Explicit"))</f>
        <v>3</v>
      </c>
      <c r="X2546" t="str">
        <f t="shared" si="1220"/>
        <v>""</v>
      </c>
      <c r="Y2546" t="str">
        <f t="shared" si="1221"/>
        <v>"Integer indicating the level of a code if a codelists is hierarchical; for example HS-Codes"</v>
      </c>
      <c r="Z2546" t="str">
        <f t="shared" si="1222"/>
        <v>"false"</v>
      </c>
      <c r="AA2546" t="str">
        <f t="shared" si="1223"/>
        <v>"false"</v>
      </c>
      <c r="AB2546" t="str">
        <f t="shared" si="1224"/>
        <v>""</v>
      </c>
      <c r="AC2546" t="str">
        <f t="shared" si="1225"/>
        <v>"https://onerecord.iata.org/ns/code-lists/RadioactiveMaterialClassification"</v>
      </c>
      <c r="AD2546" t="str">
        <f t="shared" si="1226"/>
        <v>"https://onerecord.iata.org/ns/cargo#codeLevel"</v>
      </c>
      <c r="AE2546" t="str">
        <f t="shared" si="1227"/>
        <v>"http://www.w3.org/2001/XMLSchema#integer"</v>
      </c>
      <c r="AF2546" t="str">
        <f t="shared" si="1228"/>
        <v>"CodeList","RadioactiveMaterialClassification","codeLevel","","integer",3,"","Integer indicating the level of a code if a codelists is hierarchical; for example HS-Codes","false","false","","https://onerecord.iata.org/ns/code-lists/RadioactiveMaterialClassification","https://onerecord.iata.org/ns/cargo#codeLevel","http://www.w3.org/2001/XMLSchema#integer"</v>
      </c>
      <c r="AG2546" t="str">
        <f t="shared" si="1229"/>
        <v>"CodeList.RadioactiveMaterialClassification"</v>
      </c>
      <c r="AH2546" t="str">
        <f t="shared" si="1230"/>
        <v>"codeLevel"</v>
      </c>
      <c r="AI2546" t="str">
        <f t="shared" si="1231"/>
        <v>".integer"</v>
      </c>
      <c r="AJ2546" t="str">
        <f t="shared" si="1232"/>
        <v>""</v>
      </c>
      <c r="AK2546" t="str">
        <f t="shared" si="1233"/>
        <v>"hasOne"</v>
      </c>
      <c r="AL2546" t="str">
        <f t="shared" si="1234"/>
        <v>"CodeList.RadioactiveMaterialClassification","codeLevel",".integer","","hasOne"</v>
      </c>
      <c r="AN2546">
        <f>COUNTIF(View_conceptual!G:G,L2546)</f>
        <v>0</v>
      </c>
      <c r="AO2546">
        <f>COUNTIF(View_conceptual!H:H,L2546)+COUNTIF(View_conceptual!I:I,N2546)</f>
        <v>0</v>
      </c>
      <c r="AQ2546" t="str">
        <f t="shared" si="1235"/>
        <v/>
      </c>
      <c r="AR2546" t="str">
        <f t="shared" si="1236"/>
        <v/>
      </c>
      <c r="AT2546">
        <f>COUNTIF(View_full!G:G,L2546)</f>
        <v>0</v>
      </c>
      <c r="AU2546">
        <f>COUNTIF(View_full!H:H,L2546)+COUNTIF(View_full!I:I,N2546)</f>
        <v>0</v>
      </c>
      <c r="AV2546">
        <f>COUNTIFS(Property_Manual!$A$2:$A$1206,Raw!L2546,Property_Manual!$B$2:$B$1206,Raw!M2546,Property_Manual!$C$2:$C$1206,Raw!N2546,Property_Manual!$D$2:$D$1206,Raw!O2546,Property_Manual!$F$2:$F$1206,"x")</f>
        <v>0</v>
      </c>
      <c r="AW2546" t="str">
        <f t="shared" si="1237"/>
        <v/>
      </c>
      <c r="AX2546" t="str">
        <f t="shared" si="1238"/>
        <v/>
      </c>
      <c r="AY2546" t="str">
        <f t="shared" si="1239"/>
        <v/>
      </c>
    </row>
    <row r="2547" spans="1:51" x14ac:dyDescent="0.2">
      <c r="A2547" t="s">
        <v>1254</v>
      </c>
      <c r="B2547" t="s">
        <v>1197</v>
      </c>
      <c r="C2547" t="s">
        <v>2203</v>
      </c>
      <c r="D2547" t="s">
        <v>14</v>
      </c>
      <c r="F2547" t="s">
        <v>6</v>
      </c>
      <c r="G2547">
        <v>1</v>
      </c>
      <c r="J2547" t="s">
        <v>15</v>
      </c>
      <c r="L2547" t="str">
        <f t="shared" si="1209"/>
        <v>RadioactiveMaterialClassification</v>
      </c>
      <c r="M2547" t="str">
        <f t="shared" si="1210"/>
        <v>codeListName</v>
      </c>
      <c r="N2547" t="str">
        <f t="shared" si="1211"/>
        <v>string</v>
      </c>
      <c r="O2547" t="str">
        <f t="shared" si="1212"/>
        <v/>
      </c>
      <c r="P2547" t="str">
        <f t="shared" si="1213"/>
        <v/>
      </c>
      <c r="Q2547" t="str">
        <f t="shared" si="1214"/>
        <v>Object</v>
      </c>
      <c r="R2547" t="str">
        <f t="shared" si="1215"/>
        <v>"CodeList"</v>
      </c>
      <c r="S2547" t="str">
        <f t="shared" si="1216"/>
        <v>"RadioactiveMaterialClassification"</v>
      </c>
      <c r="T2547" t="str">
        <f t="shared" si="1217"/>
        <v>"codeListName"</v>
      </c>
      <c r="U2547" t="str">
        <f t="shared" si="1218"/>
        <v>""</v>
      </c>
      <c r="V2547" t="str">
        <f t="shared" si="1219"/>
        <v>"string"</v>
      </c>
      <c r="W2547">
        <f>IF($A2547="Implicit","",COUNTIFS($C$8:C2547,C2547,$A$8:A2547,"Explicit"))</f>
        <v>4</v>
      </c>
      <c r="X2547" t="str">
        <f t="shared" si="1220"/>
        <v>""</v>
      </c>
      <c r="Y2547" t="str">
        <f t="shared" si="1221"/>
        <v>"Official name of the code list without version number when direct reference is not possible; for example "UN/LOCODE" when referring to the UN/LOCODE code list"</v>
      </c>
      <c r="Z2547" t="str">
        <f t="shared" si="1222"/>
        <v>"false"</v>
      </c>
      <c r="AA2547" t="str">
        <f t="shared" si="1223"/>
        <v>"false"</v>
      </c>
      <c r="AB2547" t="str">
        <f t="shared" si="1224"/>
        <v>""</v>
      </c>
      <c r="AC2547" t="str">
        <f t="shared" si="1225"/>
        <v>"https://onerecord.iata.org/ns/code-lists/RadioactiveMaterialClassification"</v>
      </c>
      <c r="AD2547" t="str">
        <f t="shared" si="1226"/>
        <v>"https://onerecord.iata.org/ns/cargo#codeListName"</v>
      </c>
      <c r="AE2547" t="str">
        <f t="shared" si="1227"/>
        <v>"http://www.w3.org/2001/XMLSchema#string"</v>
      </c>
      <c r="AF2547" t="str">
        <f t="shared" si="1228"/>
        <v>"CodeList","RadioactiveMaterialClassification","codeListName","","string",4,"","Official name of the code list without version number when direct reference is not possible; for example "UN/LOCODE" when referring to the UN/LOCODE code list","false","false","","https://onerecord.iata.org/ns/code-lists/RadioactiveMaterialClassification","https://onerecord.iata.org/ns/cargo#codeListName","http://www.w3.org/2001/XMLSchema#string"</v>
      </c>
      <c r="AG2547" t="str">
        <f t="shared" si="1229"/>
        <v>"CodeList.RadioactiveMaterialClassification"</v>
      </c>
      <c r="AH2547" t="str">
        <f t="shared" si="1230"/>
        <v>"codeListName"</v>
      </c>
      <c r="AI2547" t="str">
        <f t="shared" si="1231"/>
        <v>".string"</v>
      </c>
      <c r="AJ2547" t="str">
        <f t="shared" si="1232"/>
        <v>""</v>
      </c>
      <c r="AK2547" t="str">
        <f t="shared" si="1233"/>
        <v>"hasOne"</v>
      </c>
      <c r="AL2547" t="str">
        <f t="shared" si="1234"/>
        <v>"CodeList.RadioactiveMaterialClassification","codeListName",".string","","hasOne"</v>
      </c>
      <c r="AN2547">
        <f>COUNTIF(View_conceptual!G:G,L2547)</f>
        <v>0</v>
      </c>
      <c r="AO2547">
        <f>COUNTIF(View_conceptual!H:H,L2547)+COUNTIF(View_conceptual!I:I,N2547)</f>
        <v>0</v>
      </c>
      <c r="AQ2547" t="str">
        <f t="shared" si="1235"/>
        <v/>
      </c>
      <c r="AR2547" t="str">
        <f t="shared" si="1236"/>
        <v/>
      </c>
      <c r="AT2547">
        <f>COUNTIF(View_full!G:G,L2547)</f>
        <v>0</v>
      </c>
      <c r="AU2547">
        <f>COUNTIF(View_full!H:H,L2547)+COUNTIF(View_full!I:I,N2547)</f>
        <v>0</v>
      </c>
      <c r="AV2547">
        <f>COUNTIFS(Property_Manual!$A$2:$A$1206,Raw!L2547,Property_Manual!$B$2:$B$1206,Raw!M2547,Property_Manual!$C$2:$C$1206,Raw!N2547,Property_Manual!$D$2:$D$1206,Raw!O2547,Property_Manual!$F$2:$F$1206,"x")</f>
        <v>0</v>
      </c>
      <c r="AW2547" t="str">
        <f t="shared" si="1237"/>
        <v/>
      </c>
      <c r="AX2547" t="str">
        <f t="shared" si="1238"/>
        <v/>
      </c>
      <c r="AY2547" t="str">
        <f t="shared" si="1239"/>
        <v/>
      </c>
    </row>
    <row r="2548" spans="1:51" x14ac:dyDescent="0.2">
      <c r="A2548" t="s">
        <v>1254</v>
      </c>
      <c r="B2548" t="s">
        <v>1197</v>
      </c>
      <c r="C2548" t="s">
        <v>2203</v>
      </c>
      <c r="D2548" t="s">
        <v>16</v>
      </c>
      <c r="F2548" t="s">
        <v>6</v>
      </c>
      <c r="G2548">
        <v>1</v>
      </c>
      <c r="J2548" t="s">
        <v>17</v>
      </c>
      <c r="L2548" t="str">
        <f t="shared" si="1209"/>
        <v>RadioactiveMaterialClassification</v>
      </c>
      <c r="M2548" t="str">
        <f t="shared" si="1210"/>
        <v>codeListReference</v>
      </c>
      <c r="N2548" t="str">
        <f t="shared" si="1211"/>
        <v>string</v>
      </c>
      <c r="O2548" t="str">
        <f t="shared" si="1212"/>
        <v/>
      </c>
      <c r="P2548" t="str">
        <f t="shared" si="1213"/>
        <v/>
      </c>
      <c r="Q2548" t="str">
        <f t="shared" si="1214"/>
        <v>Object</v>
      </c>
      <c r="R2548" t="str">
        <f t="shared" si="1215"/>
        <v>"CodeList"</v>
      </c>
      <c r="S2548" t="str">
        <f t="shared" si="1216"/>
        <v>"RadioactiveMaterialClassification"</v>
      </c>
      <c r="T2548" t="str">
        <f t="shared" si="1217"/>
        <v>"codeListReference"</v>
      </c>
      <c r="U2548" t="str">
        <f t="shared" si="1218"/>
        <v>""</v>
      </c>
      <c r="V2548" t="str">
        <f t="shared" si="1219"/>
        <v>"string"</v>
      </c>
      <c r="W2548">
        <f>IF($A2548="Implicit","",COUNTIFS($C$8:C2548,C2548,$A$8:A2548,"Explicit"))</f>
        <v>5</v>
      </c>
      <c r="X2548" t="str">
        <f t="shared" si="1220"/>
        <v>""</v>
      </c>
      <c r="Y2548" t="str">
        <f t="shared" si="1221"/>
        <v>"URL to access the code list the code is taken from; for example "https://unece.org/trade/cefact/unlocode-code-list-country-and-territory" for UN/LOCODE."</v>
      </c>
      <c r="Z2548" t="str">
        <f t="shared" si="1222"/>
        <v>"false"</v>
      </c>
      <c r="AA2548" t="str">
        <f t="shared" si="1223"/>
        <v>"false"</v>
      </c>
      <c r="AB2548" t="str">
        <f t="shared" si="1224"/>
        <v>""</v>
      </c>
      <c r="AC2548" t="str">
        <f t="shared" si="1225"/>
        <v>"https://onerecord.iata.org/ns/code-lists/RadioactiveMaterialClassification"</v>
      </c>
      <c r="AD2548" t="str">
        <f t="shared" si="1226"/>
        <v>"https://onerecord.iata.org/ns/cargo#codeListReference"</v>
      </c>
      <c r="AE2548" t="str">
        <f t="shared" si="1227"/>
        <v>"http://www.w3.org/2001/XMLSchema#string"</v>
      </c>
      <c r="AF2548" t="str">
        <f t="shared" si="1228"/>
        <v>"CodeList","RadioactiveMaterialClassification","codeListReference","","string",5,"","URL to access the code list the code is taken from; for example "https://unece.org/trade/cefact/unlocode-code-list-country-and-territory" for UN/LOCODE.","false","false","","https://onerecord.iata.org/ns/code-lists/RadioactiveMaterialClassification","https://onerecord.iata.org/ns/cargo#codeListReference","http://www.w3.org/2001/XMLSchema#string"</v>
      </c>
      <c r="AG2548" t="str">
        <f t="shared" si="1229"/>
        <v>"CodeList.RadioactiveMaterialClassification"</v>
      </c>
      <c r="AH2548" t="str">
        <f t="shared" si="1230"/>
        <v>"codeListReference"</v>
      </c>
      <c r="AI2548" t="str">
        <f t="shared" si="1231"/>
        <v>".string"</v>
      </c>
      <c r="AJ2548" t="str">
        <f t="shared" si="1232"/>
        <v>""</v>
      </c>
      <c r="AK2548" t="str">
        <f t="shared" si="1233"/>
        <v>"hasOne"</v>
      </c>
      <c r="AL2548" t="str">
        <f t="shared" si="1234"/>
        <v>"CodeList.RadioactiveMaterialClassification","codeListReference",".string","","hasOne"</v>
      </c>
      <c r="AN2548">
        <f>COUNTIF(View_conceptual!G:G,L2548)</f>
        <v>0</v>
      </c>
      <c r="AO2548">
        <f>COUNTIF(View_conceptual!H:H,L2548)+COUNTIF(View_conceptual!I:I,N2548)</f>
        <v>0</v>
      </c>
      <c r="AQ2548" t="str">
        <f t="shared" si="1235"/>
        <v/>
      </c>
      <c r="AR2548" t="str">
        <f t="shared" si="1236"/>
        <v/>
      </c>
      <c r="AT2548">
        <f>COUNTIF(View_full!G:G,L2548)</f>
        <v>0</v>
      </c>
      <c r="AU2548">
        <f>COUNTIF(View_full!H:H,L2548)+COUNTIF(View_full!I:I,N2548)</f>
        <v>0</v>
      </c>
      <c r="AV2548">
        <f>COUNTIFS(Property_Manual!$A$2:$A$1206,Raw!L2548,Property_Manual!$B$2:$B$1206,Raw!M2548,Property_Manual!$C$2:$C$1206,Raw!N2548,Property_Manual!$D$2:$D$1206,Raw!O2548,Property_Manual!$F$2:$F$1206,"x")</f>
        <v>0</v>
      </c>
      <c r="AW2548" t="str">
        <f t="shared" si="1237"/>
        <v/>
      </c>
      <c r="AX2548" t="str">
        <f t="shared" si="1238"/>
        <v/>
      </c>
      <c r="AY2548" t="str">
        <f t="shared" si="1239"/>
        <v/>
      </c>
    </row>
    <row r="2549" spans="1:51" x14ac:dyDescent="0.2">
      <c r="A2549" t="s">
        <v>1254</v>
      </c>
      <c r="B2549" t="s">
        <v>1197</v>
      </c>
      <c r="C2549" t="s">
        <v>2203</v>
      </c>
      <c r="D2549" t="s">
        <v>18</v>
      </c>
      <c r="F2549" t="s">
        <v>6</v>
      </c>
      <c r="G2549">
        <v>1</v>
      </c>
      <c r="J2549" t="s">
        <v>19</v>
      </c>
      <c r="L2549" t="str">
        <f t="shared" si="1209"/>
        <v>RadioactiveMaterialClassification</v>
      </c>
      <c r="M2549" t="str">
        <f t="shared" si="1210"/>
        <v>codeListVersion</v>
      </c>
      <c r="N2549" t="str">
        <f t="shared" si="1211"/>
        <v>string</v>
      </c>
      <c r="O2549" t="str">
        <f t="shared" si="1212"/>
        <v/>
      </c>
      <c r="P2549" t="str">
        <f t="shared" si="1213"/>
        <v/>
      </c>
      <c r="Q2549" t="str">
        <f t="shared" si="1214"/>
        <v>Object</v>
      </c>
      <c r="R2549" t="str">
        <f t="shared" si="1215"/>
        <v>"CodeList"</v>
      </c>
      <c r="S2549" t="str">
        <f t="shared" si="1216"/>
        <v>"RadioactiveMaterialClassification"</v>
      </c>
      <c r="T2549" t="str">
        <f t="shared" si="1217"/>
        <v>"codeListVersion"</v>
      </c>
      <c r="U2549" t="str">
        <f t="shared" si="1218"/>
        <v>""</v>
      </c>
      <c r="V2549" t="str">
        <f t="shared" si="1219"/>
        <v>"string"</v>
      </c>
      <c r="W2549">
        <f>IF($A2549="Implicit","",COUNTIFS($C$8:C2549,C2549,$A$8:A2549,"Explicit"))</f>
        <v>6</v>
      </c>
      <c r="X2549" t="str">
        <f t="shared" si="1220"/>
        <v>""</v>
      </c>
      <c r="Y2549" t="str">
        <f t="shared" si="1221"/>
        <v>"Version of the code list; for example "223-1" for UN/LOCODE. Used if the property codeListName is used or the version is not apparent from the resource referred to in property codeListReference."</v>
      </c>
      <c r="Z2549" t="str">
        <f t="shared" si="1222"/>
        <v>"false"</v>
      </c>
      <c r="AA2549" t="str">
        <f t="shared" si="1223"/>
        <v>"false"</v>
      </c>
      <c r="AB2549" t="str">
        <f t="shared" si="1224"/>
        <v>""</v>
      </c>
      <c r="AC2549" t="str">
        <f t="shared" si="1225"/>
        <v>"https://onerecord.iata.org/ns/code-lists/RadioactiveMaterialClassification"</v>
      </c>
      <c r="AD2549" t="str">
        <f t="shared" si="1226"/>
        <v>"https://onerecord.iata.org/ns/cargo#codeListVersion"</v>
      </c>
      <c r="AE2549" t="str">
        <f t="shared" si="1227"/>
        <v>"http://www.w3.org/2001/XMLSchema#string"</v>
      </c>
      <c r="AF2549" t="str">
        <f t="shared" si="1228"/>
        <v>"CodeList","RadioactiveMaterialClassification","codeListVersion","","string",6,"","Version of the code list; for example "223-1" for UN/LOCODE. Used if the property codeListName is used or the version is not apparent from the resource referred to in property codeListReference.","false","false","","https://onerecord.iata.org/ns/code-lists/RadioactiveMaterialClassification","https://onerecord.iata.org/ns/cargo#codeListVersion","http://www.w3.org/2001/XMLSchema#string"</v>
      </c>
      <c r="AG2549" t="str">
        <f t="shared" si="1229"/>
        <v>"CodeList.RadioactiveMaterialClassification"</v>
      </c>
      <c r="AH2549" t="str">
        <f t="shared" si="1230"/>
        <v>"codeListVersion"</v>
      </c>
      <c r="AI2549" t="str">
        <f t="shared" si="1231"/>
        <v>".string"</v>
      </c>
      <c r="AJ2549" t="str">
        <f t="shared" si="1232"/>
        <v>""</v>
      </c>
      <c r="AK2549" t="str">
        <f t="shared" si="1233"/>
        <v>"hasOne"</v>
      </c>
      <c r="AL2549" t="str">
        <f t="shared" si="1234"/>
        <v>"CodeList.RadioactiveMaterialClassification","codeListVersion",".string","","hasOne"</v>
      </c>
      <c r="AN2549">
        <f>COUNTIF(View_conceptual!G:G,L2549)</f>
        <v>0</v>
      </c>
      <c r="AO2549">
        <f>COUNTIF(View_conceptual!H:H,L2549)+COUNTIF(View_conceptual!I:I,N2549)</f>
        <v>0</v>
      </c>
      <c r="AQ2549" t="str">
        <f t="shared" si="1235"/>
        <v/>
      </c>
      <c r="AR2549" t="str">
        <f t="shared" si="1236"/>
        <v/>
      </c>
      <c r="AT2549">
        <f>COUNTIF(View_full!G:G,L2549)</f>
        <v>0</v>
      </c>
      <c r="AU2549">
        <f>COUNTIF(View_full!H:H,L2549)+COUNTIF(View_full!I:I,N2549)</f>
        <v>0</v>
      </c>
      <c r="AV2549">
        <f>COUNTIFS(Property_Manual!$A$2:$A$1206,Raw!L2549,Property_Manual!$B$2:$B$1206,Raw!M2549,Property_Manual!$C$2:$C$1206,Raw!N2549,Property_Manual!$D$2:$D$1206,Raw!O2549,Property_Manual!$F$2:$F$1206,"x")</f>
        <v>0</v>
      </c>
      <c r="AW2549" t="str">
        <f t="shared" si="1237"/>
        <v/>
      </c>
      <c r="AX2549" t="str">
        <f t="shared" si="1238"/>
        <v/>
      </c>
      <c r="AY2549" t="str">
        <f t="shared" si="1239"/>
        <v/>
      </c>
    </row>
    <row r="2550" spans="1:51" x14ac:dyDescent="0.2">
      <c r="A2550" t="s">
        <v>1254</v>
      </c>
      <c r="B2550" t="s">
        <v>1197</v>
      </c>
      <c r="C2550" t="s">
        <v>2232</v>
      </c>
      <c r="D2550" t="s">
        <v>5</v>
      </c>
      <c r="F2550" t="s">
        <v>6</v>
      </c>
      <c r="G2550">
        <v>1</v>
      </c>
      <c r="J2550" t="s">
        <v>8</v>
      </c>
      <c r="L2550" t="str">
        <f t="shared" si="1209"/>
        <v>RateClassCode</v>
      </c>
      <c r="M2550" t="str">
        <f t="shared" si="1210"/>
        <v>code</v>
      </c>
      <c r="N2550" t="str">
        <f t="shared" si="1211"/>
        <v>string</v>
      </c>
      <c r="O2550" t="str">
        <f t="shared" si="1212"/>
        <v/>
      </c>
      <c r="P2550" t="str">
        <f t="shared" si="1213"/>
        <v/>
      </c>
      <c r="Q2550" t="str">
        <f t="shared" si="1214"/>
        <v>Object</v>
      </c>
      <c r="R2550" t="str">
        <f t="shared" si="1215"/>
        <v>"CodeList"</v>
      </c>
      <c r="S2550" t="str">
        <f t="shared" si="1216"/>
        <v>"RateClassCode"</v>
      </c>
      <c r="T2550" t="str">
        <f t="shared" si="1217"/>
        <v>"code"</v>
      </c>
      <c r="U2550" t="str">
        <f t="shared" si="1218"/>
        <v>""</v>
      </c>
      <c r="V2550" t="str">
        <f t="shared" si="1219"/>
        <v>"string"</v>
      </c>
      <c r="W2550">
        <f>IF($A2550="Implicit","",COUNTIFS($C$8:C2550,C2550,$A$8:A2550,"Explicit"))</f>
        <v>1</v>
      </c>
      <c r="X2550" t="str">
        <f t="shared" si="1220"/>
        <v>""</v>
      </c>
      <c r="Y2550" t="str">
        <f t="shared" si="1221"/>
        <v>"Code or short version of a code; for example "CH" for Switzerland when referring to the UN/LOCODE code list"</v>
      </c>
      <c r="Z2550" t="str">
        <f t="shared" si="1222"/>
        <v>"false"</v>
      </c>
      <c r="AA2550" t="str">
        <f t="shared" si="1223"/>
        <v>"false"</v>
      </c>
      <c r="AB2550" t="str">
        <f t="shared" si="1224"/>
        <v>""</v>
      </c>
      <c r="AC2550" t="str">
        <f t="shared" si="1225"/>
        <v>"https://onerecord.iata.org/ns/code-lists/RateClassCode"</v>
      </c>
      <c r="AD2550" t="str">
        <f t="shared" si="1226"/>
        <v>"https://onerecord.iata.org/ns/cargo#code"</v>
      </c>
      <c r="AE2550" t="str">
        <f t="shared" si="1227"/>
        <v>"http://www.w3.org/2001/XMLSchema#string"</v>
      </c>
      <c r="AF2550" t="str">
        <f t="shared" si="1228"/>
        <v>"CodeList","RateClassCode","code","","string",1,"","Code or short version of a code; for example "CH" for Switzerland when referring to the UN/LOCODE code list","false","false","","https://onerecord.iata.org/ns/code-lists/RateClassCode","https://onerecord.iata.org/ns/cargo#code","http://www.w3.org/2001/XMLSchema#string"</v>
      </c>
      <c r="AG2550" t="str">
        <f t="shared" si="1229"/>
        <v>"CodeList.RateClassCode"</v>
      </c>
      <c r="AH2550" t="str">
        <f t="shared" si="1230"/>
        <v>"code"</v>
      </c>
      <c r="AI2550" t="str">
        <f t="shared" si="1231"/>
        <v>".string"</v>
      </c>
      <c r="AJ2550" t="str">
        <f t="shared" si="1232"/>
        <v>""</v>
      </c>
      <c r="AK2550" t="str">
        <f t="shared" si="1233"/>
        <v>"hasOne"</v>
      </c>
      <c r="AL2550" t="str">
        <f t="shared" si="1234"/>
        <v>"CodeList.RateClassCode","code",".string","","hasOne"</v>
      </c>
      <c r="AN2550">
        <f>COUNTIF(View_conceptual!G:G,L2550)</f>
        <v>0</v>
      </c>
      <c r="AO2550">
        <f>COUNTIF(View_conceptual!H:H,L2550)+COUNTIF(View_conceptual!I:I,N2550)</f>
        <v>0</v>
      </c>
      <c r="AQ2550" t="str">
        <f t="shared" si="1235"/>
        <v/>
      </c>
      <c r="AR2550" t="str">
        <f t="shared" si="1236"/>
        <v/>
      </c>
      <c r="AT2550">
        <f>COUNTIF(View_full!G:G,L2550)</f>
        <v>0</v>
      </c>
      <c r="AU2550">
        <f>COUNTIF(View_full!H:H,L2550)+COUNTIF(View_full!I:I,N2550)</f>
        <v>0</v>
      </c>
      <c r="AV2550">
        <f>COUNTIFS(Property_Manual!$A$2:$A$1206,Raw!L2550,Property_Manual!$B$2:$B$1206,Raw!M2550,Property_Manual!$C$2:$C$1206,Raw!N2550,Property_Manual!$D$2:$D$1206,Raw!O2550,Property_Manual!$F$2:$F$1206,"x")</f>
        <v>0</v>
      </c>
      <c r="AW2550" t="str">
        <f t="shared" si="1237"/>
        <v/>
      </c>
      <c r="AX2550" t="str">
        <f t="shared" si="1238"/>
        <v/>
      </c>
      <c r="AY2550" t="str">
        <f t="shared" si="1239"/>
        <v/>
      </c>
    </row>
    <row r="2551" spans="1:51" x14ac:dyDescent="0.2">
      <c r="A2551" t="s">
        <v>1254</v>
      </c>
      <c r="B2551" t="s">
        <v>1197</v>
      </c>
      <c r="C2551" t="s">
        <v>2232</v>
      </c>
      <c r="D2551" t="s">
        <v>9</v>
      </c>
      <c r="F2551" t="s">
        <v>6</v>
      </c>
      <c r="G2551">
        <v>1</v>
      </c>
      <c r="J2551" t="s">
        <v>10</v>
      </c>
      <c r="L2551" t="str">
        <f t="shared" si="1209"/>
        <v>RateClassCode</v>
      </c>
      <c r="M2551" t="str">
        <f t="shared" si="1210"/>
        <v>codeDescription</v>
      </c>
      <c r="N2551" t="str">
        <f t="shared" si="1211"/>
        <v>string</v>
      </c>
      <c r="O2551" t="str">
        <f t="shared" si="1212"/>
        <v/>
      </c>
      <c r="P2551" t="str">
        <f t="shared" si="1213"/>
        <v/>
      </c>
      <c r="Q2551" t="str">
        <f t="shared" si="1214"/>
        <v>Object</v>
      </c>
      <c r="R2551" t="str">
        <f t="shared" si="1215"/>
        <v>"CodeList"</v>
      </c>
      <c r="S2551" t="str">
        <f t="shared" si="1216"/>
        <v>"RateClassCode"</v>
      </c>
      <c r="T2551" t="str">
        <f t="shared" si="1217"/>
        <v>"codeDescription"</v>
      </c>
      <c r="U2551" t="str">
        <f t="shared" si="1218"/>
        <v>""</v>
      </c>
      <c r="V2551" t="str">
        <f t="shared" si="1219"/>
        <v>"string"</v>
      </c>
      <c r="W2551">
        <f>IF($A2551="Implicit","",COUNTIFS($C$8:C2551,C2551,$A$8:A2551,"Explicit"))</f>
        <v>2</v>
      </c>
      <c r="X2551" t="str">
        <f t="shared" si="1220"/>
        <v>""</v>
      </c>
      <c r="Y2551" t="str">
        <f t="shared" si="1221"/>
        <v>"Description or long version of the code; for example "Switzerland" for Switzerland when referring to the UN/LOCODE code list"</v>
      </c>
      <c r="Z2551" t="str">
        <f t="shared" si="1222"/>
        <v>"false"</v>
      </c>
      <c r="AA2551" t="str">
        <f t="shared" si="1223"/>
        <v>"false"</v>
      </c>
      <c r="AB2551" t="str">
        <f t="shared" si="1224"/>
        <v>""</v>
      </c>
      <c r="AC2551" t="str">
        <f t="shared" si="1225"/>
        <v>"https://onerecord.iata.org/ns/code-lists/RateClassCode"</v>
      </c>
      <c r="AD2551" t="str">
        <f t="shared" si="1226"/>
        <v>"https://onerecord.iata.org/ns/cargo#codeDescription"</v>
      </c>
      <c r="AE2551" t="str">
        <f t="shared" si="1227"/>
        <v>"http://www.w3.org/2001/XMLSchema#string"</v>
      </c>
      <c r="AF2551" t="str">
        <f t="shared" si="1228"/>
        <v>"CodeList","RateClassCode","codeDescription","","string",2,"","Description or long version of the code; for example "Switzerland" for Switzerland when referring to the UN/LOCODE code list","false","false","","https://onerecord.iata.org/ns/code-lists/RateClassCode","https://onerecord.iata.org/ns/cargo#codeDescription","http://www.w3.org/2001/XMLSchema#string"</v>
      </c>
      <c r="AG2551" t="str">
        <f t="shared" si="1229"/>
        <v>"CodeList.RateClassCode"</v>
      </c>
      <c r="AH2551" t="str">
        <f t="shared" si="1230"/>
        <v>"codeDescription"</v>
      </c>
      <c r="AI2551" t="str">
        <f t="shared" si="1231"/>
        <v>".string"</v>
      </c>
      <c r="AJ2551" t="str">
        <f t="shared" si="1232"/>
        <v>""</v>
      </c>
      <c r="AK2551" t="str">
        <f t="shared" si="1233"/>
        <v>"hasOne"</v>
      </c>
      <c r="AL2551" t="str">
        <f t="shared" si="1234"/>
        <v>"CodeList.RateClassCode","codeDescription",".string","","hasOne"</v>
      </c>
      <c r="AN2551">
        <f>COUNTIF(View_conceptual!G:G,L2551)</f>
        <v>0</v>
      </c>
      <c r="AO2551">
        <f>COUNTIF(View_conceptual!H:H,L2551)+COUNTIF(View_conceptual!I:I,N2551)</f>
        <v>0</v>
      </c>
      <c r="AQ2551" t="str">
        <f t="shared" si="1235"/>
        <v/>
      </c>
      <c r="AR2551" t="str">
        <f t="shared" si="1236"/>
        <v/>
      </c>
      <c r="AT2551">
        <f>COUNTIF(View_full!G:G,L2551)</f>
        <v>0</v>
      </c>
      <c r="AU2551">
        <f>COUNTIF(View_full!H:H,L2551)+COUNTIF(View_full!I:I,N2551)</f>
        <v>0</v>
      </c>
      <c r="AV2551">
        <f>COUNTIFS(Property_Manual!$A$2:$A$1206,Raw!L2551,Property_Manual!$B$2:$B$1206,Raw!M2551,Property_Manual!$C$2:$C$1206,Raw!N2551,Property_Manual!$D$2:$D$1206,Raw!O2551,Property_Manual!$F$2:$F$1206,"x")</f>
        <v>0</v>
      </c>
      <c r="AW2551" t="str">
        <f t="shared" si="1237"/>
        <v/>
      </c>
      <c r="AX2551" t="str">
        <f t="shared" si="1238"/>
        <v/>
      </c>
      <c r="AY2551" t="str">
        <f t="shared" si="1239"/>
        <v/>
      </c>
    </row>
    <row r="2552" spans="1:51" x14ac:dyDescent="0.2">
      <c r="A2552" t="s">
        <v>1254</v>
      </c>
      <c r="B2552" t="s">
        <v>1197</v>
      </c>
      <c r="C2552" t="s">
        <v>2232</v>
      </c>
      <c r="D2552" t="s">
        <v>11</v>
      </c>
      <c r="F2552" t="s">
        <v>12</v>
      </c>
      <c r="G2552">
        <v>1</v>
      </c>
      <c r="J2552" t="s">
        <v>13</v>
      </c>
      <c r="L2552" t="str">
        <f t="shared" si="1209"/>
        <v>RateClassCode</v>
      </c>
      <c r="M2552" t="str">
        <f t="shared" si="1210"/>
        <v>codeLevel</v>
      </c>
      <c r="N2552" t="str">
        <f t="shared" si="1211"/>
        <v>integer</v>
      </c>
      <c r="O2552" t="str">
        <f t="shared" si="1212"/>
        <v/>
      </c>
      <c r="P2552" t="str">
        <f t="shared" si="1213"/>
        <v/>
      </c>
      <c r="Q2552" t="str">
        <f t="shared" si="1214"/>
        <v>Object</v>
      </c>
      <c r="R2552" t="str">
        <f t="shared" si="1215"/>
        <v>"CodeList"</v>
      </c>
      <c r="S2552" t="str">
        <f t="shared" si="1216"/>
        <v>"RateClassCode"</v>
      </c>
      <c r="T2552" t="str">
        <f t="shared" si="1217"/>
        <v>"codeLevel"</v>
      </c>
      <c r="U2552" t="str">
        <f t="shared" si="1218"/>
        <v>""</v>
      </c>
      <c r="V2552" t="str">
        <f t="shared" si="1219"/>
        <v>"integer"</v>
      </c>
      <c r="W2552">
        <f>IF($A2552="Implicit","",COUNTIFS($C$8:C2552,C2552,$A$8:A2552,"Explicit"))</f>
        <v>3</v>
      </c>
      <c r="X2552" t="str">
        <f t="shared" si="1220"/>
        <v>""</v>
      </c>
      <c r="Y2552" t="str">
        <f t="shared" si="1221"/>
        <v>"Integer indicating the level of a code if a codelists is hierarchical; for example HS-Codes"</v>
      </c>
      <c r="Z2552" t="str">
        <f t="shared" si="1222"/>
        <v>"false"</v>
      </c>
      <c r="AA2552" t="str">
        <f t="shared" si="1223"/>
        <v>"false"</v>
      </c>
      <c r="AB2552" t="str">
        <f t="shared" si="1224"/>
        <v>""</v>
      </c>
      <c r="AC2552" t="str">
        <f t="shared" si="1225"/>
        <v>"https://onerecord.iata.org/ns/code-lists/RateClassCode"</v>
      </c>
      <c r="AD2552" t="str">
        <f t="shared" si="1226"/>
        <v>"https://onerecord.iata.org/ns/cargo#codeLevel"</v>
      </c>
      <c r="AE2552" t="str">
        <f t="shared" si="1227"/>
        <v>"http://www.w3.org/2001/XMLSchema#integer"</v>
      </c>
      <c r="AF2552" t="str">
        <f t="shared" si="1228"/>
        <v>"CodeList","RateClassCode","codeLevel","","integer",3,"","Integer indicating the level of a code if a codelists is hierarchical; for example HS-Codes","false","false","","https://onerecord.iata.org/ns/code-lists/RateClassCode","https://onerecord.iata.org/ns/cargo#codeLevel","http://www.w3.org/2001/XMLSchema#integer"</v>
      </c>
      <c r="AG2552" t="str">
        <f t="shared" si="1229"/>
        <v>"CodeList.RateClassCode"</v>
      </c>
      <c r="AH2552" t="str">
        <f t="shared" si="1230"/>
        <v>"codeLevel"</v>
      </c>
      <c r="AI2552" t="str">
        <f t="shared" si="1231"/>
        <v>".integer"</v>
      </c>
      <c r="AJ2552" t="str">
        <f t="shared" si="1232"/>
        <v>""</v>
      </c>
      <c r="AK2552" t="str">
        <f t="shared" si="1233"/>
        <v>"hasOne"</v>
      </c>
      <c r="AL2552" t="str">
        <f t="shared" si="1234"/>
        <v>"CodeList.RateClassCode","codeLevel",".integer","","hasOne"</v>
      </c>
      <c r="AN2552">
        <f>COUNTIF(View_conceptual!G:G,L2552)</f>
        <v>0</v>
      </c>
      <c r="AO2552">
        <f>COUNTIF(View_conceptual!H:H,L2552)+COUNTIF(View_conceptual!I:I,N2552)</f>
        <v>0</v>
      </c>
      <c r="AQ2552" t="str">
        <f t="shared" si="1235"/>
        <v/>
      </c>
      <c r="AR2552" t="str">
        <f t="shared" si="1236"/>
        <v/>
      </c>
      <c r="AT2552">
        <f>COUNTIF(View_full!G:G,L2552)</f>
        <v>0</v>
      </c>
      <c r="AU2552">
        <f>COUNTIF(View_full!H:H,L2552)+COUNTIF(View_full!I:I,N2552)</f>
        <v>0</v>
      </c>
      <c r="AV2552">
        <f>COUNTIFS(Property_Manual!$A$2:$A$1206,Raw!L2552,Property_Manual!$B$2:$B$1206,Raw!M2552,Property_Manual!$C$2:$C$1206,Raw!N2552,Property_Manual!$D$2:$D$1206,Raw!O2552,Property_Manual!$F$2:$F$1206,"x")</f>
        <v>0</v>
      </c>
      <c r="AW2552" t="str">
        <f t="shared" si="1237"/>
        <v/>
      </c>
      <c r="AX2552" t="str">
        <f t="shared" si="1238"/>
        <v/>
      </c>
      <c r="AY2552" t="str">
        <f t="shared" si="1239"/>
        <v/>
      </c>
    </row>
    <row r="2553" spans="1:51" x14ac:dyDescent="0.2">
      <c r="A2553" t="s">
        <v>1254</v>
      </c>
      <c r="B2553" t="s">
        <v>1197</v>
      </c>
      <c r="C2553" t="s">
        <v>2232</v>
      </c>
      <c r="D2553" t="s">
        <v>14</v>
      </c>
      <c r="F2553" t="s">
        <v>6</v>
      </c>
      <c r="G2553">
        <v>1</v>
      </c>
      <c r="J2553" t="s">
        <v>15</v>
      </c>
      <c r="L2553" t="str">
        <f t="shared" si="1209"/>
        <v>RateClassCode</v>
      </c>
      <c r="M2553" t="str">
        <f t="shared" si="1210"/>
        <v>codeListName</v>
      </c>
      <c r="N2553" t="str">
        <f t="shared" si="1211"/>
        <v>string</v>
      </c>
      <c r="O2553" t="str">
        <f t="shared" si="1212"/>
        <v/>
      </c>
      <c r="P2553" t="str">
        <f t="shared" si="1213"/>
        <v/>
      </c>
      <c r="Q2553" t="str">
        <f t="shared" si="1214"/>
        <v>Object</v>
      </c>
      <c r="R2553" t="str">
        <f t="shared" si="1215"/>
        <v>"CodeList"</v>
      </c>
      <c r="S2553" t="str">
        <f t="shared" si="1216"/>
        <v>"RateClassCode"</v>
      </c>
      <c r="T2553" t="str">
        <f t="shared" si="1217"/>
        <v>"codeListName"</v>
      </c>
      <c r="U2553" t="str">
        <f t="shared" si="1218"/>
        <v>""</v>
      </c>
      <c r="V2553" t="str">
        <f t="shared" si="1219"/>
        <v>"string"</v>
      </c>
      <c r="W2553">
        <f>IF($A2553="Implicit","",COUNTIFS($C$8:C2553,C2553,$A$8:A2553,"Explicit"))</f>
        <v>4</v>
      </c>
      <c r="X2553" t="str">
        <f t="shared" si="1220"/>
        <v>""</v>
      </c>
      <c r="Y2553" t="str">
        <f t="shared" si="1221"/>
        <v>"Official name of the code list without version number when direct reference is not possible; for example "UN/LOCODE" when referring to the UN/LOCODE code list"</v>
      </c>
      <c r="Z2553" t="str">
        <f t="shared" si="1222"/>
        <v>"false"</v>
      </c>
      <c r="AA2553" t="str">
        <f t="shared" si="1223"/>
        <v>"false"</v>
      </c>
      <c r="AB2553" t="str">
        <f t="shared" si="1224"/>
        <v>""</v>
      </c>
      <c r="AC2553" t="str">
        <f t="shared" si="1225"/>
        <v>"https://onerecord.iata.org/ns/code-lists/RateClassCode"</v>
      </c>
      <c r="AD2553" t="str">
        <f t="shared" si="1226"/>
        <v>"https://onerecord.iata.org/ns/cargo#codeListName"</v>
      </c>
      <c r="AE2553" t="str">
        <f t="shared" si="1227"/>
        <v>"http://www.w3.org/2001/XMLSchema#string"</v>
      </c>
      <c r="AF2553" t="str">
        <f t="shared" si="1228"/>
        <v>"CodeList","RateClassCode","codeListName","","string",4,"","Official name of the code list without version number when direct reference is not possible; for example "UN/LOCODE" when referring to the UN/LOCODE code list","false","false","","https://onerecord.iata.org/ns/code-lists/RateClassCode","https://onerecord.iata.org/ns/cargo#codeListName","http://www.w3.org/2001/XMLSchema#string"</v>
      </c>
      <c r="AG2553" t="str">
        <f t="shared" si="1229"/>
        <v>"CodeList.RateClassCode"</v>
      </c>
      <c r="AH2553" t="str">
        <f t="shared" si="1230"/>
        <v>"codeListName"</v>
      </c>
      <c r="AI2553" t="str">
        <f t="shared" si="1231"/>
        <v>".string"</v>
      </c>
      <c r="AJ2553" t="str">
        <f t="shared" si="1232"/>
        <v>""</v>
      </c>
      <c r="AK2553" t="str">
        <f t="shared" si="1233"/>
        <v>"hasOne"</v>
      </c>
      <c r="AL2553" t="str">
        <f t="shared" si="1234"/>
        <v>"CodeList.RateClassCode","codeListName",".string","","hasOne"</v>
      </c>
      <c r="AN2553">
        <f>COUNTIF(View_conceptual!G:G,L2553)</f>
        <v>0</v>
      </c>
      <c r="AO2553">
        <f>COUNTIF(View_conceptual!H:H,L2553)+COUNTIF(View_conceptual!I:I,N2553)</f>
        <v>0</v>
      </c>
      <c r="AQ2553" t="str">
        <f t="shared" si="1235"/>
        <v/>
      </c>
      <c r="AR2553" t="str">
        <f t="shared" si="1236"/>
        <v/>
      </c>
      <c r="AT2553">
        <f>COUNTIF(View_full!G:G,L2553)</f>
        <v>0</v>
      </c>
      <c r="AU2553">
        <f>COUNTIF(View_full!H:H,L2553)+COUNTIF(View_full!I:I,N2553)</f>
        <v>0</v>
      </c>
      <c r="AV2553">
        <f>COUNTIFS(Property_Manual!$A$2:$A$1206,Raw!L2553,Property_Manual!$B$2:$B$1206,Raw!M2553,Property_Manual!$C$2:$C$1206,Raw!N2553,Property_Manual!$D$2:$D$1206,Raw!O2553,Property_Manual!$F$2:$F$1206,"x")</f>
        <v>0</v>
      </c>
      <c r="AW2553" t="str">
        <f t="shared" si="1237"/>
        <v/>
      </c>
      <c r="AX2553" t="str">
        <f t="shared" si="1238"/>
        <v/>
      </c>
      <c r="AY2553" t="str">
        <f t="shared" si="1239"/>
        <v/>
      </c>
    </row>
    <row r="2554" spans="1:51" x14ac:dyDescent="0.2">
      <c r="A2554" t="s">
        <v>1254</v>
      </c>
      <c r="B2554" t="s">
        <v>1197</v>
      </c>
      <c r="C2554" t="s">
        <v>2232</v>
      </c>
      <c r="D2554" t="s">
        <v>16</v>
      </c>
      <c r="F2554" t="s">
        <v>6</v>
      </c>
      <c r="G2554">
        <v>1</v>
      </c>
      <c r="J2554" t="s">
        <v>17</v>
      </c>
      <c r="L2554" t="str">
        <f t="shared" si="1209"/>
        <v>RateClassCode</v>
      </c>
      <c r="M2554" t="str">
        <f t="shared" si="1210"/>
        <v>codeListReference</v>
      </c>
      <c r="N2554" t="str">
        <f t="shared" si="1211"/>
        <v>string</v>
      </c>
      <c r="O2554" t="str">
        <f t="shared" si="1212"/>
        <v/>
      </c>
      <c r="P2554" t="str">
        <f t="shared" si="1213"/>
        <v/>
      </c>
      <c r="Q2554" t="str">
        <f t="shared" si="1214"/>
        <v>Object</v>
      </c>
      <c r="R2554" t="str">
        <f t="shared" si="1215"/>
        <v>"CodeList"</v>
      </c>
      <c r="S2554" t="str">
        <f t="shared" si="1216"/>
        <v>"RateClassCode"</v>
      </c>
      <c r="T2554" t="str">
        <f t="shared" si="1217"/>
        <v>"codeListReference"</v>
      </c>
      <c r="U2554" t="str">
        <f t="shared" si="1218"/>
        <v>""</v>
      </c>
      <c r="V2554" t="str">
        <f t="shared" si="1219"/>
        <v>"string"</v>
      </c>
      <c r="W2554">
        <f>IF($A2554="Implicit","",COUNTIFS($C$8:C2554,C2554,$A$8:A2554,"Explicit"))</f>
        <v>5</v>
      </c>
      <c r="X2554" t="str">
        <f t="shared" si="1220"/>
        <v>""</v>
      </c>
      <c r="Y2554" t="str">
        <f t="shared" si="1221"/>
        <v>"URL to access the code list the code is taken from; for example "https://unece.org/trade/cefact/unlocode-code-list-country-and-territory" for UN/LOCODE."</v>
      </c>
      <c r="Z2554" t="str">
        <f t="shared" si="1222"/>
        <v>"false"</v>
      </c>
      <c r="AA2554" t="str">
        <f t="shared" si="1223"/>
        <v>"false"</v>
      </c>
      <c r="AB2554" t="str">
        <f t="shared" si="1224"/>
        <v>""</v>
      </c>
      <c r="AC2554" t="str">
        <f t="shared" si="1225"/>
        <v>"https://onerecord.iata.org/ns/code-lists/RateClassCode"</v>
      </c>
      <c r="AD2554" t="str">
        <f t="shared" si="1226"/>
        <v>"https://onerecord.iata.org/ns/cargo#codeListReference"</v>
      </c>
      <c r="AE2554" t="str">
        <f t="shared" si="1227"/>
        <v>"http://www.w3.org/2001/XMLSchema#string"</v>
      </c>
      <c r="AF2554" t="str">
        <f t="shared" si="1228"/>
        <v>"CodeList","RateClassCode","codeListReference","","string",5,"","URL to access the code list the code is taken from; for example "https://unece.org/trade/cefact/unlocode-code-list-country-and-territory" for UN/LOCODE.","false","false","","https://onerecord.iata.org/ns/code-lists/RateClassCode","https://onerecord.iata.org/ns/cargo#codeListReference","http://www.w3.org/2001/XMLSchema#string"</v>
      </c>
      <c r="AG2554" t="str">
        <f t="shared" si="1229"/>
        <v>"CodeList.RateClassCode"</v>
      </c>
      <c r="AH2554" t="str">
        <f t="shared" si="1230"/>
        <v>"codeListReference"</v>
      </c>
      <c r="AI2554" t="str">
        <f t="shared" si="1231"/>
        <v>".string"</v>
      </c>
      <c r="AJ2554" t="str">
        <f t="shared" si="1232"/>
        <v>""</v>
      </c>
      <c r="AK2554" t="str">
        <f t="shared" si="1233"/>
        <v>"hasOne"</v>
      </c>
      <c r="AL2554" t="str">
        <f t="shared" si="1234"/>
        <v>"CodeList.RateClassCode","codeListReference",".string","","hasOne"</v>
      </c>
      <c r="AN2554">
        <f>COUNTIF(View_conceptual!G:G,L2554)</f>
        <v>0</v>
      </c>
      <c r="AO2554">
        <f>COUNTIF(View_conceptual!H:H,L2554)+COUNTIF(View_conceptual!I:I,N2554)</f>
        <v>0</v>
      </c>
      <c r="AQ2554" t="str">
        <f t="shared" si="1235"/>
        <v/>
      </c>
      <c r="AR2554" t="str">
        <f t="shared" si="1236"/>
        <v/>
      </c>
      <c r="AT2554">
        <f>COUNTIF(View_full!G:G,L2554)</f>
        <v>0</v>
      </c>
      <c r="AU2554">
        <f>COUNTIF(View_full!H:H,L2554)+COUNTIF(View_full!I:I,N2554)</f>
        <v>0</v>
      </c>
      <c r="AV2554">
        <f>COUNTIFS(Property_Manual!$A$2:$A$1206,Raw!L2554,Property_Manual!$B$2:$B$1206,Raw!M2554,Property_Manual!$C$2:$C$1206,Raw!N2554,Property_Manual!$D$2:$D$1206,Raw!O2554,Property_Manual!$F$2:$F$1206,"x")</f>
        <v>0</v>
      </c>
      <c r="AW2554" t="str">
        <f t="shared" si="1237"/>
        <v/>
      </c>
      <c r="AX2554" t="str">
        <f t="shared" si="1238"/>
        <v/>
      </c>
      <c r="AY2554" t="str">
        <f t="shared" si="1239"/>
        <v/>
      </c>
    </row>
    <row r="2555" spans="1:51" x14ac:dyDescent="0.2">
      <c r="A2555" t="s">
        <v>1254</v>
      </c>
      <c r="B2555" t="s">
        <v>1197</v>
      </c>
      <c r="C2555" t="s">
        <v>2232</v>
      </c>
      <c r="D2555" t="s">
        <v>18</v>
      </c>
      <c r="F2555" t="s">
        <v>6</v>
      </c>
      <c r="G2555">
        <v>1</v>
      </c>
      <c r="J2555" t="s">
        <v>19</v>
      </c>
      <c r="L2555" t="str">
        <f t="shared" si="1209"/>
        <v>RateClassCode</v>
      </c>
      <c r="M2555" t="str">
        <f t="shared" si="1210"/>
        <v>codeListVersion</v>
      </c>
      <c r="N2555" t="str">
        <f t="shared" si="1211"/>
        <v>string</v>
      </c>
      <c r="O2555" t="str">
        <f t="shared" si="1212"/>
        <v/>
      </c>
      <c r="P2555" t="str">
        <f t="shared" si="1213"/>
        <v/>
      </c>
      <c r="Q2555" t="str">
        <f t="shared" si="1214"/>
        <v>Object</v>
      </c>
      <c r="R2555" t="str">
        <f t="shared" si="1215"/>
        <v>"CodeList"</v>
      </c>
      <c r="S2555" t="str">
        <f t="shared" si="1216"/>
        <v>"RateClassCode"</v>
      </c>
      <c r="T2555" t="str">
        <f t="shared" si="1217"/>
        <v>"codeListVersion"</v>
      </c>
      <c r="U2555" t="str">
        <f t="shared" si="1218"/>
        <v>""</v>
      </c>
      <c r="V2555" t="str">
        <f t="shared" si="1219"/>
        <v>"string"</v>
      </c>
      <c r="W2555">
        <f>IF($A2555="Implicit","",COUNTIFS($C$8:C2555,C2555,$A$8:A2555,"Explicit"))</f>
        <v>6</v>
      </c>
      <c r="X2555" t="str">
        <f t="shared" si="1220"/>
        <v>""</v>
      </c>
      <c r="Y2555" t="str">
        <f t="shared" si="1221"/>
        <v>"Version of the code list; for example "223-1" for UN/LOCODE. Used if the property codeListName is used or the version is not apparent from the resource referred to in property codeListReference."</v>
      </c>
      <c r="Z2555" t="str">
        <f t="shared" si="1222"/>
        <v>"false"</v>
      </c>
      <c r="AA2555" t="str">
        <f t="shared" si="1223"/>
        <v>"false"</v>
      </c>
      <c r="AB2555" t="str">
        <f t="shared" si="1224"/>
        <v>""</v>
      </c>
      <c r="AC2555" t="str">
        <f t="shared" si="1225"/>
        <v>"https://onerecord.iata.org/ns/code-lists/RateClassCode"</v>
      </c>
      <c r="AD2555" t="str">
        <f t="shared" si="1226"/>
        <v>"https://onerecord.iata.org/ns/cargo#codeListVersion"</v>
      </c>
      <c r="AE2555" t="str">
        <f t="shared" si="1227"/>
        <v>"http://www.w3.org/2001/XMLSchema#string"</v>
      </c>
      <c r="AF2555" t="str">
        <f t="shared" si="1228"/>
        <v>"CodeList","RateClassCode","codeListVersion","","string",6,"","Version of the code list; for example "223-1" for UN/LOCODE. Used if the property codeListName is used or the version is not apparent from the resource referred to in property codeListReference.","false","false","","https://onerecord.iata.org/ns/code-lists/RateClassCode","https://onerecord.iata.org/ns/cargo#codeListVersion","http://www.w3.org/2001/XMLSchema#string"</v>
      </c>
      <c r="AG2555" t="str">
        <f t="shared" si="1229"/>
        <v>"CodeList.RateClassCode"</v>
      </c>
      <c r="AH2555" t="str">
        <f t="shared" si="1230"/>
        <v>"codeListVersion"</v>
      </c>
      <c r="AI2555" t="str">
        <f t="shared" si="1231"/>
        <v>".string"</v>
      </c>
      <c r="AJ2555" t="str">
        <f t="shared" si="1232"/>
        <v>""</v>
      </c>
      <c r="AK2555" t="str">
        <f t="shared" si="1233"/>
        <v>"hasOne"</v>
      </c>
      <c r="AL2555" t="str">
        <f t="shared" si="1234"/>
        <v>"CodeList.RateClassCode","codeListVersion",".string","","hasOne"</v>
      </c>
      <c r="AN2555">
        <f>COUNTIF(View_conceptual!G:G,L2555)</f>
        <v>0</v>
      </c>
      <c r="AO2555">
        <f>COUNTIF(View_conceptual!H:H,L2555)+COUNTIF(View_conceptual!I:I,N2555)</f>
        <v>0</v>
      </c>
      <c r="AQ2555" t="str">
        <f t="shared" si="1235"/>
        <v/>
      </c>
      <c r="AR2555" t="str">
        <f t="shared" si="1236"/>
        <v/>
      </c>
      <c r="AT2555">
        <f>COUNTIF(View_full!G:G,L2555)</f>
        <v>0</v>
      </c>
      <c r="AU2555">
        <f>COUNTIF(View_full!H:H,L2555)+COUNTIF(View_full!I:I,N2555)</f>
        <v>0</v>
      </c>
      <c r="AV2555">
        <f>COUNTIFS(Property_Manual!$A$2:$A$1206,Raw!L2555,Property_Manual!$B$2:$B$1206,Raw!M2555,Property_Manual!$C$2:$C$1206,Raw!N2555,Property_Manual!$D$2:$D$1206,Raw!O2555,Property_Manual!$F$2:$F$1206,"x")</f>
        <v>0</v>
      </c>
      <c r="AW2555" t="str">
        <f t="shared" si="1237"/>
        <v/>
      </c>
      <c r="AX2555" t="str">
        <f t="shared" si="1238"/>
        <v/>
      </c>
      <c r="AY2555" t="str">
        <f t="shared" si="1239"/>
        <v/>
      </c>
    </row>
    <row r="2556" spans="1:51" x14ac:dyDescent="0.2">
      <c r="A2556" t="s">
        <v>1254</v>
      </c>
      <c r="B2556" t="s">
        <v>1197</v>
      </c>
      <c r="C2556" t="s">
        <v>2264</v>
      </c>
      <c r="D2556" t="s">
        <v>5</v>
      </c>
      <c r="F2556" t="s">
        <v>6</v>
      </c>
      <c r="G2556">
        <v>1</v>
      </c>
      <c r="J2556" t="s">
        <v>8</v>
      </c>
      <c r="L2556" t="str">
        <f t="shared" si="1209"/>
        <v>RatingsType</v>
      </c>
      <c r="M2556" t="str">
        <f t="shared" si="1210"/>
        <v>code</v>
      </c>
      <c r="N2556" t="str">
        <f t="shared" si="1211"/>
        <v>string</v>
      </c>
      <c r="O2556" t="str">
        <f t="shared" si="1212"/>
        <v/>
      </c>
      <c r="P2556" t="str">
        <f t="shared" si="1213"/>
        <v/>
      </c>
      <c r="Q2556" t="str">
        <f t="shared" si="1214"/>
        <v>Object</v>
      </c>
      <c r="R2556" t="str">
        <f t="shared" si="1215"/>
        <v>"CodeList"</v>
      </c>
      <c r="S2556" t="str">
        <f t="shared" si="1216"/>
        <v>"RatingsType"</v>
      </c>
      <c r="T2556" t="str">
        <f t="shared" si="1217"/>
        <v>"code"</v>
      </c>
      <c r="U2556" t="str">
        <f t="shared" si="1218"/>
        <v>""</v>
      </c>
      <c r="V2556" t="str">
        <f t="shared" si="1219"/>
        <v>"string"</v>
      </c>
      <c r="W2556">
        <f>IF($A2556="Implicit","",COUNTIFS($C$8:C2556,C2556,$A$8:A2556,"Explicit"))</f>
        <v>1</v>
      </c>
      <c r="X2556" t="str">
        <f t="shared" si="1220"/>
        <v>""</v>
      </c>
      <c r="Y2556" t="str">
        <f t="shared" si="1221"/>
        <v>"Code or short version of a code; for example "CH" for Switzerland when referring to the UN/LOCODE code list"</v>
      </c>
      <c r="Z2556" t="str">
        <f t="shared" si="1222"/>
        <v>"false"</v>
      </c>
      <c r="AA2556" t="str">
        <f t="shared" si="1223"/>
        <v>"false"</v>
      </c>
      <c r="AB2556" t="str">
        <f t="shared" si="1224"/>
        <v>""</v>
      </c>
      <c r="AC2556" t="str">
        <f t="shared" si="1225"/>
        <v>"https://onerecord.iata.org/ns/code-lists/RatingsType"</v>
      </c>
      <c r="AD2556" t="str">
        <f t="shared" si="1226"/>
        <v>"https://onerecord.iata.org/ns/cargo#code"</v>
      </c>
      <c r="AE2556" t="str">
        <f t="shared" si="1227"/>
        <v>"http://www.w3.org/2001/XMLSchema#string"</v>
      </c>
      <c r="AF2556" t="str">
        <f t="shared" si="1228"/>
        <v>"CodeList","RatingsType","code","","string",1,"","Code or short version of a code; for example "CH" for Switzerland when referring to the UN/LOCODE code list","false","false","","https://onerecord.iata.org/ns/code-lists/RatingsType","https://onerecord.iata.org/ns/cargo#code","http://www.w3.org/2001/XMLSchema#string"</v>
      </c>
      <c r="AG2556" t="str">
        <f t="shared" si="1229"/>
        <v>"CodeList.RatingsType"</v>
      </c>
      <c r="AH2556" t="str">
        <f t="shared" si="1230"/>
        <v>"code"</v>
      </c>
      <c r="AI2556" t="str">
        <f t="shared" si="1231"/>
        <v>".string"</v>
      </c>
      <c r="AJ2556" t="str">
        <f t="shared" si="1232"/>
        <v>""</v>
      </c>
      <c r="AK2556" t="str">
        <f t="shared" si="1233"/>
        <v>"hasOne"</v>
      </c>
      <c r="AL2556" t="str">
        <f t="shared" si="1234"/>
        <v>"CodeList.RatingsType","code",".string","","hasOne"</v>
      </c>
      <c r="AN2556">
        <f>COUNTIF(View_conceptual!G:G,L2556)</f>
        <v>0</v>
      </c>
      <c r="AO2556">
        <f>COUNTIF(View_conceptual!H:H,L2556)+COUNTIF(View_conceptual!I:I,N2556)</f>
        <v>0</v>
      </c>
      <c r="AQ2556" t="str">
        <f t="shared" si="1235"/>
        <v/>
      </c>
      <c r="AR2556" t="str">
        <f t="shared" si="1236"/>
        <v/>
      </c>
      <c r="AT2556">
        <f>COUNTIF(View_full!G:G,L2556)</f>
        <v>0</v>
      </c>
      <c r="AU2556">
        <f>COUNTIF(View_full!H:H,L2556)+COUNTIF(View_full!I:I,N2556)</f>
        <v>0</v>
      </c>
      <c r="AV2556">
        <f>COUNTIFS(Property_Manual!$A$2:$A$1206,Raw!L2556,Property_Manual!$B$2:$B$1206,Raw!M2556,Property_Manual!$C$2:$C$1206,Raw!N2556,Property_Manual!$D$2:$D$1206,Raw!O2556,Property_Manual!$F$2:$F$1206,"x")</f>
        <v>0</v>
      </c>
      <c r="AW2556" t="str">
        <f t="shared" si="1237"/>
        <v/>
      </c>
      <c r="AX2556" t="str">
        <f t="shared" si="1238"/>
        <v/>
      </c>
      <c r="AY2556" t="str">
        <f t="shared" si="1239"/>
        <v/>
      </c>
    </row>
    <row r="2557" spans="1:51" x14ac:dyDescent="0.2">
      <c r="A2557" t="s">
        <v>1254</v>
      </c>
      <c r="B2557" t="s">
        <v>1197</v>
      </c>
      <c r="C2557" t="s">
        <v>2264</v>
      </c>
      <c r="D2557" t="s">
        <v>9</v>
      </c>
      <c r="F2557" t="s">
        <v>6</v>
      </c>
      <c r="G2557">
        <v>1</v>
      </c>
      <c r="J2557" t="s">
        <v>10</v>
      </c>
      <c r="L2557" t="str">
        <f t="shared" si="1209"/>
        <v>RatingsType</v>
      </c>
      <c r="M2557" t="str">
        <f t="shared" si="1210"/>
        <v>codeDescription</v>
      </c>
      <c r="N2557" t="str">
        <f t="shared" si="1211"/>
        <v>string</v>
      </c>
      <c r="O2557" t="str">
        <f t="shared" si="1212"/>
        <v/>
      </c>
      <c r="P2557" t="str">
        <f t="shared" si="1213"/>
        <v/>
      </c>
      <c r="Q2557" t="str">
        <f t="shared" si="1214"/>
        <v>Object</v>
      </c>
      <c r="R2557" t="str">
        <f t="shared" si="1215"/>
        <v>"CodeList"</v>
      </c>
      <c r="S2557" t="str">
        <f t="shared" si="1216"/>
        <v>"RatingsType"</v>
      </c>
      <c r="T2557" t="str">
        <f t="shared" si="1217"/>
        <v>"codeDescription"</v>
      </c>
      <c r="U2557" t="str">
        <f t="shared" si="1218"/>
        <v>""</v>
      </c>
      <c r="V2557" t="str">
        <f t="shared" si="1219"/>
        <v>"string"</v>
      </c>
      <c r="W2557">
        <f>IF($A2557="Implicit","",COUNTIFS($C$8:C2557,C2557,$A$8:A2557,"Explicit"))</f>
        <v>2</v>
      </c>
      <c r="X2557" t="str">
        <f t="shared" si="1220"/>
        <v>""</v>
      </c>
      <c r="Y2557" t="str">
        <f t="shared" si="1221"/>
        <v>"Description or long version of the code; for example "Switzerland" for Switzerland when referring to the UN/LOCODE code list"</v>
      </c>
      <c r="Z2557" t="str">
        <f t="shared" si="1222"/>
        <v>"false"</v>
      </c>
      <c r="AA2557" t="str">
        <f t="shared" si="1223"/>
        <v>"false"</v>
      </c>
      <c r="AB2557" t="str">
        <f t="shared" si="1224"/>
        <v>""</v>
      </c>
      <c r="AC2557" t="str">
        <f t="shared" si="1225"/>
        <v>"https://onerecord.iata.org/ns/code-lists/RatingsType"</v>
      </c>
      <c r="AD2557" t="str">
        <f t="shared" si="1226"/>
        <v>"https://onerecord.iata.org/ns/cargo#codeDescription"</v>
      </c>
      <c r="AE2557" t="str">
        <f t="shared" si="1227"/>
        <v>"http://www.w3.org/2001/XMLSchema#string"</v>
      </c>
      <c r="AF2557" t="str">
        <f t="shared" si="1228"/>
        <v>"CodeList","RatingsType","codeDescription","","string",2,"","Description or long version of the code; for example "Switzerland" for Switzerland when referring to the UN/LOCODE code list","false","false","","https://onerecord.iata.org/ns/code-lists/RatingsType","https://onerecord.iata.org/ns/cargo#codeDescription","http://www.w3.org/2001/XMLSchema#string"</v>
      </c>
      <c r="AG2557" t="str">
        <f t="shared" si="1229"/>
        <v>"CodeList.RatingsType"</v>
      </c>
      <c r="AH2557" t="str">
        <f t="shared" si="1230"/>
        <v>"codeDescription"</v>
      </c>
      <c r="AI2557" t="str">
        <f t="shared" si="1231"/>
        <v>".string"</v>
      </c>
      <c r="AJ2557" t="str">
        <f t="shared" si="1232"/>
        <v>""</v>
      </c>
      <c r="AK2557" t="str">
        <f t="shared" si="1233"/>
        <v>"hasOne"</v>
      </c>
      <c r="AL2557" t="str">
        <f t="shared" si="1234"/>
        <v>"CodeList.RatingsType","codeDescription",".string","","hasOne"</v>
      </c>
      <c r="AN2557">
        <f>COUNTIF(View_conceptual!G:G,L2557)</f>
        <v>0</v>
      </c>
      <c r="AO2557">
        <f>COUNTIF(View_conceptual!H:H,L2557)+COUNTIF(View_conceptual!I:I,N2557)</f>
        <v>0</v>
      </c>
      <c r="AQ2557" t="str">
        <f t="shared" si="1235"/>
        <v/>
      </c>
      <c r="AR2557" t="str">
        <f t="shared" si="1236"/>
        <v/>
      </c>
      <c r="AT2557">
        <f>COUNTIF(View_full!G:G,L2557)</f>
        <v>0</v>
      </c>
      <c r="AU2557">
        <f>COUNTIF(View_full!H:H,L2557)+COUNTIF(View_full!I:I,N2557)</f>
        <v>0</v>
      </c>
      <c r="AV2557">
        <f>COUNTIFS(Property_Manual!$A$2:$A$1206,Raw!L2557,Property_Manual!$B$2:$B$1206,Raw!M2557,Property_Manual!$C$2:$C$1206,Raw!N2557,Property_Manual!$D$2:$D$1206,Raw!O2557,Property_Manual!$F$2:$F$1206,"x")</f>
        <v>0</v>
      </c>
      <c r="AW2557" t="str">
        <f t="shared" si="1237"/>
        <v/>
      </c>
      <c r="AX2557" t="str">
        <f t="shared" si="1238"/>
        <v/>
      </c>
      <c r="AY2557" t="str">
        <f t="shared" si="1239"/>
        <v/>
      </c>
    </row>
    <row r="2558" spans="1:51" x14ac:dyDescent="0.2">
      <c r="A2558" t="s">
        <v>1254</v>
      </c>
      <c r="B2558" t="s">
        <v>1197</v>
      </c>
      <c r="C2558" t="s">
        <v>2264</v>
      </c>
      <c r="D2558" t="s">
        <v>11</v>
      </c>
      <c r="F2558" t="s">
        <v>12</v>
      </c>
      <c r="G2558">
        <v>1</v>
      </c>
      <c r="J2558" t="s">
        <v>13</v>
      </c>
      <c r="L2558" t="str">
        <f t="shared" si="1209"/>
        <v>RatingsType</v>
      </c>
      <c r="M2558" t="str">
        <f t="shared" si="1210"/>
        <v>codeLevel</v>
      </c>
      <c r="N2558" t="str">
        <f t="shared" si="1211"/>
        <v>integer</v>
      </c>
      <c r="O2558" t="str">
        <f t="shared" si="1212"/>
        <v/>
      </c>
      <c r="P2558" t="str">
        <f t="shared" si="1213"/>
        <v/>
      </c>
      <c r="Q2558" t="str">
        <f t="shared" si="1214"/>
        <v>Object</v>
      </c>
      <c r="R2558" t="str">
        <f t="shared" si="1215"/>
        <v>"CodeList"</v>
      </c>
      <c r="S2558" t="str">
        <f t="shared" si="1216"/>
        <v>"RatingsType"</v>
      </c>
      <c r="T2558" t="str">
        <f t="shared" si="1217"/>
        <v>"codeLevel"</v>
      </c>
      <c r="U2558" t="str">
        <f t="shared" si="1218"/>
        <v>""</v>
      </c>
      <c r="V2558" t="str">
        <f t="shared" si="1219"/>
        <v>"integer"</v>
      </c>
      <c r="W2558">
        <f>IF($A2558="Implicit","",COUNTIFS($C$8:C2558,C2558,$A$8:A2558,"Explicit"))</f>
        <v>3</v>
      </c>
      <c r="X2558" t="str">
        <f t="shared" si="1220"/>
        <v>""</v>
      </c>
      <c r="Y2558" t="str">
        <f t="shared" si="1221"/>
        <v>"Integer indicating the level of a code if a codelists is hierarchical; for example HS-Codes"</v>
      </c>
      <c r="Z2558" t="str">
        <f t="shared" si="1222"/>
        <v>"false"</v>
      </c>
      <c r="AA2558" t="str">
        <f t="shared" si="1223"/>
        <v>"false"</v>
      </c>
      <c r="AB2558" t="str">
        <f t="shared" si="1224"/>
        <v>""</v>
      </c>
      <c r="AC2558" t="str">
        <f t="shared" si="1225"/>
        <v>"https://onerecord.iata.org/ns/code-lists/RatingsType"</v>
      </c>
      <c r="AD2558" t="str">
        <f t="shared" si="1226"/>
        <v>"https://onerecord.iata.org/ns/cargo#codeLevel"</v>
      </c>
      <c r="AE2558" t="str">
        <f t="shared" si="1227"/>
        <v>"http://www.w3.org/2001/XMLSchema#integer"</v>
      </c>
      <c r="AF2558" t="str">
        <f t="shared" si="1228"/>
        <v>"CodeList","RatingsType","codeLevel","","integer",3,"","Integer indicating the level of a code if a codelists is hierarchical; for example HS-Codes","false","false","","https://onerecord.iata.org/ns/code-lists/RatingsType","https://onerecord.iata.org/ns/cargo#codeLevel","http://www.w3.org/2001/XMLSchema#integer"</v>
      </c>
      <c r="AG2558" t="str">
        <f t="shared" si="1229"/>
        <v>"CodeList.RatingsType"</v>
      </c>
      <c r="AH2558" t="str">
        <f t="shared" si="1230"/>
        <v>"codeLevel"</v>
      </c>
      <c r="AI2558" t="str">
        <f t="shared" si="1231"/>
        <v>".integer"</v>
      </c>
      <c r="AJ2558" t="str">
        <f t="shared" si="1232"/>
        <v>""</v>
      </c>
      <c r="AK2558" t="str">
        <f t="shared" si="1233"/>
        <v>"hasOne"</v>
      </c>
      <c r="AL2558" t="str">
        <f t="shared" si="1234"/>
        <v>"CodeList.RatingsType","codeLevel",".integer","","hasOne"</v>
      </c>
      <c r="AN2558">
        <f>COUNTIF(View_conceptual!G:G,L2558)</f>
        <v>0</v>
      </c>
      <c r="AO2558">
        <f>COUNTIF(View_conceptual!H:H,L2558)+COUNTIF(View_conceptual!I:I,N2558)</f>
        <v>0</v>
      </c>
      <c r="AQ2558" t="str">
        <f t="shared" si="1235"/>
        <v/>
      </c>
      <c r="AR2558" t="str">
        <f t="shared" si="1236"/>
        <v/>
      </c>
      <c r="AT2558">
        <f>COUNTIF(View_full!G:G,L2558)</f>
        <v>0</v>
      </c>
      <c r="AU2558">
        <f>COUNTIF(View_full!H:H,L2558)+COUNTIF(View_full!I:I,N2558)</f>
        <v>0</v>
      </c>
      <c r="AV2558">
        <f>COUNTIFS(Property_Manual!$A$2:$A$1206,Raw!L2558,Property_Manual!$B$2:$B$1206,Raw!M2558,Property_Manual!$C$2:$C$1206,Raw!N2558,Property_Manual!$D$2:$D$1206,Raw!O2558,Property_Manual!$F$2:$F$1206,"x")</f>
        <v>0</v>
      </c>
      <c r="AW2558" t="str">
        <f t="shared" si="1237"/>
        <v/>
      </c>
      <c r="AX2558" t="str">
        <f t="shared" si="1238"/>
        <v/>
      </c>
      <c r="AY2558" t="str">
        <f t="shared" si="1239"/>
        <v/>
      </c>
    </row>
    <row r="2559" spans="1:51" x14ac:dyDescent="0.2">
      <c r="A2559" t="s">
        <v>1254</v>
      </c>
      <c r="B2559" t="s">
        <v>1197</v>
      </c>
      <c r="C2559" t="s">
        <v>2264</v>
      </c>
      <c r="D2559" t="s">
        <v>14</v>
      </c>
      <c r="F2559" t="s">
        <v>6</v>
      </c>
      <c r="G2559">
        <v>1</v>
      </c>
      <c r="J2559" t="s">
        <v>15</v>
      </c>
      <c r="L2559" t="str">
        <f t="shared" si="1209"/>
        <v>RatingsType</v>
      </c>
      <c r="M2559" t="str">
        <f t="shared" si="1210"/>
        <v>codeListName</v>
      </c>
      <c r="N2559" t="str">
        <f t="shared" si="1211"/>
        <v>string</v>
      </c>
      <c r="O2559" t="str">
        <f t="shared" si="1212"/>
        <v/>
      </c>
      <c r="P2559" t="str">
        <f t="shared" si="1213"/>
        <v/>
      </c>
      <c r="Q2559" t="str">
        <f t="shared" si="1214"/>
        <v>Object</v>
      </c>
      <c r="R2559" t="str">
        <f t="shared" si="1215"/>
        <v>"CodeList"</v>
      </c>
      <c r="S2559" t="str">
        <f t="shared" si="1216"/>
        <v>"RatingsType"</v>
      </c>
      <c r="T2559" t="str">
        <f t="shared" si="1217"/>
        <v>"codeListName"</v>
      </c>
      <c r="U2559" t="str">
        <f t="shared" si="1218"/>
        <v>""</v>
      </c>
      <c r="V2559" t="str">
        <f t="shared" si="1219"/>
        <v>"string"</v>
      </c>
      <c r="W2559">
        <f>IF($A2559="Implicit","",COUNTIFS($C$8:C2559,C2559,$A$8:A2559,"Explicit"))</f>
        <v>4</v>
      </c>
      <c r="X2559" t="str">
        <f t="shared" si="1220"/>
        <v>""</v>
      </c>
      <c r="Y2559" t="str">
        <f t="shared" si="1221"/>
        <v>"Official name of the code list without version number when direct reference is not possible; for example "UN/LOCODE" when referring to the UN/LOCODE code list"</v>
      </c>
      <c r="Z2559" t="str">
        <f t="shared" si="1222"/>
        <v>"false"</v>
      </c>
      <c r="AA2559" t="str">
        <f t="shared" si="1223"/>
        <v>"false"</v>
      </c>
      <c r="AB2559" t="str">
        <f t="shared" si="1224"/>
        <v>""</v>
      </c>
      <c r="AC2559" t="str">
        <f t="shared" si="1225"/>
        <v>"https://onerecord.iata.org/ns/code-lists/RatingsType"</v>
      </c>
      <c r="AD2559" t="str">
        <f t="shared" si="1226"/>
        <v>"https://onerecord.iata.org/ns/cargo#codeListName"</v>
      </c>
      <c r="AE2559" t="str">
        <f t="shared" si="1227"/>
        <v>"http://www.w3.org/2001/XMLSchema#string"</v>
      </c>
      <c r="AF2559" t="str">
        <f t="shared" si="1228"/>
        <v>"CodeList","RatingsType","codeListName","","string",4,"","Official name of the code list without version number when direct reference is not possible; for example "UN/LOCODE" when referring to the UN/LOCODE code list","false","false","","https://onerecord.iata.org/ns/code-lists/RatingsType","https://onerecord.iata.org/ns/cargo#codeListName","http://www.w3.org/2001/XMLSchema#string"</v>
      </c>
      <c r="AG2559" t="str">
        <f t="shared" si="1229"/>
        <v>"CodeList.RatingsType"</v>
      </c>
      <c r="AH2559" t="str">
        <f t="shared" si="1230"/>
        <v>"codeListName"</v>
      </c>
      <c r="AI2559" t="str">
        <f t="shared" si="1231"/>
        <v>".string"</v>
      </c>
      <c r="AJ2559" t="str">
        <f t="shared" si="1232"/>
        <v>""</v>
      </c>
      <c r="AK2559" t="str">
        <f t="shared" si="1233"/>
        <v>"hasOne"</v>
      </c>
      <c r="AL2559" t="str">
        <f t="shared" si="1234"/>
        <v>"CodeList.RatingsType","codeListName",".string","","hasOne"</v>
      </c>
      <c r="AN2559">
        <f>COUNTIF(View_conceptual!G:G,L2559)</f>
        <v>0</v>
      </c>
      <c r="AO2559">
        <f>COUNTIF(View_conceptual!H:H,L2559)+COUNTIF(View_conceptual!I:I,N2559)</f>
        <v>0</v>
      </c>
      <c r="AQ2559" t="str">
        <f t="shared" si="1235"/>
        <v/>
      </c>
      <c r="AR2559" t="str">
        <f t="shared" si="1236"/>
        <v/>
      </c>
      <c r="AT2559">
        <f>COUNTIF(View_full!G:G,L2559)</f>
        <v>0</v>
      </c>
      <c r="AU2559">
        <f>COUNTIF(View_full!H:H,L2559)+COUNTIF(View_full!I:I,N2559)</f>
        <v>0</v>
      </c>
      <c r="AV2559">
        <f>COUNTIFS(Property_Manual!$A$2:$A$1206,Raw!L2559,Property_Manual!$B$2:$B$1206,Raw!M2559,Property_Manual!$C$2:$C$1206,Raw!N2559,Property_Manual!$D$2:$D$1206,Raw!O2559,Property_Manual!$F$2:$F$1206,"x")</f>
        <v>0</v>
      </c>
      <c r="AW2559" t="str">
        <f t="shared" si="1237"/>
        <v/>
      </c>
      <c r="AX2559" t="str">
        <f t="shared" si="1238"/>
        <v/>
      </c>
      <c r="AY2559" t="str">
        <f t="shared" si="1239"/>
        <v/>
      </c>
    </row>
    <row r="2560" spans="1:51" x14ac:dyDescent="0.2">
      <c r="A2560" t="s">
        <v>1254</v>
      </c>
      <c r="B2560" t="s">
        <v>1197</v>
      </c>
      <c r="C2560" t="s">
        <v>2264</v>
      </c>
      <c r="D2560" t="s">
        <v>16</v>
      </c>
      <c r="F2560" t="s">
        <v>6</v>
      </c>
      <c r="G2560">
        <v>1</v>
      </c>
      <c r="J2560" t="s">
        <v>17</v>
      </c>
      <c r="L2560" t="str">
        <f t="shared" si="1209"/>
        <v>RatingsType</v>
      </c>
      <c r="M2560" t="str">
        <f t="shared" si="1210"/>
        <v>codeListReference</v>
      </c>
      <c r="N2560" t="str">
        <f t="shared" si="1211"/>
        <v>string</v>
      </c>
      <c r="O2560" t="str">
        <f t="shared" si="1212"/>
        <v/>
      </c>
      <c r="P2560" t="str">
        <f t="shared" si="1213"/>
        <v/>
      </c>
      <c r="Q2560" t="str">
        <f t="shared" si="1214"/>
        <v>Object</v>
      </c>
      <c r="R2560" t="str">
        <f t="shared" si="1215"/>
        <v>"CodeList"</v>
      </c>
      <c r="S2560" t="str">
        <f t="shared" si="1216"/>
        <v>"RatingsType"</v>
      </c>
      <c r="T2560" t="str">
        <f t="shared" si="1217"/>
        <v>"codeListReference"</v>
      </c>
      <c r="U2560" t="str">
        <f t="shared" si="1218"/>
        <v>""</v>
      </c>
      <c r="V2560" t="str">
        <f t="shared" si="1219"/>
        <v>"string"</v>
      </c>
      <c r="W2560">
        <f>IF($A2560="Implicit","",COUNTIFS($C$8:C2560,C2560,$A$8:A2560,"Explicit"))</f>
        <v>5</v>
      </c>
      <c r="X2560" t="str">
        <f t="shared" si="1220"/>
        <v>""</v>
      </c>
      <c r="Y2560" t="str">
        <f t="shared" si="1221"/>
        <v>"URL to access the code list the code is taken from; for example "https://unece.org/trade/cefact/unlocode-code-list-country-and-territory" for UN/LOCODE."</v>
      </c>
      <c r="Z2560" t="str">
        <f t="shared" si="1222"/>
        <v>"false"</v>
      </c>
      <c r="AA2560" t="str">
        <f t="shared" si="1223"/>
        <v>"false"</v>
      </c>
      <c r="AB2560" t="str">
        <f t="shared" si="1224"/>
        <v>""</v>
      </c>
      <c r="AC2560" t="str">
        <f t="shared" si="1225"/>
        <v>"https://onerecord.iata.org/ns/code-lists/RatingsType"</v>
      </c>
      <c r="AD2560" t="str">
        <f t="shared" si="1226"/>
        <v>"https://onerecord.iata.org/ns/cargo#codeListReference"</v>
      </c>
      <c r="AE2560" t="str">
        <f t="shared" si="1227"/>
        <v>"http://www.w3.org/2001/XMLSchema#string"</v>
      </c>
      <c r="AF2560" t="str">
        <f t="shared" si="1228"/>
        <v>"CodeList","RatingsType","codeListReference","","string",5,"","URL to access the code list the code is taken from; for example "https://unece.org/trade/cefact/unlocode-code-list-country-and-territory" for UN/LOCODE.","false","false","","https://onerecord.iata.org/ns/code-lists/RatingsType","https://onerecord.iata.org/ns/cargo#codeListReference","http://www.w3.org/2001/XMLSchema#string"</v>
      </c>
      <c r="AG2560" t="str">
        <f t="shared" si="1229"/>
        <v>"CodeList.RatingsType"</v>
      </c>
      <c r="AH2560" t="str">
        <f t="shared" si="1230"/>
        <v>"codeListReference"</v>
      </c>
      <c r="AI2560" t="str">
        <f t="shared" si="1231"/>
        <v>".string"</v>
      </c>
      <c r="AJ2560" t="str">
        <f t="shared" si="1232"/>
        <v>""</v>
      </c>
      <c r="AK2560" t="str">
        <f t="shared" si="1233"/>
        <v>"hasOne"</v>
      </c>
      <c r="AL2560" t="str">
        <f t="shared" si="1234"/>
        <v>"CodeList.RatingsType","codeListReference",".string","","hasOne"</v>
      </c>
      <c r="AN2560">
        <f>COUNTIF(View_conceptual!G:G,L2560)</f>
        <v>0</v>
      </c>
      <c r="AO2560">
        <f>COUNTIF(View_conceptual!H:H,L2560)+COUNTIF(View_conceptual!I:I,N2560)</f>
        <v>0</v>
      </c>
      <c r="AQ2560" t="str">
        <f t="shared" si="1235"/>
        <v/>
      </c>
      <c r="AR2560" t="str">
        <f t="shared" si="1236"/>
        <v/>
      </c>
      <c r="AT2560">
        <f>COUNTIF(View_full!G:G,L2560)</f>
        <v>0</v>
      </c>
      <c r="AU2560">
        <f>COUNTIF(View_full!H:H,L2560)+COUNTIF(View_full!I:I,N2560)</f>
        <v>0</v>
      </c>
      <c r="AV2560">
        <f>COUNTIFS(Property_Manual!$A$2:$A$1206,Raw!L2560,Property_Manual!$B$2:$B$1206,Raw!M2560,Property_Manual!$C$2:$C$1206,Raw!N2560,Property_Manual!$D$2:$D$1206,Raw!O2560,Property_Manual!$F$2:$F$1206,"x")</f>
        <v>0</v>
      </c>
      <c r="AW2560" t="str">
        <f t="shared" si="1237"/>
        <v/>
      </c>
      <c r="AX2560" t="str">
        <f t="shared" si="1238"/>
        <v/>
      </c>
      <c r="AY2560" t="str">
        <f t="shared" si="1239"/>
        <v/>
      </c>
    </row>
    <row r="2561" spans="1:51" x14ac:dyDescent="0.2">
      <c r="A2561" t="s">
        <v>1254</v>
      </c>
      <c r="B2561" t="s">
        <v>1197</v>
      </c>
      <c r="C2561" t="s">
        <v>2264</v>
      </c>
      <c r="D2561" t="s">
        <v>18</v>
      </c>
      <c r="F2561" t="s">
        <v>6</v>
      </c>
      <c r="G2561">
        <v>1</v>
      </c>
      <c r="J2561" t="s">
        <v>19</v>
      </c>
      <c r="L2561" t="str">
        <f t="shared" si="1209"/>
        <v>RatingsType</v>
      </c>
      <c r="M2561" t="str">
        <f t="shared" si="1210"/>
        <v>codeListVersion</v>
      </c>
      <c r="N2561" t="str">
        <f t="shared" si="1211"/>
        <v>string</v>
      </c>
      <c r="O2561" t="str">
        <f t="shared" si="1212"/>
        <v/>
      </c>
      <c r="P2561" t="str">
        <f t="shared" si="1213"/>
        <v/>
      </c>
      <c r="Q2561" t="str">
        <f t="shared" si="1214"/>
        <v>Object</v>
      </c>
      <c r="R2561" t="str">
        <f t="shared" si="1215"/>
        <v>"CodeList"</v>
      </c>
      <c r="S2561" t="str">
        <f t="shared" si="1216"/>
        <v>"RatingsType"</v>
      </c>
      <c r="T2561" t="str">
        <f t="shared" si="1217"/>
        <v>"codeListVersion"</v>
      </c>
      <c r="U2561" t="str">
        <f t="shared" si="1218"/>
        <v>""</v>
      </c>
      <c r="V2561" t="str">
        <f t="shared" si="1219"/>
        <v>"string"</v>
      </c>
      <c r="W2561">
        <f>IF($A2561="Implicit","",COUNTIFS($C$8:C2561,C2561,$A$8:A2561,"Explicit"))</f>
        <v>6</v>
      </c>
      <c r="X2561" t="str">
        <f t="shared" si="1220"/>
        <v>""</v>
      </c>
      <c r="Y2561" t="str">
        <f t="shared" si="1221"/>
        <v>"Version of the code list; for example "223-1" for UN/LOCODE. Used if the property codeListName is used or the version is not apparent from the resource referred to in property codeListReference."</v>
      </c>
      <c r="Z2561" t="str">
        <f t="shared" si="1222"/>
        <v>"false"</v>
      </c>
      <c r="AA2561" t="str">
        <f t="shared" si="1223"/>
        <v>"false"</v>
      </c>
      <c r="AB2561" t="str">
        <f t="shared" si="1224"/>
        <v>""</v>
      </c>
      <c r="AC2561" t="str">
        <f t="shared" si="1225"/>
        <v>"https://onerecord.iata.org/ns/code-lists/RatingsType"</v>
      </c>
      <c r="AD2561" t="str">
        <f t="shared" si="1226"/>
        <v>"https://onerecord.iata.org/ns/cargo#codeListVersion"</v>
      </c>
      <c r="AE2561" t="str">
        <f t="shared" si="1227"/>
        <v>"http://www.w3.org/2001/XMLSchema#string"</v>
      </c>
      <c r="AF2561" t="str">
        <f t="shared" si="1228"/>
        <v>"CodeList","RatingsType","codeListVersion","","string",6,"","Version of the code list; for example "223-1" for UN/LOCODE. Used if the property codeListName is used or the version is not apparent from the resource referred to in property codeListReference.","false","false","","https://onerecord.iata.org/ns/code-lists/RatingsType","https://onerecord.iata.org/ns/cargo#codeListVersion","http://www.w3.org/2001/XMLSchema#string"</v>
      </c>
      <c r="AG2561" t="str">
        <f t="shared" si="1229"/>
        <v>"CodeList.RatingsType"</v>
      </c>
      <c r="AH2561" t="str">
        <f t="shared" si="1230"/>
        <v>"codeListVersion"</v>
      </c>
      <c r="AI2561" t="str">
        <f t="shared" si="1231"/>
        <v>".string"</v>
      </c>
      <c r="AJ2561" t="str">
        <f t="shared" si="1232"/>
        <v>""</v>
      </c>
      <c r="AK2561" t="str">
        <f t="shared" si="1233"/>
        <v>"hasOne"</v>
      </c>
      <c r="AL2561" t="str">
        <f t="shared" si="1234"/>
        <v>"CodeList.RatingsType","codeListVersion",".string","","hasOne"</v>
      </c>
      <c r="AN2561">
        <f>COUNTIF(View_conceptual!G:G,L2561)</f>
        <v>0</v>
      </c>
      <c r="AO2561">
        <f>COUNTIF(View_conceptual!H:H,L2561)+COUNTIF(View_conceptual!I:I,N2561)</f>
        <v>0</v>
      </c>
      <c r="AQ2561" t="str">
        <f t="shared" si="1235"/>
        <v/>
      </c>
      <c r="AR2561" t="str">
        <f t="shared" si="1236"/>
        <v/>
      </c>
      <c r="AT2561">
        <f>COUNTIF(View_full!G:G,L2561)</f>
        <v>0</v>
      </c>
      <c r="AU2561">
        <f>COUNTIF(View_full!H:H,L2561)+COUNTIF(View_full!I:I,N2561)</f>
        <v>0</v>
      </c>
      <c r="AV2561">
        <f>COUNTIFS(Property_Manual!$A$2:$A$1206,Raw!L2561,Property_Manual!$B$2:$B$1206,Raw!M2561,Property_Manual!$C$2:$C$1206,Raw!N2561,Property_Manual!$D$2:$D$1206,Raw!O2561,Property_Manual!$F$2:$F$1206,"x")</f>
        <v>0</v>
      </c>
      <c r="AW2561" t="str">
        <f t="shared" si="1237"/>
        <v/>
      </c>
      <c r="AX2561" t="str">
        <f t="shared" si="1238"/>
        <v/>
      </c>
      <c r="AY2561" t="str">
        <f t="shared" si="1239"/>
        <v/>
      </c>
    </row>
    <row r="2562" spans="1:51" x14ac:dyDescent="0.2">
      <c r="A2562" t="s">
        <v>1254</v>
      </c>
      <c r="B2562" t="s">
        <v>1197</v>
      </c>
      <c r="C2562" t="s">
        <v>2234</v>
      </c>
      <c r="D2562" t="s">
        <v>5</v>
      </c>
      <c r="F2562" t="s">
        <v>6</v>
      </c>
      <c r="G2562">
        <v>1</v>
      </c>
      <c r="J2562" t="s">
        <v>8</v>
      </c>
      <c r="L2562" t="str">
        <f t="shared" si="1209"/>
        <v>RegulatedEntityCategoryCode</v>
      </c>
      <c r="M2562" t="str">
        <f t="shared" si="1210"/>
        <v>code</v>
      </c>
      <c r="N2562" t="str">
        <f t="shared" si="1211"/>
        <v>string</v>
      </c>
      <c r="O2562" t="str">
        <f t="shared" si="1212"/>
        <v/>
      </c>
      <c r="P2562" t="str">
        <f t="shared" si="1213"/>
        <v/>
      </c>
      <c r="Q2562" t="str">
        <f t="shared" si="1214"/>
        <v>Object</v>
      </c>
      <c r="R2562" t="str">
        <f t="shared" si="1215"/>
        <v>"CodeList"</v>
      </c>
      <c r="S2562" t="str">
        <f t="shared" si="1216"/>
        <v>"RegulatedEntityCategoryCode"</v>
      </c>
      <c r="T2562" t="str">
        <f t="shared" si="1217"/>
        <v>"code"</v>
      </c>
      <c r="U2562" t="str">
        <f t="shared" si="1218"/>
        <v>""</v>
      </c>
      <c r="V2562" t="str">
        <f t="shared" si="1219"/>
        <v>"string"</v>
      </c>
      <c r="W2562">
        <f>IF($A2562="Implicit","",COUNTIFS($C$8:C2562,C2562,$A$8:A2562,"Explicit"))</f>
        <v>1</v>
      </c>
      <c r="X2562" t="str">
        <f t="shared" si="1220"/>
        <v>""</v>
      </c>
      <c r="Y2562" t="str">
        <f t="shared" si="1221"/>
        <v>"Code or short version of a code; for example "CH" for Switzerland when referring to the UN/LOCODE code list"</v>
      </c>
      <c r="Z2562" t="str">
        <f t="shared" si="1222"/>
        <v>"false"</v>
      </c>
      <c r="AA2562" t="str">
        <f t="shared" si="1223"/>
        <v>"false"</v>
      </c>
      <c r="AB2562" t="str">
        <f t="shared" si="1224"/>
        <v>""</v>
      </c>
      <c r="AC2562" t="str">
        <f t="shared" si="1225"/>
        <v>"https://onerecord.iata.org/ns/code-lists/RegulatedEntityCategoryCode"</v>
      </c>
      <c r="AD2562" t="str">
        <f t="shared" si="1226"/>
        <v>"https://onerecord.iata.org/ns/cargo#code"</v>
      </c>
      <c r="AE2562" t="str">
        <f t="shared" si="1227"/>
        <v>"http://www.w3.org/2001/XMLSchema#string"</v>
      </c>
      <c r="AF2562" t="str">
        <f t="shared" si="1228"/>
        <v>"CodeList","RegulatedEntityCategoryCode","code","","string",1,"","Code or short version of a code; for example "CH" for Switzerland when referring to the UN/LOCODE code list","false","false","","https://onerecord.iata.org/ns/code-lists/RegulatedEntityCategoryCode","https://onerecord.iata.org/ns/cargo#code","http://www.w3.org/2001/XMLSchema#string"</v>
      </c>
      <c r="AG2562" t="str">
        <f t="shared" si="1229"/>
        <v>"CodeList.RegulatedEntityCategoryCode"</v>
      </c>
      <c r="AH2562" t="str">
        <f t="shared" si="1230"/>
        <v>"code"</v>
      </c>
      <c r="AI2562" t="str">
        <f t="shared" si="1231"/>
        <v>".string"</v>
      </c>
      <c r="AJ2562" t="str">
        <f t="shared" si="1232"/>
        <v>""</v>
      </c>
      <c r="AK2562" t="str">
        <f t="shared" si="1233"/>
        <v>"hasOne"</v>
      </c>
      <c r="AL2562" t="str">
        <f t="shared" si="1234"/>
        <v>"CodeList.RegulatedEntityCategoryCode","code",".string","","hasOne"</v>
      </c>
      <c r="AN2562">
        <f>COUNTIF(View_conceptual!G:G,L2562)</f>
        <v>0</v>
      </c>
      <c r="AO2562">
        <f>COUNTIF(View_conceptual!H:H,L2562)+COUNTIF(View_conceptual!I:I,N2562)</f>
        <v>0</v>
      </c>
      <c r="AQ2562" t="str">
        <f t="shared" si="1235"/>
        <v/>
      </c>
      <c r="AR2562" t="str">
        <f t="shared" si="1236"/>
        <v/>
      </c>
      <c r="AT2562">
        <f>COUNTIF(View_full!G:G,L2562)</f>
        <v>0</v>
      </c>
      <c r="AU2562">
        <f>COUNTIF(View_full!H:H,L2562)+COUNTIF(View_full!I:I,N2562)</f>
        <v>0</v>
      </c>
      <c r="AV2562">
        <f>COUNTIFS(Property_Manual!$A$2:$A$1206,Raw!L2562,Property_Manual!$B$2:$B$1206,Raw!M2562,Property_Manual!$C$2:$C$1206,Raw!N2562,Property_Manual!$D$2:$D$1206,Raw!O2562,Property_Manual!$F$2:$F$1206,"x")</f>
        <v>0</v>
      </c>
      <c r="AW2562" t="str">
        <f t="shared" si="1237"/>
        <v/>
      </c>
      <c r="AX2562" t="str">
        <f t="shared" si="1238"/>
        <v/>
      </c>
      <c r="AY2562" t="str">
        <f t="shared" si="1239"/>
        <v/>
      </c>
    </row>
    <row r="2563" spans="1:51" x14ac:dyDescent="0.2">
      <c r="A2563" t="s">
        <v>1254</v>
      </c>
      <c r="B2563" t="s">
        <v>1197</v>
      </c>
      <c r="C2563" t="s">
        <v>2234</v>
      </c>
      <c r="D2563" t="s">
        <v>9</v>
      </c>
      <c r="F2563" t="s">
        <v>6</v>
      </c>
      <c r="G2563">
        <v>1</v>
      </c>
      <c r="J2563" t="s">
        <v>10</v>
      </c>
      <c r="L2563" t="str">
        <f t="shared" si="1209"/>
        <v>RegulatedEntityCategoryCode</v>
      </c>
      <c r="M2563" t="str">
        <f t="shared" si="1210"/>
        <v>codeDescription</v>
      </c>
      <c r="N2563" t="str">
        <f t="shared" si="1211"/>
        <v>string</v>
      </c>
      <c r="O2563" t="str">
        <f t="shared" si="1212"/>
        <v/>
      </c>
      <c r="P2563" t="str">
        <f t="shared" si="1213"/>
        <v/>
      </c>
      <c r="Q2563" t="str">
        <f t="shared" si="1214"/>
        <v>Object</v>
      </c>
      <c r="R2563" t="str">
        <f t="shared" si="1215"/>
        <v>"CodeList"</v>
      </c>
      <c r="S2563" t="str">
        <f t="shared" si="1216"/>
        <v>"RegulatedEntityCategoryCode"</v>
      </c>
      <c r="T2563" t="str">
        <f t="shared" si="1217"/>
        <v>"codeDescription"</v>
      </c>
      <c r="U2563" t="str">
        <f t="shared" si="1218"/>
        <v>""</v>
      </c>
      <c r="V2563" t="str">
        <f t="shared" si="1219"/>
        <v>"string"</v>
      </c>
      <c r="W2563">
        <f>IF($A2563="Implicit","",COUNTIFS($C$8:C2563,C2563,$A$8:A2563,"Explicit"))</f>
        <v>2</v>
      </c>
      <c r="X2563" t="str">
        <f t="shared" si="1220"/>
        <v>""</v>
      </c>
      <c r="Y2563" t="str">
        <f t="shared" si="1221"/>
        <v>"Description or long version of the code; for example "Switzerland" for Switzerland when referring to the UN/LOCODE code list"</v>
      </c>
      <c r="Z2563" t="str">
        <f t="shared" si="1222"/>
        <v>"false"</v>
      </c>
      <c r="AA2563" t="str">
        <f t="shared" si="1223"/>
        <v>"false"</v>
      </c>
      <c r="AB2563" t="str">
        <f t="shared" si="1224"/>
        <v>""</v>
      </c>
      <c r="AC2563" t="str">
        <f t="shared" si="1225"/>
        <v>"https://onerecord.iata.org/ns/code-lists/RegulatedEntityCategoryCode"</v>
      </c>
      <c r="AD2563" t="str">
        <f t="shared" si="1226"/>
        <v>"https://onerecord.iata.org/ns/cargo#codeDescription"</v>
      </c>
      <c r="AE2563" t="str">
        <f t="shared" si="1227"/>
        <v>"http://www.w3.org/2001/XMLSchema#string"</v>
      </c>
      <c r="AF2563" t="str">
        <f t="shared" si="1228"/>
        <v>"CodeList","RegulatedEntityCategoryCode","codeDescription","","string",2,"","Description or long version of the code; for example "Switzerland" for Switzerland when referring to the UN/LOCODE code list","false","false","","https://onerecord.iata.org/ns/code-lists/RegulatedEntityCategoryCode","https://onerecord.iata.org/ns/cargo#codeDescription","http://www.w3.org/2001/XMLSchema#string"</v>
      </c>
      <c r="AG2563" t="str">
        <f t="shared" si="1229"/>
        <v>"CodeList.RegulatedEntityCategoryCode"</v>
      </c>
      <c r="AH2563" t="str">
        <f t="shared" si="1230"/>
        <v>"codeDescription"</v>
      </c>
      <c r="AI2563" t="str">
        <f t="shared" si="1231"/>
        <v>".string"</v>
      </c>
      <c r="AJ2563" t="str">
        <f t="shared" si="1232"/>
        <v>""</v>
      </c>
      <c r="AK2563" t="str">
        <f t="shared" si="1233"/>
        <v>"hasOne"</v>
      </c>
      <c r="AL2563" t="str">
        <f t="shared" si="1234"/>
        <v>"CodeList.RegulatedEntityCategoryCode","codeDescription",".string","","hasOne"</v>
      </c>
      <c r="AN2563">
        <f>COUNTIF(View_conceptual!G:G,L2563)</f>
        <v>0</v>
      </c>
      <c r="AO2563">
        <f>COUNTIF(View_conceptual!H:H,L2563)+COUNTIF(View_conceptual!I:I,N2563)</f>
        <v>0</v>
      </c>
      <c r="AQ2563" t="str">
        <f t="shared" si="1235"/>
        <v/>
      </c>
      <c r="AR2563" t="str">
        <f t="shared" si="1236"/>
        <v/>
      </c>
      <c r="AT2563">
        <f>COUNTIF(View_full!G:G,L2563)</f>
        <v>0</v>
      </c>
      <c r="AU2563">
        <f>COUNTIF(View_full!H:H,L2563)+COUNTIF(View_full!I:I,N2563)</f>
        <v>0</v>
      </c>
      <c r="AV2563">
        <f>COUNTIFS(Property_Manual!$A$2:$A$1206,Raw!L2563,Property_Manual!$B$2:$B$1206,Raw!M2563,Property_Manual!$C$2:$C$1206,Raw!N2563,Property_Manual!$D$2:$D$1206,Raw!O2563,Property_Manual!$F$2:$F$1206,"x")</f>
        <v>0</v>
      </c>
      <c r="AW2563" t="str">
        <f t="shared" si="1237"/>
        <v/>
      </c>
      <c r="AX2563" t="str">
        <f t="shared" si="1238"/>
        <v/>
      </c>
      <c r="AY2563" t="str">
        <f t="shared" si="1239"/>
        <v/>
      </c>
    </row>
    <row r="2564" spans="1:51" x14ac:dyDescent="0.2">
      <c r="A2564" t="s">
        <v>1254</v>
      </c>
      <c r="B2564" t="s">
        <v>1197</v>
      </c>
      <c r="C2564" t="s">
        <v>2234</v>
      </c>
      <c r="D2564" t="s">
        <v>11</v>
      </c>
      <c r="F2564" t="s">
        <v>12</v>
      </c>
      <c r="G2564">
        <v>1</v>
      </c>
      <c r="J2564" t="s">
        <v>13</v>
      </c>
      <c r="L2564" t="str">
        <f t="shared" si="1209"/>
        <v>RegulatedEntityCategoryCode</v>
      </c>
      <c r="M2564" t="str">
        <f t="shared" si="1210"/>
        <v>codeLevel</v>
      </c>
      <c r="N2564" t="str">
        <f t="shared" si="1211"/>
        <v>integer</v>
      </c>
      <c r="O2564" t="str">
        <f t="shared" si="1212"/>
        <v/>
      </c>
      <c r="P2564" t="str">
        <f t="shared" si="1213"/>
        <v/>
      </c>
      <c r="Q2564" t="str">
        <f t="shared" si="1214"/>
        <v>Object</v>
      </c>
      <c r="R2564" t="str">
        <f t="shared" si="1215"/>
        <v>"CodeList"</v>
      </c>
      <c r="S2564" t="str">
        <f t="shared" si="1216"/>
        <v>"RegulatedEntityCategoryCode"</v>
      </c>
      <c r="T2564" t="str">
        <f t="shared" si="1217"/>
        <v>"codeLevel"</v>
      </c>
      <c r="U2564" t="str">
        <f t="shared" si="1218"/>
        <v>""</v>
      </c>
      <c r="V2564" t="str">
        <f t="shared" si="1219"/>
        <v>"integer"</v>
      </c>
      <c r="W2564">
        <f>IF($A2564="Implicit","",COUNTIFS($C$8:C2564,C2564,$A$8:A2564,"Explicit"))</f>
        <v>3</v>
      </c>
      <c r="X2564" t="str">
        <f t="shared" si="1220"/>
        <v>""</v>
      </c>
      <c r="Y2564" t="str">
        <f t="shared" si="1221"/>
        <v>"Integer indicating the level of a code if a codelists is hierarchical; for example HS-Codes"</v>
      </c>
      <c r="Z2564" t="str">
        <f t="shared" si="1222"/>
        <v>"false"</v>
      </c>
      <c r="AA2564" t="str">
        <f t="shared" si="1223"/>
        <v>"false"</v>
      </c>
      <c r="AB2564" t="str">
        <f t="shared" si="1224"/>
        <v>""</v>
      </c>
      <c r="AC2564" t="str">
        <f t="shared" si="1225"/>
        <v>"https://onerecord.iata.org/ns/code-lists/RegulatedEntityCategoryCode"</v>
      </c>
      <c r="AD2564" t="str">
        <f t="shared" si="1226"/>
        <v>"https://onerecord.iata.org/ns/cargo#codeLevel"</v>
      </c>
      <c r="AE2564" t="str">
        <f t="shared" si="1227"/>
        <v>"http://www.w3.org/2001/XMLSchema#integer"</v>
      </c>
      <c r="AF2564" t="str">
        <f t="shared" si="1228"/>
        <v>"CodeList","RegulatedEntityCategoryCode","codeLevel","","integer",3,"","Integer indicating the level of a code if a codelists is hierarchical; for example HS-Codes","false","false","","https://onerecord.iata.org/ns/code-lists/RegulatedEntityCategoryCode","https://onerecord.iata.org/ns/cargo#codeLevel","http://www.w3.org/2001/XMLSchema#integer"</v>
      </c>
      <c r="AG2564" t="str">
        <f t="shared" si="1229"/>
        <v>"CodeList.RegulatedEntityCategoryCode"</v>
      </c>
      <c r="AH2564" t="str">
        <f t="shared" si="1230"/>
        <v>"codeLevel"</v>
      </c>
      <c r="AI2564" t="str">
        <f t="shared" si="1231"/>
        <v>".integer"</v>
      </c>
      <c r="AJ2564" t="str">
        <f t="shared" si="1232"/>
        <v>""</v>
      </c>
      <c r="AK2564" t="str">
        <f t="shared" si="1233"/>
        <v>"hasOne"</v>
      </c>
      <c r="AL2564" t="str">
        <f t="shared" si="1234"/>
        <v>"CodeList.RegulatedEntityCategoryCode","codeLevel",".integer","","hasOne"</v>
      </c>
      <c r="AN2564">
        <f>COUNTIF(View_conceptual!G:G,L2564)</f>
        <v>0</v>
      </c>
      <c r="AO2564">
        <f>COUNTIF(View_conceptual!H:H,L2564)+COUNTIF(View_conceptual!I:I,N2564)</f>
        <v>0</v>
      </c>
      <c r="AQ2564" t="str">
        <f t="shared" si="1235"/>
        <v/>
      </c>
      <c r="AR2564" t="str">
        <f t="shared" si="1236"/>
        <v/>
      </c>
      <c r="AT2564">
        <f>COUNTIF(View_full!G:G,L2564)</f>
        <v>0</v>
      </c>
      <c r="AU2564">
        <f>COUNTIF(View_full!H:H,L2564)+COUNTIF(View_full!I:I,N2564)</f>
        <v>0</v>
      </c>
      <c r="AV2564">
        <f>COUNTIFS(Property_Manual!$A$2:$A$1206,Raw!L2564,Property_Manual!$B$2:$B$1206,Raw!M2564,Property_Manual!$C$2:$C$1206,Raw!N2564,Property_Manual!$D$2:$D$1206,Raw!O2564,Property_Manual!$F$2:$F$1206,"x")</f>
        <v>0</v>
      </c>
      <c r="AW2564" t="str">
        <f t="shared" si="1237"/>
        <v/>
      </c>
      <c r="AX2564" t="str">
        <f t="shared" si="1238"/>
        <v/>
      </c>
      <c r="AY2564" t="str">
        <f t="shared" si="1239"/>
        <v/>
      </c>
    </row>
    <row r="2565" spans="1:51" x14ac:dyDescent="0.2">
      <c r="A2565" t="s">
        <v>1254</v>
      </c>
      <c r="B2565" t="s">
        <v>1197</v>
      </c>
      <c r="C2565" t="s">
        <v>2234</v>
      </c>
      <c r="D2565" t="s">
        <v>14</v>
      </c>
      <c r="F2565" t="s">
        <v>6</v>
      </c>
      <c r="G2565">
        <v>1</v>
      </c>
      <c r="J2565" t="s">
        <v>15</v>
      </c>
      <c r="L2565" t="str">
        <f t="shared" si="1209"/>
        <v>RegulatedEntityCategoryCode</v>
      </c>
      <c r="M2565" t="str">
        <f t="shared" si="1210"/>
        <v>codeListName</v>
      </c>
      <c r="N2565" t="str">
        <f t="shared" si="1211"/>
        <v>string</v>
      </c>
      <c r="O2565" t="str">
        <f t="shared" si="1212"/>
        <v/>
      </c>
      <c r="P2565" t="str">
        <f t="shared" si="1213"/>
        <v/>
      </c>
      <c r="Q2565" t="str">
        <f t="shared" si="1214"/>
        <v>Object</v>
      </c>
      <c r="R2565" t="str">
        <f t="shared" si="1215"/>
        <v>"CodeList"</v>
      </c>
      <c r="S2565" t="str">
        <f t="shared" si="1216"/>
        <v>"RegulatedEntityCategoryCode"</v>
      </c>
      <c r="T2565" t="str">
        <f t="shared" si="1217"/>
        <v>"codeListName"</v>
      </c>
      <c r="U2565" t="str">
        <f t="shared" si="1218"/>
        <v>""</v>
      </c>
      <c r="V2565" t="str">
        <f t="shared" si="1219"/>
        <v>"string"</v>
      </c>
      <c r="W2565">
        <f>IF($A2565="Implicit","",COUNTIFS($C$8:C2565,C2565,$A$8:A2565,"Explicit"))</f>
        <v>4</v>
      </c>
      <c r="X2565" t="str">
        <f t="shared" si="1220"/>
        <v>""</v>
      </c>
      <c r="Y2565" t="str">
        <f t="shared" si="1221"/>
        <v>"Official name of the code list without version number when direct reference is not possible; for example "UN/LOCODE" when referring to the UN/LOCODE code list"</v>
      </c>
      <c r="Z2565" t="str">
        <f t="shared" si="1222"/>
        <v>"false"</v>
      </c>
      <c r="AA2565" t="str">
        <f t="shared" si="1223"/>
        <v>"false"</v>
      </c>
      <c r="AB2565" t="str">
        <f t="shared" si="1224"/>
        <v>""</v>
      </c>
      <c r="AC2565" t="str">
        <f t="shared" si="1225"/>
        <v>"https://onerecord.iata.org/ns/code-lists/RegulatedEntityCategoryCode"</v>
      </c>
      <c r="AD2565" t="str">
        <f t="shared" si="1226"/>
        <v>"https://onerecord.iata.org/ns/cargo#codeListName"</v>
      </c>
      <c r="AE2565" t="str">
        <f t="shared" si="1227"/>
        <v>"http://www.w3.org/2001/XMLSchema#string"</v>
      </c>
      <c r="AF2565" t="str">
        <f t="shared" si="1228"/>
        <v>"CodeList","RegulatedEntityCategoryCode","codeListName","","string",4,"","Official name of the code list without version number when direct reference is not possible; for example "UN/LOCODE" when referring to the UN/LOCODE code list","false","false","","https://onerecord.iata.org/ns/code-lists/RegulatedEntityCategoryCode","https://onerecord.iata.org/ns/cargo#codeListName","http://www.w3.org/2001/XMLSchema#string"</v>
      </c>
      <c r="AG2565" t="str">
        <f t="shared" si="1229"/>
        <v>"CodeList.RegulatedEntityCategoryCode"</v>
      </c>
      <c r="AH2565" t="str">
        <f t="shared" si="1230"/>
        <v>"codeListName"</v>
      </c>
      <c r="AI2565" t="str">
        <f t="shared" si="1231"/>
        <v>".string"</v>
      </c>
      <c r="AJ2565" t="str">
        <f t="shared" si="1232"/>
        <v>""</v>
      </c>
      <c r="AK2565" t="str">
        <f t="shared" si="1233"/>
        <v>"hasOne"</v>
      </c>
      <c r="AL2565" t="str">
        <f t="shared" si="1234"/>
        <v>"CodeList.RegulatedEntityCategoryCode","codeListName",".string","","hasOne"</v>
      </c>
      <c r="AN2565">
        <f>COUNTIF(View_conceptual!G:G,L2565)</f>
        <v>0</v>
      </c>
      <c r="AO2565">
        <f>COUNTIF(View_conceptual!H:H,L2565)+COUNTIF(View_conceptual!I:I,N2565)</f>
        <v>0</v>
      </c>
      <c r="AQ2565" t="str">
        <f t="shared" si="1235"/>
        <v/>
      </c>
      <c r="AR2565" t="str">
        <f t="shared" si="1236"/>
        <v/>
      </c>
      <c r="AT2565">
        <f>COUNTIF(View_full!G:G,L2565)</f>
        <v>0</v>
      </c>
      <c r="AU2565">
        <f>COUNTIF(View_full!H:H,L2565)+COUNTIF(View_full!I:I,N2565)</f>
        <v>0</v>
      </c>
      <c r="AV2565">
        <f>COUNTIFS(Property_Manual!$A$2:$A$1206,Raw!L2565,Property_Manual!$B$2:$B$1206,Raw!M2565,Property_Manual!$C$2:$C$1206,Raw!N2565,Property_Manual!$D$2:$D$1206,Raw!O2565,Property_Manual!$F$2:$F$1206,"x")</f>
        <v>0</v>
      </c>
      <c r="AW2565" t="str">
        <f t="shared" si="1237"/>
        <v/>
      </c>
      <c r="AX2565" t="str">
        <f t="shared" si="1238"/>
        <v/>
      </c>
      <c r="AY2565" t="str">
        <f t="shared" si="1239"/>
        <v/>
      </c>
    </row>
    <row r="2566" spans="1:51" x14ac:dyDescent="0.2">
      <c r="A2566" t="s">
        <v>1254</v>
      </c>
      <c r="B2566" t="s">
        <v>1197</v>
      </c>
      <c r="C2566" t="s">
        <v>2234</v>
      </c>
      <c r="D2566" t="s">
        <v>16</v>
      </c>
      <c r="F2566" t="s">
        <v>6</v>
      </c>
      <c r="G2566">
        <v>1</v>
      </c>
      <c r="J2566" t="s">
        <v>17</v>
      </c>
      <c r="L2566" t="str">
        <f t="shared" si="1209"/>
        <v>RegulatedEntityCategoryCode</v>
      </c>
      <c r="M2566" t="str">
        <f t="shared" si="1210"/>
        <v>codeListReference</v>
      </c>
      <c r="N2566" t="str">
        <f t="shared" si="1211"/>
        <v>string</v>
      </c>
      <c r="O2566" t="str">
        <f t="shared" si="1212"/>
        <v/>
      </c>
      <c r="P2566" t="str">
        <f t="shared" si="1213"/>
        <v/>
      </c>
      <c r="Q2566" t="str">
        <f t="shared" si="1214"/>
        <v>Object</v>
      </c>
      <c r="R2566" t="str">
        <f t="shared" si="1215"/>
        <v>"CodeList"</v>
      </c>
      <c r="S2566" t="str">
        <f t="shared" si="1216"/>
        <v>"RegulatedEntityCategoryCode"</v>
      </c>
      <c r="T2566" t="str">
        <f t="shared" si="1217"/>
        <v>"codeListReference"</v>
      </c>
      <c r="U2566" t="str">
        <f t="shared" si="1218"/>
        <v>""</v>
      </c>
      <c r="V2566" t="str">
        <f t="shared" si="1219"/>
        <v>"string"</v>
      </c>
      <c r="W2566">
        <f>IF($A2566="Implicit","",COUNTIFS($C$8:C2566,C2566,$A$8:A2566,"Explicit"))</f>
        <v>5</v>
      </c>
      <c r="X2566" t="str">
        <f t="shared" si="1220"/>
        <v>""</v>
      </c>
      <c r="Y2566" t="str">
        <f t="shared" si="1221"/>
        <v>"URL to access the code list the code is taken from; for example "https://unece.org/trade/cefact/unlocode-code-list-country-and-territory" for UN/LOCODE."</v>
      </c>
      <c r="Z2566" t="str">
        <f t="shared" si="1222"/>
        <v>"false"</v>
      </c>
      <c r="AA2566" t="str">
        <f t="shared" si="1223"/>
        <v>"false"</v>
      </c>
      <c r="AB2566" t="str">
        <f t="shared" si="1224"/>
        <v>""</v>
      </c>
      <c r="AC2566" t="str">
        <f t="shared" si="1225"/>
        <v>"https://onerecord.iata.org/ns/code-lists/RegulatedEntityCategoryCode"</v>
      </c>
      <c r="AD2566" t="str">
        <f t="shared" si="1226"/>
        <v>"https://onerecord.iata.org/ns/cargo#codeListReference"</v>
      </c>
      <c r="AE2566" t="str">
        <f t="shared" si="1227"/>
        <v>"http://www.w3.org/2001/XMLSchema#string"</v>
      </c>
      <c r="AF2566" t="str">
        <f t="shared" si="1228"/>
        <v>"CodeList","RegulatedEntityCategoryCode","codeListReference","","string",5,"","URL to access the code list the code is taken from; for example "https://unece.org/trade/cefact/unlocode-code-list-country-and-territory" for UN/LOCODE.","false","false","","https://onerecord.iata.org/ns/code-lists/RegulatedEntityCategoryCode","https://onerecord.iata.org/ns/cargo#codeListReference","http://www.w3.org/2001/XMLSchema#string"</v>
      </c>
      <c r="AG2566" t="str">
        <f t="shared" si="1229"/>
        <v>"CodeList.RegulatedEntityCategoryCode"</v>
      </c>
      <c r="AH2566" t="str">
        <f t="shared" si="1230"/>
        <v>"codeListReference"</v>
      </c>
      <c r="AI2566" t="str">
        <f t="shared" si="1231"/>
        <v>".string"</v>
      </c>
      <c r="AJ2566" t="str">
        <f t="shared" si="1232"/>
        <v>""</v>
      </c>
      <c r="AK2566" t="str">
        <f t="shared" si="1233"/>
        <v>"hasOne"</v>
      </c>
      <c r="AL2566" t="str">
        <f t="shared" si="1234"/>
        <v>"CodeList.RegulatedEntityCategoryCode","codeListReference",".string","","hasOne"</v>
      </c>
      <c r="AN2566">
        <f>COUNTIF(View_conceptual!G:G,L2566)</f>
        <v>0</v>
      </c>
      <c r="AO2566">
        <f>COUNTIF(View_conceptual!H:H,L2566)+COUNTIF(View_conceptual!I:I,N2566)</f>
        <v>0</v>
      </c>
      <c r="AQ2566" t="str">
        <f t="shared" si="1235"/>
        <v/>
      </c>
      <c r="AR2566" t="str">
        <f t="shared" si="1236"/>
        <v/>
      </c>
      <c r="AT2566">
        <f>COUNTIF(View_full!G:G,L2566)</f>
        <v>0</v>
      </c>
      <c r="AU2566">
        <f>COUNTIF(View_full!H:H,L2566)+COUNTIF(View_full!I:I,N2566)</f>
        <v>0</v>
      </c>
      <c r="AV2566">
        <f>COUNTIFS(Property_Manual!$A$2:$A$1206,Raw!L2566,Property_Manual!$B$2:$B$1206,Raw!M2566,Property_Manual!$C$2:$C$1206,Raw!N2566,Property_Manual!$D$2:$D$1206,Raw!O2566,Property_Manual!$F$2:$F$1206,"x")</f>
        <v>0</v>
      </c>
      <c r="AW2566" t="str">
        <f t="shared" si="1237"/>
        <v/>
      </c>
      <c r="AX2566" t="str">
        <f t="shared" si="1238"/>
        <v/>
      </c>
      <c r="AY2566" t="str">
        <f t="shared" si="1239"/>
        <v/>
      </c>
    </row>
    <row r="2567" spans="1:51" x14ac:dyDescent="0.2">
      <c r="A2567" t="s">
        <v>1254</v>
      </c>
      <c r="B2567" t="s">
        <v>1197</v>
      </c>
      <c r="C2567" t="s">
        <v>2234</v>
      </c>
      <c r="D2567" t="s">
        <v>18</v>
      </c>
      <c r="F2567" t="s">
        <v>6</v>
      </c>
      <c r="G2567">
        <v>1</v>
      </c>
      <c r="J2567" t="s">
        <v>19</v>
      </c>
      <c r="L2567" t="str">
        <f t="shared" si="1209"/>
        <v>RegulatedEntityCategoryCode</v>
      </c>
      <c r="M2567" t="str">
        <f t="shared" si="1210"/>
        <v>codeListVersion</v>
      </c>
      <c r="N2567" t="str">
        <f t="shared" si="1211"/>
        <v>string</v>
      </c>
      <c r="O2567" t="str">
        <f t="shared" si="1212"/>
        <v/>
      </c>
      <c r="P2567" t="str">
        <f t="shared" si="1213"/>
        <v/>
      </c>
      <c r="Q2567" t="str">
        <f t="shared" si="1214"/>
        <v>Object</v>
      </c>
      <c r="R2567" t="str">
        <f t="shared" si="1215"/>
        <v>"CodeList"</v>
      </c>
      <c r="S2567" t="str">
        <f t="shared" si="1216"/>
        <v>"RegulatedEntityCategoryCode"</v>
      </c>
      <c r="T2567" t="str">
        <f t="shared" si="1217"/>
        <v>"codeListVersion"</v>
      </c>
      <c r="U2567" t="str">
        <f t="shared" si="1218"/>
        <v>""</v>
      </c>
      <c r="V2567" t="str">
        <f t="shared" si="1219"/>
        <v>"string"</v>
      </c>
      <c r="W2567">
        <f>IF($A2567="Implicit","",COUNTIFS($C$8:C2567,C2567,$A$8:A2567,"Explicit"))</f>
        <v>6</v>
      </c>
      <c r="X2567" t="str">
        <f t="shared" si="1220"/>
        <v>""</v>
      </c>
      <c r="Y2567" t="str">
        <f t="shared" si="1221"/>
        <v>"Version of the code list; for example "223-1" for UN/LOCODE. Used if the property codeListName is used or the version is not apparent from the resource referred to in property codeListReference."</v>
      </c>
      <c r="Z2567" t="str">
        <f t="shared" si="1222"/>
        <v>"false"</v>
      </c>
      <c r="AA2567" t="str">
        <f t="shared" si="1223"/>
        <v>"false"</v>
      </c>
      <c r="AB2567" t="str">
        <f t="shared" si="1224"/>
        <v>""</v>
      </c>
      <c r="AC2567" t="str">
        <f t="shared" si="1225"/>
        <v>"https://onerecord.iata.org/ns/code-lists/RegulatedEntityCategoryCode"</v>
      </c>
      <c r="AD2567" t="str">
        <f t="shared" si="1226"/>
        <v>"https://onerecord.iata.org/ns/cargo#codeListVersion"</v>
      </c>
      <c r="AE2567" t="str">
        <f t="shared" si="1227"/>
        <v>"http://www.w3.org/2001/XMLSchema#string"</v>
      </c>
      <c r="AF2567" t="str">
        <f t="shared" si="1228"/>
        <v>"CodeList","RegulatedEntityCategoryCode","codeListVersion","","string",6,"","Version of the code list; for example "223-1" for UN/LOCODE. Used if the property codeListName is used or the version is not apparent from the resource referred to in property codeListReference.","false","false","","https://onerecord.iata.org/ns/code-lists/RegulatedEntityCategoryCode","https://onerecord.iata.org/ns/cargo#codeListVersion","http://www.w3.org/2001/XMLSchema#string"</v>
      </c>
      <c r="AG2567" t="str">
        <f t="shared" si="1229"/>
        <v>"CodeList.RegulatedEntityCategoryCode"</v>
      </c>
      <c r="AH2567" t="str">
        <f t="shared" si="1230"/>
        <v>"codeListVersion"</v>
      </c>
      <c r="AI2567" t="str">
        <f t="shared" si="1231"/>
        <v>".string"</v>
      </c>
      <c r="AJ2567" t="str">
        <f t="shared" si="1232"/>
        <v>""</v>
      </c>
      <c r="AK2567" t="str">
        <f t="shared" si="1233"/>
        <v>"hasOne"</v>
      </c>
      <c r="AL2567" t="str">
        <f t="shared" si="1234"/>
        <v>"CodeList.RegulatedEntityCategoryCode","codeListVersion",".string","","hasOne"</v>
      </c>
      <c r="AN2567">
        <f>COUNTIF(View_conceptual!G:G,L2567)</f>
        <v>0</v>
      </c>
      <c r="AO2567">
        <f>COUNTIF(View_conceptual!H:H,L2567)+COUNTIF(View_conceptual!I:I,N2567)</f>
        <v>0</v>
      </c>
      <c r="AQ2567" t="str">
        <f t="shared" si="1235"/>
        <v/>
      </c>
      <c r="AR2567" t="str">
        <f t="shared" si="1236"/>
        <v/>
      </c>
      <c r="AT2567">
        <f>COUNTIF(View_full!G:G,L2567)</f>
        <v>0</v>
      </c>
      <c r="AU2567">
        <f>COUNTIF(View_full!H:H,L2567)+COUNTIF(View_full!I:I,N2567)</f>
        <v>0</v>
      </c>
      <c r="AV2567">
        <f>COUNTIFS(Property_Manual!$A$2:$A$1206,Raw!L2567,Property_Manual!$B$2:$B$1206,Raw!M2567,Property_Manual!$C$2:$C$1206,Raw!N2567,Property_Manual!$D$2:$D$1206,Raw!O2567,Property_Manual!$F$2:$F$1206,"x")</f>
        <v>0</v>
      </c>
      <c r="AW2567" t="str">
        <f t="shared" si="1237"/>
        <v/>
      </c>
      <c r="AX2567" t="str">
        <f t="shared" si="1238"/>
        <v/>
      </c>
      <c r="AY2567" t="str">
        <f t="shared" si="1239"/>
        <v/>
      </c>
    </row>
    <row r="2568" spans="1:51" x14ac:dyDescent="0.2">
      <c r="A2568" t="s">
        <v>1254</v>
      </c>
      <c r="B2568" t="s">
        <v>1197</v>
      </c>
      <c r="C2568" t="s">
        <v>2236</v>
      </c>
      <c r="D2568" t="s">
        <v>5</v>
      </c>
      <c r="F2568" t="s">
        <v>6</v>
      </c>
      <c r="G2568">
        <v>1</v>
      </c>
      <c r="J2568" t="s">
        <v>8</v>
      </c>
      <c r="L2568" t="str">
        <f t="shared" si="1209"/>
        <v>ScreeningExemption</v>
      </c>
      <c r="M2568" t="str">
        <f t="shared" si="1210"/>
        <v>code</v>
      </c>
      <c r="N2568" t="str">
        <f t="shared" si="1211"/>
        <v>string</v>
      </c>
      <c r="O2568" t="str">
        <f t="shared" si="1212"/>
        <v/>
      </c>
      <c r="P2568" t="str">
        <f t="shared" si="1213"/>
        <v/>
      </c>
      <c r="Q2568" t="str">
        <f t="shared" si="1214"/>
        <v>Object</v>
      </c>
      <c r="R2568" t="str">
        <f t="shared" si="1215"/>
        <v>"CodeList"</v>
      </c>
      <c r="S2568" t="str">
        <f t="shared" si="1216"/>
        <v>"ScreeningExemption"</v>
      </c>
      <c r="T2568" t="str">
        <f t="shared" si="1217"/>
        <v>"code"</v>
      </c>
      <c r="U2568" t="str">
        <f t="shared" si="1218"/>
        <v>""</v>
      </c>
      <c r="V2568" t="str">
        <f t="shared" si="1219"/>
        <v>"string"</v>
      </c>
      <c r="W2568">
        <f>IF($A2568="Implicit","",COUNTIFS($C$8:C2568,C2568,$A$8:A2568,"Explicit"))</f>
        <v>1</v>
      </c>
      <c r="X2568" t="str">
        <f t="shared" si="1220"/>
        <v>""</v>
      </c>
      <c r="Y2568" t="str">
        <f t="shared" si="1221"/>
        <v>"Code or short version of a code; for example "CH" for Switzerland when referring to the UN/LOCODE code list"</v>
      </c>
      <c r="Z2568" t="str">
        <f t="shared" si="1222"/>
        <v>"false"</v>
      </c>
      <c r="AA2568" t="str">
        <f t="shared" si="1223"/>
        <v>"false"</v>
      </c>
      <c r="AB2568" t="str">
        <f t="shared" si="1224"/>
        <v>""</v>
      </c>
      <c r="AC2568" t="str">
        <f t="shared" si="1225"/>
        <v>"https://onerecord.iata.org/ns/code-lists/ScreeningExemption"</v>
      </c>
      <c r="AD2568" t="str">
        <f t="shared" si="1226"/>
        <v>"https://onerecord.iata.org/ns/cargo#code"</v>
      </c>
      <c r="AE2568" t="str">
        <f t="shared" si="1227"/>
        <v>"http://www.w3.org/2001/XMLSchema#string"</v>
      </c>
      <c r="AF2568" t="str">
        <f t="shared" si="1228"/>
        <v>"CodeList","ScreeningExemption","code","","string",1,"","Code or short version of a code; for example "CH" for Switzerland when referring to the UN/LOCODE code list","false","false","","https://onerecord.iata.org/ns/code-lists/ScreeningExemption","https://onerecord.iata.org/ns/cargo#code","http://www.w3.org/2001/XMLSchema#string"</v>
      </c>
      <c r="AG2568" t="str">
        <f t="shared" si="1229"/>
        <v>"CodeList.ScreeningExemption"</v>
      </c>
      <c r="AH2568" t="str">
        <f t="shared" si="1230"/>
        <v>"code"</v>
      </c>
      <c r="AI2568" t="str">
        <f t="shared" si="1231"/>
        <v>".string"</v>
      </c>
      <c r="AJ2568" t="str">
        <f t="shared" si="1232"/>
        <v>""</v>
      </c>
      <c r="AK2568" t="str">
        <f t="shared" si="1233"/>
        <v>"hasOne"</v>
      </c>
      <c r="AL2568" t="str">
        <f t="shared" si="1234"/>
        <v>"CodeList.ScreeningExemption","code",".string","","hasOne"</v>
      </c>
      <c r="AN2568">
        <f>COUNTIF(View_conceptual!G:G,L2568)</f>
        <v>0</v>
      </c>
      <c r="AO2568">
        <f>COUNTIF(View_conceptual!H:H,L2568)+COUNTIF(View_conceptual!I:I,N2568)</f>
        <v>0</v>
      </c>
      <c r="AQ2568" t="str">
        <f t="shared" si="1235"/>
        <v/>
      </c>
      <c r="AR2568" t="str">
        <f t="shared" si="1236"/>
        <v/>
      </c>
      <c r="AT2568">
        <f>COUNTIF(View_full!G:G,L2568)</f>
        <v>0</v>
      </c>
      <c r="AU2568">
        <f>COUNTIF(View_full!H:H,L2568)+COUNTIF(View_full!I:I,N2568)</f>
        <v>0</v>
      </c>
      <c r="AV2568">
        <f>COUNTIFS(Property_Manual!$A$2:$A$1206,Raw!L2568,Property_Manual!$B$2:$B$1206,Raw!M2568,Property_Manual!$C$2:$C$1206,Raw!N2568,Property_Manual!$D$2:$D$1206,Raw!O2568,Property_Manual!$F$2:$F$1206,"x")</f>
        <v>0</v>
      </c>
      <c r="AW2568" t="str">
        <f t="shared" si="1237"/>
        <v/>
      </c>
      <c r="AX2568" t="str">
        <f t="shared" si="1238"/>
        <v/>
      </c>
      <c r="AY2568" t="str">
        <f t="shared" si="1239"/>
        <v/>
      </c>
    </row>
    <row r="2569" spans="1:51" x14ac:dyDescent="0.2">
      <c r="A2569" t="s">
        <v>1254</v>
      </c>
      <c r="B2569" t="s">
        <v>1197</v>
      </c>
      <c r="C2569" t="s">
        <v>2236</v>
      </c>
      <c r="D2569" t="s">
        <v>9</v>
      </c>
      <c r="F2569" t="s">
        <v>6</v>
      </c>
      <c r="G2569">
        <v>1</v>
      </c>
      <c r="J2569" t="s">
        <v>10</v>
      </c>
      <c r="L2569" t="str">
        <f t="shared" ref="L2569:L2632" si="1240">SUBSTITUTE(SUBSTITUTE(SUBSTITUTE(C2569,$B$2,$A$2),$B$3,$A$3),$B$4,$A$4)</f>
        <v>ScreeningExemption</v>
      </c>
      <c r="M2569" t="str">
        <f t="shared" ref="M2569:M2632" si="1241">SUBSTITUTE(SUBSTITUTE(SUBSTITUTE(D2569,$B$2,$A$2),$B$3,$A$3),$A$4,$B$4)</f>
        <v>codeDescription</v>
      </c>
      <c r="N2569" t="str">
        <f t="shared" ref="N2569:N2632" si="1242">SUBSTITUTE(SUBSTITUTE(SUBSTITUTE(F2569,$B$2,$A$2),$B$3,$A$3),$B$4,$A$4)</f>
        <v>string</v>
      </c>
      <c r="O2569" t="str">
        <f t="shared" ref="O2569:O2632" si="1243">SUBSTITUTE(SUBSTITUTE(SUBSTITUTE(H2569,$B$2,$A$2),$B$3,$A$3),$B$4,$A$4)</f>
        <v/>
      </c>
      <c r="P2569" t="str">
        <f t="shared" ref="P2569:P2632" si="1244">SUBSTITUTE(SUBSTITUTE(SUBSTITUTE(K2569,$B$2,$A$2),$B$3,$A$3),$B$4,$A$4)</f>
        <v/>
      </c>
      <c r="Q2569" t="str">
        <f t="shared" ref="Q2569:Q2632" si="1245">IF(LEFT(N2569,3)="xsd","Data","Object")</f>
        <v>Object</v>
      </c>
      <c r="R2569" t="str">
        <f t="shared" ref="R2569:R2632" si="1246">IF($A2569="Implicit","",$F$1&amp;B2569&amp;$F$1)</f>
        <v>"CodeList"</v>
      </c>
      <c r="S2569" t="str">
        <f t="shared" ref="S2569:S2632" si="1247">IF($A2569="Implicit","",$F$1&amp;L2569&amp;$F$1)</f>
        <v>"ScreeningExemption"</v>
      </c>
      <c r="T2569" t="str">
        <f t="shared" ref="T2569:T2632" si="1248">IF($A2569="Implicit","",$F$1&amp;M2569&amp;$F$1)</f>
        <v>"codeDescription"</v>
      </c>
      <c r="U2569" t="str">
        <f t="shared" ref="U2569:U2632" si="1249">IF($A2569="Implicit","",$F$1&amp;E2569&amp;$F$1)</f>
        <v>""</v>
      </c>
      <c r="V2569" t="str">
        <f t="shared" ref="V2569:V2632" si="1250">IF($A2569="Implicit","",$F$1&amp;N2569&amp;$F$1)</f>
        <v>"string"</v>
      </c>
      <c r="W2569">
        <f>IF($A2569="Implicit","",COUNTIFS($C$8:C2569,C2569,$A$8:A2569,"Explicit"))</f>
        <v>2</v>
      </c>
      <c r="X2569" t="str">
        <f t="shared" ref="X2569:X2632" si="1251">IF($A2569="Implicit","",$F$1&amp;SUBSTITUTE(IF(I2569=0,"",I2569),",",";")&amp;$F$1)</f>
        <v>""</v>
      </c>
      <c r="Y2569" t="str">
        <f t="shared" ref="Y2569:Y2632" si="1252">IF($A2569="Implicit","",$F$1&amp;SUBSTITUTE(IF(J2569=0,"",J2569),",",";")&amp;$F$1)</f>
        <v>"Description or long version of the code; for example "Switzerland" for Switzerland when referring to the UN/LOCODE code list"</v>
      </c>
      <c r="Z2569" t="str">
        <f t="shared" ref="Z2569:Z2632" si="1253">IF($A2569="Implicit","",$F$1&amp;IF(G2569=1,"false","true")&amp;$F$1)</f>
        <v>"false"</v>
      </c>
      <c r="AA2569" t="str">
        <f t="shared" ref="AA2569:AA2632" si="1254">IF($A2569="Implicit","",$F$1&amp;IF(OR(E2569="Enum",E2569="CodeList"),"true","false")&amp;$F$1)</f>
        <v>"false"</v>
      </c>
      <c r="AB2569" t="str">
        <f t="shared" ref="AB2569:AB2632" si="1255">IF($A2569="Implicit","",$F$1&amp;P2569&amp;$F$1)</f>
        <v>""</v>
      </c>
      <c r="AC2569" t="str">
        <f t="shared" ref="AC2569:AC2632" si="1256">IF($A2569="Implicit","",$F$1&amp;C2569&amp;$F$1)</f>
        <v>"https://onerecord.iata.org/ns/code-lists/ScreeningExemption"</v>
      </c>
      <c r="AD2569" t="str">
        <f t="shared" ref="AD2569:AD2632" si="1257">IF($A2569="Implicit","",$F$1&amp;D2569&amp;$F$1)</f>
        <v>"https://onerecord.iata.org/ns/cargo#codeDescription"</v>
      </c>
      <c r="AE2569" t="str">
        <f t="shared" ref="AE2569:AE2632" si="1258">IF($A2569="Implicit","",$F$1&amp;F2569&amp;$F$1)</f>
        <v>"http://www.w3.org/2001/XMLSchema#string"</v>
      </c>
      <c r="AF2569" t="str">
        <f t="shared" ref="AF2569:AF2632" si="1259">IF(A2569="Implicit","",R2569&amp;","&amp;S2569&amp;","&amp;T2569&amp;","&amp;U2569&amp;","&amp;V2569&amp;","&amp;W2569&amp;","&amp;X2569&amp;","&amp;Y2569&amp;","&amp;Z2569&amp;","&amp;AA2569&amp;","&amp;AB2569&amp;","&amp;AC2569&amp;","&amp;AD2569&amp;","&amp;AE2569)</f>
        <v>"CodeList","ScreeningExemption","codeDescription","","string",2,"","Description or long version of the code; for example "Switzerland" for Switzerland when referring to the UN/LOCODE code list","false","false","","https://onerecord.iata.org/ns/code-lists/ScreeningExemption","https://onerecord.iata.org/ns/cargo#codeDescription","http://www.w3.org/2001/XMLSchema#string"</v>
      </c>
      <c r="AG2569" t="str">
        <f t="shared" ref="AG2569:AG2632" si="1260">IF(Q2569="Data","",$F$1&amp;B2569&amp;"."&amp;L2569&amp;$F$1)</f>
        <v>"CodeList.ScreeningExemption"</v>
      </c>
      <c r="AH2569" t="str">
        <f t="shared" ref="AH2569:AH2632" si="1261">IF(Q2569="Data","",$F$1&amp;M2569&amp;$F$1)</f>
        <v>"codeDescription"</v>
      </c>
      <c r="AI2569" t="str">
        <f t="shared" ref="AI2569:AI2632" si="1262">IF(Q2569="Data","",$F$1&amp;E2569&amp;"."&amp;N2569&amp;$F$1)</f>
        <v>".string"</v>
      </c>
      <c r="AJ2569" t="str">
        <f t="shared" ref="AJ2569:AJ2632" si="1263">IF(Q2569="Data","",$F$1&amp;O2569&amp;$F$1)</f>
        <v>""</v>
      </c>
      <c r="AK2569" t="str">
        <f t="shared" ref="AK2569:AK2632" si="1264">IF(Q2569="Data","",$F$1&amp;IF(G2569=1,"hasOne","hasMany")&amp;$F$1)</f>
        <v>"hasOne"</v>
      </c>
      <c r="AL2569" t="str">
        <f t="shared" ref="AL2569:AL2632" si="1265">IF(Q2569="Data","",AG2569&amp;","&amp;AH2569&amp;","&amp;AI2569&amp;","&amp;AJ2569&amp;","&amp;AK2569)</f>
        <v>"CodeList.ScreeningExemption","codeDescription",".string","","hasOne"</v>
      </c>
      <c r="AN2569">
        <f>COUNTIF(View_conceptual!G:G,L2569)</f>
        <v>0</v>
      </c>
      <c r="AO2569">
        <f>COUNTIF(View_conceptual!H:H,L2569)+COUNTIF(View_conceptual!I:I,N2569)</f>
        <v>0</v>
      </c>
      <c r="AQ2569" t="str">
        <f t="shared" ref="AQ2569:AQ2632" si="1266">IF(AN2569=1,AF2569,"")</f>
        <v/>
      </c>
      <c r="AR2569" t="str">
        <f t="shared" ref="AR2569:AR2632" si="1267">IF(AO2569=2,AL2569,"")</f>
        <v/>
      </c>
      <c r="AT2569">
        <f>COUNTIF(View_full!G:G,L2569)</f>
        <v>0</v>
      </c>
      <c r="AU2569">
        <f>COUNTIF(View_full!H:H,L2569)+COUNTIF(View_full!I:I,N2569)</f>
        <v>0</v>
      </c>
      <c r="AV2569">
        <f>COUNTIFS(Property_Manual!$A$2:$A$1206,Raw!L2569,Property_Manual!$B$2:$B$1206,Raw!M2569,Property_Manual!$C$2:$C$1206,Raw!N2569,Property_Manual!$D$2:$D$1206,Raw!O2569,Property_Manual!$F$2:$F$1206,"x")</f>
        <v>0</v>
      </c>
      <c r="AW2569" t="str">
        <f t="shared" ref="AW2569:AW2632" si="1268">IF(AT2569=1,AF2569,"")</f>
        <v/>
      </c>
      <c r="AX2569" t="str">
        <f t="shared" ref="AX2569:AX2632" si="1269">IF(AU2569=2,AL2569,"")</f>
        <v/>
      </c>
      <c r="AY2569" t="str">
        <f t="shared" ref="AY2569:AY2632" si="1270">IF(AV2569=1,AL2569,"")</f>
        <v/>
      </c>
    </row>
    <row r="2570" spans="1:51" x14ac:dyDescent="0.2">
      <c r="A2570" t="s">
        <v>1254</v>
      </c>
      <c r="B2570" t="s">
        <v>1197</v>
      </c>
      <c r="C2570" t="s">
        <v>2236</v>
      </c>
      <c r="D2570" t="s">
        <v>11</v>
      </c>
      <c r="F2570" t="s">
        <v>12</v>
      </c>
      <c r="G2570">
        <v>1</v>
      </c>
      <c r="J2570" t="s">
        <v>13</v>
      </c>
      <c r="L2570" t="str">
        <f t="shared" si="1240"/>
        <v>ScreeningExemption</v>
      </c>
      <c r="M2570" t="str">
        <f t="shared" si="1241"/>
        <v>codeLevel</v>
      </c>
      <c r="N2570" t="str">
        <f t="shared" si="1242"/>
        <v>integer</v>
      </c>
      <c r="O2570" t="str">
        <f t="shared" si="1243"/>
        <v/>
      </c>
      <c r="P2570" t="str">
        <f t="shared" si="1244"/>
        <v/>
      </c>
      <c r="Q2570" t="str">
        <f t="shared" si="1245"/>
        <v>Object</v>
      </c>
      <c r="R2570" t="str">
        <f t="shared" si="1246"/>
        <v>"CodeList"</v>
      </c>
      <c r="S2570" t="str">
        <f t="shared" si="1247"/>
        <v>"ScreeningExemption"</v>
      </c>
      <c r="T2570" t="str">
        <f t="shared" si="1248"/>
        <v>"codeLevel"</v>
      </c>
      <c r="U2570" t="str">
        <f t="shared" si="1249"/>
        <v>""</v>
      </c>
      <c r="V2570" t="str">
        <f t="shared" si="1250"/>
        <v>"integer"</v>
      </c>
      <c r="W2570">
        <f>IF($A2570="Implicit","",COUNTIFS($C$8:C2570,C2570,$A$8:A2570,"Explicit"))</f>
        <v>3</v>
      </c>
      <c r="X2570" t="str">
        <f t="shared" si="1251"/>
        <v>""</v>
      </c>
      <c r="Y2570" t="str">
        <f t="shared" si="1252"/>
        <v>"Integer indicating the level of a code if a codelists is hierarchical; for example HS-Codes"</v>
      </c>
      <c r="Z2570" t="str">
        <f t="shared" si="1253"/>
        <v>"false"</v>
      </c>
      <c r="AA2570" t="str">
        <f t="shared" si="1254"/>
        <v>"false"</v>
      </c>
      <c r="AB2570" t="str">
        <f t="shared" si="1255"/>
        <v>""</v>
      </c>
      <c r="AC2570" t="str">
        <f t="shared" si="1256"/>
        <v>"https://onerecord.iata.org/ns/code-lists/ScreeningExemption"</v>
      </c>
      <c r="AD2570" t="str">
        <f t="shared" si="1257"/>
        <v>"https://onerecord.iata.org/ns/cargo#codeLevel"</v>
      </c>
      <c r="AE2570" t="str">
        <f t="shared" si="1258"/>
        <v>"http://www.w3.org/2001/XMLSchema#integer"</v>
      </c>
      <c r="AF2570" t="str">
        <f t="shared" si="1259"/>
        <v>"CodeList","ScreeningExemption","codeLevel","","integer",3,"","Integer indicating the level of a code if a codelists is hierarchical; for example HS-Codes","false","false","","https://onerecord.iata.org/ns/code-lists/ScreeningExemption","https://onerecord.iata.org/ns/cargo#codeLevel","http://www.w3.org/2001/XMLSchema#integer"</v>
      </c>
      <c r="AG2570" t="str">
        <f t="shared" si="1260"/>
        <v>"CodeList.ScreeningExemption"</v>
      </c>
      <c r="AH2570" t="str">
        <f t="shared" si="1261"/>
        <v>"codeLevel"</v>
      </c>
      <c r="AI2570" t="str">
        <f t="shared" si="1262"/>
        <v>".integer"</v>
      </c>
      <c r="AJ2570" t="str">
        <f t="shared" si="1263"/>
        <v>""</v>
      </c>
      <c r="AK2570" t="str">
        <f t="shared" si="1264"/>
        <v>"hasOne"</v>
      </c>
      <c r="AL2570" t="str">
        <f t="shared" si="1265"/>
        <v>"CodeList.ScreeningExemption","codeLevel",".integer","","hasOne"</v>
      </c>
      <c r="AN2570">
        <f>COUNTIF(View_conceptual!G:G,L2570)</f>
        <v>0</v>
      </c>
      <c r="AO2570">
        <f>COUNTIF(View_conceptual!H:H,L2570)+COUNTIF(View_conceptual!I:I,N2570)</f>
        <v>0</v>
      </c>
      <c r="AQ2570" t="str">
        <f t="shared" si="1266"/>
        <v/>
      </c>
      <c r="AR2570" t="str">
        <f t="shared" si="1267"/>
        <v/>
      </c>
      <c r="AT2570">
        <f>COUNTIF(View_full!G:G,L2570)</f>
        <v>0</v>
      </c>
      <c r="AU2570">
        <f>COUNTIF(View_full!H:H,L2570)+COUNTIF(View_full!I:I,N2570)</f>
        <v>0</v>
      </c>
      <c r="AV2570">
        <f>COUNTIFS(Property_Manual!$A$2:$A$1206,Raw!L2570,Property_Manual!$B$2:$B$1206,Raw!M2570,Property_Manual!$C$2:$C$1206,Raw!N2570,Property_Manual!$D$2:$D$1206,Raw!O2570,Property_Manual!$F$2:$F$1206,"x")</f>
        <v>0</v>
      </c>
      <c r="AW2570" t="str">
        <f t="shared" si="1268"/>
        <v/>
      </c>
      <c r="AX2570" t="str">
        <f t="shared" si="1269"/>
        <v/>
      </c>
      <c r="AY2570" t="str">
        <f t="shared" si="1270"/>
        <v/>
      </c>
    </row>
    <row r="2571" spans="1:51" x14ac:dyDescent="0.2">
      <c r="A2571" t="s">
        <v>1254</v>
      </c>
      <c r="B2571" t="s">
        <v>1197</v>
      </c>
      <c r="C2571" t="s">
        <v>2236</v>
      </c>
      <c r="D2571" t="s">
        <v>14</v>
      </c>
      <c r="F2571" t="s">
        <v>6</v>
      </c>
      <c r="G2571">
        <v>1</v>
      </c>
      <c r="J2571" t="s">
        <v>15</v>
      </c>
      <c r="L2571" t="str">
        <f t="shared" si="1240"/>
        <v>ScreeningExemption</v>
      </c>
      <c r="M2571" t="str">
        <f t="shared" si="1241"/>
        <v>codeListName</v>
      </c>
      <c r="N2571" t="str">
        <f t="shared" si="1242"/>
        <v>string</v>
      </c>
      <c r="O2571" t="str">
        <f t="shared" si="1243"/>
        <v/>
      </c>
      <c r="P2571" t="str">
        <f t="shared" si="1244"/>
        <v/>
      </c>
      <c r="Q2571" t="str">
        <f t="shared" si="1245"/>
        <v>Object</v>
      </c>
      <c r="R2571" t="str">
        <f t="shared" si="1246"/>
        <v>"CodeList"</v>
      </c>
      <c r="S2571" t="str">
        <f t="shared" si="1247"/>
        <v>"ScreeningExemption"</v>
      </c>
      <c r="T2571" t="str">
        <f t="shared" si="1248"/>
        <v>"codeListName"</v>
      </c>
      <c r="U2571" t="str">
        <f t="shared" si="1249"/>
        <v>""</v>
      </c>
      <c r="V2571" t="str">
        <f t="shared" si="1250"/>
        <v>"string"</v>
      </c>
      <c r="W2571">
        <f>IF($A2571="Implicit","",COUNTIFS($C$8:C2571,C2571,$A$8:A2571,"Explicit"))</f>
        <v>4</v>
      </c>
      <c r="X2571" t="str">
        <f t="shared" si="1251"/>
        <v>""</v>
      </c>
      <c r="Y2571" t="str">
        <f t="shared" si="1252"/>
        <v>"Official name of the code list without version number when direct reference is not possible; for example "UN/LOCODE" when referring to the UN/LOCODE code list"</v>
      </c>
      <c r="Z2571" t="str">
        <f t="shared" si="1253"/>
        <v>"false"</v>
      </c>
      <c r="AA2571" t="str">
        <f t="shared" si="1254"/>
        <v>"false"</v>
      </c>
      <c r="AB2571" t="str">
        <f t="shared" si="1255"/>
        <v>""</v>
      </c>
      <c r="AC2571" t="str">
        <f t="shared" si="1256"/>
        <v>"https://onerecord.iata.org/ns/code-lists/ScreeningExemption"</v>
      </c>
      <c r="AD2571" t="str">
        <f t="shared" si="1257"/>
        <v>"https://onerecord.iata.org/ns/cargo#codeListName"</v>
      </c>
      <c r="AE2571" t="str">
        <f t="shared" si="1258"/>
        <v>"http://www.w3.org/2001/XMLSchema#string"</v>
      </c>
      <c r="AF2571" t="str">
        <f t="shared" si="1259"/>
        <v>"CodeList","ScreeningExemption","codeListName","","string",4,"","Official name of the code list without version number when direct reference is not possible; for example "UN/LOCODE" when referring to the UN/LOCODE code list","false","false","","https://onerecord.iata.org/ns/code-lists/ScreeningExemption","https://onerecord.iata.org/ns/cargo#codeListName","http://www.w3.org/2001/XMLSchema#string"</v>
      </c>
      <c r="AG2571" t="str">
        <f t="shared" si="1260"/>
        <v>"CodeList.ScreeningExemption"</v>
      </c>
      <c r="AH2571" t="str">
        <f t="shared" si="1261"/>
        <v>"codeListName"</v>
      </c>
      <c r="AI2571" t="str">
        <f t="shared" si="1262"/>
        <v>".string"</v>
      </c>
      <c r="AJ2571" t="str">
        <f t="shared" si="1263"/>
        <v>""</v>
      </c>
      <c r="AK2571" t="str">
        <f t="shared" si="1264"/>
        <v>"hasOne"</v>
      </c>
      <c r="AL2571" t="str">
        <f t="shared" si="1265"/>
        <v>"CodeList.ScreeningExemption","codeListName",".string","","hasOne"</v>
      </c>
      <c r="AN2571">
        <f>COUNTIF(View_conceptual!G:G,L2571)</f>
        <v>0</v>
      </c>
      <c r="AO2571">
        <f>COUNTIF(View_conceptual!H:H,L2571)+COUNTIF(View_conceptual!I:I,N2571)</f>
        <v>0</v>
      </c>
      <c r="AQ2571" t="str">
        <f t="shared" si="1266"/>
        <v/>
      </c>
      <c r="AR2571" t="str">
        <f t="shared" si="1267"/>
        <v/>
      </c>
      <c r="AT2571">
        <f>COUNTIF(View_full!G:G,L2571)</f>
        <v>0</v>
      </c>
      <c r="AU2571">
        <f>COUNTIF(View_full!H:H,L2571)+COUNTIF(View_full!I:I,N2571)</f>
        <v>0</v>
      </c>
      <c r="AV2571">
        <f>COUNTIFS(Property_Manual!$A$2:$A$1206,Raw!L2571,Property_Manual!$B$2:$B$1206,Raw!M2571,Property_Manual!$C$2:$C$1206,Raw!N2571,Property_Manual!$D$2:$D$1206,Raw!O2571,Property_Manual!$F$2:$F$1206,"x")</f>
        <v>0</v>
      </c>
      <c r="AW2571" t="str">
        <f t="shared" si="1268"/>
        <v/>
      </c>
      <c r="AX2571" t="str">
        <f t="shared" si="1269"/>
        <v/>
      </c>
      <c r="AY2571" t="str">
        <f t="shared" si="1270"/>
        <v/>
      </c>
    </row>
    <row r="2572" spans="1:51" x14ac:dyDescent="0.2">
      <c r="A2572" t="s">
        <v>1254</v>
      </c>
      <c r="B2572" t="s">
        <v>1197</v>
      </c>
      <c r="C2572" t="s">
        <v>2236</v>
      </c>
      <c r="D2572" t="s">
        <v>16</v>
      </c>
      <c r="F2572" t="s">
        <v>6</v>
      </c>
      <c r="G2572">
        <v>1</v>
      </c>
      <c r="J2572" t="s">
        <v>17</v>
      </c>
      <c r="L2572" t="str">
        <f t="shared" si="1240"/>
        <v>ScreeningExemption</v>
      </c>
      <c r="M2572" t="str">
        <f t="shared" si="1241"/>
        <v>codeListReference</v>
      </c>
      <c r="N2572" t="str">
        <f t="shared" si="1242"/>
        <v>string</v>
      </c>
      <c r="O2572" t="str">
        <f t="shared" si="1243"/>
        <v/>
      </c>
      <c r="P2572" t="str">
        <f t="shared" si="1244"/>
        <v/>
      </c>
      <c r="Q2572" t="str">
        <f t="shared" si="1245"/>
        <v>Object</v>
      </c>
      <c r="R2572" t="str">
        <f t="shared" si="1246"/>
        <v>"CodeList"</v>
      </c>
      <c r="S2572" t="str">
        <f t="shared" si="1247"/>
        <v>"ScreeningExemption"</v>
      </c>
      <c r="T2572" t="str">
        <f t="shared" si="1248"/>
        <v>"codeListReference"</v>
      </c>
      <c r="U2572" t="str">
        <f t="shared" si="1249"/>
        <v>""</v>
      </c>
      <c r="V2572" t="str">
        <f t="shared" si="1250"/>
        <v>"string"</v>
      </c>
      <c r="W2572">
        <f>IF($A2572="Implicit","",COUNTIFS($C$8:C2572,C2572,$A$8:A2572,"Explicit"))</f>
        <v>5</v>
      </c>
      <c r="X2572" t="str">
        <f t="shared" si="1251"/>
        <v>""</v>
      </c>
      <c r="Y2572" t="str">
        <f t="shared" si="1252"/>
        <v>"URL to access the code list the code is taken from; for example "https://unece.org/trade/cefact/unlocode-code-list-country-and-territory" for UN/LOCODE."</v>
      </c>
      <c r="Z2572" t="str">
        <f t="shared" si="1253"/>
        <v>"false"</v>
      </c>
      <c r="AA2572" t="str">
        <f t="shared" si="1254"/>
        <v>"false"</v>
      </c>
      <c r="AB2572" t="str">
        <f t="shared" si="1255"/>
        <v>""</v>
      </c>
      <c r="AC2572" t="str">
        <f t="shared" si="1256"/>
        <v>"https://onerecord.iata.org/ns/code-lists/ScreeningExemption"</v>
      </c>
      <c r="AD2572" t="str">
        <f t="shared" si="1257"/>
        <v>"https://onerecord.iata.org/ns/cargo#codeListReference"</v>
      </c>
      <c r="AE2572" t="str">
        <f t="shared" si="1258"/>
        <v>"http://www.w3.org/2001/XMLSchema#string"</v>
      </c>
      <c r="AF2572" t="str">
        <f t="shared" si="1259"/>
        <v>"CodeList","ScreeningExemption","codeListReference","","string",5,"","URL to access the code list the code is taken from; for example "https://unece.org/trade/cefact/unlocode-code-list-country-and-territory" for UN/LOCODE.","false","false","","https://onerecord.iata.org/ns/code-lists/ScreeningExemption","https://onerecord.iata.org/ns/cargo#codeListReference","http://www.w3.org/2001/XMLSchema#string"</v>
      </c>
      <c r="AG2572" t="str">
        <f t="shared" si="1260"/>
        <v>"CodeList.ScreeningExemption"</v>
      </c>
      <c r="AH2572" t="str">
        <f t="shared" si="1261"/>
        <v>"codeListReference"</v>
      </c>
      <c r="AI2572" t="str">
        <f t="shared" si="1262"/>
        <v>".string"</v>
      </c>
      <c r="AJ2572" t="str">
        <f t="shared" si="1263"/>
        <v>""</v>
      </c>
      <c r="AK2572" t="str">
        <f t="shared" si="1264"/>
        <v>"hasOne"</v>
      </c>
      <c r="AL2572" t="str">
        <f t="shared" si="1265"/>
        <v>"CodeList.ScreeningExemption","codeListReference",".string","","hasOne"</v>
      </c>
      <c r="AN2572">
        <f>COUNTIF(View_conceptual!G:G,L2572)</f>
        <v>0</v>
      </c>
      <c r="AO2572">
        <f>COUNTIF(View_conceptual!H:H,L2572)+COUNTIF(View_conceptual!I:I,N2572)</f>
        <v>0</v>
      </c>
      <c r="AQ2572" t="str">
        <f t="shared" si="1266"/>
        <v/>
      </c>
      <c r="AR2572" t="str">
        <f t="shared" si="1267"/>
        <v/>
      </c>
      <c r="AT2572">
        <f>COUNTIF(View_full!G:G,L2572)</f>
        <v>0</v>
      </c>
      <c r="AU2572">
        <f>COUNTIF(View_full!H:H,L2572)+COUNTIF(View_full!I:I,N2572)</f>
        <v>0</v>
      </c>
      <c r="AV2572">
        <f>COUNTIFS(Property_Manual!$A$2:$A$1206,Raw!L2572,Property_Manual!$B$2:$B$1206,Raw!M2572,Property_Manual!$C$2:$C$1206,Raw!N2572,Property_Manual!$D$2:$D$1206,Raw!O2572,Property_Manual!$F$2:$F$1206,"x")</f>
        <v>0</v>
      </c>
      <c r="AW2572" t="str">
        <f t="shared" si="1268"/>
        <v/>
      </c>
      <c r="AX2572" t="str">
        <f t="shared" si="1269"/>
        <v/>
      </c>
      <c r="AY2572" t="str">
        <f t="shared" si="1270"/>
        <v/>
      </c>
    </row>
    <row r="2573" spans="1:51" x14ac:dyDescent="0.2">
      <c r="A2573" t="s">
        <v>1254</v>
      </c>
      <c r="B2573" t="s">
        <v>1197</v>
      </c>
      <c r="C2573" t="s">
        <v>2236</v>
      </c>
      <c r="D2573" t="s">
        <v>18</v>
      </c>
      <c r="F2573" t="s">
        <v>6</v>
      </c>
      <c r="G2573">
        <v>1</v>
      </c>
      <c r="J2573" t="s">
        <v>19</v>
      </c>
      <c r="L2573" t="str">
        <f t="shared" si="1240"/>
        <v>ScreeningExemption</v>
      </c>
      <c r="M2573" t="str">
        <f t="shared" si="1241"/>
        <v>codeListVersion</v>
      </c>
      <c r="N2573" t="str">
        <f t="shared" si="1242"/>
        <v>string</v>
      </c>
      <c r="O2573" t="str">
        <f t="shared" si="1243"/>
        <v/>
      </c>
      <c r="P2573" t="str">
        <f t="shared" si="1244"/>
        <v/>
      </c>
      <c r="Q2573" t="str">
        <f t="shared" si="1245"/>
        <v>Object</v>
      </c>
      <c r="R2573" t="str">
        <f t="shared" si="1246"/>
        <v>"CodeList"</v>
      </c>
      <c r="S2573" t="str">
        <f t="shared" si="1247"/>
        <v>"ScreeningExemption"</v>
      </c>
      <c r="T2573" t="str">
        <f t="shared" si="1248"/>
        <v>"codeListVersion"</v>
      </c>
      <c r="U2573" t="str">
        <f t="shared" si="1249"/>
        <v>""</v>
      </c>
      <c r="V2573" t="str">
        <f t="shared" si="1250"/>
        <v>"string"</v>
      </c>
      <c r="W2573">
        <f>IF($A2573="Implicit","",COUNTIFS($C$8:C2573,C2573,$A$8:A2573,"Explicit"))</f>
        <v>6</v>
      </c>
      <c r="X2573" t="str">
        <f t="shared" si="1251"/>
        <v>""</v>
      </c>
      <c r="Y2573" t="str">
        <f t="shared" si="1252"/>
        <v>"Version of the code list; for example "223-1" for UN/LOCODE. Used if the property codeListName is used or the version is not apparent from the resource referred to in property codeListReference."</v>
      </c>
      <c r="Z2573" t="str">
        <f t="shared" si="1253"/>
        <v>"false"</v>
      </c>
      <c r="AA2573" t="str">
        <f t="shared" si="1254"/>
        <v>"false"</v>
      </c>
      <c r="AB2573" t="str">
        <f t="shared" si="1255"/>
        <v>""</v>
      </c>
      <c r="AC2573" t="str">
        <f t="shared" si="1256"/>
        <v>"https://onerecord.iata.org/ns/code-lists/ScreeningExemption"</v>
      </c>
      <c r="AD2573" t="str">
        <f t="shared" si="1257"/>
        <v>"https://onerecord.iata.org/ns/cargo#codeListVersion"</v>
      </c>
      <c r="AE2573" t="str">
        <f t="shared" si="1258"/>
        <v>"http://www.w3.org/2001/XMLSchema#string"</v>
      </c>
      <c r="AF2573" t="str">
        <f t="shared" si="1259"/>
        <v>"CodeList","ScreeningExemption","codeListVersion","","string",6,"","Version of the code list; for example "223-1" for UN/LOCODE. Used if the property codeListName is used or the version is not apparent from the resource referred to in property codeListReference.","false","false","","https://onerecord.iata.org/ns/code-lists/ScreeningExemption","https://onerecord.iata.org/ns/cargo#codeListVersion","http://www.w3.org/2001/XMLSchema#string"</v>
      </c>
      <c r="AG2573" t="str">
        <f t="shared" si="1260"/>
        <v>"CodeList.ScreeningExemption"</v>
      </c>
      <c r="AH2573" t="str">
        <f t="shared" si="1261"/>
        <v>"codeListVersion"</v>
      </c>
      <c r="AI2573" t="str">
        <f t="shared" si="1262"/>
        <v>".string"</v>
      </c>
      <c r="AJ2573" t="str">
        <f t="shared" si="1263"/>
        <v>""</v>
      </c>
      <c r="AK2573" t="str">
        <f t="shared" si="1264"/>
        <v>"hasOne"</v>
      </c>
      <c r="AL2573" t="str">
        <f t="shared" si="1265"/>
        <v>"CodeList.ScreeningExemption","codeListVersion",".string","","hasOne"</v>
      </c>
      <c r="AN2573">
        <f>COUNTIF(View_conceptual!G:G,L2573)</f>
        <v>0</v>
      </c>
      <c r="AO2573">
        <f>COUNTIF(View_conceptual!H:H,L2573)+COUNTIF(View_conceptual!I:I,N2573)</f>
        <v>0</v>
      </c>
      <c r="AQ2573" t="str">
        <f t="shared" si="1266"/>
        <v/>
      </c>
      <c r="AR2573" t="str">
        <f t="shared" si="1267"/>
        <v/>
      </c>
      <c r="AT2573">
        <f>COUNTIF(View_full!G:G,L2573)</f>
        <v>0</v>
      </c>
      <c r="AU2573">
        <f>COUNTIF(View_full!H:H,L2573)+COUNTIF(View_full!I:I,N2573)</f>
        <v>0</v>
      </c>
      <c r="AV2573">
        <f>COUNTIFS(Property_Manual!$A$2:$A$1206,Raw!L2573,Property_Manual!$B$2:$B$1206,Raw!M2573,Property_Manual!$C$2:$C$1206,Raw!N2573,Property_Manual!$D$2:$D$1206,Raw!O2573,Property_Manual!$F$2:$F$1206,"x")</f>
        <v>0</v>
      </c>
      <c r="AW2573" t="str">
        <f t="shared" si="1268"/>
        <v/>
      </c>
      <c r="AX2573" t="str">
        <f t="shared" si="1269"/>
        <v/>
      </c>
      <c r="AY2573" t="str">
        <f t="shared" si="1270"/>
        <v/>
      </c>
    </row>
    <row r="2574" spans="1:51" x14ac:dyDescent="0.2">
      <c r="A2574" t="s">
        <v>1254</v>
      </c>
      <c r="B2574" t="s">
        <v>1197</v>
      </c>
      <c r="C2574" t="s">
        <v>2237</v>
      </c>
      <c r="D2574" t="s">
        <v>5</v>
      </c>
      <c r="F2574" t="s">
        <v>6</v>
      </c>
      <c r="G2574">
        <v>1</v>
      </c>
      <c r="J2574" t="s">
        <v>8</v>
      </c>
      <c r="L2574" t="str">
        <f t="shared" si="1240"/>
        <v>ScreeningMethod</v>
      </c>
      <c r="M2574" t="str">
        <f t="shared" si="1241"/>
        <v>code</v>
      </c>
      <c r="N2574" t="str">
        <f t="shared" si="1242"/>
        <v>string</v>
      </c>
      <c r="O2574" t="str">
        <f t="shared" si="1243"/>
        <v/>
      </c>
      <c r="P2574" t="str">
        <f t="shared" si="1244"/>
        <v/>
      </c>
      <c r="Q2574" t="str">
        <f t="shared" si="1245"/>
        <v>Object</v>
      </c>
      <c r="R2574" t="str">
        <f t="shared" si="1246"/>
        <v>"CodeList"</v>
      </c>
      <c r="S2574" t="str">
        <f t="shared" si="1247"/>
        <v>"ScreeningMethod"</v>
      </c>
      <c r="T2574" t="str">
        <f t="shared" si="1248"/>
        <v>"code"</v>
      </c>
      <c r="U2574" t="str">
        <f t="shared" si="1249"/>
        <v>""</v>
      </c>
      <c r="V2574" t="str">
        <f t="shared" si="1250"/>
        <v>"string"</v>
      </c>
      <c r="W2574">
        <f>IF($A2574="Implicit","",COUNTIFS($C$8:C2574,C2574,$A$8:A2574,"Explicit"))</f>
        <v>1</v>
      </c>
      <c r="X2574" t="str">
        <f t="shared" si="1251"/>
        <v>""</v>
      </c>
      <c r="Y2574" t="str">
        <f t="shared" si="1252"/>
        <v>"Code or short version of a code; for example "CH" for Switzerland when referring to the UN/LOCODE code list"</v>
      </c>
      <c r="Z2574" t="str">
        <f t="shared" si="1253"/>
        <v>"false"</v>
      </c>
      <c r="AA2574" t="str">
        <f t="shared" si="1254"/>
        <v>"false"</v>
      </c>
      <c r="AB2574" t="str">
        <f t="shared" si="1255"/>
        <v>""</v>
      </c>
      <c r="AC2574" t="str">
        <f t="shared" si="1256"/>
        <v>"https://onerecord.iata.org/ns/code-lists/ScreeningMethod"</v>
      </c>
      <c r="AD2574" t="str">
        <f t="shared" si="1257"/>
        <v>"https://onerecord.iata.org/ns/cargo#code"</v>
      </c>
      <c r="AE2574" t="str">
        <f t="shared" si="1258"/>
        <v>"http://www.w3.org/2001/XMLSchema#string"</v>
      </c>
      <c r="AF2574" t="str">
        <f t="shared" si="1259"/>
        <v>"CodeList","ScreeningMethod","code","","string",1,"","Code or short version of a code; for example "CH" for Switzerland when referring to the UN/LOCODE code list","false","false","","https://onerecord.iata.org/ns/code-lists/ScreeningMethod","https://onerecord.iata.org/ns/cargo#code","http://www.w3.org/2001/XMLSchema#string"</v>
      </c>
      <c r="AG2574" t="str">
        <f t="shared" si="1260"/>
        <v>"CodeList.ScreeningMethod"</v>
      </c>
      <c r="AH2574" t="str">
        <f t="shared" si="1261"/>
        <v>"code"</v>
      </c>
      <c r="AI2574" t="str">
        <f t="shared" si="1262"/>
        <v>".string"</v>
      </c>
      <c r="AJ2574" t="str">
        <f t="shared" si="1263"/>
        <v>""</v>
      </c>
      <c r="AK2574" t="str">
        <f t="shared" si="1264"/>
        <v>"hasOne"</v>
      </c>
      <c r="AL2574" t="str">
        <f t="shared" si="1265"/>
        <v>"CodeList.ScreeningMethod","code",".string","","hasOne"</v>
      </c>
      <c r="AN2574">
        <f>COUNTIF(View_conceptual!G:G,L2574)</f>
        <v>0</v>
      </c>
      <c r="AO2574">
        <f>COUNTIF(View_conceptual!H:H,L2574)+COUNTIF(View_conceptual!I:I,N2574)</f>
        <v>0</v>
      </c>
      <c r="AQ2574" t="str">
        <f t="shared" si="1266"/>
        <v/>
      </c>
      <c r="AR2574" t="str">
        <f t="shared" si="1267"/>
        <v/>
      </c>
      <c r="AT2574">
        <f>COUNTIF(View_full!G:G,L2574)</f>
        <v>0</v>
      </c>
      <c r="AU2574">
        <f>COUNTIF(View_full!H:H,L2574)+COUNTIF(View_full!I:I,N2574)</f>
        <v>0</v>
      </c>
      <c r="AV2574">
        <f>COUNTIFS(Property_Manual!$A$2:$A$1206,Raw!L2574,Property_Manual!$B$2:$B$1206,Raw!M2574,Property_Manual!$C$2:$C$1206,Raw!N2574,Property_Manual!$D$2:$D$1206,Raw!O2574,Property_Manual!$F$2:$F$1206,"x")</f>
        <v>0</v>
      </c>
      <c r="AW2574" t="str">
        <f t="shared" si="1268"/>
        <v/>
      </c>
      <c r="AX2574" t="str">
        <f t="shared" si="1269"/>
        <v/>
      </c>
      <c r="AY2574" t="str">
        <f t="shared" si="1270"/>
        <v/>
      </c>
    </row>
    <row r="2575" spans="1:51" x14ac:dyDescent="0.2">
      <c r="A2575" t="s">
        <v>1254</v>
      </c>
      <c r="B2575" t="s">
        <v>1197</v>
      </c>
      <c r="C2575" t="s">
        <v>2237</v>
      </c>
      <c r="D2575" t="s">
        <v>9</v>
      </c>
      <c r="F2575" t="s">
        <v>6</v>
      </c>
      <c r="G2575">
        <v>1</v>
      </c>
      <c r="J2575" t="s">
        <v>10</v>
      </c>
      <c r="L2575" t="str">
        <f t="shared" si="1240"/>
        <v>ScreeningMethod</v>
      </c>
      <c r="M2575" t="str">
        <f t="shared" si="1241"/>
        <v>codeDescription</v>
      </c>
      <c r="N2575" t="str">
        <f t="shared" si="1242"/>
        <v>string</v>
      </c>
      <c r="O2575" t="str">
        <f t="shared" si="1243"/>
        <v/>
      </c>
      <c r="P2575" t="str">
        <f t="shared" si="1244"/>
        <v/>
      </c>
      <c r="Q2575" t="str">
        <f t="shared" si="1245"/>
        <v>Object</v>
      </c>
      <c r="R2575" t="str">
        <f t="shared" si="1246"/>
        <v>"CodeList"</v>
      </c>
      <c r="S2575" t="str">
        <f t="shared" si="1247"/>
        <v>"ScreeningMethod"</v>
      </c>
      <c r="T2575" t="str">
        <f t="shared" si="1248"/>
        <v>"codeDescription"</v>
      </c>
      <c r="U2575" t="str">
        <f t="shared" si="1249"/>
        <v>""</v>
      </c>
      <c r="V2575" t="str">
        <f t="shared" si="1250"/>
        <v>"string"</v>
      </c>
      <c r="W2575">
        <f>IF($A2575="Implicit","",COUNTIFS($C$8:C2575,C2575,$A$8:A2575,"Explicit"))</f>
        <v>2</v>
      </c>
      <c r="X2575" t="str">
        <f t="shared" si="1251"/>
        <v>""</v>
      </c>
      <c r="Y2575" t="str">
        <f t="shared" si="1252"/>
        <v>"Description or long version of the code; for example "Switzerland" for Switzerland when referring to the UN/LOCODE code list"</v>
      </c>
      <c r="Z2575" t="str">
        <f t="shared" si="1253"/>
        <v>"false"</v>
      </c>
      <c r="AA2575" t="str">
        <f t="shared" si="1254"/>
        <v>"false"</v>
      </c>
      <c r="AB2575" t="str">
        <f t="shared" si="1255"/>
        <v>""</v>
      </c>
      <c r="AC2575" t="str">
        <f t="shared" si="1256"/>
        <v>"https://onerecord.iata.org/ns/code-lists/ScreeningMethod"</v>
      </c>
      <c r="AD2575" t="str">
        <f t="shared" si="1257"/>
        <v>"https://onerecord.iata.org/ns/cargo#codeDescription"</v>
      </c>
      <c r="AE2575" t="str">
        <f t="shared" si="1258"/>
        <v>"http://www.w3.org/2001/XMLSchema#string"</v>
      </c>
      <c r="AF2575" t="str">
        <f t="shared" si="1259"/>
        <v>"CodeList","ScreeningMethod","codeDescription","","string",2,"","Description or long version of the code; for example "Switzerland" for Switzerland when referring to the UN/LOCODE code list","false","false","","https://onerecord.iata.org/ns/code-lists/ScreeningMethod","https://onerecord.iata.org/ns/cargo#codeDescription","http://www.w3.org/2001/XMLSchema#string"</v>
      </c>
      <c r="AG2575" t="str">
        <f t="shared" si="1260"/>
        <v>"CodeList.ScreeningMethod"</v>
      </c>
      <c r="AH2575" t="str">
        <f t="shared" si="1261"/>
        <v>"codeDescription"</v>
      </c>
      <c r="AI2575" t="str">
        <f t="shared" si="1262"/>
        <v>".string"</v>
      </c>
      <c r="AJ2575" t="str">
        <f t="shared" si="1263"/>
        <v>""</v>
      </c>
      <c r="AK2575" t="str">
        <f t="shared" si="1264"/>
        <v>"hasOne"</v>
      </c>
      <c r="AL2575" t="str">
        <f t="shared" si="1265"/>
        <v>"CodeList.ScreeningMethod","codeDescription",".string","","hasOne"</v>
      </c>
      <c r="AN2575">
        <f>COUNTIF(View_conceptual!G:G,L2575)</f>
        <v>0</v>
      </c>
      <c r="AO2575">
        <f>COUNTIF(View_conceptual!H:H,L2575)+COUNTIF(View_conceptual!I:I,N2575)</f>
        <v>0</v>
      </c>
      <c r="AQ2575" t="str">
        <f t="shared" si="1266"/>
        <v/>
      </c>
      <c r="AR2575" t="str">
        <f t="shared" si="1267"/>
        <v/>
      </c>
      <c r="AT2575">
        <f>COUNTIF(View_full!G:G,L2575)</f>
        <v>0</v>
      </c>
      <c r="AU2575">
        <f>COUNTIF(View_full!H:H,L2575)+COUNTIF(View_full!I:I,N2575)</f>
        <v>0</v>
      </c>
      <c r="AV2575">
        <f>COUNTIFS(Property_Manual!$A$2:$A$1206,Raw!L2575,Property_Manual!$B$2:$B$1206,Raw!M2575,Property_Manual!$C$2:$C$1206,Raw!N2575,Property_Manual!$D$2:$D$1206,Raw!O2575,Property_Manual!$F$2:$F$1206,"x")</f>
        <v>0</v>
      </c>
      <c r="AW2575" t="str">
        <f t="shared" si="1268"/>
        <v/>
      </c>
      <c r="AX2575" t="str">
        <f t="shared" si="1269"/>
        <v/>
      </c>
      <c r="AY2575" t="str">
        <f t="shared" si="1270"/>
        <v/>
      </c>
    </row>
    <row r="2576" spans="1:51" x14ac:dyDescent="0.2">
      <c r="A2576" t="s">
        <v>1254</v>
      </c>
      <c r="B2576" t="s">
        <v>1197</v>
      </c>
      <c r="C2576" t="s">
        <v>2237</v>
      </c>
      <c r="D2576" t="s">
        <v>11</v>
      </c>
      <c r="F2576" t="s">
        <v>12</v>
      </c>
      <c r="G2576">
        <v>1</v>
      </c>
      <c r="J2576" t="s">
        <v>13</v>
      </c>
      <c r="L2576" t="str">
        <f t="shared" si="1240"/>
        <v>ScreeningMethod</v>
      </c>
      <c r="M2576" t="str">
        <f t="shared" si="1241"/>
        <v>codeLevel</v>
      </c>
      <c r="N2576" t="str">
        <f t="shared" si="1242"/>
        <v>integer</v>
      </c>
      <c r="O2576" t="str">
        <f t="shared" si="1243"/>
        <v/>
      </c>
      <c r="P2576" t="str">
        <f t="shared" si="1244"/>
        <v/>
      </c>
      <c r="Q2576" t="str">
        <f t="shared" si="1245"/>
        <v>Object</v>
      </c>
      <c r="R2576" t="str">
        <f t="shared" si="1246"/>
        <v>"CodeList"</v>
      </c>
      <c r="S2576" t="str">
        <f t="shared" si="1247"/>
        <v>"ScreeningMethod"</v>
      </c>
      <c r="T2576" t="str">
        <f t="shared" si="1248"/>
        <v>"codeLevel"</v>
      </c>
      <c r="U2576" t="str">
        <f t="shared" si="1249"/>
        <v>""</v>
      </c>
      <c r="V2576" t="str">
        <f t="shared" si="1250"/>
        <v>"integer"</v>
      </c>
      <c r="W2576">
        <f>IF($A2576="Implicit","",COUNTIFS($C$8:C2576,C2576,$A$8:A2576,"Explicit"))</f>
        <v>3</v>
      </c>
      <c r="X2576" t="str">
        <f t="shared" si="1251"/>
        <v>""</v>
      </c>
      <c r="Y2576" t="str">
        <f t="shared" si="1252"/>
        <v>"Integer indicating the level of a code if a codelists is hierarchical; for example HS-Codes"</v>
      </c>
      <c r="Z2576" t="str">
        <f t="shared" si="1253"/>
        <v>"false"</v>
      </c>
      <c r="AA2576" t="str">
        <f t="shared" si="1254"/>
        <v>"false"</v>
      </c>
      <c r="AB2576" t="str">
        <f t="shared" si="1255"/>
        <v>""</v>
      </c>
      <c r="AC2576" t="str">
        <f t="shared" si="1256"/>
        <v>"https://onerecord.iata.org/ns/code-lists/ScreeningMethod"</v>
      </c>
      <c r="AD2576" t="str">
        <f t="shared" si="1257"/>
        <v>"https://onerecord.iata.org/ns/cargo#codeLevel"</v>
      </c>
      <c r="AE2576" t="str">
        <f t="shared" si="1258"/>
        <v>"http://www.w3.org/2001/XMLSchema#integer"</v>
      </c>
      <c r="AF2576" t="str">
        <f t="shared" si="1259"/>
        <v>"CodeList","ScreeningMethod","codeLevel","","integer",3,"","Integer indicating the level of a code if a codelists is hierarchical; for example HS-Codes","false","false","","https://onerecord.iata.org/ns/code-lists/ScreeningMethod","https://onerecord.iata.org/ns/cargo#codeLevel","http://www.w3.org/2001/XMLSchema#integer"</v>
      </c>
      <c r="AG2576" t="str">
        <f t="shared" si="1260"/>
        <v>"CodeList.ScreeningMethod"</v>
      </c>
      <c r="AH2576" t="str">
        <f t="shared" si="1261"/>
        <v>"codeLevel"</v>
      </c>
      <c r="AI2576" t="str">
        <f t="shared" si="1262"/>
        <v>".integer"</v>
      </c>
      <c r="AJ2576" t="str">
        <f t="shared" si="1263"/>
        <v>""</v>
      </c>
      <c r="AK2576" t="str">
        <f t="shared" si="1264"/>
        <v>"hasOne"</v>
      </c>
      <c r="AL2576" t="str">
        <f t="shared" si="1265"/>
        <v>"CodeList.ScreeningMethod","codeLevel",".integer","","hasOne"</v>
      </c>
      <c r="AN2576">
        <f>COUNTIF(View_conceptual!G:G,L2576)</f>
        <v>0</v>
      </c>
      <c r="AO2576">
        <f>COUNTIF(View_conceptual!H:H,L2576)+COUNTIF(View_conceptual!I:I,N2576)</f>
        <v>0</v>
      </c>
      <c r="AQ2576" t="str">
        <f t="shared" si="1266"/>
        <v/>
      </c>
      <c r="AR2576" t="str">
        <f t="shared" si="1267"/>
        <v/>
      </c>
      <c r="AT2576">
        <f>COUNTIF(View_full!G:G,L2576)</f>
        <v>0</v>
      </c>
      <c r="AU2576">
        <f>COUNTIF(View_full!H:H,L2576)+COUNTIF(View_full!I:I,N2576)</f>
        <v>0</v>
      </c>
      <c r="AV2576">
        <f>COUNTIFS(Property_Manual!$A$2:$A$1206,Raw!L2576,Property_Manual!$B$2:$B$1206,Raw!M2576,Property_Manual!$C$2:$C$1206,Raw!N2576,Property_Manual!$D$2:$D$1206,Raw!O2576,Property_Manual!$F$2:$F$1206,"x")</f>
        <v>0</v>
      </c>
      <c r="AW2576" t="str">
        <f t="shared" si="1268"/>
        <v/>
      </c>
      <c r="AX2576" t="str">
        <f t="shared" si="1269"/>
        <v/>
      </c>
      <c r="AY2576" t="str">
        <f t="shared" si="1270"/>
        <v/>
      </c>
    </row>
    <row r="2577" spans="1:51" x14ac:dyDescent="0.2">
      <c r="A2577" t="s">
        <v>1254</v>
      </c>
      <c r="B2577" t="s">
        <v>1197</v>
      </c>
      <c r="C2577" t="s">
        <v>2237</v>
      </c>
      <c r="D2577" t="s">
        <v>14</v>
      </c>
      <c r="F2577" t="s">
        <v>6</v>
      </c>
      <c r="G2577">
        <v>1</v>
      </c>
      <c r="J2577" t="s">
        <v>15</v>
      </c>
      <c r="L2577" t="str">
        <f t="shared" si="1240"/>
        <v>ScreeningMethod</v>
      </c>
      <c r="M2577" t="str">
        <f t="shared" si="1241"/>
        <v>codeListName</v>
      </c>
      <c r="N2577" t="str">
        <f t="shared" si="1242"/>
        <v>string</v>
      </c>
      <c r="O2577" t="str">
        <f t="shared" si="1243"/>
        <v/>
      </c>
      <c r="P2577" t="str">
        <f t="shared" si="1244"/>
        <v/>
      </c>
      <c r="Q2577" t="str">
        <f t="shared" si="1245"/>
        <v>Object</v>
      </c>
      <c r="R2577" t="str">
        <f t="shared" si="1246"/>
        <v>"CodeList"</v>
      </c>
      <c r="S2577" t="str">
        <f t="shared" si="1247"/>
        <v>"ScreeningMethod"</v>
      </c>
      <c r="T2577" t="str">
        <f t="shared" si="1248"/>
        <v>"codeListName"</v>
      </c>
      <c r="U2577" t="str">
        <f t="shared" si="1249"/>
        <v>""</v>
      </c>
      <c r="V2577" t="str">
        <f t="shared" si="1250"/>
        <v>"string"</v>
      </c>
      <c r="W2577">
        <f>IF($A2577="Implicit","",COUNTIFS($C$8:C2577,C2577,$A$8:A2577,"Explicit"))</f>
        <v>4</v>
      </c>
      <c r="X2577" t="str">
        <f t="shared" si="1251"/>
        <v>""</v>
      </c>
      <c r="Y2577" t="str">
        <f t="shared" si="1252"/>
        <v>"Official name of the code list without version number when direct reference is not possible; for example "UN/LOCODE" when referring to the UN/LOCODE code list"</v>
      </c>
      <c r="Z2577" t="str">
        <f t="shared" si="1253"/>
        <v>"false"</v>
      </c>
      <c r="AA2577" t="str">
        <f t="shared" si="1254"/>
        <v>"false"</v>
      </c>
      <c r="AB2577" t="str">
        <f t="shared" si="1255"/>
        <v>""</v>
      </c>
      <c r="AC2577" t="str">
        <f t="shared" si="1256"/>
        <v>"https://onerecord.iata.org/ns/code-lists/ScreeningMethod"</v>
      </c>
      <c r="AD2577" t="str">
        <f t="shared" si="1257"/>
        <v>"https://onerecord.iata.org/ns/cargo#codeListName"</v>
      </c>
      <c r="AE2577" t="str">
        <f t="shared" si="1258"/>
        <v>"http://www.w3.org/2001/XMLSchema#string"</v>
      </c>
      <c r="AF2577" t="str">
        <f t="shared" si="1259"/>
        <v>"CodeList","ScreeningMethod","codeListName","","string",4,"","Official name of the code list without version number when direct reference is not possible; for example "UN/LOCODE" when referring to the UN/LOCODE code list","false","false","","https://onerecord.iata.org/ns/code-lists/ScreeningMethod","https://onerecord.iata.org/ns/cargo#codeListName","http://www.w3.org/2001/XMLSchema#string"</v>
      </c>
      <c r="AG2577" t="str">
        <f t="shared" si="1260"/>
        <v>"CodeList.ScreeningMethod"</v>
      </c>
      <c r="AH2577" t="str">
        <f t="shared" si="1261"/>
        <v>"codeListName"</v>
      </c>
      <c r="AI2577" t="str">
        <f t="shared" si="1262"/>
        <v>".string"</v>
      </c>
      <c r="AJ2577" t="str">
        <f t="shared" si="1263"/>
        <v>""</v>
      </c>
      <c r="AK2577" t="str">
        <f t="shared" si="1264"/>
        <v>"hasOne"</v>
      </c>
      <c r="AL2577" t="str">
        <f t="shared" si="1265"/>
        <v>"CodeList.ScreeningMethod","codeListName",".string","","hasOne"</v>
      </c>
      <c r="AN2577">
        <f>COUNTIF(View_conceptual!G:G,L2577)</f>
        <v>0</v>
      </c>
      <c r="AO2577">
        <f>COUNTIF(View_conceptual!H:H,L2577)+COUNTIF(View_conceptual!I:I,N2577)</f>
        <v>0</v>
      </c>
      <c r="AQ2577" t="str">
        <f t="shared" si="1266"/>
        <v/>
      </c>
      <c r="AR2577" t="str">
        <f t="shared" si="1267"/>
        <v/>
      </c>
      <c r="AT2577">
        <f>COUNTIF(View_full!G:G,L2577)</f>
        <v>0</v>
      </c>
      <c r="AU2577">
        <f>COUNTIF(View_full!H:H,L2577)+COUNTIF(View_full!I:I,N2577)</f>
        <v>0</v>
      </c>
      <c r="AV2577">
        <f>COUNTIFS(Property_Manual!$A$2:$A$1206,Raw!L2577,Property_Manual!$B$2:$B$1206,Raw!M2577,Property_Manual!$C$2:$C$1206,Raw!N2577,Property_Manual!$D$2:$D$1206,Raw!O2577,Property_Manual!$F$2:$F$1206,"x")</f>
        <v>0</v>
      </c>
      <c r="AW2577" t="str">
        <f t="shared" si="1268"/>
        <v/>
      </c>
      <c r="AX2577" t="str">
        <f t="shared" si="1269"/>
        <v/>
      </c>
      <c r="AY2577" t="str">
        <f t="shared" si="1270"/>
        <v/>
      </c>
    </row>
    <row r="2578" spans="1:51" x14ac:dyDescent="0.2">
      <c r="A2578" t="s">
        <v>1254</v>
      </c>
      <c r="B2578" t="s">
        <v>1197</v>
      </c>
      <c r="C2578" t="s">
        <v>2237</v>
      </c>
      <c r="D2578" t="s">
        <v>16</v>
      </c>
      <c r="F2578" t="s">
        <v>6</v>
      </c>
      <c r="G2578">
        <v>1</v>
      </c>
      <c r="J2578" t="s">
        <v>17</v>
      </c>
      <c r="L2578" t="str">
        <f t="shared" si="1240"/>
        <v>ScreeningMethod</v>
      </c>
      <c r="M2578" t="str">
        <f t="shared" si="1241"/>
        <v>codeListReference</v>
      </c>
      <c r="N2578" t="str">
        <f t="shared" si="1242"/>
        <v>string</v>
      </c>
      <c r="O2578" t="str">
        <f t="shared" si="1243"/>
        <v/>
      </c>
      <c r="P2578" t="str">
        <f t="shared" si="1244"/>
        <v/>
      </c>
      <c r="Q2578" t="str">
        <f t="shared" si="1245"/>
        <v>Object</v>
      </c>
      <c r="R2578" t="str">
        <f t="shared" si="1246"/>
        <v>"CodeList"</v>
      </c>
      <c r="S2578" t="str">
        <f t="shared" si="1247"/>
        <v>"ScreeningMethod"</v>
      </c>
      <c r="T2578" t="str">
        <f t="shared" si="1248"/>
        <v>"codeListReference"</v>
      </c>
      <c r="U2578" t="str">
        <f t="shared" si="1249"/>
        <v>""</v>
      </c>
      <c r="V2578" t="str">
        <f t="shared" si="1250"/>
        <v>"string"</v>
      </c>
      <c r="W2578">
        <f>IF($A2578="Implicit","",COUNTIFS($C$8:C2578,C2578,$A$8:A2578,"Explicit"))</f>
        <v>5</v>
      </c>
      <c r="X2578" t="str">
        <f t="shared" si="1251"/>
        <v>""</v>
      </c>
      <c r="Y2578" t="str">
        <f t="shared" si="1252"/>
        <v>"URL to access the code list the code is taken from; for example "https://unece.org/trade/cefact/unlocode-code-list-country-and-territory" for UN/LOCODE."</v>
      </c>
      <c r="Z2578" t="str">
        <f t="shared" si="1253"/>
        <v>"false"</v>
      </c>
      <c r="AA2578" t="str">
        <f t="shared" si="1254"/>
        <v>"false"</v>
      </c>
      <c r="AB2578" t="str">
        <f t="shared" si="1255"/>
        <v>""</v>
      </c>
      <c r="AC2578" t="str">
        <f t="shared" si="1256"/>
        <v>"https://onerecord.iata.org/ns/code-lists/ScreeningMethod"</v>
      </c>
      <c r="AD2578" t="str">
        <f t="shared" si="1257"/>
        <v>"https://onerecord.iata.org/ns/cargo#codeListReference"</v>
      </c>
      <c r="AE2578" t="str">
        <f t="shared" si="1258"/>
        <v>"http://www.w3.org/2001/XMLSchema#string"</v>
      </c>
      <c r="AF2578" t="str">
        <f t="shared" si="1259"/>
        <v>"CodeList","ScreeningMethod","codeListReference","","string",5,"","URL to access the code list the code is taken from; for example "https://unece.org/trade/cefact/unlocode-code-list-country-and-territory" for UN/LOCODE.","false","false","","https://onerecord.iata.org/ns/code-lists/ScreeningMethod","https://onerecord.iata.org/ns/cargo#codeListReference","http://www.w3.org/2001/XMLSchema#string"</v>
      </c>
      <c r="AG2578" t="str">
        <f t="shared" si="1260"/>
        <v>"CodeList.ScreeningMethod"</v>
      </c>
      <c r="AH2578" t="str">
        <f t="shared" si="1261"/>
        <v>"codeListReference"</v>
      </c>
      <c r="AI2578" t="str">
        <f t="shared" si="1262"/>
        <v>".string"</v>
      </c>
      <c r="AJ2578" t="str">
        <f t="shared" si="1263"/>
        <v>""</v>
      </c>
      <c r="AK2578" t="str">
        <f t="shared" si="1264"/>
        <v>"hasOne"</v>
      </c>
      <c r="AL2578" t="str">
        <f t="shared" si="1265"/>
        <v>"CodeList.ScreeningMethod","codeListReference",".string","","hasOne"</v>
      </c>
      <c r="AN2578">
        <f>COUNTIF(View_conceptual!G:G,L2578)</f>
        <v>0</v>
      </c>
      <c r="AO2578">
        <f>COUNTIF(View_conceptual!H:H,L2578)+COUNTIF(View_conceptual!I:I,N2578)</f>
        <v>0</v>
      </c>
      <c r="AQ2578" t="str">
        <f t="shared" si="1266"/>
        <v/>
      </c>
      <c r="AR2578" t="str">
        <f t="shared" si="1267"/>
        <v/>
      </c>
      <c r="AT2578">
        <f>COUNTIF(View_full!G:G,L2578)</f>
        <v>0</v>
      </c>
      <c r="AU2578">
        <f>COUNTIF(View_full!H:H,L2578)+COUNTIF(View_full!I:I,N2578)</f>
        <v>0</v>
      </c>
      <c r="AV2578">
        <f>COUNTIFS(Property_Manual!$A$2:$A$1206,Raw!L2578,Property_Manual!$B$2:$B$1206,Raw!M2578,Property_Manual!$C$2:$C$1206,Raw!N2578,Property_Manual!$D$2:$D$1206,Raw!O2578,Property_Manual!$F$2:$F$1206,"x")</f>
        <v>0</v>
      </c>
      <c r="AW2578" t="str">
        <f t="shared" si="1268"/>
        <v/>
      </c>
      <c r="AX2578" t="str">
        <f t="shared" si="1269"/>
        <v/>
      </c>
      <c r="AY2578" t="str">
        <f t="shared" si="1270"/>
        <v/>
      </c>
    </row>
    <row r="2579" spans="1:51" x14ac:dyDescent="0.2">
      <c r="A2579" t="s">
        <v>1254</v>
      </c>
      <c r="B2579" t="s">
        <v>1197</v>
      </c>
      <c r="C2579" t="s">
        <v>2237</v>
      </c>
      <c r="D2579" t="s">
        <v>18</v>
      </c>
      <c r="F2579" t="s">
        <v>6</v>
      </c>
      <c r="G2579">
        <v>1</v>
      </c>
      <c r="J2579" t="s">
        <v>19</v>
      </c>
      <c r="L2579" t="str">
        <f t="shared" si="1240"/>
        <v>ScreeningMethod</v>
      </c>
      <c r="M2579" t="str">
        <f t="shared" si="1241"/>
        <v>codeListVersion</v>
      </c>
      <c r="N2579" t="str">
        <f t="shared" si="1242"/>
        <v>string</v>
      </c>
      <c r="O2579" t="str">
        <f t="shared" si="1243"/>
        <v/>
      </c>
      <c r="P2579" t="str">
        <f t="shared" si="1244"/>
        <v/>
      </c>
      <c r="Q2579" t="str">
        <f t="shared" si="1245"/>
        <v>Object</v>
      </c>
      <c r="R2579" t="str">
        <f t="shared" si="1246"/>
        <v>"CodeList"</v>
      </c>
      <c r="S2579" t="str">
        <f t="shared" si="1247"/>
        <v>"ScreeningMethod"</v>
      </c>
      <c r="T2579" t="str">
        <f t="shared" si="1248"/>
        <v>"codeListVersion"</v>
      </c>
      <c r="U2579" t="str">
        <f t="shared" si="1249"/>
        <v>""</v>
      </c>
      <c r="V2579" t="str">
        <f t="shared" si="1250"/>
        <v>"string"</v>
      </c>
      <c r="W2579">
        <f>IF($A2579="Implicit","",COUNTIFS($C$8:C2579,C2579,$A$8:A2579,"Explicit"))</f>
        <v>6</v>
      </c>
      <c r="X2579" t="str">
        <f t="shared" si="1251"/>
        <v>""</v>
      </c>
      <c r="Y2579" t="str">
        <f t="shared" si="1252"/>
        <v>"Version of the code list; for example "223-1" for UN/LOCODE. Used if the property codeListName is used or the version is not apparent from the resource referred to in property codeListReference."</v>
      </c>
      <c r="Z2579" t="str">
        <f t="shared" si="1253"/>
        <v>"false"</v>
      </c>
      <c r="AA2579" t="str">
        <f t="shared" si="1254"/>
        <v>"false"</v>
      </c>
      <c r="AB2579" t="str">
        <f t="shared" si="1255"/>
        <v>""</v>
      </c>
      <c r="AC2579" t="str">
        <f t="shared" si="1256"/>
        <v>"https://onerecord.iata.org/ns/code-lists/ScreeningMethod"</v>
      </c>
      <c r="AD2579" t="str">
        <f t="shared" si="1257"/>
        <v>"https://onerecord.iata.org/ns/cargo#codeListVersion"</v>
      </c>
      <c r="AE2579" t="str">
        <f t="shared" si="1258"/>
        <v>"http://www.w3.org/2001/XMLSchema#string"</v>
      </c>
      <c r="AF2579" t="str">
        <f t="shared" si="1259"/>
        <v>"CodeList","ScreeningMethod","codeListVersion","","string",6,"","Version of the code list; for example "223-1" for UN/LOCODE. Used if the property codeListName is used or the version is not apparent from the resource referred to in property codeListReference.","false","false","","https://onerecord.iata.org/ns/code-lists/ScreeningMethod","https://onerecord.iata.org/ns/cargo#codeListVersion","http://www.w3.org/2001/XMLSchema#string"</v>
      </c>
      <c r="AG2579" t="str">
        <f t="shared" si="1260"/>
        <v>"CodeList.ScreeningMethod"</v>
      </c>
      <c r="AH2579" t="str">
        <f t="shared" si="1261"/>
        <v>"codeListVersion"</v>
      </c>
      <c r="AI2579" t="str">
        <f t="shared" si="1262"/>
        <v>".string"</v>
      </c>
      <c r="AJ2579" t="str">
        <f t="shared" si="1263"/>
        <v>""</v>
      </c>
      <c r="AK2579" t="str">
        <f t="shared" si="1264"/>
        <v>"hasOne"</v>
      </c>
      <c r="AL2579" t="str">
        <f t="shared" si="1265"/>
        <v>"CodeList.ScreeningMethod","codeListVersion",".string","","hasOne"</v>
      </c>
      <c r="AN2579">
        <f>COUNTIF(View_conceptual!G:G,L2579)</f>
        <v>0</v>
      </c>
      <c r="AO2579">
        <f>COUNTIF(View_conceptual!H:H,L2579)+COUNTIF(View_conceptual!I:I,N2579)</f>
        <v>0</v>
      </c>
      <c r="AQ2579" t="str">
        <f t="shared" si="1266"/>
        <v/>
      </c>
      <c r="AR2579" t="str">
        <f t="shared" si="1267"/>
        <v/>
      </c>
      <c r="AT2579">
        <f>COUNTIF(View_full!G:G,L2579)</f>
        <v>0</v>
      </c>
      <c r="AU2579">
        <f>COUNTIF(View_full!H:H,L2579)+COUNTIF(View_full!I:I,N2579)</f>
        <v>0</v>
      </c>
      <c r="AV2579">
        <f>COUNTIFS(Property_Manual!$A$2:$A$1206,Raw!L2579,Property_Manual!$B$2:$B$1206,Raw!M2579,Property_Manual!$C$2:$C$1206,Raw!N2579,Property_Manual!$D$2:$D$1206,Raw!O2579,Property_Manual!$F$2:$F$1206,"x")</f>
        <v>0</v>
      </c>
      <c r="AW2579" t="str">
        <f t="shared" si="1268"/>
        <v/>
      </c>
      <c r="AX2579" t="str">
        <f t="shared" si="1269"/>
        <v/>
      </c>
      <c r="AY2579" t="str">
        <f t="shared" si="1270"/>
        <v/>
      </c>
    </row>
    <row r="2580" spans="1:51" x14ac:dyDescent="0.2">
      <c r="A2580" t="s">
        <v>1254</v>
      </c>
      <c r="B2580" t="s">
        <v>1197</v>
      </c>
      <c r="C2580" t="s">
        <v>2235</v>
      </c>
      <c r="D2580" t="s">
        <v>5</v>
      </c>
      <c r="F2580" t="s">
        <v>6</v>
      </c>
      <c r="G2580">
        <v>1</v>
      </c>
      <c r="J2580" t="s">
        <v>8</v>
      </c>
      <c r="L2580" t="str">
        <f t="shared" si="1240"/>
        <v>SecurityStatus</v>
      </c>
      <c r="M2580" t="str">
        <f t="shared" si="1241"/>
        <v>code</v>
      </c>
      <c r="N2580" t="str">
        <f t="shared" si="1242"/>
        <v>string</v>
      </c>
      <c r="O2580" t="str">
        <f t="shared" si="1243"/>
        <v/>
      </c>
      <c r="P2580" t="str">
        <f t="shared" si="1244"/>
        <v/>
      </c>
      <c r="Q2580" t="str">
        <f t="shared" si="1245"/>
        <v>Object</v>
      </c>
      <c r="R2580" t="str">
        <f t="shared" si="1246"/>
        <v>"CodeList"</v>
      </c>
      <c r="S2580" t="str">
        <f t="shared" si="1247"/>
        <v>"SecurityStatus"</v>
      </c>
      <c r="T2580" t="str">
        <f t="shared" si="1248"/>
        <v>"code"</v>
      </c>
      <c r="U2580" t="str">
        <f t="shared" si="1249"/>
        <v>""</v>
      </c>
      <c r="V2580" t="str">
        <f t="shared" si="1250"/>
        <v>"string"</v>
      </c>
      <c r="W2580">
        <f>IF($A2580="Implicit","",COUNTIFS($C$8:C2580,C2580,$A$8:A2580,"Explicit"))</f>
        <v>1</v>
      </c>
      <c r="X2580" t="str">
        <f t="shared" si="1251"/>
        <v>""</v>
      </c>
      <c r="Y2580" t="str">
        <f t="shared" si="1252"/>
        <v>"Code or short version of a code; for example "CH" for Switzerland when referring to the UN/LOCODE code list"</v>
      </c>
      <c r="Z2580" t="str">
        <f t="shared" si="1253"/>
        <v>"false"</v>
      </c>
      <c r="AA2580" t="str">
        <f t="shared" si="1254"/>
        <v>"false"</v>
      </c>
      <c r="AB2580" t="str">
        <f t="shared" si="1255"/>
        <v>""</v>
      </c>
      <c r="AC2580" t="str">
        <f t="shared" si="1256"/>
        <v>"https://onerecord.iata.org/ns/code-lists/SecurityStatus"</v>
      </c>
      <c r="AD2580" t="str">
        <f t="shared" si="1257"/>
        <v>"https://onerecord.iata.org/ns/cargo#code"</v>
      </c>
      <c r="AE2580" t="str">
        <f t="shared" si="1258"/>
        <v>"http://www.w3.org/2001/XMLSchema#string"</v>
      </c>
      <c r="AF2580" t="str">
        <f t="shared" si="1259"/>
        <v>"CodeList","SecurityStatus","code","","string",1,"","Code or short version of a code; for example "CH" for Switzerland when referring to the UN/LOCODE code list","false","false","","https://onerecord.iata.org/ns/code-lists/SecurityStatus","https://onerecord.iata.org/ns/cargo#code","http://www.w3.org/2001/XMLSchema#string"</v>
      </c>
      <c r="AG2580" t="str">
        <f t="shared" si="1260"/>
        <v>"CodeList.SecurityStatus"</v>
      </c>
      <c r="AH2580" t="str">
        <f t="shared" si="1261"/>
        <v>"code"</v>
      </c>
      <c r="AI2580" t="str">
        <f t="shared" si="1262"/>
        <v>".string"</v>
      </c>
      <c r="AJ2580" t="str">
        <f t="shared" si="1263"/>
        <v>""</v>
      </c>
      <c r="AK2580" t="str">
        <f t="shared" si="1264"/>
        <v>"hasOne"</v>
      </c>
      <c r="AL2580" t="str">
        <f t="shared" si="1265"/>
        <v>"CodeList.SecurityStatus","code",".string","","hasOne"</v>
      </c>
      <c r="AN2580">
        <f>COUNTIF(View_conceptual!G:G,L2580)</f>
        <v>0</v>
      </c>
      <c r="AO2580">
        <f>COUNTIF(View_conceptual!H:H,L2580)+COUNTIF(View_conceptual!I:I,N2580)</f>
        <v>0</v>
      </c>
      <c r="AQ2580" t="str">
        <f t="shared" si="1266"/>
        <v/>
      </c>
      <c r="AR2580" t="str">
        <f t="shared" si="1267"/>
        <v/>
      </c>
      <c r="AT2580">
        <f>COUNTIF(View_full!G:G,L2580)</f>
        <v>0</v>
      </c>
      <c r="AU2580">
        <f>COUNTIF(View_full!H:H,L2580)+COUNTIF(View_full!I:I,N2580)</f>
        <v>0</v>
      </c>
      <c r="AV2580">
        <f>COUNTIFS(Property_Manual!$A$2:$A$1206,Raw!L2580,Property_Manual!$B$2:$B$1206,Raw!M2580,Property_Manual!$C$2:$C$1206,Raw!N2580,Property_Manual!$D$2:$D$1206,Raw!O2580,Property_Manual!$F$2:$F$1206,"x")</f>
        <v>0</v>
      </c>
      <c r="AW2580" t="str">
        <f t="shared" si="1268"/>
        <v/>
      </c>
      <c r="AX2580" t="str">
        <f t="shared" si="1269"/>
        <v/>
      </c>
      <c r="AY2580" t="str">
        <f t="shared" si="1270"/>
        <v/>
      </c>
    </row>
    <row r="2581" spans="1:51" x14ac:dyDescent="0.2">
      <c r="A2581" t="s">
        <v>1254</v>
      </c>
      <c r="B2581" t="s">
        <v>1197</v>
      </c>
      <c r="C2581" t="s">
        <v>2235</v>
      </c>
      <c r="D2581" t="s">
        <v>9</v>
      </c>
      <c r="F2581" t="s">
        <v>6</v>
      </c>
      <c r="G2581">
        <v>1</v>
      </c>
      <c r="J2581" t="s">
        <v>10</v>
      </c>
      <c r="L2581" t="str">
        <f t="shared" si="1240"/>
        <v>SecurityStatus</v>
      </c>
      <c r="M2581" t="str">
        <f t="shared" si="1241"/>
        <v>codeDescription</v>
      </c>
      <c r="N2581" t="str">
        <f t="shared" si="1242"/>
        <v>string</v>
      </c>
      <c r="O2581" t="str">
        <f t="shared" si="1243"/>
        <v/>
      </c>
      <c r="P2581" t="str">
        <f t="shared" si="1244"/>
        <v/>
      </c>
      <c r="Q2581" t="str">
        <f t="shared" si="1245"/>
        <v>Object</v>
      </c>
      <c r="R2581" t="str">
        <f t="shared" si="1246"/>
        <v>"CodeList"</v>
      </c>
      <c r="S2581" t="str">
        <f t="shared" si="1247"/>
        <v>"SecurityStatus"</v>
      </c>
      <c r="T2581" t="str">
        <f t="shared" si="1248"/>
        <v>"codeDescription"</v>
      </c>
      <c r="U2581" t="str">
        <f t="shared" si="1249"/>
        <v>""</v>
      </c>
      <c r="V2581" t="str">
        <f t="shared" si="1250"/>
        <v>"string"</v>
      </c>
      <c r="W2581">
        <f>IF($A2581="Implicit","",COUNTIFS($C$8:C2581,C2581,$A$8:A2581,"Explicit"))</f>
        <v>2</v>
      </c>
      <c r="X2581" t="str">
        <f t="shared" si="1251"/>
        <v>""</v>
      </c>
      <c r="Y2581" t="str">
        <f t="shared" si="1252"/>
        <v>"Description or long version of the code; for example "Switzerland" for Switzerland when referring to the UN/LOCODE code list"</v>
      </c>
      <c r="Z2581" t="str">
        <f t="shared" si="1253"/>
        <v>"false"</v>
      </c>
      <c r="AA2581" t="str">
        <f t="shared" si="1254"/>
        <v>"false"</v>
      </c>
      <c r="AB2581" t="str">
        <f t="shared" si="1255"/>
        <v>""</v>
      </c>
      <c r="AC2581" t="str">
        <f t="shared" si="1256"/>
        <v>"https://onerecord.iata.org/ns/code-lists/SecurityStatus"</v>
      </c>
      <c r="AD2581" t="str">
        <f t="shared" si="1257"/>
        <v>"https://onerecord.iata.org/ns/cargo#codeDescription"</v>
      </c>
      <c r="AE2581" t="str">
        <f t="shared" si="1258"/>
        <v>"http://www.w3.org/2001/XMLSchema#string"</v>
      </c>
      <c r="AF2581" t="str">
        <f t="shared" si="1259"/>
        <v>"CodeList","SecurityStatus","codeDescription","","string",2,"","Description or long version of the code; for example "Switzerland" for Switzerland when referring to the UN/LOCODE code list","false","false","","https://onerecord.iata.org/ns/code-lists/SecurityStatus","https://onerecord.iata.org/ns/cargo#codeDescription","http://www.w3.org/2001/XMLSchema#string"</v>
      </c>
      <c r="AG2581" t="str">
        <f t="shared" si="1260"/>
        <v>"CodeList.SecurityStatus"</v>
      </c>
      <c r="AH2581" t="str">
        <f t="shared" si="1261"/>
        <v>"codeDescription"</v>
      </c>
      <c r="AI2581" t="str">
        <f t="shared" si="1262"/>
        <v>".string"</v>
      </c>
      <c r="AJ2581" t="str">
        <f t="shared" si="1263"/>
        <v>""</v>
      </c>
      <c r="AK2581" t="str">
        <f t="shared" si="1264"/>
        <v>"hasOne"</v>
      </c>
      <c r="AL2581" t="str">
        <f t="shared" si="1265"/>
        <v>"CodeList.SecurityStatus","codeDescription",".string","","hasOne"</v>
      </c>
      <c r="AN2581">
        <f>COUNTIF(View_conceptual!G:G,L2581)</f>
        <v>0</v>
      </c>
      <c r="AO2581">
        <f>COUNTIF(View_conceptual!H:H,L2581)+COUNTIF(View_conceptual!I:I,N2581)</f>
        <v>0</v>
      </c>
      <c r="AQ2581" t="str">
        <f t="shared" si="1266"/>
        <v/>
      </c>
      <c r="AR2581" t="str">
        <f t="shared" si="1267"/>
        <v/>
      </c>
      <c r="AT2581">
        <f>COUNTIF(View_full!G:G,L2581)</f>
        <v>0</v>
      </c>
      <c r="AU2581">
        <f>COUNTIF(View_full!H:H,L2581)+COUNTIF(View_full!I:I,N2581)</f>
        <v>0</v>
      </c>
      <c r="AV2581">
        <f>COUNTIFS(Property_Manual!$A$2:$A$1206,Raw!L2581,Property_Manual!$B$2:$B$1206,Raw!M2581,Property_Manual!$C$2:$C$1206,Raw!N2581,Property_Manual!$D$2:$D$1206,Raw!O2581,Property_Manual!$F$2:$F$1206,"x")</f>
        <v>0</v>
      </c>
      <c r="AW2581" t="str">
        <f t="shared" si="1268"/>
        <v/>
      </c>
      <c r="AX2581" t="str">
        <f t="shared" si="1269"/>
        <v/>
      </c>
      <c r="AY2581" t="str">
        <f t="shared" si="1270"/>
        <v/>
      </c>
    </row>
    <row r="2582" spans="1:51" x14ac:dyDescent="0.2">
      <c r="A2582" t="s">
        <v>1254</v>
      </c>
      <c r="B2582" t="s">
        <v>1197</v>
      </c>
      <c r="C2582" t="s">
        <v>2235</v>
      </c>
      <c r="D2582" t="s">
        <v>11</v>
      </c>
      <c r="F2582" t="s">
        <v>12</v>
      </c>
      <c r="G2582">
        <v>1</v>
      </c>
      <c r="J2582" t="s">
        <v>13</v>
      </c>
      <c r="L2582" t="str">
        <f t="shared" si="1240"/>
        <v>SecurityStatus</v>
      </c>
      <c r="M2582" t="str">
        <f t="shared" si="1241"/>
        <v>codeLevel</v>
      </c>
      <c r="N2582" t="str">
        <f t="shared" si="1242"/>
        <v>integer</v>
      </c>
      <c r="O2582" t="str">
        <f t="shared" si="1243"/>
        <v/>
      </c>
      <c r="P2582" t="str">
        <f t="shared" si="1244"/>
        <v/>
      </c>
      <c r="Q2582" t="str">
        <f t="shared" si="1245"/>
        <v>Object</v>
      </c>
      <c r="R2582" t="str">
        <f t="shared" si="1246"/>
        <v>"CodeList"</v>
      </c>
      <c r="S2582" t="str">
        <f t="shared" si="1247"/>
        <v>"SecurityStatus"</v>
      </c>
      <c r="T2582" t="str">
        <f t="shared" si="1248"/>
        <v>"codeLevel"</v>
      </c>
      <c r="U2582" t="str">
        <f t="shared" si="1249"/>
        <v>""</v>
      </c>
      <c r="V2582" t="str">
        <f t="shared" si="1250"/>
        <v>"integer"</v>
      </c>
      <c r="W2582">
        <f>IF($A2582="Implicit","",COUNTIFS($C$8:C2582,C2582,$A$8:A2582,"Explicit"))</f>
        <v>3</v>
      </c>
      <c r="X2582" t="str">
        <f t="shared" si="1251"/>
        <v>""</v>
      </c>
      <c r="Y2582" t="str">
        <f t="shared" si="1252"/>
        <v>"Integer indicating the level of a code if a codelists is hierarchical; for example HS-Codes"</v>
      </c>
      <c r="Z2582" t="str">
        <f t="shared" si="1253"/>
        <v>"false"</v>
      </c>
      <c r="AA2582" t="str">
        <f t="shared" si="1254"/>
        <v>"false"</v>
      </c>
      <c r="AB2582" t="str">
        <f t="shared" si="1255"/>
        <v>""</v>
      </c>
      <c r="AC2582" t="str">
        <f t="shared" si="1256"/>
        <v>"https://onerecord.iata.org/ns/code-lists/SecurityStatus"</v>
      </c>
      <c r="AD2582" t="str">
        <f t="shared" si="1257"/>
        <v>"https://onerecord.iata.org/ns/cargo#codeLevel"</v>
      </c>
      <c r="AE2582" t="str">
        <f t="shared" si="1258"/>
        <v>"http://www.w3.org/2001/XMLSchema#integer"</v>
      </c>
      <c r="AF2582" t="str">
        <f t="shared" si="1259"/>
        <v>"CodeList","SecurityStatus","codeLevel","","integer",3,"","Integer indicating the level of a code if a codelists is hierarchical; for example HS-Codes","false","false","","https://onerecord.iata.org/ns/code-lists/SecurityStatus","https://onerecord.iata.org/ns/cargo#codeLevel","http://www.w3.org/2001/XMLSchema#integer"</v>
      </c>
      <c r="AG2582" t="str">
        <f t="shared" si="1260"/>
        <v>"CodeList.SecurityStatus"</v>
      </c>
      <c r="AH2582" t="str">
        <f t="shared" si="1261"/>
        <v>"codeLevel"</v>
      </c>
      <c r="AI2582" t="str">
        <f t="shared" si="1262"/>
        <v>".integer"</v>
      </c>
      <c r="AJ2582" t="str">
        <f t="shared" si="1263"/>
        <v>""</v>
      </c>
      <c r="AK2582" t="str">
        <f t="shared" si="1264"/>
        <v>"hasOne"</v>
      </c>
      <c r="AL2582" t="str">
        <f t="shared" si="1265"/>
        <v>"CodeList.SecurityStatus","codeLevel",".integer","","hasOne"</v>
      </c>
      <c r="AN2582">
        <f>COUNTIF(View_conceptual!G:G,L2582)</f>
        <v>0</v>
      </c>
      <c r="AO2582">
        <f>COUNTIF(View_conceptual!H:H,L2582)+COUNTIF(View_conceptual!I:I,N2582)</f>
        <v>0</v>
      </c>
      <c r="AQ2582" t="str">
        <f t="shared" si="1266"/>
        <v/>
      </c>
      <c r="AR2582" t="str">
        <f t="shared" si="1267"/>
        <v/>
      </c>
      <c r="AT2582">
        <f>COUNTIF(View_full!G:G,L2582)</f>
        <v>0</v>
      </c>
      <c r="AU2582">
        <f>COUNTIF(View_full!H:H,L2582)+COUNTIF(View_full!I:I,N2582)</f>
        <v>0</v>
      </c>
      <c r="AV2582">
        <f>COUNTIFS(Property_Manual!$A$2:$A$1206,Raw!L2582,Property_Manual!$B$2:$B$1206,Raw!M2582,Property_Manual!$C$2:$C$1206,Raw!N2582,Property_Manual!$D$2:$D$1206,Raw!O2582,Property_Manual!$F$2:$F$1206,"x")</f>
        <v>0</v>
      </c>
      <c r="AW2582" t="str">
        <f t="shared" si="1268"/>
        <v/>
      </c>
      <c r="AX2582" t="str">
        <f t="shared" si="1269"/>
        <v/>
      </c>
      <c r="AY2582" t="str">
        <f t="shared" si="1270"/>
        <v/>
      </c>
    </row>
    <row r="2583" spans="1:51" x14ac:dyDescent="0.2">
      <c r="A2583" t="s">
        <v>1254</v>
      </c>
      <c r="B2583" t="s">
        <v>1197</v>
      </c>
      <c r="C2583" t="s">
        <v>2235</v>
      </c>
      <c r="D2583" t="s">
        <v>14</v>
      </c>
      <c r="F2583" t="s">
        <v>6</v>
      </c>
      <c r="G2583">
        <v>1</v>
      </c>
      <c r="J2583" t="s">
        <v>15</v>
      </c>
      <c r="L2583" t="str">
        <f t="shared" si="1240"/>
        <v>SecurityStatus</v>
      </c>
      <c r="M2583" t="str">
        <f t="shared" si="1241"/>
        <v>codeListName</v>
      </c>
      <c r="N2583" t="str">
        <f t="shared" si="1242"/>
        <v>string</v>
      </c>
      <c r="O2583" t="str">
        <f t="shared" si="1243"/>
        <v/>
      </c>
      <c r="P2583" t="str">
        <f t="shared" si="1244"/>
        <v/>
      </c>
      <c r="Q2583" t="str">
        <f t="shared" si="1245"/>
        <v>Object</v>
      </c>
      <c r="R2583" t="str">
        <f t="shared" si="1246"/>
        <v>"CodeList"</v>
      </c>
      <c r="S2583" t="str">
        <f t="shared" si="1247"/>
        <v>"SecurityStatus"</v>
      </c>
      <c r="T2583" t="str">
        <f t="shared" si="1248"/>
        <v>"codeListName"</v>
      </c>
      <c r="U2583" t="str">
        <f t="shared" si="1249"/>
        <v>""</v>
      </c>
      <c r="V2583" t="str">
        <f t="shared" si="1250"/>
        <v>"string"</v>
      </c>
      <c r="W2583">
        <f>IF($A2583="Implicit","",COUNTIFS($C$8:C2583,C2583,$A$8:A2583,"Explicit"))</f>
        <v>4</v>
      </c>
      <c r="X2583" t="str">
        <f t="shared" si="1251"/>
        <v>""</v>
      </c>
      <c r="Y2583" t="str">
        <f t="shared" si="1252"/>
        <v>"Official name of the code list without version number when direct reference is not possible; for example "UN/LOCODE" when referring to the UN/LOCODE code list"</v>
      </c>
      <c r="Z2583" t="str">
        <f t="shared" si="1253"/>
        <v>"false"</v>
      </c>
      <c r="AA2583" t="str">
        <f t="shared" si="1254"/>
        <v>"false"</v>
      </c>
      <c r="AB2583" t="str">
        <f t="shared" si="1255"/>
        <v>""</v>
      </c>
      <c r="AC2583" t="str">
        <f t="shared" si="1256"/>
        <v>"https://onerecord.iata.org/ns/code-lists/SecurityStatus"</v>
      </c>
      <c r="AD2583" t="str">
        <f t="shared" si="1257"/>
        <v>"https://onerecord.iata.org/ns/cargo#codeListName"</v>
      </c>
      <c r="AE2583" t="str">
        <f t="shared" si="1258"/>
        <v>"http://www.w3.org/2001/XMLSchema#string"</v>
      </c>
      <c r="AF2583" t="str">
        <f t="shared" si="1259"/>
        <v>"CodeList","SecurityStatus","codeListName","","string",4,"","Official name of the code list without version number when direct reference is not possible; for example "UN/LOCODE" when referring to the UN/LOCODE code list","false","false","","https://onerecord.iata.org/ns/code-lists/SecurityStatus","https://onerecord.iata.org/ns/cargo#codeListName","http://www.w3.org/2001/XMLSchema#string"</v>
      </c>
      <c r="AG2583" t="str">
        <f t="shared" si="1260"/>
        <v>"CodeList.SecurityStatus"</v>
      </c>
      <c r="AH2583" t="str">
        <f t="shared" si="1261"/>
        <v>"codeListName"</v>
      </c>
      <c r="AI2583" t="str">
        <f t="shared" si="1262"/>
        <v>".string"</v>
      </c>
      <c r="AJ2583" t="str">
        <f t="shared" si="1263"/>
        <v>""</v>
      </c>
      <c r="AK2583" t="str">
        <f t="shared" si="1264"/>
        <v>"hasOne"</v>
      </c>
      <c r="AL2583" t="str">
        <f t="shared" si="1265"/>
        <v>"CodeList.SecurityStatus","codeListName",".string","","hasOne"</v>
      </c>
      <c r="AN2583">
        <f>COUNTIF(View_conceptual!G:G,L2583)</f>
        <v>0</v>
      </c>
      <c r="AO2583">
        <f>COUNTIF(View_conceptual!H:H,L2583)+COUNTIF(View_conceptual!I:I,N2583)</f>
        <v>0</v>
      </c>
      <c r="AQ2583" t="str">
        <f t="shared" si="1266"/>
        <v/>
      </c>
      <c r="AR2583" t="str">
        <f t="shared" si="1267"/>
        <v/>
      </c>
      <c r="AT2583">
        <f>COUNTIF(View_full!G:G,L2583)</f>
        <v>0</v>
      </c>
      <c r="AU2583">
        <f>COUNTIF(View_full!H:H,L2583)+COUNTIF(View_full!I:I,N2583)</f>
        <v>0</v>
      </c>
      <c r="AV2583">
        <f>COUNTIFS(Property_Manual!$A$2:$A$1206,Raw!L2583,Property_Manual!$B$2:$B$1206,Raw!M2583,Property_Manual!$C$2:$C$1206,Raw!N2583,Property_Manual!$D$2:$D$1206,Raw!O2583,Property_Manual!$F$2:$F$1206,"x")</f>
        <v>0</v>
      </c>
      <c r="AW2583" t="str">
        <f t="shared" si="1268"/>
        <v/>
      </c>
      <c r="AX2583" t="str">
        <f t="shared" si="1269"/>
        <v/>
      </c>
      <c r="AY2583" t="str">
        <f t="shared" si="1270"/>
        <v/>
      </c>
    </row>
    <row r="2584" spans="1:51" x14ac:dyDescent="0.2">
      <c r="A2584" t="s">
        <v>1254</v>
      </c>
      <c r="B2584" t="s">
        <v>1197</v>
      </c>
      <c r="C2584" t="s">
        <v>2235</v>
      </c>
      <c r="D2584" t="s">
        <v>16</v>
      </c>
      <c r="F2584" t="s">
        <v>6</v>
      </c>
      <c r="G2584">
        <v>1</v>
      </c>
      <c r="J2584" t="s">
        <v>17</v>
      </c>
      <c r="L2584" t="str">
        <f t="shared" si="1240"/>
        <v>SecurityStatus</v>
      </c>
      <c r="M2584" t="str">
        <f t="shared" si="1241"/>
        <v>codeListReference</v>
      </c>
      <c r="N2584" t="str">
        <f t="shared" si="1242"/>
        <v>string</v>
      </c>
      <c r="O2584" t="str">
        <f t="shared" si="1243"/>
        <v/>
      </c>
      <c r="P2584" t="str">
        <f t="shared" si="1244"/>
        <v/>
      </c>
      <c r="Q2584" t="str">
        <f t="shared" si="1245"/>
        <v>Object</v>
      </c>
      <c r="R2584" t="str">
        <f t="shared" si="1246"/>
        <v>"CodeList"</v>
      </c>
      <c r="S2584" t="str">
        <f t="shared" si="1247"/>
        <v>"SecurityStatus"</v>
      </c>
      <c r="T2584" t="str">
        <f t="shared" si="1248"/>
        <v>"codeListReference"</v>
      </c>
      <c r="U2584" t="str">
        <f t="shared" si="1249"/>
        <v>""</v>
      </c>
      <c r="V2584" t="str">
        <f t="shared" si="1250"/>
        <v>"string"</v>
      </c>
      <c r="W2584">
        <f>IF($A2584="Implicit","",COUNTIFS($C$8:C2584,C2584,$A$8:A2584,"Explicit"))</f>
        <v>5</v>
      </c>
      <c r="X2584" t="str">
        <f t="shared" si="1251"/>
        <v>""</v>
      </c>
      <c r="Y2584" t="str">
        <f t="shared" si="1252"/>
        <v>"URL to access the code list the code is taken from; for example "https://unece.org/trade/cefact/unlocode-code-list-country-and-territory" for UN/LOCODE."</v>
      </c>
      <c r="Z2584" t="str">
        <f t="shared" si="1253"/>
        <v>"false"</v>
      </c>
      <c r="AA2584" t="str">
        <f t="shared" si="1254"/>
        <v>"false"</v>
      </c>
      <c r="AB2584" t="str">
        <f t="shared" si="1255"/>
        <v>""</v>
      </c>
      <c r="AC2584" t="str">
        <f t="shared" si="1256"/>
        <v>"https://onerecord.iata.org/ns/code-lists/SecurityStatus"</v>
      </c>
      <c r="AD2584" t="str">
        <f t="shared" si="1257"/>
        <v>"https://onerecord.iata.org/ns/cargo#codeListReference"</v>
      </c>
      <c r="AE2584" t="str">
        <f t="shared" si="1258"/>
        <v>"http://www.w3.org/2001/XMLSchema#string"</v>
      </c>
      <c r="AF2584" t="str">
        <f t="shared" si="1259"/>
        <v>"CodeList","SecurityStatus","codeListReference","","string",5,"","URL to access the code list the code is taken from; for example "https://unece.org/trade/cefact/unlocode-code-list-country-and-territory" for UN/LOCODE.","false","false","","https://onerecord.iata.org/ns/code-lists/SecurityStatus","https://onerecord.iata.org/ns/cargo#codeListReference","http://www.w3.org/2001/XMLSchema#string"</v>
      </c>
      <c r="AG2584" t="str">
        <f t="shared" si="1260"/>
        <v>"CodeList.SecurityStatus"</v>
      </c>
      <c r="AH2584" t="str">
        <f t="shared" si="1261"/>
        <v>"codeListReference"</v>
      </c>
      <c r="AI2584" t="str">
        <f t="shared" si="1262"/>
        <v>".string"</v>
      </c>
      <c r="AJ2584" t="str">
        <f t="shared" si="1263"/>
        <v>""</v>
      </c>
      <c r="AK2584" t="str">
        <f t="shared" si="1264"/>
        <v>"hasOne"</v>
      </c>
      <c r="AL2584" t="str">
        <f t="shared" si="1265"/>
        <v>"CodeList.SecurityStatus","codeListReference",".string","","hasOne"</v>
      </c>
      <c r="AN2584">
        <f>COUNTIF(View_conceptual!G:G,L2584)</f>
        <v>0</v>
      </c>
      <c r="AO2584">
        <f>COUNTIF(View_conceptual!H:H,L2584)+COUNTIF(View_conceptual!I:I,N2584)</f>
        <v>0</v>
      </c>
      <c r="AQ2584" t="str">
        <f t="shared" si="1266"/>
        <v/>
      </c>
      <c r="AR2584" t="str">
        <f t="shared" si="1267"/>
        <v/>
      </c>
      <c r="AT2584">
        <f>COUNTIF(View_full!G:G,L2584)</f>
        <v>0</v>
      </c>
      <c r="AU2584">
        <f>COUNTIF(View_full!H:H,L2584)+COUNTIF(View_full!I:I,N2584)</f>
        <v>0</v>
      </c>
      <c r="AV2584">
        <f>COUNTIFS(Property_Manual!$A$2:$A$1206,Raw!L2584,Property_Manual!$B$2:$B$1206,Raw!M2584,Property_Manual!$C$2:$C$1206,Raw!N2584,Property_Manual!$D$2:$D$1206,Raw!O2584,Property_Manual!$F$2:$F$1206,"x")</f>
        <v>0</v>
      </c>
      <c r="AW2584" t="str">
        <f t="shared" si="1268"/>
        <v/>
      </c>
      <c r="AX2584" t="str">
        <f t="shared" si="1269"/>
        <v/>
      </c>
      <c r="AY2584" t="str">
        <f t="shared" si="1270"/>
        <v/>
      </c>
    </row>
    <row r="2585" spans="1:51" x14ac:dyDescent="0.2">
      <c r="A2585" t="s">
        <v>1254</v>
      </c>
      <c r="B2585" t="s">
        <v>1197</v>
      </c>
      <c r="C2585" t="s">
        <v>2235</v>
      </c>
      <c r="D2585" t="s">
        <v>18</v>
      </c>
      <c r="F2585" t="s">
        <v>6</v>
      </c>
      <c r="G2585">
        <v>1</v>
      </c>
      <c r="J2585" t="s">
        <v>19</v>
      </c>
      <c r="L2585" t="str">
        <f t="shared" si="1240"/>
        <v>SecurityStatus</v>
      </c>
      <c r="M2585" t="str">
        <f t="shared" si="1241"/>
        <v>codeListVersion</v>
      </c>
      <c r="N2585" t="str">
        <f t="shared" si="1242"/>
        <v>string</v>
      </c>
      <c r="O2585" t="str">
        <f t="shared" si="1243"/>
        <v/>
      </c>
      <c r="P2585" t="str">
        <f t="shared" si="1244"/>
        <v/>
      </c>
      <c r="Q2585" t="str">
        <f t="shared" si="1245"/>
        <v>Object</v>
      </c>
      <c r="R2585" t="str">
        <f t="shared" si="1246"/>
        <v>"CodeList"</v>
      </c>
      <c r="S2585" t="str">
        <f t="shared" si="1247"/>
        <v>"SecurityStatus"</v>
      </c>
      <c r="T2585" t="str">
        <f t="shared" si="1248"/>
        <v>"codeListVersion"</v>
      </c>
      <c r="U2585" t="str">
        <f t="shared" si="1249"/>
        <v>""</v>
      </c>
      <c r="V2585" t="str">
        <f t="shared" si="1250"/>
        <v>"string"</v>
      </c>
      <c r="W2585">
        <f>IF($A2585="Implicit","",COUNTIFS($C$8:C2585,C2585,$A$8:A2585,"Explicit"))</f>
        <v>6</v>
      </c>
      <c r="X2585" t="str">
        <f t="shared" si="1251"/>
        <v>""</v>
      </c>
      <c r="Y2585" t="str">
        <f t="shared" si="1252"/>
        <v>"Version of the code list; for example "223-1" for UN/LOCODE. Used if the property codeListName is used or the version is not apparent from the resource referred to in property codeListReference."</v>
      </c>
      <c r="Z2585" t="str">
        <f t="shared" si="1253"/>
        <v>"false"</v>
      </c>
      <c r="AA2585" t="str">
        <f t="shared" si="1254"/>
        <v>"false"</v>
      </c>
      <c r="AB2585" t="str">
        <f t="shared" si="1255"/>
        <v>""</v>
      </c>
      <c r="AC2585" t="str">
        <f t="shared" si="1256"/>
        <v>"https://onerecord.iata.org/ns/code-lists/SecurityStatus"</v>
      </c>
      <c r="AD2585" t="str">
        <f t="shared" si="1257"/>
        <v>"https://onerecord.iata.org/ns/cargo#codeListVersion"</v>
      </c>
      <c r="AE2585" t="str">
        <f t="shared" si="1258"/>
        <v>"http://www.w3.org/2001/XMLSchema#string"</v>
      </c>
      <c r="AF2585" t="str">
        <f t="shared" si="1259"/>
        <v>"CodeList","SecurityStatus","codeListVersion","","string",6,"","Version of the code list; for example "223-1" for UN/LOCODE. Used if the property codeListName is used or the version is not apparent from the resource referred to in property codeListReference.","false","false","","https://onerecord.iata.org/ns/code-lists/SecurityStatus","https://onerecord.iata.org/ns/cargo#codeListVersion","http://www.w3.org/2001/XMLSchema#string"</v>
      </c>
      <c r="AG2585" t="str">
        <f t="shared" si="1260"/>
        <v>"CodeList.SecurityStatus"</v>
      </c>
      <c r="AH2585" t="str">
        <f t="shared" si="1261"/>
        <v>"codeListVersion"</v>
      </c>
      <c r="AI2585" t="str">
        <f t="shared" si="1262"/>
        <v>".string"</v>
      </c>
      <c r="AJ2585" t="str">
        <f t="shared" si="1263"/>
        <v>""</v>
      </c>
      <c r="AK2585" t="str">
        <f t="shared" si="1264"/>
        <v>"hasOne"</v>
      </c>
      <c r="AL2585" t="str">
        <f t="shared" si="1265"/>
        <v>"CodeList.SecurityStatus","codeListVersion",".string","","hasOne"</v>
      </c>
      <c r="AN2585">
        <f>COUNTIF(View_conceptual!G:G,L2585)</f>
        <v>0</v>
      </c>
      <c r="AO2585">
        <f>COUNTIF(View_conceptual!H:H,L2585)+COUNTIF(View_conceptual!I:I,N2585)</f>
        <v>0</v>
      </c>
      <c r="AQ2585" t="str">
        <f t="shared" si="1266"/>
        <v/>
      </c>
      <c r="AR2585" t="str">
        <f t="shared" si="1267"/>
        <v/>
      </c>
      <c r="AT2585">
        <f>COUNTIF(View_full!G:G,L2585)</f>
        <v>0</v>
      </c>
      <c r="AU2585">
        <f>COUNTIF(View_full!H:H,L2585)+COUNTIF(View_full!I:I,N2585)</f>
        <v>0</v>
      </c>
      <c r="AV2585">
        <f>COUNTIFS(Property_Manual!$A$2:$A$1206,Raw!L2585,Property_Manual!$B$2:$B$1206,Raw!M2585,Property_Manual!$C$2:$C$1206,Raw!N2585,Property_Manual!$D$2:$D$1206,Raw!O2585,Property_Manual!$F$2:$F$1206,"x")</f>
        <v>0</v>
      </c>
      <c r="AW2585" t="str">
        <f t="shared" si="1268"/>
        <v/>
      </c>
      <c r="AX2585" t="str">
        <f t="shared" si="1269"/>
        <v/>
      </c>
      <c r="AY2585" t="str">
        <f t="shared" si="1270"/>
        <v/>
      </c>
    </row>
    <row r="2586" spans="1:51" x14ac:dyDescent="0.2">
      <c r="A2586" t="s">
        <v>1254</v>
      </c>
      <c r="B2586" t="s">
        <v>1197</v>
      </c>
      <c r="C2586" t="s">
        <v>2254</v>
      </c>
      <c r="D2586" t="s">
        <v>5</v>
      </c>
      <c r="F2586" t="s">
        <v>6</v>
      </c>
      <c r="G2586">
        <v>1</v>
      </c>
      <c r="J2586" t="s">
        <v>8</v>
      </c>
      <c r="L2586" t="str">
        <f t="shared" si="1240"/>
        <v>ServiceCode</v>
      </c>
      <c r="M2586" t="str">
        <f t="shared" si="1241"/>
        <v>code</v>
      </c>
      <c r="N2586" t="str">
        <f t="shared" si="1242"/>
        <v>string</v>
      </c>
      <c r="O2586" t="str">
        <f t="shared" si="1243"/>
        <v/>
      </c>
      <c r="P2586" t="str">
        <f t="shared" si="1244"/>
        <v/>
      </c>
      <c r="Q2586" t="str">
        <f t="shared" si="1245"/>
        <v>Object</v>
      </c>
      <c r="R2586" t="str">
        <f t="shared" si="1246"/>
        <v>"CodeList"</v>
      </c>
      <c r="S2586" t="str">
        <f t="shared" si="1247"/>
        <v>"ServiceCode"</v>
      </c>
      <c r="T2586" t="str">
        <f t="shared" si="1248"/>
        <v>"code"</v>
      </c>
      <c r="U2586" t="str">
        <f t="shared" si="1249"/>
        <v>""</v>
      </c>
      <c r="V2586" t="str">
        <f t="shared" si="1250"/>
        <v>"string"</v>
      </c>
      <c r="W2586">
        <f>IF($A2586="Implicit","",COUNTIFS($C$8:C2586,C2586,$A$8:A2586,"Explicit"))</f>
        <v>1</v>
      </c>
      <c r="X2586" t="str">
        <f t="shared" si="1251"/>
        <v>""</v>
      </c>
      <c r="Y2586" t="str">
        <f t="shared" si="1252"/>
        <v>"Code or short version of a code; for example "CH" for Switzerland when referring to the UN/LOCODE code list"</v>
      </c>
      <c r="Z2586" t="str">
        <f t="shared" si="1253"/>
        <v>"false"</v>
      </c>
      <c r="AA2586" t="str">
        <f t="shared" si="1254"/>
        <v>"false"</v>
      </c>
      <c r="AB2586" t="str">
        <f t="shared" si="1255"/>
        <v>""</v>
      </c>
      <c r="AC2586" t="str">
        <f t="shared" si="1256"/>
        <v>"https://onerecord.iata.org/ns/code-lists/ServiceCode"</v>
      </c>
      <c r="AD2586" t="str">
        <f t="shared" si="1257"/>
        <v>"https://onerecord.iata.org/ns/cargo#code"</v>
      </c>
      <c r="AE2586" t="str">
        <f t="shared" si="1258"/>
        <v>"http://www.w3.org/2001/XMLSchema#string"</v>
      </c>
      <c r="AF2586" t="str">
        <f t="shared" si="1259"/>
        <v>"CodeList","ServiceCode","code","","string",1,"","Code or short version of a code; for example "CH" for Switzerland when referring to the UN/LOCODE code list","false","false","","https://onerecord.iata.org/ns/code-lists/ServiceCode","https://onerecord.iata.org/ns/cargo#code","http://www.w3.org/2001/XMLSchema#string"</v>
      </c>
      <c r="AG2586" t="str">
        <f t="shared" si="1260"/>
        <v>"CodeList.ServiceCode"</v>
      </c>
      <c r="AH2586" t="str">
        <f t="shared" si="1261"/>
        <v>"code"</v>
      </c>
      <c r="AI2586" t="str">
        <f t="shared" si="1262"/>
        <v>".string"</v>
      </c>
      <c r="AJ2586" t="str">
        <f t="shared" si="1263"/>
        <v>""</v>
      </c>
      <c r="AK2586" t="str">
        <f t="shared" si="1264"/>
        <v>"hasOne"</v>
      </c>
      <c r="AL2586" t="str">
        <f t="shared" si="1265"/>
        <v>"CodeList.ServiceCode","code",".string","","hasOne"</v>
      </c>
      <c r="AN2586">
        <f>COUNTIF(View_conceptual!G:G,L2586)</f>
        <v>0</v>
      </c>
      <c r="AO2586">
        <f>COUNTIF(View_conceptual!H:H,L2586)+COUNTIF(View_conceptual!I:I,N2586)</f>
        <v>0</v>
      </c>
      <c r="AQ2586" t="str">
        <f t="shared" si="1266"/>
        <v/>
      </c>
      <c r="AR2586" t="str">
        <f t="shared" si="1267"/>
        <v/>
      </c>
      <c r="AT2586">
        <f>COUNTIF(View_full!G:G,L2586)</f>
        <v>0</v>
      </c>
      <c r="AU2586">
        <f>COUNTIF(View_full!H:H,L2586)+COUNTIF(View_full!I:I,N2586)</f>
        <v>0</v>
      </c>
      <c r="AV2586">
        <f>COUNTIFS(Property_Manual!$A$2:$A$1206,Raw!L2586,Property_Manual!$B$2:$B$1206,Raw!M2586,Property_Manual!$C$2:$C$1206,Raw!N2586,Property_Manual!$D$2:$D$1206,Raw!O2586,Property_Manual!$F$2:$F$1206,"x")</f>
        <v>0</v>
      </c>
      <c r="AW2586" t="str">
        <f t="shared" si="1268"/>
        <v/>
      </c>
      <c r="AX2586" t="str">
        <f t="shared" si="1269"/>
        <v/>
      </c>
      <c r="AY2586" t="str">
        <f t="shared" si="1270"/>
        <v/>
      </c>
    </row>
    <row r="2587" spans="1:51" x14ac:dyDescent="0.2">
      <c r="A2587" t="s">
        <v>1254</v>
      </c>
      <c r="B2587" t="s">
        <v>1197</v>
      </c>
      <c r="C2587" t="s">
        <v>2254</v>
      </c>
      <c r="D2587" t="s">
        <v>9</v>
      </c>
      <c r="F2587" t="s">
        <v>6</v>
      </c>
      <c r="G2587">
        <v>1</v>
      </c>
      <c r="J2587" t="s">
        <v>10</v>
      </c>
      <c r="L2587" t="str">
        <f t="shared" si="1240"/>
        <v>ServiceCode</v>
      </c>
      <c r="M2587" t="str">
        <f t="shared" si="1241"/>
        <v>codeDescription</v>
      </c>
      <c r="N2587" t="str">
        <f t="shared" si="1242"/>
        <v>string</v>
      </c>
      <c r="O2587" t="str">
        <f t="shared" si="1243"/>
        <v/>
      </c>
      <c r="P2587" t="str">
        <f t="shared" si="1244"/>
        <v/>
      </c>
      <c r="Q2587" t="str">
        <f t="shared" si="1245"/>
        <v>Object</v>
      </c>
      <c r="R2587" t="str">
        <f t="shared" si="1246"/>
        <v>"CodeList"</v>
      </c>
      <c r="S2587" t="str">
        <f t="shared" si="1247"/>
        <v>"ServiceCode"</v>
      </c>
      <c r="T2587" t="str">
        <f t="shared" si="1248"/>
        <v>"codeDescription"</v>
      </c>
      <c r="U2587" t="str">
        <f t="shared" si="1249"/>
        <v>""</v>
      </c>
      <c r="V2587" t="str">
        <f t="shared" si="1250"/>
        <v>"string"</v>
      </c>
      <c r="W2587">
        <f>IF($A2587="Implicit","",COUNTIFS($C$8:C2587,C2587,$A$8:A2587,"Explicit"))</f>
        <v>2</v>
      </c>
      <c r="X2587" t="str">
        <f t="shared" si="1251"/>
        <v>""</v>
      </c>
      <c r="Y2587" t="str">
        <f t="shared" si="1252"/>
        <v>"Description or long version of the code; for example "Switzerland" for Switzerland when referring to the UN/LOCODE code list"</v>
      </c>
      <c r="Z2587" t="str">
        <f t="shared" si="1253"/>
        <v>"false"</v>
      </c>
      <c r="AA2587" t="str">
        <f t="shared" si="1254"/>
        <v>"false"</v>
      </c>
      <c r="AB2587" t="str">
        <f t="shared" si="1255"/>
        <v>""</v>
      </c>
      <c r="AC2587" t="str">
        <f t="shared" si="1256"/>
        <v>"https://onerecord.iata.org/ns/code-lists/ServiceCode"</v>
      </c>
      <c r="AD2587" t="str">
        <f t="shared" si="1257"/>
        <v>"https://onerecord.iata.org/ns/cargo#codeDescription"</v>
      </c>
      <c r="AE2587" t="str">
        <f t="shared" si="1258"/>
        <v>"http://www.w3.org/2001/XMLSchema#string"</v>
      </c>
      <c r="AF2587" t="str">
        <f t="shared" si="1259"/>
        <v>"CodeList","ServiceCode","codeDescription","","string",2,"","Description or long version of the code; for example "Switzerland" for Switzerland when referring to the UN/LOCODE code list","false","false","","https://onerecord.iata.org/ns/code-lists/ServiceCode","https://onerecord.iata.org/ns/cargo#codeDescription","http://www.w3.org/2001/XMLSchema#string"</v>
      </c>
      <c r="AG2587" t="str">
        <f t="shared" si="1260"/>
        <v>"CodeList.ServiceCode"</v>
      </c>
      <c r="AH2587" t="str">
        <f t="shared" si="1261"/>
        <v>"codeDescription"</v>
      </c>
      <c r="AI2587" t="str">
        <f t="shared" si="1262"/>
        <v>".string"</v>
      </c>
      <c r="AJ2587" t="str">
        <f t="shared" si="1263"/>
        <v>""</v>
      </c>
      <c r="AK2587" t="str">
        <f t="shared" si="1264"/>
        <v>"hasOne"</v>
      </c>
      <c r="AL2587" t="str">
        <f t="shared" si="1265"/>
        <v>"CodeList.ServiceCode","codeDescription",".string","","hasOne"</v>
      </c>
      <c r="AN2587">
        <f>COUNTIF(View_conceptual!G:G,L2587)</f>
        <v>0</v>
      </c>
      <c r="AO2587">
        <f>COUNTIF(View_conceptual!H:H,L2587)+COUNTIF(View_conceptual!I:I,N2587)</f>
        <v>0</v>
      </c>
      <c r="AQ2587" t="str">
        <f t="shared" si="1266"/>
        <v/>
      </c>
      <c r="AR2587" t="str">
        <f t="shared" si="1267"/>
        <v/>
      </c>
      <c r="AT2587">
        <f>COUNTIF(View_full!G:G,L2587)</f>
        <v>0</v>
      </c>
      <c r="AU2587">
        <f>COUNTIF(View_full!H:H,L2587)+COUNTIF(View_full!I:I,N2587)</f>
        <v>0</v>
      </c>
      <c r="AV2587">
        <f>COUNTIFS(Property_Manual!$A$2:$A$1206,Raw!L2587,Property_Manual!$B$2:$B$1206,Raw!M2587,Property_Manual!$C$2:$C$1206,Raw!N2587,Property_Manual!$D$2:$D$1206,Raw!O2587,Property_Manual!$F$2:$F$1206,"x")</f>
        <v>0</v>
      </c>
      <c r="AW2587" t="str">
        <f t="shared" si="1268"/>
        <v/>
      </c>
      <c r="AX2587" t="str">
        <f t="shared" si="1269"/>
        <v/>
      </c>
      <c r="AY2587" t="str">
        <f t="shared" si="1270"/>
        <v/>
      </c>
    </row>
    <row r="2588" spans="1:51" x14ac:dyDescent="0.2">
      <c r="A2588" t="s">
        <v>1254</v>
      </c>
      <c r="B2588" t="s">
        <v>1197</v>
      </c>
      <c r="C2588" t="s">
        <v>2254</v>
      </c>
      <c r="D2588" t="s">
        <v>11</v>
      </c>
      <c r="F2588" t="s">
        <v>12</v>
      </c>
      <c r="G2588">
        <v>1</v>
      </c>
      <c r="J2588" t="s">
        <v>13</v>
      </c>
      <c r="L2588" t="str">
        <f t="shared" si="1240"/>
        <v>ServiceCode</v>
      </c>
      <c r="M2588" t="str">
        <f t="shared" si="1241"/>
        <v>codeLevel</v>
      </c>
      <c r="N2588" t="str">
        <f t="shared" si="1242"/>
        <v>integer</v>
      </c>
      <c r="O2588" t="str">
        <f t="shared" si="1243"/>
        <v/>
      </c>
      <c r="P2588" t="str">
        <f t="shared" si="1244"/>
        <v/>
      </c>
      <c r="Q2588" t="str">
        <f t="shared" si="1245"/>
        <v>Object</v>
      </c>
      <c r="R2588" t="str">
        <f t="shared" si="1246"/>
        <v>"CodeList"</v>
      </c>
      <c r="S2588" t="str">
        <f t="shared" si="1247"/>
        <v>"ServiceCode"</v>
      </c>
      <c r="T2588" t="str">
        <f t="shared" si="1248"/>
        <v>"codeLevel"</v>
      </c>
      <c r="U2588" t="str">
        <f t="shared" si="1249"/>
        <v>""</v>
      </c>
      <c r="V2588" t="str">
        <f t="shared" si="1250"/>
        <v>"integer"</v>
      </c>
      <c r="W2588">
        <f>IF($A2588="Implicit","",COUNTIFS($C$8:C2588,C2588,$A$8:A2588,"Explicit"))</f>
        <v>3</v>
      </c>
      <c r="X2588" t="str">
        <f t="shared" si="1251"/>
        <v>""</v>
      </c>
      <c r="Y2588" t="str">
        <f t="shared" si="1252"/>
        <v>"Integer indicating the level of a code if a codelists is hierarchical; for example HS-Codes"</v>
      </c>
      <c r="Z2588" t="str">
        <f t="shared" si="1253"/>
        <v>"false"</v>
      </c>
      <c r="AA2588" t="str">
        <f t="shared" si="1254"/>
        <v>"false"</v>
      </c>
      <c r="AB2588" t="str">
        <f t="shared" si="1255"/>
        <v>""</v>
      </c>
      <c r="AC2588" t="str">
        <f t="shared" si="1256"/>
        <v>"https://onerecord.iata.org/ns/code-lists/ServiceCode"</v>
      </c>
      <c r="AD2588" t="str">
        <f t="shared" si="1257"/>
        <v>"https://onerecord.iata.org/ns/cargo#codeLevel"</v>
      </c>
      <c r="AE2588" t="str">
        <f t="shared" si="1258"/>
        <v>"http://www.w3.org/2001/XMLSchema#integer"</v>
      </c>
      <c r="AF2588" t="str">
        <f t="shared" si="1259"/>
        <v>"CodeList","ServiceCode","codeLevel","","integer",3,"","Integer indicating the level of a code if a codelists is hierarchical; for example HS-Codes","false","false","","https://onerecord.iata.org/ns/code-lists/ServiceCode","https://onerecord.iata.org/ns/cargo#codeLevel","http://www.w3.org/2001/XMLSchema#integer"</v>
      </c>
      <c r="AG2588" t="str">
        <f t="shared" si="1260"/>
        <v>"CodeList.ServiceCode"</v>
      </c>
      <c r="AH2588" t="str">
        <f t="shared" si="1261"/>
        <v>"codeLevel"</v>
      </c>
      <c r="AI2588" t="str">
        <f t="shared" si="1262"/>
        <v>".integer"</v>
      </c>
      <c r="AJ2588" t="str">
        <f t="shared" si="1263"/>
        <v>""</v>
      </c>
      <c r="AK2588" t="str">
        <f t="shared" si="1264"/>
        <v>"hasOne"</v>
      </c>
      <c r="AL2588" t="str">
        <f t="shared" si="1265"/>
        <v>"CodeList.ServiceCode","codeLevel",".integer","","hasOne"</v>
      </c>
      <c r="AN2588">
        <f>COUNTIF(View_conceptual!G:G,L2588)</f>
        <v>0</v>
      </c>
      <c r="AO2588">
        <f>COUNTIF(View_conceptual!H:H,L2588)+COUNTIF(View_conceptual!I:I,N2588)</f>
        <v>0</v>
      </c>
      <c r="AQ2588" t="str">
        <f t="shared" si="1266"/>
        <v/>
      </c>
      <c r="AR2588" t="str">
        <f t="shared" si="1267"/>
        <v/>
      </c>
      <c r="AT2588">
        <f>COUNTIF(View_full!G:G,L2588)</f>
        <v>0</v>
      </c>
      <c r="AU2588">
        <f>COUNTIF(View_full!H:H,L2588)+COUNTIF(View_full!I:I,N2588)</f>
        <v>0</v>
      </c>
      <c r="AV2588">
        <f>COUNTIFS(Property_Manual!$A$2:$A$1206,Raw!L2588,Property_Manual!$B$2:$B$1206,Raw!M2588,Property_Manual!$C$2:$C$1206,Raw!N2588,Property_Manual!$D$2:$D$1206,Raw!O2588,Property_Manual!$F$2:$F$1206,"x")</f>
        <v>0</v>
      </c>
      <c r="AW2588" t="str">
        <f t="shared" si="1268"/>
        <v/>
      </c>
      <c r="AX2588" t="str">
        <f t="shared" si="1269"/>
        <v/>
      </c>
      <c r="AY2588" t="str">
        <f t="shared" si="1270"/>
        <v/>
      </c>
    </row>
    <row r="2589" spans="1:51" x14ac:dyDescent="0.2">
      <c r="A2589" t="s">
        <v>1254</v>
      </c>
      <c r="B2589" t="s">
        <v>1197</v>
      </c>
      <c r="C2589" t="s">
        <v>2254</v>
      </c>
      <c r="D2589" t="s">
        <v>14</v>
      </c>
      <c r="F2589" t="s">
        <v>6</v>
      </c>
      <c r="G2589">
        <v>1</v>
      </c>
      <c r="J2589" t="s">
        <v>15</v>
      </c>
      <c r="L2589" t="str">
        <f t="shared" si="1240"/>
        <v>ServiceCode</v>
      </c>
      <c r="M2589" t="str">
        <f t="shared" si="1241"/>
        <v>codeListName</v>
      </c>
      <c r="N2589" t="str">
        <f t="shared" si="1242"/>
        <v>string</v>
      </c>
      <c r="O2589" t="str">
        <f t="shared" si="1243"/>
        <v/>
      </c>
      <c r="P2589" t="str">
        <f t="shared" si="1244"/>
        <v/>
      </c>
      <c r="Q2589" t="str">
        <f t="shared" si="1245"/>
        <v>Object</v>
      </c>
      <c r="R2589" t="str">
        <f t="shared" si="1246"/>
        <v>"CodeList"</v>
      </c>
      <c r="S2589" t="str">
        <f t="shared" si="1247"/>
        <v>"ServiceCode"</v>
      </c>
      <c r="T2589" t="str">
        <f t="shared" si="1248"/>
        <v>"codeListName"</v>
      </c>
      <c r="U2589" t="str">
        <f t="shared" si="1249"/>
        <v>""</v>
      </c>
      <c r="V2589" t="str">
        <f t="shared" si="1250"/>
        <v>"string"</v>
      </c>
      <c r="W2589">
        <f>IF($A2589="Implicit","",COUNTIFS($C$8:C2589,C2589,$A$8:A2589,"Explicit"))</f>
        <v>4</v>
      </c>
      <c r="X2589" t="str">
        <f t="shared" si="1251"/>
        <v>""</v>
      </c>
      <c r="Y2589" t="str">
        <f t="shared" si="1252"/>
        <v>"Official name of the code list without version number when direct reference is not possible; for example "UN/LOCODE" when referring to the UN/LOCODE code list"</v>
      </c>
      <c r="Z2589" t="str">
        <f t="shared" si="1253"/>
        <v>"false"</v>
      </c>
      <c r="AA2589" t="str">
        <f t="shared" si="1254"/>
        <v>"false"</v>
      </c>
      <c r="AB2589" t="str">
        <f t="shared" si="1255"/>
        <v>""</v>
      </c>
      <c r="AC2589" t="str">
        <f t="shared" si="1256"/>
        <v>"https://onerecord.iata.org/ns/code-lists/ServiceCode"</v>
      </c>
      <c r="AD2589" t="str">
        <f t="shared" si="1257"/>
        <v>"https://onerecord.iata.org/ns/cargo#codeListName"</v>
      </c>
      <c r="AE2589" t="str">
        <f t="shared" si="1258"/>
        <v>"http://www.w3.org/2001/XMLSchema#string"</v>
      </c>
      <c r="AF2589" t="str">
        <f t="shared" si="1259"/>
        <v>"CodeList","ServiceCode","codeListName","","string",4,"","Official name of the code list without version number when direct reference is not possible; for example "UN/LOCODE" when referring to the UN/LOCODE code list","false","false","","https://onerecord.iata.org/ns/code-lists/ServiceCode","https://onerecord.iata.org/ns/cargo#codeListName","http://www.w3.org/2001/XMLSchema#string"</v>
      </c>
      <c r="AG2589" t="str">
        <f t="shared" si="1260"/>
        <v>"CodeList.ServiceCode"</v>
      </c>
      <c r="AH2589" t="str">
        <f t="shared" si="1261"/>
        <v>"codeListName"</v>
      </c>
      <c r="AI2589" t="str">
        <f t="shared" si="1262"/>
        <v>".string"</v>
      </c>
      <c r="AJ2589" t="str">
        <f t="shared" si="1263"/>
        <v>""</v>
      </c>
      <c r="AK2589" t="str">
        <f t="shared" si="1264"/>
        <v>"hasOne"</v>
      </c>
      <c r="AL2589" t="str">
        <f t="shared" si="1265"/>
        <v>"CodeList.ServiceCode","codeListName",".string","","hasOne"</v>
      </c>
      <c r="AN2589">
        <f>COUNTIF(View_conceptual!G:G,L2589)</f>
        <v>0</v>
      </c>
      <c r="AO2589">
        <f>COUNTIF(View_conceptual!H:H,L2589)+COUNTIF(View_conceptual!I:I,N2589)</f>
        <v>0</v>
      </c>
      <c r="AQ2589" t="str">
        <f t="shared" si="1266"/>
        <v/>
      </c>
      <c r="AR2589" t="str">
        <f t="shared" si="1267"/>
        <v/>
      </c>
      <c r="AT2589">
        <f>COUNTIF(View_full!G:G,L2589)</f>
        <v>0</v>
      </c>
      <c r="AU2589">
        <f>COUNTIF(View_full!H:H,L2589)+COUNTIF(View_full!I:I,N2589)</f>
        <v>0</v>
      </c>
      <c r="AV2589">
        <f>COUNTIFS(Property_Manual!$A$2:$A$1206,Raw!L2589,Property_Manual!$B$2:$B$1206,Raw!M2589,Property_Manual!$C$2:$C$1206,Raw!N2589,Property_Manual!$D$2:$D$1206,Raw!O2589,Property_Manual!$F$2:$F$1206,"x")</f>
        <v>0</v>
      </c>
      <c r="AW2589" t="str">
        <f t="shared" si="1268"/>
        <v/>
      </c>
      <c r="AX2589" t="str">
        <f t="shared" si="1269"/>
        <v/>
      </c>
      <c r="AY2589" t="str">
        <f t="shared" si="1270"/>
        <v/>
      </c>
    </row>
    <row r="2590" spans="1:51" x14ac:dyDescent="0.2">
      <c r="A2590" t="s">
        <v>1254</v>
      </c>
      <c r="B2590" t="s">
        <v>1197</v>
      </c>
      <c r="C2590" t="s">
        <v>2254</v>
      </c>
      <c r="D2590" t="s">
        <v>16</v>
      </c>
      <c r="F2590" t="s">
        <v>6</v>
      </c>
      <c r="G2590">
        <v>1</v>
      </c>
      <c r="J2590" t="s">
        <v>17</v>
      </c>
      <c r="L2590" t="str">
        <f t="shared" si="1240"/>
        <v>ServiceCode</v>
      </c>
      <c r="M2590" t="str">
        <f t="shared" si="1241"/>
        <v>codeListReference</v>
      </c>
      <c r="N2590" t="str">
        <f t="shared" si="1242"/>
        <v>string</v>
      </c>
      <c r="O2590" t="str">
        <f t="shared" si="1243"/>
        <v/>
      </c>
      <c r="P2590" t="str">
        <f t="shared" si="1244"/>
        <v/>
      </c>
      <c r="Q2590" t="str">
        <f t="shared" si="1245"/>
        <v>Object</v>
      </c>
      <c r="R2590" t="str">
        <f t="shared" si="1246"/>
        <v>"CodeList"</v>
      </c>
      <c r="S2590" t="str">
        <f t="shared" si="1247"/>
        <v>"ServiceCode"</v>
      </c>
      <c r="T2590" t="str">
        <f t="shared" si="1248"/>
        <v>"codeListReference"</v>
      </c>
      <c r="U2590" t="str">
        <f t="shared" si="1249"/>
        <v>""</v>
      </c>
      <c r="V2590" t="str">
        <f t="shared" si="1250"/>
        <v>"string"</v>
      </c>
      <c r="W2590">
        <f>IF($A2590="Implicit","",COUNTIFS($C$8:C2590,C2590,$A$8:A2590,"Explicit"))</f>
        <v>5</v>
      </c>
      <c r="X2590" t="str">
        <f t="shared" si="1251"/>
        <v>""</v>
      </c>
      <c r="Y2590" t="str">
        <f t="shared" si="1252"/>
        <v>"URL to access the code list the code is taken from; for example "https://unece.org/trade/cefact/unlocode-code-list-country-and-territory" for UN/LOCODE."</v>
      </c>
      <c r="Z2590" t="str">
        <f t="shared" si="1253"/>
        <v>"false"</v>
      </c>
      <c r="AA2590" t="str">
        <f t="shared" si="1254"/>
        <v>"false"</v>
      </c>
      <c r="AB2590" t="str">
        <f t="shared" si="1255"/>
        <v>""</v>
      </c>
      <c r="AC2590" t="str">
        <f t="shared" si="1256"/>
        <v>"https://onerecord.iata.org/ns/code-lists/ServiceCode"</v>
      </c>
      <c r="AD2590" t="str">
        <f t="shared" si="1257"/>
        <v>"https://onerecord.iata.org/ns/cargo#codeListReference"</v>
      </c>
      <c r="AE2590" t="str">
        <f t="shared" si="1258"/>
        <v>"http://www.w3.org/2001/XMLSchema#string"</v>
      </c>
      <c r="AF2590" t="str">
        <f t="shared" si="1259"/>
        <v>"CodeList","ServiceCode","codeListReference","","string",5,"","URL to access the code list the code is taken from; for example "https://unece.org/trade/cefact/unlocode-code-list-country-and-territory" for UN/LOCODE.","false","false","","https://onerecord.iata.org/ns/code-lists/ServiceCode","https://onerecord.iata.org/ns/cargo#codeListReference","http://www.w3.org/2001/XMLSchema#string"</v>
      </c>
      <c r="AG2590" t="str">
        <f t="shared" si="1260"/>
        <v>"CodeList.ServiceCode"</v>
      </c>
      <c r="AH2590" t="str">
        <f t="shared" si="1261"/>
        <v>"codeListReference"</v>
      </c>
      <c r="AI2590" t="str">
        <f t="shared" si="1262"/>
        <v>".string"</v>
      </c>
      <c r="AJ2590" t="str">
        <f t="shared" si="1263"/>
        <v>""</v>
      </c>
      <c r="AK2590" t="str">
        <f t="shared" si="1264"/>
        <v>"hasOne"</v>
      </c>
      <c r="AL2590" t="str">
        <f t="shared" si="1265"/>
        <v>"CodeList.ServiceCode","codeListReference",".string","","hasOne"</v>
      </c>
      <c r="AN2590">
        <f>COUNTIF(View_conceptual!G:G,L2590)</f>
        <v>0</v>
      </c>
      <c r="AO2590">
        <f>COUNTIF(View_conceptual!H:H,L2590)+COUNTIF(View_conceptual!I:I,N2590)</f>
        <v>0</v>
      </c>
      <c r="AQ2590" t="str">
        <f t="shared" si="1266"/>
        <v/>
      </c>
      <c r="AR2590" t="str">
        <f t="shared" si="1267"/>
        <v/>
      </c>
      <c r="AT2590">
        <f>COUNTIF(View_full!G:G,L2590)</f>
        <v>0</v>
      </c>
      <c r="AU2590">
        <f>COUNTIF(View_full!H:H,L2590)+COUNTIF(View_full!I:I,N2590)</f>
        <v>0</v>
      </c>
      <c r="AV2590">
        <f>COUNTIFS(Property_Manual!$A$2:$A$1206,Raw!L2590,Property_Manual!$B$2:$B$1206,Raw!M2590,Property_Manual!$C$2:$C$1206,Raw!N2590,Property_Manual!$D$2:$D$1206,Raw!O2590,Property_Manual!$F$2:$F$1206,"x")</f>
        <v>0</v>
      </c>
      <c r="AW2590" t="str">
        <f t="shared" si="1268"/>
        <v/>
      </c>
      <c r="AX2590" t="str">
        <f t="shared" si="1269"/>
        <v/>
      </c>
      <c r="AY2590" t="str">
        <f t="shared" si="1270"/>
        <v/>
      </c>
    </row>
    <row r="2591" spans="1:51" x14ac:dyDescent="0.2">
      <c r="A2591" t="s">
        <v>1254</v>
      </c>
      <c r="B2591" t="s">
        <v>1197</v>
      </c>
      <c r="C2591" t="s">
        <v>2254</v>
      </c>
      <c r="D2591" t="s">
        <v>18</v>
      </c>
      <c r="F2591" t="s">
        <v>6</v>
      </c>
      <c r="G2591">
        <v>1</v>
      </c>
      <c r="J2591" t="s">
        <v>19</v>
      </c>
      <c r="L2591" t="str">
        <f t="shared" si="1240"/>
        <v>ServiceCode</v>
      </c>
      <c r="M2591" t="str">
        <f t="shared" si="1241"/>
        <v>codeListVersion</v>
      </c>
      <c r="N2591" t="str">
        <f t="shared" si="1242"/>
        <v>string</v>
      </c>
      <c r="O2591" t="str">
        <f t="shared" si="1243"/>
        <v/>
      </c>
      <c r="P2591" t="str">
        <f t="shared" si="1244"/>
        <v/>
      </c>
      <c r="Q2591" t="str">
        <f t="shared" si="1245"/>
        <v>Object</v>
      </c>
      <c r="R2591" t="str">
        <f t="shared" si="1246"/>
        <v>"CodeList"</v>
      </c>
      <c r="S2591" t="str">
        <f t="shared" si="1247"/>
        <v>"ServiceCode"</v>
      </c>
      <c r="T2591" t="str">
        <f t="shared" si="1248"/>
        <v>"codeListVersion"</v>
      </c>
      <c r="U2591" t="str">
        <f t="shared" si="1249"/>
        <v>""</v>
      </c>
      <c r="V2591" t="str">
        <f t="shared" si="1250"/>
        <v>"string"</v>
      </c>
      <c r="W2591">
        <f>IF($A2591="Implicit","",COUNTIFS($C$8:C2591,C2591,$A$8:A2591,"Explicit"))</f>
        <v>6</v>
      </c>
      <c r="X2591" t="str">
        <f t="shared" si="1251"/>
        <v>""</v>
      </c>
      <c r="Y2591" t="str">
        <f t="shared" si="1252"/>
        <v>"Version of the code list; for example "223-1" for UN/LOCODE. Used if the property codeListName is used or the version is not apparent from the resource referred to in property codeListReference."</v>
      </c>
      <c r="Z2591" t="str">
        <f t="shared" si="1253"/>
        <v>"false"</v>
      </c>
      <c r="AA2591" t="str">
        <f t="shared" si="1254"/>
        <v>"false"</v>
      </c>
      <c r="AB2591" t="str">
        <f t="shared" si="1255"/>
        <v>""</v>
      </c>
      <c r="AC2591" t="str">
        <f t="shared" si="1256"/>
        <v>"https://onerecord.iata.org/ns/code-lists/ServiceCode"</v>
      </c>
      <c r="AD2591" t="str">
        <f t="shared" si="1257"/>
        <v>"https://onerecord.iata.org/ns/cargo#codeListVersion"</v>
      </c>
      <c r="AE2591" t="str">
        <f t="shared" si="1258"/>
        <v>"http://www.w3.org/2001/XMLSchema#string"</v>
      </c>
      <c r="AF2591" t="str">
        <f t="shared" si="1259"/>
        <v>"CodeList","ServiceCode","codeListVersion","","string",6,"","Version of the code list; for example "223-1" for UN/LOCODE. Used if the property codeListName is used or the version is not apparent from the resource referred to in property codeListReference.","false","false","","https://onerecord.iata.org/ns/code-lists/ServiceCode","https://onerecord.iata.org/ns/cargo#codeListVersion","http://www.w3.org/2001/XMLSchema#string"</v>
      </c>
      <c r="AG2591" t="str">
        <f t="shared" si="1260"/>
        <v>"CodeList.ServiceCode"</v>
      </c>
      <c r="AH2591" t="str">
        <f t="shared" si="1261"/>
        <v>"codeListVersion"</v>
      </c>
      <c r="AI2591" t="str">
        <f t="shared" si="1262"/>
        <v>".string"</v>
      </c>
      <c r="AJ2591" t="str">
        <f t="shared" si="1263"/>
        <v>""</v>
      </c>
      <c r="AK2591" t="str">
        <f t="shared" si="1264"/>
        <v>"hasOne"</v>
      </c>
      <c r="AL2591" t="str">
        <f t="shared" si="1265"/>
        <v>"CodeList.ServiceCode","codeListVersion",".string","","hasOne"</v>
      </c>
      <c r="AN2591">
        <f>COUNTIF(View_conceptual!G:G,L2591)</f>
        <v>0</v>
      </c>
      <c r="AO2591">
        <f>COUNTIF(View_conceptual!H:H,L2591)+COUNTIF(View_conceptual!I:I,N2591)</f>
        <v>0</v>
      </c>
      <c r="AQ2591" t="str">
        <f t="shared" si="1266"/>
        <v/>
      </c>
      <c r="AR2591" t="str">
        <f t="shared" si="1267"/>
        <v/>
      </c>
      <c r="AT2591">
        <f>COUNTIF(View_full!G:G,L2591)</f>
        <v>0</v>
      </c>
      <c r="AU2591">
        <f>COUNTIF(View_full!H:H,L2591)+COUNTIF(View_full!I:I,N2591)</f>
        <v>0</v>
      </c>
      <c r="AV2591">
        <f>COUNTIFS(Property_Manual!$A$2:$A$1206,Raw!L2591,Property_Manual!$B$2:$B$1206,Raw!M2591,Property_Manual!$C$2:$C$1206,Raw!N2591,Property_Manual!$D$2:$D$1206,Raw!O2591,Property_Manual!$F$2:$F$1206,"x")</f>
        <v>0</v>
      </c>
      <c r="AW2591" t="str">
        <f t="shared" si="1268"/>
        <v/>
      </c>
      <c r="AX2591" t="str">
        <f t="shared" si="1269"/>
        <v/>
      </c>
      <c r="AY2591" t="str">
        <f t="shared" si="1270"/>
        <v/>
      </c>
    </row>
    <row r="2592" spans="1:51" x14ac:dyDescent="0.2">
      <c r="A2592" t="s">
        <v>1254</v>
      </c>
      <c r="B2592" t="s">
        <v>1197</v>
      </c>
      <c r="C2592" t="s">
        <v>2265</v>
      </c>
      <c r="D2592" t="s">
        <v>5</v>
      </c>
      <c r="F2592" t="s">
        <v>6</v>
      </c>
      <c r="G2592">
        <v>1</v>
      </c>
      <c r="J2592" t="s">
        <v>8</v>
      </c>
      <c r="L2592" t="str">
        <f t="shared" si="1240"/>
        <v>ShipmentSecurityStatus</v>
      </c>
      <c r="M2592" t="str">
        <f t="shared" si="1241"/>
        <v>code</v>
      </c>
      <c r="N2592" t="str">
        <f t="shared" si="1242"/>
        <v>string</v>
      </c>
      <c r="O2592" t="str">
        <f t="shared" si="1243"/>
        <v/>
      </c>
      <c r="P2592" t="str">
        <f t="shared" si="1244"/>
        <v/>
      </c>
      <c r="Q2592" t="str">
        <f t="shared" si="1245"/>
        <v>Object</v>
      </c>
      <c r="R2592" t="str">
        <f t="shared" si="1246"/>
        <v>"CodeList"</v>
      </c>
      <c r="S2592" t="str">
        <f t="shared" si="1247"/>
        <v>"ShipmentSecurityStatus"</v>
      </c>
      <c r="T2592" t="str">
        <f t="shared" si="1248"/>
        <v>"code"</v>
      </c>
      <c r="U2592" t="str">
        <f t="shared" si="1249"/>
        <v>""</v>
      </c>
      <c r="V2592" t="str">
        <f t="shared" si="1250"/>
        <v>"string"</v>
      </c>
      <c r="W2592">
        <f>IF($A2592="Implicit","",COUNTIFS($C$8:C2592,C2592,$A$8:A2592,"Explicit"))</f>
        <v>1</v>
      </c>
      <c r="X2592" t="str">
        <f t="shared" si="1251"/>
        <v>""</v>
      </c>
      <c r="Y2592" t="str">
        <f t="shared" si="1252"/>
        <v>"Code or short version of a code; for example "CH" for Switzerland when referring to the UN/LOCODE code list"</v>
      </c>
      <c r="Z2592" t="str">
        <f t="shared" si="1253"/>
        <v>"false"</v>
      </c>
      <c r="AA2592" t="str">
        <f t="shared" si="1254"/>
        <v>"false"</v>
      </c>
      <c r="AB2592" t="str">
        <f t="shared" si="1255"/>
        <v>""</v>
      </c>
      <c r="AC2592" t="str">
        <f t="shared" si="1256"/>
        <v>"https://onerecord.iata.org/ns/code-lists/ShipmentSecurityStatus"</v>
      </c>
      <c r="AD2592" t="str">
        <f t="shared" si="1257"/>
        <v>"https://onerecord.iata.org/ns/cargo#code"</v>
      </c>
      <c r="AE2592" t="str">
        <f t="shared" si="1258"/>
        <v>"http://www.w3.org/2001/XMLSchema#string"</v>
      </c>
      <c r="AF2592" t="str">
        <f t="shared" si="1259"/>
        <v>"CodeList","ShipmentSecurityStatus","code","","string",1,"","Code or short version of a code; for example "CH" for Switzerland when referring to the UN/LOCODE code list","false","false","","https://onerecord.iata.org/ns/code-lists/ShipmentSecurityStatus","https://onerecord.iata.org/ns/cargo#code","http://www.w3.org/2001/XMLSchema#string"</v>
      </c>
      <c r="AG2592" t="str">
        <f t="shared" si="1260"/>
        <v>"CodeList.ShipmentSecurityStatus"</v>
      </c>
      <c r="AH2592" t="str">
        <f t="shared" si="1261"/>
        <v>"code"</v>
      </c>
      <c r="AI2592" t="str">
        <f t="shared" si="1262"/>
        <v>".string"</v>
      </c>
      <c r="AJ2592" t="str">
        <f t="shared" si="1263"/>
        <v>""</v>
      </c>
      <c r="AK2592" t="str">
        <f t="shared" si="1264"/>
        <v>"hasOne"</v>
      </c>
      <c r="AL2592" t="str">
        <f t="shared" si="1265"/>
        <v>"CodeList.ShipmentSecurityStatus","code",".string","","hasOne"</v>
      </c>
      <c r="AN2592">
        <f>COUNTIF(View_conceptual!G:G,L2592)</f>
        <v>0</v>
      </c>
      <c r="AO2592">
        <f>COUNTIF(View_conceptual!H:H,L2592)+COUNTIF(View_conceptual!I:I,N2592)</f>
        <v>0</v>
      </c>
      <c r="AQ2592" t="str">
        <f t="shared" si="1266"/>
        <v/>
      </c>
      <c r="AR2592" t="str">
        <f t="shared" si="1267"/>
        <v/>
      </c>
      <c r="AT2592">
        <f>COUNTIF(View_full!G:G,L2592)</f>
        <v>0</v>
      </c>
      <c r="AU2592">
        <f>COUNTIF(View_full!H:H,L2592)+COUNTIF(View_full!I:I,N2592)</f>
        <v>0</v>
      </c>
      <c r="AV2592">
        <f>COUNTIFS(Property_Manual!$A$2:$A$1206,Raw!L2592,Property_Manual!$B$2:$B$1206,Raw!M2592,Property_Manual!$C$2:$C$1206,Raw!N2592,Property_Manual!$D$2:$D$1206,Raw!O2592,Property_Manual!$F$2:$F$1206,"x")</f>
        <v>0</v>
      </c>
      <c r="AW2592" t="str">
        <f t="shared" si="1268"/>
        <v/>
      </c>
      <c r="AX2592" t="str">
        <f t="shared" si="1269"/>
        <v/>
      </c>
      <c r="AY2592" t="str">
        <f t="shared" si="1270"/>
        <v/>
      </c>
    </row>
    <row r="2593" spans="1:51" x14ac:dyDescent="0.2">
      <c r="A2593" t="s">
        <v>1254</v>
      </c>
      <c r="B2593" t="s">
        <v>1197</v>
      </c>
      <c r="C2593" t="s">
        <v>2265</v>
      </c>
      <c r="D2593" t="s">
        <v>9</v>
      </c>
      <c r="F2593" t="s">
        <v>6</v>
      </c>
      <c r="G2593">
        <v>1</v>
      </c>
      <c r="J2593" t="s">
        <v>10</v>
      </c>
      <c r="L2593" t="str">
        <f t="shared" si="1240"/>
        <v>ShipmentSecurityStatus</v>
      </c>
      <c r="M2593" t="str">
        <f t="shared" si="1241"/>
        <v>codeDescription</v>
      </c>
      <c r="N2593" t="str">
        <f t="shared" si="1242"/>
        <v>string</v>
      </c>
      <c r="O2593" t="str">
        <f t="shared" si="1243"/>
        <v/>
      </c>
      <c r="P2593" t="str">
        <f t="shared" si="1244"/>
        <v/>
      </c>
      <c r="Q2593" t="str">
        <f t="shared" si="1245"/>
        <v>Object</v>
      </c>
      <c r="R2593" t="str">
        <f t="shared" si="1246"/>
        <v>"CodeList"</v>
      </c>
      <c r="S2593" t="str">
        <f t="shared" si="1247"/>
        <v>"ShipmentSecurityStatus"</v>
      </c>
      <c r="T2593" t="str">
        <f t="shared" si="1248"/>
        <v>"codeDescription"</v>
      </c>
      <c r="U2593" t="str">
        <f t="shared" si="1249"/>
        <v>""</v>
      </c>
      <c r="V2593" t="str">
        <f t="shared" si="1250"/>
        <v>"string"</v>
      </c>
      <c r="W2593">
        <f>IF($A2593="Implicit","",COUNTIFS($C$8:C2593,C2593,$A$8:A2593,"Explicit"))</f>
        <v>2</v>
      </c>
      <c r="X2593" t="str">
        <f t="shared" si="1251"/>
        <v>""</v>
      </c>
      <c r="Y2593" t="str">
        <f t="shared" si="1252"/>
        <v>"Description or long version of the code; for example "Switzerland" for Switzerland when referring to the UN/LOCODE code list"</v>
      </c>
      <c r="Z2593" t="str">
        <f t="shared" si="1253"/>
        <v>"false"</v>
      </c>
      <c r="AA2593" t="str">
        <f t="shared" si="1254"/>
        <v>"false"</v>
      </c>
      <c r="AB2593" t="str">
        <f t="shared" si="1255"/>
        <v>""</v>
      </c>
      <c r="AC2593" t="str">
        <f t="shared" si="1256"/>
        <v>"https://onerecord.iata.org/ns/code-lists/ShipmentSecurityStatus"</v>
      </c>
      <c r="AD2593" t="str">
        <f t="shared" si="1257"/>
        <v>"https://onerecord.iata.org/ns/cargo#codeDescription"</v>
      </c>
      <c r="AE2593" t="str">
        <f t="shared" si="1258"/>
        <v>"http://www.w3.org/2001/XMLSchema#string"</v>
      </c>
      <c r="AF2593" t="str">
        <f t="shared" si="1259"/>
        <v>"CodeList","ShipmentSecurityStatus","codeDescription","","string",2,"","Description or long version of the code; for example "Switzerland" for Switzerland when referring to the UN/LOCODE code list","false","false","","https://onerecord.iata.org/ns/code-lists/ShipmentSecurityStatus","https://onerecord.iata.org/ns/cargo#codeDescription","http://www.w3.org/2001/XMLSchema#string"</v>
      </c>
      <c r="AG2593" t="str">
        <f t="shared" si="1260"/>
        <v>"CodeList.ShipmentSecurityStatus"</v>
      </c>
      <c r="AH2593" t="str">
        <f t="shared" si="1261"/>
        <v>"codeDescription"</v>
      </c>
      <c r="AI2593" t="str">
        <f t="shared" si="1262"/>
        <v>".string"</v>
      </c>
      <c r="AJ2593" t="str">
        <f t="shared" si="1263"/>
        <v>""</v>
      </c>
      <c r="AK2593" t="str">
        <f t="shared" si="1264"/>
        <v>"hasOne"</v>
      </c>
      <c r="AL2593" t="str">
        <f t="shared" si="1265"/>
        <v>"CodeList.ShipmentSecurityStatus","codeDescription",".string","","hasOne"</v>
      </c>
      <c r="AN2593">
        <f>COUNTIF(View_conceptual!G:G,L2593)</f>
        <v>0</v>
      </c>
      <c r="AO2593">
        <f>COUNTIF(View_conceptual!H:H,L2593)+COUNTIF(View_conceptual!I:I,N2593)</f>
        <v>0</v>
      </c>
      <c r="AQ2593" t="str">
        <f t="shared" si="1266"/>
        <v/>
      </c>
      <c r="AR2593" t="str">
        <f t="shared" si="1267"/>
        <v/>
      </c>
      <c r="AT2593">
        <f>COUNTIF(View_full!G:G,L2593)</f>
        <v>0</v>
      </c>
      <c r="AU2593">
        <f>COUNTIF(View_full!H:H,L2593)+COUNTIF(View_full!I:I,N2593)</f>
        <v>0</v>
      </c>
      <c r="AV2593">
        <f>COUNTIFS(Property_Manual!$A$2:$A$1206,Raw!L2593,Property_Manual!$B$2:$B$1206,Raw!M2593,Property_Manual!$C$2:$C$1206,Raw!N2593,Property_Manual!$D$2:$D$1206,Raw!O2593,Property_Manual!$F$2:$F$1206,"x")</f>
        <v>0</v>
      </c>
      <c r="AW2593" t="str">
        <f t="shared" si="1268"/>
        <v/>
      </c>
      <c r="AX2593" t="str">
        <f t="shared" si="1269"/>
        <v/>
      </c>
      <c r="AY2593" t="str">
        <f t="shared" si="1270"/>
        <v/>
      </c>
    </row>
    <row r="2594" spans="1:51" x14ac:dyDescent="0.2">
      <c r="A2594" t="s">
        <v>1254</v>
      </c>
      <c r="B2594" t="s">
        <v>1197</v>
      </c>
      <c r="C2594" t="s">
        <v>2265</v>
      </c>
      <c r="D2594" t="s">
        <v>11</v>
      </c>
      <c r="F2594" t="s">
        <v>12</v>
      </c>
      <c r="G2594">
        <v>1</v>
      </c>
      <c r="J2594" t="s">
        <v>13</v>
      </c>
      <c r="L2594" t="str">
        <f t="shared" si="1240"/>
        <v>ShipmentSecurityStatus</v>
      </c>
      <c r="M2594" t="str">
        <f t="shared" si="1241"/>
        <v>codeLevel</v>
      </c>
      <c r="N2594" t="str">
        <f t="shared" si="1242"/>
        <v>integer</v>
      </c>
      <c r="O2594" t="str">
        <f t="shared" si="1243"/>
        <v/>
      </c>
      <c r="P2594" t="str">
        <f t="shared" si="1244"/>
        <v/>
      </c>
      <c r="Q2594" t="str">
        <f t="shared" si="1245"/>
        <v>Object</v>
      </c>
      <c r="R2594" t="str">
        <f t="shared" si="1246"/>
        <v>"CodeList"</v>
      </c>
      <c r="S2594" t="str">
        <f t="shared" si="1247"/>
        <v>"ShipmentSecurityStatus"</v>
      </c>
      <c r="T2594" t="str">
        <f t="shared" si="1248"/>
        <v>"codeLevel"</v>
      </c>
      <c r="U2594" t="str">
        <f t="shared" si="1249"/>
        <v>""</v>
      </c>
      <c r="V2594" t="str">
        <f t="shared" si="1250"/>
        <v>"integer"</v>
      </c>
      <c r="W2594">
        <f>IF($A2594="Implicit","",COUNTIFS($C$8:C2594,C2594,$A$8:A2594,"Explicit"))</f>
        <v>3</v>
      </c>
      <c r="X2594" t="str">
        <f t="shared" si="1251"/>
        <v>""</v>
      </c>
      <c r="Y2594" t="str">
        <f t="shared" si="1252"/>
        <v>"Integer indicating the level of a code if a codelists is hierarchical; for example HS-Codes"</v>
      </c>
      <c r="Z2594" t="str">
        <f t="shared" si="1253"/>
        <v>"false"</v>
      </c>
      <c r="AA2594" t="str">
        <f t="shared" si="1254"/>
        <v>"false"</v>
      </c>
      <c r="AB2594" t="str">
        <f t="shared" si="1255"/>
        <v>""</v>
      </c>
      <c r="AC2594" t="str">
        <f t="shared" si="1256"/>
        <v>"https://onerecord.iata.org/ns/code-lists/ShipmentSecurityStatus"</v>
      </c>
      <c r="AD2594" t="str">
        <f t="shared" si="1257"/>
        <v>"https://onerecord.iata.org/ns/cargo#codeLevel"</v>
      </c>
      <c r="AE2594" t="str">
        <f t="shared" si="1258"/>
        <v>"http://www.w3.org/2001/XMLSchema#integer"</v>
      </c>
      <c r="AF2594" t="str">
        <f t="shared" si="1259"/>
        <v>"CodeList","ShipmentSecurityStatus","codeLevel","","integer",3,"","Integer indicating the level of a code if a codelists is hierarchical; for example HS-Codes","false","false","","https://onerecord.iata.org/ns/code-lists/ShipmentSecurityStatus","https://onerecord.iata.org/ns/cargo#codeLevel","http://www.w3.org/2001/XMLSchema#integer"</v>
      </c>
      <c r="AG2594" t="str">
        <f t="shared" si="1260"/>
        <v>"CodeList.ShipmentSecurityStatus"</v>
      </c>
      <c r="AH2594" t="str">
        <f t="shared" si="1261"/>
        <v>"codeLevel"</v>
      </c>
      <c r="AI2594" t="str">
        <f t="shared" si="1262"/>
        <v>".integer"</v>
      </c>
      <c r="AJ2594" t="str">
        <f t="shared" si="1263"/>
        <v>""</v>
      </c>
      <c r="AK2594" t="str">
        <f t="shared" si="1264"/>
        <v>"hasOne"</v>
      </c>
      <c r="AL2594" t="str">
        <f t="shared" si="1265"/>
        <v>"CodeList.ShipmentSecurityStatus","codeLevel",".integer","","hasOne"</v>
      </c>
      <c r="AN2594">
        <f>COUNTIF(View_conceptual!G:G,L2594)</f>
        <v>0</v>
      </c>
      <c r="AO2594">
        <f>COUNTIF(View_conceptual!H:H,L2594)+COUNTIF(View_conceptual!I:I,N2594)</f>
        <v>0</v>
      </c>
      <c r="AQ2594" t="str">
        <f t="shared" si="1266"/>
        <v/>
      </c>
      <c r="AR2594" t="str">
        <f t="shared" si="1267"/>
        <v/>
      </c>
      <c r="AT2594">
        <f>COUNTIF(View_full!G:G,L2594)</f>
        <v>0</v>
      </c>
      <c r="AU2594">
        <f>COUNTIF(View_full!H:H,L2594)+COUNTIF(View_full!I:I,N2594)</f>
        <v>0</v>
      </c>
      <c r="AV2594">
        <f>COUNTIFS(Property_Manual!$A$2:$A$1206,Raw!L2594,Property_Manual!$B$2:$B$1206,Raw!M2594,Property_Manual!$C$2:$C$1206,Raw!N2594,Property_Manual!$D$2:$D$1206,Raw!O2594,Property_Manual!$F$2:$F$1206,"x")</f>
        <v>0</v>
      </c>
      <c r="AW2594" t="str">
        <f t="shared" si="1268"/>
        <v/>
      </c>
      <c r="AX2594" t="str">
        <f t="shared" si="1269"/>
        <v/>
      </c>
      <c r="AY2594" t="str">
        <f t="shared" si="1270"/>
        <v/>
      </c>
    </row>
    <row r="2595" spans="1:51" x14ac:dyDescent="0.2">
      <c r="A2595" t="s">
        <v>1254</v>
      </c>
      <c r="B2595" t="s">
        <v>1197</v>
      </c>
      <c r="C2595" t="s">
        <v>2265</v>
      </c>
      <c r="D2595" t="s">
        <v>14</v>
      </c>
      <c r="F2595" t="s">
        <v>6</v>
      </c>
      <c r="G2595">
        <v>1</v>
      </c>
      <c r="J2595" t="s">
        <v>15</v>
      </c>
      <c r="L2595" t="str">
        <f t="shared" si="1240"/>
        <v>ShipmentSecurityStatus</v>
      </c>
      <c r="M2595" t="str">
        <f t="shared" si="1241"/>
        <v>codeListName</v>
      </c>
      <c r="N2595" t="str">
        <f t="shared" si="1242"/>
        <v>string</v>
      </c>
      <c r="O2595" t="str">
        <f t="shared" si="1243"/>
        <v/>
      </c>
      <c r="P2595" t="str">
        <f t="shared" si="1244"/>
        <v/>
      </c>
      <c r="Q2595" t="str">
        <f t="shared" si="1245"/>
        <v>Object</v>
      </c>
      <c r="R2595" t="str">
        <f t="shared" si="1246"/>
        <v>"CodeList"</v>
      </c>
      <c r="S2595" t="str">
        <f t="shared" si="1247"/>
        <v>"ShipmentSecurityStatus"</v>
      </c>
      <c r="T2595" t="str">
        <f t="shared" si="1248"/>
        <v>"codeListName"</v>
      </c>
      <c r="U2595" t="str">
        <f t="shared" si="1249"/>
        <v>""</v>
      </c>
      <c r="V2595" t="str">
        <f t="shared" si="1250"/>
        <v>"string"</v>
      </c>
      <c r="W2595">
        <f>IF($A2595="Implicit","",COUNTIFS($C$8:C2595,C2595,$A$8:A2595,"Explicit"))</f>
        <v>4</v>
      </c>
      <c r="X2595" t="str">
        <f t="shared" si="1251"/>
        <v>""</v>
      </c>
      <c r="Y2595" t="str">
        <f t="shared" si="1252"/>
        <v>"Official name of the code list without version number when direct reference is not possible; for example "UN/LOCODE" when referring to the UN/LOCODE code list"</v>
      </c>
      <c r="Z2595" t="str">
        <f t="shared" si="1253"/>
        <v>"false"</v>
      </c>
      <c r="AA2595" t="str">
        <f t="shared" si="1254"/>
        <v>"false"</v>
      </c>
      <c r="AB2595" t="str">
        <f t="shared" si="1255"/>
        <v>""</v>
      </c>
      <c r="AC2595" t="str">
        <f t="shared" si="1256"/>
        <v>"https://onerecord.iata.org/ns/code-lists/ShipmentSecurityStatus"</v>
      </c>
      <c r="AD2595" t="str">
        <f t="shared" si="1257"/>
        <v>"https://onerecord.iata.org/ns/cargo#codeListName"</v>
      </c>
      <c r="AE2595" t="str">
        <f t="shared" si="1258"/>
        <v>"http://www.w3.org/2001/XMLSchema#string"</v>
      </c>
      <c r="AF2595" t="str">
        <f t="shared" si="1259"/>
        <v>"CodeList","ShipmentSecurityStatus","codeListName","","string",4,"","Official name of the code list without version number when direct reference is not possible; for example "UN/LOCODE" when referring to the UN/LOCODE code list","false","false","","https://onerecord.iata.org/ns/code-lists/ShipmentSecurityStatus","https://onerecord.iata.org/ns/cargo#codeListName","http://www.w3.org/2001/XMLSchema#string"</v>
      </c>
      <c r="AG2595" t="str">
        <f t="shared" si="1260"/>
        <v>"CodeList.ShipmentSecurityStatus"</v>
      </c>
      <c r="AH2595" t="str">
        <f t="shared" si="1261"/>
        <v>"codeListName"</v>
      </c>
      <c r="AI2595" t="str">
        <f t="shared" si="1262"/>
        <v>".string"</v>
      </c>
      <c r="AJ2595" t="str">
        <f t="shared" si="1263"/>
        <v>""</v>
      </c>
      <c r="AK2595" t="str">
        <f t="shared" si="1264"/>
        <v>"hasOne"</v>
      </c>
      <c r="AL2595" t="str">
        <f t="shared" si="1265"/>
        <v>"CodeList.ShipmentSecurityStatus","codeListName",".string","","hasOne"</v>
      </c>
      <c r="AN2595">
        <f>COUNTIF(View_conceptual!G:G,L2595)</f>
        <v>0</v>
      </c>
      <c r="AO2595">
        <f>COUNTIF(View_conceptual!H:H,L2595)+COUNTIF(View_conceptual!I:I,N2595)</f>
        <v>0</v>
      </c>
      <c r="AQ2595" t="str">
        <f t="shared" si="1266"/>
        <v/>
      </c>
      <c r="AR2595" t="str">
        <f t="shared" si="1267"/>
        <v/>
      </c>
      <c r="AT2595">
        <f>COUNTIF(View_full!G:G,L2595)</f>
        <v>0</v>
      </c>
      <c r="AU2595">
        <f>COUNTIF(View_full!H:H,L2595)+COUNTIF(View_full!I:I,N2595)</f>
        <v>0</v>
      </c>
      <c r="AV2595">
        <f>COUNTIFS(Property_Manual!$A$2:$A$1206,Raw!L2595,Property_Manual!$B$2:$B$1206,Raw!M2595,Property_Manual!$C$2:$C$1206,Raw!N2595,Property_Manual!$D$2:$D$1206,Raw!O2595,Property_Manual!$F$2:$F$1206,"x")</f>
        <v>0</v>
      </c>
      <c r="AW2595" t="str">
        <f t="shared" si="1268"/>
        <v/>
      </c>
      <c r="AX2595" t="str">
        <f t="shared" si="1269"/>
        <v/>
      </c>
      <c r="AY2595" t="str">
        <f t="shared" si="1270"/>
        <v/>
      </c>
    </row>
    <row r="2596" spans="1:51" x14ac:dyDescent="0.2">
      <c r="A2596" t="s">
        <v>1254</v>
      </c>
      <c r="B2596" t="s">
        <v>1197</v>
      </c>
      <c r="C2596" t="s">
        <v>2265</v>
      </c>
      <c r="D2596" t="s">
        <v>16</v>
      </c>
      <c r="F2596" t="s">
        <v>6</v>
      </c>
      <c r="G2596">
        <v>1</v>
      </c>
      <c r="J2596" t="s">
        <v>17</v>
      </c>
      <c r="L2596" t="str">
        <f t="shared" si="1240"/>
        <v>ShipmentSecurityStatus</v>
      </c>
      <c r="M2596" t="str">
        <f t="shared" si="1241"/>
        <v>codeListReference</v>
      </c>
      <c r="N2596" t="str">
        <f t="shared" si="1242"/>
        <v>string</v>
      </c>
      <c r="O2596" t="str">
        <f t="shared" si="1243"/>
        <v/>
      </c>
      <c r="P2596" t="str">
        <f t="shared" si="1244"/>
        <v/>
      </c>
      <c r="Q2596" t="str">
        <f t="shared" si="1245"/>
        <v>Object</v>
      </c>
      <c r="R2596" t="str">
        <f t="shared" si="1246"/>
        <v>"CodeList"</v>
      </c>
      <c r="S2596" t="str">
        <f t="shared" si="1247"/>
        <v>"ShipmentSecurityStatus"</v>
      </c>
      <c r="T2596" t="str">
        <f t="shared" si="1248"/>
        <v>"codeListReference"</v>
      </c>
      <c r="U2596" t="str">
        <f t="shared" si="1249"/>
        <v>""</v>
      </c>
      <c r="V2596" t="str">
        <f t="shared" si="1250"/>
        <v>"string"</v>
      </c>
      <c r="W2596">
        <f>IF($A2596="Implicit","",COUNTIFS($C$8:C2596,C2596,$A$8:A2596,"Explicit"))</f>
        <v>5</v>
      </c>
      <c r="X2596" t="str">
        <f t="shared" si="1251"/>
        <v>""</v>
      </c>
      <c r="Y2596" t="str">
        <f t="shared" si="1252"/>
        <v>"URL to access the code list the code is taken from; for example "https://unece.org/trade/cefact/unlocode-code-list-country-and-territory" for UN/LOCODE."</v>
      </c>
      <c r="Z2596" t="str">
        <f t="shared" si="1253"/>
        <v>"false"</v>
      </c>
      <c r="AA2596" t="str">
        <f t="shared" si="1254"/>
        <v>"false"</v>
      </c>
      <c r="AB2596" t="str">
        <f t="shared" si="1255"/>
        <v>""</v>
      </c>
      <c r="AC2596" t="str">
        <f t="shared" si="1256"/>
        <v>"https://onerecord.iata.org/ns/code-lists/ShipmentSecurityStatus"</v>
      </c>
      <c r="AD2596" t="str">
        <f t="shared" si="1257"/>
        <v>"https://onerecord.iata.org/ns/cargo#codeListReference"</v>
      </c>
      <c r="AE2596" t="str">
        <f t="shared" si="1258"/>
        <v>"http://www.w3.org/2001/XMLSchema#string"</v>
      </c>
      <c r="AF2596" t="str">
        <f t="shared" si="1259"/>
        <v>"CodeList","ShipmentSecurityStatus","codeListReference","","string",5,"","URL to access the code list the code is taken from; for example "https://unece.org/trade/cefact/unlocode-code-list-country-and-territory" for UN/LOCODE.","false","false","","https://onerecord.iata.org/ns/code-lists/ShipmentSecurityStatus","https://onerecord.iata.org/ns/cargo#codeListReference","http://www.w3.org/2001/XMLSchema#string"</v>
      </c>
      <c r="AG2596" t="str">
        <f t="shared" si="1260"/>
        <v>"CodeList.ShipmentSecurityStatus"</v>
      </c>
      <c r="AH2596" t="str">
        <f t="shared" si="1261"/>
        <v>"codeListReference"</v>
      </c>
      <c r="AI2596" t="str">
        <f t="shared" si="1262"/>
        <v>".string"</v>
      </c>
      <c r="AJ2596" t="str">
        <f t="shared" si="1263"/>
        <v>""</v>
      </c>
      <c r="AK2596" t="str">
        <f t="shared" si="1264"/>
        <v>"hasOne"</v>
      </c>
      <c r="AL2596" t="str">
        <f t="shared" si="1265"/>
        <v>"CodeList.ShipmentSecurityStatus","codeListReference",".string","","hasOne"</v>
      </c>
      <c r="AN2596">
        <f>COUNTIF(View_conceptual!G:G,L2596)</f>
        <v>0</v>
      </c>
      <c r="AO2596">
        <f>COUNTIF(View_conceptual!H:H,L2596)+COUNTIF(View_conceptual!I:I,N2596)</f>
        <v>0</v>
      </c>
      <c r="AQ2596" t="str">
        <f t="shared" si="1266"/>
        <v/>
      </c>
      <c r="AR2596" t="str">
        <f t="shared" si="1267"/>
        <v/>
      </c>
      <c r="AT2596">
        <f>COUNTIF(View_full!G:G,L2596)</f>
        <v>0</v>
      </c>
      <c r="AU2596">
        <f>COUNTIF(View_full!H:H,L2596)+COUNTIF(View_full!I:I,N2596)</f>
        <v>0</v>
      </c>
      <c r="AV2596">
        <f>COUNTIFS(Property_Manual!$A$2:$A$1206,Raw!L2596,Property_Manual!$B$2:$B$1206,Raw!M2596,Property_Manual!$C$2:$C$1206,Raw!N2596,Property_Manual!$D$2:$D$1206,Raw!O2596,Property_Manual!$F$2:$F$1206,"x")</f>
        <v>0</v>
      </c>
      <c r="AW2596" t="str">
        <f t="shared" si="1268"/>
        <v/>
      </c>
      <c r="AX2596" t="str">
        <f t="shared" si="1269"/>
        <v/>
      </c>
      <c r="AY2596" t="str">
        <f t="shared" si="1270"/>
        <v/>
      </c>
    </row>
    <row r="2597" spans="1:51" x14ac:dyDescent="0.2">
      <c r="A2597" t="s">
        <v>1254</v>
      </c>
      <c r="B2597" t="s">
        <v>1197</v>
      </c>
      <c r="C2597" t="s">
        <v>2265</v>
      </c>
      <c r="D2597" t="s">
        <v>18</v>
      </c>
      <c r="F2597" t="s">
        <v>6</v>
      </c>
      <c r="G2597">
        <v>1</v>
      </c>
      <c r="J2597" t="s">
        <v>19</v>
      </c>
      <c r="L2597" t="str">
        <f t="shared" si="1240"/>
        <v>ShipmentSecurityStatus</v>
      </c>
      <c r="M2597" t="str">
        <f t="shared" si="1241"/>
        <v>codeListVersion</v>
      </c>
      <c r="N2597" t="str">
        <f t="shared" si="1242"/>
        <v>string</v>
      </c>
      <c r="O2597" t="str">
        <f t="shared" si="1243"/>
        <v/>
      </c>
      <c r="P2597" t="str">
        <f t="shared" si="1244"/>
        <v/>
      </c>
      <c r="Q2597" t="str">
        <f t="shared" si="1245"/>
        <v>Object</v>
      </c>
      <c r="R2597" t="str">
        <f t="shared" si="1246"/>
        <v>"CodeList"</v>
      </c>
      <c r="S2597" t="str">
        <f t="shared" si="1247"/>
        <v>"ShipmentSecurityStatus"</v>
      </c>
      <c r="T2597" t="str">
        <f t="shared" si="1248"/>
        <v>"codeListVersion"</v>
      </c>
      <c r="U2597" t="str">
        <f t="shared" si="1249"/>
        <v>""</v>
      </c>
      <c r="V2597" t="str">
        <f t="shared" si="1250"/>
        <v>"string"</v>
      </c>
      <c r="W2597">
        <f>IF($A2597="Implicit","",COUNTIFS($C$8:C2597,C2597,$A$8:A2597,"Explicit"))</f>
        <v>6</v>
      </c>
      <c r="X2597" t="str">
        <f t="shared" si="1251"/>
        <v>""</v>
      </c>
      <c r="Y2597" t="str">
        <f t="shared" si="1252"/>
        <v>"Version of the code list; for example "223-1" for UN/LOCODE. Used if the property codeListName is used or the version is not apparent from the resource referred to in property codeListReference."</v>
      </c>
      <c r="Z2597" t="str">
        <f t="shared" si="1253"/>
        <v>"false"</v>
      </c>
      <c r="AA2597" t="str">
        <f t="shared" si="1254"/>
        <v>"false"</v>
      </c>
      <c r="AB2597" t="str">
        <f t="shared" si="1255"/>
        <v>""</v>
      </c>
      <c r="AC2597" t="str">
        <f t="shared" si="1256"/>
        <v>"https://onerecord.iata.org/ns/code-lists/ShipmentSecurityStatus"</v>
      </c>
      <c r="AD2597" t="str">
        <f t="shared" si="1257"/>
        <v>"https://onerecord.iata.org/ns/cargo#codeListVersion"</v>
      </c>
      <c r="AE2597" t="str">
        <f t="shared" si="1258"/>
        <v>"http://www.w3.org/2001/XMLSchema#string"</v>
      </c>
      <c r="AF2597" t="str">
        <f t="shared" si="1259"/>
        <v>"CodeList","ShipmentSecurityStatus","codeListVersion","","string",6,"","Version of the code list; for example "223-1" for UN/LOCODE. Used if the property codeListName is used or the version is not apparent from the resource referred to in property codeListReference.","false","false","","https://onerecord.iata.org/ns/code-lists/ShipmentSecurityStatus","https://onerecord.iata.org/ns/cargo#codeListVersion","http://www.w3.org/2001/XMLSchema#string"</v>
      </c>
      <c r="AG2597" t="str">
        <f t="shared" si="1260"/>
        <v>"CodeList.ShipmentSecurityStatus"</v>
      </c>
      <c r="AH2597" t="str">
        <f t="shared" si="1261"/>
        <v>"codeListVersion"</v>
      </c>
      <c r="AI2597" t="str">
        <f t="shared" si="1262"/>
        <v>".string"</v>
      </c>
      <c r="AJ2597" t="str">
        <f t="shared" si="1263"/>
        <v>""</v>
      </c>
      <c r="AK2597" t="str">
        <f t="shared" si="1264"/>
        <v>"hasOne"</v>
      </c>
      <c r="AL2597" t="str">
        <f t="shared" si="1265"/>
        <v>"CodeList.ShipmentSecurityStatus","codeListVersion",".string","","hasOne"</v>
      </c>
      <c r="AN2597">
        <f>COUNTIF(View_conceptual!G:G,L2597)</f>
        <v>0</v>
      </c>
      <c r="AO2597">
        <f>COUNTIF(View_conceptual!H:H,L2597)+COUNTIF(View_conceptual!I:I,N2597)</f>
        <v>0</v>
      </c>
      <c r="AQ2597" t="str">
        <f t="shared" si="1266"/>
        <v/>
      </c>
      <c r="AR2597" t="str">
        <f t="shared" si="1267"/>
        <v/>
      </c>
      <c r="AT2597">
        <f>COUNTIF(View_full!G:G,L2597)</f>
        <v>0</v>
      </c>
      <c r="AU2597">
        <f>COUNTIF(View_full!H:H,L2597)+COUNTIF(View_full!I:I,N2597)</f>
        <v>0</v>
      </c>
      <c r="AV2597">
        <f>COUNTIFS(Property_Manual!$A$2:$A$1206,Raw!L2597,Property_Manual!$B$2:$B$1206,Raw!M2597,Property_Manual!$C$2:$C$1206,Raw!N2597,Property_Manual!$D$2:$D$1206,Raw!O2597,Property_Manual!$F$2:$F$1206,"x")</f>
        <v>0</v>
      </c>
      <c r="AW2597" t="str">
        <f t="shared" si="1268"/>
        <v/>
      </c>
      <c r="AX2597" t="str">
        <f t="shared" si="1269"/>
        <v/>
      </c>
      <c r="AY2597" t="str">
        <f t="shared" si="1270"/>
        <v/>
      </c>
    </row>
    <row r="2598" spans="1:51" x14ac:dyDescent="0.2">
      <c r="A2598" t="s">
        <v>1254</v>
      </c>
      <c r="B2598" t="s">
        <v>1197</v>
      </c>
      <c r="C2598" t="s">
        <v>2206</v>
      </c>
      <c r="D2598" t="s">
        <v>5</v>
      </c>
      <c r="F2598" t="s">
        <v>6</v>
      </c>
      <c r="G2598">
        <v>1</v>
      </c>
      <c r="J2598" t="s">
        <v>8</v>
      </c>
      <c r="L2598" t="str">
        <f t="shared" si="1240"/>
        <v>SignatoryRole</v>
      </c>
      <c r="M2598" t="str">
        <f t="shared" si="1241"/>
        <v>code</v>
      </c>
      <c r="N2598" t="str">
        <f t="shared" si="1242"/>
        <v>string</v>
      </c>
      <c r="O2598" t="str">
        <f t="shared" si="1243"/>
        <v/>
      </c>
      <c r="P2598" t="str">
        <f t="shared" si="1244"/>
        <v/>
      </c>
      <c r="Q2598" t="str">
        <f t="shared" si="1245"/>
        <v>Object</v>
      </c>
      <c r="R2598" t="str">
        <f t="shared" si="1246"/>
        <v>"CodeList"</v>
      </c>
      <c r="S2598" t="str">
        <f t="shared" si="1247"/>
        <v>"SignatoryRole"</v>
      </c>
      <c r="T2598" t="str">
        <f t="shared" si="1248"/>
        <v>"code"</v>
      </c>
      <c r="U2598" t="str">
        <f t="shared" si="1249"/>
        <v>""</v>
      </c>
      <c r="V2598" t="str">
        <f t="shared" si="1250"/>
        <v>"string"</v>
      </c>
      <c r="W2598">
        <f>IF($A2598="Implicit","",COUNTIFS($C$8:C2598,C2598,$A$8:A2598,"Explicit"))</f>
        <v>1</v>
      </c>
      <c r="X2598" t="str">
        <f t="shared" si="1251"/>
        <v>""</v>
      </c>
      <c r="Y2598" t="str">
        <f t="shared" si="1252"/>
        <v>"Code or short version of a code; for example "CH" for Switzerland when referring to the UN/LOCODE code list"</v>
      </c>
      <c r="Z2598" t="str">
        <f t="shared" si="1253"/>
        <v>"false"</v>
      </c>
      <c r="AA2598" t="str">
        <f t="shared" si="1254"/>
        <v>"false"</v>
      </c>
      <c r="AB2598" t="str">
        <f t="shared" si="1255"/>
        <v>""</v>
      </c>
      <c r="AC2598" t="str">
        <f t="shared" si="1256"/>
        <v>"https://onerecord.iata.org/ns/code-lists/SignatoryRole"</v>
      </c>
      <c r="AD2598" t="str">
        <f t="shared" si="1257"/>
        <v>"https://onerecord.iata.org/ns/cargo#code"</v>
      </c>
      <c r="AE2598" t="str">
        <f t="shared" si="1258"/>
        <v>"http://www.w3.org/2001/XMLSchema#string"</v>
      </c>
      <c r="AF2598" t="str">
        <f t="shared" si="1259"/>
        <v>"CodeList","SignatoryRole","code","","string",1,"","Code or short version of a code; for example "CH" for Switzerland when referring to the UN/LOCODE code list","false","false","","https://onerecord.iata.org/ns/code-lists/SignatoryRole","https://onerecord.iata.org/ns/cargo#code","http://www.w3.org/2001/XMLSchema#string"</v>
      </c>
      <c r="AG2598" t="str">
        <f t="shared" si="1260"/>
        <v>"CodeList.SignatoryRole"</v>
      </c>
      <c r="AH2598" t="str">
        <f t="shared" si="1261"/>
        <v>"code"</v>
      </c>
      <c r="AI2598" t="str">
        <f t="shared" si="1262"/>
        <v>".string"</v>
      </c>
      <c r="AJ2598" t="str">
        <f t="shared" si="1263"/>
        <v>""</v>
      </c>
      <c r="AK2598" t="str">
        <f t="shared" si="1264"/>
        <v>"hasOne"</v>
      </c>
      <c r="AL2598" t="str">
        <f t="shared" si="1265"/>
        <v>"CodeList.SignatoryRole","code",".string","","hasOne"</v>
      </c>
      <c r="AN2598">
        <f>COUNTIF(View_conceptual!G:G,L2598)</f>
        <v>0</v>
      </c>
      <c r="AO2598">
        <f>COUNTIF(View_conceptual!H:H,L2598)+COUNTIF(View_conceptual!I:I,N2598)</f>
        <v>0</v>
      </c>
      <c r="AQ2598" t="str">
        <f t="shared" si="1266"/>
        <v/>
      </c>
      <c r="AR2598" t="str">
        <f t="shared" si="1267"/>
        <v/>
      </c>
      <c r="AT2598">
        <f>COUNTIF(View_full!G:G,L2598)</f>
        <v>0</v>
      </c>
      <c r="AU2598">
        <f>COUNTIF(View_full!H:H,L2598)+COUNTIF(View_full!I:I,N2598)</f>
        <v>0</v>
      </c>
      <c r="AV2598">
        <f>COUNTIFS(Property_Manual!$A$2:$A$1206,Raw!L2598,Property_Manual!$B$2:$B$1206,Raw!M2598,Property_Manual!$C$2:$C$1206,Raw!N2598,Property_Manual!$D$2:$D$1206,Raw!O2598,Property_Manual!$F$2:$F$1206,"x")</f>
        <v>0</v>
      </c>
      <c r="AW2598" t="str">
        <f t="shared" si="1268"/>
        <v/>
      </c>
      <c r="AX2598" t="str">
        <f t="shared" si="1269"/>
        <v/>
      </c>
      <c r="AY2598" t="str">
        <f t="shared" si="1270"/>
        <v/>
      </c>
    </row>
    <row r="2599" spans="1:51" x14ac:dyDescent="0.2">
      <c r="A2599" t="s">
        <v>1254</v>
      </c>
      <c r="B2599" t="s">
        <v>1197</v>
      </c>
      <c r="C2599" t="s">
        <v>2206</v>
      </c>
      <c r="D2599" t="s">
        <v>9</v>
      </c>
      <c r="F2599" t="s">
        <v>6</v>
      </c>
      <c r="G2599">
        <v>1</v>
      </c>
      <c r="J2599" t="s">
        <v>10</v>
      </c>
      <c r="L2599" t="str">
        <f t="shared" si="1240"/>
        <v>SignatoryRole</v>
      </c>
      <c r="M2599" t="str">
        <f t="shared" si="1241"/>
        <v>codeDescription</v>
      </c>
      <c r="N2599" t="str">
        <f t="shared" si="1242"/>
        <v>string</v>
      </c>
      <c r="O2599" t="str">
        <f t="shared" si="1243"/>
        <v/>
      </c>
      <c r="P2599" t="str">
        <f t="shared" si="1244"/>
        <v/>
      </c>
      <c r="Q2599" t="str">
        <f t="shared" si="1245"/>
        <v>Object</v>
      </c>
      <c r="R2599" t="str">
        <f t="shared" si="1246"/>
        <v>"CodeList"</v>
      </c>
      <c r="S2599" t="str">
        <f t="shared" si="1247"/>
        <v>"SignatoryRole"</v>
      </c>
      <c r="T2599" t="str">
        <f t="shared" si="1248"/>
        <v>"codeDescription"</v>
      </c>
      <c r="U2599" t="str">
        <f t="shared" si="1249"/>
        <v>""</v>
      </c>
      <c r="V2599" t="str">
        <f t="shared" si="1250"/>
        <v>"string"</v>
      </c>
      <c r="W2599">
        <f>IF($A2599="Implicit","",COUNTIFS($C$8:C2599,C2599,$A$8:A2599,"Explicit"))</f>
        <v>2</v>
      </c>
      <c r="X2599" t="str">
        <f t="shared" si="1251"/>
        <v>""</v>
      </c>
      <c r="Y2599" t="str">
        <f t="shared" si="1252"/>
        <v>"Description or long version of the code; for example "Switzerland" for Switzerland when referring to the UN/LOCODE code list"</v>
      </c>
      <c r="Z2599" t="str">
        <f t="shared" si="1253"/>
        <v>"false"</v>
      </c>
      <c r="AA2599" t="str">
        <f t="shared" si="1254"/>
        <v>"false"</v>
      </c>
      <c r="AB2599" t="str">
        <f t="shared" si="1255"/>
        <v>""</v>
      </c>
      <c r="AC2599" t="str">
        <f t="shared" si="1256"/>
        <v>"https://onerecord.iata.org/ns/code-lists/SignatoryRole"</v>
      </c>
      <c r="AD2599" t="str">
        <f t="shared" si="1257"/>
        <v>"https://onerecord.iata.org/ns/cargo#codeDescription"</v>
      </c>
      <c r="AE2599" t="str">
        <f t="shared" si="1258"/>
        <v>"http://www.w3.org/2001/XMLSchema#string"</v>
      </c>
      <c r="AF2599" t="str">
        <f t="shared" si="1259"/>
        <v>"CodeList","SignatoryRole","codeDescription","","string",2,"","Description or long version of the code; for example "Switzerland" for Switzerland when referring to the UN/LOCODE code list","false","false","","https://onerecord.iata.org/ns/code-lists/SignatoryRole","https://onerecord.iata.org/ns/cargo#codeDescription","http://www.w3.org/2001/XMLSchema#string"</v>
      </c>
      <c r="AG2599" t="str">
        <f t="shared" si="1260"/>
        <v>"CodeList.SignatoryRole"</v>
      </c>
      <c r="AH2599" t="str">
        <f t="shared" si="1261"/>
        <v>"codeDescription"</v>
      </c>
      <c r="AI2599" t="str">
        <f t="shared" si="1262"/>
        <v>".string"</v>
      </c>
      <c r="AJ2599" t="str">
        <f t="shared" si="1263"/>
        <v>""</v>
      </c>
      <c r="AK2599" t="str">
        <f t="shared" si="1264"/>
        <v>"hasOne"</v>
      </c>
      <c r="AL2599" t="str">
        <f t="shared" si="1265"/>
        <v>"CodeList.SignatoryRole","codeDescription",".string","","hasOne"</v>
      </c>
      <c r="AN2599">
        <f>COUNTIF(View_conceptual!G:G,L2599)</f>
        <v>0</v>
      </c>
      <c r="AO2599">
        <f>COUNTIF(View_conceptual!H:H,L2599)+COUNTIF(View_conceptual!I:I,N2599)</f>
        <v>0</v>
      </c>
      <c r="AQ2599" t="str">
        <f t="shared" si="1266"/>
        <v/>
      </c>
      <c r="AR2599" t="str">
        <f t="shared" si="1267"/>
        <v/>
      </c>
      <c r="AT2599">
        <f>COUNTIF(View_full!G:G,L2599)</f>
        <v>0</v>
      </c>
      <c r="AU2599">
        <f>COUNTIF(View_full!H:H,L2599)+COUNTIF(View_full!I:I,N2599)</f>
        <v>0</v>
      </c>
      <c r="AV2599">
        <f>COUNTIFS(Property_Manual!$A$2:$A$1206,Raw!L2599,Property_Manual!$B$2:$B$1206,Raw!M2599,Property_Manual!$C$2:$C$1206,Raw!N2599,Property_Manual!$D$2:$D$1206,Raw!O2599,Property_Manual!$F$2:$F$1206,"x")</f>
        <v>0</v>
      </c>
      <c r="AW2599" t="str">
        <f t="shared" si="1268"/>
        <v/>
      </c>
      <c r="AX2599" t="str">
        <f t="shared" si="1269"/>
        <v/>
      </c>
      <c r="AY2599" t="str">
        <f t="shared" si="1270"/>
        <v/>
      </c>
    </row>
    <row r="2600" spans="1:51" x14ac:dyDescent="0.2">
      <c r="A2600" t="s">
        <v>1254</v>
      </c>
      <c r="B2600" t="s">
        <v>1197</v>
      </c>
      <c r="C2600" t="s">
        <v>2206</v>
      </c>
      <c r="D2600" t="s">
        <v>11</v>
      </c>
      <c r="F2600" t="s">
        <v>12</v>
      </c>
      <c r="G2600">
        <v>1</v>
      </c>
      <c r="J2600" t="s">
        <v>13</v>
      </c>
      <c r="L2600" t="str">
        <f t="shared" si="1240"/>
        <v>SignatoryRole</v>
      </c>
      <c r="M2600" t="str">
        <f t="shared" si="1241"/>
        <v>codeLevel</v>
      </c>
      <c r="N2600" t="str">
        <f t="shared" si="1242"/>
        <v>integer</v>
      </c>
      <c r="O2600" t="str">
        <f t="shared" si="1243"/>
        <v/>
      </c>
      <c r="P2600" t="str">
        <f t="shared" si="1244"/>
        <v/>
      </c>
      <c r="Q2600" t="str">
        <f t="shared" si="1245"/>
        <v>Object</v>
      </c>
      <c r="R2600" t="str">
        <f t="shared" si="1246"/>
        <v>"CodeList"</v>
      </c>
      <c r="S2600" t="str">
        <f t="shared" si="1247"/>
        <v>"SignatoryRole"</v>
      </c>
      <c r="T2600" t="str">
        <f t="shared" si="1248"/>
        <v>"codeLevel"</v>
      </c>
      <c r="U2600" t="str">
        <f t="shared" si="1249"/>
        <v>""</v>
      </c>
      <c r="V2600" t="str">
        <f t="shared" si="1250"/>
        <v>"integer"</v>
      </c>
      <c r="W2600">
        <f>IF($A2600="Implicit","",COUNTIFS($C$8:C2600,C2600,$A$8:A2600,"Explicit"))</f>
        <v>3</v>
      </c>
      <c r="X2600" t="str">
        <f t="shared" si="1251"/>
        <v>""</v>
      </c>
      <c r="Y2600" t="str">
        <f t="shared" si="1252"/>
        <v>"Integer indicating the level of a code if a codelists is hierarchical; for example HS-Codes"</v>
      </c>
      <c r="Z2600" t="str">
        <f t="shared" si="1253"/>
        <v>"false"</v>
      </c>
      <c r="AA2600" t="str">
        <f t="shared" si="1254"/>
        <v>"false"</v>
      </c>
      <c r="AB2600" t="str">
        <f t="shared" si="1255"/>
        <v>""</v>
      </c>
      <c r="AC2600" t="str">
        <f t="shared" si="1256"/>
        <v>"https://onerecord.iata.org/ns/code-lists/SignatoryRole"</v>
      </c>
      <c r="AD2600" t="str">
        <f t="shared" si="1257"/>
        <v>"https://onerecord.iata.org/ns/cargo#codeLevel"</v>
      </c>
      <c r="AE2600" t="str">
        <f t="shared" si="1258"/>
        <v>"http://www.w3.org/2001/XMLSchema#integer"</v>
      </c>
      <c r="AF2600" t="str">
        <f t="shared" si="1259"/>
        <v>"CodeList","SignatoryRole","codeLevel","","integer",3,"","Integer indicating the level of a code if a codelists is hierarchical; for example HS-Codes","false","false","","https://onerecord.iata.org/ns/code-lists/SignatoryRole","https://onerecord.iata.org/ns/cargo#codeLevel","http://www.w3.org/2001/XMLSchema#integer"</v>
      </c>
      <c r="AG2600" t="str">
        <f t="shared" si="1260"/>
        <v>"CodeList.SignatoryRole"</v>
      </c>
      <c r="AH2600" t="str">
        <f t="shared" si="1261"/>
        <v>"codeLevel"</v>
      </c>
      <c r="AI2600" t="str">
        <f t="shared" si="1262"/>
        <v>".integer"</v>
      </c>
      <c r="AJ2600" t="str">
        <f t="shared" si="1263"/>
        <v>""</v>
      </c>
      <c r="AK2600" t="str">
        <f t="shared" si="1264"/>
        <v>"hasOne"</v>
      </c>
      <c r="AL2600" t="str">
        <f t="shared" si="1265"/>
        <v>"CodeList.SignatoryRole","codeLevel",".integer","","hasOne"</v>
      </c>
      <c r="AN2600">
        <f>COUNTIF(View_conceptual!G:G,L2600)</f>
        <v>0</v>
      </c>
      <c r="AO2600">
        <f>COUNTIF(View_conceptual!H:H,L2600)+COUNTIF(View_conceptual!I:I,N2600)</f>
        <v>0</v>
      </c>
      <c r="AQ2600" t="str">
        <f t="shared" si="1266"/>
        <v/>
      </c>
      <c r="AR2600" t="str">
        <f t="shared" si="1267"/>
        <v/>
      </c>
      <c r="AT2600">
        <f>COUNTIF(View_full!G:G,L2600)</f>
        <v>0</v>
      </c>
      <c r="AU2600">
        <f>COUNTIF(View_full!H:H,L2600)+COUNTIF(View_full!I:I,N2600)</f>
        <v>0</v>
      </c>
      <c r="AV2600">
        <f>COUNTIFS(Property_Manual!$A$2:$A$1206,Raw!L2600,Property_Manual!$B$2:$B$1206,Raw!M2600,Property_Manual!$C$2:$C$1206,Raw!N2600,Property_Manual!$D$2:$D$1206,Raw!O2600,Property_Manual!$F$2:$F$1206,"x")</f>
        <v>0</v>
      </c>
      <c r="AW2600" t="str">
        <f t="shared" si="1268"/>
        <v/>
      </c>
      <c r="AX2600" t="str">
        <f t="shared" si="1269"/>
        <v/>
      </c>
      <c r="AY2600" t="str">
        <f t="shared" si="1270"/>
        <v/>
      </c>
    </row>
    <row r="2601" spans="1:51" x14ac:dyDescent="0.2">
      <c r="A2601" t="s">
        <v>1254</v>
      </c>
      <c r="B2601" t="s">
        <v>1197</v>
      </c>
      <c r="C2601" t="s">
        <v>2206</v>
      </c>
      <c r="D2601" t="s">
        <v>14</v>
      </c>
      <c r="F2601" t="s">
        <v>6</v>
      </c>
      <c r="G2601">
        <v>1</v>
      </c>
      <c r="J2601" t="s">
        <v>15</v>
      </c>
      <c r="L2601" t="str">
        <f t="shared" si="1240"/>
        <v>SignatoryRole</v>
      </c>
      <c r="M2601" t="str">
        <f t="shared" si="1241"/>
        <v>codeListName</v>
      </c>
      <c r="N2601" t="str">
        <f t="shared" si="1242"/>
        <v>string</v>
      </c>
      <c r="O2601" t="str">
        <f t="shared" si="1243"/>
        <v/>
      </c>
      <c r="P2601" t="str">
        <f t="shared" si="1244"/>
        <v/>
      </c>
      <c r="Q2601" t="str">
        <f t="shared" si="1245"/>
        <v>Object</v>
      </c>
      <c r="R2601" t="str">
        <f t="shared" si="1246"/>
        <v>"CodeList"</v>
      </c>
      <c r="S2601" t="str">
        <f t="shared" si="1247"/>
        <v>"SignatoryRole"</v>
      </c>
      <c r="T2601" t="str">
        <f t="shared" si="1248"/>
        <v>"codeListName"</v>
      </c>
      <c r="U2601" t="str">
        <f t="shared" si="1249"/>
        <v>""</v>
      </c>
      <c r="V2601" t="str">
        <f t="shared" si="1250"/>
        <v>"string"</v>
      </c>
      <c r="W2601">
        <f>IF($A2601="Implicit","",COUNTIFS($C$8:C2601,C2601,$A$8:A2601,"Explicit"))</f>
        <v>4</v>
      </c>
      <c r="X2601" t="str">
        <f t="shared" si="1251"/>
        <v>""</v>
      </c>
      <c r="Y2601" t="str">
        <f t="shared" si="1252"/>
        <v>"Official name of the code list without version number when direct reference is not possible; for example "UN/LOCODE" when referring to the UN/LOCODE code list"</v>
      </c>
      <c r="Z2601" t="str">
        <f t="shared" si="1253"/>
        <v>"false"</v>
      </c>
      <c r="AA2601" t="str">
        <f t="shared" si="1254"/>
        <v>"false"</v>
      </c>
      <c r="AB2601" t="str">
        <f t="shared" si="1255"/>
        <v>""</v>
      </c>
      <c r="AC2601" t="str">
        <f t="shared" si="1256"/>
        <v>"https://onerecord.iata.org/ns/code-lists/SignatoryRole"</v>
      </c>
      <c r="AD2601" t="str">
        <f t="shared" si="1257"/>
        <v>"https://onerecord.iata.org/ns/cargo#codeListName"</v>
      </c>
      <c r="AE2601" t="str">
        <f t="shared" si="1258"/>
        <v>"http://www.w3.org/2001/XMLSchema#string"</v>
      </c>
      <c r="AF2601" t="str">
        <f t="shared" si="1259"/>
        <v>"CodeList","SignatoryRole","codeListName","","string",4,"","Official name of the code list without version number when direct reference is not possible; for example "UN/LOCODE" when referring to the UN/LOCODE code list","false","false","","https://onerecord.iata.org/ns/code-lists/SignatoryRole","https://onerecord.iata.org/ns/cargo#codeListName","http://www.w3.org/2001/XMLSchema#string"</v>
      </c>
      <c r="AG2601" t="str">
        <f t="shared" si="1260"/>
        <v>"CodeList.SignatoryRole"</v>
      </c>
      <c r="AH2601" t="str">
        <f t="shared" si="1261"/>
        <v>"codeListName"</v>
      </c>
      <c r="AI2601" t="str">
        <f t="shared" si="1262"/>
        <v>".string"</v>
      </c>
      <c r="AJ2601" t="str">
        <f t="shared" si="1263"/>
        <v>""</v>
      </c>
      <c r="AK2601" t="str">
        <f t="shared" si="1264"/>
        <v>"hasOne"</v>
      </c>
      <c r="AL2601" t="str">
        <f t="shared" si="1265"/>
        <v>"CodeList.SignatoryRole","codeListName",".string","","hasOne"</v>
      </c>
      <c r="AN2601">
        <f>COUNTIF(View_conceptual!G:G,L2601)</f>
        <v>0</v>
      </c>
      <c r="AO2601">
        <f>COUNTIF(View_conceptual!H:H,L2601)+COUNTIF(View_conceptual!I:I,N2601)</f>
        <v>0</v>
      </c>
      <c r="AQ2601" t="str">
        <f t="shared" si="1266"/>
        <v/>
      </c>
      <c r="AR2601" t="str">
        <f t="shared" si="1267"/>
        <v/>
      </c>
      <c r="AT2601">
        <f>COUNTIF(View_full!G:G,L2601)</f>
        <v>0</v>
      </c>
      <c r="AU2601">
        <f>COUNTIF(View_full!H:H,L2601)+COUNTIF(View_full!I:I,N2601)</f>
        <v>0</v>
      </c>
      <c r="AV2601">
        <f>COUNTIFS(Property_Manual!$A$2:$A$1206,Raw!L2601,Property_Manual!$B$2:$B$1206,Raw!M2601,Property_Manual!$C$2:$C$1206,Raw!N2601,Property_Manual!$D$2:$D$1206,Raw!O2601,Property_Manual!$F$2:$F$1206,"x")</f>
        <v>0</v>
      </c>
      <c r="AW2601" t="str">
        <f t="shared" si="1268"/>
        <v/>
      </c>
      <c r="AX2601" t="str">
        <f t="shared" si="1269"/>
        <v/>
      </c>
      <c r="AY2601" t="str">
        <f t="shared" si="1270"/>
        <v/>
      </c>
    </row>
    <row r="2602" spans="1:51" x14ac:dyDescent="0.2">
      <c r="A2602" t="s">
        <v>1254</v>
      </c>
      <c r="B2602" t="s">
        <v>1197</v>
      </c>
      <c r="C2602" t="s">
        <v>2206</v>
      </c>
      <c r="D2602" t="s">
        <v>16</v>
      </c>
      <c r="F2602" t="s">
        <v>6</v>
      </c>
      <c r="G2602">
        <v>1</v>
      </c>
      <c r="J2602" t="s">
        <v>17</v>
      </c>
      <c r="L2602" t="str">
        <f t="shared" si="1240"/>
        <v>SignatoryRole</v>
      </c>
      <c r="M2602" t="str">
        <f t="shared" si="1241"/>
        <v>codeListReference</v>
      </c>
      <c r="N2602" t="str">
        <f t="shared" si="1242"/>
        <v>string</v>
      </c>
      <c r="O2602" t="str">
        <f t="shared" si="1243"/>
        <v/>
      </c>
      <c r="P2602" t="str">
        <f t="shared" si="1244"/>
        <v/>
      </c>
      <c r="Q2602" t="str">
        <f t="shared" si="1245"/>
        <v>Object</v>
      </c>
      <c r="R2602" t="str">
        <f t="shared" si="1246"/>
        <v>"CodeList"</v>
      </c>
      <c r="S2602" t="str">
        <f t="shared" si="1247"/>
        <v>"SignatoryRole"</v>
      </c>
      <c r="T2602" t="str">
        <f t="shared" si="1248"/>
        <v>"codeListReference"</v>
      </c>
      <c r="U2602" t="str">
        <f t="shared" si="1249"/>
        <v>""</v>
      </c>
      <c r="V2602" t="str">
        <f t="shared" si="1250"/>
        <v>"string"</v>
      </c>
      <c r="W2602">
        <f>IF($A2602="Implicit","",COUNTIFS($C$8:C2602,C2602,$A$8:A2602,"Explicit"))</f>
        <v>5</v>
      </c>
      <c r="X2602" t="str">
        <f t="shared" si="1251"/>
        <v>""</v>
      </c>
      <c r="Y2602" t="str">
        <f t="shared" si="1252"/>
        <v>"URL to access the code list the code is taken from; for example "https://unece.org/trade/cefact/unlocode-code-list-country-and-territory" for UN/LOCODE."</v>
      </c>
      <c r="Z2602" t="str">
        <f t="shared" si="1253"/>
        <v>"false"</v>
      </c>
      <c r="AA2602" t="str">
        <f t="shared" si="1254"/>
        <v>"false"</v>
      </c>
      <c r="AB2602" t="str">
        <f t="shared" si="1255"/>
        <v>""</v>
      </c>
      <c r="AC2602" t="str">
        <f t="shared" si="1256"/>
        <v>"https://onerecord.iata.org/ns/code-lists/SignatoryRole"</v>
      </c>
      <c r="AD2602" t="str">
        <f t="shared" si="1257"/>
        <v>"https://onerecord.iata.org/ns/cargo#codeListReference"</v>
      </c>
      <c r="AE2602" t="str">
        <f t="shared" si="1258"/>
        <v>"http://www.w3.org/2001/XMLSchema#string"</v>
      </c>
      <c r="AF2602" t="str">
        <f t="shared" si="1259"/>
        <v>"CodeList","SignatoryRole","codeListReference","","string",5,"","URL to access the code list the code is taken from; for example "https://unece.org/trade/cefact/unlocode-code-list-country-and-territory" for UN/LOCODE.","false","false","","https://onerecord.iata.org/ns/code-lists/SignatoryRole","https://onerecord.iata.org/ns/cargo#codeListReference","http://www.w3.org/2001/XMLSchema#string"</v>
      </c>
      <c r="AG2602" t="str">
        <f t="shared" si="1260"/>
        <v>"CodeList.SignatoryRole"</v>
      </c>
      <c r="AH2602" t="str">
        <f t="shared" si="1261"/>
        <v>"codeListReference"</v>
      </c>
      <c r="AI2602" t="str">
        <f t="shared" si="1262"/>
        <v>".string"</v>
      </c>
      <c r="AJ2602" t="str">
        <f t="shared" si="1263"/>
        <v>""</v>
      </c>
      <c r="AK2602" t="str">
        <f t="shared" si="1264"/>
        <v>"hasOne"</v>
      </c>
      <c r="AL2602" t="str">
        <f t="shared" si="1265"/>
        <v>"CodeList.SignatoryRole","codeListReference",".string","","hasOne"</v>
      </c>
      <c r="AN2602">
        <f>COUNTIF(View_conceptual!G:G,L2602)</f>
        <v>0</v>
      </c>
      <c r="AO2602">
        <f>COUNTIF(View_conceptual!H:H,L2602)+COUNTIF(View_conceptual!I:I,N2602)</f>
        <v>0</v>
      </c>
      <c r="AQ2602" t="str">
        <f t="shared" si="1266"/>
        <v/>
      </c>
      <c r="AR2602" t="str">
        <f t="shared" si="1267"/>
        <v/>
      </c>
      <c r="AT2602">
        <f>COUNTIF(View_full!G:G,L2602)</f>
        <v>0</v>
      </c>
      <c r="AU2602">
        <f>COUNTIF(View_full!H:H,L2602)+COUNTIF(View_full!I:I,N2602)</f>
        <v>0</v>
      </c>
      <c r="AV2602">
        <f>COUNTIFS(Property_Manual!$A$2:$A$1206,Raw!L2602,Property_Manual!$B$2:$B$1206,Raw!M2602,Property_Manual!$C$2:$C$1206,Raw!N2602,Property_Manual!$D$2:$D$1206,Raw!O2602,Property_Manual!$F$2:$F$1206,"x")</f>
        <v>0</v>
      </c>
      <c r="AW2602" t="str">
        <f t="shared" si="1268"/>
        <v/>
      </c>
      <c r="AX2602" t="str">
        <f t="shared" si="1269"/>
        <v/>
      </c>
      <c r="AY2602" t="str">
        <f t="shared" si="1270"/>
        <v/>
      </c>
    </row>
    <row r="2603" spans="1:51" x14ac:dyDescent="0.2">
      <c r="A2603" t="s">
        <v>1254</v>
      </c>
      <c r="B2603" t="s">
        <v>1197</v>
      </c>
      <c r="C2603" t="s">
        <v>2206</v>
      </c>
      <c r="D2603" t="s">
        <v>18</v>
      </c>
      <c r="F2603" t="s">
        <v>6</v>
      </c>
      <c r="G2603">
        <v>1</v>
      </c>
      <c r="J2603" t="s">
        <v>19</v>
      </c>
      <c r="L2603" t="str">
        <f t="shared" si="1240"/>
        <v>SignatoryRole</v>
      </c>
      <c r="M2603" t="str">
        <f t="shared" si="1241"/>
        <v>codeListVersion</v>
      </c>
      <c r="N2603" t="str">
        <f t="shared" si="1242"/>
        <v>string</v>
      </c>
      <c r="O2603" t="str">
        <f t="shared" si="1243"/>
        <v/>
      </c>
      <c r="P2603" t="str">
        <f t="shared" si="1244"/>
        <v/>
      </c>
      <c r="Q2603" t="str">
        <f t="shared" si="1245"/>
        <v>Object</v>
      </c>
      <c r="R2603" t="str">
        <f t="shared" si="1246"/>
        <v>"CodeList"</v>
      </c>
      <c r="S2603" t="str">
        <f t="shared" si="1247"/>
        <v>"SignatoryRole"</v>
      </c>
      <c r="T2603" t="str">
        <f t="shared" si="1248"/>
        <v>"codeListVersion"</v>
      </c>
      <c r="U2603" t="str">
        <f t="shared" si="1249"/>
        <v>""</v>
      </c>
      <c r="V2603" t="str">
        <f t="shared" si="1250"/>
        <v>"string"</v>
      </c>
      <c r="W2603">
        <f>IF($A2603="Implicit","",COUNTIFS($C$8:C2603,C2603,$A$8:A2603,"Explicit"))</f>
        <v>6</v>
      </c>
      <c r="X2603" t="str">
        <f t="shared" si="1251"/>
        <v>""</v>
      </c>
      <c r="Y2603" t="str">
        <f t="shared" si="1252"/>
        <v>"Version of the code list; for example "223-1" for UN/LOCODE. Used if the property codeListName is used or the version is not apparent from the resource referred to in property codeListReference."</v>
      </c>
      <c r="Z2603" t="str">
        <f t="shared" si="1253"/>
        <v>"false"</v>
      </c>
      <c r="AA2603" t="str">
        <f t="shared" si="1254"/>
        <v>"false"</v>
      </c>
      <c r="AB2603" t="str">
        <f t="shared" si="1255"/>
        <v>""</v>
      </c>
      <c r="AC2603" t="str">
        <f t="shared" si="1256"/>
        <v>"https://onerecord.iata.org/ns/code-lists/SignatoryRole"</v>
      </c>
      <c r="AD2603" t="str">
        <f t="shared" si="1257"/>
        <v>"https://onerecord.iata.org/ns/cargo#codeListVersion"</v>
      </c>
      <c r="AE2603" t="str">
        <f t="shared" si="1258"/>
        <v>"http://www.w3.org/2001/XMLSchema#string"</v>
      </c>
      <c r="AF2603" t="str">
        <f t="shared" si="1259"/>
        <v>"CodeList","SignatoryRole","codeListVersion","","string",6,"","Version of the code list; for example "223-1" for UN/LOCODE. Used if the property codeListName is used or the version is not apparent from the resource referred to in property codeListReference.","false","false","","https://onerecord.iata.org/ns/code-lists/SignatoryRole","https://onerecord.iata.org/ns/cargo#codeListVersion","http://www.w3.org/2001/XMLSchema#string"</v>
      </c>
      <c r="AG2603" t="str">
        <f t="shared" si="1260"/>
        <v>"CodeList.SignatoryRole"</v>
      </c>
      <c r="AH2603" t="str">
        <f t="shared" si="1261"/>
        <v>"codeListVersion"</v>
      </c>
      <c r="AI2603" t="str">
        <f t="shared" si="1262"/>
        <v>".string"</v>
      </c>
      <c r="AJ2603" t="str">
        <f t="shared" si="1263"/>
        <v>""</v>
      </c>
      <c r="AK2603" t="str">
        <f t="shared" si="1264"/>
        <v>"hasOne"</v>
      </c>
      <c r="AL2603" t="str">
        <f t="shared" si="1265"/>
        <v>"CodeList.SignatoryRole","codeListVersion",".string","","hasOne"</v>
      </c>
      <c r="AN2603">
        <f>COUNTIF(View_conceptual!G:G,L2603)</f>
        <v>0</v>
      </c>
      <c r="AO2603">
        <f>COUNTIF(View_conceptual!H:H,L2603)+COUNTIF(View_conceptual!I:I,N2603)</f>
        <v>0</v>
      </c>
      <c r="AQ2603" t="str">
        <f t="shared" si="1266"/>
        <v/>
      </c>
      <c r="AR2603" t="str">
        <f t="shared" si="1267"/>
        <v/>
      </c>
      <c r="AT2603">
        <f>COUNTIF(View_full!G:G,L2603)</f>
        <v>0</v>
      </c>
      <c r="AU2603">
        <f>COUNTIF(View_full!H:H,L2603)+COUNTIF(View_full!I:I,N2603)</f>
        <v>0</v>
      </c>
      <c r="AV2603">
        <f>COUNTIFS(Property_Manual!$A$2:$A$1206,Raw!L2603,Property_Manual!$B$2:$B$1206,Raw!M2603,Property_Manual!$C$2:$C$1206,Raw!N2603,Property_Manual!$D$2:$D$1206,Raw!O2603,Property_Manual!$F$2:$F$1206,"x")</f>
        <v>0</v>
      </c>
      <c r="AW2603" t="str">
        <f t="shared" si="1268"/>
        <v/>
      </c>
      <c r="AX2603" t="str">
        <f t="shared" si="1269"/>
        <v/>
      </c>
      <c r="AY2603" t="str">
        <f t="shared" si="1270"/>
        <v/>
      </c>
    </row>
    <row r="2604" spans="1:51" x14ac:dyDescent="0.2">
      <c r="A2604" t="s">
        <v>1254</v>
      </c>
      <c r="B2604" t="s">
        <v>1197</v>
      </c>
      <c r="C2604" t="s">
        <v>2207</v>
      </c>
      <c r="D2604" t="s">
        <v>5</v>
      </c>
      <c r="F2604" t="s">
        <v>6</v>
      </c>
      <c r="G2604">
        <v>1</v>
      </c>
      <c r="J2604" t="s">
        <v>8</v>
      </c>
      <c r="L2604" t="str">
        <f t="shared" si="1240"/>
        <v>SignatureTypeCode</v>
      </c>
      <c r="M2604" t="str">
        <f t="shared" si="1241"/>
        <v>code</v>
      </c>
      <c r="N2604" t="str">
        <f t="shared" si="1242"/>
        <v>string</v>
      </c>
      <c r="O2604" t="str">
        <f t="shared" si="1243"/>
        <v/>
      </c>
      <c r="P2604" t="str">
        <f t="shared" si="1244"/>
        <v/>
      </c>
      <c r="Q2604" t="str">
        <f t="shared" si="1245"/>
        <v>Object</v>
      </c>
      <c r="R2604" t="str">
        <f t="shared" si="1246"/>
        <v>"CodeList"</v>
      </c>
      <c r="S2604" t="str">
        <f t="shared" si="1247"/>
        <v>"SignatureTypeCode"</v>
      </c>
      <c r="T2604" t="str">
        <f t="shared" si="1248"/>
        <v>"code"</v>
      </c>
      <c r="U2604" t="str">
        <f t="shared" si="1249"/>
        <v>""</v>
      </c>
      <c r="V2604" t="str">
        <f t="shared" si="1250"/>
        <v>"string"</v>
      </c>
      <c r="W2604">
        <f>IF($A2604="Implicit","",COUNTIFS($C$8:C2604,C2604,$A$8:A2604,"Explicit"))</f>
        <v>1</v>
      </c>
      <c r="X2604" t="str">
        <f t="shared" si="1251"/>
        <v>""</v>
      </c>
      <c r="Y2604" t="str">
        <f t="shared" si="1252"/>
        <v>"Code or short version of a code; for example "CH" for Switzerland when referring to the UN/LOCODE code list"</v>
      </c>
      <c r="Z2604" t="str">
        <f t="shared" si="1253"/>
        <v>"false"</v>
      </c>
      <c r="AA2604" t="str">
        <f t="shared" si="1254"/>
        <v>"false"</v>
      </c>
      <c r="AB2604" t="str">
        <f t="shared" si="1255"/>
        <v>""</v>
      </c>
      <c r="AC2604" t="str">
        <f t="shared" si="1256"/>
        <v>"https://onerecord.iata.org/ns/code-lists/SignatureTypeCode"</v>
      </c>
      <c r="AD2604" t="str">
        <f t="shared" si="1257"/>
        <v>"https://onerecord.iata.org/ns/cargo#code"</v>
      </c>
      <c r="AE2604" t="str">
        <f t="shared" si="1258"/>
        <v>"http://www.w3.org/2001/XMLSchema#string"</v>
      </c>
      <c r="AF2604" t="str">
        <f t="shared" si="1259"/>
        <v>"CodeList","SignatureTypeCode","code","","string",1,"","Code or short version of a code; for example "CH" for Switzerland when referring to the UN/LOCODE code list","false","false","","https://onerecord.iata.org/ns/code-lists/SignatureTypeCode","https://onerecord.iata.org/ns/cargo#code","http://www.w3.org/2001/XMLSchema#string"</v>
      </c>
      <c r="AG2604" t="str">
        <f t="shared" si="1260"/>
        <v>"CodeList.SignatureTypeCode"</v>
      </c>
      <c r="AH2604" t="str">
        <f t="shared" si="1261"/>
        <v>"code"</v>
      </c>
      <c r="AI2604" t="str">
        <f t="shared" si="1262"/>
        <v>".string"</v>
      </c>
      <c r="AJ2604" t="str">
        <f t="shared" si="1263"/>
        <v>""</v>
      </c>
      <c r="AK2604" t="str">
        <f t="shared" si="1264"/>
        <v>"hasOne"</v>
      </c>
      <c r="AL2604" t="str">
        <f t="shared" si="1265"/>
        <v>"CodeList.SignatureTypeCode","code",".string","","hasOne"</v>
      </c>
      <c r="AN2604">
        <f>COUNTIF(View_conceptual!G:G,L2604)</f>
        <v>0</v>
      </c>
      <c r="AO2604">
        <f>COUNTIF(View_conceptual!H:H,L2604)+COUNTIF(View_conceptual!I:I,N2604)</f>
        <v>0</v>
      </c>
      <c r="AQ2604" t="str">
        <f t="shared" si="1266"/>
        <v/>
      </c>
      <c r="AR2604" t="str">
        <f t="shared" si="1267"/>
        <v/>
      </c>
      <c r="AT2604">
        <f>COUNTIF(View_full!G:G,L2604)</f>
        <v>0</v>
      </c>
      <c r="AU2604">
        <f>COUNTIF(View_full!H:H,L2604)+COUNTIF(View_full!I:I,N2604)</f>
        <v>0</v>
      </c>
      <c r="AV2604">
        <f>COUNTIFS(Property_Manual!$A$2:$A$1206,Raw!L2604,Property_Manual!$B$2:$B$1206,Raw!M2604,Property_Manual!$C$2:$C$1206,Raw!N2604,Property_Manual!$D$2:$D$1206,Raw!O2604,Property_Manual!$F$2:$F$1206,"x")</f>
        <v>0</v>
      </c>
      <c r="AW2604" t="str">
        <f t="shared" si="1268"/>
        <v/>
      </c>
      <c r="AX2604" t="str">
        <f t="shared" si="1269"/>
        <v/>
      </c>
      <c r="AY2604" t="str">
        <f t="shared" si="1270"/>
        <v/>
      </c>
    </row>
    <row r="2605" spans="1:51" x14ac:dyDescent="0.2">
      <c r="A2605" t="s">
        <v>1254</v>
      </c>
      <c r="B2605" t="s">
        <v>1197</v>
      </c>
      <c r="C2605" t="s">
        <v>2207</v>
      </c>
      <c r="D2605" t="s">
        <v>9</v>
      </c>
      <c r="F2605" t="s">
        <v>6</v>
      </c>
      <c r="G2605">
        <v>1</v>
      </c>
      <c r="J2605" t="s">
        <v>10</v>
      </c>
      <c r="L2605" t="str">
        <f t="shared" si="1240"/>
        <v>SignatureTypeCode</v>
      </c>
      <c r="M2605" t="str">
        <f t="shared" si="1241"/>
        <v>codeDescription</v>
      </c>
      <c r="N2605" t="str">
        <f t="shared" si="1242"/>
        <v>string</v>
      </c>
      <c r="O2605" t="str">
        <f t="shared" si="1243"/>
        <v/>
      </c>
      <c r="P2605" t="str">
        <f t="shared" si="1244"/>
        <v/>
      </c>
      <c r="Q2605" t="str">
        <f t="shared" si="1245"/>
        <v>Object</v>
      </c>
      <c r="R2605" t="str">
        <f t="shared" si="1246"/>
        <v>"CodeList"</v>
      </c>
      <c r="S2605" t="str">
        <f t="shared" si="1247"/>
        <v>"SignatureTypeCode"</v>
      </c>
      <c r="T2605" t="str">
        <f t="shared" si="1248"/>
        <v>"codeDescription"</v>
      </c>
      <c r="U2605" t="str">
        <f t="shared" si="1249"/>
        <v>""</v>
      </c>
      <c r="V2605" t="str">
        <f t="shared" si="1250"/>
        <v>"string"</v>
      </c>
      <c r="W2605">
        <f>IF($A2605="Implicit","",COUNTIFS($C$8:C2605,C2605,$A$8:A2605,"Explicit"))</f>
        <v>2</v>
      </c>
      <c r="X2605" t="str">
        <f t="shared" si="1251"/>
        <v>""</v>
      </c>
      <c r="Y2605" t="str">
        <f t="shared" si="1252"/>
        <v>"Description or long version of the code; for example "Switzerland" for Switzerland when referring to the UN/LOCODE code list"</v>
      </c>
      <c r="Z2605" t="str">
        <f t="shared" si="1253"/>
        <v>"false"</v>
      </c>
      <c r="AA2605" t="str">
        <f t="shared" si="1254"/>
        <v>"false"</v>
      </c>
      <c r="AB2605" t="str">
        <f t="shared" si="1255"/>
        <v>""</v>
      </c>
      <c r="AC2605" t="str">
        <f t="shared" si="1256"/>
        <v>"https://onerecord.iata.org/ns/code-lists/SignatureTypeCode"</v>
      </c>
      <c r="AD2605" t="str">
        <f t="shared" si="1257"/>
        <v>"https://onerecord.iata.org/ns/cargo#codeDescription"</v>
      </c>
      <c r="AE2605" t="str">
        <f t="shared" si="1258"/>
        <v>"http://www.w3.org/2001/XMLSchema#string"</v>
      </c>
      <c r="AF2605" t="str">
        <f t="shared" si="1259"/>
        <v>"CodeList","SignatureTypeCode","codeDescription","","string",2,"","Description or long version of the code; for example "Switzerland" for Switzerland when referring to the UN/LOCODE code list","false","false","","https://onerecord.iata.org/ns/code-lists/SignatureTypeCode","https://onerecord.iata.org/ns/cargo#codeDescription","http://www.w3.org/2001/XMLSchema#string"</v>
      </c>
      <c r="AG2605" t="str">
        <f t="shared" si="1260"/>
        <v>"CodeList.SignatureTypeCode"</v>
      </c>
      <c r="AH2605" t="str">
        <f t="shared" si="1261"/>
        <v>"codeDescription"</v>
      </c>
      <c r="AI2605" t="str">
        <f t="shared" si="1262"/>
        <v>".string"</v>
      </c>
      <c r="AJ2605" t="str">
        <f t="shared" si="1263"/>
        <v>""</v>
      </c>
      <c r="AK2605" t="str">
        <f t="shared" si="1264"/>
        <v>"hasOne"</v>
      </c>
      <c r="AL2605" t="str">
        <f t="shared" si="1265"/>
        <v>"CodeList.SignatureTypeCode","codeDescription",".string","","hasOne"</v>
      </c>
      <c r="AN2605">
        <f>COUNTIF(View_conceptual!G:G,L2605)</f>
        <v>0</v>
      </c>
      <c r="AO2605">
        <f>COUNTIF(View_conceptual!H:H,L2605)+COUNTIF(View_conceptual!I:I,N2605)</f>
        <v>0</v>
      </c>
      <c r="AQ2605" t="str">
        <f t="shared" si="1266"/>
        <v/>
      </c>
      <c r="AR2605" t="str">
        <f t="shared" si="1267"/>
        <v/>
      </c>
      <c r="AT2605">
        <f>COUNTIF(View_full!G:G,L2605)</f>
        <v>0</v>
      </c>
      <c r="AU2605">
        <f>COUNTIF(View_full!H:H,L2605)+COUNTIF(View_full!I:I,N2605)</f>
        <v>0</v>
      </c>
      <c r="AV2605">
        <f>COUNTIFS(Property_Manual!$A$2:$A$1206,Raw!L2605,Property_Manual!$B$2:$B$1206,Raw!M2605,Property_Manual!$C$2:$C$1206,Raw!N2605,Property_Manual!$D$2:$D$1206,Raw!O2605,Property_Manual!$F$2:$F$1206,"x")</f>
        <v>0</v>
      </c>
      <c r="AW2605" t="str">
        <f t="shared" si="1268"/>
        <v/>
      </c>
      <c r="AX2605" t="str">
        <f t="shared" si="1269"/>
        <v/>
      </c>
      <c r="AY2605" t="str">
        <f t="shared" si="1270"/>
        <v/>
      </c>
    </row>
    <row r="2606" spans="1:51" x14ac:dyDescent="0.2">
      <c r="A2606" t="s">
        <v>1254</v>
      </c>
      <c r="B2606" t="s">
        <v>1197</v>
      </c>
      <c r="C2606" t="s">
        <v>2207</v>
      </c>
      <c r="D2606" t="s">
        <v>11</v>
      </c>
      <c r="F2606" t="s">
        <v>12</v>
      </c>
      <c r="G2606">
        <v>1</v>
      </c>
      <c r="J2606" t="s">
        <v>13</v>
      </c>
      <c r="L2606" t="str">
        <f t="shared" si="1240"/>
        <v>SignatureTypeCode</v>
      </c>
      <c r="M2606" t="str">
        <f t="shared" si="1241"/>
        <v>codeLevel</v>
      </c>
      <c r="N2606" t="str">
        <f t="shared" si="1242"/>
        <v>integer</v>
      </c>
      <c r="O2606" t="str">
        <f t="shared" si="1243"/>
        <v/>
      </c>
      <c r="P2606" t="str">
        <f t="shared" si="1244"/>
        <v/>
      </c>
      <c r="Q2606" t="str">
        <f t="shared" si="1245"/>
        <v>Object</v>
      </c>
      <c r="R2606" t="str">
        <f t="shared" si="1246"/>
        <v>"CodeList"</v>
      </c>
      <c r="S2606" t="str">
        <f t="shared" si="1247"/>
        <v>"SignatureTypeCode"</v>
      </c>
      <c r="T2606" t="str">
        <f t="shared" si="1248"/>
        <v>"codeLevel"</v>
      </c>
      <c r="U2606" t="str">
        <f t="shared" si="1249"/>
        <v>""</v>
      </c>
      <c r="V2606" t="str">
        <f t="shared" si="1250"/>
        <v>"integer"</v>
      </c>
      <c r="W2606">
        <f>IF($A2606="Implicit","",COUNTIFS($C$8:C2606,C2606,$A$8:A2606,"Explicit"))</f>
        <v>3</v>
      </c>
      <c r="X2606" t="str">
        <f t="shared" si="1251"/>
        <v>""</v>
      </c>
      <c r="Y2606" t="str">
        <f t="shared" si="1252"/>
        <v>"Integer indicating the level of a code if a codelists is hierarchical; for example HS-Codes"</v>
      </c>
      <c r="Z2606" t="str">
        <f t="shared" si="1253"/>
        <v>"false"</v>
      </c>
      <c r="AA2606" t="str">
        <f t="shared" si="1254"/>
        <v>"false"</v>
      </c>
      <c r="AB2606" t="str">
        <f t="shared" si="1255"/>
        <v>""</v>
      </c>
      <c r="AC2606" t="str">
        <f t="shared" si="1256"/>
        <v>"https://onerecord.iata.org/ns/code-lists/SignatureTypeCode"</v>
      </c>
      <c r="AD2606" t="str">
        <f t="shared" si="1257"/>
        <v>"https://onerecord.iata.org/ns/cargo#codeLevel"</v>
      </c>
      <c r="AE2606" t="str">
        <f t="shared" si="1258"/>
        <v>"http://www.w3.org/2001/XMLSchema#integer"</v>
      </c>
      <c r="AF2606" t="str">
        <f t="shared" si="1259"/>
        <v>"CodeList","SignatureTypeCode","codeLevel","","integer",3,"","Integer indicating the level of a code if a codelists is hierarchical; for example HS-Codes","false","false","","https://onerecord.iata.org/ns/code-lists/SignatureTypeCode","https://onerecord.iata.org/ns/cargo#codeLevel","http://www.w3.org/2001/XMLSchema#integer"</v>
      </c>
      <c r="AG2606" t="str">
        <f t="shared" si="1260"/>
        <v>"CodeList.SignatureTypeCode"</v>
      </c>
      <c r="AH2606" t="str">
        <f t="shared" si="1261"/>
        <v>"codeLevel"</v>
      </c>
      <c r="AI2606" t="str">
        <f t="shared" si="1262"/>
        <v>".integer"</v>
      </c>
      <c r="AJ2606" t="str">
        <f t="shared" si="1263"/>
        <v>""</v>
      </c>
      <c r="AK2606" t="str">
        <f t="shared" si="1264"/>
        <v>"hasOne"</v>
      </c>
      <c r="AL2606" t="str">
        <f t="shared" si="1265"/>
        <v>"CodeList.SignatureTypeCode","codeLevel",".integer","","hasOne"</v>
      </c>
      <c r="AN2606">
        <f>COUNTIF(View_conceptual!G:G,L2606)</f>
        <v>0</v>
      </c>
      <c r="AO2606">
        <f>COUNTIF(View_conceptual!H:H,L2606)+COUNTIF(View_conceptual!I:I,N2606)</f>
        <v>0</v>
      </c>
      <c r="AQ2606" t="str">
        <f t="shared" si="1266"/>
        <v/>
      </c>
      <c r="AR2606" t="str">
        <f t="shared" si="1267"/>
        <v/>
      </c>
      <c r="AT2606">
        <f>COUNTIF(View_full!G:G,L2606)</f>
        <v>0</v>
      </c>
      <c r="AU2606">
        <f>COUNTIF(View_full!H:H,L2606)+COUNTIF(View_full!I:I,N2606)</f>
        <v>0</v>
      </c>
      <c r="AV2606">
        <f>COUNTIFS(Property_Manual!$A$2:$A$1206,Raw!L2606,Property_Manual!$B$2:$B$1206,Raw!M2606,Property_Manual!$C$2:$C$1206,Raw!N2606,Property_Manual!$D$2:$D$1206,Raw!O2606,Property_Manual!$F$2:$F$1206,"x")</f>
        <v>0</v>
      </c>
      <c r="AW2606" t="str">
        <f t="shared" si="1268"/>
        <v/>
      </c>
      <c r="AX2606" t="str">
        <f t="shared" si="1269"/>
        <v/>
      </c>
      <c r="AY2606" t="str">
        <f t="shared" si="1270"/>
        <v/>
      </c>
    </row>
    <row r="2607" spans="1:51" x14ac:dyDescent="0.2">
      <c r="A2607" t="s">
        <v>1254</v>
      </c>
      <c r="B2607" t="s">
        <v>1197</v>
      </c>
      <c r="C2607" t="s">
        <v>2207</v>
      </c>
      <c r="D2607" t="s">
        <v>14</v>
      </c>
      <c r="F2607" t="s">
        <v>6</v>
      </c>
      <c r="G2607">
        <v>1</v>
      </c>
      <c r="J2607" t="s">
        <v>15</v>
      </c>
      <c r="L2607" t="str">
        <f t="shared" si="1240"/>
        <v>SignatureTypeCode</v>
      </c>
      <c r="M2607" t="str">
        <f t="shared" si="1241"/>
        <v>codeListName</v>
      </c>
      <c r="N2607" t="str">
        <f t="shared" si="1242"/>
        <v>string</v>
      </c>
      <c r="O2607" t="str">
        <f t="shared" si="1243"/>
        <v/>
      </c>
      <c r="P2607" t="str">
        <f t="shared" si="1244"/>
        <v/>
      </c>
      <c r="Q2607" t="str">
        <f t="shared" si="1245"/>
        <v>Object</v>
      </c>
      <c r="R2607" t="str">
        <f t="shared" si="1246"/>
        <v>"CodeList"</v>
      </c>
      <c r="S2607" t="str">
        <f t="shared" si="1247"/>
        <v>"SignatureTypeCode"</v>
      </c>
      <c r="T2607" t="str">
        <f t="shared" si="1248"/>
        <v>"codeListName"</v>
      </c>
      <c r="U2607" t="str">
        <f t="shared" si="1249"/>
        <v>""</v>
      </c>
      <c r="V2607" t="str">
        <f t="shared" si="1250"/>
        <v>"string"</v>
      </c>
      <c r="W2607">
        <f>IF($A2607="Implicit","",COUNTIFS($C$8:C2607,C2607,$A$8:A2607,"Explicit"))</f>
        <v>4</v>
      </c>
      <c r="X2607" t="str">
        <f t="shared" si="1251"/>
        <v>""</v>
      </c>
      <c r="Y2607" t="str">
        <f t="shared" si="1252"/>
        <v>"Official name of the code list without version number when direct reference is not possible; for example "UN/LOCODE" when referring to the UN/LOCODE code list"</v>
      </c>
      <c r="Z2607" t="str">
        <f t="shared" si="1253"/>
        <v>"false"</v>
      </c>
      <c r="AA2607" t="str">
        <f t="shared" si="1254"/>
        <v>"false"</v>
      </c>
      <c r="AB2607" t="str">
        <f t="shared" si="1255"/>
        <v>""</v>
      </c>
      <c r="AC2607" t="str">
        <f t="shared" si="1256"/>
        <v>"https://onerecord.iata.org/ns/code-lists/SignatureTypeCode"</v>
      </c>
      <c r="AD2607" t="str">
        <f t="shared" si="1257"/>
        <v>"https://onerecord.iata.org/ns/cargo#codeListName"</v>
      </c>
      <c r="AE2607" t="str">
        <f t="shared" si="1258"/>
        <v>"http://www.w3.org/2001/XMLSchema#string"</v>
      </c>
      <c r="AF2607" t="str">
        <f t="shared" si="1259"/>
        <v>"CodeList","SignatureTypeCode","codeListName","","string",4,"","Official name of the code list without version number when direct reference is not possible; for example "UN/LOCODE" when referring to the UN/LOCODE code list","false","false","","https://onerecord.iata.org/ns/code-lists/SignatureTypeCode","https://onerecord.iata.org/ns/cargo#codeListName","http://www.w3.org/2001/XMLSchema#string"</v>
      </c>
      <c r="AG2607" t="str">
        <f t="shared" si="1260"/>
        <v>"CodeList.SignatureTypeCode"</v>
      </c>
      <c r="AH2607" t="str">
        <f t="shared" si="1261"/>
        <v>"codeListName"</v>
      </c>
      <c r="AI2607" t="str">
        <f t="shared" si="1262"/>
        <v>".string"</v>
      </c>
      <c r="AJ2607" t="str">
        <f t="shared" si="1263"/>
        <v>""</v>
      </c>
      <c r="AK2607" t="str">
        <f t="shared" si="1264"/>
        <v>"hasOne"</v>
      </c>
      <c r="AL2607" t="str">
        <f t="shared" si="1265"/>
        <v>"CodeList.SignatureTypeCode","codeListName",".string","","hasOne"</v>
      </c>
      <c r="AN2607">
        <f>COUNTIF(View_conceptual!G:G,L2607)</f>
        <v>0</v>
      </c>
      <c r="AO2607">
        <f>COUNTIF(View_conceptual!H:H,L2607)+COUNTIF(View_conceptual!I:I,N2607)</f>
        <v>0</v>
      </c>
      <c r="AQ2607" t="str">
        <f t="shared" si="1266"/>
        <v/>
      </c>
      <c r="AR2607" t="str">
        <f t="shared" si="1267"/>
        <v/>
      </c>
      <c r="AT2607">
        <f>COUNTIF(View_full!G:G,L2607)</f>
        <v>0</v>
      </c>
      <c r="AU2607">
        <f>COUNTIF(View_full!H:H,L2607)+COUNTIF(View_full!I:I,N2607)</f>
        <v>0</v>
      </c>
      <c r="AV2607">
        <f>COUNTIFS(Property_Manual!$A$2:$A$1206,Raw!L2607,Property_Manual!$B$2:$B$1206,Raw!M2607,Property_Manual!$C$2:$C$1206,Raw!N2607,Property_Manual!$D$2:$D$1206,Raw!O2607,Property_Manual!$F$2:$F$1206,"x")</f>
        <v>0</v>
      </c>
      <c r="AW2607" t="str">
        <f t="shared" si="1268"/>
        <v/>
      </c>
      <c r="AX2607" t="str">
        <f t="shared" si="1269"/>
        <v/>
      </c>
      <c r="AY2607" t="str">
        <f t="shared" si="1270"/>
        <v/>
      </c>
    </row>
    <row r="2608" spans="1:51" x14ac:dyDescent="0.2">
      <c r="A2608" t="s">
        <v>1254</v>
      </c>
      <c r="B2608" t="s">
        <v>1197</v>
      </c>
      <c r="C2608" t="s">
        <v>2207</v>
      </c>
      <c r="D2608" t="s">
        <v>16</v>
      </c>
      <c r="F2608" t="s">
        <v>6</v>
      </c>
      <c r="G2608">
        <v>1</v>
      </c>
      <c r="J2608" t="s">
        <v>17</v>
      </c>
      <c r="L2608" t="str">
        <f t="shared" si="1240"/>
        <v>SignatureTypeCode</v>
      </c>
      <c r="M2608" t="str">
        <f t="shared" si="1241"/>
        <v>codeListReference</v>
      </c>
      <c r="N2608" t="str">
        <f t="shared" si="1242"/>
        <v>string</v>
      </c>
      <c r="O2608" t="str">
        <f t="shared" si="1243"/>
        <v/>
      </c>
      <c r="P2608" t="str">
        <f t="shared" si="1244"/>
        <v/>
      </c>
      <c r="Q2608" t="str">
        <f t="shared" si="1245"/>
        <v>Object</v>
      </c>
      <c r="R2608" t="str">
        <f t="shared" si="1246"/>
        <v>"CodeList"</v>
      </c>
      <c r="S2608" t="str">
        <f t="shared" si="1247"/>
        <v>"SignatureTypeCode"</v>
      </c>
      <c r="T2608" t="str">
        <f t="shared" si="1248"/>
        <v>"codeListReference"</v>
      </c>
      <c r="U2608" t="str">
        <f t="shared" si="1249"/>
        <v>""</v>
      </c>
      <c r="V2608" t="str">
        <f t="shared" si="1250"/>
        <v>"string"</v>
      </c>
      <c r="W2608">
        <f>IF($A2608="Implicit","",COUNTIFS($C$8:C2608,C2608,$A$8:A2608,"Explicit"))</f>
        <v>5</v>
      </c>
      <c r="X2608" t="str">
        <f t="shared" si="1251"/>
        <v>""</v>
      </c>
      <c r="Y2608" t="str">
        <f t="shared" si="1252"/>
        <v>"URL to access the code list the code is taken from; for example "https://unece.org/trade/cefact/unlocode-code-list-country-and-territory" for UN/LOCODE."</v>
      </c>
      <c r="Z2608" t="str">
        <f t="shared" si="1253"/>
        <v>"false"</v>
      </c>
      <c r="AA2608" t="str">
        <f t="shared" si="1254"/>
        <v>"false"</v>
      </c>
      <c r="AB2608" t="str">
        <f t="shared" si="1255"/>
        <v>""</v>
      </c>
      <c r="AC2608" t="str">
        <f t="shared" si="1256"/>
        <v>"https://onerecord.iata.org/ns/code-lists/SignatureTypeCode"</v>
      </c>
      <c r="AD2608" t="str">
        <f t="shared" si="1257"/>
        <v>"https://onerecord.iata.org/ns/cargo#codeListReference"</v>
      </c>
      <c r="AE2608" t="str">
        <f t="shared" si="1258"/>
        <v>"http://www.w3.org/2001/XMLSchema#string"</v>
      </c>
      <c r="AF2608" t="str">
        <f t="shared" si="1259"/>
        <v>"CodeList","SignatureTypeCode","codeListReference","","string",5,"","URL to access the code list the code is taken from; for example "https://unece.org/trade/cefact/unlocode-code-list-country-and-territory" for UN/LOCODE.","false","false","","https://onerecord.iata.org/ns/code-lists/SignatureTypeCode","https://onerecord.iata.org/ns/cargo#codeListReference","http://www.w3.org/2001/XMLSchema#string"</v>
      </c>
      <c r="AG2608" t="str">
        <f t="shared" si="1260"/>
        <v>"CodeList.SignatureTypeCode"</v>
      </c>
      <c r="AH2608" t="str">
        <f t="shared" si="1261"/>
        <v>"codeListReference"</v>
      </c>
      <c r="AI2608" t="str">
        <f t="shared" si="1262"/>
        <v>".string"</v>
      </c>
      <c r="AJ2608" t="str">
        <f t="shared" si="1263"/>
        <v>""</v>
      </c>
      <c r="AK2608" t="str">
        <f t="shared" si="1264"/>
        <v>"hasOne"</v>
      </c>
      <c r="AL2608" t="str">
        <f t="shared" si="1265"/>
        <v>"CodeList.SignatureTypeCode","codeListReference",".string","","hasOne"</v>
      </c>
      <c r="AN2608">
        <f>COUNTIF(View_conceptual!G:G,L2608)</f>
        <v>0</v>
      </c>
      <c r="AO2608">
        <f>COUNTIF(View_conceptual!H:H,L2608)+COUNTIF(View_conceptual!I:I,N2608)</f>
        <v>0</v>
      </c>
      <c r="AQ2608" t="str">
        <f t="shared" si="1266"/>
        <v/>
      </c>
      <c r="AR2608" t="str">
        <f t="shared" si="1267"/>
        <v/>
      </c>
      <c r="AT2608">
        <f>COUNTIF(View_full!G:G,L2608)</f>
        <v>0</v>
      </c>
      <c r="AU2608">
        <f>COUNTIF(View_full!H:H,L2608)+COUNTIF(View_full!I:I,N2608)</f>
        <v>0</v>
      </c>
      <c r="AV2608">
        <f>COUNTIFS(Property_Manual!$A$2:$A$1206,Raw!L2608,Property_Manual!$B$2:$B$1206,Raw!M2608,Property_Manual!$C$2:$C$1206,Raw!N2608,Property_Manual!$D$2:$D$1206,Raw!O2608,Property_Manual!$F$2:$F$1206,"x")</f>
        <v>0</v>
      </c>
      <c r="AW2608" t="str">
        <f t="shared" si="1268"/>
        <v/>
      </c>
      <c r="AX2608" t="str">
        <f t="shared" si="1269"/>
        <v/>
      </c>
      <c r="AY2608" t="str">
        <f t="shared" si="1270"/>
        <v/>
      </c>
    </row>
    <row r="2609" spans="1:51" x14ac:dyDescent="0.2">
      <c r="A2609" t="s">
        <v>1254</v>
      </c>
      <c r="B2609" t="s">
        <v>1197</v>
      </c>
      <c r="C2609" t="s">
        <v>2207</v>
      </c>
      <c r="D2609" t="s">
        <v>18</v>
      </c>
      <c r="F2609" t="s">
        <v>6</v>
      </c>
      <c r="G2609">
        <v>1</v>
      </c>
      <c r="J2609" t="s">
        <v>19</v>
      </c>
      <c r="L2609" t="str">
        <f t="shared" si="1240"/>
        <v>SignatureTypeCode</v>
      </c>
      <c r="M2609" t="str">
        <f t="shared" si="1241"/>
        <v>codeListVersion</v>
      </c>
      <c r="N2609" t="str">
        <f t="shared" si="1242"/>
        <v>string</v>
      </c>
      <c r="O2609" t="str">
        <f t="shared" si="1243"/>
        <v/>
      </c>
      <c r="P2609" t="str">
        <f t="shared" si="1244"/>
        <v/>
      </c>
      <c r="Q2609" t="str">
        <f t="shared" si="1245"/>
        <v>Object</v>
      </c>
      <c r="R2609" t="str">
        <f t="shared" si="1246"/>
        <v>"CodeList"</v>
      </c>
      <c r="S2609" t="str">
        <f t="shared" si="1247"/>
        <v>"SignatureTypeCode"</v>
      </c>
      <c r="T2609" t="str">
        <f t="shared" si="1248"/>
        <v>"codeListVersion"</v>
      </c>
      <c r="U2609" t="str">
        <f t="shared" si="1249"/>
        <v>""</v>
      </c>
      <c r="V2609" t="str">
        <f t="shared" si="1250"/>
        <v>"string"</v>
      </c>
      <c r="W2609">
        <f>IF($A2609="Implicit","",COUNTIFS($C$8:C2609,C2609,$A$8:A2609,"Explicit"))</f>
        <v>6</v>
      </c>
      <c r="X2609" t="str">
        <f t="shared" si="1251"/>
        <v>""</v>
      </c>
      <c r="Y2609" t="str">
        <f t="shared" si="1252"/>
        <v>"Version of the code list; for example "223-1" for UN/LOCODE. Used if the property codeListName is used or the version is not apparent from the resource referred to in property codeListReference."</v>
      </c>
      <c r="Z2609" t="str">
        <f t="shared" si="1253"/>
        <v>"false"</v>
      </c>
      <c r="AA2609" t="str">
        <f t="shared" si="1254"/>
        <v>"false"</v>
      </c>
      <c r="AB2609" t="str">
        <f t="shared" si="1255"/>
        <v>""</v>
      </c>
      <c r="AC2609" t="str">
        <f t="shared" si="1256"/>
        <v>"https://onerecord.iata.org/ns/code-lists/SignatureTypeCode"</v>
      </c>
      <c r="AD2609" t="str">
        <f t="shared" si="1257"/>
        <v>"https://onerecord.iata.org/ns/cargo#codeListVersion"</v>
      </c>
      <c r="AE2609" t="str">
        <f t="shared" si="1258"/>
        <v>"http://www.w3.org/2001/XMLSchema#string"</v>
      </c>
      <c r="AF2609" t="str">
        <f t="shared" si="1259"/>
        <v>"CodeList","SignatureTypeCode","codeListVersion","","string",6,"","Version of the code list; for example "223-1" for UN/LOCODE. Used if the property codeListName is used or the version is not apparent from the resource referred to in property codeListReference.","false","false","","https://onerecord.iata.org/ns/code-lists/SignatureTypeCode","https://onerecord.iata.org/ns/cargo#codeListVersion","http://www.w3.org/2001/XMLSchema#string"</v>
      </c>
      <c r="AG2609" t="str">
        <f t="shared" si="1260"/>
        <v>"CodeList.SignatureTypeCode"</v>
      </c>
      <c r="AH2609" t="str">
        <f t="shared" si="1261"/>
        <v>"codeListVersion"</v>
      </c>
      <c r="AI2609" t="str">
        <f t="shared" si="1262"/>
        <v>".string"</v>
      </c>
      <c r="AJ2609" t="str">
        <f t="shared" si="1263"/>
        <v>""</v>
      </c>
      <c r="AK2609" t="str">
        <f t="shared" si="1264"/>
        <v>"hasOne"</v>
      </c>
      <c r="AL2609" t="str">
        <f t="shared" si="1265"/>
        <v>"CodeList.SignatureTypeCode","codeListVersion",".string","","hasOne"</v>
      </c>
      <c r="AN2609">
        <f>COUNTIF(View_conceptual!G:G,L2609)</f>
        <v>0</v>
      </c>
      <c r="AO2609">
        <f>COUNTIF(View_conceptual!H:H,L2609)+COUNTIF(View_conceptual!I:I,N2609)</f>
        <v>0</v>
      </c>
      <c r="AQ2609" t="str">
        <f t="shared" si="1266"/>
        <v/>
      </c>
      <c r="AR2609" t="str">
        <f t="shared" si="1267"/>
        <v/>
      </c>
      <c r="AT2609">
        <f>COUNTIF(View_full!G:G,L2609)</f>
        <v>0</v>
      </c>
      <c r="AU2609">
        <f>COUNTIF(View_full!H:H,L2609)+COUNTIF(View_full!I:I,N2609)</f>
        <v>0</v>
      </c>
      <c r="AV2609">
        <f>COUNTIFS(Property_Manual!$A$2:$A$1206,Raw!L2609,Property_Manual!$B$2:$B$1206,Raw!M2609,Property_Manual!$C$2:$C$1206,Raw!N2609,Property_Manual!$D$2:$D$1206,Raw!O2609,Property_Manual!$F$2:$F$1206,"x")</f>
        <v>0</v>
      </c>
      <c r="AW2609" t="str">
        <f t="shared" si="1268"/>
        <v/>
      </c>
      <c r="AX2609" t="str">
        <f t="shared" si="1269"/>
        <v/>
      </c>
      <c r="AY2609" t="str">
        <f t="shared" si="1270"/>
        <v/>
      </c>
    </row>
    <row r="2610" spans="1:51" x14ac:dyDescent="0.2">
      <c r="A2610" t="s">
        <v>1254</v>
      </c>
      <c r="B2610" t="s">
        <v>1197</v>
      </c>
      <c r="C2610" t="s">
        <v>2195</v>
      </c>
      <c r="D2610" t="s">
        <v>5</v>
      </c>
      <c r="F2610" t="s">
        <v>6</v>
      </c>
      <c r="G2610">
        <v>1</v>
      </c>
      <c r="J2610" t="s">
        <v>8</v>
      </c>
      <c r="L2610" t="str">
        <f t="shared" si="1240"/>
        <v>SpecialHandlingCode</v>
      </c>
      <c r="M2610" t="str">
        <f t="shared" si="1241"/>
        <v>code</v>
      </c>
      <c r="N2610" t="str">
        <f t="shared" si="1242"/>
        <v>string</v>
      </c>
      <c r="O2610" t="str">
        <f t="shared" si="1243"/>
        <v/>
      </c>
      <c r="P2610" t="str">
        <f t="shared" si="1244"/>
        <v/>
      </c>
      <c r="Q2610" t="str">
        <f t="shared" si="1245"/>
        <v>Object</v>
      </c>
      <c r="R2610" t="str">
        <f t="shared" si="1246"/>
        <v>"CodeList"</v>
      </c>
      <c r="S2610" t="str">
        <f t="shared" si="1247"/>
        <v>"SpecialHandlingCode"</v>
      </c>
      <c r="T2610" t="str">
        <f t="shared" si="1248"/>
        <v>"code"</v>
      </c>
      <c r="U2610" t="str">
        <f t="shared" si="1249"/>
        <v>""</v>
      </c>
      <c r="V2610" t="str">
        <f t="shared" si="1250"/>
        <v>"string"</v>
      </c>
      <c r="W2610">
        <f>IF($A2610="Implicit","",COUNTIFS($C$8:C2610,C2610,$A$8:A2610,"Explicit"))</f>
        <v>1</v>
      </c>
      <c r="X2610" t="str">
        <f t="shared" si="1251"/>
        <v>""</v>
      </c>
      <c r="Y2610" t="str">
        <f t="shared" si="1252"/>
        <v>"Code or short version of a code; for example "CH" for Switzerland when referring to the UN/LOCODE code list"</v>
      </c>
      <c r="Z2610" t="str">
        <f t="shared" si="1253"/>
        <v>"false"</v>
      </c>
      <c r="AA2610" t="str">
        <f t="shared" si="1254"/>
        <v>"false"</v>
      </c>
      <c r="AB2610" t="str">
        <f t="shared" si="1255"/>
        <v>""</v>
      </c>
      <c r="AC2610" t="str">
        <f t="shared" si="1256"/>
        <v>"https://onerecord.iata.org/ns/code-lists/SpecialHandlingCode"</v>
      </c>
      <c r="AD2610" t="str">
        <f t="shared" si="1257"/>
        <v>"https://onerecord.iata.org/ns/cargo#code"</v>
      </c>
      <c r="AE2610" t="str">
        <f t="shared" si="1258"/>
        <v>"http://www.w3.org/2001/XMLSchema#string"</v>
      </c>
      <c r="AF2610" t="str">
        <f t="shared" si="1259"/>
        <v>"CodeList","SpecialHandlingCode","code","","string",1,"","Code or short version of a code; for example "CH" for Switzerland when referring to the UN/LOCODE code list","false","false","","https://onerecord.iata.org/ns/code-lists/SpecialHandlingCode","https://onerecord.iata.org/ns/cargo#code","http://www.w3.org/2001/XMLSchema#string"</v>
      </c>
      <c r="AG2610" t="str">
        <f t="shared" si="1260"/>
        <v>"CodeList.SpecialHandlingCode"</v>
      </c>
      <c r="AH2610" t="str">
        <f t="shared" si="1261"/>
        <v>"code"</v>
      </c>
      <c r="AI2610" t="str">
        <f t="shared" si="1262"/>
        <v>".string"</v>
      </c>
      <c r="AJ2610" t="str">
        <f t="shared" si="1263"/>
        <v>""</v>
      </c>
      <c r="AK2610" t="str">
        <f t="shared" si="1264"/>
        <v>"hasOne"</v>
      </c>
      <c r="AL2610" t="str">
        <f t="shared" si="1265"/>
        <v>"CodeList.SpecialHandlingCode","code",".string","","hasOne"</v>
      </c>
      <c r="AN2610">
        <f>COUNTIF(View_conceptual!G:G,L2610)</f>
        <v>0</v>
      </c>
      <c r="AO2610">
        <f>COUNTIF(View_conceptual!H:H,L2610)+COUNTIF(View_conceptual!I:I,N2610)</f>
        <v>0</v>
      </c>
      <c r="AQ2610" t="str">
        <f t="shared" si="1266"/>
        <v/>
      </c>
      <c r="AR2610" t="str">
        <f t="shared" si="1267"/>
        <v/>
      </c>
      <c r="AT2610">
        <f>COUNTIF(View_full!G:G,L2610)</f>
        <v>0</v>
      </c>
      <c r="AU2610">
        <f>COUNTIF(View_full!H:H,L2610)+COUNTIF(View_full!I:I,N2610)</f>
        <v>0</v>
      </c>
      <c r="AV2610">
        <f>COUNTIFS(Property_Manual!$A$2:$A$1206,Raw!L2610,Property_Manual!$B$2:$B$1206,Raw!M2610,Property_Manual!$C$2:$C$1206,Raw!N2610,Property_Manual!$D$2:$D$1206,Raw!O2610,Property_Manual!$F$2:$F$1206,"x")</f>
        <v>0</v>
      </c>
      <c r="AW2610" t="str">
        <f t="shared" si="1268"/>
        <v/>
      </c>
      <c r="AX2610" t="str">
        <f t="shared" si="1269"/>
        <v/>
      </c>
      <c r="AY2610" t="str">
        <f t="shared" si="1270"/>
        <v/>
      </c>
    </row>
    <row r="2611" spans="1:51" x14ac:dyDescent="0.2">
      <c r="A2611" t="s">
        <v>1254</v>
      </c>
      <c r="B2611" t="s">
        <v>1197</v>
      </c>
      <c r="C2611" t="s">
        <v>2195</v>
      </c>
      <c r="D2611" t="s">
        <v>9</v>
      </c>
      <c r="F2611" t="s">
        <v>6</v>
      </c>
      <c r="G2611">
        <v>1</v>
      </c>
      <c r="J2611" t="s">
        <v>10</v>
      </c>
      <c r="L2611" t="str">
        <f t="shared" si="1240"/>
        <v>SpecialHandlingCode</v>
      </c>
      <c r="M2611" t="str">
        <f t="shared" si="1241"/>
        <v>codeDescription</v>
      </c>
      <c r="N2611" t="str">
        <f t="shared" si="1242"/>
        <v>string</v>
      </c>
      <c r="O2611" t="str">
        <f t="shared" si="1243"/>
        <v/>
      </c>
      <c r="P2611" t="str">
        <f t="shared" si="1244"/>
        <v/>
      </c>
      <c r="Q2611" t="str">
        <f t="shared" si="1245"/>
        <v>Object</v>
      </c>
      <c r="R2611" t="str">
        <f t="shared" si="1246"/>
        <v>"CodeList"</v>
      </c>
      <c r="S2611" t="str">
        <f t="shared" si="1247"/>
        <v>"SpecialHandlingCode"</v>
      </c>
      <c r="T2611" t="str">
        <f t="shared" si="1248"/>
        <v>"codeDescription"</v>
      </c>
      <c r="U2611" t="str">
        <f t="shared" si="1249"/>
        <v>""</v>
      </c>
      <c r="V2611" t="str">
        <f t="shared" si="1250"/>
        <v>"string"</v>
      </c>
      <c r="W2611">
        <f>IF($A2611="Implicit","",COUNTIFS($C$8:C2611,C2611,$A$8:A2611,"Explicit"))</f>
        <v>2</v>
      </c>
      <c r="X2611" t="str">
        <f t="shared" si="1251"/>
        <v>""</v>
      </c>
      <c r="Y2611" t="str">
        <f t="shared" si="1252"/>
        <v>"Description or long version of the code; for example "Switzerland" for Switzerland when referring to the UN/LOCODE code list"</v>
      </c>
      <c r="Z2611" t="str">
        <f t="shared" si="1253"/>
        <v>"false"</v>
      </c>
      <c r="AA2611" t="str">
        <f t="shared" si="1254"/>
        <v>"false"</v>
      </c>
      <c r="AB2611" t="str">
        <f t="shared" si="1255"/>
        <v>""</v>
      </c>
      <c r="AC2611" t="str">
        <f t="shared" si="1256"/>
        <v>"https://onerecord.iata.org/ns/code-lists/SpecialHandlingCode"</v>
      </c>
      <c r="AD2611" t="str">
        <f t="shared" si="1257"/>
        <v>"https://onerecord.iata.org/ns/cargo#codeDescription"</v>
      </c>
      <c r="AE2611" t="str">
        <f t="shared" si="1258"/>
        <v>"http://www.w3.org/2001/XMLSchema#string"</v>
      </c>
      <c r="AF2611" t="str">
        <f t="shared" si="1259"/>
        <v>"CodeList","SpecialHandlingCode","codeDescription","","string",2,"","Description or long version of the code; for example "Switzerland" for Switzerland when referring to the UN/LOCODE code list","false","false","","https://onerecord.iata.org/ns/code-lists/SpecialHandlingCode","https://onerecord.iata.org/ns/cargo#codeDescription","http://www.w3.org/2001/XMLSchema#string"</v>
      </c>
      <c r="AG2611" t="str">
        <f t="shared" si="1260"/>
        <v>"CodeList.SpecialHandlingCode"</v>
      </c>
      <c r="AH2611" t="str">
        <f t="shared" si="1261"/>
        <v>"codeDescription"</v>
      </c>
      <c r="AI2611" t="str">
        <f t="shared" si="1262"/>
        <v>".string"</v>
      </c>
      <c r="AJ2611" t="str">
        <f t="shared" si="1263"/>
        <v>""</v>
      </c>
      <c r="AK2611" t="str">
        <f t="shared" si="1264"/>
        <v>"hasOne"</v>
      </c>
      <c r="AL2611" t="str">
        <f t="shared" si="1265"/>
        <v>"CodeList.SpecialHandlingCode","codeDescription",".string","","hasOne"</v>
      </c>
      <c r="AN2611">
        <f>COUNTIF(View_conceptual!G:G,L2611)</f>
        <v>0</v>
      </c>
      <c r="AO2611">
        <f>COUNTIF(View_conceptual!H:H,L2611)+COUNTIF(View_conceptual!I:I,N2611)</f>
        <v>0</v>
      </c>
      <c r="AQ2611" t="str">
        <f t="shared" si="1266"/>
        <v/>
      </c>
      <c r="AR2611" t="str">
        <f t="shared" si="1267"/>
        <v/>
      </c>
      <c r="AT2611">
        <f>COUNTIF(View_full!G:G,L2611)</f>
        <v>0</v>
      </c>
      <c r="AU2611">
        <f>COUNTIF(View_full!H:H,L2611)+COUNTIF(View_full!I:I,N2611)</f>
        <v>0</v>
      </c>
      <c r="AV2611">
        <f>COUNTIFS(Property_Manual!$A$2:$A$1206,Raw!L2611,Property_Manual!$B$2:$B$1206,Raw!M2611,Property_Manual!$C$2:$C$1206,Raw!N2611,Property_Manual!$D$2:$D$1206,Raw!O2611,Property_Manual!$F$2:$F$1206,"x")</f>
        <v>0</v>
      </c>
      <c r="AW2611" t="str">
        <f t="shared" si="1268"/>
        <v/>
      </c>
      <c r="AX2611" t="str">
        <f t="shared" si="1269"/>
        <v/>
      </c>
      <c r="AY2611" t="str">
        <f t="shared" si="1270"/>
        <v/>
      </c>
    </row>
    <row r="2612" spans="1:51" x14ac:dyDescent="0.2">
      <c r="A2612" t="s">
        <v>1254</v>
      </c>
      <c r="B2612" t="s">
        <v>1197</v>
      </c>
      <c r="C2612" t="s">
        <v>2195</v>
      </c>
      <c r="D2612" t="s">
        <v>11</v>
      </c>
      <c r="F2612" t="s">
        <v>12</v>
      </c>
      <c r="G2612">
        <v>1</v>
      </c>
      <c r="J2612" t="s">
        <v>13</v>
      </c>
      <c r="L2612" t="str">
        <f t="shared" si="1240"/>
        <v>SpecialHandlingCode</v>
      </c>
      <c r="M2612" t="str">
        <f t="shared" si="1241"/>
        <v>codeLevel</v>
      </c>
      <c r="N2612" t="str">
        <f t="shared" si="1242"/>
        <v>integer</v>
      </c>
      <c r="O2612" t="str">
        <f t="shared" si="1243"/>
        <v/>
      </c>
      <c r="P2612" t="str">
        <f t="shared" si="1244"/>
        <v/>
      </c>
      <c r="Q2612" t="str">
        <f t="shared" si="1245"/>
        <v>Object</v>
      </c>
      <c r="R2612" t="str">
        <f t="shared" si="1246"/>
        <v>"CodeList"</v>
      </c>
      <c r="S2612" t="str">
        <f t="shared" si="1247"/>
        <v>"SpecialHandlingCode"</v>
      </c>
      <c r="T2612" t="str">
        <f t="shared" si="1248"/>
        <v>"codeLevel"</v>
      </c>
      <c r="U2612" t="str">
        <f t="shared" si="1249"/>
        <v>""</v>
      </c>
      <c r="V2612" t="str">
        <f t="shared" si="1250"/>
        <v>"integer"</v>
      </c>
      <c r="W2612">
        <f>IF($A2612="Implicit","",COUNTIFS($C$8:C2612,C2612,$A$8:A2612,"Explicit"))</f>
        <v>3</v>
      </c>
      <c r="X2612" t="str">
        <f t="shared" si="1251"/>
        <v>""</v>
      </c>
      <c r="Y2612" t="str">
        <f t="shared" si="1252"/>
        <v>"Integer indicating the level of a code if a codelists is hierarchical; for example HS-Codes"</v>
      </c>
      <c r="Z2612" t="str">
        <f t="shared" si="1253"/>
        <v>"false"</v>
      </c>
      <c r="AA2612" t="str">
        <f t="shared" si="1254"/>
        <v>"false"</v>
      </c>
      <c r="AB2612" t="str">
        <f t="shared" si="1255"/>
        <v>""</v>
      </c>
      <c r="AC2612" t="str">
        <f t="shared" si="1256"/>
        <v>"https://onerecord.iata.org/ns/code-lists/SpecialHandlingCode"</v>
      </c>
      <c r="AD2612" t="str">
        <f t="shared" si="1257"/>
        <v>"https://onerecord.iata.org/ns/cargo#codeLevel"</v>
      </c>
      <c r="AE2612" t="str">
        <f t="shared" si="1258"/>
        <v>"http://www.w3.org/2001/XMLSchema#integer"</v>
      </c>
      <c r="AF2612" t="str">
        <f t="shared" si="1259"/>
        <v>"CodeList","SpecialHandlingCode","codeLevel","","integer",3,"","Integer indicating the level of a code if a codelists is hierarchical; for example HS-Codes","false","false","","https://onerecord.iata.org/ns/code-lists/SpecialHandlingCode","https://onerecord.iata.org/ns/cargo#codeLevel","http://www.w3.org/2001/XMLSchema#integer"</v>
      </c>
      <c r="AG2612" t="str">
        <f t="shared" si="1260"/>
        <v>"CodeList.SpecialHandlingCode"</v>
      </c>
      <c r="AH2612" t="str">
        <f t="shared" si="1261"/>
        <v>"codeLevel"</v>
      </c>
      <c r="AI2612" t="str">
        <f t="shared" si="1262"/>
        <v>".integer"</v>
      </c>
      <c r="AJ2612" t="str">
        <f t="shared" si="1263"/>
        <v>""</v>
      </c>
      <c r="AK2612" t="str">
        <f t="shared" si="1264"/>
        <v>"hasOne"</v>
      </c>
      <c r="AL2612" t="str">
        <f t="shared" si="1265"/>
        <v>"CodeList.SpecialHandlingCode","codeLevel",".integer","","hasOne"</v>
      </c>
      <c r="AN2612">
        <f>COUNTIF(View_conceptual!G:G,L2612)</f>
        <v>0</v>
      </c>
      <c r="AO2612">
        <f>COUNTIF(View_conceptual!H:H,L2612)+COUNTIF(View_conceptual!I:I,N2612)</f>
        <v>0</v>
      </c>
      <c r="AQ2612" t="str">
        <f t="shared" si="1266"/>
        <v/>
      </c>
      <c r="AR2612" t="str">
        <f t="shared" si="1267"/>
        <v/>
      </c>
      <c r="AT2612">
        <f>COUNTIF(View_full!G:G,L2612)</f>
        <v>0</v>
      </c>
      <c r="AU2612">
        <f>COUNTIF(View_full!H:H,L2612)+COUNTIF(View_full!I:I,N2612)</f>
        <v>0</v>
      </c>
      <c r="AV2612">
        <f>COUNTIFS(Property_Manual!$A$2:$A$1206,Raw!L2612,Property_Manual!$B$2:$B$1206,Raw!M2612,Property_Manual!$C$2:$C$1206,Raw!N2612,Property_Manual!$D$2:$D$1206,Raw!O2612,Property_Manual!$F$2:$F$1206,"x")</f>
        <v>0</v>
      </c>
      <c r="AW2612" t="str">
        <f t="shared" si="1268"/>
        <v/>
      </c>
      <c r="AX2612" t="str">
        <f t="shared" si="1269"/>
        <v/>
      </c>
      <c r="AY2612" t="str">
        <f t="shared" si="1270"/>
        <v/>
      </c>
    </row>
    <row r="2613" spans="1:51" x14ac:dyDescent="0.2">
      <c r="A2613" t="s">
        <v>1254</v>
      </c>
      <c r="B2613" t="s">
        <v>1197</v>
      </c>
      <c r="C2613" t="s">
        <v>2195</v>
      </c>
      <c r="D2613" t="s">
        <v>14</v>
      </c>
      <c r="F2613" t="s">
        <v>6</v>
      </c>
      <c r="G2613">
        <v>1</v>
      </c>
      <c r="J2613" t="s">
        <v>15</v>
      </c>
      <c r="L2613" t="str">
        <f t="shared" si="1240"/>
        <v>SpecialHandlingCode</v>
      </c>
      <c r="M2613" t="str">
        <f t="shared" si="1241"/>
        <v>codeListName</v>
      </c>
      <c r="N2613" t="str">
        <f t="shared" si="1242"/>
        <v>string</v>
      </c>
      <c r="O2613" t="str">
        <f t="shared" si="1243"/>
        <v/>
      </c>
      <c r="P2613" t="str">
        <f t="shared" si="1244"/>
        <v/>
      </c>
      <c r="Q2613" t="str">
        <f t="shared" si="1245"/>
        <v>Object</v>
      </c>
      <c r="R2613" t="str">
        <f t="shared" si="1246"/>
        <v>"CodeList"</v>
      </c>
      <c r="S2613" t="str">
        <f t="shared" si="1247"/>
        <v>"SpecialHandlingCode"</v>
      </c>
      <c r="T2613" t="str">
        <f t="shared" si="1248"/>
        <v>"codeListName"</v>
      </c>
      <c r="U2613" t="str">
        <f t="shared" si="1249"/>
        <v>""</v>
      </c>
      <c r="V2613" t="str">
        <f t="shared" si="1250"/>
        <v>"string"</v>
      </c>
      <c r="W2613">
        <f>IF($A2613="Implicit","",COUNTIFS($C$8:C2613,C2613,$A$8:A2613,"Explicit"))</f>
        <v>4</v>
      </c>
      <c r="X2613" t="str">
        <f t="shared" si="1251"/>
        <v>""</v>
      </c>
      <c r="Y2613" t="str">
        <f t="shared" si="1252"/>
        <v>"Official name of the code list without version number when direct reference is not possible; for example "UN/LOCODE" when referring to the UN/LOCODE code list"</v>
      </c>
      <c r="Z2613" t="str">
        <f t="shared" si="1253"/>
        <v>"false"</v>
      </c>
      <c r="AA2613" t="str">
        <f t="shared" si="1254"/>
        <v>"false"</v>
      </c>
      <c r="AB2613" t="str">
        <f t="shared" si="1255"/>
        <v>""</v>
      </c>
      <c r="AC2613" t="str">
        <f t="shared" si="1256"/>
        <v>"https://onerecord.iata.org/ns/code-lists/SpecialHandlingCode"</v>
      </c>
      <c r="AD2613" t="str">
        <f t="shared" si="1257"/>
        <v>"https://onerecord.iata.org/ns/cargo#codeListName"</v>
      </c>
      <c r="AE2613" t="str">
        <f t="shared" si="1258"/>
        <v>"http://www.w3.org/2001/XMLSchema#string"</v>
      </c>
      <c r="AF2613" t="str">
        <f t="shared" si="1259"/>
        <v>"CodeList","SpecialHandlingCode","codeListName","","string",4,"","Official name of the code list without version number when direct reference is not possible; for example "UN/LOCODE" when referring to the UN/LOCODE code list","false","false","","https://onerecord.iata.org/ns/code-lists/SpecialHandlingCode","https://onerecord.iata.org/ns/cargo#codeListName","http://www.w3.org/2001/XMLSchema#string"</v>
      </c>
      <c r="AG2613" t="str">
        <f t="shared" si="1260"/>
        <v>"CodeList.SpecialHandlingCode"</v>
      </c>
      <c r="AH2613" t="str">
        <f t="shared" si="1261"/>
        <v>"codeListName"</v>
      </c>
      <c r="AI2613" t="str">
        <f t="shared" si="1262"/>
        <v>".string"</v>
      </c>
      <c r="AJ2613" t="str">
        <f t="shared" si="1263"/>
        <v>""</v>
      </c>
      <c r="AK2613" t="str">
        <f t="shared" si="1264"/>
        <v>"hasOne"</v>
      </c>
      <c r="AL2613" t="str">
        <f t="shared" si="1265"/>
        <v>"CodeList.SpecialHandlingCode","codeListName",".string","","hasOne"</v>
      </c>
      <c r="AN2613">
        <f>COUNTIF(View_conceptual!G:G,L2613)</f>
        <v>0</v>
      </c>
      <c r="AO2613">
        <f>COUNTIF(View_conceptual!H:H,L2613)+COUNTIF(View_conceptual!I:I,N2613)</f>
        <v>0</v>
      </c>
      <c r="AQ2613" t="str">
        <f t="shared" si="1266"/>
        <v/>
      </c>
      <c r="AR2613" t="str">
        <f t="shared" si="1267"/>
        <v/>
      </c>
      <c r="AT2613">
        <f>COUNTIF(View_full!G:G,L2613)</f>
        <v>0</v>
      </c>
      <c r="AU2613">
        <f>COUNTIF(View_full!H:H,L2613)+COUNTIF(View_full!I:I,N2613)</f>
        <v>0</v>
      </c>
      <c r="AV2613">
        <f>COUNTIFS(Property_Manual!$A$2:$A$1206,Raw!L2613,Property_Manual!$B$2:$B$1206,Raw!M2613,Property_Manual!$C$2:$C$1206,Raw!N2613,Property_Manual!$D$2:$D$1206,Raw!O2613,Property_Manual!$F$2:$F$1206,"x")</f>
        <v>0</v>
      </c>
      <c r="AW2613" t="str">
        <f t="shared" si="1268"/>
        <v/>
      </c>
      <c r="AX2613" t="str">
        <f t="shared" si="1269"/>
        <v/>
      </c>
      <c r="AY2613" t="str">
        <f t="shared" si="1270"/>
        <v/>
      </c>
    </row>
    <row r="2614" spans="1:51" x14ac:dyDescent="0.2">
      <c r="A2614" t="s">
        <v>1254</v>
      </c>
      <c r="B2614" t="s">
        <v>1197</v>
      </c>
      <c r="C2614" t="s">
        <v>2195</v>
      </c>
      <c r="D2614" t="s">
        <v>16</v>
      </c>
      <c r="F2614" t="s">
        <v>6</v>
      </c>
      <c r="G2614">
        <v>1</v>
      </c>
      <c r="J2614" t="s">
        <v>17</v>
      </c>
      <c r="L2614" t="str">
        <f t="shared" si="1240"/>
        <v>SpecialHandlingCode</v>
      </c>
      <c r="M2614" t="str">
        <f t="shared" si="1241"/>
        <v>codeListReference</v>
      </c>
      <c r="N2614" t="str">
        <f t="shared" si="1242"/>
        <v>string</v>
      </c>
      <c r="O2614" t="str">
        <f t="shared" si="1243"/>
        <v/>
      </c>
      <c r="P2614" t="str">
        <f t="shared" si="1244"/>
        <v/>
      </c>
      <c r="Q2614" t="str">
        <f t="shared" si="1245"/>
        <v>Object</v>
      </c>
      <c r="R2614" t="str">
        <f t="shared" si="1246"/>
        <v>"CodeList"</v>
      </c>
      <c r="S2614" t="str">
        <f t="shared" si="1247"/>
        <v>"SpecialHandlingCode"</v>
      </c>
      <c r="T2614" t="str">
        <f t="shared" si="1248"/>
        <v>"codeListReference"</v>
      </c>
      <c r="U2614" t="str">
        <f t="shared" si="1249"/>
        <v>""</v>
      </c>
      <c r="V2614" t="str">
        <f t="shared" si="1250"/>
        <v>"string"</v>
      </c>
      <c r="W2614">
        <f>IF($A2614="Implicit","",COUNTIFS($C$8:C2614,C2614,$A$8:A2614,"Explicit"))</f>
        <v>5</v>
      </c>
      <c r="X2614" t="str">
        <f t="shared" si="1251"/>
        <v>""</v>
      </c>
      <c r="Y2614" t="str">
        <f t="shared" si="1252"/>
        <v>"URL to access the code list the code is taken from; for example "https://unece.org/trade/cefact/unlocode-code-list-country-and-territory" for UN/LOCODE."</v>
      </c>
      <c r="Z2614" t="str">
        <f t="shared" si="1253"/>
        <v>"false"</v>
      </c>
      <c r="AA2614" t="str">
        <f t="shared" si="1254"/>
        <v>"false"</v>
      </c>
      <c r="AB2614" t="str">
        <f t="shared" si="1255"/>
        <v>""</v>
      </c>
      <c r="AC2614" t="str">
        <f t="shared" si="1256"/>
        <v>"https://onerecord.iata.org/ns/code-lists/SpecialHandlingCode"</v>
      </c>
      <c r="AD2614" t="str">
        <f t="shared" si="1257"/>
        <v>"https://onerecord.iata.org/ns/cargo#codeListReference"</v>
      </c>
      <c r="AE2614" t="str">
        <f t="shared" si="1258"/>
        <v>"http://www.w3.org/2001/XMLSchema#string"</v>
      </c>
      <c r="AF2614" t="str">
        <f t="shared" si="1259"/>
        <v>"CodeList","SpecialHandlingCode","codeListReference","","string",5,"","URL to access the code list the code is taken from; for example "https://unece.org/trade/cefact/unlocode-code-list-country-and-territory" for UN/LOCODE.","false","false","","https://onerecord.iata.org/ns/code-lists/SpecialHandlingCode","https://onerecord.iata.org/ns/cargo#codeListReference","http://www.w3.org/2001/XMLSchema#string"</v>
      </c>
      <c r="AG2614" t="str">
        <f t="shared" si="1260"/>
        <v>"CodeList.SpecialHandlingCode"</v>
      </c>
      <c r="AH2614" t="str">
        <f t="shared" si="1261"/>
        <v>"codeListReference"</v>
      </c>
      <c r="AI2614" t="str">
        <f t="shared" si="1262"/>
        <v>".string"</v>
      </c>
      <c r="AJ2614" t="str">
        <f t="shared" si="1263"/>
        <v>""</v>
      </c>
      <c r="AK2614" t="str">
        <f t="shared" si="1264"/>
        <v>"hasOne"</v>
      </c>
      <c r="AL2614" t="str">
        <f t="shared" si="1265"/>
        <v>"CodeList.SpecialHandlingCode","codeListReference",".string","","hasOne"</v>
      </c>
      <c r="AN2614">
        <f>COUNTIF(View_conceptual!G:G,L2614)</f>
        <v>0</v>
      </c>
      <c r="AO2614">
        <f>COUNTIF(View_conceptual!H:H,L2614)+COUNTIF(View_conceptual!I:I,N2614)</f>
        <v>0</v>
      </c>
      <c r="AQ2614" t="str">
        <f t="shared" si="1266"/>
        <v/>
      </c>
      <c r="AR2614" t="str">
        <f t="shared" si="1267"/>
        <v/>
      </c>
      <c r="AT2614">
        <f>COUNTIF(View_full!G:G,L2614)</f>
        <v>0</v>
      </c>
      <c r="AU2614">
        <f>COUNTIF(View_full!H:H,L2614)+COUNTIF(View_full!I:I,N2614)</f>
        <v>0</v>
      </c>
      <c r="AV2614">
        <f>COUNTIFS(Property_Manual!$A$2:$A$1206,Raw!L2614,Property_Manual!$B$2:$B$1206,Raw!M2614,Property_Manual!$C$2:$C$1206,Raw!N2614,Property_Manual!$D$2:$D$1206,Raw!O2614,Property_Manual!$F$2:$F$1206,"x")</f>
        <v>0</v>
      </c>
      <c r="AW2614" t="str">
        <f t="shared" si="1268"/>
        <v/>
      </c>
      <c r="AX2614" t="str">
        <f t="shared" si="1269"/>
        <v/>
      </c>
      <c r="AY2614" t="str">
        <f t="shared" si="1270"/>
        <v/>
      </c>
    </row>
    <row r="2615" spans="1:51" x14ac:dyDescent="0.2">
      <c r="A2615" t="s">
        <v>1254</v>
      </c>
      <c r="B2615" t="s">
        <v>1197</v>
      </c>
      <c r="C2615" t="s">
        <v>2195</v>
      </c>
      <c r="D2615" t="s">
        <v>18</v>
      </c>
      <c r="F2615" t="s">
        <v>6</v>
      </c>
      <c r="G2615">
        <v>1</v>
      </c>
      <c r="J2615" t="s">
        <v>19</v>
      </c>
      <c r="L2615" t="str">
        <f t="shared" si="1240"/>
        <v>SpecialHandlingCode</v>
      </c>
      <c r="M2615" t="str">
        <f t="shared" si="1241"/>
        <v>codeListVersion</v>
      </c>
      <c r="N2615" t="str">
        <f t="shared" si="1242"/>
        <v>string</v>
      </c>
      <c r="O2615" t="str">
        <f t="shared" si="1243"/>
        <v/>
      </c>
      <c r="P2615" t="str">
        <f t="shared" si="1244"/>
        <v/>
      </c>
      <c r="Q2615" t="str">
        <f t="shared" si="1245"/>
        <v>Object</v>
      </c>
      <c r="R2615" t="str">
        <f t="shared" si="1246"/>
        <v>"CodeList"</v>
      </c>
      <c r="S2615" t="str">
        <f t="shared" si="1247"/>
        <v>"SpecialHandlingCode"</v>
      </c>
      <c r="T2615" t="str">
        <f t="shared" si="1248"/>
        <v>"codeListVersion"</v>
      </c>
      <c r="U2615" t="str">
        <f t="shared" si="1249"/>
        <v>""</v>
      </c>
      <c r="V2615" t="str">
        <f t="shared" si="1250"/>
        <v>"string"</v>
      </c>
      <c r="W2615">
        <f>IF($A2615="Implicit","",COUNTIFS($C$8:C2615,C2615,$A$8:A2615,"Explicit"))</f>
        <v>6</v>
      </c>
      <c r="X2615" t="str">
        <f t="shared" si="1251"/>
        <v>""</v>
      </c>
      <c r="Y2615" t="str">
        <f t="shared" si="1252"/>
        <v>"Version of the code list; for example "223-1" for UN/LOCODE. Used if the property codeListName is used or the version is not apparent from the resource referred to in property codeListReference."</v>
      </c>
      <c r="Z2615" t="str">
        <f t="shared" si="1253"/>
        <v>"false"</v>
      </c>
      <c r="AA2615" t="str">
        <f t="shared" si="1254"/>
        <v>"false"</v>
      </c>
      <c r="AB2615" t="str">
        <f t="shared" si="1255"/>
        <v>""</v>
      </c>
      <c r="AC2615" t="str">
        <f t="shared" si="1256"/>
        <v>"https://onerecord.iata.org/ns/code-lists/SpecialHandlingCode"</v>
      </c>
      <c r="AD2615" t="str">
        <f t="shared" si="1257"/>
        <v>"https://onerecord.iata.org/ns/cargo#codeListVersion"</v>
      </c>
      <c r="AE2615" t="str">
        <f t="shared" si="1258"/>
        <v>"http://www.w3.org/2001/XMLSchema#string"</v>
      </c>
      <c r="AF2615" t="str">
        <f t="shared" si="1259"/>
        <v>"CodeList","SpecialHandlingCode","codeListVersion","","string",6,"","Version of the code list; for example "223-1" for UN/LOCODE. Used if the property codeListName is used or the version is not apparent from the resource referred to in property codeListReference.","false","false","","https://onerecord.iata.org/ns/code-lists/SpecialHandlingCode","https://onerecord.iata.org/ns/cargo#codeListVersion","http://www.w3.org/2001/XMLSchema#string"</v>
      </c>
      <c r="AG2615" t="str">
        <f t="shared" si="1260"/>
        <v>"CodeList.SpecialHandlingCode"</v>
      </c>
      <c r="AH2615" t="str">
        <f t="shared" si="1261"/>
        <v>"codeListVersion"</v>
      </c>
      <c r="AI2615" t="str">
        <f t="shared" si="1262"/>
        <v>".string"</v>
      </c>
      <c r="AJ2615" t="str">
        <f t="shared" si="1263"/>
        <v>""</v>
      </c>
      <c r="AK2615" t="str">
        <f t="shared" si="1264"/>
        <v>"hasOne"</v>
      </c>
      <c r="AL2615" t="str">
        <f t="shared" si="1265"/>
        <v>"CodeList.SpecialHandlingCode","codeListVersion",".string","","hasOne"</v>
      </c>
      <c r="AN2615">
        <f>COUNTIF(View_conceptual!G:G,L2615)</f>
        <v>0</v>
      </c>
      <c r="AO2615">
        <f>COUNTIF(View_conceptual!H:H,L2615)+COUNTIF(View_conceptual!I:I,N2615)</f>
        <v>0</v>
      </c>
      <c r="AQ2615" t="str">
        <f t="shared" si="1266"/>
        <v/>
      </c>
      <c r="AR2615" t="str">
        <f t="shared" si="1267"/>
        <v/>
      </c>
      <c r="AT2615">
        <f>COUNTIF(View_full!G:G,L2615)</f>
        <v>0</v>
      </c>
      <c r="AU2615">
        <f>COUNTIF(View_full!H:H,L2615)+COUNTIF(View_full!I:I,N2615)</f>
        <v>0</v>
      </c>
      <c r="AV2615">
        <f>COUNTIFS(Property_Manual!$A$2:$A$1206,Raw!L2615,Property_Manual!$B$2:$B$1206,Raw!M2615,Property_Manual!$C$2:$C$1206,Raw!N2615,Property_Manual!$D$2:$D$1206,Raw!O2615,Property_Manual!$F$2:$F$1206,"x")</f>
        <v>0</v>
      </c>
      <c r="AW2615" t="str">
        <f t="shared" si="1268"/>
        <v/>
      </c>
      <c r="AX2615" t="str">
        <f t="shared" si="1269"/>
        <v/>
      </c>
      <c r="AY2615" t="str">
        <f t="shared" si="1270"/>
        <v/>
      </c>
    </row>
    <row r="2616" spans="1:51" x14ac:dyDescent="0.2">
      <c r="A2616" t="s">
        <v>1254</v>
      </c>
      <c r="B2616" t="s">
        <v>1197</v>
      </c>
      <c r="C2616" t="s">
        <v>2266</v>
      </c>
      <c r="D2616" t="s">
        <v>5</v>
      </c>
      <c r="F2616" t="s">
        <v>6</v>
      </c>
      <c r="G2616">
        <v>1</v>
      </c>
      <c r="J2616" t="s">
        <v>8</v>
      </c>
      <c r="L2616" t="str">
        <f t="shared" si="1240"/>
        <v>StatusCode</v>
      </c>
      <c r="M2616" t="str">
        <f t="shared" si="1241"/>
        <v>code</v>
      </c>
      <c r="N2616" t="str">
        <f t="shared" si="1242"/>
        <v>string</v>
      </c>
      <c r="O2616" t="str">
        <f t="shared" si="1243"/>
        <v/>
      </c>
      <c r="P2616" t="str">
        <f t="shared" si="1244"/>
        <v/>
      </c>
      <c r="Q2616" t="str">
        <f t="shared" si="1245"/>
        <v>Object</v>
      </c>
      <c r="R2616" t="str">
        <f t="shared" si="1246"/>
        <v>"CodeList"</v>
      </c>
      <c r="S2616" t="str">
        <f t="shared" si="1247"/>
        <v>"StatusCode"</v>
      </c>
      <c r="T2616" t="str">
        <f t="shared" si="1248"/>
        <v>"code"</v>
      </c>
      <c r="U2616" t="str">
        <f t="shared" si="1249"/>
        <v>""</v>
      </c>
      <c r="V2616" t="str">
        <f t="shared" si="1250"/>
        <v>"string"</v>
      </c>
      <c r="W2616">
        <f>IF($A2616="Implicit","",COUNTIFS($C$8:C2616,C2616,$A$8:A2616,"Explicit"))</f>
        <v>1</v>
      </c>
      <c r="X2616" t="str">
        <f t="shared" si="1251"/>
        <v>""</v>
      </c>
      <c r="Y2616" t="str">
        <f t="shared" si="1252"/>
        <v>"Code or short version of a code; for example "CH" for Switzerland when referring to the UN/LOCODE code list"</v>
      </c>
      <c r="Z2616" t="str">
        <f t="shared" si="1253"/>
        <v>"false"</v>
      </c>
      <c r="AA2616" t="str">
        <f t="shared" si="1254"/>
        <v>"false"</v>
      </c>
      <c r="AB2616" t="str">
        <f t="shared" si="1255"/>
        <v>""</v>
      </c>
      <c r="AC2616" t="str">
        <f t="shared" si="1256"/>
        <v>"https://onerecord.iata.org/ns/code-lists/StatusCode"</v>
      </c>
      <c r="AD2616" t="str">
        <f t="shared" si="1257"/>
        <v>"https://onerecord.iata.org/ns/cargo#code"</v>
      </c>
      <c r="AE2616" t="str">
        <f t="shared" si="1258"/>
        <v>"http://www.w3.org/2001/XMLSchema#string"</v>
      </c>
      <c r="AF2616" t="str">
        <f t="shared" si="1259"/>
        <v>"CodeList","StatusCode","code","","string",1,"","Code or short version of a code; for example "CH" for Switzerland when referring to the UN/LOCODE code list","false","false","","https://onerecord.iata.org/ns/code-lists/StatusCode","https://onerecord.iata.org/ns/cargo#code","http://www.w3.org/2001/XMLSchema#string"</v>
      </c>
      <c r="AG2616" t="str">
        <f t="shared" si="1260"/>
        <v>"CodeList.StatusCode"</v>
      </c>
      <c r="AH2616" t="str">
        <f t="shared" si="1261"/>
        <v>"code"</v>
      </c>
      <c r="AI2616" t="str">
        <f t="shared" si="1262"/>
        <v>".string"</v>
      </c>
      <c r="AJ2616" t="str">
        <f t="shared" si="1263"/>
        <v>""</v>
      </c>
      <c r="AK2616" t="str">
        <f t="shared" si="1264"/>
        <v>"hasOne"</v>
      </c>
      <c r="AL2616" t="str">
        <f t="shared" si="1265"/>
        <v>"CodeList.StatusCode","code",".string","","hasOne"</v>
      </c>
      <c r="AN2616">
        <f>COUNTIF(View_conceptual!G:G,L2616)</f>
        <v>0</v>
      </c>
      <c r="AO2616">
        <f>COUNTIF(View_conceptual!H:H,L2616)+COUNTIF(View_conceptual!I:I,N2616)</f>
        <v>0</v>
      </c>
      <c r="AQ2616" t="str">
        <f t="shared" si="1266"/>
        <v/>
      </c>
      <c r="AR2616" t="str">
        <f t="shared" si="1267"/>
        <v/>
      </c>
      <c r="AT2616">
        <f>COUNTIF(View_full!G:G,L2616)</f>
        <v>0</v>
      </c>
      <c r="AU2616">
        <f>COUNTIF(View_full!H:H,L2616)+COUNTIF(View_full!I:I,N2616)</f>
        <v>0</v>
      </c>
      <c r="AV2616">
        <f>COUNTIFS(Property_Manual!$A$2:$A$1206,Raw!L2616,Property_Manual!$B$2:$B$1206,Raw!M2616,Property_Manual!$C$2:$C$1206,Raw!N2616,Property_Manual!$D$2:$D$1206,Raw!O2616,Property_Manual!$F$2:$F$1206,"x")</f>
        <v>0</v>
      </c>
      <c r="AW2616" t="str">
        <f t="shared" si="1268"/>
        <v/>
      </c>
      <c r="AX2616" t="str">
        <f t="shared" si="1269"/>
        <v/>
      </c>
      <c r="AY2616" t="str">
        <f t="shared" si="1270"/>
        <v/>
      </c>
    </row>
    <row r="2617" spans="1:51" x14ac:dyDescent="0.2">
      <c r="A2617" t="s">
        <v>1254</v>
      </c>
      <c r="B2617" t="s">
        <v>1197</v>
      </c>
      <c r="C2617" t="s">
        <v>2266</v>
      </c>
      <c r="D2617" t="s">
        <v>9</v>
      </c>
      <c r="F2617" t="s">
        <v>6</v>
      </c>
      <c r="G2617">
        <v>1</v>
      </c>
      <c r="J2617" t="s">
        <v>10</v>
      </c>
      <c r="L2617" t="str">
        <f t="shared" si="1240"/>
        <v>StatusCode</v>
      </c>
      <c r="M2617" t="str">
        <f t="shared" si="1241"/>
        <v>codeDescription</v>
      </c>
      <c r="N2617" t="str">
        <f t="shared" si="1242"/>
        <v>string</v>
      </c>
      <c r="O2617" t="str">
        <f t="shared" si="1243"/>
        <v/>
      </c>
      <c r="P2617" t="str">
        <f t="shared" si="1244"/>
        <v/>
      </c>
      <c r="Q2617" t="str">
        <f t="shared" si="1245"/>
        <v>Object</v>
      </c>
      <c r="R2617" t="str">
        <f t="shared" si="1246"/>
        <v>"CodeList"</v>
      </c>
      <c r="S2617" t="str">
        <f t="shared" si="1247"/>
        <v>"StatusCode"</v>
      </c>
      <c r="T2617" t="str">
        <f t="shared" si="1248"/>
        <v>"codeDescription"</v>
      </c>
      <c r="U2617" t="str">
        <f t="shared" si="1249"/>
        <v>""</v>
      </c>
      <c r="V2617" t="str">
        <f t="shared" si="1250"/>
        <v>"string"</v>
      </c>
      <c r="W2617">
        <f>IF($A2617="Implicit","",COUNTIFS($C$8:C2617,C2617,$A$8:A2617,"Explicit"))</f>
        <v>2</v>
      </c>
      <c r="X2617" t="str">
        <f t="shared" si="1251"/>
        <v>""</v>
      </c>
      <c r="Y2617" t="str">
        <f t="shared" si="1252"/>
        <v>"Description or long version of the code; for example "Switzerland" for Switzerland when referring to the UN/LOCODE code list"</v>
      </c>
      <c r="Z2617" t="str">
        <f t="shared" si="1253"/>
        <v>"false"</v>
      </c>
      <c r="AA2617" t="str">
        <f t="shared" si="1254"/>
        <v>"false"</v>
      </c>
      <c r="AB2617" t="str">
        <f t="shared" si="1255"/>
        <v>""</v>
      </c>
      <c r="AC2617" t="str">
        <f t="shared" si="1256"/>
        <v>"https://onerecord.iata.org/ns/code-lists/StatusCode"</v>
      </c>
      <c r="AD2617" t="str">
        <f t="shared" si="1257"/>
        <v>"https://onerecord.iata.org/ns/cargo#codeDescription"</v>
      </c>
      <c r="AE2617" t="str">
        <f t="shared" si="1258"/>
        <v>"http://www.w3.org/2001/XMLSchema#string"</v>
      </c>
      <c r="AF2617" t="str">
        <f t="shared" si="1259"/>
        <v>"CodeList","StatusCode","codeDescription","","string",2,"","Description or long version of the code; for example "Switzerland" for Switzerland when referring to the UN/LOCODE code list","false","false","","https://onerecord.iata.org/ns/code-lists/StatusCode","https://onerecord.iata.org/ns/cargo#codeDescription","http://www.w3.org/2001/XMLSchema#string"</v>
      </c>
      <c r="AG2617" t="str">
        <f t="shared" si="1260"/>
        <v>"CodeList.StatusCode"</v>
      </c>
      <c r="AH2617" t="str">
        <f t="shared" si="1261"/>
        <v>"codeDescription"</v>
      </c>
      <c r="AI2617" t="str">
        <f t="shared" si="1262"/>
        <v>".string"</v>
      </c>
      <c r="AJ2617" t="str">
        <f t="shared" si="1263"/>
        <v>""</v>
      </c>
      <c r="AK2617" t="str">
        <f t="shared" si="1264"/>
        <v>"hasOne"</v>
      </c>
      <c r="AL2617" t="str">
        <f t="shared" si="1265"/>
        <v>"CodeList.StatusCode","codeDescription",".string","","hasOne"</v>
      </c>
      <c r="AN2617">
        <f>COUNTIF(View_conceptual!G:G,L2617)</f>
        <v>0</v>
      </c>
      <c r="AO2617">
        <f>COUNTIF(View_conceptual!H:H,L2617)+COUNTIF(View_conceptual!I:I,N2617)</f>
        <v>0</v>
      </c>
      <c r="AQ2617" t="str">
        <f t="shared" si="1266"/>
        <v/>
      </c>
      <c r="AR2617" t="str">
        <f t="shared" si="1267"/>
        <v/>
      </c>
      <c r="AT2617">
        <f>COUNTIF(View_full!G:G,L2617)</f>
        <v>0</v>
      </c>
      <c r="AU2617">
        <f>COUNTIF(View_full!H:H,L2617)+COUNTIF(View_full!I:I,N2617)</f>
        <v>0</v>
      </c>
      <c r="AV2617">
        <f>COUNTIFS(Property_Manual!$A$2:$A$1206,Raw!L2617,Property_Manual!$B$2:$B$1206,Raw!M2617,Property_Manual!$C$2:$C$1206,Raw!N2617,Property_Manual!$D$2:$D$1206,Raw!O2617,Property_Manual!$F$2:$F$1206,"x")</f>
        <v>0</v>
      </c>
      <c r="AW2617" t="str">
        <f t="shared" si="1268"/>
        <v/>
      </c>
      <c r="AX2617" t="str">
        <f t="shared" si="1269"/>
        <v/>
      </c>
      <c r="AY2617" t="str">
        <f t="shared" si="1270"/>
        <v/>
      </c>
    </row>
    <row r="2618" spans="1:51" x14ac:dyDescent="0.2">
      <c r="A2618" t="s">
        <v>1254</v>
      </c>
      <c r="B2618" t="s">
        <v>1197</v>
      </c>
      <c r="C2618" t="s">
        <v>2266</v>
      </c>
      <c r="D2618" t="s">
        <v>11</v>
      </c>
      <c r="F2618" t="s">
        <v>12</v>
      </c>
      <c r="G2618">
        <v>1</v>
      </c>
      <c r="J2618" t="s">
        <v>13</v>
      </c>
      <c r="L2618" t="str">
        <f t="shared" si="1240"/>
        <v>StatusCode</v>
      </c>
      <c r="M2618" t="str">
        <f t="shared" si="1241"/>
        <v>codeLevel</v>
      </c>
      <c r="N2618" t="str">
        <f t="shared" si="1242"/>
        <v>integer</v>
      </c>
      <c r="O2618" t="str">
        <f t="shared" si="1243"/>
        <v/>
      </c>
      <c r="P2618" t="str">
        <f t="shared" si="1244"/>
        <v/>
      </c>
      <c r="Q2618" t="str">
        <f t="shared" si="1245"/>
        <v>Object</v>
      </c>
      <c r="R2618" t="str">
        <f t="shared" si="1246"/>
        <v>"CodeList"</v>
      </c>
      <c r="S2618" t="str">
        <f t="shared" si="1247"/>
        <v>"StatusCode"</v>
      </c>
      <c r="T2618" t="str">
        <f t="shared" si="1248"/>
        <v>"codeLevel"</v>
      </c>
      <c r="U2618" t="str">
        <f t="shared" si="1249"/>
        <v>""</v>
      </c>
      <c r="V2618" t="str">
        <f t="shared" si="1250"/>
        <v>"integer"</v>
      </c>
      <c r="W2618">
        <f>IF($A2618="Implicit","",COUNTIFS($C$8:C2618,C2618,$A$8:A2618,"Explicit"))</f>
        <v>3</v>
      </c>
      <c r="X2618" t="str">
        <f t="shared" si="1251"/>
        <v>""</v>
      </c>
      <c r="Y2618" t="str">
        <f t="shared" si="1252"/>
        <v>"Integer indicating the level of a code if a codelists is hierarchical; for example HS-Codes"</v>
      </c>
      <c r="Z2618" t="str">
        <f t="shared" si="1253"/>
        <v>"false"</v>
      </c>
      <c r="AA2618" t="str">
        <f t="shared" si="1254"/>
        <v>"false"</v>
      </c>
      <c r="AB2618" t="str">
        <f t="shared" si="1255"/>
        <v>""</v>
      </c>
      <c r="AC2618" t="str">
        <f t="shared" si="1256"/>
        <v>"https://onerecord.iata.org/ns/code-lists/StatusCode"</v>
      </c>
      <c r="AD2618" t="str">
        <f t="shared" si="1257"/>
        <v>"https://onerecord.iata.org/ns/cargo#codeLevel"</v>
      </c>
      <c r="AE2618" t="str">
        <f t="shared" si="1258"/>
        <v>"http://www.w3.org/2001/XMLSchema#integer"</v>
      </c>
      <c r="AF2618" t="str">
        <f t="shared" si="1259"/>
        <v>"CodeList","StatusCode","codeLevel","","integer",3,"","Integer indicating the level of a code if a codelists is hierarchical; for example HS-Codes","false","false","","https://onerecord.iata.org/ns/code-lists/StatusCode","https://onerecord.iata.org/ns/cargo#codeLevel","http://www.w3.org/2001/XMLSchema#integer"</v>
      </c>
      <c r="AG2618" t="str">
        <f t="shared" si="1260"/>
        <v>"CodeList.StatusCode"</v>
      </c>
      <c r="AH2618" t="str">
        <f t="shared" si="1261"/>
        <v>"codeLevel"</v>
      </c>
      <c r="AI2618" t="str">
        <f t="shared" si="1262"/>
        <v>".integer"</v>
      </c>
      <c r="AJ2618" t="str">
        <f t="shared" si="1263"/>
        <v>""</v>
      </c>
      <c r="AK2618" t="str">
        <f t="shared" si="1264"/>
        <v>"hasOne"</v>
      </c>
      <c r="AL2618" t="str">
        <f t="shared" si="1265"/>
        <v>"CodeList.StatusCode","codeLevel",".integer","","hasOne"</v>
      </c>
      <c r="AN2618">
        <f>COUNTIF(View_conceptual!G:G,L2618)</f>
        <v>0</v>
      </c>
      <c r="AO2618">
        <f>COUNTIF(View_conceptual!H:H,L2618)+COUNTIF(View_conceptual!I:I,N2618)</f>
        <v>0</v>
      </c>
      <c r="AQ2618" t="str">
        <f t="shared" si="1266"/>
        <v/>
      </c>
      <c r="AR2618" t="str">
        <f t="shared" si="1267"/>
        <v/>
      </c>
      <c r="AT2618">
        <f>COUNTIF(View_full!G:G,L2618)</f>
        <v>0</v>
      </c>
      <c r="AU2618">
        <f>COUNTIF(View_full!H:H,L2618)+COUNTIF(View_full!I:I,N2618)</f>
        <v>0</v>
      </c>
      <c r="AV2618">
        <f>COUNTIFS(Property_Manual!$A$2:$A$1206,Raw!L2618,Property_Manual!$B$2:$B$1206,Raw!M2618,Property_Manual!$C$2:$C$1206,Raw!N2618,Property_Manual!$D$2:$D$1206,Raw!O2618,Property_Manual!$F$2:$F$1206,"x")</f>
        <v>0</v>
      </c>
      <c r="AW2618" t="str">
        <f t="shared" si="1268"/>
        <v/>
      </c>
      <c r="AX2618" t="str">
        <f t="shared" si="1269"/>
        <v/>
      </c>
      <c r="AY2618" t="str">
        <f t="shared" si="1270"/>
        <v/>
      </c>
    </row>
    <row r="2619" spans="1:51" x14ac:dyDescent="0.2">
      <c r="A2619" t="s">
        <v>1254</v>
      </c>
      <c r="B2619" t="s">
        <v>1197</v>
      </c>
      <c r="C2619" t="s">
        <v>2266</v>
      </c>
      <c r="D2619" t="s">
        <v>14</v>
      </c>
      <c r="F2619" t="s">
        <v>6</v>
      </c>
      <c r="G2619">
        <v>1</v>
      </c>
      <c r="J2619" t="s">
        <v>15</v>
      </c>
      <c r="L2619" t="str">
        <f t="shared" si="1240"/>
        <v>StatusCode</v>
      </c>
      <c r="M2619" t="str">
        <f t="shared" si="1241"/>
        <v>codeListName</v>
      </c>
      <c r="N2619" t="str">
        <f t="shared" si="1242"/>
        <v>string</v>
      </c>
      <c r="O2619" t="str">
        <f t="shared" si="1243"/>
        <v/>
      </c>
      <c r="P2619" t="str">
        <f t="shared" si="1244"/>
        <v/>
      </c>
      <c r="Q2619" t="str">
        <f t="shared" si="1245"/>
        <v>Object</v>
      </c>
      <c r="R2619" t="str">
        <f t="shared" si="1246"/>
        <v>"CodeList"</v>
      </c>
      <c r="S2619" t="str">
        <f t="shared" si="1247"/>
        <v>"StatusCode"</v>
      </c>
      <c r="T2619" t="str">
        <f t="shared" si="1248"/>
        <v>"codeListName"</v>
      </c>
      <c r="U2619" t="str">
        <f t="shared" si="1249"/>
        <v>""</v>
      </c>
      <c r="V2619" t="str">
        <f t="shared" si="1250"/>
        <v>"string"</v>
      </c>
      <c r="W2619">
        <f>IF($A2619="Implicit","",COUNTIFS($C$8:C2619,C2619,$A$8:A2619,"Explicit"))</f>
        <v>4</v>
      </c>
      <c r="X2619" t="str">
        <f t="shared" si="1251"/>
        <v>""</v>
      </c>
      <c r="Y2619" t="str">
        <f t="shared" si="1252"/>
        <v>"Official name of the code list without version number when direct reference is not possible; for example "UN/LOCODE" when referring to the UN/LOCODE code list"</v>
      </c>
      <c r="Z2619" t="str">
        <f t="shared" si="1253"/>
        <v>"false"</v>
      </c>
      <c r="AA2619" t="str">
        <f t="shared" si="1254"/>
        <v>"false"</v>
      </c>
      <c r="AB2619" t="str">
        <f t="shared" si="1255"/>
        <v>""</v>
      </c>
      <c r="AC2619" t="str">
        <f t="shared" si="1256"/>
        <v>"https://onerecord.iata.org/ns/code-lists/StatusCode"</v>
      </c>
      <c r="AD2619" t="str">
        <f t="shared" si="1257"/>
        <v>"https://onerecord.iata.org/ns/cargo#codeListName"</v>
      </c>
      <c r="AE2619" t="str">
        <f t="shared" si="1258"/>
        <v>"http://www.w3.org/2001/XMLSchema#string"</v>
      </c>
      <c r="AF2619" t="str">
        <f t="shared" si="1259"/>
        <v>"CodeList","StatusCode","codeListName","","string",4,"","Official name of the code list without version number when direct reference is not possible; for example "UN/LOCODE" when referring to the UN/LOCODE code list","false","false","","https://onerecord.iata.org/ns/code-lists/StatusCode","https://onerecord.iata.org/ns/cargo#codeListName","http://www.w3.org/2001/XMLSchema#string"</v>
      </c>
      <c r="AG2619" t="str">
        <f t="shared" si="1260"/>
        <v>"CodeList.StatusCode"</v>
      </c>
      <c r="AH2619" t="str">
        <f t="shared" si="1261"/>
        <v>"codeListName"</v>
      </c>
      <c r="AI2619" t="str">
        <f t="shared" si="1262"/>
        <v>".string"</v>
      </c>
      <c r="AJ2619" t="str">
        <f t="shared" si="1263"/>
        <v>""</v>
      </c>
      <c r="AK2619" t="str">
        <f t="shared" si="1264"/>
        <v>"hasOne"</v>
      </c>
      <c r="AL2619" t="str">
        <f t="shared" si="1265"/>
        <v>"CodeList.StatusCode","codeListName",".string","","hasOne"</v>
      </c>
      <c r="AN2619">
        <f>COUNTIF(View_conceptual!G:G,L2619)</f>
        <v>0</v>
      </c>
      <c r="AO2619">
        <f>COUNTIF(View_conceptual!H:H,L2619)+COUNTIF(View_conceptual!I:I,N2619)</f>
        <v>0</v>
      </c>
      <c r="AQ2619" t="str">
        <f t="shared" si="1266"/>
        <v/>
      </c>
      <c r="AR2619" t="str">
        <f t="shared" si="1267"/>
        <v/>
      </c>
      <c r="AT2619">
        <f>COUNTIF(View_full!G:G,L2619)</f>
        <v>0</v>
      </c>
      <c r="AU2619">
        <f>COUNTIF(View_full!H:H,L2619)+COUNTIF(View_full!I:I,N2619)</f>
        <v>0</v>
      </c>
      <c r="AV2619">
        <f>COUNTIFS(Property_Manual!$A$2:$A$1206,Raw!L2619,Property_Manual!$B$2:$B$1206,Raw!M2619,Property_Manual!$C$2:$C$1206,Raw!N2619,Property_Manual!$D$2:$D$1206,Raw!O2619,Property_Manual!$F$2:$F$1206,"x")</f>
        <v>0</v>
      </c>
      <c r="AW2619" t="str">
        <f t="shared" si="1268"/>
        <v/>
      </c>
      <c r="AX2619" t="str">
        <f t="shared" si="1269"/>
        <v/>
      </c>
      <c r="AY2619" t="str">
        <f t="shared" si="1270"/>
        <v/>
      </c>
    </row>
    <row r="2620" spans="1:51" x14ac:dyDescent="0.2">
      <c r="A2620" t="s">
        <v>1254</v>
      </c>
      <c r="B2620" t="s">
        <v>1197</v>
      </c>
      <c r="C2620" t="s">
        <v>2266</v>
      </c>
      <c r="D2620" t="s">
        <v>16</v>
      </c>
      <c r="F2620" t="s">
        <v>6</v>
      </c>
      <c r="G2620">
        <v>1</v>
      </c>
      <c r="J2620" t="s">
        <v>17</v>
      </c>
      <c r="L2620" t="str">
        <f t="shared" si="1240"/>
        <v>StatusCode</v>
      </c>
      <c r="M2620" t="str">
        <f t="shared" si="1241"/>
        <v>codeListReference</v>
      </c>
      <c r="N2620" t="str">
        <f t="shared" si="1242"/>
        <v>string</v>
      </c>
      <c r="O2620" t="str">
        <f t="shared" si="1243"/>
        <v/>
      </c>
      <c r="P2620" t="str">
        <f t="shared" si="1244"/>
        <v/>
      </c>
      <c r="Q2620" t="str">
        <f t="shared" si="1245"/>
        <v>Object</v>
      </c>
      <c r="R2620" t="str">
        <f t="shared" si="1246"/>
        <v>"CodeList"</v>
      </c>
      <c r="S2620" t="str">
        <f t="shared" si="1247"/>
        <v>"StatusCode"</v>
      </c>
      <c r="T2620" t="str">
        <f t="shared" si="1248"/>
        <v>"codeListReference"</v>
      </c>
      <c r="U2620" t="str">
        <f t="shared" si="1249"/>
        <v>""</v>
      </c>
      <c r="V2620" t="str">
        <f t="shared" si="1250"/>
        <v>"string"</v>
      </c>
      <c r="W2620">
        <f>IF($A2620="Implicit","",COUNTIFS($C$8:C2620,C2620,$A$8:A2620,"Explicit"))</f>
        <v>5</v>
      </c>
      <c r="X2620" t="str">
        <f t="shared" si="1251"/>
        <v>""</v>
      </c>
      <c r="Y2620" t="str">
        <f t="shared" si="1252"/>
        <v>"URL to access the code list the code is taken from; for example "https://unece.org/trade/cefact/unlocode-code-list-country-and-territory" for UN/LOCODE."</v>
      </c>
      <c r="Z2620" t="str">
        <f t="shared" si="1253"/>
        <v>"false"</v>
      </c>
      <c r="AA2620" t="str">
        <f t="shared" si="1254"/>
        <v>"false"</v>
      </c>
      <c r="AB2620" t="str">
        <f t="shared" si="1255"/>
        <v>""</v>
      </c>
      <c r="AC2620" t="str">
        <f t="shared" si="1256"/>
        <v>"https://onerecord.iata.org/ns/code-lists/StatusCode"</v>
      </c>
      <c r="AD2620" t="str">
        <f t="shared" si="1257"/>
        <v>"https://onerecord.iata.org/ns/cargo#codeListReference"</v>
      </c>
      <c r="AE2620" t="str">
        <f t="shared" si="1258"/>
        <v>"http://www.w3.org/2001/XMLSchema#string"</v>
      </c>
      <c r="AF2620" t="str">
        <f t="shared" si="1259"/>
        <v>"CodeList","StatusCode","codeListReference","","string",5,"","URL to access the code list the code is taken from; for example "https://unece.org/trade/cefact/unlocode-code-list-country-and-territory" for UN/LOCODE.","false","false","","https://onerecord.iata.org/ns/code-lists/StatusCode","https://onerecord.iata.org/ns/cargo#codeListReference","http://www.w3.org/2001/XMLSchema#string"</v>
      </c>
      <c r="AG2620" t="str">
        <f t="shared" si="1260"/>
        <v>"CodeList.StatusCode"</v>
      </c>
      <c r="AH2620" t="str">
        <f t="shared" si="1261"/>
        <v>"codeListReference"</v>
      </c>
      <c r="AI2620" t="str">
        <f t="shared" si="1262"/>
        <v>".string"</v>
      </c>
      <c r="AJ2620" t="str">
        <f t="shared" si="1263"/>
        <v>""</v>
      </c>
      <c r="AK2620" t="str">
        <f t="shared" si="1264"/>
        <v>"hasOne"</v>
      </c>
      <c r="AL2620" t="str">
        <f t="shared" si="1265"/>
        <v>"CodeList.StatusCode","codeListReference",".string","","hasOne"</v>
      </c>
      <c r="AN2620">
        <f>COUNTIF(View_conceptual!G:G,L2620)</f>
        <v>0</v>
      </c>
      <c r="AO2620">
        <f>COUNTIF(View_conceptual!H:H,L2620)+COUNTIF(View_conceptual!I:I,N2620)</f>
        <v>0</v>
      </c>
      <c r="AQ2620" t="str">
        <f t="shared" si="1266"/>
        <v/>
      </c>
      <c r="AR2620" t="str">
        <f t="shared" si="1267"/>
        <v/>
      </c>
      <c r="AT2620">
        <f>COUNTIF(View_full!G:G,L2620)</f>
        <v>0</v>
      </c>
      <c r="AU2620">
        <f>COUNTIF(View_full!H:H,L2620)+COUNTIF(View_full!I:I,N2620)</f>
        <v>0</v>
      </c>
      <c r="AV2620">
        <f>COUNTIFS(Property_Manual!$A$2:$A$1206,Raw!L2620,Property_Manual!$B$2:$B$1206,Raw!M2620,Property_Manual!$C$2:$C$1206,Raw!N2620,Property_Manual!$D$2:$D$1206,Raw!O2620,Property_Manual!$F$2:$F$1206,"x")</f>
        <v>0</v>
      </c>
      <c r="AW2620" t="str">
        <f t="shared" si="1268"/>
        <v/>
      </c>
      <c r="AX2620" t="str">
        <f t="shared" si="1269"/>
        <v/>
      </c>
      <c r="AY2620" t="str">
        <f t="shared" si="1270"/>
        <v/>
      </c>
    </row>
    <row r="2621" spans="1:51" x14ac:dyDescent="0.2">
      <c r="A2621" t="s">
        <v>1254</v>
      </c>
      <c r="B2621" t="s">
        <v>1197</v>
      </c>
      <c r="C2621" t="s">
        <v>2266</v>
      </c>
      <c r="D2621" t="s">
        <v>18</v>
      </c>
      <c r="F2621" t="s">
        <v>6</v>
      </c>
      <c r="G2621">
        <v>1</v>
      </c>
      <c r="J2621" t="s">
        <v>19</v>
      </c>
      <c r="L2621" t="str">
        <f t="shared" si="1240"/>
        <v>StatusCode</v>
      </c>
      <c r="M2621" t="str">
        <f t="shared" si="1241"/>
        <v>codeListVersion</v>
      </c>
      <c r="N2621" t="str">
        <f t="shared" si="1242"/>
        <v>string</v>
      </c>
      <c r="O2621" t="str">
        <f t="shared" si="1243"/>
        <v/>
      </c>
      <c r="P2621" t="str">
        <f t="shared" si="1244"/>
        <v/>
      </c>
      <c r="Q2621" t="str">
        <f t="shared" si="1245"/>
        <v>Object</v>
      </c>
      <c r="R2621" t="str">
        <f t="shared" si="1246"/>
        <v>"CodeList"</v>
      </c>
      <c r="S2621" t="str">
        <f t="shared" si="1247"/>
        <v>"StatusCode"</v>
      </c>
      <c r="T2621" t="str">
        <f t="shared" si="1248"/>
        <v>"codeListVersion"</v>
      </c>
      <c r="U2621" t="str">
        <f t="shared" si="1249"/>
        <v>""</v>
      </c>
      <c r="V2621" t="str">
        <f t="shared" si="1250"/>
        <v>"string"</v>
      </c>
      <c r="W2621">
        <f>IF($A2621="Implicit","",COUNTIFS($C$8:C2621,C2621,$A$8:A2621,"Explicit"))</f>
        <v>6</v>
      </c>
      <c r="X2621" t="str">
        <f t="shared" si="1251"/>
        <v>""</v>
      </c>
      <c r="Y2621" t="str">
        <f t="shared" si="1252"/>
        <v>"Version of the code list; for example "223-1" for UN/LOCODE. Used if the property codeListName is used or the version is not apparent from the resource referred to in property codeListReference."</v>
      </c>
      <c r="Z2621" t="str">
        <f t="shared" si="1253"/>
        <v>"false"</v>
      </c>
      <c r="AA2621" t="str">
        <f t="shared" si="1254"/>
        <v>"false"</v>
      </c>
      <c r="AB2621" t="str">
        <f t="shared" si="1255"/>
        <v>""</v>
      </c>
      <c r="AC2621" t="str">
        <f t="shared" si="1256"/>
        <v>"https://onerecord.iata.org/ns/code-lists/StatusCode"</v>
      </c>
      <c r="AD2621" t="str">
        <f t="shared" si="1257"/>
        <v>"https://onerecord.iata.org/ns/cargo#codeListVersion"</v>
      </c>
      <c r="AE2621" t="str">
        <f t="shared" si="1258"/>
        <v>"http://www.w3.org/2001/XMLSchema#string"</v>
      </c>
      <c r="AF2621" t="str">
        <f t="shared" si="1259"/>
        <v>"CodeList","StatusCode","codeListVersion","","string",6,"","Version of the code list; for example "223-1" for UN/LOCODE. Used if the property codeListName is used or the version is not apparent from the resource referred to in property codeListReference.","false","false","","https://onerecord.iata.org/ns/code-lists/StatusCode","https://onerecord.iata.org/ns/cargo#codeListVersion","http://www.w3.org/2001/XMLSchema#string"</v>
      </c>
      <c r="AG2621" t="str">
        <f t="shared" si="1260"/>
        <v>"CodeList.StatusCode"</v>
      </c>
      <c r="AH2621" t="str">
        <f t="shared" si="1261"/>
        <v>"codeListVersion"</v>
      </c>
      <c r="AI2621" t="str">
        <f t="shared" si="1262"/>
        <v>".string"</v>
      </c>
      <c r="AJ2621" t="str">
        <f t="shared" si="1263"/>
        <v>""</v>
      </c>
      <c r="AK2621" t="str">
        <f t="shared" si="1264"/>
        <v>"hasOne"</v>
      </c>
      <c r="AL2621" t="str">
        <f t="shared" si="1265"/>
        <v>"CodeList.StatusCode","codeListVersion",".string","","hasOne"</v>
      </c>
      <c r="AN2621">
        <f>COUNTIF(View_conceptual!G:G,L2621)</f>
        <v>0</v>
      </c>
      <c r="AO2621">
        <f>COUNTIF(View_conceptual!H:H,L2621)+COUNTIF(View_conceptual!I:I,N2621)</f>
        <v>0</v>
      </c>
      <c r="AQ2621" t="str">
        <f t="shared" si="1266"/>
        <v/>
      </c>
      <c r="AR2621" t="str">
        <f t="shared" si="1267"/>
        <v/>
      </c>
      <c r="AT2621">
        <f>COUNTIF(View_full!G:G,L2621)</f>
        <v>0</v>
      </c>
      <c r="AU2621">
        <f>COUNTIF(View_full!H:H,L2621)+COUNTIF(View_full!I:I,N2621)</f>
        <v>0</v>
      </c>
      <c r="AV2621">
        <f>COUNTIFS(Property_Manual!$A$2:$A$1206,Raw!L2621,Property_Manual!$B$2:$B$1206,Raw!M2621,Property_Manual!$C$2:$C$1206,Raw!N2621,Property_Manual!$D$2:$D$1206,Raw!O2621,Property_Manual!$F$2:$F$1206,"x")</f>
        <v>0</v>
      </c>
      <c r="AW2621" t="str">
        <f t="shared" si="1268"/>
        <v/>
      </c>
      <c r="AX2621" t="str">
        <f t="shared" si="1269"/>
        <v/>
      </c>
      <c r="AY2621" t="str">
        <f t="shared" si="1270"/>
        <v/>
      </c>
    </row>
    <row r="2622" spans="1:51" x14ac:dyDescent="0.2">
      <c r="A2622" t="s">
        <v>1254</v>
      </c>
      <c r="B2622" t="s">
        <v>1197</v>
      </c>
      <c r="C2622" t="s">
        <v>2250</v>
      </c>
      <c r="D2622" t="s">
        <v>5</v>
      </c>
      <c r="F2622" t="s">
        <v>6</v>
      </c>
      <c r="G2622">
        <v>1</v>
      </c>
      <c r="J2622" t="s">
        <v>8</v>
      </c>
      <c r="L2622" t="str">
        <f t="shared" si="1240"/>
        <v>TemperatureUnitCode</v>
      </c>
      <c r="M2622" t="str">
        <f t="shared" si="1241"/>
        <v>code</v>
      </c>
      <c r="N2622" t="str">
        <f t="shared" si="1242"/>
        <v>string</v>
      </c>
      <c r="O2622" t="str">
        <f t="shared" si="1243"/>
        <v/>
      </c>
      <c r="P2622" t="str">
        <f t="shared" si="1244"/>
        <v/>
      </c>
      <c r="Q2622" t="str">
        <f t="shared" si="1245"/>
        <v>Object</v>
      </c>
      <c r="R2622" t="str">
        <f t="shared" si="1246"/>
        <v>"CodeList"</v>
      </c>
      <c r="S2622" t="str">
        <f t="shared" si="1247"/>
        <v>"TemperatureUnitCode"</v>
      </c>
      <c r="T2622" t="str">
        <f t="shared" si="1248"/>
        <v>"code"</v>
      </c>
      <c r="U2622" t="str">
        <f t="shared" si="1249"/>
        <v>""</v>
      </c>
      <c r="V2622" t="str">
        <f t="shared" si="1250"/>
        <v>"string"</v>
      </c>
      <c r="W2622">
        <f>IF($A2622="Implicit","",COUNTIFS($C$8:C2622,C2622,$A$8:A2622,"Explicit"))</f>
        <v>1</v>
      </c>
      <c r="X2622" t="str">
        <f t="shared" si="1251"/>
        <v>""</v>
      </c>
      <c r="Y2622" t="str">
        <f t="shared" si="1252"/>
        <v>"Code or short version of a code; for example "CH" for Switzerland when referring to the UN/LOCODE code list"</v>
      </c>
      <c r="Z2622" t="str">
        <f t="shared" si="1253"/>
        <v>"false"</v>
      </c>
      <c r="AA2622" t="str">
        <f t="shared" si="1254"/>
        <v>"false"</v>
      </c>
      <c r="AB2622" t="str">
        <f t="shared" si="1255"/>
        <v>""</v>
      </c>
      <c r="AC2622" t="str">
        <f t="shared" si="1256"/>
        <v>"https://onerecord.iata.org/ns/code-lists/TemperatureUnitCode"</v>
      </c>
      <c r="AD2622" t="str">
        <f t="shared" si="1257"/>
        <v>"https://onerecord.iata.org/ns/cargo#code"</v>
      </c>
      <c r="AE2622" t="str">
        <f t="shared" si="1258"/>
        <v>"http://www.w3.org/2001/XMLSchema#string"</v>
      </c>
      <c r="AF2622" t="str">
        <f t="shared" si="1259"/>
        <v>"CodeList","TemperatureUnitCode","code","","string",1,"","Code or short version of a code; for example "CH" for Switzerland when referring to the UN/LOCODE code list","false","false","","https://onerecord.iata.org/ns/code-lists/TemperatureUnitCode","https://onerecord.iata.org/ns/cargo#code","http://www.w3.org/2001/XMLSchema#string"</v>
      </c>
      <c r="AG2622" t="str">
        <f t="shared" si="1260"/>
        <v>"CodeList.TemperatureUnitCode"</v>
      </c>
      <c r="AH2622" t="str">
        <f t="shared" si="1261"/>
        <v>"code"</v>
      </c>
      <c r="AI2622" t="str">
        <f t="shared" si="1262"/>
        <v>".string"</v>
      </c>
      <c r="AJ2622" t="str">
        <f t="shared" si="1263"/>
        <v>""</v>
      </c>
      <c r="AK2622" t="str">
        <f t="shared" si="1264"/>
        <v>"hasOne"</v>
      </c>
      <c r="AL2622" t="str">
        <f t="shared" si="1265"/>
        <v>"CodeList.TemperatureUnitCode","code",".string","","hasOne"</v>
      </c>
      <c r="AN2622">
        <f>COUNTIF(View_conceptual!G:G,L2622)</f>
        <v>0</v>
      </c>
      <c r="AO2622">
        <f>COUNTIF(View_conceptual!H:H,L2622)+COUNTIF(View_conceptual!I:I,N2622)</f>
        <v>0</v>
      </c>
      <c r="AQ2622" t="str">
        <f t="shared" si="1266"/>
        <v/>
      </c>
      <c r="AR2622" t="str">
        <f t="shared" si="1267"/>
        <v/>
      </c>
      <c r="AT2622">
        <f>COUNTIF(View_full!G:G,L2622)</f>
        <v>0</v>
      </c>
      <c r="AU2622">
        <f>COUNTIF(View_full!H:H,L2622)+COUNTIF(View_full!I:I,N2622)</f>
        <v>0</v>
      </c>
      <c r="AV2622">
        <f>COUNTIFS(Property_Manual!$A$2:$A$1206,Raw!L2622,Property_Manual!$B$2:$B$1206,Raw!M2622,Property_Manual!$C$2:$C$1206,Raw!N2622,Property_Manual!$D$2:$D$1206,Raw!O2622,Property_Manual!$F$2:$F$1206,"x")</f>
        <v>0</v>
      </c>
      <c r="AW2622" t="str">
        <f t="shared" si="1268"/>
        <v/>
      </c>
      <c r="AX2622" t="str">
        <f t="shared" si="1269"/>
        <v/>
      </c>
      <c r="AY2622" t="str">
        <f t="shared" si="1270"/>
        <v/>
      </c>
    </row>
    <row r="2623" spans="1:51" x14ac:dyDescent="0.2">
      <c r="A2623" t="s">
        <v>1254</v>
      </c>
      <c r="B2623" t="s">
        <v>1197</v>
      </c>
      <c r="C2623" t="s">
        <v>2250</v>
      </c>
      <c r="D2623" t="s">
        <v>9</v>
      </c>
      <c r="F2623" t="s">
        <v>6</v>
      </c>
      <c r="G2623">
        <v>1</v>
      </c>
      <c r="J2623" t="s">
        <v>10</v>
      </c>
      <c r="L2623" t="str">
        <f t="shared" si="1240"/>
        <v>TemperatureUnitCode</v>
      </c>
      <c r="M2623" t="str">
        <f t="shared" si="1241"/>
        <v>codeDescription</v>
      </c>
      <c r="N2623" t="str">
        <f t="shared" si="1242"/>
        <v>string</v>
      </c>
      <c r="O2623" t="str">
        <f t="shared" si="1243"/>
        <v/>
      </c>
      <c r="P2623" t="str">
        <f t="shared" si="1244"/>
        <v/>
      </c>
      <c r="Q2623" t="str">
        <f t="shared" si="1245"/>
        <v>Object</v>
      </c>
      <c r="R2623" t="str">
        <f t="shared" si="1246"/>
        <v>"CodeList"</v>
      </c>
      <c r="S2623" t="str">
        <f t="shared" si="1247"/>
        <v>"TemperatureUnitCode"</v>
      </c>
      <c r="T2623" t="str">
        <f t="shared" si="1248"/>
        <v>"codeDescription"</v>
      </c>
      <c r="U2623" t="str">
        <f t="shared" si="1249"/>
        <v>""</v>
      </c>
      <c r="V2623" t="str">
        <f t="shared" si="1250"/>
        <v>"string"</v>
      </c>
      <c r="W2623">
        <f>IF($A2623="Implicit","",COUNTIFS($C$8:C2623,C2623,$A$8:A2623,"Explicit"))</f>
        <v>2</v>
      </c>
      <c r="X2623" t="str">
        <f t="shared" si="1251"/>
        <v>""</v>
      </c>
      <c r="Y2623" t="str">
        <f t="shared" si="1252"/>
        <v>"Description or long version of the code; for example "Switzerland" for Switzerland when referring to the UN/LOCODE code list"</v>
      </c>
      <c r="Z2623" t="str">
        <f t="shared" si="1253"/>
        <v>"false"</v>
      </c>
      <c r="AA2623" t="str">
        <f t="shared" si="1254"/>
        <v>"false"</v>
      </c>
      <c r="AB2623" t="str">
        <f t="shared" si="1255"/>
        <v>""</v>
      </c>
      <c r="AC2623" t="str">
        <f t="shared" si="1256"/>
        <v>"https://onerecord.iata.org/ns/code-lists/TemperatureUnitCode"</v>
      </c>
      <c r="AD2623" t="str">
        <f t="shared" si="1257"/>
        <v>"https://onerecord.iata.org/ns/cargo#codeDescription"</v>
      </c>
      <c r="AE2623" t="str">
        <f t="shared" si="1258"/>
        <v>"http://www.w3.org/2001/XMLSchema#string"</v>
      </c>
      <c r="AF2623" t="str">
        <f t="shared" si="1259"/>
        <v>"CodeList","TemperatureUnitCode","codeDescription","","string",2,"","Description or long version of the code; for example "Switzerland" for Switzerland when referring to the UN/LOCODE code list","false","false","","https://onerecord.iata.org/ns/code-lists/TemperatureUnitCode","https://onerecord.iata.org/ns/cargo#codeDescription","http://www.w3.org/2001/XMLSchema#string"</v>
      </c>
      <c r="AG2623" t="str">
        <f t="shared" si="1260"/>
        <v>"CodeList.TemperatureUnitCode"</v>
      </c>
      <c r="AH2623" t="str">
        <f t="shared" si="1261"/>
        <v>"codeDescription"</v>
      </c>
      <c r="AI2623" t="str">
        <f t="shared" si="1262"/>
        <v>".string"</v>
      </c>
      <c r="AJ2623" t="str">
        <f t="shared" si="1263"/>
        <v>""</v>
      </c>
      <c r="AK2623" t="str">
        <f t="shared" si="1264"/>
        <v>"hasOne"</v>
      </c>
      <c r="AL2623" t="str">
        <f t="shared" si="1265"/>
        <v>"CodeList.TemperatureUnitCode","codeDescription",".string","","hasOne"</v>
      </c>
      <c r="AN2623">
        <f>COUNTIF(View_conceptual!G:G,L2623)</f>
        <v>0</v>
      </c>
      <c r="AO2623">
        <f>COUNTIF(View_conceptual!H:H,L2623)+COUNTIF(View_conceptual!I:I,N2623)</f>
        <v>0</v>
      </c>
      <c r="AQ2623" t="str">
        <f t="shared" si="1266"/>
        <v/>
      </c>
      <c r="AR2623" t="str">
        <f t="shared" si="1267"/>
        <v/>
      </c>
      <c r="AT2623">
        <f>COUNTIF(View_full!G:G,L2623)</f>
        <v>0</v>
      </c>
      <c r="AU2623">
        <f>COUNTIF(View_full!H:H,L2623)+COUNTIF(View_full!I:I,N2623)</f>
        <v>0</v>
      </c>
      <c r="AV2623">
        <f>COUNTIFS(Property_Manual!$A$2:$A$1206,Raw!L2623,Property_Manual!$B$2:$B$1206,Raw!M2623,Property_Manual!$C$2:$C$1206,Raw!N2623,Property_Manual!$D$2:$D$1206,Raw!O2623,Property_Manual!$F$2:$F$1206,"x")</f>
        <v>0</v>
      </c>
      <c r="AW2623" t="str">
        <f t="shared" si="1268"/>
        <v/>
      </c>
      <c r="AX2623" t="str">
        <f t="shared" si="1269"/>
        <v/>
      </c>
      <c r="AY2623" t="str">
        <f t="shared" si="1270"/>
        <v/>
      </c>
    </row>
    <row r="2624" spans="1:51" x14ac:dyDescent="0.2">
      <c r="A2624" t="s">
        <v>1254</v>
      </c>
      <c r="B2624" t="s">
        <v>1197</v>
      </c>
      <c r="C2624" t="s">
        <v>2250</v>
      </c>
      <c r="D2624" t="s">
        <v>11</v>
      </c>
      <c r="F2624" t="s">
        <v>12</v>
      </c>
      <c r="G2624">
        <v>1</v>
      </c>
      <c r="J2624" t="s">
        <v>13</v>
      </c>
      <c r="L2624" t="str">
        <f t="shared" si="1240"/>
        <v>TemperatureUnitCode</v>
      </c>
      <c r="M2624" t="str">
        <f t="shared" si="1241"/>
        <v>codeLevel</v>
      </c>
      <c r="N2624" t="str">
        <f t="shared" si="1242"/>
        <v>integer</v>
      </c>
      <c r="O2624" t="str">
        <f t="shared" si="1243"/>
        <v/>
      </c>
      <c r="P2624" t="str">
        <f t="shared" si="1244"/>
        <v/>
      </c>
      <c r="Q2624" t="str">
        <f t="shared" si="1245"/>
        <v>Object</v>
      </c>
      <c r="R2624" t="str">
        <f t="shared" si="1246"/>
        <v>"CodeList"</v>
      </c>
      <c r="S2624" t="str">
        <f t="shared" si="1247"/>
        <v>"TemperatureUnitCode"</v>
      </c>
      <c r="T2624" t="str">
        <f t="shared" si="1248"/>
        <v>"codeLevel"</v>
      </c>
      <c r="U2624" t="str">
        <f t="shared" si="1249"/>
        <v>""</v>
      </c>
      <c r="V2624" t="str">
        <f t="shared" si="1250"/>
        <v>"integer"</v>
      </c>
      <c r="W2624">
        <f>IF($A2624="Implicit","",COUNTIFS($C$8:C2624,C2624,$A$8:A2624,"Explicit"))</f>
        <v>3</v>
      </c>
      <c r="X2624" t="str">
        <f t="shared" si="1251"/>
        <v>""</v>
      </c>
      <c r="Y2624" t="str">
        <f t="shared" si="1252"/>
        <v>"Integer indicating the level of a code if a codelists is hierarchical; for example HS-Codes"</v>
      </c>
      <c r="Z2624" t="str">
        <f t="shared" si="1253"/>
        <v>"false"</v>
      </c>
      <c r="AA2624" t="str">
        <f t="shared" si="1254"/>
        <v>"false"</v>
      </c>
      <c r="AB2624" t="str">
        <f t="shared" si="1255"/>
        <v>""</v>
      </c>
      <c r="AC2624" t="str">
        <f t="shared" si="1256"/>
        <v>"https://onerecord.iata.org/ns/code-lists/TemperatureUnitCode"</v>
      </c>
      <c r="AD2624" t="str">
        <f t="shared" si="1257"/>
        <v>"https://onerecord.iata.org/ns/cargo#codeLevel"</v>
      </c>
      <c r="AE2624" t="str">
        <f t="shared" si="1258"/>
        <v>"http://www.w3.org/2001/XMLSchema#integer"</v>
      </c>
      <c r="AF2624" t="str">
        <f t="shared" si="1259"/>
        <v>"CodeList","TemperatureUnitCode","codeLevel","","integer",3,"","Integer indicating the level of a code if a codelists is hierarchical; for example HS-Codes","false","false","","https://onerecord.iata.org/ns/code-lists/TemperatureUnitCode","https://onerecord.iata.org/ns/cargo#codeLevel","http://www.w3.org/2001/XMLSchema#integer"</v>
      </c>
      <c r="AG2624" t="str">
        <f t="shared" si="1260"/>
        <v>"CodeList.TemperatureUnitCode"</v>
      </c>
      <c r="AH2624" t="str">
        <f t="shared" si="1261"/>
        <v>"codeLevel"</v>
      </c>
      <c r="AI2624" t="str">
        <f t="shared" si="1262"/>
        <v>".integer"</v>
      </c>
      <c r="AJ2624" t="str">
        <f t="shared" si="1263"/>
        <v>""</v>
      </c>
      <c r="AK2624" t="str">
        <f t="shared" si="1264"/>
        <v>"hasOne"</v>
      </c>
      <c r="AL2624" t="str">
        <f t="shared" si="1265"/>
        <v>"CodeList.TemperatureUnitCode","codeLevel",".integer","","hasOne"</v>
      </c>
      <c r="AN2624">
        <f>COUNTIF(View_conceptual!G:G,L2624)</f>
        <v>0</v>
      </c>
      <c r="AO2624">
        <f>COUNTIF(View_conceptual!H:H,L2624)+COUNTIF(View_conceptual!I:I,N2624)</f>
        <v>0</v>
      </c>
      <c r="AQ2624" t="str">
        <f t="shared" si="1266"/>
        <v/>
      </c>
      <c r="AR2624" t="str">
        <f t="shared" si="1267"/>
        <v/>
      </c>
      <c r="AT2624">
        <f>COUNTIF(View_full!G:G,L2624)</f>
        <v>0</v>
      </c>
      <c r="AU2624">
        <f>COUNTIF(View_full!H:H,L2624)+COUNTIF(View_full!I:I,N2624)</f>
        <v>0</v>
      </c>
      <c r="AV2624">
        <f>COUNTIFS(Property_Manual!$A$2:$A$1206,Raw!L2624,Property_Manual!$B$2:$B$1206,Raw!M2624,Property_Manual!$C$2:$C$1206,Raw!N2624,Property_Manual!$D$2:$D$1206,Raw!O2624,Property_Manual!$F$2:$F$1206,"x")</f>
        <v>0</v>
      </c>
      <c r="AW2624" t="str">
        <f t="shared" si="1268"/>
        <v/>
      </c>
      <c r="AX2624" t="str">
        <f t="shared" si="1269"/>
        <v/>
      </c>
      <c r="AY2624" t="str">
        <f t="shared" si="1270"/>
        <v/>
      </c>
    </row>
    <row r="2625" spans="1:51" x14ac:dyDescent="0.2">
      <c r="A2625" t="s">
        <v>1254</v>
      </c>
      <c r="B2625" t="s">
        <v>1197</v>
      </c>
      <c r="C2625" t="s">
        <v>2250</v>
      </c>
      <c r="D2625" t="s">
        <v>14</v>
      </c>
      <c r="F2625" t="s">
        <v>6</v>
      </c>
      <c r="G2625">
        <v>1</v>
      </c>
      <c r="J2625" t="s">
        <v>15</v>
      </c>
      <c r="L2625" t="str">
        <f t="shared" si="1240"/>
        <v>TemperatureUnitCode</v>
      </c>
      <c r="M2625" t="str">
        <f t="shared" si="1241"/>
        <v>codeListName</v>
      </c>
      <c r="N2625" t="str">
        <f t="shared" si="1242"/>
        <v>string</v>
      </c>
      <c r="O2625" t="str">
        <f t="shared" si="1243"/>
        <v/>
      </c>
      <c r="P2625" t="str">
        <f t="shared" si="1244"/>
        <v/>
      </c>
      <c r="Q2625" t="str">
        <f t="shared" si="1245"/>
        <v>Object</v>
      </c>
      <c r="R2625" t="str">
        <f t="shared" si="1246"/>
        <v>"CodeList"</v>
      </c>
      <c r="S2625" t="str">
        <f t="shared" si="1247"/>
        <v>"TemperatureUnitCode"</v>
      </c>
      <c r="T2625" t="str">
        <f t="shared" si="1248"/>
        <v>"codeListName"</v>
      </c>
      <c r="U2625" t="str">
        <f t="shared" si="1249"/>
        <v>""</v>
      </c>
      <c r="V2625" t="str">
        <f t="shared" si="1250"/>
        <v>"string"</v>
      </c>
      <c r="W2625">
        <f>IF($A2625="Implicit","",COUNTIFS($C$8:C2625,C2625,$A$8:A2625,"Explicit"))</f>
        <v>4</v>
      </c>
      <c r="X2625" t="str">
        <f t="shared" si="1251"/>
        <v>""</v>
      </c>
      <c r="Y2625" t="str">
        <f t="shared" si="1252"/>
        <v>"Official name of the code list without version number when direct reference is not possible; for example "UN/LOCODE" when referring to the UN/LOCODE code list"</v>
      </c>
      <c r="Z2625" t="str">
        <f t="shared" si="1253"/>
        <v>"false"</v>
      </c>
      <c r="AA2625" t="str">
        <f t="shared" si="1254"/>
        <v>"false"</v>
      </c>
      <c r="AB2625" t="str">
        <f t="shared" si="1255"/>
        <v>""</v>
      </c>
      <c r="AC2625" t="str">
        <f t="shared" si="1256"/>
        <v>"https://onerecord.iata.org/ns/code-lists/TemperatureUnitCode"</v>
      </c>
      <c r="AD2625" t="str">
        <f t="shared" si="1257"/>
        <v>"https://onerecord.iata.org/ns/cargo#codeListName"</v>
      </c>
      <c r="AE2625" t="str">
        <f t="shared" si="1258"/>
        <v>"http://www.w3.org/2001/XMLSchema#string"</v>
      </c>
      <c r="AF2625" t="str">
        <f t="shared" si="1259"/>
        <v>"CodeList","TemperatureUnitCode","codeListName","","string",4,"","Official name of the code list without version number when direct reference is not possible; for example "UN/LOCODE" when referring to the UN/LOCODE code list","false","false","","https://onerecord.iata.org/ns/code-lists/TemperatureUnitCode","https://onerecord.iata.org/ns/cargo#codeListName","http://www.w3.org/2001/XMLSchema#string"</v>
      </c>
      <c r="AG2625" t="str">
        <f t="shared" si="1260"/>
        <v>"CodeList.TemperatureUnitCode"</v>
      </c>
      <c r="AH2625" t="str">
        <f t="shared" si="1261"/>
        <v>"codeListName"</v>
      </c>
      <c r="AI2625" t="str">
        <f t="shared" si="1262"/>
        <v>".string"</v>
      </c>
      <c r="AJ2625" t="str">
        <f t="shared" si="1263"/>
        <v>""</v>
      </c>
      <c r="AK2625" t="str">
        <f t="shared" si="1264"/>
        <v>"hasOne"</v>
      </c>
      <c r="AL2625" t="str">
        <f t="shared" si="1265"/>
        <v>"CodeList.TemperatureUnitCode","codeListName",".string","","hasOne"</v>
      </c>
      <c r="AN2625">
        <f>COUNTIF(View_conceptual!G:G,L2625)</f>
        <v>0</v>
      </c>
      <c r="AO2625">
        <f>COUNTIF(View_conceptual!H:H,L2625)+COUNTIF(View_conceptual!I:I,N2625)</f>
        <v>0</v>
      </c>
      <c r="AQ2625" t="str">
        <f t="shared" si="1266"/>
        <v/>
      </c>
      <c r="AR2625" t="str">
        <f t="shared" si="1267"/>
        <v/>
      </c>
      <c r="AT2625">
        <f>COUNTIF(View_full!G:G,L2625)</f>
        <v>0</v>
      </c>
      <c r="AU2625">
        <f>COUNTIF(View_full!H:H,L2625)+COUNTIF(View_full!I:I,N2625)</f>
        <v>0</v>
      </c>
      <c r="AV2625">
        <f>COUNTIFS(Property_Manual!$A$2:$A$1206,Raw!L2625,Property_Manual!$B$2:$B$1206,Raw!M2625,Property_Manual!$C$2:$C$1206,Raw!N2625,Property_Manual!$D$2:$D$1206,Raw!O2625,Property_Manual!$F$2:$F$1206,"x")</f>
        <v>0</v>
      </c>
      <c r="AW2625" t="str">
        <f t="shared" si="1268"/>
        <v/>
      </c>
      <c r="AX2625" t="str">
        <f t="shared" si="1269"/>
        <v/>
      </c>
      <c r="AY2625" t="str">
        <f t="shared" si="1270"/>
        <v/>
      </c>
    </row>
    <row r="2626" spans="1:51" x14ac:dyDescent="0.2">
      <c r="A2626" t="s">
        <v>1254</v>
      </c>
      <c r="B2626" t="s">
        <v>1197</v>
      </c>
      <c r="C2626" t="s">
        <v>2250</v>
      </c>
      <c r="D2626" t="s">
        <v>16</v>
      </c>
      <c r="F2626" t="s">
        <v>6</v>
      </c>
      <c r="G2626">
        <v>1</v>
      </c>
      <c r="J2626" t="s">
        <v>17</v>
      </c>
      <c r="L2626" t="str">
        <f t="shared" si="1240"/>
        <v>TemperatureUnitCode</v>
      </c>
      <c r="M2626" t="str">
        <f t="shared" si="1241"/>
        <v>codeListReference</v>
      </c>
      <c r="N2626" t="str">
        <f t="shared" si="1242"/>
        <v>string</v>
      </c>
      <c r="O2626" t="str">
        <f t="shared" si="1243"/>
        <v/>
      </c>
      <c r="P2626" t="str">
        <f t="shared" si="1244"/>
        <v/>
      </c>
      <c r="Q2626" t="str">
        <f t="shared" si="1245"/>
        <v>Object</v>
      </c>
      <c r="R2626" t="str">
        <f t="shared" si="1246"/>
        <v>"CodeList"</v>
      </c>
      <c r="S2626" t="str">
        <f t="shared" si="1247"/>
        <v>"TemperatureUnitCode"</v>
      </c>
      <c r="T2626" t="str">
        <f t="shared" si="1248"/>
        <v>"codeListReference"</v>
      </c>
      <c r="U2626" t="str">
        <f t="shared" si="1249"/>
        <v>""</v>
      </c>
      <c r="V2626" t="str">
        <f t="shared" si="1250"/>
        <v>"string"</v>
      </c>
      <c r="W2626">
        <f>IF($A2626="Implicit","",COUNTIFS($C$8:C2626,C2626,$A$8:A2626,"Explicit"))</f>
        <v>5</v>
      </c>
      <c r="X2626" t="str">
        <f t="shared" si="1251"/>
        <v>""</v>
      </c>
      <c r="Y2626" t="str">
        <f t="shared" si="1252"/>
        <v>"URL to access the code list the code is taken from; for example "https://unece.org/trade/cefact/unlocode-code-list-country-and-territory" for UN/LOCODE."</v>
      </c>
      <c r="Z2626" t="str">
        <f t="shared" si="1253"/>
        <v>"false"</v>
      </c>
      <c r="AA2626" t="str">
        <f t="shared" si="1254"/>
        <v>"false"</v>
      </c>
      <c r="AB2626" t="str">
        <f t="shared" si="1255"/>
        <v>""</v>
      </c>
      <c r="AC2626" t="str">
        <f t="shared" si="1256"/>
        <v>"https://onerecord.iata.org/ns/code-lists/TemperatureUnitCode"</v>
      </c>
      <c r="AD2626" t="str">
        <f t="shared" si="1257"/>
        <v>"https://onerecord.iata.org/ns/cargo#codeListReference"</v>
      </c>
      <c r="AE2626" t="str">
        <f t="shared" si="1258"/>
        <v>"http://www.w3.org/2001/XMLSchema#string"</v>
      </c>
      <c r="AF2626" t="str">
        <f t="shared" si="1259"/>
        <v>"CodeList","TemperatureUnitCode","codeListReference","","string",5,"","URL to access the code list the code is taken from; for example "https://unece.org/trade/cefact/unlocode-code-list-country-and-territory" for UN/LOCODE.","false","false","","https://onerecord.iata.org/ns/code-lists/TemperatureUnitCode","https://onerecord.iata.org/ns/cargo#codeListReference","http://www.w3.org/2001/XMLSchema#string"</v>
      </c>
      <c r="AG2626" t="str">
        <f t="shared" si="1260"/>
        <v>"CodeList.TemperatureUnitCode"</v>
      </c>
      <c r="AH2626" t="str">
        <f t="shared" si="1261"/>
        <v>"codeListReference"</v>
      </c>
      <c r="AI2626" t="str">
        <f t="shared" si="1262"/>
        <v>".string"</v>
      </c>
      <c r="AJ2626" t="str">
        <f t="shared" si="1263"/>
        <v>""</v>
      </c>
      <c r="AK2626" t="str">
        <f t="shared" si="1264"/>
        <v>"hasOne"</v>
      </c>
      <c r="AL2626" t="str">
        <f t="shared" si="1265"/>
        <v>"CodeList.TemperatureUnitCode","codeListReference",".string","","hasOne"</v>
      </c>
      <c r="AN2626">
        <f>COUNTIF(View_conceptual!G:G,L2626)</f>
        <v>0</v>
      </c>
      <c r="AO2626">
        <f>COUNTIF(View_conceptual!H:H,L2626)+COUNTIF(View_conceptual!I:I,N2626)</f>
        <v>0</v>
      </c>
      <c r="AQ2626" t="str">
        <f t="shared" si="1266"/>
        <v/>
      </c>
      <c r="AR2626" t="str">
        <f t="shared" si="1267"/>
        <v/>
      </c>
      <c r="AT2626">
        <f>COUNTIF(View_full!G:G,L2626)</f>
        <v>0</v>
      </c>
      <c r="AU2626">
        <f>COUNTIF(View_full!H:H,L2626)+COUNTIF(View_full!I:I,N2626)</f>
        <v>0</v>
      </c>
      <c r="AV2626">
        <f>COUNTIFS(Property_Manual!$A$2:$A$1206,Raw!L2626,Property_Manual!$B$2:$B$1206,Raw!M2626,Property_Manual!$C$2:$C$1206,Raw!N2626,Property_Manual!$D$2:$D$1206,Raw!O2626,Property_Manual!$F$2:$F$1206,"x")</f>
        <v>0</v>
      </c>
      <c r="AW2626" t="str">
        <f t="shared" si="1268"/>
        <v/>
      </c>
      <c r="AX2626" t="str">
        <f t="shared" si="1269"/>
        <v/>
      </c>
      <c r="AY2626" t="str">
        <f t="shared" si="1270"/>
        <v/>
      </c>
    </row>
    <row r="2627" spans="1:51" x14ac:dyDescent="0.2">
      <c r="A2627" t="s">
        <v>1254</v>
      </c>
      <c r="B2627" t="s">
        <v>1197</v>
      </c>
      <c r="C2627" t="s">
        <v>2250</v>
      </c>
      <c r="D2627" t="s">
        <v>18</v>
      </c>
      <c r="F2627" t="s">
        <v>6</v>
      </c>
      <c r="G2627">
        <v>1</v>
      </c>
      <c r="J2627" t="s">
        <v>19</v>
      </c>
      <c r="L2627" t="str">
        <f t="shared" si="1240"/>
        <v>TemperatureUnitCode</v>
      </c>
      <c r="M2627" t="str">
        <f t="shared" si="1241"/>
        <v>codeListVersion</v>
      </c>
      <c r="N2627" t="str">
        <f t="shared" si="1242"/>
        <v>string</v>
      </c>
      <c r="O2627" t="str">
        <f t="shared" si="1243"/>
        <v/>
      </c>
      <c r="P2627" t="str">
        <f t="shared" si="1244"/>
        <v/>
      </c>
      <c r="Q2627" t="str">
        <f t="shared" si="1245"/>
        <v>Object</v>
      </c>
      <c r="R2627" t="str">
        <f t="shared" si="1246"/>
        <v>"CodeList"</v>
      </c>
      <c r="S2627" t="str">
        <f t="shared" si="1247"/>
        <v>"TemperatureUnitCode"</v>
      </c>
      <c r="T2627" t="str">
        <f t="shared" si="1248"/>
        <v>"codeListVersion"</v>
      </c>
      <c r="U2627" t="str">
        <f t="shared" si="1249"/>
        <v>""</v>
      </c>
      <c r="V2627" t="str">
        <f t="shared" si="1250"/>
        <v>"string"</v>
      </c>
      <c r="W2627">
        <f>IF($A2627="Implicit","",COUNTIFS($C$8:C2627,C2627,$A$8:A2627,"Explicit"))</f>
        <v>6</v>
      </c>
      <c r="X2627" t="str">
        <f t="shared" si="1251"/>
        <v>""</v>
      </c>
      <c r="Y2627" t="str">
        <f t="shared" si="1252"/>
        <v>"Version of the code list; for example "223-1" for UN/LOCODE. Used if the property codeListName is used or the version is not apparent from the resource referred to in property codeListReference."</v>
      </c>
      <c r="Z2627" t="str">
        <f t="shared" si="1253"/>
        <v>"false"</v>
      </c>
      <c r="AA2627" t="str">
        <f t="shared" si="1254"/>
        <v>"false"</v>
      </c>
      <c r="AB2627" t="str">
        <f t="shared" si="1255"/>
        <v>""</v>
      </c>
      <c r="AC2627" t="str">
        <f t="shared" si="1256"/>
        <v>"https://onerecord.iata.org/ns/code-lists/TemperatureUnitCode"</v>
      </c>
      <c r="AD2627" t="str">
        <f t="shared" si="1257"/>
        <v>"https://onerecord.iata.org/ns/cargo#codeListVersion"</v>
      </c>
      <c r="AE2627" t="str">
        <f t="shared" si="1258"/>
        <v>"http://www.w3.org/2001/XMLSchema#string"</v>
      </c>
      <c r="AF2627" t="str">
        <f t="shared" si="1259"/>
        <v>"CodeList","TemperatureUnitCode","codeListVersion","","string",6,"","Version of the code list; for example "223-1" for UN/LOCODE. Used if the property codeListName is used or the version is not apparent from the resource referred to in property codeListReference.","false","false","","https://onerecord.iata.org/ns/code-lists/TemperatureUnitCode","https://onerecord.iata.org/ns/cargo#codeListVersion","http://www.w3.org/2001/XMLSchema#string"</v>
      </c>
      <c r="AG2627" t="str">
        <f t="shared" si="1260"/>
        <v>"CodeList.TemperatureUnitCode"</v>
      </c>
      <c r="AH2627" t="str">
        <f t="shared" si="1261"/>
        <v>"codeListVersion"</v>
      </c>
      <c r="AI2627" t="str">
        <f t="shared" si="1262"/>
        <v>".string"</v>
      </c>
      <c r="AJ2627" t="str">
        <f t="shared" si="1263"/>
        <v>""</v>
      </c>
      <c r="AK2627" t="str">
        <f t="shared" si="1264"/>
        <v>"hasOne"</v>
      </c>
      <c r="AL2627" t="str">
        <f t="shared" si="1265"/>
        <v>"CodeList.TemperatureUnitCode","codeListVersion",".string","","hasOne"</v>
      </c>
      <c r="AN2627">
        <f>COUNTIF(View_conceptual!G:G,L2627)</f>
        <v>0</v>
      </c>
      <c r="AO2627">
        <f>COUNTIF(View_conceptual!H:H,L2627)+COUNTIF(View_conceptual!I:I,N2627)</f>
        <v>0</v>
      </c>
      <c r="AQ2627" t="str">
        <f t="shared" si="1266"/>
        <v/>
      </c>
      <c r="AR2627" t="str">
        <f t="shared" si="1267"/>
        <v/>
      </c>
      <c r="AT2627">
        <f>COUNTIF(View_full!G:G,L2627)</f>
        <v>0</v>
      </c>
      <c r="AU2627">
        <f>COUNTIF(View_full!H:H,L2627)+COUNTIF(View_full!I:I,N2627)</f>
        <v>0</v>
      </c>
      <c r="AV2627">
        <f>COUNTIFS(Property_Manual!$A$2:$A$1206,Raw!L2627,Property_Manual!$B$2:$B$1206,Raw!M2627,Property_Manual!$C$2:$C$1206,Raw!N2627,Property_Manual!$D$2:$D$1206,Raw!O2627,Property_Manual!$F$2:$F$1206,"x")</f>
        <v>0</v>
      </c>
      <c r="AW2627" t="str">
        <f t="shared" si="1268"/>
        <v/>
      </c>
      <c r="AX2627" t="str">
        <f t="shared" si="1269"/>
        <v/>
      </c>
      <c r="AY2627" t="str">
        <f t="shared" si="1270"/>
        <v/>
      </c>
    </row>
    <row r="2628" spans="1:51" x14ac:dyDescent="0.2">
      <c r="A2628" t="s">
        <v>1254</v>
      </c>
      <c r="B2628" t="s">
        <v>1197</v>
      </c>
      <c r="C2628" t="s">
        <v>2209</v>
      </c>
      <c r="D2628" t="s">
        <v>5</v>
      </c>
      <c r="F2628" t="s">
        <v>6</v>
      </c>
      <c r="G2628">
        <v>1</v>
      </c>
      <c r="J2628" t="s">
        <v>8</v>
      </c>
      <c r="L2628" t="str">
        <f t="shared" si="1240"/>
        <v>TransactionPurposeCode</v>
      </c>
      <c r="M2628" t="str">
        <f t="shared" si="1241"/>
        <v>code</v>
      </c>
      <c r="N2628" t="str">
        <f t="shared" si="1242"/>
        <v>string</v>
      </c>
      <c r="O2628" t="str">
        <f t="shared" si="1243"/>
        <v/>
      </c>
      <c r="P2628" t="str">
        <f t="shared" si="1244"/>
        <v/>
      </c>
      <c r="Q2628" t="str">
        <f t="shared" si="1245"/>
        <v>Object</v>
      </c>
      <c r="R2628" t="str">
        <f t="shared" si="1246"/>
        <v>"CodeList"</v>
      </c>
      <c r="S2628" t="str">
        <f t="shared" si="1247"/>
        <v>"TransactionPurposeCode"</v>
      </c>
      <c r="T2628" t="str">
        <f t="shared" si="1248"/>
        <v>"code"</v>
      </c>
      <c r="U2628" t="str">
        <f t="shared" si="1249"/>
        <v>""</v>
      </c>
      <c r="V2628" t="str">
        <f t="shared" si="1250"/>
        <v>"string"</v>
      </c>
      <c r="W2628">
        <f>IF($A2628="Implicit","",COUNTIFS($C$8:C2628,C2628,$A$8:A2628,"Explicit"))</f>
        <v>1</v>
      </c>
      <c r="X2628" t="str">
        <f t="shared" si="1251"/>
        <v>""</v>
      </c>
      <c r="Y2628" t="str">
        <f t="shared" si="1252"/>
        <v>"Code or short version of a code; for example "CH" for Switzerland when referring to the UN/LOCODE code list"</v>
      </c>
      <c r="Z2628" t="str">
        <f t="shared" si="1253"/>
        <v>"false"</v>
      </c>
      <c r="AA2628" t="str">
        <f t="shared" si="1254"/>
        <v>"false"</v>
      </c>
      <c r="AB2628" t="str">
        <f t="shared" si="1255"/>
        <v>""</v>
      </c>
      <c r="AC2628" t="str">
        <f t="shared" si="1256"/>
        <v>"https://onerecord.iata.org/ns/code-lists/TransactionPurposeCode"</v>
      </c>
      <c r="AD2628" t="str">
        <f t="shared" si="1257"/>
        <v>"https://onerecord.iata.org/ns/cargo#code"</v>
      </c>
      <c r="AE2628" t="str">
        <f t="shared" si="1258"/>
        <v>"http://www.w3.org/2001/XMLSchema#string"</v>
      </c>
      <c r="AF2628" t="str">
        <f t="shared" si="1259"/>
        <v>"CodeList","TransactionPurposeCode","code","","string",1,"","Code or short version of a code; for example "CH" for Switzerland when referring to the UN/LOCODE code list","false","false","","https://onerecord.iata.org/ns/code-lists/TransactionPurposeCode","https://onerecord.iata.org/ns/cargo#code","http://www.w3.org/2001/XMLSchema#string"</v>
      </c>
      <c r="AG2628" t="str">
        <f t="shared" si="1260"/>
        <v>"CodeList.TransactionPurposeCode"</v>
      </c>
      <c r="AH2628" t="str">
        <f t="shared" si="1261"/>
        <v>"code"</v>
      </c>
      <c r="AI2628" t="str">
        <f t="shared" si="1262"/>
        <v>".string"</v>
      </c>
      <c r="AJ2628" t="str">
        <f t="shared" si="1263"/>
        <v>""</v>
      </c>
      <c r="AK2628" t="str">
        <f t="shared" si="1264"/>
        <v>"hasOne"</v>
      </c>
      <c r="AL2628" t="str">
        <f t="shared" si="1265"/>
        <v>"CodeList.TransactionPurposeCode","code",".string","","hasOne"</v>
      </c>
      <c r="AN2628">
        <f>COUNTIF(View_conceptual!G:G,L2628)</f>
        <v>0</v>
      </c>
      <c r="AO2628">
        <f>COUNTIF(View_conceptual!H:H,L2628)+COUNTIF(View_conceptual!I:I,N2628)</f>
        <v>0</v>
      </c>
      <c r="AQ2628" t="str">
        <f t="shared" si="1266"/>
        <v/>
      </c>
      <c r="AR2628" t="str">
        <f t="shared" si="1267"/>
        <v/>
      </c>
      <c r="AT2628">
        <f>COUNTIF(View_full!G:G,L2628)</f>
        <v>0</v>
      </c>
      <c r="AU2628">
        <f>COUNTIF(View_full!H:H,L2628)+COUNTIF(View_full!I:I,N2628)</f>
        <v>0</v>
      </c>
      <c r="AV2628">
        <f>COUNTIFS(Property_Manual!$A$2:$A$1206,Raw!L2628,Property_Manual!$B$2:$B$1206,Raw!M2628,Property_Manual!$C$2:$C$1206,Raw!N2628,Property_Manual!$D$2:$D$1206,Raw!O2628,Property_Manual!$F$2:$F$1206,"x")</f>
        <v>0</v>
      </c>
      <c r="AW2628" t="str">
        <f t="shared" si="1268"/>
        <v/>
      </c>
      <c r="AX2628" t="str">
        <f t="shared" si="1269"/>
        <v/>
      </c>
      <c r="AY2628" t="str">
        <f t="shared" si="1270"/>
        <v/>
      </c>
    </row>
    <row r="2629" spans="1:51" x14ac:dyDescent="0.2">
      <c r="A2629" t="s">
        <v>1254</v>
      </c>
      <c r="B2629" t="s">
        <v>1197</v>
      </c>
      <c r="C2629" t="s">
        <v>2209</v>
      </c>
      <c r="D2629" t="s">
        <v>9</v>
      </c>
      <c r="F2629" t="s">
        <v>6</v>
      </c>
      <c r="G2629">
        <v>1</v>
      </c>
      <c r="J2629" t="s">
        <v>10</v>
      </c>
      <c r="L2629" t="str">
        <f t="shared" si="1240"/>
        <v>TransactionPurposeCode</v>
      </c>
      <c r="M2629" t="str">
        <f t="shared" si="1241"/>
        <v>codeDescription</v>
      </c>
      <c r="N2629" t="str">
        <f t="shared" si="1242"/>
        <v>string</v>
      </c>
      <c r="O2629" t="str">
        <f t="shared" si="1243"/>
        <v/>
      </c>
      <c r="P2629" t="str">
        <f t="shared" si="1244"/>
        <v/>
      </c>
      <c r="Q2629" t="str">
        <f t="shared" si="1245"/>
        <v>Object</v>
      </c>
      <c r="R2629" t="str">
        <f t="shared" si="1246"/>
        <v>"CodeList"</v>
      </c>
      <c r="S2629" t="str">
        <f t="shared" si="1247"/>
        <v>"TransactionPurposeCode"</v>
      </c>
      <c r="T2629" t="str">
        <f t="shared" si="1248"/>
        <v>"codeDescription"</v>
      </c>
      <c r="U2629" t="str">
        <f t="shared" si="1249"/>
        <v>""</v>
      </c>
      <c r="V2629" t="str">
        <f t="shared" si="1250"/>
        <v>"string"</v>
      </c>
      <c r="W2629">
        <f>IF($A2629="Implicit","",COUNTIFS($C$8:C2629,C2629,$A$8:A2629,"Explicit"))</f>
        <v>2</v>
      </c>
      <c r="X2629" t="str">
        <f t="shared" si="1251"/>
        <v>""</v>
      </c>
      <c r="Y2629" t="str">
        <f t="shared" si="1252"/>
        <v>"Description or long version of the code; for example "Switzerland" for Switzerland when referring to the UN/LOCODE code list"</v>
      </c>
      <c r="Z2629" t="str">
        <f t="shared" si="1253"/>
        <v>"false"</v>
      </c>
      <c r="AA2629" t="str">
        <f t="shared" si="1254"/>
        <v>"false"</v>
      </c>
      <c r="AB2629" t="str">
        <f t="shared" si="1255"/>
        <v>""</v>
      </c>
      <c r="AC2629" t="str">
        <f t="shared" si="1256"/>
        <v>"https://onerecord.iata.org/ns/code-lists/TransactionPurposeCode"</v>
      </c>
      <c r="AD2629" t="str">
        <f t="shared" si="1257"/>
        <v>"https://onerecord.iata.org/ns/cargo#codeDescription"</v>
      </c>
      <c r="AE2629" t="str">
        <f t="shared" si="1258"/>
        <v>"http://www.w3.org/2001/XMLSchema#string"</v>
      </c>
      <c r="AF2629" t="str">
        <f t="shared" si="1259"/>
        <v>"CodeList","TransactionPurposeCode","codeDescription","","string",2,"","Description or long version of the code; for example "Switzerland" for Switzerland when referring to the UN/LOCODE code list","false","false","","https://onerecord.iata.org/ns/code-lists/TransactionPurposeCode","https://onerecord.iata.org/ns/cargo#codeDescription","http://www.w3.org/2001/XMLSchema#string"</v>
      </c>
      <c r="AG2629" t="str">
        <f t="shared" si="1260"/>
        <v>"CodeList.TransactionPurposeCode"</v>
      </c>
      <c r="AH2629" t="str">
        <f t="shared" si="1261"/>
        <v>"codeDescription"</v>
      </c>
      <c r="AI2629" t="str">
        <f t="shared" si="1262"/>
        <v>".string"</v>
      </c>
      <c r="AJ2629" t="str">
        <f t="shared" si="1263"/>
        <v>""</v>
      </c>
      <c r="AK2629" t="str">
        <f t="shared" si="1264"/>
        <v>"hasOne"</v>
      </c>
      <c r="AL2629" t="str">
        <f t="shared" si="1265"/>
        <v>"CodeList.TransactionPurposeCode","codeDescription",".string","","hasOne"</v>
      </c>
      <c r="AN2629">
        <f>COUNTIF(View_conceptual!G:G,L2629)</f>
        <v>0</v>
      </c>
      <c r="AO2629">
        <f>COUNTIF(View_conceptual!H:H,L2629)+COUNTIF(View_conceptual!I:I,N2629)</f>
        <v>0</v>
      </c>
      <c r="AQ2629" t="str">
        <f t="shared" si="1266"/>
        <v/>
      </c>
      <c r="AR2629" t="str">
        <f t="shared" si="1267"/>
        <v/>
      </c>
      <c r="AT2629">
        <f>COUNTIF(View_full!G:G,L2629)</f>
        <v>0</v>
      </c>
      <c r="AU2629">
        <f>COUNTIF(View_full!H:H,L2629)+COUNTIF(View_full!I:I,N2629)</f>
        <v>0</v>
      </c>
      <c r="AV2629">
        <f>COUNTIFS(Property_Manual!$A$2:$A$1206,Raw!L2629,Property_Manual!$B$2:$B$1206,Raw!M2629,Property_Manual!$C$2:$C$1206,Raw!N2629,Property_Manual!$D$2:$D$1206,Raw!O2629,Property_Manual!$F$2:$F$1206,"x")</f>
        <v>0</v>
      </c>
      <c r="AW2629" t="str">
        <f t="shared" si="1268"/>
        <v/>
      </c>
      <c r="AX2629" t="str">
        <f t="shared" si="1269"/>
        <v/>
      </c>
      <c r="AY2629" t="str">
        <f t="shared" si="1270"/>
        <v/>
      </c>
    </row>
    <row r="2630" spans="1:51" x14ac:dyDescent="0.2">
      <c r="A2630" t="s">
        <v>1254</v>
      </c>
      <c r="B2630" t="s">
        <v>1197</v>
      </c>
      <c r="C2630" t="s">
        <v>2209</v>
      </c>
      <c r="D2630" t="s">
        <v>11</v>
      </c>
      <c r="F2630" t="s">
        <v>12</v>
      </c>
      <c r="G2630">
        <v>1</v>
      </c>
      <c r="J2630" t="s">
        <v>13</v>
      </c>
      <c r="L2630" t="str">
        <f t="shared" si="1240"/>
        <v>TransactionPurposeCode</v>
      </c>
      <c r="M2630" t="str">
        <f t="shared" si="1241"/>
        <v>codeLevel</v>
      </c>
      <c r="N2630" t="str">
        <f t="shared" si="1242"/>
        <v>integer</v>
      </c>
      <c r="O2630" t="str">
        <f t="shared" si="1243"/>
        <v/>
      </c>
      <c r="P2630" t="str">
        <f t="shared" si="1244"/>
        <v/>
      </c>
      <c r="Q2630" t="str">
        <f t="shared" si="1245"/>
        <v>Object</v>
      </c>
      <c r="R2630" t="str">
        <f t="shared" si="1246"/>
        <v>"CodeList"</v>
      </c>
      <c r="S2630" t="str">
        <f t="shared" si="1247"/>
        <v>"TransactionPurposeCode"</v>
      </c>
      <c r="T2630" t="str">
        <f t="shared" si="1248"/>
        <v>"codeLevel"</v>
      </c>
      <c r="U2630" t="str">
        <f t="shared" si="1249"/>
        <v>""</v>
      </c>
      <c r="V2630" t="str">
        <f t="shared" si="1250"/>
        <v>"integer"</v>
      </c>
      <c r="W2630">
        <f>IF($A2630="Implicit","",COUNTIFS($C$8:C2630,C2630,$A$8:A2630,"Explicit"))</f>
        <v>3</v>
      </c>
      <c r="X2630" t="str">
        <f t="shared" si="1251"/>
        <v>""</v>
      </c>
      <c r="Y2630" t="str">
        <f t="shared" si="1252"/>
        <v>"Integer indicating the level of a code if a codelists is hierarchical; for example HS-Codes"</v>
      </c>
      <c r="Z2630" t="str">
        <f t="shared" si="1253"/>
        <v>"false"</v>
      </c>
      <c r="AA2630" t="str">
        <f t="shared" si="1254"/>
        <v>"false"</v>
      </c>
      <c r="AB2630" t="str">
        <f t="shared" si="1255"/>
        <v>""</v>
      </c>
      <c r="AC2630" t="str">
        <f t="shared" si="1256"/>
        <v>"https://onerecord.iata.org/ns/code-lists/TransactionPurposeCode"</v>
      </c>
      <c r="AD2630" t="str">
        <f t="shared" si="1257"/>
        <v>"https://onerecord.iata.org/ns/cargo#codeLevel"</v>
      </c>
      <c r="AE2630" t="str">
        <f t="shared" si="1258"/>
        <v>"http://www.w3.org/2001/XMLSchema#integer"</v>
      </c>
      <c r="AF2630" t="str">
        <f t="shared" si="1259"/>
        <v>"CodeList","TransactionPurposeCode","codeLevel","","integer",3,"","Integer indicating the level of a code if a codelists is hierarchical; for example HS-Codes","false","false","","https://onerecord.iata.org/ns/code-lists/TransactionPurposeCode","https://onerecord.iata.org/ns/cargo#codeLevel","http://www.w3.org/2001/XMLSchema#integer"</v>
      </c>
      <c r="AG2630" t="str">
        <f t="shared" si="1260"/>
        <v>"CodeList.TransactionPurposeCode"</v>
      </c>
      <c r="AH2630" t="str">
        <f t="shared" si="1261"/>
        <v>"codeLevel"</v>
      </c>
      <c r="AI2630" t="str">
        <f t="shared" si="1262"/>
        <v>".integer"</v>
      </c>
      <c r="AJ2630" t="str">
        <f t="shared" si="1263"/>
        <v>""</v>
      </c>
      <c r="AK2630" t="str">
        <f t="shared" si="1264"/>
        <v>"hasOne"</v>
      </c>
      <c r="AL2630" t="str">
        <f t="shared" si="1265"/>
        <v>"CodeList.TransactionPurposeCode","codeLevel",".integer","","hasOne"</v>
      </c>
      <c r="AN2630">
        <f>COUNTIF(View_conceptual!G:G,L2630)</f>
        <v>0</v>
      </c>
      <c r="AO2630">
        <f>COUNTIF(View_conceptual!H:H,L2630)+COUNTIF(View_conceptual!I:I,N2630)</f>
        <v>0</v>
      </c>
      <c r="AQ2630" t="str">
        <f t="shared" si="1266"/>
        <v/>
      </c>
      <c r="AR2630" t="str">
        <f t="shared" si="1267"/>
        <v/>
      </c>
      <c r="AT2630">
        <f>COUNTIF(View_full!G:G,L2630)</f>
        <v>0</v>
      </c>
      <c r="AU2630">
        <f>COUNTIF(View_full!H:H,L2630)+COUNTIF(View_full!I:I,N2630)</f>
        <v>0</v>
      </c>
      <c r="AV2630">
        <f>COUNTIFS(Property_Manual!$A$2:$A$1206,Raw!L2630,Property_Manual!$B$2:$B$1206,Raw!M2630,Property_Manual!$C$2:$C$1206,Raw!N2630,Property_Manual!$D$2:$D$1206,Raw!O2630,Property_Manual!$F$2:$F$1206,"x")</f>
        <v>0</v>
      </c>
      <c r="AW2630" t="str">
        <f t="shared" si="1268"/>
        <v/>
      </c>
      <c r="AX2630" t="str">
        <f t="shared" si="1269"/>
        <v/>
      </c>
      <c r="AY2630" t="str">
        <f t="shared" si="1270"/>
        <v/>
      </c>
    </row>
    <row r="2631" spans="1:51" x14ac:dyDescent="0.2">
      <c r="A2631" t="s">
        <v>1254</v>
      </c>
      <c r="B2631" t="s">
        <v>1197</v>
      </c>
      <c r="C2631" t="s">
        <v>2209</v>
      </c>
      <c r="D2631" t="s">
        <v>14</v>
      </c>
      <c r="F2631" t="s">
        <v>6</v>
      </c>
      <c r="G2631">
        <v>1</v>
      </c>
      <c r="J2631" t="s">
        <v>15</v>
      </c>
      <c r="L2631" t="str">
        <f t="shared" si="1240"/>
        <v>TransactionPurposeCode</v>
      </c>
      <c r="M2631" t="str">
        <f t="shared" si="1241"/>
        <v>codeListName</v>
      </c>
      <c r="N2631" t="str">
        <f t="shared" si="1242"/>
        <v>string</v>
      </c>
      <c r="O2631" t="str">
        <f t="shared" si="1243"/>
        <v/>
      </c>
      <c r="P2631" t="str">
        <f t="shared" si="1244"/>
        <v/>
      </c>
      <c r="Q2631" t="str">
        <f t="shared" si="1245"/>
        <v>Object</v>
      </c>
      <c r="R2631" t="str">
        <f t="shared" si="1246"/>
        <v>"CodeList"</v>
      </c>
      <c r="S2631" t="str">
        <f t="shared" si="1247"/>
        <v>"TransactionPurposeCode"</v>
      </c>
      <c r="T2631" t="str">
        <f t="shared" si="1248"/>
        <v>"codeListName"</v>
      </c>
      <c r="U2631" t="str">
        <f t="shared" si="1249"/>
        <v>""</v>
      </c>
      <c r="V2631" t="str">
        <f t="shared" si="1250"/>
        <v>"string"</v>
      </c>
      <c r="W2631">
        <f>IF($A2631="Implicit","",COUNTIFS($C$8:C2631,C2631,$A$8:A2631,"Explicit"))</f>
        <v>4</v>
      </c>
      <c r="X2631" t="str">
        <f t="shared" si="1251"/>
        <v>""</v>
      </c>
      <c r="Y2631" t="str">
        <f t="shared" si="1252"/>
        <v>"Official name of the code list without version number when direct reference is not possible; for example "UN/LOCODE" when referring to the UN/LOCODE code list"</v>
      </c>
      <c r="Z2631" t="str">
        <f t="shared" si="1253"/>
        <v>"false"</v>
      </c>
      <c r="AA2631" t="str">
        <f t="shared" si="1254"/>
        <v>"false"</v>
      </c>
      <c r="AB2631" t="str">
        <f t="shared" si="1255"/>
        <v>""</v>
      </c>
      <c r="AC2631" t="str">
        <f t="shared" si="1256"/>
        <v>"https://onerecord.iata.org/ns/code-lists/TransactionPurposeCode"</v>
      </c>
      <c r="AD2631" t="str">
        <f t="shared" si="1257"/>
        <v>"https://onerecord.iata.org/ns/cargo#codeListName"</v>
      </c>
      <c r="AE2631" t="str">
        <f t="shared" si="1258"/>
        <v>"http://www.w3.org/2001/XMLSchema#string"</v>
      </c>
      <c r="AF2631" t="str">
        <f t="shared" si="1259"/>
        <v>"CodeList","TransactionPurposeCode","codeListName","","string",4,"","Official name of the code list without version number when direct reference is not possible; for example "UN/LOCODE" when referring to the UN/LOCODE code list","false","false","","https://onerecord.iata.org/ns/code-lists/TransactionPurposeCode","https://onerecord.iata.org/ns/cargo#codeListName","http://www.w3.org/2001/XMLSchema#string"</v>
      </c>
      <c r="AG2631" t="str">
        <f t="shared" si="1260"/>
        <v>"CodeList.TransactionPurposeCode"</v>
      </c>
      <c r="AH2631" t="str">
        <f t="shared" si="1261"/>
        <v>"codeListName"</v>
      </c>
      <c r="AI2631" t="str">
        <f t="shared" si="1262"/>
        <v>".string"</v>
      </c>
      <c r="AJ2631" t="str">
        <f t="shared" si="1263"/>
        <v>""</v>
      </c>
      <c r="AK2631" t="str">
        <f t="shared" si="1264"/>
        <v>"hasOne"</v>
      </c>
      <c r="AL2631" t="str">
        <f t="shared" si="1265"/>
        <v>"CodeList.TransactionPurposeCode","codeListName",".string","","hasOne"</v>
      </c>
      <c r="AN2631">
        <f>COUNTIF(View_conceptual!G:G,L2631)</f>
        <v>0</v>
      </c>
      <c r="AO2631">
        <f>COUNTIF(View_conceptual!H:H,L2631)+COUNTIF(View_conceptual!I:I,N2631)</f>
        <v>0</v>
      </c>
      <c r="AQ2631" t="str">
        <f t="shared" si="1266"/>
        <v/>
      </c>
      <c r="AR2631" t="str">
        <f t="shared" si="1267"/>
        <v/>
      </c>
      <c r="AT2631">
        <f>COUNTIF(View_full!G:G,L2631)</f>
        <v>0</v>
      </c>
      <c r="AU2631">
        <f>COUNTIF(View_full!H:H,L2631)+COUNTIF(View_full!I:I,N2631)</f>
        <v>0</v>
      </c>
      <c r="AV2631">
        <f>COUNTIFS(Property_Manual!$A$2:$A$1206,Raw!L2631,Property_Manual!$B$2:$B$1206,Raw!M2631,Property_Manual!$C$2:$C$1206,Raw!N2631,Property_Manual!$D$2:$D$1206,Raw!O2631,Property_Manual!$F$2:$F$1206,"x")</f>
        <v>0</v>
      </c>
      <c r="AW2631" t="str">
        <f t="shared" si="1268"/>
        <v/>
      </c>
      <c r="AX2631" t="str">
        <f t="shared" si="1269"/>
        <v/>
      </c>
      <c r="AY2631" t="str">
        <f t="shared" si="1270"/>
        <v/>
      </c>
    </row>
    <row r="2632" spans="1:51" x14ac:dyDescent="0.2">
      <c r="A2632" t="s">
        <v>1254</v>
      </c>
      <c r="B2632" t="s">
        <v>1197</v>
      </c>
      <c r="C2632" t="s">
        <v>2209</v>
      </c>
      <c r="D2632" t="s">
        <v>16</v>
      </c>
      <c r="F2632" t="s">
        <v>6</v>
      </c>
      <c r="G2632">
        <v>1</v>
      </c>
      <c r="J2632" t="s">
        <v>17</v>
      </c>
      <c r="L2632" t="str">
        <f t="shared" si="1240"/>
        <v>TransactionPurposeCode</v>
      </c>
      <c r="M2632" t="str">
        <f t="shared" si="1241"/>
        <v>codeListReference</v>
      </c>
      <c r="N2632" t="str">
        <f t="shared" si="1242"/>
        <v>string</v>
      </c>
      <c r="O2632" t="str">
        <f t="shared" si="1243"/>
        <v/>
      </c>
      <c r="P2632" t="str">
        <f t="shared" si="1244"/>
        <v/>
      </c>
      <c r="Q2632" t="str">
        <f t="shared" si="1245"/>
        <v>Object</v>
      </c>
      <c r="R2632" t="str">
        <f t="shared" si="1246"/>
        <v>"CodeList"</v>
      </c>
      <c r="S2632" t="str">
        <f t="shared" si="1247"/>
        <v>"TransactionPurposeCode"</v>
      </c>
      <c r="T2632" t="str">
        <f t="shared" si="1248"/>
        <v>"codeListReference"</v>
      </c>
      <c r="U2632" t="str">
        <f t="shared" si="1249"/>
        <v>""</v>
      </c>
      <c r="V2632" t="str">
        <f t="shared" si="1250"/>
        <v>"string"</v>
      </c>
      <c r="W2632">
        <f>IF($A2632="Implicit","",COUNTIFS($C$8:C2632,C2632,$A$8:A2632,"Explicit"))</f>
        <v>5</v>
      </c>
      <c r="X2632" t="str">
        <f t="shared" si="1251"/>
        <v>""</v>
      </c>
      <c r="Y2632" t="str">
        <f t="shared" si="1252"/>
        <v>"URL to access the code list the code is taken from; for example "https://unece.org/trade/cefact/unlocode-code-list-country-and-territory" for UN/LOCODE."</v>
      </c>
      <c r="Z2632" t="str">
        <f t="shared" si="1253"/>
        <v>"false"</v>
      </c>
      <c r="AA2632" t="str">
        <f t="shared" si="1254"/>
        <v>"false"</v>
      </c>
      <c r="AB2632" t="str">
        <f t="shared" si="1255"/>
        <v>""</v>
      </c>
      <c r="AC2632" t="str">
        <f t="shared" si="1256"/>
        <v>"https://onerecord.iata.org/ns/code-lists/TransactionPurposeCode"</v>
      </c>
      <c r="AD2632" t="str">
        <f t="shared" si="1257"/>
        <v>"https://onerecord.iata.org/ns/cargo#codeListReference"</v>
      </c>
      <c r="AE2632" t="str">
        <f t="shared" si="1258"/>
        <v>"http://www.w3.org/2001/XMLSchema#string"</v>
      </c>
      <c r="AF2632" t="str">
        <f t="shared" si="1259"/>
        <v>"CodeList","TransactionPurposeCode","codeListReference","","string",5,"","URL to access the code list the code is taken from; for example "https://unece.org/trade/cefact/unlocode-code-list-country-and-territory" for UN/LOCODE.","false","false","","https://onerecord.iata.org/ns/code-lists/TransactionPurposeCode","https://onerecord.iata.org/ns/cargo#codeListReference","http://www.w3.org/2001/XMLSchema#string"</v>
      </c>
      <c r="AG2632" t="str">
        <f t="shared" si="1260"/>
        <v>"CodeList.TransactionPurposeCode"</v>
      </c>
      <c r="AH2632" t="str">
        <f t="shared" si="1261"/>
        <v>"codeListReference"</v>
      </c>
      <c r="AI2632" t="str">
        <f t="shared" si="1262"/>
        <v>".string"</v>
      </c>
      <c r="AJ2632" t="str">
        <f t="shared" si="1263"/>
        <v>""</v>
      </c>
      <c r="AK2632" t="str">
        <f t="shared" si="1264"/>
        <v>"hasOne"</v>
      </c>
      <c r="AL2632" t="str">
        <f t="shared" si="1265"/>
        <v>"CodeList.TransactionPurposeCode","codeListReference",".string","","hasOne"</v>
      </c>
      <c r="AN2632">
        <f>COUNTIF(View_conceptual!G:G,L2632)</f>
        <v>0</v>
      </c>
      <c r="AO2632">
        <f>COUNTIF(View_conceptual!H:H,L2632)+COUNTIF(View_conceptual!I:I,N2632)</f>
        <v>0</v>
      </c>
      <c r="AQ2632" t="str">
        <f t="shared" si="1266"/>
        <v/>
      </c>
      <c r="AR2632" t="str">
        <f t="shared" si="1267"/>
        <v/>
      </c>
      <c r="AT2632">
        <f>COUNTIF(View_full!G:G,L2632)</f>
        <v>0</v>
      </c>
      <c r="AU2632">
        <f>COUNTIF(View_full!H:H,L2632)+COUNTIF(View_full!I:I,N2632)</f>
        <v>0</v>
      </c>
      <c r="AV2632">
        <f>COUNTIFS(Property_Manual!$A$2:$A$1206,Raw!L2632,Property_Manual!$B$2:$B$1206,Raw!M2632,Property_Manual!$C$2:$C$1206,Raw!N2632,Property_Manual!$D$2:$D$1206,Raw!O2632,Property_Manual!$F$2:$F$1206,"x")</f>
        <v>0</v>
      </c>
      <c r="AW2632" t="str">
        <f t="shared" si="1268"/>
        <v/>
      </c>
      <c r="AX2632" t="str">
        <f t="shared" si="1269"/>
        <v/>
      </c>
      <c r="AY2632" t="str">
        <f t="shared" si="1270"/>
        <v/>
      </c>
    </row>
    <row r="2633" spans="1:51" x14ac:dyDescent="0.2">
      <c r="A2633" t="s">
        <v>1254</v>
      </c>
      <c r="B2633" t="s">
        <v>1197</v>
      </c>
      <c r="C2633" t="s">
        <v>2209</v>
      </c>
      <c r="D2633" t="s">
        <v>18</v>
      </c>
      <c r="F2633" t="s">
        <v>6</v>
      </c>
      <c r="G2633">
        <v>1</v>
      </c>
      <c r="J2633" t="s">
        <v>19</v>
      </c>
      <c r="L2633" t="str">
        <f t="shared" ref="L2633:L2669" si="1271">SUBSTITUTE(SUBSTITUTE(SUBSTITUTE(C2633,$B$2,$A$2),$B$3,$A$3),$B$4,$A$4)</f>
        <v>TransactionPurposeCode</v>
      </c>
      <c r="M2633" t="str">
        <f t="shared" ref="M2633:M2669" si="1272">SUBSTITUTE(SUBSTITUTE(SUBSTITUTE(D2633,$B$2,$A$2),$B$3,$A$3),$A$4,$B$4)</f>
        <v>codeListVersion</v>
      </c>
      <c r="N2633" t="str">
        <f t="shared" ref="N2633:N2669" si="1273">SUBSTITUTE(SUBSTITUTE(SUBSTITUTE(F2633,$B$2,$A$2),$B$3,$A$3),$B$4,$A$4)</f>
        <v>string</v>
      </c>
      <c r="O2633" t="str">
        <f t="shared" ref="O2633:O2669" si="1274">SUBSTITUTE(SUBSTITUTE(SUBSTITUTE(H2633,$B$2,$A$2),$B$3,$A$3),$B$4,$A$4)</f>
        <v/>
      </c>
      <c r="P2633" t="str">
        <f t="shared" ref="P2633:P2669" si="1275">SUBSTITUTE(SUBSTITUTE(SUBSTITUTE(K2633,$B$2,$A$2),$B$3,$A$3),$B$4,$A$4)</f>
        <v/>
      </c>
      <c r="Q2633" t="str">
        <f t="shared" ref="Q2633:Q2669" si="1276">IF(LEFT(N2633,3)="xsd","Data","Object")</f>
        <v>Object</v>
      </c>
      <c r="R2633" t="str">
        <f t="shared" ref="R2633:R2669" si="1277">IF($A2633="Implicit","",$F$1&amp;B2633&amp;$F$1)</f>
        <v>"CodeList"</v>
      </c>
      <c r="S2633" t="str">
        <f t="shared" ref="S2633:S2669" si="1278">IF($A2633="Implicit","",$F$1&amp;L2633&amp;$F$1)</f>
        <v>"TransactionPurposeCode"</v>
      </c>
      <c r="T2633" t="str">
        <f t="shared" ref="T2633:T2669" si="1279">IF($A2633="Implicit","",$F$1&amp;M2633&amp;$F$1)</f>
        <v>"codeListVersion"</v>
      </c>
      <c r="U2633" t="str">
        <f t="shared" ref="U2633:U2669" si="1280">IF($A2633="Implicit","",$F$1&amp;E2633&amp;$F$1)</f>
        <v>""</v>
      </c>
      <c r="V2633" t="str">
        <f t="shared" ref="V2633:V2669" si="1281">IF($A2633="Implicit","",$F$1&amp;N2633&amp;$F$1)</f>
        <v>"string"</v>
      </c>
      <c r="W2633">
        <f>IF($A2633="Implicit","",COUNTIFS($C$8:C2633,C2633,$A$8:A2633,"Explicit"))</f>
        <v>6</v>
      </c>
      <c r="X2633" t="str">
        <f t="shared" ref="X2633:X2669" si="1282">IF($A2633="Implicit","",$F$1&amp;SUBSTITUTE(IF(I2633=0,"",I2633),",",";")&amp;$F$1)</f>
        <v>""</v>
      </c>
      <c r="Y2633" t="str">
        <f t="shared" ref="Y2633:Y2669" si="1283">IF($A2633="Implicit","",$F$1&amp;SUBSTITUTE(IF(J2633=0,"",J2633),",",";")&amp;$F$1)</f>
        <v>"Version of the code list; for example "223-1" for UN/LOCODE. Used if the property codeListName is used or the version is not apparent from the resource referred to in property codeListReference."</v>
      </c>
      <c r="Z2633" t="str">
        <f t="shared" ref="Z2633:Z2669" si="1284">IF($A2633="Implicit","",$F$1&amp;IF(G2633=1,"false","true")&amp;$F$1)</f>
        <v>"false"</v>
      </c>
      <c r="AA2633" t="str">
        <f t="shared" ref="AA2633:AA2669" si="1285">IF($A2633="Implicit","",$F$1&amp;IF(OR(E2633="Enum",E2633="CodeList"),"true","false")&amp;$F$1)</f>
        <v>"false"</v>
      </c>
      <c r="AB2633" t="str">
        <f t="shared" ref="AB2633:AB2669" si="1286">IF($A2633="Implicit","",$F$1&amp;P2633&amp;$F$1)</f>
        <v>""</v>
      </c>
      <c r="AC2633" t="str">
        <f t="shared" ref="AC2633:AC2669" si="1287">IF($A2633="Implicit","",$F$1&amp;C2633&amp;$F$1)</f>
        <v>"https://onerecord.iata.org/ns/code-lists/TransactionPurposeCode"</v>
      </c>
      <c r="AD2633" t="str">
        <f t="shared" ref="AD2633:AD2669" si="1288">IF($A2633="Implicit","",$F$1&amp;D2633&amp;$F$1)</f>
        <v>"https://onerecord.iata.org/ns/cargo#codeListVersion"</v>
      </c>
      <c r="AE2633" t="str">
        <f t="shared" ref="AE2633:AE2669" si="1289">IF($A2633="Implicit","",$F$1&amp;F2633&amp;$F$1)</f>
        <v>"http://www.w3.org/2001/XMLSchema#string"</v>
      </c>
      <c r="AF2633" t="str">
        <f t="shared" ref="AF2633:AF2669" si="1290">IF(A2633="Implicit","",R2633&amp;","&amp;S2633&amp;","&amp;T2633&amp;","&amp;U2633&amp;","&amp;V2633&amp;","&amp;W2633&amp;","&amp;X2633&amp;","&amp;Y2633&amp;","&amp;Z2633&amp;","&amp;AA2633&amp;","&amp;AB2633&amp;","&amp;AC2633&amp;","&amp;AD2633&amp;","&amp;AE2633)</f>
        <v>"CodeList","TransactionPurposeCode","codeListVersion","","string",6,"","Version of the code list; for example "223-1" for UN/LOCODE. Used if the property codeListName is used or the version is not apparent from the resource referred to in property codeListReference.","false","false","","https://onerecord.iata.org/ns/code-lists/TransactionPurposeCode","https://onerecord.iata.org/ns/cargo#codeListVersion","http://www.w3.org/2001/XMLSchema#string"</v>
      </c>
      <c r="AG2633" t="str">
        <f t="shared" ref="AG2633:AG2669" si="1291">IF(Q2633="Data","",$F$1&amp;B2633&amp;"."&amp;L2633&amp;$F$1)</f>
        <v>"CodeList.TransactionPurposeCode"</v>
      </c>
      <c r="AH2633" t="str">
        <f t="shared" ref="AH2633:AH2669" si="1292">IF(Q2633="Data","",$F$1&amp;M2633&amp;$F$1)</f>
        <v>"codeListVersion"</v>
      </c>
      <c r="AI2633" t="str">
        <f t="shared" ref="AI2633:AI2669" si="1293">IF(Q2633="Data","",$F$1&amp;E2633&amp;"."&amp;N2633&amp;$F$1)</f>
        <v>".string"</v>
      </c>
      <c r="AJ2633" t="str">
        <f t="shared" ref="AJ2633:AJ2669" si="1294">IF(Q2633="Data","",$F$1&amp;O2633&amp;$F$1)</f>
        <v>""</v>
      </c>
      <c r="AK2633" t="str">
        <f t="shared" ref="AK2633:AK2669" si="1295">IF(Q2633="Data","",$F$1&amp;IF(G2633=1,"hasOne","hasMany")&amp;$F$1)</f>
        <v>"hasOne"</v>
      </c>
      <c r="AL2633" t="str">
        <f t="shared" ref="AL2633:AL2669" si="1296">IF(Q2633="Data","",AG2633&amp;","&amp;AH2633&amp;","&amp;AI2633&amp;","&amp;AJ2633&amp;","&amp;AK2633)</f>
        <v>"CodeList.TransactionPurposeCode","codeListVersion",".string","","hasOne"</v>
      </c>
      <c r="AN2633">
        <f>COUNTIF(View_conceptual!G:G,L2633)</f>
        <v>0</v>
      </c>
      <c r="AO2633">
        <f>COUNTIF(View_conceptual!H:H,L2633)+COUNTIF(View_conceptual!I:I,N2633)</f>
        <v>0</v>
      </c>
      <c r="AQ2633" t="str">
        <f t="shared" ref="AQ2633:AQ2669" si="1297">IF(AN2633=1,AF2633,"")</f>
        <v/>
      </c>
      <c r="AR2633" t="str">
        <f t="shared" ref="AR2633:AR2669" si="1298">IF(AO2633=2,AL2633,"")</f>
        <v/>
      </c>
      <c r="AT2633">
        <f>COUNTIF(View_full!G:G,L2633)</f>
        <v>0</v>
      </c>
      <c r="AU2633">
        <f>COUNTIF(View_full!H:H,L2633)+COUNTIF(View_full!I:I,N2633)</f>
        <v>0</v>
      </c>
      <c r="AV2633">
        <f>COUNTIFS(Property_Manual!$A$2:$A$1206,Raw!L2633,Property_Manual!$B$2:$B$1206,Raw!M2633,Property_Manual!$C$2:$C$1206,Raw!N2633,Property_Manual!$D$2:$D$1206,Raw!O2633,Property_Manual!$F$2:$F$1206,"x")</f>
        <v>0</v>
      </c>
      <c r="AW2633" t="str">
        <f t="shared" ref="AW2633:AW2669" si="1299">IF(AT2633=1,AF2633,"")</f>
        <v/>
      </c>
      <c r="AX2633" t="str">
        <f t="shared" ref="AX2633:AX2669" si="1300">IF(AU2633=2,AL2633,"")</f>
        <v/>
      </c>
      <c r="AY2633" t="str">
        <f t="shared" ref="AY2633:AY2669" si="1301">IF(AV2633=1,AL2633,"")</f>
        <v/>
      </c>
    </row>
    <row r="2634" spans="1:51" x14ac:dyDescent="0.2">
      <c r="A2634" t="s">
        <v>1254</v>
      </c>
      <c r="B2634" t="s">
        <v>1197</v>
      </c>
      <c r="C2634" t="s">
        <v>2239</v>
      </c>
      <c r="D2634" t="s">
        <v>5</v>
      </c>
      <c r="F2634" t="s">
        <v>6</v>
      </c>
      <c r="G2634">
        <v>1</v>
      </c>
      <c r="J2634" t="s">
        <v>8</v>
      </c>
      <c r="L2634" t="str">
        <f t="shared" si="1271"/>
        <v>TransportMeansServiceType</v>
      </c>
      <c r="M2634" t="str">
        <f t="shared" si="1272"/>
        <v>code</v>
      </c>
      <c r="N2634" t="str">
        <f t="shared" si="1273"/>
        <v>string</v>
      </c>
      <c r="O2634" t="str">
        <f t="shared" si="1274"/>
        <v/>
      </c>
      <c r="P2634" t="str">
        <f t="shared" si="1275"/>
        <v/>
      </c>
      <c r="Q2634" t="str">
        <f t="shared" si="1276"/>
        <v>Object</v>
      </c>
      <c r="R2634" t="str">
        <f t="shared" si="1277"/>
        <v>"CodeList"</v>
      </c>
      <c r="S2634" t="str">
        <f t="shared" si="1278"/>
        <v>"TransportMeansServiceType"</v>
      </c>
      <c r="T2634" t="str">
        <f t="shared" si="1279"/>
        <v>"code"</v>
      </c>
      <c r="U2634" t="str">
        <f t="shared" si="1280"/>
        <v>""</v>
      </c>
      <c r="V2634" t="str">
        <f t="shared" si="1281"/>
        <v>"string"</v>
      </c>
      <c r="W2634">
        <f>IF($A2634="Implicit","",COUNTIFS($C$8:C2634,C2634,$A$8:A2634,"Explicit"))</f>
        <v>1</v>
      </c>
      <c r="X2634" t="str">
        <f t="shared" si="1282"/>
        <v>""</v>
      </c>
      <c r="Y2634" t="str">
        <f t="shared" si="1283"/>
        <v>"Code or short version of a code; for example "CH" for Switzerland when referring to the UN/LOCODE code list"</v>
      </c>
      <c r="Z2634" t="str">
        <f t="shared" si="1284"/>
        <v>"false"</v>
      </c>
      <c r="AA2634" t="str">
        <f t="shared" si="1285"/>
        <v>"false"</v>
      </c>
      <c r="AB2634" t="str">
        <f t="shared" si="1286"/>
        <v>""</v>
      </c>
      <c r="AC2634" t="str">
        <f t="shared" si="1287"/>
        <v>"https://onerecord.iata.org/ns/code-lists/TransportMeansServiceType"</v>
      </c>
      <c r="AD2634" t="str">
        <f t="shared" si="1288"/>
        <v>"https://onerecord.iata.org/ns/cargo#code"</v>
      </c>
      <c r="AE2634" t="str">
        <f t="shared" si="1289"/>
        <v>"http://www.w3.org/2001/XMLSchema#string"</v>
      </c>
      <c r="AF2634" t="str">
        <f t="shared" si="1290"/>
        <v>"CodeList","TransportMeansServiceType","code","","string",1,"","Code or short version of a code; for example "CH" for Switzerland when referring to the UN/LOCODE code list","false","false","","https://onerecord.iata.org/ns/code-lists/TransportMeansServiceType","https://onerecord.iata.org/ns/cargo#code","http://www.w3.org/2001/XMLSchema#string"</v>
      </c>
      <c r="AG2634" t="str">
        <f t="shared" si="1291"/>
        <v>"CodeList.TransportMeansServiceType"</v>
      </c>
      <c r="AH2634" t="str">
        <f t="shared" si="1292"/>
        <v>"code"</v>
      </c>
      <c r="AI2634" t="str">
        <f t="shared" si="1293"/>
        <v>".string"</v>
      </c>
      <c r="AJ2634" t="str">
        <f t="shared" si="1294"/>
        <v>""</v>
      </c>
      <c r="AK2634" t="str">
        <f t="shared" si="1295"/>
        <v>"hasOne"</v>
      </c>
      <c r="AL2634" t="str">
        <f t="shared" si="1296"/>
        <v>"CodeList.TransportMeansServiceType","code",".string","","hasOne"</v>
      </c>
      <c r="AN2634">
        <f>COUNTIF(View_conceptual!G:G,L2634)</f>
        <v>0</v>
      </c>
      <c r="AO2634">
        <f>COUNTIF(View_conceptual!H:H,L2634)+COUNTIF(View_conceptual!I:I,N2634)</f>
        <v>0</v>
      </c>
      <c r="AQ2634" t="str">
        <f t="shared" si="1297"/>
        <v/>
      </c>
      <c r="AR2634" t="str">
        <f t="shared" si="1298"/>
        <v/>
      </c>
      <c r="AT2634">
        <f>COUNTIF(View_full!G:G,L2634)</f>
        <v>0</v>
      </c>
      <c r="AU2634">
        <f>COUNTIF(View_full!H:H,L2634)+COUNTIF(View_full!I:I,N2634)</f>
        <v>0</v>
      </c>
      <c r="AV2634">
        <f>COUNTIFS(Property_Manual!$A$2:$A$1206,Raw!L2634,Property_Manual!$B$2:$B$1206,Raw!M2634,Property_Manual!$C$2:$C$1206,Raw!N2634,Property_Manual!$D$2:$D$1206,Raw!O2634,Property_Manual!$F$2:$F$1206,"x")</f>
        <v>0</v>
      </c>
      <c r="AW2634" t="str">
        <f t="shared" si="1299"/>
        <v/>
      </c>
      <c r="AX2634" t="str">
        <f t="shared" si="1300"/>
        <v/>
      </c>
      <c r="AY2634" t="str">
        <f t="shared" si="1301"/>
        <v/>
      </c>
    </row>
    <row r="2635" spans="1:51" x14ac:dyDescent="0.2">
      <c r="A2635" t="s">
        <v>1254</v>
      </c>
      <c r="B2635" t="s">
        <v>1197</v>
      </c>
      <c r="C2635" t="s">
        <v>2239</v>
      </c>
      <c r="D2635" t="s">
        <v>9</v>
      </c>
      <c r="F2635" t="s">
        <v>6</v>
      </c>
      <c r="G2635">
        <v>1</v>
      </c>
      <c r="J2635" t="s">
        <v>10</v>
      </c>
      <c r="L2635" t="str">
        <f t="shared" si="1271"/>
        <v>TransportMeansServiceType</v>
      </c>
      <c r="M2635" t="str">
        <f t="shared" si="1272"/>
        <v>codeDescription</v>
      </c>
      <c r="N2635" t="str">
        <f t="shared" si="1273"/>
        <v>string</v>
      </c>
      <c r="O2635" t="str">
        <f t="shared" si="1274"/>
        <v/>
      </c>
      <c r="P2635" t="str">
        <f t="shared" si="1275"/>
        <v/>
      </c>
      <c r="Q2635" t="str">
        <f t="shared" si="1276"/>
        <v>Object</v>
      </c>
      <c r="R2635" t="str">
        <f t="shared" si="1277"/>
        <v>"CodeList"</v>
      </c>
      <c r="S2635" t="str">
        <f t="shared" si="1278"/>
        <v>"TransportMeansServiceType"</v>
      </c>
      <c r="T2635" t="str">
        <f t="shared" si="1279"/>
        <v>"codeDescription"</v>
      </c>
      <c r="U2635" t="str">
        <f t="shared" si="1280"/>
        <v>""</v>
      </c>
      <c r="V2635" t="str">
        <f t="shared" si="1281"/>
        <v>"string"</v>
      </c>
      <c r="W2635">
        <f>IF($A2635="Implicit","",COUNTIFS($C$8:C2635,C2635,$A$8:A2635,"Explicit"))</f>
        <v>2</v>
      </c>
      <c r="X2635" t="str">
        <f t="shared" si="1282"/>
        <v>""</v>
      </c>
      <c r="Y2635" t="str">
        <f t="shared" si="1283"/>
        <v>"Description or long version of the code; for example "Switzerland" for Switzerland when referring to the UN/LOCODE code list"</v>
      </c>
      <c r="Z2635" t="str">
        <f t="shared" si="1284"/>
        <v>"false"</v>
      </c>
      <c r="AA2635" t="str">
        <f t="shared" si="1285"/>
        <v>"false"</v>
      </c>
      <c r="AB2635" t="str">
        <f t="shared" si="1286"/>
        <v>""</v>
      </c>
      <c r="AC2635" t="str">
        <f t="shared" si="1287"/>
        <v>"https://onerecord.iata.org/ns/code-lists/TransportMeansServiceType"</v>
      </c>
      <c r="AD2635" t="str">
        <f t="shared" si="1288"/>
        <v>"https://onerecord.iata.org/ns/cargo#codeDescription"</v>
      </c>
      <c r="AE2635" t="str">
        <f t="shared" si="1289"/>
        <v>"http://www.w3.org/2001/XMLSchema#string"</v>
      </c>
      <c r="AF2635" t="str">
        <f t="shared" si="1290"/>
        <v>"CodeList","TransportMeansServiceType","codeDescription","","string",2,"","Description or long version of the code; for example "Switzerland" for Switzerland when referring to the UN/LOCODE code list","false","false","","https://onerecord.iata.org/ns/code-lists/TransportMeansServiceType","https://onerecord.iata.org/ns/cargo#codeDescription","http://www.w3.org/2001/XMLSchema#string"</v>
      </c>
      <c r="AG2635" t="str">
        <f t="shared" si="1291"/>
        <v>"CodeList.TransportMeansServiceType"</v>
      </c>
      <c r="AH2635" t="str">
        <f t="shared" si="1292"/>
        <v>"codeDescription"</v>
      </c>
      <c r="AI2635" t="str">
        <f t="shared" si="1293"/>
        <v>".string"</v>
      </c>
      <c r="AJ2635" t="str">
        <f t="shared" si="1294"/>
        <v>""</v>
      </c>
      <c r="AK2635" t="str">
        <f t="shared" si="1295"/>
        <v>"hasOne"</v>
      </c>
      <c r="AL2635" t="str">
        <f t="shared" si="1296"/>
        <v>"CodeList.TransportMeansServiceType","codeDescription",".string","","hasOne"</v>
      </c>
      <c r="AN2635">
        <f>COUNTIF(View_conceptual!G:G,L2635)</f>
        <v>0</v>
      </c>
      <c r="AO2635">
        <f>COUNTIF(View_conceptual!H:H,L2635)+COUNTIF(View_conceptual!I:I,N2635)</f>
        <v>0</v>
      </c>
      <c r="AQ2635" t="str">
        <f t="shared" si="1297"/>
        <v/>
      </c>
      <c r="AR2635" t="str">
        <f t="shared" si="1298"/>
        <v/>
      </c>
      <c r="AT2635">
        <f>COUNTIF(View_full!G:G,L2635)</f>
        <v>0</v>
      </c>
      <c r="AU2635">
        <f>COUNTIF(View_full!H:H,L2635)+COUNTIF(View_full!I:I,N2635)</f>
        <v>0</v>
      </c>
      <c r="AV2635">
        <f>COUNTIFS(Property_Manual!$A$2:$A$1206,Raw!L2635,Property_Manual!$B$2:$B$1206,Raw!M2635,Property_Manual!$C$2:$C$1206,Raw!N2635,Property_Manual!$D$2:$D$1206,Raw!O2635,Property_Manual!$F$2:$F$1206,"x")</f>
        <v>0</v>
      </c>
      <c r="AW2635" t="str">
        <f t="shared" si="1299"/>
        <v/>
      </c>
      <c r="AX2635" t="str">
        <f t="shared" si="1300"/>
        <v/>
      </c>
      <c r="AY2635" t="str">
        <f t="shared" si="1301"/>
        <v/>
      </c>
    </row>
    <row r="2636" spans="1:51" x14ac:dyDescent="0.2">
      <c r="A2636" t="s">
        <v>1254</v>
      </c>
      <c r="B2636" t="s">
        <v>1197</v>
      </c>
      <c r="C2636" t="s">
        <v>2239</v>
      </c>
      <c r="D2636" t="s">
        <v>11</v>
      </c>
      <c r="F2636" t="s">
        <v>12</v>
      </c>
      <c r="G2636">
        <v>1</v>
      </c>
      <c r="J2636" t="s">
        <v>13</v>
      </c>
      <c r="L2636" t="str">
        <f t="shared" si="1271"/>
        <v>TransportMeansServiceType</v>
      </c>
      <c r="M2636" t="str">
        <f t="shared" si="1272"/>
        <v>codeLevel</v>
      </c>
      <c r="N2636" t="str">
        <f t="shared" si="1273"/>
        <v>integer</v>
      </c>
      <c r="O2636" t="str">
        <f t="shared" si="1274"/>
        <v/>
      </c>
      <c r="P2636" t="str">
        <f t="shared" si="1275"/>
        <v/>
      </c>
      <c r="Q2636" t="str">
        <f t="shared" si="1276"/>
        <v>Object</v>
      </c>
      <c r="R2636" t="str">
        <f t="shared" si="1277"/>
        <v>"CodeList"</v>
      </c>
      <c r="S2636" t="str">
        <f t="shared" si="1278"/>
        <v>"TransportMeansServiceType"</v>
      </c>
      <c r="T2636" t="str">
        <f t="shared" si="1279"/>
        <v>"codeLevel"</v>
      </c>
      <c r="U2636" t="str">
        <f t="shared" si="1280"/>
        <v>""</v>
      </c>
      <c r="V2636" t="str">
        <f t="shared" si="1281"/>
        <v>"integer"</v>
      </c>
      <c r="W2636">
        <f>IF($A2636="Implicit","",COUNTIFS($C$8:C2636,C2636,$A$8:A2636,"Explicit"))</f>
        <v>3</v>
      </c>
      <c r="X2636" t="str">
        <f t="shared" si="1282"/>
        <v>""</v>
      </c>
      <c r="Y2636" t="str">
        <f t="shared" si="1283"/>
        <v>"Integer indicating the level of a code if a codelists is hierarchical; for example HS-Codes"</v>
      </c>
      <c r="Z2636" t="str">
        <f t="shared" si="1284"/>
        <v>"false"</v>
      </c>
      <c r="AA2636" t="str">
        <f t="shared" si="1285"/>
        <v>"false"</v>
      </c>
      <c r="AB2636" t="str">
        <f t="shared" si="1286"/>
        <v>""</v>
      </c>
      <c r="AC2636" t="str">
        <f t="shared" si="1287"/>
        <v>"https://onerecord.iata.org/ns/code-lists/TransportMeansServiceType"</v>
      </c>
      <c r="AD2636" t="str">
        <f t="shared" si="1288"/>
        <v>"https://onerecord.iata.org/ns/cargo#codeLevel"</v>
      </c>
      <c r="AE2636" t="str">
        <f t="shared" si="1289"/>
        <v>"http://www.w3.org/2001/XMLSchema#integer"</v>
      </c>
      <c r="AF2636" t="str">
        <f t="shared" si="1290"/>
        <v>"CodeList","TransportMeansServiceType","codeLevel","","integer",3,"","Integer indicating the level of a code if a codelists is hierarchical; for example HS-Codes","false","false","","https://onerecord.iata.org/ns/code-lists/TransportMeansServiceType","https://onerecord.iata.org/ns/cargo#codeLevel","http://www.w3.org/2001/XMLSchema#integer"</v>
      </c>
      <c r="AG2636" t="str">
        <f t="shared" si="1291"/>
        <v>"CodeList.TransportMeansServiceType"</v>
      </c>
      <c r="AH2636" t="str">
        <f t="shared" si="1292"/>
        <v>"codeLevel"</v>
      </c>
      <c r="AI2636" t="str">
        <f t="shared" si="1293"/>
        <v>".integer"</v>
      </c>
      <c r="AJ2636" t="str">
        <f t="shared" si="1294"/>
        <v>""</v>
      </c>
      <c r="AK2636" t="str">
        <f t="shared" si="1295"/>
        <v>"hasOne"</v>
      </c>
      <c r="AL2636" t="str">
        <f t="shared" si="1296"/>
        <v>"CodeList.TransportMeansServiceType","codeLevel",".integer","","hasOne"</v>
      </c>
      <c r="AN2636">
        <f>COUNTIF(View_conceptual!G:G,L2636)</f>
        <v>0</v>
      </c>
      <c r="AO2636">
        <f>COUNTIF(View_conceptual!H:H,L2636)+COUNTIF(View_conceptual!I:I,N2636)</f>
        <v>0</v>
      </c>
      <c r="AQ2636" t="str">
        <f t="shared" si="1297"/>
        <v/>
      </c>
      <c r="AR2636" t="str">
        <f t="shared" si="1298"/>
        <v/>
      </c>
      <c r="AT2636">
        <f>COUNTIF(View_full!G:G,L2636)</f>
        <v>0</v>
      </c>
      <c r="AU2636">
        <f>COUNTIF(View_full!H:H,L2636)+COUNTIF(View_full!I:I,N2636)</f>
        <v>0</v>
      </c>
      <c r="AV2636">
        <f>COUNTIFS(Property_Manual!$A$2:$A$1206,Raw!L2636,Property_Manual!$B$2:$B$1206,Raw!M2636,Property_Manual!$C$2:$C$1206,Raw!N2636,Property_Manual!$D$2:$D$1206,Raw!O2636,Property_Manual!$F$2:$F$1206,"x")</f>
        <v>0</v>
      </c>
      <c r="AW2636" t="str">
        <f t="shared" si="1299"/>
        <v/>
      </c>
      <c r="AX2636" t="str">
        <f t="shared" si="1300"/>
        <v/>
      </c>
      <c r="AY2636" t="str">
        <f t="shared" si="1301"/>
        <v/>
      </c>
    </row>
    <row r="2637" spans="1:51" x14ac:dyDescent="0.2">
      <c r="A2637" t="s">
        <v>1254</v>
      </c>
      <c r="B2637" t="s">
        <v>1197</v>
      </c>
      <c r="C2637" t="s">
        <v>2239</v>
      </c>
      <c r="D2637" t="s">
        <v>14</v>
      </c>
      <c r="F2637" t="s">
        <v>6</v>
      </c>
      <c r="G2637">
        <v>1</v>
      </c>
      <c r="J2637" t="s">
        <v>15</v>
      </c>
      <c r="L2637" t="str">
        <f t="shared" si="1271"/>
        <v>TransportMeansServiceType</v>
      </c>
      <c r="M2637" t="str">
        <f t="shared" si="1272"/>
        <v>codeListName</v>
      </c>
      <c r="N2637" t="str">
        <f t="shared" si="1273"/>
        <v>string</v>
      </c>
      <c r="O2637" t="str">
        <f t="shared" si="1274"/>
        <v/>
      </c>
      <c r="P2637" t="str">
        <f t="shared" si="1275"/>
        <v/>
      </c>
      <c r="Q2637" t="str">
        <f t="shared" si="1276"/>
        <v>Object</v>
      </c>
      <c r="R2637" t="str">
        <f t="shared" si="1277"/>
        <v>"CodeList"</v>
      </c>
      <c r="S2637" t="str">
        <f t="shared" si="1278"/>
        <v>"TransportMeansServiceType"</v>
      </c>
      <c r="T2637" t="str">
        <f t="shared" si="1279"/>
        <v>"codeListName"</v>
      </c>
      <c r="U2637" t="str">
        <f t="shared" si="1280"/>
        <v>""</v>
      </c>
      <c r="V2637" t="str">
        <f t="shared" si="1281"/>
        <v>"string"</v>
      </c>
      <c r="W2637">
        <f>IF($A2637="Implicit","",COUNTIFS($C$8:C2637,C2637,$A$8:A2637,"Explicit"))</f>
        <v>4</v>
      </c>
      <c r="X2637" t="str">
        <f t="shared" si="1282"/>
        <v>""</v>
      </c>
      <c r="Y2637" t="str">
        <f t="shared" si="1283"/>
        <v>"Official name of the code list without version number when direct reference is not possible; for example "UN/LOCODE" when referring to the UN/LOCODE code list"</v>
      </c>
      <c r="Z2637" t="str">
        <f t="shared" si="1284"/>
        <v>"false"</v>
      </c>
      <c r="AA2637" t="str">
        <f t="shared" si="1285"/>
        <v>"false"</v>
      </c>
      <c r="AB2637" t="str">
        <f t="shared" si="1286"/>
        <v>""</v>
      </c>
      <c r="AC2637" t="str">
        <f t="shared" si="1287"/>
        <v>"https://onerecord.iata.org/ns/code-lists/TransportMeansServiceType"</v>
      </c>
      <c r="AD2637" t="str">
        <f t="shared" si="1288"/>
        <v>"https://onerecord.iata.org/ns/cargo#codeListName"</v>
      </c>
      <c r="AE2637" t="str">
        <f t="shared" si="1289"/>
        <v>"http://www.w3.org/2001/XMLSchema#string"</v>
      </c>
      <c r="AF2637" t="str">
        <f t="shared" si="1290"/>
        <v>"CodeList","TransportMeansServiceType","codeListName","","string",4,"","Official name of the code list without version number when direct reference is not possible; for example "UN/LOCODE" when referring to the UN/LOCODE code list","false","false","","https://onerecord.iata.org/ns/code-lists/TransportMeansServiceType","https://onerecord.iata.org/ns/cargo#codeListName","http://www.w3.org/2001/XMLSchema#string"</v>
      </c>
      <c r="AG2637" t="str">
        <f t="shared" si="1291"/>
        <v>"CodeList.TransportMeansServiceType"</v>
      </c>
      <c r="AH2637" t="str">
        <f t="shared" si="1292"/>
        <v>"codeListName"</v>
      </c>
      <c r="AI2637" t="str">
        <f t="shared" si="1293"/>
        <v>".string"</v>
      </c>
      <c r="AJ2637" t="str">
        <f t="shared" si="1294"/>
        <v>""</v>
      </c>
      <c r="AK2637" t="str">
        <f t="shared" si="1295"/>
        <v>"hasOne"</v>
      </c>
      <c r="AL2637" t="str">
        <f t="shared" si="1296"/>
        <v>"CodeList.TransportMeansServiceType","codeListName",".string","","hasOne"</v>
      </c>
      <c r="AN2637">
        <f>COUNTIF(View_conceptual!G:G,L2637)</f>
        <v>0</v>
      </c>
      <c r="AO2637">
        <f>COUNTIF(View_conceptual!H:H,L2637)+COUNTIF(View_conceptual!I:I,N2637)</f>
        <v>0</v>
      </c>
      <c r="AQ2637" t="str">
        <f t="shared" si="1297"/>
        <v/>
      </c>
      <c r="AR2637" t="str">
        <f t="shared" si="1298"/>
        <v/>
      </c>
      <c r="AT2637">
        <f>COUNTIF(View_full!G:G,L2637)</f>
        <v>0</v>
      </c>
      <c r="AU2637">
        <f>COUNTIF(View_full!H:H,L2637)+COUNTIF(View_full!I:I,N2637)</f>
        <v>0</v>
      </c>
      <c r="AV2637">
        <f>COUNTIFS(Property_Manual!$A$2:$A$1206,Raw!L2637,Property_Manual!$B$2:$B$1206,Raw!M2637,Property_Manual!$C$2:$C$1206,Raw!N2637,Property_Manual!$D$2:$D$1206,Raw!O2637,Property_Manual!$F$2:$F$1206,"x")</f>
        <v>0</v>
      </c>
      <c r="AW2637" t="str">
        <f t="shared" si="1299"/>
        <v/>
      </c>
      <c r="AX2637" t="str">
        <f t="shared" si="1300"/>
        <v/>
      </c>
      <c r="AY2637" t="str">
        <f t="shared" si="1301"/>
        <v/>
      </c>
    </row>
    <row r="2638" spans="1:51" x14ac:dyDescent="0.2">
      <c r="A2638" t="s">
        <v>1254</v>
      </c>
      <c r="B2638" t="s">
        <v>1197</v>
      </c>
      <c r="C2638" t="s">
        <v>2239</v>
      </c>
      <c r="D2638" t="s">
        <v>16</v>
      </c>
      <c r="F2638" t="s">
        <v>6</v>
      </c>
      <c r="G2638">
        <v>1</v>
      </c>
      <c r="J2638" t="s">
        <v>17</v>
      </c>
      <c r="L2638" t="str">
        <f t="shared" si="1271"/>
        <v>TransportMeansServiceType</v>
      </c>
      <c r="M2638" t="str">
        <f t="shared" si="1272"/>
        <v>codeListReference</v>
      </c>
      <c r="N2638" t="str">
        <f t="shared" si="1273"/>
        <v>string</v>
      </c>
      <c r="O2638" t="str">
        <f t="shared" si="1274"/>
        <v/>
      </c>
      <c r="P2638" t="str">
        <f t="shared" si="1275"/>
        <v/>
      </c>
      <c r="Q2638" t="str">
        <f t="shared" si="1276"/>
        <v>Object</v>
      </c>
      <c r="R2638" t="str">
        <f t="shared" si="1277"/>
        <v>"CodeList"</v>
      </c>
      <c r="S2638" t="str">
        <f t="shared" si="1278"/>
        <v>"TransportMeansServiceType"</v>
      </c>
      <c r="T2638" t="str">
        <f t="shared" si="1279"/>
        <v>"codeListReference"</v>
      </c>
      <c r="U2638" t="str">
        <f t="shared" si="1280"/>
        <v>""</v>
      </c>
      <c r="V2638" t="str">
        <f t="shared" si="1281"/>
        <v>"string"</v>
      </c>
      <c r="W2638">
        <f>IF($A2638="Implicit","",COUNTIFS($C$8:C2638,C2638,$A$8:A2638,"Explicit"))</f>
        <v>5</v>
      </c>
      <c r="X2638" t="str">
        <f t="shared" si="1282"/>
        <v>""</v>
      </c>
      <c r="Y2638" t="str">
        <f t="shared" si="1283"/>
        <v>"URL to access the code list the code is taken from; for example "https://unece.org/trade/cefact/unlocode-code-list-country-and-territory" for UN/LOCODE."</v>
      </c>
      <c r="Z2638" t="str">
        <f t="shared" si="1284"/>
        <v>"false"</v>
      </c>
      <c r="AA2638" t="str">
        <f t="shared" si="1285"/>
        <v>"false"</v>
      </c>
      <c r="AB2638" t="str">
        <f t="shared" si="1286"/>
        <v>""</v>
      </c>
      <c r="AC2638" t="str">
        <f t="shared" si="1287"/>
        <v>"https://onerecord.iata.org/ns/code-lists/TransportMeansServiceType"</v>
      </c>
      <c r="AD2638" t="str">
        <f t="shared" si="1288"/>
        <v>"https://onerecord.iata.org/ns/cargo#codeListReference"</v>
      </c>
      <c r="AE2638" t="str">
        <f t="shared" si="1289"/>
        <v>"http://www.w3.org/2001/XMLSchema#string"</v>
      </c>
      <c r="AF2638" t="str">
        <f t="shared" si="1290"/>
        <v>"CodeList","TransportMeansServiceType","codeListReference","","string",5,"","URL to access the code list the code is taken from; for example "https://unece.org/trade/cefact/unlocode-code-list-country-and-territory" for UN/LOCODE.","false","false","","https://onerecord.iata.org/ns/code-lists/TransportMeansServiceType","https://onerecord.iata.org/ns/cargo#codeListReference","http://www.w3.org/2001/XMLSchema#string"</v>
      </c>
      <c r="AG2638" t="str">
        <f t="shared" si="1291"/>
        <v>"CodeList.TransportMeansServiceType"</v>
      </c>
      <c r="AH2638" t="str">
        <f t="shared" si="1292"/>
        <v>"codeListReference"</v>
      </c>
      <c r="AI2638" t="str">
        <f t="shared" si="1293"/>
        <v>".string"</v>
      </c>
      <c r="AJ2638" t="str">
        <f t="shared" si="1294"/>
        <v>""</v>
      </c>
      <c r="AK2638" t="str">
        <f t="shared" si="1295"/>
        <v>"hasOne"</v>
      </c>
      <c r="AL2638" t="str">
        <f t="shared" si="1296"/>
        <v>"CodeList.TransportMeansServiceType","codeListReference",".string","","hasOne"</v>
      </c>
      <c r="AN2638">
        <f>COUNTIF(View_conceptual!G:G,L2638)</f>
        <v>0</v>
      </c>
      <c r="AO2638">
        <f>COUNTIF(View_conceptual!H:H,L2638)+COUNTIF(View_conceptual!I:I,N2638)</f>
        <v>0</v>
      </c>
      <c r="AQ2638" t="str">
        <f t="shared" si="1297"/>
        <v/>
      </c>
      <c r="AR2638" t="str">
        <f t="shared" si="1298"/>
        <v/>
      </c>
      <c r="AT2638">
        <f>COUNTIF(View_full!G:G,L2638)</f>
        <v>0</v>
      </c>
      <c r="AU2638">
        <f>COUNTIF(View_full!H:H,L2638)+COUNTIF(View_full!I:I,N2638)</f>
        <v>0</v>
      </c>
      <c r="AV2638">
        <f>COUNTIFS(Property_Manual!$A$2:$A$1206,Raw!L2638,Property_Manual!$B$2:$B$1206,Raw!M2638,Property_Manual!$C$2:$C$1206,Raw!N2638,Property_Manual!$D$2:$D$1206,Raw!O2638,Property_Manual!$F$2:$F$1206,"x")</f>
        <v>0</v>
      </c>
      <c r="AW2638" t="str">
        <f t="shared" si="1299"/>
        <v/>
      </c>
      <c r="AX2638" t="str">
        <f t="shared" si="1300"/>
        <v/>
      </c>
      <c r="AY2638" t="str">
        <f t="shared" si="1301"/>
        <v/>
      </c>
    </row>
    <row r="2639" spans="1:51" x14ac:dyDescent="0.2">
      <c r="A2639" t="s">
        <v>1254</v>
      </c>
      <c r="B2639" t="s">
        <v>1197</v>
      </c>
      <c r="C2639" t="s">
        <v>2239</v>
      </c>
      <c r="D2639" t="s">
        <v>18</v>
      </c>
      <c r="F2639" t="s">
        <v>6</v>
      </c>
      <c r="G2639">
        <v>1</v>
      </c>
      <c r="J2639" t="s">
        <v>19</v>
      </c>
      <c r="L2639" t="str">
        <f t="shared" si="1271"/>
        <v>TransportMeansServiceType</v>
      </c>
      <c r="M2639" t="str">
        <f t="shared" si="1272"/>
        <v>codeListVersion</v>
      </c>
      <c r="N2639" t="str">
        <f t="shared" si="1273"/>
        <v>string</v>
      </c>
      <c r="O2639" t="str">
        <f t="shared" si="1274"/>
        <v/>
      </c>
      <c r="P2639" t="str">
        <f t="shared" si="1275"/>
        <v/>
      </c>
      <c r="Q2639" t="str">
        <f t="shared" si="1276"/>
        <v>Object</v>
      </c>
      <c r="R2639" t="str">
        <f t="shared" si="1277"/>
        <v>"CodeList"</v>
      </c>
      <c r="S2639" t="str">
        <f t="shared" si="1278"/>
        <v>"TransportMeansServiceType"</v>
      </c>
      <c r="T2639" t="str">
        <f t="shared" si="1279"/>
        <v>"codeListVersion"</v>
      </c>
      <c r="U2639" t="str">
        <f t="shared" si="1280"/>
        <v>""</v>
      </c>
      <c r="V2639" t="str">
        <f t="shared" si="1281"/>
        <v>"string"</v>
      </c>
      <c r="W2639">
        <f>IF($A2639="Implicit","",COUNTIFS($C$8:C2639,C2639,$A$8:A2639,"Explicit"))</f>
        <v>6</v>
      </c>
      <c r="X2639" t="str">
        <f t="shared" si="1282"/>
        <v>""</v>
      </c>
      <c r="Y2639" t="str">
        <f t="shared" si="1283"/>
        <v>"Version of the code list; for example "223-1" for UN/LOCODE. Used if the property codeListName is used or the version is not apparent from the resource referred to in property codeListReference."</v>
      </c>
      <c r="Z2639" t="str">
        <f t="shared" si="1284"/>
        <v>"false"</v>
      </c>
      <c r="AA2639" t="str">
        <f t="shared" si="1285"/>
        <v>"false"</v>
      </c>
      <c r="AB2639" t="str">
        <f t="shared" si="1286"/>
        <v>""</v>
      </c>
      <c r="AC2639" t="str">
        <f t="shared" si="1287"/>
        <v>"https://onerecord.iata.org/ns/code-lists/TransportMeansServiceType"</v>
      </c>
      <c r="AD2639" t="str">
        <f t="shared" si="1288"/>
        <v>"https://onerecord.iata.org/ns/cargo#codeListVersion"</v>
      </c>
      <c r="AE2639" t="str">
        <f t="shared" si="1289"/>
        <v>"http://www.w3.org/2001/XMLSchema#string"</v>
      </c>
      <c r="AF2639" t="str">
        <f t="shared" si="1290"/>
        <v>"CodeList","TransportMeansServiceType","codeListVersion","","string",6,"","Version of the code list; for example "223-1" for UN/LOCODE. Used if the property codeListName is used or the version is not apparent from the resource referred to in property codeListReference.","false","false","","https://onerecord.iata.org/ns/code-lists/TransportMeansServiceType","https://onerecord.iata.org/ns/cargo#codeListVersion","http://www.w3.org/2001/XMLSchema#string"</v>
      </c>
      <c r="AG2639" t="str">
        <f t="shared" si="1291"/>
        <v>"CodeList.TransportMeansServiceType"</v>
      </c>
      <c r="AH2639" t="str">
        <f t="shared" si="1292"/>
        <v>"codeListVersion"</v>
      </c>
      <c r="AI2639" t="str">
        <f t="shared" si="1293"/>
        <v>".string"</v>
      </c>
      <c r="AJ2639" t="str">
        <f t="shared" si="1294"/>
        <v>""</v>
      </c>
      <c r="AK2639" t="str">
        <f t="shared" si="1295"/>
        <v>"hasOne"</v>
      </c>
      <c r="AL2639" t="str">
        <f t="shared" si="1296"/>
        <v>"CodeList.TransportMeansServiceType","codeListVersion",".string","","hasOne"</v>
      </c>
      <c r="AN2639">
        <f>COUNTIF(View_conceptual!G:G,L2639)</f>
        <v>0</v>
      </c>
      <c r="AO2639">
        <f>COUNTIF(View_conceptual!H:H,L2639)+COUNTIF(View_conceptual!I:I,N2639)</f>
        <v>0</v>
      </c>
      <c r="AQ2639" t="str">
        <f t="shared" si="1297"/>
        <v/>
      </c>
      <c r="AR2639" t="str">
        <f t="shared" si="1298"/>
        <v/>
      </c>
      <c r="AT2639">
        <f>COUNTIF(View_full!G:G,L2639)</f>
        <v>0</v>
      </c>
      <c r="AU2639">
        <f>COUNTIF(View_full!H:H,L2639)+COUNTIF(View_full!I:I,N2639)</f>
        <v>0</v>
      </c>
      <c r="AV2639">
        <f>COUNTIFS(Property_Manual!$A$2:$A$1206,Raw!L2639,Property_Manual!$B$2:$B$1206,Raw!M2639,Property_Manual!$C$2:$C$1206,Raw!N2639,Property_Manual!$D$2:$D$1206,Raw!O2639,Property_Manual!$F$2:$F$1206,"x")</f>
        <v>0</v>
      </c>
      <c r="AW2639" t="str">
        <f t="shared" si="1299"/>
        <v/>
      </c>
      <c r="AX2639" t="str">
        <f t="shared" si="1300"/>
        <v/>
      </c>
      <c r="AY2639" t="str">
        <f t="shared" si="1301"/>
        <v/>
      </c>
    </row>
    <row r="2640" spans="1:51" x14ac:dyDescent="0.2">
      <c r="A2640" t="s">
        <v>1254</v>
      </c>
      <c r="B2640" t="s">
        <v>1197</v>
      </c>
      <c r="C2640" t="s">
        <v>2267</v>
      </c>
      <c r="D2640" t="s">
        <v>5</v>
      </c>
      <c r="F2640" t="s">
        <v>6</v>
      </c>
      <c r="G2640">
        <v>1</v>
      </c>
      <c r="J2640" t="s">
        <v>8</v>
      </c>
      <c r="L2640" t="str">
        <f t="shared" si="1271"/>
        <v>ULDChargeCode</v>
      </c>
      <c r="M2640" t="str">
        <f t="shared" si="1272"/>
        <v>code</v>
      </c>
      <c r="N2640" t="str">
        <f t="shared" si="1273"/>
        <v>string</v>
      </c>
      <c r="O2640" t="str">
        <f t="shared" si="1274"/>
        <v/>
      </c>
      <c r="P2640" t="str">
        <f t="shared" si="1275"/>
        <v/>
      </c>
      <c r="Q2640" t="str">
        <f t="shared" si="1276"/>
        <v>Object</v>
      </c>
      <c r="R2640" t="str">
        <f t="shared" si="1277"/>
        <v>"CodeList"</v>
      </c>
      <c r="S2640" t="str">
        <f t="shared" si="1278"/>
        <v>"ULDChargeCode"</v>
      </c>
      <c r="T2640" t="str">
        <f t="shared" si="1279"/>
        <v>"code"</v>
      </c>
      <c r="U2640" t="str">
        <f t="shared" si="1280"/>
        <v>""</v>
      </c>
      <c r="V2640" t="str">
        <f t="shared" si="1281"/>
        <v>"string"</v>
      </c>
      <c r="W2640">
        <f>IF($A2640="Implicit","",COUNTIFS($C$8:C2640,C2640,$A$8:A2640,"Explicit"))</f>
        <v>1</v>
      </c>
      <c r="X2640" t="str">
        <f t="shared" si="1282"/>
        <v>""</v>
      </c>
      <c r="Y2640" t="str">
        <f t="shared" si="1283"/>
        <v>"Code or short version of a code; for example "CH" for Switzerland when referring to the UN/LOCODE code list"</v>
      </c>
      <c r="Z2640" t="str">
        <f t="shared" si="1284"/>
        <v>"false"</v>
      </c>
      <c r="AA2640" t="str">
        <f t="shared" si="1285"/>
        <v>"false"</v>
      </c>
      <c r="AB2640" t="str">
        <f t="shared" si="1286"/>
        <v>""</v>
      </c>
      <c r="AC2640" t="str">
        <f t="shared" si="1287"/>
        <v>"https://onerecord.iata.org/ns/code-lists/ULDChargeCode"</v>
      </c>
      <c r="AD2640" t="str">
        <f t="shared" si="1288"/>
        <v>"https://onerecord.iata.org/ns/cargo#code"</v>
      </c>
      <c r="AE2640" t="str">
        <f t="shared" si="1289"/>
        <v>"http://www.w3.org/2001/XMLSchema#string"</v>
      </c>
      <c r="AF2640" t="str">
        <f t="shared" si="1290"/>
        <v>"CodeList","ULDChargeCode","code","","string",1,"","Code or short version of a code; for example "CH" for Switzerland when referring to the UN/LOCODE code list","false","false","","https://onerecord.iata.org/ns/code-lists/ULDChargeCode","https://onerecord.iata.org/ns/cargo#code","http://www.w3.org/2001/XMLSchema#string"</v>
      </c>
      <c r="AG2640" t="str">
        <f t="shared" si="1291"/>
        <v>"CodeList.ULDChargeCode"</v>
      </c>
      <c r="AH2640" t="str">
        <f t="shared" si="1292"/>
        <v>"code"</v>
      </c>
      <c r="AI2640" t="str">
        <f t="shared" si="1293"/>
        <v>".string"</v>
      </c>
      <c r="AJ2640" t="str">
        <f t="shared" si="1294"/>
        <v>""</v>
      </c>
      <c r="AK2640" t="str">
        <f t="shared" si="1295"/>
        <v>"hasOne"</v>
      </c>
      <c r="AL2640" t="str">
        <f t="shared" si="1296"/>
        <v>"CodeList.ULDChargeCode","code",".string","","hasOne"</v>
      </c>
      <c r="AN2640">
        <f>COUNTIF(View_conceptual!G:G,L2640)</f>
        <v>0</v>
      </c>
      <c r="AO2640">
        <f>COUNTIF(View_conceptual!H:H,L2640)+COUNTIF(View_conceptual!I:I,N2640)</f>
        <v>0</v>
      </c>
      <c r="AQ2640" t="str">
        <f t="shared" si="1297"/>
        <v/>
      </c>
      <c r="AR2640" t="str">
        <f t="shared" si="1298"/>
        <v/>
      </c>
      <c r="AT2640">
        <f>COUNTIF(View_full!G:G,L2640)</f>
        <v>0</v>
      </c>
      <c r="AU2640">
        <f>COUNTIF(View_full!H:H,L2640)+COUNTIF(View_full!I:I,N2640)</f>
        <v>0</v>
      </c>
      <c r="AV2640">
        <f>COUNTIFS(Property_Manual!$A$2:$A$1206,Raw!L2640,Property_Manual!$B$2:$B$1206,Raw!M2640,Property_Manual!$C$2:$C$1206,Raw!N2640,Property_Manual!$D$2:$D$1206,Raw!O2640,Property_Manual!$F$2:$F$1206,"x")</f>
        <v>0</v>
      </c>
      <c r="AW2640" t="str">
        <f t="shared" si="1299"/>
        <v/>
      </c>
      <c r="AX2640" t="str">
        <f t="shared" si="1300"/>
        <v/>
      </c>
      <c r="AY2640" t="str">
        <f t="shared" si="1301"/>
        <v/>
      </c>
    </row>
    <row r="2641" spans="1:51" x14ac:dyDescent="0.2">
      <c r="A2641" t="s">
        <v>1254</v>
      </c>
      <c r="B2641" t="s">
        <v>1197</v>
      </c>
      <c r="C2641" t="s">
        <v>2267</v>
      </c>
      <c r="D2641" t="s">
        <v>9</v>
      </c>
      <c r="F2641" t="s">
        <v>6</v>
      </c>
      <c r="G2641">
        <v>1</v>
      </c>
      <c r="J2641" t="s">
        <v>10</v>
      </c>
      <c r="L2641" t="str">
        <f t="shared" si="1271"/>
        <v>ULDChargeCode</v>
      </c>
      <c r="M2641" t="str">
        <f t="shared" si="1272"/>
        <v>codeDescription</v>
      </c>
      <c r="N2641" t="str">
        <f t="shared" si="1273"/>
        <v>string</v>
      </c>
      <c r="O2641" t="str">
        <f t="shared" si="1274"/>
        <v/>
      </c>
      <c r="P2641" t="str">
        <f t="shared" si="1275"/>
        <v/>
      </c>
      <c r="Q2641" t="str">
        <f t="shared" si="1276"/>
        <v>Object</v>
      </c>
      <c r="R2641" t="str">
        <f t="shared" si="1277"/>
        <v>"CodeList"</v>
      </c>
      <c r="S2641" t="str">
        <f t="shared" si="1278"/>
        <v>"ULDChargeCode"</v>
      </c>
      <c r="T2641" t="str">
        <f t="shared" si="1279"/>
        <v>"codeDescription"</v>
      </c>
      <c r="U2641" t="str">
        <f t="shared" si="1280"/>
        <v>""</v>
      </c>
      <c r="V2641" t="str">
        <f t="shared" si="1281"/>
        <v>"string"</v>
      </c>
      <c r="W2641">
        <f>IF($A2641="Implicit","",COUNTIFS($C$8:C2641,C2641,$A$8:A2641,"Explicit"))</f>
        <v>2</v>
      </c>
      <c r="X2641" t="str">
        <f t="shared" si="1282"/>
        <v>""</v>
      </c>
      <c r="Y2641" t="str">
        <f t="shared" si="1283"/>
        <v>"Description or long version of the code; for example "Switzerland" for Switzerland when referring to the UN/LOCODE code list"</v>
      </c>
      <c r="Z2641" t="str">
        <f t="shared" si="1284"/>
        <v>"false"</v>
      </c>
      <c r="AA2641" t="str">
        <f t="shared" si="1285"/>
        <v>"false"</v>
      </c>
      <c r="AB2641" t="str">
        <f t="shared" si="1286"/>
        <v>""</v>
      </c>
      <c r="AC2641" t="str">
        <f t="shared" si="1287"/>
        <v>"https://onerecord.iata.org/ns/code-lists/ULDChargeCode"</v>
      </c>
      <c r="AD2641" t="str">
        <f t="shared" si="1288"/>
        <v>"https://onerecord.iata.org/ns/cargo#codeDescription"</v>
      </c>
      <c r="AE2641" t="str">
        <f t="shared" si="1289"/>
        <v>"http://www.w3.org/2001/XMLSchema#string"</v>
      </c>
      <c r="AF2641" t="str">
        <f t="shared" si="1290"/>
        <v>"CodeList","ULDChargeCode","codeDescription","","string",2,"","Description or long version of the code; for example "Switzerland" for Switzerland when referring to the UN/LOCODE code list","false","false","","https://onerecord.iata.org/ns/code-lists/ULDChargeCode","https://onerecord.iata.org/ns/cargo#codeDescription","http://www.w3.org/2001/XMLSchema#string"</v>
      </c>
      <c r="AG2641" t="str">
        <f t="shared" si="1291"/>
        <v>"CodeList.ULDChargeCode"</v>
      </c>
      <c r="AH2641" t="str">
        <f t="shared" si="1292"/>
        <v>"codeDescription"</v>
      </c>
      <c r="AI2641" t="str">
        <f t="shared" si="1293"/>
        <v>".string"</v>
      </c>
      <c r="AJ2641" t="str">
        <f t="shared" si="1294"/>
        <v>""</v>
      </c>
      <c r="AK2641" t="str">
        <f t="shared" si="1295"/>
        <v>"hasOne"</v>
      </c>
      <c r="AL2641" t="str">
        <f t="shared" si="1296"/>
        <v>"CodeList.ULDChargeCode","codeDescription",".string","","hasOne"</v>
      </c>
      <c r="AN2641">
        <f>COUNTIF(View_conceptual!G:G,L2641)</f>
        <v>0</v>
      </c>
      <c r="AO2641">
        <f>COUNTIF(View_conceptual!H:H,L2641)+COUNTIF(View_conceptual!I:I,N2641)</f>
        <v>0</v>
      </c>
      <c r="AQ2641" t="str">
        <f t="shared" si="1297"/>
        <v/>
      </c>
      <c r="AR2641" t="str">
        <f t="shared" si="1298"/>
        <v/>
      </c>
      <c r="AT2641">
        <f>COUNTIF(View_full!G:G,L2641)</f>
        <v>0</v>
      </c>
      <c r="AU2641">
        <f>COUNTIF(View_full!H:H,L2641)+COUNTIF(View_full!I:I,N2641)</f>
        <v>0</v>
      </c>
      <c r="AV2641">
        <f>COUNTIFS(Property_Manual!$A$2:$A$1206,Raw!L2641,Property_Manual!$B$2:$B$1206,Raw!M2641,Property_Manual!$C$2:$C$1206,Raw!N2641,Property_Manual!$D$2:$D$1206,Raw!O2641,Property_Manual!$F$2:$F$1206,"x")</f>
        <v>0</v>
      </c>
      <c r="AW2641" t="str">
        <f t="shared" si="1299"/>
        <v/>
      </c>
      <c r="AX2641" t="str">
        <f t="shared" si="1300"/>
        <v/>
      </c>
      <c r="AY2641" t="str">
        <f t="shared" si="1301"/>
        <v/>
      </c>
    </row>
    <row r="2642" spans="1:51" x14ac:dyDescent="0.2">
      <c r="A2642" t="s">
        <v>1254</v>
      </c>
      <c r="B2642" t="s">
        <v>1197</v>
      </c>
      <c r="C2642" t="s">
        <v>2267</v>
      </c>
      <c r="D2642" t="s">
        <v>11</v>
      </c>
      <c r="F2642" t="s">
        <v>12</v>
      </c>
      <c r="G2642">
        <v>1</v>
      </c>
      <c r="J2642" t="s">
        <v>13</v>
      </c>
      <c r="L2642" t="str">
        <f t="shared" si="1271"/>
        <v>ULDChargeCode</v>
      </c>
      <c r="M2642" t="str">
        <f t="shared" si="1272"/>
        <v>codeLevel</v>
      </c>
      <c r="N2642" t="str">
        <f t="shared" si="1273"/>
        <v>integer</v>
      </c>
      <c r="O2642" t="str">
        <f t="shared" si="1274"/>
        <v/>
      </c>
      <c r="P2642" t="str">
        <f t="shared" si="1275"/>
        <v/>
      </c>
      <c r="Q2642" t="str">
        <f t="shared" si="1276"/>
        <v>Object</v>
      </c>
      <c r="R2642" t="str">
        <f t="shared" si="1277"/>
        <v>"CodeList"</v>
      </c>
      <c r="S2642" t="str">
        <f t="shared" si="1278"/>
        <v>"ULDChargeCode"</v>
      </c>
      <c r="T2642" t="str">
        <f t="shared" si="1279"/>
        <v>"codeLevel"</v>
      </c>
      <c r="U2642" t="str">
        <f t="shared" si="1280"/>
        <v>""</v>
      </c>
      <c r="V2642" t="str">
        <f t="shared" si="1281"/>
        <v>"integer"</v>
      </c>
      <c r="W2642">
        <f>IF($A2642="Implicit","",COUNTIFS($C$8:C2642,C2642,$A$8:A2642,"Explicit"))</f>
        <v>3</v>
      </c>
      <c r="X2642" t="str">
        <f t="shared" si="1282"/>
        <v>""</v>
      </c>
      <c r="Y2642" t="str">
        <f t="shared" si="1283"/>
        <v>"Integer indicating the level of a code if a codelists is hierarchical; for example HS-Codes"</v>
      </c>
      <c r="Z2642" t="str">
        <f t="shared" si="1284"/>
        <v>"false"</v>
      </c>
      <c r="AA2642" t="str">
        <f t="shared" si="1285"/>
        <v>"false"</v>
      </c>
      <c r="AB2642" t="str">
        <f t="shared" si="1286"/>
        <v>""</v>
      </c>
      <c r="AC2642" t="str">
        <f t="shared" si="1287"/>
        <v>"https://onerecord.iata.org/ns/code-lists/ULDChargeCode"</v>
      </c>
      <c r="AD2642" t="str">
        <f t="shared" si="1288"/>
        <v>"https://onerecord.iata.org/ns/cargo#codeLevel"</v>
      </c>
      <c r="AE2642" t="str">
        <f t="shared" si="1289"/>
        <v>"http://www.w3.org/2001/XMLSchema#integer"</v>
      </c>
      <c r="AF2642" t="str">
        <f t="shared" si="1290"/>
        <v>"CodeList","ULDChargeCode","codeLevel","","integer",3,"","Integer indicating the level of a code if a codelists is hierarchical; for example HS-Codes","false","false","","https://onerecord.iata.org/ns/code-lists/ULDChargeCode","https://onerecord.iata.org/ns/cargo#codeLevel","http://www.w3.org/2001/XMLSchema#integer"</v>
      </c>
      <c r="AG2642" t="str">
        <f t="shared" si="1291"/>
        <v>"CodeList.ULDChargeCode"</v>
      </c>
      <c r="AH2642" t="str">
        <f t="shared" si="1292"/>
        <v>"codeLevel"</v>
      </c>
      <c r="AI2642" t="str">
        <f t="shared" si="1293"/>
        <v>".integer"</v>
      </c>
      <c r="AJ2642" t="str">
        <f t="shared" si="1294"/>
        <v>""</v>
      </c>
      <c r="AK2642" t="str">
        <f t="shared" si="1295"/>
        <v>"hasOne"</v>
      </c>
      <c r="AL2642" t="str">
        <f t="shared" si="1296"/>
        <v>"CodeList.ULDChargeCode","codeLevel",".integer","","hasOne"</v>
      </c>
      <c r="AN2642">
        <f>COUNTIF(View_conceptual!G:G,L2642)</f>
        <v>0</v>
      </c>
      <c r="AO2642">
        <f>COUNTIF(View_conceptual!H:H,L2642)+COUNTIF(View_conceptual!I:I,N2642)</f>
        <v>0</v>
      </c>
      <c r="AQ2642" t="str">
        <f t="shared" si="1297"/>
        <v/>
      </c>
      <c r="AR2642" t="str">
        <f t="shared" si="1298"/>
        <v/>
      </c>
      <c r="AT2642">
        <f>COUNTIF(View_full!G:G,L2642)</f>
        <v>0</v>
      </c>
      <c r="AU2642">
        <f>COUNTIF(View_full!H:H,L2642)+COUNTIF(View_full!I:I,N2642)</f>
        <v>0</v>
      </c>
      <c r="AV2642">
        <f>COUNTIFS(Property_Manual!$A$2:$A$1206,Raw!L2642,Property_Manual!$B$2:$B$1206,Raw!M2642,Property_Manual!$C$2:$C$1206,Raw!N2642,Property_Manual!$D$2:$D$1206,Raw!O2642,Property_Manual!$F$2:$F$1206,"x")</f>
        <v>0</v>
      </c>
      <c r="AW2642" t="str">
        <f t="shared" si="1299"/>
        <v/>
      </c>
      <c r="AX2642" t="str">
        <f t="shared" si="1300"/>
        <v/>
      </c>
      <c r="AY2642" t="str">
        <f t="shared" si="1301"/>
        <v/>
      </c>
    </row>
    <row r="2643" spans="1:51" x14ac:dyDescent="0.2">
      <c r="A2643" t="s">
        <v>1254</v>
      </c>
      <c r="B2643" t="s">
        <v>1197</v>
      </c>
      <c r="C2643" t="s">
        <v>2267</v>
      </c>
      <c r="D2643" t="s">
        <v>14</v>
      </c>
      <c r="F2643" t="s">
        <v>6</v>
      </c>
      <c r="G2643">
        <v>1</v>
      </c>
      <c r="J2643" t="s">
        <v>15</v>
      </c>
      <c r="L2643" t="str">
        <f t="shared" si="1271"/>
        <v>ULDChargeCode</v>
      </c>
      <c r="M2643" t="str">
        <f t="shared" si="1272"/>
        <v>codeListName</v>
      </c>
      <c r="N2643" t="str">
        <f t="shared" si="1273"/>
        <v>string</v>
      </c>
      <c r="O2643" t="str">
        <f t="shared" si="1274"/>
        <v/>
      </c>
      <c r="P2643" t="str">
        <f t="shared" si="1275"/>
        <v/>
      </c>
      <c r="Q2643" t="str">
        <f t="shared" si="1276"/>
        <v>Object</v>
      </c>
      <c r="R2643" t="str">
        <f t="shared" si="1277"/>
        <v>"CodeList"</v>
      </c>
      <c r="S2643" t="str">
        <f t="shared" si="1278"/>
        <v>"ULDChargeCode"</v>
      </c>
      <c r="T2643" t="str">
        <f t="shared" si="1279"/>
        <v>"codeListName"</v>
      </c>
      <c r="U2643" t="str">
        <f t="shared" si="1280"/>
        <v>""</v>
      </c>
      <c r="V2643" t="str">
        <f t="shared" si="1281"/>
        <v>"string"</v>
      </c>
      <c r="W2643">
        <f>IF($A2643="Implicit","",COUNTIFS($C$8:C2643,C2643,$A$8:A2643,"Explicit"))</f>
        <v>4</v>
      </c>
      <c r="X2643" t="str">
        <f t="shared" si="1282"/>
        <v>""</v>
      </c>
      <c r="Y2643" t="str">
        <f t="shared" si="1283"/>
        <v>"Official name of the code list without version number when direct reference is not possible; for example "UN/LOCODE" when referring to the UN/LOCODE code list"</v>
      </c>
      <c r="Z2643" t="str">
        <f t="shared" si="1284"/>
        <v>"false"</v>
      </c>
      <c r="AA2643" t="str">
        <f t="shared" si="1285"/>
        <v>"false"</v>
      </c>
      <c r="AB2643" t="str">
        <f t="shared" si="1286"/>
        <v>""</v>
      </c>
      <c r="AC2643" t="str">
        <f t="shared" si="1287"/>
        <v>"https://onerecord.iata.org/ns/code-lists/ULDChargeCode"</v>
      </c>
      <c r="AD2643" t="str">
        <f t="shared" si="1288"/>
        <v>"https://onerecord.iata.org/ns/cargo#codeListName"</v>
      </c>
      <c r="AE2643" t="str">
        <f t="shared" si="1289"/>
        <v>"http://www.w3.org/2001/XMLSchema#string"</v>
      </c>
      <c r="AF2643" t="str">
        <f t="shared" si="1290"/>
        <v>"CodeList","ULDChargeCode","codeListName","","string",4,"","Official name of the code list without version number when direct reference is not possible; for example "UN/LOCODE" when referring to the UN/LOCODE code list","false","false","","https://onerecord.iata.org/ns/code-lists/ULDChargeCode","https://onerecord.iata.org/ns/cargo#codeListName","http://www.w3.org/2001/XMLSchema#string"</v>
      </c>
      <c r="AG2643" t="str">
        <f t="shared" si="1291"/>
        <v>"CodeList.ULDChargeCode"</v>
      </c>
      <c r="AH2643" t="str">
        <f t="shared" si="1292"/>
        <v>"codeListName"</v>
      </c>
      <c r="AI2643" t="str">
        <f t="shared" si="1293"/>
        <v>".string"</v>
      </c>
      <c r="AJ2643" t="str">
        <f t="shared" si="1294"/>
        <v>""</v>
      </c>
      <c r="AK2643" t="str">
        <f t="shared" si="1295"/>
        <v>"hasOne"</v>
      </c>
      <c r="AL2643" t="str">
        <f t="shared" si="1296"/>
        <v>"CodeList.ULDChargeCode","codeListName",".string","","hasOne"</v>
      </c>
      <c r="AN2643">
        <f>COUNTIF(View_conceptual!G:G,L2643)</f>
        <v>0</v>
      </c>
      <c r="AO2643">
        <f>COUNTIF(View_conceptual!H:H,L2643)+COUNTIF(View_conceptual!I:I,N2643)</f>
        <v>0</v>
      </c>
      <c r="AQ2643" t="str">
        <f t="shared" si="1297"/>
        <v/>
      </c>
      <c r="AR2643" t="str">
        <f t="shared" si="1298"/>
        <v/>
      </c>
      <c r="AT2643">
        <f>COUNTIF(View_full!G:G,L2643)</f>
        <v>0</v>
      </c>
      <c r="AU2643">
        <f>COUNTIF(View_full!H:H,L2643)+COUNTIF(View_full!I:I,N2643)</f>
        <v>0</v>
      </c>
      <c r="AV2643">
        <f>COUNTIFS(Property_Manual!$A$2:$A$1206,Raw!L2643,Property_Manual!$B$2:$B$1206,Raw!M2643,Property_Manual!$C$2:$C$1206,Raw!N2643,Property_Manual!$D$2:$D$1206,Raw!O2643,Property_Manual!$F$2:$F$1206,"x")</f>
        <v>0</v>
      </c>
      <c r="AW2643" t="str">
        <f t="shared" si="1299"/>
        <v/>
      </c>
      <c r="AX2643" t="str">
        <f t="shared" si="1300"/>
        <v/>
      </c>
      <c r="AY2643" t="str">
        <f t="shared" si="1301"/>
        <v/>
      </c>
    </row>
    <row r="2644" spans="1:51" x14ac:dyDescent="0.2">
      <c r="A2644" t="s">
        <v>1254</v>
      </c>
      <c r="B2644" t="s">
        <v>1197</v>
      </c>
      <c r="C2644" t="s">
        <v>2267</v>
      </c>
      <c r="D2644" t="s">
        <v>16</v>
      </c>
      <c r="F2644" t="s">
        <v>6</v>
      </c>
      <c r="G2644">
        <v>1</v>
      </c>
      <c r="J2644" t="s">
        <v>17</v>
      </c>
      <c r="L2644" t="str">
        <f t="shared" si="1271"/>
        <v>ULDChargeCode</v>
      </c>
      <c r="M2644" t="str">
        <f t="shared" si="1272"/>
        <v>codeListReference</v>
      </c>
      <c r="N2644" t="str">
        <f t="shared" si="1273"/>
        <v>string</v>
      </c>
      <c r="O2644" t="str">
        <f t="shared" si="1274"/>
        <v/>
      </c>
      <c r="P2644" t="str">
        <f t="shared" si="1275"/>
        <v/>
      </c>
      <c r="Q2644" t="str">
        <f t="shared" si="1276"/>
        <v>Object</v>
      </c>
      <c r="R2644" t="str">
        <f t="shared" si="1277"/>
        <v>"CodeList"</v>
      </c>
      <c r="S2644" t="str">
        <f t="shared" si="1278"/>
        <v>"ULDChargeCode"</v>
      </c>
      <c r="T2644" t="str">
        <f t="shared" si="1279"/>
        <v>"codeListReference"</v>
      </c>
      <c r="U2644" t="str">
        <f t="shared" si="1280"/>
        <v>""</v>
      </c>
      <c r="V2644" t="str">
        <f t="shared" si="1281"/>
        <v>"string"</v>
      </c>
      <c r="W2644">
        <f>IF($A2644="Implicit","",COUNTIFS($C$8:C2644,C2644,$A$8:A2644,"Explicit"))</f>
        <v>5</v>
      </c>
      <c r="X2644" t="str">
        <f t="shared" si="1282"/>
        <v>""</v>
      </c>
      <c r="Y2644" t="str">
        <f t="shared" si="1283"/>
        <v>"URL to access the code list the code is taken from; for example "https://unece.org/trade/cefact/unlocode-code-list-country-and-territory" for UN/LOCODE."</v>
      </c>
      <c r="Z2644" t="str">
        <f t="shared" si="1284"/>
        <v>"false"</v>
      </c>
      <c r="AA2644" t="str">
        <f t="shared" si="1285"/>
        <v>"false"</v>
      </c>
      <c r="AB2644" t="str">
        <f t="shared" si="1286"/>
        <v>""</v>
      </c>
      <c r="AC2644" t="str">
        <f t="shared" si="1287"/>
        <v>"https://onerecord.iata.org/ns/code-lists/ULDChargeCode"</v>
      </c>
      <c r="AD2644" t="str">
        <f t="shared" si="1288"/>
        <v>"https://onerecord.iata.org/ns/cargo#codeListReference"</v>
      </c>
      <c r="AE2644" t="str">
        <f t="shared" si="1289"/>
        <v>"http://www.w3.org/2001/XMLSchema#string"</v>
      </c>
      <c r="AF2644" t="str">
        <f t="shared" si="1290"/>
        <v>"CodeList","ULDChargeCode","codeListReference","","string",5,"","URL to access the code list the code is taken from; for example "https://unece.org/trade/cefact/unlocode-code-list-country-and-territory" for UN/LOCODE.","false","false","","https://onerecord.iata.org/ns/code-lists/ULDChargeCode","https://onerecord.iata.org/ns/cargo#codeListReference","http://www.w3.org/2001/XMLSchema#string"</v>
      </c>
      <c r="AG2644" t="str">
        <f t="shared" si="1291"/>
        <v>"CodeList.ULDChargeCode"</v>
      </c>
      <c r="AH2644" t="str">
        <f t="shared" si="1292"/>
        <v>"codeListReference"</v>
      </c>
      <c r="AI2644" t="str">
        <f t="shared" si="1293"/>
        <v>".string"</v>
      </c>
      <c r="AJ2644" t="str">
        <f t="shared" si="1294"/>
        <v>""</v>
      </c>
      <c r="AK2644" t="str">
        <f t="shared" si="1295"/>
        <v>"hasOne"</v>
      </c>
      <c r="AL2644" t="str">
        <f t="shared" si="1296"/>
        <v>"CodeList.ULDChargeCode","codeListReference",".string","","hasOne"</v>
      </c>
      <c r="AN2644">
        <f>COUNTIF(View_conceptual!G:G,L2644)</f>
        <v>0</v>
      </c>
      <c r="AO2644">
        <f>COUNTIF(View_conceptual!H:H,L2644)+COUNTIF(View_conceptual!I:I,N2644)</f>
        <v>0</v>
      </c>
      <c r="AQ2644" t="str">
        <f t="shared" si="1297"/>
        <v/>
      </c>
      <c r="AR2644" t="str">
        <f t="shared" si="1298"/>
        <v/>
      </c>
      <c r="AT2644">
        <f>COUNTIF(View_full!G:G,L2644)</f>
        <v>0</v>
      </c>
      <c r="AU2644">
        <f>COUNTIF(View_full!H:H,L2644)+COUNTIF(View_full!I:I,N2644)</f>
        <v>0</v>
      </c>
      <c r="AV2644">
        <f>COUNTIFS(Property_Manual!$A$2:$A$1206,Raw!L2644,Property_Manual!$B$2:$B$1206,Raw!M2644,Property_Manual!$C$2:$C$1206,Raw!N2644,Property_Manual!$D$2:$D$1206,Raw!O2644,Property_Manual!$F$2:$F$1206,"x")</f>
        <v>0</v>
      </c>
      <c r="AW2644" t="str">
        <f t="shared" si="1299"/>
        <v/>
      </c>
      <c r="AX2644" t="str">
        <f t="shared" si="1300"/>
        <v/>
      </c>
      <c r="AY2644" t="str">
        <f t="shared" si="1301"/>
        <v/>
      </c>
    </row>
    <row r="2645" spans="1:51" x14ac:dyDescent="0.2">
      <c r="A2645" t="s">
        <v>1254</v>
      </c>
      <c r="B2645" t="s">
        <v>1197</v>
      </c>
      <c r="C2645" t="s">
        <v>2267</v>
      </c>
      <c r="D2645" t="s">
        <v>18</v>
      </c>
      <c r="F2645" t="s">
        <v>6</v>
      </c>
      <c r="G2645">
        <v>1</v>
      </c>
      <c r="J2645" t="s">
        <v>19</v>
      </c>
      <c r="L2645" t="str">
        <f t="shared" si="1271"/>
        <v>ULDChargeCode</v>
      </c>
      <c r="M2645" t="str">
        <f t="shared" si="1272"/>
        <v>codeListVersion</v>
      </c>
      <c r="N2645" t="str">
        <f t="shared" si="1273"/>
        <v>string</v>
      </c>
      <c r="O2645" t="str">
        <f t="shared" si="1274"/>
        <v/>
      </c>
      <c r="P2645" t="str">
        <f t="shared" si="1275"/>
        <v/>
      </c>
      <c r="Q2645" t="str">
        <f t="shared" si="1276"/>
        <v>Object</v>
      </c>
      <c r="R2645" t="str">
        <f t="shared" si="1277"/>
        <v>"CodeList"</v>
      </c>
      <c r="S2645" t="str">
        <f t="shared" si="1278"/>
        <v>"ULDChargeCode"</v>
      </c>
      <c r="T2645" t="str">
        <f t="shared" si="1279"/>
        <v>"codeListVersion"</v>
      </c>
      <c r="U2645" t="str">
        <f t="shared" si="1280"/>
        <v>""</v>
      </c>
      <c r="V2645" t="str">
        <f t="shared" si="1281"/>
        <v>"string"</v>
      </c>
      <c r="W2645">
        <f>IF($A2645="Implicit","",COUNTIFS($C$8:C2645,C2645,$A$8:A2645,"Explicit"))</f>
        <v>6</v>
      </c>
      <c r="X2645" t="str">
        <f t="shared" si="1282"/>
        <v>""</v>
      </c>
      <c r="Y2645" t="str">
        <f t="shared" si="1283"/>
        <v>"Version of the code list; for example "223-1" for UN/LOCODE. Used if the property codeListName is used or the version is not apparent from the resource referred to in property codeListReference."</v>
      </c>
      <c r="Z2645" t="str">
        <f t="shared" si="1284"/>
        <v>"false"</v>
      </c>
      <c r="AA2645" t="str">
        <f t="shared" si="1285"/>
        <v>"false"</v>
      </c>
      <c r="AB2645" t="str">
        <f t="shared" si="1286"/>
        <v>""</v>
      </c>
      <c r="AC2645" t="str">
        <f t="shared" si="1287"/>
        <v>"https://onerecord.iata.org/ns/code-lists/ULDChargeCode"</v>
      </c>
      <c r="AD2645" t="str">
        <f t="shared" si="1288"/>
        <v>"https://onerecord.iata.org/ns/cargo#codeListVersion"</v>
      </c>
      <c r="AE2645" t="str">
        <f t="shared" si="1289"/>
        <v>"http://www.w3.org/2001/XMLSchema#string"</v>
      </c>
      <c r="AF2645" t="str">
        <f t="shared" si="1290"/>
        <v>"CodeList","ULDChargeCode","codeListVersion","","string",6,"","Version of the code list; for example "223-1" for UN/LOCODE. Used if the property codeListName is used or the version is not apparent from the resource referred to in property codeListReference.","false","false","","https://onerecord.iata.org/ns/code-lists/ULDChargeCode","https://onerecord.iata.org/ns/cargo#codeListVersion","http://www.w3.org/2001/XMLSchema#string"</v>
      </c>
      <c r="AG2645" t="str">
        <f t="shared" si="1291"/>
        <v>"CodeList.ULDChargeCode"</v>
      </c>
      <c r="AH2645" t="str">
        <f t="shared" si="1292"/>
        <v>"codeListVersion"</v>
      </c>
      <c r="AI2645" t="str">
        <f t="shared" si="1293"/>
        <v>".string"</v>
      </c>
      <c r="AJ2645" t="str">
        <f t="shared" si="1294"/>
        <v>""</v>
      </c>
      <c r="AK2645" t="str">
        <f t="shared" si="1295"/>
        <v>"hasOne"</v>
      </c>
      <c r="AL2645" t="str">
        <f t="shared" si="1296"/>
        <v>"CodeList.ULDChargeCode","codeListVersion",".string","","hasOne"</v>
      </c>
      <c r="AN2645">
        <f>COUNTIF(View_conceptual!G:G,L2645)</f>
        <v>0</v>
      </c>
      <c r="AO2645">
        <f>COUNTIF(View_conceptual!H:H,L2645)+COUNTIF(View_conceptual!I:I,N2645)</f>
        <v>0</v>
      </c>
      <c r="AQ2645" t="str">
        <f t="shared" si="1297"/>
        <v/>
      </c>
      <c r="AR2645" t="str">
        <f t="shared" si="1298"/>
        <v/>
      </c>
      <c r="AT2645">
        <f>COUNTIF(View_full!G:G,L2645)</f>
        <v>0</v>
      </c>
      <c r="AU2645">
        <f>COUNTIF(View_full!H:H,L2645)+COUNTIF(View_full!I:I,N2645)</f>
        <v>0</v>
      </c>
      <c r="AV2645">
        <f>COUNTIFS(Property_Manual!$A$2:$A$1206,Raw!L2645,Property_Manual!$B$2:$B$1206,Raw!M2645,Property_Manual!$C$2:$C$1206,Raw!N2645,Property_Manual!$D$2:$D$1206,Raw!O2645,Property_Manual!$F$2:$F$1206,"x")</f>
        <v>0</v>
      </c>
      <c r="AW2645" t="str">
        <f t="shared" si="1299"/>
        <v/>
      </c>
      <c r="AX2645" t="str">
        <f t="shared" si="1300"/>
        <v/>
      </c>
      <c r="AY2645" t="str">
        <f t="shared" si="1301"/>
        <v/>
      </c>
    </row>
    <row r="2646" spans="1:51" x14ac:dyDescent="0.2">
      <c r="A2646" t="s">
        <v>1254</v>
      </c>
      <c r="B2646" t="s">
        <v>1197</v>
      </c>
      <c r="C2646" t="s">
        <v>2247</v>
      </c>
      <c r="D2646" t="s">
        <v>5</v>
      </c>
      <c r="F2646" t="s">
        <v>6</v>
      </c>
      <c r="G2646">
        <v>1</v>
      </c>
      <c r="J2646" t="s">
        <v>8</v>
      </c>
      <c r="L2646" t="str">
        <f t="shared" si="1271"/>
        <v>ULDConditionCode</v>
      </c>
      <c r="M2646" t="str">
        <f t="shared" si="1272"/>
        <v>code</v>
      </c>
      <c r="N2646" t="str">
        <f t="shared" si="1273"/>
        <v>string</v>
      </c>
      <c r="O2646" t="str">
        <f t="shared" si="1274"/>
        <v/>
      </c>
      <c r="P2646" t="str">
        <f t="shared" si="1275"/>
        <v/>
      </c>
      <c r="Q2646" t="str">
        <f t="shared" si="1276"/>
        <v>Object</v>
      </c>
      <c r="R2646" t="str">
        <f t="shared" si="1277"/>
        <v>"CodeList"</v>
      </c>
      <c r="S2646" t="str">
        <f t="shared" si="1278"/>
        <v>"ULDConditionCode"</v>
      </c>
      <c r="T2646" t="str">
        <f t="shared" si="1279"/>
        <v>"code"</v>
      </c>
      <c r="U2646" t="str">
        <f t="shared" si="1280"/>
        <v>""</v>
      </c>
      <c r="V2646" t="str">
        <f t="shared" si="1281"/>
        <v>"string"</v>
      </c>
      <c r="W2646">
        <f>IF($A2646="Implicit","",COUNTIFS($C$8:C2646,C2646,$A$8:A2646,"Explicit"))</f>
        <v>1</v>
      </c>
      <c r="X2646" t="str">
        <f t="shared" si="1282"/>
        <v>""</v>
      </c>
      <c r="Y2646" t="str">
        <f t="shared" si="1283"/>
        <v>"Code or short version of a code; for example "CH" for Switzerland when referring to the UN/LOCODE code list"</v>
      </c>
      <c r="Z2646" t="str">
        <f t="shared" si="1284"/>
        <v>"false"</v>
      </c>
      <c r="AA2646" t="str">
        <f t="shared" si="1285"/>
        <v>"false"</v>
      </c>
      <c r="AB2646" t="str">
        <f t="shared" si="1286"/>
        <v>""</v>
      </c>
      <c r="AC2646" t="str">
        <f t="shared" si="1287"/>
        <v>"https://onerecord.iata.org/ns/code-lists/ULDConditionCode"</v>
      </c>
      <c r="AD2646" t="str">
        <f t="shared" si="1288"/>
        <v>"https://onerecord.iata.org/ns/cargo#code"</v>
      </c>
      <c r="AE2646" t="str">
        <f t="shared" si="1289"/>
        <v>"http://www.w3.org/2001/XMLSchema#string"</v>
      </c>
      <c r="AF2646" t="str">
        <f t="shared" si="1290"/>
        <v>"CodeList","ULDConditionCode","code","","string",1,"","Code or short version of a code; for example "CH" for Switzerland when referring to the UN/LOCODE code list","false","false","","https://onerecord.iata.org/ns/code-lists/ULDConditionCode","https://onerecord.iata.org/ns/cargo#code","http://www.w3.org/2001/XMLSchema#string"</v>
      </c>
      <c r="AG2646" t="str">
        <f t="shared" si="1291"/>
        <v>"CodeList.ULDConditionCode"</v>
      </c>
      <c r="AH2646" t="str">
        <f t="shared" si="1292"/>
        <v>"code"</v>
      </c>
      <c r="AI2646" t="str">
        <f t="shared" si="1293"/>
        <v>".string"</v>
      </c>
      <c r="AJ2646" t="str">
        <f t="shared" si="1294"/>
        <v>""</v>
      </c>
      <c r="AK2646" t="str">
        <f t="shared" si="1295"/>
        <v>"hasOne"</v>
      </c>
      <c r="AL2646" t="str">
        <f t="shared" si="1296"/>
        <v>"CodeList.ULDConditionCode","code",".string","","hasOne"</v>
      </c>
      <c r="AN2646">
        <f>COUNTIF(View_conceptual!G:G,L2646)</f>
        <v>0</v>
      </c>
      <c r="AO2646">
        <f>COUNTIF(View_conceptual!H:H,L2646)+COUNTIF(View_conceptual!I:I,N2646)</f>
        <v>0</v>
      </c>
      <c r="AQ2646" t="str">
        <f t="shared" si="1297"/>
        <v/>
      </c>
      <c r="AR2646" t="str">
        <f t="shared" si="1298"/>
        <v/>
      </c>
      <c r="AT2646">
        <f>COUNTIF(View_full!G:G,L2646)</f>
        <v>0</v>
      </c>
      <c r="AU2646">
        <f>COUNTIF(View_full!H:H,L2646)+COUNTIF(View_full!I:I,N2646)</f>
        <v>0</v>
      </c>
      <c r="AV2646">
        <f>COUNTIFS(Property_Manual!$A$2:$A$1206,Raw!L2646,Property_Manual!$B$2:$B$1206,Raw!M2646,Property_Manual!$C$2:$C$1206,Raw!N2646,Property_Manual!$D$2:$D$1206,Raw!O2646,Property_Manual!$F$2:$F$1206,"x")</f>
        <v>0</v>
      </c>
      <c r="AW2646" t="str">
        <f t="shared" si="1299"/>
        <v/>
      </c>
      <c r="AX2646" t="str">
        <f t="shared" si="1300"/>
        <v/>
      </c>
      <c r="AY2646" t="str">
        <f t="shared" si="1301"/>
        <v/>
      </c>
    </row>
    <row r="2647" spans="1:51" x14ac:dyDescent="0.2">
      <c r="A2647" t="s">
        <v>1254</v>
      </c>
      <c r="B2647" t="s">
        <v>1197</v>
      </c>
      <c r="C2647" t="s">
        <v>2247</v>
      </c>
      <c r="D2647" t="s">
        <v>9</v>
      </c>
      <c r="F2647" t="s">
        <v>6</v>
      </c>
      <c r="G2647">
        <v>1</v>
      </c>
      <c r="J2647" t="s">
        <v>10</v>
      </c>
      <c r="L2647" t="str">
        <f t="shared" si="1271"/>
        <v>ULDConditionCode</v>
      </c>
      <c r="M2647" t="str">
        <f t="shared" si="1272"/>
        <v>codeDescription</v>
      </c>
      <c r="N2647" t="str">
        <f t="shared" si="1273"/>
        <v>string</v>
      </c>
      <c r="O2647" t="str">
        <f t="shared" si="1274"/>
        <v/>
      </c>
      <c r="P2647" t="str">
        <f t="shared" si="1275"/>
        <v/>
      </c>
      <c r="Q2647" t="str">
        <f t="shared" si="1276"/>
        <v>Object</v>
      </c>
      <c r="R2647" t="str">
        <f t="shared" si="1277"/>
        <v>"CodeList"</v>
      </c>
      <c r="S2647" t="str">
        <f t="shared" si="1278"/>
        <v>"ULDConditionCode"</v>
      </c>
      <c r="T2647" t="str">
        <f t="shared" si="1279"/>
        <v>"codeDescription"</v>
      </c>
      <c r="U2647" t="str">
        <f t="shared" si="1280"/>
        <v>""</v>
      </c>
      <c r="V2647" t="str">
        <f t="shared" si="1281"/>
        <v>"string"</v>
      </c>
      <c r="W2647">
        <f>IF($A2647="Implicit","",COUNTIFS($C$8:C2647,C2647,$A$8:A2647,"Explicit"))</f>
        <v>2</v>
      </c>
      <c r="X2647" t="str">
        <f t="shared" si="1282"/>
        <v>""</v>
      </c>
      <c r="Y2647" t="str">
        <f t="shared" si="1283"/>
        <v>"Description or long version of the code; for example "Switzerland" for Switzerland when referring to the UN/LOCODE code list"</v>
      </c>
      <c r="Z2647" t="str">
        <f t="shared" si="1284"/>
        <v>"false"</v>
      </c>
      <c r="AA2647" t="str">
        <f t="shared" si="1285"/>
        <v>"false"</v>
      </c>
      <c r="AB2647" t="str">
        <f t="shared" si="1286"/>
        <v>""</v>
      </c>
      <c r="AC2647" t="str">
        <f t="shared" si="1287"/>
        <v>"https://onerecord.iata.org/ns/code-lists/ULDConditionCode"</v>
      </c>
      <c r="AD2647" t="str">
        <f t="shared" si="1288"/>
        <v>"https://onerecord.iata.org/ns/cargo#codeDescription"</v>
      </c>
      <c r="AE2647" t="str">
        <f t="shared" si="1289"/>
        <v>"http://www.w3.org/2001/XMLSchema#string"</v>
      </c>
      <c r="AF2647" t="str">
        <f t="shared" si="1290"/>
        <v>"CodeList","ULDConditionCode","codeDescription","","string",2,"","Description or long version of the code; for example "Switzerland" for Switzerland when referring to the UN/LOCODE code list","false","false","","https://onerecord.iata.org/ns/code-lists/ULDConditionCode","https://onerecord.iata.org/ns/cargo#codeDescription","http://www.w3.org/2001/XMLSchema#string"</v>
      </c>
      <c r="AG2647" t="str">
        <f t="shared" si="1291"/>
        <v>"CodeList.ULDConditionCode"</v>
      </c>
      <c r="AH2647" t="str">
        <f t="shared" si="1292"/>
        <v>"codeDescription"</v>
      </c>
      <c r="AI2647" t="str">
        <f t="shared" si="1293"/>
        <v>".string"</v>
      </c>
      <c r="AJ2647" t="str">
        <f t="shared" si="1294"/>
        <v>""</v>
      </c>
      <c r="AK2647" t="str">
        <f t="shared" si="1295"/>
        <v>"hasOne"</v>
      </c>
      <c r="AL2647" t="str">
        <f t="shared" si="1296"/>
        <v>"CodeList.ULDConditionCode","codeDescription",".string","","hasOne"</v>
      </c>
      <c r="AN2647">
        <f>COUNTIF(View_conceptual!G:G,L2647)</f>
        <v>0</v>
      </c>
      <c r="AO2647">
        <f>COUNTIF(View_conceptual!H:H,L2647)+COUNTIF(View_conceptual!I:I,N2647)</f>
        <v>0</v>
      </c>
      <c r="AQ2647" t="str">
        <f t="shared" si="1297"/>
        <v/>
      </c>
      <c r="AR2647" t="str">
        <f t="shared" si="1298"/>
        <v/>
      </c>
      <c r="AT2647">
        <f>COUNTIF(View_full!G:G,L2647)</f>
        <v>0</v>
      </c>
      <c r="AU2647">
        <f>COUNTIF(View_full!H:H,L2647)+COUNTIF(View_full!I:I,N2647)</f>
        <v>0</v>
      </c>
      <c r="AV2647">
        <f>COUNTIFS(Property_Manual!$A$2:$A$1206,Raw!L2647,Property_Manual!$B$2:$B$1206,Raw!M2647,Property_Manual!$C$2:$C$1206,Raw!N2647,Property_Manual!$D$2:$D$1206,Raw!O2647,Property_Manual!$F$2:$F$1206,"x")</f>
        <v>0</v>
      </c>
      <c r="AW2647" t="str">
        <f t="shared" si="1299"/>
        <v/>
      </c>
      <c r="AX2647" t="str">
        <f t="shared" si="1300"/>
        <v/>
      </c>
      <c r="AY2647" t="str">
        <f t="shared" si="1301"/>
        <v/>
      </c>
    </row>
    <row r="2648" spans="1:51" x14ac:dyDescent="0.2">
      <c r="A2648" t="s">
        <v>1254</v>
      </c>
      <c r="B2648" t="s">
        <v>1197</v>
      </c>
      <c r="C2648" t="s">
        <v>2247</v>
      </c>
      <c r="D2648" t="s">
        <v>11</v>
      </c>
      <c r="F2648" t="s">
        <v>12</v>
      </c>
      <c r="G2648">
        <v>1</v>
      </c>
      <c r="J2648" t="s">
        <v>13</v>
      </c>
      <c r="L2648" t="str">
        <f t="shared" si="1271"/>
        <v>ULDConditionCode</v>
      </c>
      <c r="M2648" t="str">
        <f t="shared" si="1272"/>
        <v>codeLevel</v>
      </c>
      <c r="N2648" t="str">
        <f t="shared" si="1273"/>
        <v>integer</v>
      </c>
      <c r="O2648" t="str">
        <f t="shared" si="1274"/>
        <v/>
      </c>
      <c r="P2648" t="str">
        <f t="shared" si="1275"/>
        <v/>
      </c>
      <c r="Q2648" t="str">
        <f t="shared" si="1276"/>
        <v>Object</v>
      </c>
      <c r="R2648" t="str">
        <f t="shared" si="1277"/>
        <v>"CodeList"</v>
      </c>
      <c r="S2648" t="str">
        <f t="shared" si="1278"/>
        <v>"ULDConditionCode"</v>
      </c>
      <c r="T2648" t="str">
        <f t="shared" si="1279"/>
        <v>"codeLevel"</v>
      </c>
      <c r="U2648" t="str">
        <f t="shared" si="1280"/>
        <v>""</v>
      </c>
      <c r="V2648" t="str">
        <f t="shared" si="1281"/>
        <v>"integer"</v>
      </c>
      <c r="W2648">
        <f>IF($A2648="Implicit","",COUNTIFS($C$8:C2648,C2648,$A$8:A2648,"Explicit"))</f>
        <v>3</v>
      </c>
      <c r="X2648" t="str">
        <f t="shared" si="1282"/>
        <v>""</v>
      </c>
      <c r="Y2648" t="str">
        <f t="shared" si="1283"/>
        <v>"Integer indicating the level of a code if a codelists is hierarchical; for example HS-Codes"</v>
      </c>
      <c r="Z2648" t="str">
        <f t="shared" si="1284"/>
        <v>"false"</v>
      </c>
      <c r="AA2648" t="str">
        <f t="shared" si="1285"/>
        <v>"false"</v>
      </c>
      <c r="AB2648" t="str">
        <f t="shared" si="1286"/>
        <v>""</v>
      </c>
      <c r="AC2648" t="str">
        <f t="shared" si="1287"/>
        <v>"https://onerecord.iata.org/ns/code-lists/ULDConditionCode"</v>
      </c>
      <c r="AD2648" t="str">
        <f t="shared" si="1288"/>
        <v>"https://onerecord.iata.org/ns/cargo#codeLevel"</v>
      </c>
      <c r="AE2648" t="str">
        <f t="shared" si="1289"/>
        <v>"http://www.w3.org/2001/XMLSchema#integer"</v>
      </c>
      <c r="AF2648" t="str">
        <f t="shared" si="1290"/>
        <v>"CodeList","ULDConditionCode","codeLevel","","integer",3,"","Integer indicating the level of a code if a codelists is hierarchical; for example HS-Codes","false","false","","https://onerecord.iata.org/ns/code-lists/ULDConditionCode","https://onerecord.iata.org/ns/cargo#codeLevel","http://www.w3.org/2001/XMLSchema#integer"</v>
      </c>
      <c r="AG2648" t="str">
        <f t="shared" si="1291"/>
        <v>"CodeList.ULDConditionCode"</v>
      </c>
      <c r="AH2648" t="str">
        <f t="shared" si="1292"/>
        <v>"codeLevel"</v>
      </c>
      <c r="AI2648" t="str">
        <f t="shared" si="1293"/>
        <v>".integer"</v>
      </c>
      <c r="AJ2648" t="str">
        <f t="shared" si="1294"/>
        <v>""</v>
      </c>
      <c r="AK2648" t="str">
        <f t="shared" si="1295"/>
        <v>"hasOne"</v>
      </c>
      <c r="AL2648" t="str">
        <f t="shared" si="1296"/>
        <v>"CodeList.ULDConditionCode","codeLevel",".integer","","hasOne"</v>
      </c>
      <c r="AN2648">
        <f>COUNTIF(View_conceptual!G:G,L2648)</f>
        <v>0</v>
      </c>
      <c r="AO2648">
        <f>COUNTIF(View_conceptual!H:H,L2648)+COUNTIF(View_conceptual!I:I,N2648)</f>
        <v>0</v>
      </c>
      <c r="AQ2648" t="str">
        <f t="shared" si="1297"/>
        <v/>
      </c>
      <c r="AR2648" t="str">
        <f t="shared" si="1298"/>
        <v/>
      </c>
      <c r="AT2648">
        <f>COUNTIF(View_full!G:G,L2648)</f>
        <v>0</v>
      </c>
      <c r="AU2648">
        <f>COUNTIF(View_full!H:H,L2648)+COUNTIF(View_full!I:I,N2648)</f>
        <v>0</v>
      </c>
      <c r="AV2648">
        <f>COUNTIFS(Property_Manual!$A$2:$A$1206,Raw!L2648,Property_Manual!$B$2:$B$1206,Raw!M2648,Property_Manual!$C$2:$C$1206,Raw!N2648,Property_Manual!$D$2:$D$1206,Raw!O2648,Property_Manual!$F$2:$F$1206,"x")</f>
        <v>0</v>
      </c>
      <c r="AW2648" t="str">
        <f t="shared" si="1299"/>
        <v/>
      </c>
      <c r="AX2648" t="str">
        <f t="shared" si="1300"/>
        <v/>
      </c>
      <c r="AY2648" t="str">
        <f t="shared" si="1301"/>
        <v/>
      </c>
    </row>
    <row r="2649" spans="1:51" x14ac:dyDescent="0.2">
      <c r="A2649" t="s">
        <v>1254</v>
      </c>
      <c r="B2649" t="s">
        <v>1197</v>
      </c>
      <c r="C2649" t="s">
        <v>2247</v>
      </c>
      <c r="D2649" t="s">
        <v>14</v>
      </c>
      <c r="F2649" t="s">
        <v>6</v>
      </c>
      <c r="G2649">
        <v>1</v>
      </c>
      <c r="J2649" t="s">
        <v>15</v>
      </c>
      <c r="L2649" t="str">
        <f t="shared" si="1271"/>
        <v>ULDConditionCode</v>
      </c>
      <c r="M2649" t="str">
        <f t="shared" si="1272"/>
        <v>codeListName</v>
      </c>
      <c r="N2649" t="str">
        <f t="shared" si="1273"/>
        <v>string</v>
      </c>
      <c r="O2649" t="str">
        <f t="shared" si="1274"/>
        <v/>
      </c>
      <c r="P2649" t="str">
        <f t="shared" si="1275"/>
        <v/>
      </c>
      <c r="Q2649" t="str">
        <f t="shared" si="1276"/>
        <v>Object</v>
      </c>
      <c r="R2649" t="str">
        <f t="shared" si="1277"/>
        <v>"CodeList"</v>
      </c>
      <c r="S2649" t="str">
        <f t="shared" si="1278"/>
        <v>"ULDConditionCode"</v>
      </c>
      <c r="T2649" t="str">
        <f t="shared" si="1279"/>
        <v>"codeListName"</v>
      </c>
      <c r="U2649" t="str">
        <f t="shared" si="1280"/>
        <v>""</v>
      </c>
      <c r="V2649" t="str">
        <f t="shared" si="1281"/>
        <v>"string"</v>
      </c>
      <c r="W2649">
        <f>IF($A2649="Implicit","",COUNTIFS($C$8:C2649,C2649,$A$8:A2649,"Explicit"))</f>
        <v>4</v>
      </c>
      <c r="X2649" t="str">
        <f t="shared" si="1282"/>
        <v>""</v>
      </c>
      <c r="Y2649" t="str">
        <f t="shared" si="1283"/>
        <v>"Official name of the code list without version number when direct reference is not possible; for example "UN/LOCODE" when referring to the UN/LOCODE code list"</v>
      </c>
      <c r="Z2649" t="str">
        <f t="shared" si="1284"/>
        <v>"false"</v>
      </c>
      <c r="AA2649" t="str">
        <f t="shared" si="1285"/>
        <v>"false"</v>
      </c>
      <c r="AB2649" t="str">
        <f t="shared" si="1286"/>
        <v>""</v>
      </c>
      <c r="AC2649" t="str">
        <f t="shared" si="1287"/>
        <v>"https://onerecord.iata.org/ns/code-lists/ULDConditionCode"</v>
      </c>
      <c r="AD2649" t="str">
        <f t="shared" si="1288"/>
        <v>"https://onerecord.iata.org/ns/cargo#codeListName"</v>
      </c>
      <c r="AE2649" t="str">
        <f t="shared" si="1289"/>
        <v>"http://www.w3.org/2001/XMLSchema#string"</v>
      </c>
      <c r="AF2649" t="str">
        <f t="shared" si="1290"/>
        <v>"CodeList","ULDConditionCode","codeListName","","string",4,"","Official name of the code list without version number when direct reference is not possible; for example "UN/LOCODE" when referring to the UN/LOCODE code list","false","false","","https://onerecord.iata.org/ns/code-lists/ULDConditionCode","https://onerecord.iata.org/ns/cargo#codeListName","http://www.w3.org/2001/XMLSchema#string"</v>
      </c>
      <c r="AG2649" t="str">
        <f t="shared" si="1291"/>
        <v>"CodeList.ULDConditionCode"</v>
      </c>
      <c r="AH2649" t="str">
        <f t="shared" si="1292"/>
        <v>"codeListName"</v>
      </c>
      <c r="AI2649" t="str">
        <f t="shared" si="1293"/>
        <v>".string"</v>
      </c>
      <c r="AJ2649" t="str">
        <f t="shared" si="1294"/>
        <v>""</v>
      </c>
      <c r="AK2649" t="str">
        <f t="shared" si="1295"/>
        <v>"hasOne"</v>
      </c>
      <c r="AL2649" t="str">
        <f t="shared" si="1296"/>
        <v>"CodeList.ULDConditionCode","codeListName",".string","","hasOne"</v>
      </c>
      <c r="AN2649">
        <f>COUNTIF(View_conceptual!G:G,L2649)</f>
        <v>0</v>
      </c>
      <c r="AO2649">
        <f>COUNTIF(View_conceptual!H:H,L2649)+COUNTIF(View_conceptual!I:I,N2649)</f>
        <v>0</v>
      </c>
      <c r="AQ2649" t="str">
        <f t="shared" si="1297"/>
        <v/>
      </c>
      <c r="AR2649" t="str">
        <f t="shared" si="1298"/>
        <v/>
      </c>
      <c r="AT2649">
        <f>COUNTIF(View_full!G:G,L2649)</f>
        <v>0</v>
      </c>
      <c r="AU2649">
        <f>COUNTIF(View_full!H:H,L2649)+COUNTIF(View_full!I:I,N2649)</f>
        <v>0</v>
      </c>
      <c r="AV2649">
        <f>COUNTIFS(Property_Manual!$A$2:$A$1206,Raw!L2649,Property_Manual!$B$2:$B$1206,Raw!M2649,Property_Manual!$C$2:$C$1206,Raw!N2649,Property_Manual!$D$2:$D$1206,Raw!O2649,Property_Manual!$F$2:$F$1206,"x")</f>
        <v>0</v>
      </c>
      <c r="AW2649" t="str">
        <f t="shared" si="1299"/>
        <v/>
      </c>
      <c r="AX2649" t="str">
        <f t="shared" si="1300"/>
        <v/>
      </c>
      <c r="AY2649" t="str">
        <f t="shared" si="1301"/>
        <v/>
      </c>
    </row>
    <row r="2650" spans="1:51" x14ac:dyDescent="0.2">
      <c r="A2650" t="s">
        <v>1254</v>
      </c>
      <c r="B2650" t="s">
        <v>1197</v>
      </c>
      <c r="C2650" t="s">
        <v>2247</v>
      </c>
      <c r="D2650" t="s">
        <v>16</v>
      </c>
      <c r="F2650" t="s">
        <v>6</v>
      </c>
      <c r="G2650">
        <v>1</v>
      </c>
      <c r="J2650" t="s">
        <v>17</v>
      </c>
      <c r="L2650" t="str">
        <f t="shared" si="1271"/>
        <v>ULDConditionCode</v>
      </c>
      <c r="M2650" t="str">
        <f t="shared" si="1272"/>
        <v>codeListReference</v>
      </c>
      <c r="N2650" t="str">
        <f t="shared" si="1273"/>
        <v>string</v>
      </c>
      <c r="O2650" t="str">
        <f t="shared" si="1274"/>
        <v/>
      </c>
      <c r="P2650" t="str">
        <f t="shared" si="1275"/>
        <v/>
      </c>
      <c r="Q2650" t="str">
        <f t="shared" si="1276"/>
        <v>Object</v>
      </c>
      <c r="R2650" t="str">
        <f t="shared" si="1277"/>
        <v>"CodeList"</v>
      </c>
      <c r="S2650" t="str">
        <f t="shared" si="1278"/>
        <v>"ULDConditionCode"</v>
      </c>
      <c r="T2650" t="str">
        <f t="shared" si="1279"/>
        <v>"codeListReference"</v>
      </c>
      <c r="U2650" t="str">
        <f t="shared" si="1280"/>
        <v>""</v>
      </c>
      <c r="V2650" t="str">
        <f t="shared" si="1281"/>
        <v>"string"</v>
      </c>
      <c r="W2650">
        <f>IF($A2650="Implicit","",COUNTIFS($C$8:C2650,C2650,$A$8:A2650,"Explicit"))</f>
        <v>5</v>
      </c>
      <c r="X2650" t="str">
        <f t="shared" si="1282"/>
        <v>""</v>
      </c>
      <c r="Y2650" t="str">
        <f t="shared" si="1283"/>
        <v>"URL to access the code list the code is taken from; for example "https://unece.org/trade/cefact/unlocode-code-list-country-and-territory" for UN/LOCODE."</v>
      </c>
      <c r="Z2650" t="str">
        <f t="shared" si="1284"/>
        <v>"false"</v>
      </c>
      <c r="AA2650" t="str">
        <f t="shared" si="1285"/>
        <v>"false"</v>
      </c>
      <c r="AB2650" t="str">
        <f t="shared" si="1286"/>
        <v>""</v>
      </c>
      <c r="AC2650" t="str">
        <f t="shared" si="1287"/>
        <v>"https://onerecord.iata.org/ns/code-lists/ULDConditionCode"</v>
      </c>
      <c r="AD2650" t="str">
        <f t="shared" si="1288"/>
        <v>"https://onerecord.iata.org/ns/cargo#codeListReference"</v>
      </c>
      <c r="AE2650" t="str">
        <f t="shared" si="1289"/>
        <v>"http://www.w3.org/2001/XMLSchema#string"</v>
      </c>
      <c r="AF2650" t="str">
        <f t="shared" si="1290"/>
        <v>"CodeList","ULDConditionCode","codeListReference","","string",5,"","URL to access the code list the code is taken from; for example "https://unece.org/trade/cefact/unlocode-code-list-country-and-territory" for UN/LOCODE.","false","false","","https://onerecord.iata.org/ns/code-lists/ULDConditionCode","https://onerecord.iata.org/ns/cargo#codeListReference","http://www.w3.org/2001/XMLSchema#string"</v>
      </c>
      <c r="AG2650" t="str">
        <f t="shared" si="1291"/>
        <v>"CodeList.ULDConditionCode"</v>
      </c>
      <c r="AH2650" t="str">
        <f t="shared" si="1292"/>
        <v>"codeListReference"</v>
      </c>
      <c r="AI2650" t="str">
        <f t="shared" si="1293"/>
        <v>".string"</v>
      </c>
      <c r="AJ2650" t="str">
        <f t="shared" si="1294"/>
        <v>""</v>
      </c>
      <c r="AK2650" t="str">
        <f t="shared" si="1295"/>
        <v>"hasOne"</v>
      </c>
      <c r="AL2650" t="str">
        <f t="shared" si="1296"/>
        <v>"CodeList.ULDConditionCode","codeListReference",".string","","hasOne"</v>
      </c>
      <c r="AN2650">
        <f>COUNTIF(View_conceptual!G:G,L2650)</f>
        <v>0</v>
      </c>
      <c r="AO2650">
        <f>COUNTIF(View_conceptual!H:H,L2650)+COUNTIF(View_conceptual!I:I,N2650)</f>
        <v>0</v>
      </c>
      <c r="AQ2650" t="str">
        <f t="shared" si="1297"/>
        <v/>
      </c>
      <c r="AR2650" t="str">
        <f t="shared" si="1298"/>
        <v/>
      </c>
      <c r="AT2650">
        <f>COUNTIF(View_full!G:G,L2650)</f>
        <v>0</v>
      </c>
      <c r="AU2650">
        <f>COUNTIF(View_full!H:H,L2650)+COUNTIF(View_full!I:I,N2650)</f>
        <v>0</v>
      </c>
      <c r="AV2650">
        <f>COUNTIFS(Property_Manual!$A$2:$A$1206,Raw!L2650,Property_Manual!$B$2:$B$1206,Raw!M2650,Property_Manual!$C$2:$C$1206,Raw!N2650,Property_Manual!$D$2:$D$1206,Raw!O2650,Property_Manual!$F$2:$F$1206,"x")</f>
        <v>0</v>
      </c>
      <c r="AW2650" t="str">
        <f t="shared" si="1299"/>
        <v/>
      </c>
      <c r="AX2650" t="str">
        <f t="shared" si="1300"/>
        <v/>
      </c>
      <c r="AY2650" t="str">
        <f t="shared" si="1301"/>
        <v/>
      </c>
    </row>
    <row r="2651" spans="1:51" x14ac:dyDescent="0.2">
      <c r="A2651" t="s">
        <v>1254</v>
      </c>
      <c r="B2651" t="s">
        <v>1197</v>
      </c>
      <c r="C2651" t="s">
        <v>2247</v>
      </c>
      <c r="D2651" t="s">
        <v>18</v>
      </c>
      <c r="F2651" t="s">
        <v>6</v>
      </c>
      <c r="G2651">
        <v>1</v>
      </c>
      <c r="J2651" t="s">
        <v>19</v>
      </c>
      <c r="L2651" t="str">
        <f t="shared" si="1271"/>
        <v>ULDConditionCode</v>
      </c>
      <c r="M2651" t="str">
        <f t="shared" si="1272"/>
        <v>codeListVersion</v>
      </c>
      <c r="N2651" t="str">
        <f t="shared" si="1273"/>
        <v>string</v>
      </c>
      <c r="O2651" t="str">
        <f t="shared" si="1274"/>
        <v/>
      </c>
      <c r="P2651" t="str">
        <f t="shared" si="1275"/>
        <v/>
      </c>
      <c r="Q2651" t="str">
        <f t="shared" si="1276"/>
        <v>Object</v>
      </c>
      <c r="R2651" t="str">
        <f t="shared" si="1277"/>
        <v>"CodeList"</v>
      </c>
      <c r="S2651" t="str">
        <f t="shared" si="1278"/>
        <v>"ULDConditionCode"</v>
      </c>
      <c r="T2651" t="str">
        <f t="shared" si="1279"/>
        <v>"codeListVersion"</v>
      </c>
      <c r="U2651" t="str">
        <f t="shared" si="1280"/>
        <v>""</v>
      </c>
      <c r="V2651" t="str">
        <f t="shared" si="1281"/>
        <v>"string"</v>
      </c>
      <c r="W2651">
        <f>IF($A2651="Implicit","",COUNTIFS($C$8:C2651,C2651,$A$8:A2651,"Explicit"))</f>
        <v>6</v>
      </c>
      <c r="X2651" t="str">
        <f t="shared" si="1282"/>
        <v>""</v>
      </c>
      <c r="Y2651" t="str">
        <f t="shared" si="1283"/>
        <v>"Version of the code list; for example "223-1" for UN/LOCODE. Used if the property codeListName is used or the version is not apparent from the resource referred to in property codeListReference."</v>
      </c>
      <c r="Z2651" t="str">
        <f t="shared" si="1284"/>
        <v>"false"</v>
      </c>
      <c r="AA2651" t="str">
        <f t="shared" si="1285"/>
        <v>"false"</v>
      </c>
      <c r="AB2651" t="str">
        <f t="shared" si="1286"/>
        <v>""</v>
      </c>
      <c r="AC2651" t="str">
        <f t="shared" si="1287"/>
        <v>"https://onerecord.iata.org/ns/code-lists/ULDConditionCode"</v>
      </c>
      <c r="AD2651" t="str">
        <f t="shared" si="1288"/>
        <v>"https://onerecord.iata.org/ns/cargo#codeListVersion"</v>
      </c>
      <c r="AE2651" t="str">
        <f t="shared" si="1289"/>
        <v>"http://www.w3.org/2001/XMLSchema#string"</v>
      </c>
      <c r="AF2651" t="str">
        <f t="shared" si="1290"/>
        <v>"CodeList","ULDConditionCode","codeListVersion","","string",6,"","Version of the code list; for example "223-1" for UN/LOCODE. Used if the property codeListName is used or the version is not apparent from the resource referred to in property codeListReference.","false","false","","https://onerecord.iata.org/ns/code-lists/ULDConditionCode","https://onerecord.iata.org/ns/cargo#codeListVersion","http://www.w3.org/2001/XMLSchema#string"</v>
      </c>
      <c r="AG2651" t="str">
        <f t="shared" si="1291"/>
        <v>"CodeList.ULDConditionCode"</v>
      </c>
      <c r="AH2651" t="str">
        <f t="shared" si="1292"/>
        <v>"codeListVersion"</v>
      </c>
      <c r="AI2651" t="str">
        <f t="shared" si="1293"/>
        <v>".string"</v>
      </c>
      <c r="AJ2651" t="str">
        <f t="shared" si="1294"/>
        <v>""</v>
      </c>
      <c r="AK2651" t="str">
        <f t="shared" si="1295"/>
        <v>"hasOne"</v>
      </c>
      <c r="AL2651" t="str">
        <f t="shared" si="1296"/>
        <v>"CodeList.ULDConditionCode","codeListVersion",".string","","hasOne"</v>
      </c>
      <c r="AN2651">
        <f>COUNTIF(View_conceptual!G:G,L2651)</f>
        <v>0</v>
      </c>
      <c r="AO2651">
        <f>COUNTIF(View_conceptual!H:H,L2651)+COUNTIF(View_conceptual!I:I,N2651)</f>
        <v>0</v>
      </c>
      <c r="AQ2651" t="str">
        <f t="shared" si="1297"/>
        <v/>
      </c>
      <c r="AR2651" t="str">
        <f t="shared" si="1298"/>
        <v/>
      </c>
      <c r="AT2651">
        <f>COUNTIF(View_full!G:G,L2651)</f>
        <v>0</v>
      </c>
      <c r="AU2651">
        <f>COUNTIF(View_full!H:H,L2651)+COUNTIF(View_full!I:I,N2651)</f>
        <v>0</v>
      </c>
      <c r="AV2651">
        <f>COUNTIFS(Property_Manual!$A$2:$A$1206,Raw!L2651,Property_Manual!$B$2:$B$1206,Raw!M2651,Property_Manual!$C$2:$C$1206,Raw!N2651,Property_Manual!$D$2:$D$1206,Raw!O2651,Property_Manual!$F$2:$F$1206,"x")</f>
        <v>0</v>
      </c>
      <c r="AW2651" t="str">
        <f t="shared" si="1299"/>
        <v/>
      </c>
      <c r="AX2651" t="str">
        <f t="shared" si="1300"/>
        <v/>
      </c>
      <c r="AY2651" t="str">
        <f t="shared" si="1301"/>
        <v/>
      </c>
    </row>
    <row r="2652" spans="1:51" x14ac:dyDescent="0.2">
      <c r="A2652" t="s">
        <v>1254</v>
      </c>
      <c r="B2652" t="s">
        <v>1197</v>
      </c>
      <c r="C2652" t="s">
        <v>2246</v>
      </c>
      <c r="D2652" t="s">
        <v>5</v>
      </c>
      <c r="F2652" t="s">
        <v>6</v>
      </c>
      <c r="G2652">
        <v>1</v>
      </c>
      <c r="J2652" t="s">
        <v>8</v>
      </c>
      <c r="L2652" t="str">
        <f t="shared" si="1271"/>
        <v>ULDLoadingIndicator</v>
      </c>
      <c r="M2652" t="str">
        <f t="shared" si="1272"/>
        <v>code</v>
      </c>
      <c r="N2652" t="str">
        <f t="shared" si="1273"/>
        <v>string</v>
      </c>
      <c r="O2652" t="str">
        <f t="shared" si="1274"/>
        <v/>
      </c>
      <c r="P2652" t="str">
        <f t="shared" si="1275"/>
        <v/>
      </c>
      <c r="Q2652" t="str">
        <f t="shared" si="1276"/>
        <v>Object</v>
      </c>
      <c r="R2652" t="str">
        <f t="shared" si="1277"/>
        <v>"CodeList"</v>
      </c>
      <c r="S2652" t="str">
        <f t="shared" si="1278"/>
        <v>"ULDLoadingIndicator"</v>
      </c>
      <c r="T2652" t="str">
        <f t="shared" si="1279"/>
        <v>"code"</v>
      </c>
      <c r="U2652" t="str">
        <f t="shared" si="1280"/>
        <v>""</v>
      </c>
      <c r="V2652" t="str">
        <f t="shared" si="1281"/>
        <v>"string"</v>
      </c>
      <c r="W2652">
        <f>IF($A2652="Implicit","",COUNTIFS($C$8:C2652,C2652,$A$8:A2652,"Explicit"))</f>
        <v>1</v>
      </c>
      <c r="X2652" t="str">
        <f t="shared" si="1282"/>
        <v>""</v>
      </c>
      <c r="Y2652" t="str">
        <f t="shared" si="1283"/>
        <v>"Code or short version of a code; for example "CH" for Switzerland when referring to the UN/LOCODE code list"</v>
      </c>
      <c r="Z2652" t="str">
        <f t="shared" si="1284"/>
        <v>"false"</v>
      </c>
      <c r="AA2652" t="str">
        <f t="shared" si="1285"/>
        <v>"false"</v>
      </c>
      <c r="AB2652" t="str">
        <f t="shared" si="1286"/>
        <v>""</v>
      </c>
      <c r="AC2652" t="str">
        <f t="shared" si="1287"/>
        <v>"https://onerecord.iata.org/ns/code-lists/ULDLoadingIndicator"</v>
      </c>
      <c r="AD2652" t="str">
        <f t="shared" si="1288"/>
        <v>"https://onerecord.iata.org/ns/cargo#code"</v>
      </c>
      <c r="AE2652" t="str">
        <f t="shared" si="1289"/>
        <v>"http://www.w3.org/2001/XMLSchema#string"</v>
      </c>
      <c r="AF2652" t="str">
        <f t="shared" si="1290"/>
        <v>"CodeList","ULDLoadingIndicator","code","","string",1,"","Code or short version of a code; for example "CH" for Switzerland when referring to the UN/LOCODE code list","false","false","","https://onerecord.iata.org/ns/code-lists/ULDLoadingIndicator","https://onerecord.iata.org/ns/cargo#code","http://www.w3.org/2001/XMLSchema#string"</v>
      </c>
      <c r="AG2652" t="str">
        <f t="shared" si="1291"/>
        <v>"CodeList.ULDLoadingIndicator"</v>
      </c>
      <c r="AH2652" t="str">
        <f t="shared" si="1292"/>
        <v>"code"</v>
      </c>
      <c r="AI2652" t="str">
        <f t="shared" si="1293"/>
        <v>".string"</v>
      </c>
      <c r="AJ2652" t="str">
        <f t="shared" si="1294"/>
        <v>""</v>
      </c>
      <c r="AK2652" t="str">
        <f t="shared" si="1295"/>
        <v>"hasOne"</v>
      </c>
      <c r="AL2652" t="str">
        <f t="shared" si="1296"/>
        <v>"CodeList.ULDLoadingIndicator","code",".string","","hasOne"</v>
      </c>
      <c r="AN2652">
        <f>COUNTIF(View_conceptual!G:G,L2652)</f>
        <v>0</v>
      </c>
      <c r="AO2652">
        <f>COUNTIF(View_conceptual!H:H,L2652)+COUNTIF(View_conceptual!I:I,N2652)</f>
        <v>0</v>
      </c>
      <c r="AQ2652" t="str">
        <f t="shared" si="1297"/>
        <v/>
      </c>
      <c r="AR2652" t="str">
        <f t="shared" si="1298"/>
        <v/>
      </c>
      <c r="AT2652">
        <f>COUNTIF(View_full!G:G,L2652)</f>
        <v>0</v>
      </c>
      <c r="AU2652">
        <f>COUNTIF(View_full!H:H,L2652)+COUNTIF(View_full!I:I,N2652)</f>
        <v>0</v>
      </c>
      <c r="AV2652">
        <f>COUNTIFS(Property_Manual!$A$2:$A$1206,Raw!L2652,Property_Manual!$B$2:$B$1206,Raw!M2652,Property_Manual!$C$2:$C$1206,Raw!N2652,Property_Manual!$D$2:$D$1206,Raw!O2652,Property_Manual!$F$2:$F$1206,"x")</f>
        <v>0</v>
      </c>
      <c r="AW2652" t="str">
        <f t="shared" si="1299"/>
        <v/>
      </c>
      <c r="AX2652" t="str">
        <f t="shared" si="1300"/>
        <v/>
      </c>
      <c r="AY2652" t="str">
        <f t="shared" si="1301"/>
        <v/>
      </c>
    </row>
    <row r="2653" spans="1:51" x14ac:dyDescent="0.2">
      <c r="A2653" t="s">
        <v>1254</v>
      </c>
      <c r="B2653" t="s">
        <v>1197</v>
      </c>
      <c r="C2653" t="s">
        <v>2246</v>
      </c>
      <c r="D2653" t="s">
        <v>9</v>
      </c>
      <c r="F2653" t="s">
        <v>6</v>
      </c>
      <c r="G2653">
        <v>1</v>
      </c>
      <c r="J2653" t="s">
        <v>10</v>
      </c>
      <c r="L2653" t="str">
        <f t="shared" si="1271"/>
        <v>ULDLoadingIndicator</v>
      </c>
      <c r="M2653" t="str">
        <f t="shared" si="1272"/>
        <v>codeDescription</v>
      </c>
      <c r="N2653" t="str">
        <f t="shared" si="1273"/>
        <v>string</v>
      </c>
      <c r="O2653" t="str">
        <f t="shared" si="1274"/>
        <v/>
      </c>
      <c r="P2653" t="str">
        <f t="shared" si="1275"/>
        <v/>
      </c>
      <c r="Q2653" t="str">
        <f t="shared" si="1276"/>
        <v>Object</v>
      </c>
      <c r="R2653" t="str">
        <f t="shared" si="1277"/>
        <v>"CodeList"</v>
      </c>
      <c r="S2653" t="str">
        <f t="shared" si="1278"/>
        <v>"ULDLoadingIndicator"</v>
      </c>
      <c r="T2653" t="str">
        <f t="shared" si="1279"/>
        <v>"codeDescription"</v>
      </c>
      <c r="U2653" t="str">
        <f t="shared" si="1280"/>
        <v>""</v>
      </c>
      <c r="V2653" t="str">
        <f t="shared" si="1281"/>
        <v>"string"</v>
      </c>
      <c r="W2653">
        <f>IF($A2653="Implicit","",COUNTIFS($C$8:C2653,C2653,$A$8:A2653,"Explicit"))</f>
        <v>2</v>
      </c>
      <c r="X2653" t="str">
        <f t="shared" si="1282"/>
        <v>""</v>
      </c>
      <c r="Y2653" t="str">
        <f t="shared" si="1283"/>
        <v>"Description or long version of the code; for example "Switzerland" for Switzerland when referring to the UN/LOCODE code list"</v>
      </c>
      <c r="Z2653" t="str">
        <f t="shared" si="1284"/>
        <v>"false"</v>
      </c>
      <c r="AA2653" t="str">
        <f t="shared" si="1285"/>
        <v>"false"</v>
      </c>
      <c r="AB2653" t="str">
        <f t="shared" si="1286"/>
        <v>""</v>
      </c>
      <c r="AC2653" t="str">
        <f t="shared" si="1287"/>
        <v>"https://onerecord.iata.org/ns/code-lists/ULDLoadingIndicator"</v>
      </c>
      <c r="AD2653" t="str">
        <f t="shared" si="1288"/>
        <v>"https://onerecord.iata.org/ns/cargo#codeDescription"</v>
      </c>
      <c r="AE2653" t="str">
        <f t="shared" si="1289"/>
        <v>"http://www.w3.org/2001/XMLSchema#string"</v>
      </c>
      <c r="AF2653" t="str">
        <f t="shared" si="1290"/>
        <v>"CodeList","ULDLoadingIndicator","codeDescription","","string",2,"","Description or long version of the code; for example "Switzerland" for Switzerland when referring to the UN/LOCODE code list","false","false","","https://onerecord.iata.org/ns/code-lists/ULDLoadingIndicator","https://onerecord.iata.org/ns/cargo#codeDescription","http://www.w3.org/2001/XMLSchema#string"</v>
      </c>
      <c r="AG2653" t="str">
        <f t="shared" si="1291"/>
        <v>"CodeList.ULDLoadingIndicator"</v>
      </c>
      <c r="AH2653" t="str">
        <f t="shared" si="1292"/>
        <v>"codeDescription"</v>
      </c>
      <c r="AI2653" t="str">
        <f t="shared" si="1293"/>
        <v>".string"</v>
      </c>
      <c r="AJ2653" t="str">
        <f t="shared" si="1294"/>
        <v>""</v>
      </c>
      <c r="AK2653" t="str">
        <f t="shared" si="1295"/>
        <v>"hasOne"</v>
      </c>
      <c r="AL2653" t="str">
        <f t="shared" si="1296"/>
        <v>"CodeList.ULDLoadingIndicator","codeDescription",".string","","hasOne"</v>
      </c>
      <c r="AN2653">
        <f>COUNTIF(View_conceptual!G:G,L2653)</f>
        <v>0</v>
      </c>
      <c r="AO2653">
        <f>COUNTIF(View_conceptual!H:H,L2653)+COUNTIF(View_conceptual!I:I,N2653)</f>
        <v>0</v>
      </c>
      <c r="AQ2653" t="str">
        <f t="shared" si="1297"/>
        <v/>
      </c>
      <c r="AR2653" t="str">
        <f t="shared" si="1298"/>
        <v/>
      </c>
      <c r="AT2653">
        <f>COUNTIF(View_full!G:G,L2653)</f>
        <v>0</v>
      </c>
      <c r="AU2653">
        <f>COUNTIF(View_full!H:H,L2653)+COUNTIF(View_full!I:I,N2653)</f>
        <v>0</v>
      </c>
      <c r="AV2653">
        <f>COUNTIFS(Property_Manual!$A$2:$A$1206,Raw!L2653,Property_Manual!$B$2:$B$1206,Raw!M2653,Property_Manual!$C$2:$C$1206,Raw!N2653,Property_Manual!$D$2:$D$1206,Raw!O2653,Property_Manual!$F$2:$F$1206,"x")</f>
        <v>0</v>
      </c>
      <c r="AW2653" t="str">
        <f t="shared" si="1299"/>
        <v/>
      </c>
      <c r="AX2653" t="str">
        <f t="shared" si="1300"/>
        <v/>
      </c>
      <c r="AY2653" t="str">
        <f t="shared" si="1301"/>
        <v/>
      </c>
    </row>
    <row r="2654" spans="1:51" x14ac:dyDescent="0.2">
      <c r="A2654" t="s">
        <v>1254</v>
      </c>
      <c r="B2654" t="s">
        <v>1197</v>
      </c>
      <c r="C2654" t="s">
        <v>2246</v>
      </c>
      <c r="D2654" t="s">
        <v>11</v>
      </c>
      <c r="F2654" t="s">
        <v>12</v>
      </c>
      <c r="G2654">
        <v>1</v>
      </c>
      <c r="J2654" t="s">
        <v>13</v>
      </c>
      <c r="L2654" t="str">
        <f t="shared" si="1271"/>
        <v>ULDLoadingIndicator</v>
      </c>
      <c r="M2654" t="str">
        <f t="shared" si="1272"/>
        <v>codeLevel</v>
      </c>
      <c r="N2654" t="str">
        <f t="shared" si="1273"/>
        <v>integer</v>
      </c>
      <c r="O2654" t="str">
        <f t="shared" si="1274"/>
        <v/>
      </c>
      <c r="P2654" t="str">
        <f t="shared" si="1275"/>
        <v/>
      </c>
      <c r="Q2654" t="str">
        <f t="shared" si="1276"/>
        <v>Object</v>
      </c>
      <c r="R2654" t="str">
        <f t="shared" si="1277"/>
        <v>"CodeList"</v>
      </c>
      <c r="S2654" t="str">
        <f t="shared" si="1278"/>
        <v>"ULDLoadingIndicator"</v>
      </c>
      <c r="T2654" t="str">
        <f t="shared" si="1279"/>
        <v>"codeLevel"</v>
      </c>
      <c r="U2654" t="str">
        <f t="shared" si="1280"/>
        <v>""</v>
      </c>
      <c r="V2654" t="str">
        <f t="shared" si="1281"/>
        <v>"integer"</v>
      </c>
      <c r="W2654">
        <f>IF($A2654="Implicit","",COUNTIFS($C$8:C2654,C2654,$A$8:A2654,"Explicit"))</f>
        <v>3</v>
      </c>
      <c r="X2654" t="str">
        <f t="shared" si="1282"/>
        <v>""</v>
      </c>
      <c r="Y2654" t="str">
        <f t="shared" si="1283"/>
        <v>"Integer indicating the level of a code if a codelists is hierarchical; for example HS-Codes"</v>
      </c>
      <c r="Z2654" t="str">
        <f t="shared" si="1284"/>
        <v>"false"</v>
      </c>
      <c r="AA2654" t="str">
        <f t="shared" si="1285"/>
        <v>"false"</v>
      </c>
      <c r="AB2654" t="str">
        <f t="shared" si="1286"/>
        <v>""</v>
      </c>
      <c r="AC2654" t="str">
        <f t="shared" si="1287"/>
        <v>"https://onerecord.iata.org/ns/code-lists/ULDLoadingIndicator"</v>
      </c>
      <c r="AD2654" t="str">
        <f t="shared" si="1288"/>
        <v>"https://onerecord.iata.org/ns/cargo#codeLevel"</v>
      </c>
      <c r="AE2654" t="str">
        <f t="shared" si="1289"/>
        <v>"http://www.w3.org/2001/XMLSchema#integer"</v>
      </c>
      <c r="AF2654" t="str">
        <f t="shared" si="1290"/>
        <v>"CodeList","ULDLoadingIndicator","codeLevel","","integer",3,"","Integer indicating the level of a code if a codelists is hierarchical; for example HS-Codes","false","false","","https://onerecord.iata.org/ns/code-lists/ULDLoadingIndicator","https://onerecord.iata.org/ns/cargo#codeLevel","http://www.w3.org/2001/XMLSchema#integer"</v>
      </c>
      <c r="AG2654" t="str">
        <f t="shared" si="1291"/>
        <v>"CodeList.ULDLoadingIndicator"</v>
      </c>
      <c r="AH2654" t="str">
        <f t="shared" si="1292"/>
        <v>"codeLevel"</v>
      </c>
      <c r="AI2654" t="str">
        <f t="shared" si="1293"/>
        <v>".integer"</v>
      </c>
      <c r="AJ2654" t="str">
        <f t="shared" si="1294"/>
        <v>""</v>
      </c>
      <c r="AK2654" t="str">
        <f t="shared" si="1295"/>
        <v>"hasOne"</v>
      </c>
      <c r="AL2654" t="str">
        <f t="shared" si="1296"/>
        <v>"CodeList.ULDLoadingIndicator","codeLevel",".integer","","hasOne"</v>
      </c>
      <c r="AN2654">
        <f>COUNTIF(View_conceptual!G:G,L2654)</f>
        <v>0</v>
      </c>
      <c r="AO2654">
        <f>COUNTIF(View_conceptual!H:H,L2654)+COUNTIF(View_conceptual!I:I,N2654)</f>
        <v>0</v>
      </c>
      <c r="AQ2654" t="str">
        <f t="shared" si="1297"/>
        <v/>
      </c>
      <c r="AR2654" t="str">
        <f t="shared" si="1298"/>
        <v/>
      </c>
      <c r="AT2654">
        <f>COUNTIF(View_full!G:G,L2654)</f>
        <v>0</v>
      </c>
      <c r="AU2654">
        <f>COUNTIF(View_full!H:H,L2654)+COUNTIF(View_full!I:I,N2654)</f>
        <v>0</v>
      </c>
      <c r="AV2654">
        <f>COUNTIFS(Property_Manual!$A$2:$A$1206,Raw!L2654,Property_Manual!$B$2:$B$1206,Raw!M2654,Property_Manual!$C$2:$C$1206,Raw!N2654,Property_Manual!$D$2:$D$1206,Raw!O2654,Property_Manual!$F$2:$F$1206,"x")</f>
        <v>0</v>
      </c>
      <c r="AW2654" t="str">
        <f t="shared" si="1299"/>
        <v/>
      </c>
      <c r="AX2654" t="str">
        <f t="shared" si="1300"/>
        <v/>
      </c>
      <c r="AY2654" t="str">
        <f t="shared" si="1301"/>
        <v/>
      </c>
    </row>
    <row r="2655" spans="1:51" x14ac:dyDescent="0.2">
      <c r="A2655" t="s">
        <v>1254</v>
      </c>
      <c r="B2655" t="s">
        <v>1197</v>
      </c>
      <c r="C2655" t="s">
        <v>2246</v>
      </c>
      <c r="D2655" t="s">
        <v>14</v>
      </c>
      <c r="F2655" t="s">
        <v>6</v>
      </c>
      <c r="G2655">
        <v>1</v>
      </c>
      <c r="J2655" t="s">
        <v>15</v>
      </c>
      <c r="L2655" t="str">
        <f t="shared" si="1271"/>
        <v>ULDLoadingIndicator</v>
      </c>
      <c r="M2655" t="str">
        <f t="shared" si="1272"/>
        <v>codeListName</v>
      </c>
      <c r="N2655" t="str">
        <f t="shared" si="1273"/>
        <v>string</v>
      </c>
      <c r="O2655" t="str">
        <f t="shared" si="1274"/>
        <v/>
      </c>
      <c r="P2655" t="str">
        <f t="shared" si="1275"/>
        <v/>
      </c>
      <c r="Q2655" t="str">
        <f t="shared" si="1276"/>
        <v>Object</v>
      </c>
      <c r="R2655" t="str">
        <f t="shared" si="1277"/>
        <v>"CodeList"</v>
      </c>
      <c r="S2655" t="str">
        <f t="shared" si="1278"/>
        <v>"ULDLoadingIndicator"</v>
      </c>
      <c r="T2655" t="str">
        <f t="shared" si="1279"/>
        <v>"codeListName"</v>
      </c>
      <c r="U2655" t="str">
        <f t="shared" si="1280"/>
        <v>""</v>
      </c>
      <c r="V2655" t="str">
        <f t="shared" si="1281"/>
        <v>"string"</v>
      </c>
      <c r="W2655">
        <f>IF($A2655="Implicit","",COUNTIFS($C$8:C2655,C2655,$A$8:A2655,"Explicit"))</f>
        <v>4</v>
      </c>
      <c r="X2655" t="str">
        <f t="shared" si="1282"/>
        <v>""</v>
      </c>
      <c r="Y2655" t="str">
        <f t="shared" si="1283"/>
        <v>"Official name of the code list without version number when direct reference is not possible; for example "UN/LOCODE" when referring to the UN/LOCODE code list"</v>
      </c>
      <c r="Z2655" t="str">
        <f t="shared" si="1284"/>
        <v>"false"</v>
      </c>
      <c r="AA2655" t="str">
        <f t="shared" si="1285"/>
        <v>"false"</v>
      </c>
      <c r="AB2655" t="str">
        <f t="shared" si="1286"/>
        <v>""</v>
      </c>
      <c r="AC2655" t="str">
        <f t="shared" si="1287"/>
        <v>"https://onerecord.iata.org/ns/code-lists/ULDLoadingIndicator"</v>
      </c>
      <c r="AD2655" t="str">
        <f t="shared" si="1288"/>
        <v>"https://onerecord.iata.org/ns/cargo#codeListName"</v>
      </c>
      <c r="AE2655" t="str">
        <f t="shared" si="1289"/>
        <v>"http://www.w3.org/2001/XMLSchema#string"</v>
      </c>
      <c r="AF2655" t="str">
        <f t="shared" si="1290"/>
        <v>"CodeList","ULDLoadingIndicator","codeListName","","string",4,"","Official name of the code list without version number when direct reference is not possible; for example "UN/LOCODE" when referring to the UN/LOCODE code list","false","false","","https://onerecord.iata.org/ns/code-lists/ULDLoadingIndicator","https://onerecord.iata.org/ns/cargo#codeListName","http://www.w3.org/2001/XMLSchema#string"</v>
      </c>
      <c r="AG2655" t="str">
        <f t="shared" si="1291"/>
        <v>"CodeList.ULDLoadingIndicator"</v>
      </c>
      <c r="AH2655" t="str">
        <f t="shared" si="1292"/>
        <v>"codeListName"</v>
      </c>
      <c r="AI2655" t="str">
        <f t="shared" si="1293"/>
        <v>".string"</v>
      </c>
      <c r="AJ2655" t="str">
        <f t="shared" si="1294"/>
        <v>""</v>
      </c>
      <c r="AK2655" t="str">
        <f t="shared" si="1295"/>
        <v>"hasOne"</v>
      </c>
      <c r="AL2655" t="str">
        <f t="shared" si="1296"/>
        <v>"CodeList.ULDLoadingIndicator","codeListName",".string","","hasOne"</v>
      </c>
      <c r="AN2655">
        <f>COUNTIF(View_conceptual!G:G,L2655)</f>
        <v>0</v>
      </c>
      <c r="AO2655">
        <f>COUNTIF(View_conceptual!H:H,L2655)+COUNTIF(View_conceptual!I:I,N2655)</f>
        <v>0</v>
      </c>
      <c r="AQ2655" t="str">
        <f t="shared" si="1297"/>
        <v/>
      </c>
      <c r="AR2655" t="str">
        <f t="shared" si="1298"/>
        <v/>
      </c>
      <c r="AT2655">
        <f>COUNTIF(View_full!G:G,L2655)</f>
        <v>0</v>
      </c>
      <c r="AU2655">
        <f>COUNTIF(View_full!H:H,L2655)+COUNTIF(View_full!I:I,N2655)</f>
        <v>0</v>
      </c>
      <c r="AV2655">
        <f>COUNTIFS(Property_Manual!$A$2:$A$1206,Raw!L2655,Property_Manual!$B$2:$B$1206,Raw!M2655,Property_Manual!$C$2:$C$1206,Raw!N2655,Property_Manual!$D$2:$D$1206,Raw!O2655,Property_Manual!$F$2:$F$1206,"x")</f>
        <v>0</v>
      </c>
      <c r="AW2655" t="str">
        <f t="shared" si="1299"/>
        <v/>
      </c>
      <c r="AX2655" t="str">
        <f t="shared" si="1300"/>
        <v/>
      </c>
      <c r="AY2655" t="str">
        <f t="shared" si="1301"/>
        <v/>
      </c>
    </row>
    <row r="2656" spans="1:51" x14ac:dyDescent="0.2">
      <c r="A2656" t="s">
        <v>1254</v>
      </c>
      <c r="B2656" t="s">
        <v>1197</v>
      </c>
      <c r="C2656" t="s">
        <v>2246</v>
      </c>
      <c r="D2656" t="s">
        <v>16</v>
      </c>
      <c r="F2656" t="s">
        <v>6</v>
      </c>
      <c r="G2656">
        <v>1</v>
      </c>
      <c r="J2656" t="s">
        <v>17</v>
      </c>
      <c r="L2656" t="str">
        <f t="shared" si="1271"/>
        <v>ULDLoadingIndicator</v>
      </c>
      <c r="M2656" t="str">
        <f t="shared" si="1272"/>
        <v>codeListReference</v>
      </c>
      <c r="N2656" t="str">
        <f t="shared" si="1273"/>
        <v>string</v>
      </c>
      <c r="O2656" t="str">
        <f t="shared" si="1274"/>
        <v/>
      </c>
      <c r="P2656" t="str">
        <f t="shared" si="1275"/>
        <v/>
      </c>
      <c r="Q2656" t="str">
        <f t="shared" si="1276"/>
        <v>Object</v>
      </c>
      <c r="R2656" t="str">
        <f t="shared" si="1277"/>
        <v>"CodeList"</v>
      </c>
      <c r="S2656" t="str">
        <f t="shared" si="1278"/>
        <v>"ULDLoadingIndicator"</v>
      </c>
      <c r="T2656" t="str">
        <f t="shared" si="1279"/>
        <v>"codeListReference"</v>
      </c>
      <c r="U2656" t="str">
        <f t="shared" si="1280"/>
        <v>""</v>
      </c>
      <c r="V2656" t="str">
        <f t="shared" si="1281"/>
        <v>"string"</v>
      </c>
      <c r="W2656">
        <f>IF($A2656="Implicit","",COUNTIFS($C$8:C2656,C2656,$A$8:A2656,"Explicit"))</f>
        <v>5</v>
      </c>
      <c r="X2656" t="str">
        <f t="shared" si="1282"/>
        <v>""</v>
      </c>
      <c r="Y2656" t="str">
        <f t="shared" si="1283"/>
        <v>"URL to access the code list the code is taken from; for example "https://unece.org/trade/cefact/unlocode-code-list-country-and-territory" for UN/LOCODE."</v>
      </c>
      <c r="Z2656" t="str">
        <f t="shared" si="1284"/>
        <v>"false"</v>
      </c>
      <c r="AA2656" t="str">
        <f t="shared" si="1285"/>
        <v>"false"</v>
      </c>
      <c r="AB2656" t="str">
        <f t="shared" si="1286"/>
        <v>""</v>
      </c>
      <c r="AC2656" t="str">
        <f t="shared" si="1287"/>
        <v>"https://onerecord.iata.org/ns/code-lists/ULDLoadingIndicator"</v>
      </c>
      <c r="AD2656" t="str">
        <f t="shared" si="1288"/>
        <v>"https://onerecord.iata.org/ns/cargo#codeListReference"</v>
      </c>
      <c r="AE2656" t="str">
        <f t="shared" si="1289"/>
        <v>"http://www.w3.org/2001/XMLSchema#string"</v>
      </c>
      <c r="AF2656" t="str">
        <f t="shared" si="1290"/>
        <v>"CodeList","ULDLoadingIndicator","codeListReference","","string",5,"","URL to access the code list the code is taken from; for example "https://unece.org/trade/cefact/unlocode-code-list-country-and-territory" for UN/LOCODE.","false","false","","https://onerecord.iata.org/ns/code-lists/ULDLoadingIndicator","https://onerecord.iata.org/ns/cargo#codeListReference","http://www.w3.org/2001/XMLSchema#string"</v>
      </c>
      <c r="AG2656" t="str">
        <f t="shared" si="1291"/>
        <v>"CodeList.ULDLoadingIndicator"</v>
      </c>
      <c r="AH2656" t="str">
        <f t="shared" si="1292"/>
        <v>"codeListReference"</v>
      </c>
      <c r="AI2656" t="str">
        <f t="shared" si="1293"/>
        <v>".string"</v>
      </c>
      <c r="AJ2656" t="str">
        <f t="shared" si="1294"/>
        <v>""</v>
      </c>
      <c r="AK2656" t="str">
        <f t="shared" si="1295"/>
        <v>"hasOne"</v>
      </c>
      <c r="AL2656" t="str">
        <f t="shared" si="1296"/>
        <v>"CodeList.ULDLoadingIndicator","codeListReference",".string","","hasOne"</v>
      </c>
      <c r="AN2656">
        <f>COUNTIF(View_conceptual!G:G,L2656)</f>
        <v>0</v>
      </c>
      <c r="AO2656">
        <f>COUNTIF(View_conceptual!H:H,L2656)+COUNTIF(View_conceptual!I:I,N2656)</f>
        <v>0</v>
      </c>
      <c r="AQ2656" t="str">
        <f t="shared" si="1297"/>
        <v/>
      </c>
      <c r="AR2656" t="str">
        <f t="shared" si="1298"/>
        <v/>
      </c>
      <c r="AT2656">
        <f>COUNTIF(View_full!G:G,L2656)</f>
        <v>0</v>
      </c>
      <c r="AU2656">
        <f>COUNTIF(View_full!H:H,L2656)+COUNTIF(View_full!I:I,N2656)</f>
        <v>0</v>
      </c>
      <c r="AV2656">
        <f>COUNTIFS(Property_Manual!$A$2:$A$1206,Raw!L2656,Property_Manual!$B$2:$B$1206,Raw!M2656,Property_Manual!$C$2:$C$1206,Raw!N2656,Property_Manual!$D$2:$D$1206,Raw!O2656,Property_Manual!$F$2:$F$1206,"x")</f>
        <v>0</v>
      </c>
      <c r="AW2656" t="str">
        <f t="shared" si="1299"/>
        <v/>
      </c>
      <c r="AX2656" t="str">
        <f t="shared" si="1300"/>
        <v/>
      </c>
      <c r="AY2656" t="str">
        <f t="shared" si="1301"/>
        <v/>
      </c>
    </row>
    <row r="2657" spans="1:51" x14ac:dyDescent="0.2">
      <c r="A2657" t="s">
        <v>1254</v>
      </c>
      <c r="B2657" t="s">
        <v>1197</v>
      </c>
      <c r="C2657" t="s">
        <v>2246</v>
      </c>
      <c r="D2657" t="s">
        <v>18</v>
      </c>
      <c r="F2657" t="s">
        <v>6</v>
      </c>
      <c r="G2657">
        <v>1</v>
      </c>
      <c r="J2657" t="s">
        <v>19</v>
      </c>
      <c r="L2657" t="str">
        <f t="shared" si="1271"/>
        <v>ULDLoadingIndicator</v>
      </c>
      <c r="M2657" t="str">
        <f t="shared" si="1272"/>
        <v>codeListVersion</v>
      </c>
      <c r="N2657" t="str">
        <f t="shared" si="1273"/>
        <v>string</v>
      </c>
      <c r="O2657" t="str">
        <f t="shared" si="1274"/>
        <v/>
      </c>
      <c r="P2657" t="str">
        <f t="shared" si="1275"/>
        <v/>
      </c>
      <c r="Q2657" t="str">
        <f t="shared" si="1276"/>
        <v>Object</v>
      </c>
      <c r="R2657" t="str">
        <f t="shared" si="1277"/>
        <v>"CodeList"</v>
      </c>
      <c r="S2657" t="str">
        <f t="shared" si="1278"/>
        <v>"ULDLoadingIndicator"</v>
      </c>
      <c r="T2657" t="str">
        <f t="shared" si="1279"/>
        <v>"codeListVersion"</v>
      </c>
      <c r="U2657" t="str">
        <f t="shared" si="1280"/>
        <v>""</v>
      </c>
      <c r="V2657" t="str">
        <f t="shared" si="1281"/>
        <v>"string"</v>
      </c>
      <c r="W2657">
        <f>IF($A2657="Implicit","",COUNTIFS($C$8:C2657,C2657,$A$8:A2657,"Explicit"))</f>
        <v>6</v>
      </c>
      <c r="X2657" t="str">
        <f t="shared" si="1282"/>
        <v>""</v>
      </c>
      <c r="Y2657" t="str">
        <f t="shared" si="1283"/>
        <v>"Version of the code list; for example "223-1" for UN/LOCODE. Used if the property codeListName is used or the version is not apparent from the resource referred to in property codeListReference."</v>
      </c>
      <c r="Z2657" t="str">
        <f t="shared" si="1284"/>
        <v>"false"</v>
      </c>
      <c r="AA2657" t="str">
        <f t="shared" si="1285"/>
        <v>"false"</v>
      </c>
      <c r="AB2657" t="str">
        <f t="shared" si="1286"/>
        <v>""</v>
      </c>
      <c r="AC2657" t="str">
        <f t="shared" si="1287"/>
        <v>"https://onerecord.iata.org/ns/code-lists/ULDLoadingIndicator"</v>
      </c>
      <c r="AD2657" t="str">
        <f t="shared" si="1288"/>
        <v>"https://onerecord.iata.org/ns/cargo#codeListVersion"</v>
      </c>
      <c r="AE2657" t="str">
        <f t="shared" si="1289"/>
        <v>"http://www.w3.org/2001/XMLSchema#string"</v>
      </c>
      <c r="AF2657" t="str">
        <f t="shared" si="1290"/>
        <v>"CodeList","ULDLoadingIndicator","codeListVersion","","string",6,"","Version of the code list; for example "223-1" for UN/LOCODE. Used if the property codeListName is used or the version is not apparent from the resource referred to in property codeListReference.","false","false","","https://onerecord.iata.org/ns/code-lists/ULDLoadingIndicator","https://onerecord.iata.org/ns/cargo#codeListVersion","http://www.w3.org/2001/XMLSchema#string"</v>
      </c>
      <c r="AG2657" t="str">
        <f t="shared" si="1291"/>
        <v>"CodeList.ULDLoadingIndicator"</v>
      </c>
      <c r="AH2657" t="str">
        <f t="shared" si="1292"/>
        <v>"codeListVersion"</v>
      </c>
      <c r="AI2657" t="str">
        <f t="shared" si="1293"/>
        <v>".string"</v>
      </c>
      <c r="AJ2657" t="str">
        <f t="shared" si="1294"/>
        <v>""</v>
      </c>
      <c r="AK2657" t="str">
        <f t="shared" si="1295"/>
        <v>"hasOne"</v>
      </c>
      <c r="AL2657" t="str">
        <f t="shared" si="1296"/>
        <v>"CodeList.ULDLoadingIndicator","codeListVersion",".string","","hasOne"</v>
      </c>
      <c r="AN2657">
        <f>COUNTIF(View_conceptual!G:G,L2657)</f>
        <v>0</v>
      </c>
      <c r="AO2657">
        <f>COUNTIF(View_conceptual!H:H,L2657)+COUNTIF(View_conceptual!I:I,N2657)</f>
        <v>0</v>
      </c>
      <c r="AQ2657" t="str">
        <f t="shared" si="1297"/>
        <v/>
      </c>
      <c r="AR2657" t="str">
        <f t="shared" si="1298"/>
        <v/>
      </c>
      <c r="AT2657">
        <f>COUNTIF(View_full!G:G,L2657)</f>
        <v>0</v>
      </c>
      <c r="AU2657">
        <f>COUNTIF(View_full!H:H,L2657)+COUNTIF(View_full!I:I,N2657)</f>
        <v>0</v>
      </c>
      <c r="AV2657">
        <f>COUNTIFS(Property_Manual!$A$2:$A$1206,Raw!L2657,Property_Manual!$B$2:$B$1206,Raw!M2657,Property_Manual!$C$2:$C$1206,Raw!N2657,Property_Manual!$D$2:$D$1206,Raw!O2657,Property_Manual!$F$2:$F$1206,"x")</f>
        <v>0</v>
      </c>
      <c r="AW2657" t="str">
        <f t="shared" si="1299"/>
        <v/>
      </c>
      <c r="AX2657" t="str">
        <f t="shared" si="1300"/>
        <v/>
      </c>
      <c r="AY2657" t="str">
        <f t="shared" si="1301"/>
        <v/>
      </c>
    </row>
    <row r="2658" spans="1:51" x14ac:dyDescent="0.2">
      <c r="A2658" t="s">
        <v>1254</v>
      </c>
      <c r="B2658" t="s">
        <v>1197</v>
      </c>
      <c r="C2658" t="s">
        <v>2251</v>
      </c>
      <c r="D2658" t="s">
        <v>5</v>
      </c>
      <c r="F2658" t="s">
        <v>6</v>
      </c>
      <c r="G2658">
        <v>1</v>
      </c>
      <c r="J2658" t="s">
        <v>8</v>
      </c>
      <c r="L2658" t="str">
        <f t="shared" si="1271"/>
        <v>VolumeUnitCode</v>
      </c>
      <c r="M2658" t="str">
        <f t="shared" si="1272"/>
        <v>code</v>
      </c>
      <c r="N2658" t="str">
        <f t="shared" si="1273"/>
        <v>string</v>
      </c>
      <c r="O2658" t="str">
        <f t="shared" si="1274"/>
        <v/>
      </c>
      <c r="P2658" t="str">
        <f t="shared" si="1275"/>
        <v/>
      </c>
      <c r="Q2658" t="str">
        <f t="shared" si="1276"/>
        <v>Object</v>
      </c>
      <c r="R2658" t="str">
        <f t="shared" si="1277"/>
        <v>"CodeList"</v>
      </c>
      <c r="S2658" t="str">
        <f t="shared" si="1278"/>
        <v>"VolumeUnitCode"</v>
      </c>
      <c r="T2658" t="str">
        <f t="shared" si="1279"/>
        <v>"code"</v>
      </c>
      <c r="U2658" t="str">
        <f t="shared" si="1280"/>
        <v>""</v>
      </c>
      <c r="V2658" t="str">
        <f t="shared" si="1281"/>
        <v>"string"</v>
      </c>
      <c r="W2658">
        <f>IF($A2658="Implicit","",COUNTIFS($C$8:C2658,C2658,$A$8:A2658,"Explicit"))</f>
        <v>1</v>
      </c>
      <c r="X2658" t="str">
        <f t="shared" si="1282"/>
        <v>""</v>
      </c>
      <c r="Y2658" t="str">
        <f t="shared" si="1283"/>
        <v>"Code or short version of a code; for example "CH" for Switzerland when referring to the UN/LOCODE code list"</v>
      </c>
      <c r="Z2658" t="str">
        <f t="shared" si="1284"/>
        <v>"false"</v>
      </c>
      <c r="AA2658" t="str">
        <f t="shared" si="1285"/>
        <v>"false"</v>
      </c>
      <c r="AB2658" t="str">
        <f t="shared" si="1286"/>
        <v>""</v>
      </c>
      <c r="AC2658" t="str">
        <f t="shared" si="1287"/>
        <v>"https://onerecord.iata.org/ns/code-lists/VolumeUnitCode"</v>
      </c>
      <c r="AD2658" t="str">
        <f t="shared" si="1288"/>
        <v>"https://onerecord.iata.org/ns/cargo#code"</v>
      </c>
      <c r="AE2658" t="str">
        <f t="shared" si="1289"/>
        <v>"http://www.w3.org/2001/XMLSchema#string"</v>
      </c>
      <c r="AF2658" t="str">
        <f t="shared" si="1290"/>
        <v>"CodeList","VolumeUnitCode","code","","string",1,"","Code or short version of a code; for example "CH" for Switzerland when referring to the UN/LOCODE code list","false","false","","https://onerecord.iata.org/ns/code-lists/VolumeUnitCode","https://onerecord.iata.org/ns/cargo#code","http://www.w3.org/2001/XMLSchema#string"</v>
      </c>
      <c r="AG2658" t="str">
        <f t="shared" si="1291"/>
        <v>"CodeList.VolumeUnitCode"</v>
      </c>
      <c r="AH2658" t="str">
        <f t="shared" si="1292"/>
        <v>"code"</v>
      </c>
      <c r="AI2658" t="str">
        <f t="shared" si="1293"/>
        <v>".string"</v>
      </c>
      <c r="AJ2658" t="str">
        <f t="shared" si="1294"/>
        <v>""</v>
      </c>
      <c r="AK2658" t="str">
        <f t="shared" si="1295"/>
        <v>"hasOne"</v>
      </c>
      <c r="AL2658" t="str">
        <f t="shared" si="1296"/>
        <v>"CodeList.VolumeUnitCode","code",".string","","hasOne"</v>
      </c>
      <c r="AN2658">
        <f>COUNTIF(View_conceptual!G:G,L2658)</f>
        <v>0</v>
      </c>
      <c r="AO2658">
        <f>COUNTIF(View_conceptual!H:H,L2658)+COUNTIF(View_conceptual!I:I,N2658)</f>
        <v>0</v>
      </c>
      <c r="AQ2658" t="str">
        <f t="shared" si="1297"/>
        <v/>
      </c>
      <c r="AR2658" t="str">
        <f t="shared" si="1298"/>
        <v/>
      </c>
      <c r="AT2658">
        <f>COUNTIF(View_full!G:G,L2658)</f>
        <v>0</v>
      </c>
      <c r="AU2658">
        <f>COUNTIF(View_full!H:H,L2658)+COUNTIF(View_full!I:I,N2658)</f>
        <v>0</v>
      </c>
      <c r="AV2658">
        <f>COUNTIFS(Property_Manual!$A$2:$A$1206,Raw!L2658,Property_Manual!$B$2:$B$1206,Raw!M2658,Property_Manual!$C$2:$C$1206,Raw!N2658,Property_Manual!$D$2:$D$1206,Raw!O2658,Property_Manual!$F$2:$F$1206,"x")</f>
        <v>0</v>
      </c>
      <c r="AW2658" t="str">
        <f t="shared" si="1299"/>
        <v/>
      </c>
      <c r="AX2658" t="str">
        <f t="shared" si="1300"/>
        <v/>
      </c>
      <c r="AY2658" t="str">
        <f t="shared" si="1301"/>
        <v/>
      </c>
    </row>
    <row r="2659" spans="1:51" x14ac:dyDescent="0.2">
      <c r="A2659" t="s">
        <v>1254</v>
      </c>
      <c r="B2659" t="s">
        <v>1197</v>
      </c>
      <c r="C2659" t="s">
        <v>2251</v>
      </c>
      <c r="D2659" t="s">
        <v>9</v>
      </c>
      <c r="F2659" t="s">
        <v>6</v>
      </c>
      <c r="G2659">
        <v>1</v>
      </c>
      <c r="J2659" t="s">
        <v>10</v>
      </c>
      <c r="L2659" t="str">
        <f t="shared" si="1271"/>
        <v>VolumeUnitCode</v>
      </c>
      <c r="M2659" t="str">
        <f t="shared" si="1272"/>
        <v>codeDescription</v>
      </c>
      <c r="N2659" t="str">
        <f t="shared" si="1273"/>
        <v>string</v>
      </c>
      <c r="O2659" t="str">
        <f t="shared" si="1274"/>
        <v/>
      </c>
      <c r="P2659" t="str">
        <f t="shared" si="1275"/>
        <v/>
      </c>
      <c r="Q2659" t="str">
        <f t="shared" si="1276"/>
        <v>Object</v>
      </c>
      <c r="R2659" t="str">
        <f t="shared" si="1277"/>
        <v>"CodeList"</v>
      </c>
      <c r="S2659" t="str">
        <f t="shared" si="1278"/>
        <v>"VolumeUnitCode"</v>
      </c>
      <c r="T2659" t="str">
        <f t="shared" si="1279"/>
        <v>"codeDescription"</v>
      </c>
      <c r="U2659" t="str">
        <f t="shared" si="1280"/>
        <v>""</v>
      </c>
      <c r="V2659" t="str">
        <f t="shared" si="1281"/>
        <v>"string"</v>
      </c>
      <c r="W2659">
        <f>IF($A2659="Implicit","",COUNTIFS($C$8:C2659,C2659,$A$8:A2659,"Explicit"))</f>
        <v>2</v>
      </c>
      <c r="X2659" t="str">
        <f t="shared" si="1282"/>
        <v>""</v>
      </c>
      <c r="Y2659" t="str">
        <f t="shared" si="1283"/>
        <v>"Description or long version of the code; for example "Switzerland" for Switzerland when referring to the UN/LOCODE code list"</v>
      </c>
      <c r="Z2659" t="str">
        <f t="shared" si="1284"/>
        <v>"false"</v>
      </c>
      <c r="AA2659" t="str">
        <f t="shared" si="1285"/>
        <v>"false"</v>
      </c>
      <c r="AB2659" t="str">
        <f t="shared" si="1286"/>
        <v>""</v>
      </c>
      <c r="AC2659" t="str">
        <f t="shared" si="1287"/>
        <v>"https://onerecord.iata.org/ns/code-lists/VolumeUnitCode"</v>
      </c>
      <c r="AD2659" t="str">
        <f t="shared" si="1288"/>
        <v>"https://onerecord.iata.org/ns/cargo#codeDescription"</v>
      </c>
      <c r="AE2659" t="str">
        <f t="shared" si="1289"/>
        <v>"http://www.w3.org/2001/XMLSchema#string"</v>
      </c>
      <c r="AF2659" t="str">
        <f t="shared" si="1290"/>
        <v>"CodeList","VolumeUnitCode","codeDescription","","string",2,"","Description or long version of the code; for example "Switzerland" for Switzerland when referring to the UN/LOCODE code list","false","false","","https://onerecord.iata.org/ns/code-lists/VolumeUnitCode","https://onerecord.iata.org/ns/cargo#codeDescription","http://www.w3.org/2001/XMLSchema#string"</v>
      </c>
      <c r="AG2659" t="str">
        <f t="shared" si="1291"/>
        <v>"CodeList.VolumeUnitCode"</v>
      </c>
      <c r="AH2659" t="str">
        <f t="shared" si="1292"/>
        <v>"codeDescription"</v>
      </c>
      <c r="AI2659" t="str">
        <f t="shared" si="1293"/>
        <v>".string"</v>
      </c>
      <c r="AJ2659" t="str">
        <f t="shared" si="1294"/>
        <v>""</v>
      </c>
      <c r="AK2659" t="str">
        <f t="shared" si="1295"/>
        <v>"hasOne"</v>
      </c>
      <c r="AL2659" t="str">
        <f t="shared" si="1296"/>
        <v>"CodeList.VolumeUnitCode","codeDescription",".string","","hasOne"</v>
      </c>
      <c r="AN2659">
        <f>COUNTIF(View_conceptual!G:G,L2659)</f>
        <v>0</v>
      </c>
      <c r="AO2659">
        <f>COUNTIF(View_conceptual!H:H,L2659)+COUNTIF(View_conceptual!I:I,N2659)</f>
        <v>0</v>
      </c>
      <c r="AQ2659" t="str">
        <f t="shared" si="1297"/>
        <v/>
      </c>
      <c r="AR2659" t="str">
        <f t="shared" si="1298"/>
        <v/>
      </c>
      <c r="AT2659">
        <f>COUNTIF(View_full!G:G,L2659)</f>
        <v>0</v>
      </c>
      <c r="AU2659">
        <f>COUNTIF(View_full!H:H,L2659)+COUNTIF(View_full!I:I,N2659)</f>
        <v>0</v>
      </c>
      <c r="AV2659">
        <f>COUNTIFS(Property_Manual!$A$2:$A$1206,Raw!L2659,Property_Manual!$B$2:$B$1206,Raw!M2659,Property_Manual!$C$2:$C$1206,Raw!N2659,Property_Manual!$D$2:$D$1206,Raw!O2659,Property_Manual!$F$2:$F$1206,"x")</f>
        <v>0</v>
      </c>
      <c r="AW2659" t="str">
        <f t="shared" si="1299"/>
        <v/>
      </c>
      <c r="AX2659" t="str">
        <f t="shared" si="1300"/>
        <v/>
      </c>
      <c r="AY2659" t="str">
        <f t="shared" si="1301"/>
        <v/>
      </c>
    </row>
    <row r="2660" spans="1:51" x14ac:dyDescent="0.2">
      <c r="A2660" t="s">
        <v>1254</v>
      </c>
      <c r="B2660" t="s">
        <v>1197</v>
      </c>
      <c r="C2660" t="s">
        <v>2251</v>
      </c>
      <c r="D2660" t="s">
        <v>11</v>
      </c>
      <c r="F2660" t="s">
        <v>12</v>
      </c>
      <c r="G2660">
        <v>1</v>
      </c>
      <c r="J2660" t="s">
        <v>13</v>
      </c>
      <c r="L2660" t="str">
        <f t="shared" si="1271"/>
        <v>VolumeUnitCode</v>
      </c>
      <c r="M2660" t="str">
        <f t="shared" si="1272"/>
        <v>codeLevel</v>
      </c>
      <c r="N2660" t="str">
        <f t="shared" si="1273"/>
        <v>integer</v>
      </c>
      <c r="O2660" t="str">
        <f t="shared" si="1274"/>
        <v/>
      </c>
      <c r="P2660" t="str">
        <f t="shared" si="1275"/>
        <v/>
      </c>
      <c r="Q2660" t="str">
        <f t="shared" si="1276"/>
        <v>Object</v>
      </c>
      <c r="R2660" t="str">
        <f t="shared" si="1277"/>
        <v>"CodeList"</v>
      </c>
      <c r="S2660" t="str">
        <f t="shared" si="1278"/>
        <v>"VolumeUnitCode"</v>
      </c>
      <c r="T2660" t="str">
        <f t="shared" si="1279"/>
        <v>"codeLevel"</v>
      </c>
      <c r="U2660" t="str">
        <f t="shared" si="1280"/>
        <v>""</v>
      </c>
      <c r="V2660" t="str">
        <f t="shared" si="1281"/>
        <v>"integer"</v>
      </c>
      <c r="W2660">
        <f>IF($A2660="Implicit","",COUNTIFS($C$8:C2660,C2660,$A$8:A2660,"Explicit"))</f>
        <v>3</v>
      </c>
      <c r="X2660" t="str">
        <f t="shared" si="1282"/>
        <v>""</v>
      </c>
      <c r="Y2660" t="str">
        <f t="shared" si="1283"/>
        <v>"Integer indicating the level of a code if a codelists is hierarchical; for example HS-Codes"</v>
      </c>
      <c r="Z2660" t="str">
        <f t="shared" si="1284"/>
        <v>"false"</v>
      </c>
      <c r="AA2660" t="str">
        <f t="shared" si="1285"/>
        <v>"false"</v>
      </c>
      <c r="AB2660" t="str">
        <f t="shared" si="1286"/>
        <v>""</v>
      </c>
      <c r="AC2660" t="str">
        <f t="shared" si="1287"/>
        <v>"https://onerecord.iata.org/ns/code-lists/VolumeUnitCode"</v>
      </c>
      <c r="AD2660" t="str">
        <f t="shared" si="1288"/>
        <v>"https://onerecord.iata.org/ns/cargo#codeLevel"</v>
      </c>
      <c r="AE2660" t="str">
        <f t="shared" si="1289"/>
        <v>"http://www.w3.org/2001/XMLSchema#integer"</v>
      </c>
      <c r="AF2660" t="str">
        <f t="shared" si="1290"/>
        <v>"CodeList","VolumeUnitCode","codeLevel","","integer",3,"","Integer indicating the level of a code if a codelists is hierarchical; for example HS-Codes","false","false","","https://onerecord.iata.org/ns/code-lists/VolumeUnitCode","https://onerecord.iata.org/ns/cargo#codeLevel","http://www.w3.org/2001/XMLSchema#integer"</v>
      </c>
      <c r="AG2660" t="str">
        <f t="shared" si="1291"/>
        <v>"CodeList.VolumeUnitCode"</v>
      </c>
      <c r="AH2660" t="str">
        <f t="shared" si="1292"/>
        <v>"codeLevel"</v>
      </c>
      <c r="AI2660" t="str">
        <f t="shared" si="1293"/>
        <v>".integer"</v>
      </c>
      <c r="AJ2660" t="str">
        <f t="shared" si="1294"/>
        <v>""</v>
      </c>
      <c r="AK2660" t="str">
        <f t="shared" si="1295"/>
        <v>"hasOne"</v>
      </c>
      <c r="AL2660" t="str">
        <f t="shared" si="1296"/>
        <v>"CodeList.VolumeUnitCode","codeLevel",".integer","","hasOne"</v>
      </c>
      <c r="AN2660">
        <f>COUNTIF(View_conceptual!G:G,L2660)</f>
        <v>0</v>
      </c>
      <c r="AO2660">
        <f>COUNTIF(View_conceptual!H:H,L2660)+COUNTIF(View_conceptual!I:I,N2660)</f>
        <v>0</v>
      </c>
      <c r="AQ2660" t="str">
        <f t="shared" si="1297"/>
        <v/>
      </c>
      <c r="AR2660" t="str">
        <f t="shared" si="1298"/>
        <v/>
      </c>
      <c r="AT2660">
        <f>COUNTIF(View_full!G:G,L2660)</f>
        <v>0</v>
      </c>
      <c r="AU2660">
        <f>COUNTIF(View_full!H:H,L2660)+COUNTIF(View_full!I:I,N2660)</f>
        <v>0</v>
      </c>
      <c r="AV2660">
        <f>COUNTIFS(Property_Manual!$A$2:$A$1206,Raw!L2660,Property_Manual!$B$2:$B$1206,Raw!M2660,Property_Manual!$C$2:$C$1206,Raw!N2660,Property_Manual!$D$2:$D$1206,Raw!O2660,Property_Manual!$F$2:$F$1206,"x")</f>
        <v>0</v>
      </c>
      <c r="AW2660" t="str">
        <f t="shared" si="1299"/>
        <v/>
      </c>
      <c r="AX2660" t="str">
        <f t="shared" si="1300"/>
        <v/>
      </c>
      <c r="AY2660" t="str">
        <f t="shared" si="1301"/>
        <v/>
      </c>
    </row>
    <row r="2661" spans="1:51" x14ac:dyDescent="0.2">
      <c r="A2661" t="s">
        <v>1254</v>
      </c>
      <c r="B2661" t="s">
        <v>1197</v>
      </c>
      <c r="C2661" t="s">
        <v>2251</v>
      </c>
      <c r="D2661" t="s">
        <v>14</v>
      </c>
      <c r="F2661" t="s">
        <v>6</v>
      </c>
      <c r="G2661">
        <v>1</v>
      </c>
      <c r="J2661" t="s">
        <v>15</v>
      </c>
      <c r="L2661" t="str">
        <f t="shared" si="1271"/>
        <v>VolumeUnitCode</v>
      </c>
      <c r="M2661" t="str">
        <f t="shared" si="1272"/>
        <v>codeListName</v>
      </c>
      <c r="N2661" t="str">
        <f t="shared" si="1273"/>
        <v>string</v>
      </c>
      <c r="O2661" t="str">
        <f t="shared" si="1274"/>
        <v/>
      </c>
      <c r="P2661" t="str">
        <f t="shared" si="1275"/>
        <v/>
      </c>
      <c r="Q2661" t="str">
        <f t="shared" si="1276"/>
        <v>Object</v>
      </c>
      <c r="R2661" t="str">
        <f t="shared" si="1277"/>
        <v>"CodeList"</v>
      </c>
      <c r="S2661" t="str">
        <f t="shared" si="1278"/>
        <v>"VolumeUnitCode"</v>
      </c>
      <c r="T2661" t="str">
        <f t="shared" si="1279"/>
        <v>"codeListName"</v>
      </c>
      <c r="U2661" t="str">
        <f t="shared" si="1280"/>
        <v>""</v>
      </c>
      <c r="V2661" t="str">
        <f t="shared" si="1281"/>
        <v>"string"</v>
      </c>
      <c r="W2661">
        <f>IF($A2661="Implicit","",COUNTIFS($C$8:C2661,C2661,$A$8:A2661,"Explicit"))</f>
        <v>4</v>
      </c>
      <c r="X2661" t="str">
        <f t="shared" si="1282"/>
        <v>""</v>
      </c>
      <c r="Y2661" t="str">
        <f t="shared" si="1283"/>
        <v>"Official name of the code list without version number when direct reference is not possible; for example "UN/LOCODE" when referring to the UN/LOCODE code list"</v>
      </c>
      <c r="Z2661" t="str">
        <f t="shared" si="1284"/>
        <v>"false"</v>
      </c>
      <c r="AA2661" t="str">
        <f t="shared" si="1285"/>
        <v>"false"</v>
      </c>
      <c r="AB2661" t="str">
        <f t="shared" si="1286"/>
        <v>""</v>
      </c>
      <c r="AC2661" t="str">
        <f t="shared" si="1287"/>
        <v>"https://onerecord.iata.org/ns/code-lists/VolumeUnitCode"</v>
      </c>
      <c r="AD2661" t="str">
        <f t="shared" si="1288"/>
        <v>"https://onerecord.iata.org/ns/cargo#codeListName"</v>
      </c>
      <c r="AE2661" t="str">
        <f t="shared" si="1289"/>
        <v>"http://www.w3.org/2001/XMLSchema#string"</v>
      </c>
      <c r="AF2661" t="str">
        <f t="shared" si="1290"/>
        <v>"CodeList","VolumeUnitCode","codeListName","","string",4,"","Official name of the code list without version number when direct reference is not possible; for example "UN/LOCODE" when referring to the UN/LOCODE code list","false","false","","https://onerecord.iata.org/ns/code-lists/VolumeUnitCode","https://onerecord.iata.org/ns/cargo#codeListName","http://www.w3.org/2001/XMLSchema#string"</v>
      </c>
      <c r="AG2661" t="str">
        <f t="shared" si="1291"/>
        <v>"CodeList.VolumeUnitCode"</v>
      </c>
      <c r="AH2661" t="str">
        <f t="shared" si="1292"/>
        <v>"codeListName"</v>
      </c>
      <c r="AI2661" t="str">
        <f t="shared" si="1293"/>
        <v>".string"</v>
      </c>
      <c r="AJ2661" t="str">
        <f t="shared" si="1294"/>
        <v>""</v>
      </c>
      <c r="AK2661" t="str">
        <f t="shared" si="1295"/>
        <v>"hasOne"</v>
      </c>
      <c r="AL2661" t="str">
        <f t="shared" si="1296"/>
        <v>"CodeList.VolumeUnitCode","codeListName",".string","","hasOne"</v>
      </c>
      <c r="AN2661">
        <f>COUNTIF(View_conceptual!G:G,L2661)</f>
        <v>0</v>
      </c>
      <c r="AO2661">
        <f>COUNTIF(View_conceptual!H:H,L2661)+COUNTIF(View_conceptual!I:I,N2661)</f>
        <v>0</v>
      </c>
      <c r="AQ2661" t="str">
        <f t="shared" si="1297"/>
        <v/>
      </c>
      <c r="AR2661" t="str">
        <f t="shared" si="1298"/>
        <v/>
      </c>
      <c r="AT2661">
        <f>COUNTIF(View_full!G:G,L2661)</f>
        <v>0</v>
      </c>
      <c r="AU2661">
        <f>COUNTIF(View_full!H:H,L2661)+COUNTIF(View_full!I:I,N2661)</f>
        <v>0</v>
      </c>
      <c r="AV2661">
        <f>COUNTIFS(Property_Manual!$A$2:$A$1206,Raw!L2661,Property_Manual!$B$2:$B$1206,Raw!M2661,Property_Manual!$C$2:$C$1206,Raw!N2661,Property_Manual!$D$2:$D$1206,Raw!O2661,Property_Manual!$F$2:$F$1206,"x")</f>
        <v>0</v>
      </c>
      <c r="AW2661" t="str">
        <f t="shared" si="1299"/>
        <v/>
      </c>
      <c r="AX2661" t="str">
        <f t="shared" si="1300"/>
        <v/>
      </c>
      <c r="AY2661" t="str">
        <f t="shared" si="1301"/>
        <v/>
      </c>
    </row>
    <row r="2662" spans="1:51" x14ac:dyDescent="0.2">
      <c r="A2662" t="s">
        <v>1254</v>
      </c>
      <c r="B2662" t="s">
        <v>1197</v>
      </c>
      <c r="C2662" t="s">
        <v>2251</v>
      </c>
      <c r="D2662" t="s">
        <v>16</v>
      </c>
      <c r="F2662" t="s">
        <v>6</v>
      </c>
      <c r="G2662">
        <v>1</v>
      </c>
      <c r="J2662" t="s">
        <v>17</v>
      </c>
      <c r="L2662" t="str">
        <f t="shared" si="1271"/>
        <v>VolumeUnitCode</v>
      </c>
      <c r="M2662" t="str">
        <f t="shared" si="1272"/>
        <v>codeListReference</v>
      </c>
      <c r="N2662" t="str">
        <f t="shared" si="1273"/>
        <v>string</v>
      </c>
      <c r="O2662" t="str">
        <f t="shared" si="1274"/>
        <v/>
      </c>
      <c r="P2662" t="str">
        <f t="shared" si="1275"/>
        <v/>
      </c>
      <c r="Q2662" t="str">
        <f t="shared" si="1276"/>
        <v>Object</v>
      </c>
      <c r="R2662" t="str">
        <f t="shared" si="1277"/>
        <v>"CodeList"</v>
      </c>
      <c r="S2662" t="str">
        <f t="shared" si="1278"/>
        <v>"VolumeUnitCode"</v>
      </c>
      <c r="T2662" t="str">
        <f t="shared" si="1279"/>
        <v>"codeListReference"</v>
      </c>
      <c r="U2662" t="str">
        <f t="shared" si="1280"/>
        <v>""</v>
      </c>
      <c r="V2662" t="str">
        <f t="shared" si="1281"/>
        <v>"string"</v>
      </c>
      <c r="W2662">
        <f>IF($A2662="Implicit","",COUNTIFS($C$8:C2662,C2662,$A$8:A2662,"Explicit"))</f>
        <v>5</v>
      </c>
      <c r="X2662" t="str">
        <f t="shared" si="1282"/>
        <v>""</v>
      </c>
      <c r="Y2662" t="str">
        <f t="shared" si="1283"/>
        <v>"URL to access the code list the code is taken from; for example "https://unece.org/trade/cefact/unlocode-code-list-country-and-territory" for UN/LOCODE."</v>
      </c>
      <c r="Z2662" t="str">
        <f t="shared" si="1284"/>
        <v>"false"</v>
      </c>
      <c r="AA2662" t="str">
        <f t="shared" si="1285"/>
        <v>"false"</v>
      </c>
      <c r="AB2662" t="str">
        <f t="shared" si="1286"/>
        <v>""</v>
      </c>
      <c r="AC2662" t="str">
        <f t="shared" si="1287"/>
        <v>"https://onerecord.iata.org/ns/code-lists/VolumeUnitCode"</v>
      </c>
      <c r="AD2662" t="str">
        <f t="shared" si="1288"/>
        <v>"https://onerecord.iata.org/ns/cargo#codeListReference"</v>
      </c>
      <c r="AE2662" t="str">
        <f t="shared" si="1289"/>
        <v>"http://www.w3.org/2001/XMLSchema#string"</v>
      </c>
      <c r="AF2662" t="str">
        <f t="shared" si="1290"/>
        <v>"CodeList","VolumeUnitCode","codeListReference","","string",5,"","URL to access the code list the code is taken from; for example "https://unece.org/trade/cefact/unlocode-code-list-country-and-territory" for UN/LOCODE.","false","false","","https://onerecord.iata.org/ns/code-lists/VolumeUnitCode","https://onerecord.iata.org/ns/cargo#codeListReference","http://www.w3.org/2001/XMLSchema#string"</v>
      </c>
      <c r="AG2662" t="str">
        <f t="shared" si="1291"/>
        <v>"CodeList.VolumeUnitCode"</v>
      </c>
      <c r="AH2662" t="str">
        <f t="shared" si="1292"/>
        <v>"codeListReference"</v>
      </c>
      <c r="AI2662" t="str">
        <f t="shared" si="1293"/>
        <v>".string"</v>
      </c>
      <c r="AJ2662" t="str">
        <f t="shared" si="1294"/>
        <v>""</v>
      </c>
      <c r="AK2662" t="str">
        <f t="shared" si="1295"/>
        <v>"hasOne"</v>
      </c>
      <c r="AL2662" t="str">
        <f t="shared" si="1296"/>
        <v>"CodeList.VolumeUnitCode","codeListReference",".string","","hasOne"</v>
      </c>
      <c r="AN2662">
        <f>COUNTIF(View_conceptual!G:G,L2662)</f>
        <v>0</v>
      </c>
      <c r="AO2662">
        <f>COUNTIF(View_conceptual!H:H,L2662)+COUNTIF(View_conceptual!I:I,N2662)</f>
        <v>0</v>
      </c>
      <c r="AQ2662" t="str">
        <f t="shared" si="1297"/>
        <v/>
      </c>
      <c r="AR2662" t="str">
        <f t="shared" si="1298"/>
        <v/>
      </c>
      <c r="AT2662">
        <f>COUNTIF(View_full!G:G,L2662)</f>
        <v>0</v>
      </c>
      <c r="AU2662">
        <f>COUNTIF(View_full!H:H,L2662)+COUNTIF(View_full!I:I,N2662)</f>
        <v>0</v>
      </c>
      <c r="AV2662">
        <f>COUNTIFS(Property_Manual!$A$2:$A$1206,Raw!L2662,Property_Manual!$B$2:$B$1206,Raw!M2662,Property_Manual!$C$2:$C$1206,Raw!N2662,Property_Manual!$D$2:$D$1206,Raw!O2662,Property_Manual!$F$2:$F$1206,"x")</f>
        <v>0</v>
      </c>
      <c r="AW2662" t="str">
        <f t="shared" si="1299"/>
        <v/>
      </c>
      <c r="AX2662" t="str">
        <f t="shared" si="1300"/>
        <v/>
      </c>
      <c r="AY2662" t="str">
        <f t="shared" si="1301"/>
        <v/>
      </c>
    </row>
    <row r="2663" spans="1:51" x14ac:dyDescent="0.2">
      <c r="A2663" t="s">
        <v>1254</v>
      </c>
      <c r="B2663" t="s">
        <v>1197</v>
      </c>
      <c r="C2663" t="s">
        <v>2251</v>
      </c>
      <c r="D2663" t="s">
        <v>18</v>
      </c>
      <c r="F2663" t="s">
        <v>6</v>
      </c>
      <c r="G2663">
        <v>1</v>
      </c>
      <c r="J2663" t="s">
        <v>19</v>
      </c>
      <c r="L2663" t="str">
        <f t="shared" si="1271"/>
        <v>VolumeUnitCode</v>
      </c>
      <c r="M2663" t="str">
        <f t="shared" si="1272"/>
        <v>codeListVersion</v>
      </c>
      <c r="N2663" t="str">
        <f t="shared" si="1273"/>
        <v>string</v>
      </c>
      <c r="O2663" t="str">
        <f t="shared" si="1274"/>
        <v/>
      </c>
      <c r="P2663" t="str">
        <f t="shared" si="1275"/>
        <v/>
      </c>
      <c r="Q2663" t="str">
        <f t="shared" si="1276"/>
        <v>Object</v>
      </c>
      <c r="R2663" t="str">
        <f t="shared" si="1277"/>
        <v>"CodeList"</v>
      </c>
      <c r="S2663" t="str">
        <f t="shared" si="1278"/>
        <v>"VolumeUnitCode"</v>
      </c>
      <c r="T2663" t="str">
        <f t="shared" si="1279"/>
        <v>"codeListVersion"</v>
      </c>
      <c r="U2663" t="str">
        <f t="shared" si="1280"/>
        <v>""</v>
      </c>
      <c r="V2663" t="str">
        <f t="shared" si="1281"/>
        <v>"string"</v>
      </c>
      <c r="W2663">
        <f>IF($A2663="Implicit","",COUNTIFS($C$8:C2663,C2663,$A$8:A2663,"Explicit"))</f>
        <v>6</v>
      </c>
      <c r="X2663" t="str">
        <f t="shared" si="1282"/>
        <v>""</v>
      </c>
      <c r="Y2663" t="str">
        <f t="shared" si="1283"/>
        <v>"Version of the code list; for example "223-1" for UN/LOCODE. Used if the property codeListName is used or the version is not apparent from the resource referred to in property codeListReference."</v>
      </c>
      <c r="Z2663" t="str">
        <f t="shared" si="1284"/>
        <v>"false"</v>
      </c>
      <c r="AA2663" t="str">
        <f t="shared" si="1285"/>
        <v>"false"</v>
      </c>
      <c r="AB2663" t="str">
        <f t="shared" si="1286"/>
        <v>""</v>
      </c>
      <c r="AC2663" t="str">
        <f t="shared" si="1287"/>
        <v>"https://onerecord.iata.org/ns/code-lists/VolumeUnitCode"</v>
      </c>
      <c r="AD2663" t="str">
        <f t="shared" si="1288"/>
        <v>"https://onerecord.iata.org/ns/cargo#codeListVersion"</v>
      </c>
      <c r="AE2663" t="str">
        <f t="shared" si="1289"/>
        <v>"http://www.w3.org/2001/XMLSchema#string"</v>
      </c>
      <c r="AF2663" t="str">
        <f t="shared" si="1290"/>
        <v>"CodeList","VolumeUnitCode","codeListVersion","","string",6,"","Version of the code list; for example "223-1" for UN/LOCODE. Used if the property codeListName is used or the version is not apparent from the resource referred to in property codeListReference.","false","false","","https://onerecord.iata.org/ns/code-lists/VolumeUnitCode","https://onerecord.iata.org/ns/cargo#codeListVersion","http://www.w3.org/2001/XMLSchema#string"</v>
      </c>
      <c r="AG2663" t="str">
        <f t="shared" si="1291"/>
        <v>"CodeList.VolumeUnitCode"</v>
      </c>
      <c r="AH2663" t="str">
        <f t="shared" si="1292"/>
        <v>"codeListVersion"</v>
      </c>
      <c r="AI2663" t="str">
        <f t="shared" si="1293"/>
        <v>".string"</v>
      </c>
      <c r="AJ2663" t="str">
        <f t="shared" si="1294"/>
        <v>""</v>
      </c>
      <c r="AK2663" t="str">
        <f t="shared" si="1295"/>
        <v>"hasOne"</v>
      </c>
      <c r="AL2663" t="str">
        <f t="shared" si="1296"/>
        <v>"CodeList.VolumeUnitCode","codeListVersion",".string","","hasOne"</v>
      </c>
      <c r="AN2663">
        <f>COUNTIF(View_conceptual!G:G,L2663)</f>
        <v>0</v>
      </c>
      <c r="AO2663">
        <f>COUNTIF(View_conceptual!H:H,L2663)+COUNTIF(View_conceptual!I:I,N2663)</f>
        <v>0</v>
      </c>
      <c r="AQ2663" t="str">
        <f t="shared" si="1297"/>
        <v/>
      </c>
      <c r="AR2663" t="str">
        <f t="shared" si="1298"/>
        <v/>
      </c>
      <c r="AT2663">
        <f>COUNTIF(View_full!G:G,L2663)</f>
        <v>0</v>
      </c>
      <c r="AU2663">
        <f>COUNTIF(View_full!H:H,L2663)+COUNTIF(View_full!I:I,N2663)</f>
        <v>0</v>
      </c>
      <c r="AV2663">
        <f>COUNTIFS(Property_Manual!$A$2:$A$1206,Raw!L2663,Property_Manual!$B$2:$B$1206,Raw!M2663,Property_Manual!$C$2:$C$1206,Raw!N2663,Property_Manual!$D$2:$D$1206,Raw!O2663,Property_Manual!$F$2:$F$1206,"x")</f>
        <v>0</v>
      </c>
      <c r="AW2663" t="str">
        <f t="shared" si="1299"/>
        <v/>
      </c>
      <c r="AX2663" t="str">
        <f t="shared" si="1300"/>
        <v/>
      </c>
      <c r="AY2663" t="str">
        <f t="shared" si="1301"/>
        <v/>
      </c>
    </row>
    <row r="2664" spans="1:51" x14ac:dyDescent="0.2">
      <c r="A2664" t="s">
        <v>1254</v>
      </c>
      <c r="B2664" t="s">
        <v>1197</v>
      </c>
      <c r="C2664" t="s">
        <v>2252</v>
      </c>
      <c r="D2664" t="s">
        <v>5</v>
      </c>
      <c r="F2664" t="s">
        <v>6</v>
      </c>
      <c r="G2664">
        <v>1</v>
      </c>
      <c r="J2664" t="s">
        <v>8</v>
      </c>
      <c r="L2664" t="str">
        <f t="shared" si="1271"/>
        <v>WeightUnitCode</v>
      </c>
      <c r="M2664" t="str">
        <f t="shared" si="1272"/>
        <v>code</v>
      </c>
      <c r="N2664" t="str">
        <f t="shared" si="1273"/>
        <v>string</v>
      </c>
      <c r="O2664" t="str">
        <f t="shared" si="1274"/>
        <v/>
      </c>
      <c r="P2664" t="str">
        <f t="shared" si="1275"/>
        <v/>
      </c>
      <c r="Q2664" t="str">
        <f t="shared" si="1276"/>
        <v>Object</v>
      </c>
      <c r="R2664" t="str">
        <f t="shared" si="1277"/>
        <v>"CodeList"</v>
      </c>
      <c r="S2664" t="str">
        <f t="shared" si="1278"/>
        <v>"WeightUnitCode"</v>
      </c>
      <c r="T2664" t="str">
        <f t="shared" si="1279"/>
        <v>"code"</v>
      </c>
      <c r="U2664" t="str">
        <f t="shared" si="1280"/>
        <v>""</v>
      </c>
      <c r="V2664" t="str">
        <f t="shared" si="1281"/>
        <v>"string"</v>
      </c>
      <c r="W2664">
        <f>IF($A2664="Implicit","",COUNTIFS($C$8:C2664,C2664,$A$8:A2664,"Explicit"))</f>
        <v>1</v>
      </c>
      <c r="X2664" t="str">
        <f t="shared" si="1282"/>
        <v>""</v>
      </c>
      <c r="Y2664" t="str">
        <f t="shared" si="1283"/>
        <v>"Code or short version of a code; for example "CH" for Switzerland when referring to the UN/LOCODE code list"</v>
      </c>
      <c r="Z2664" t="str">
        <f t="shared" si="1284"/>
        <v>"false"</v>
      </c>
      <c r="AA2664" t="str">
        <f t="shared" si="1285"/>
        <v>"false"</v>
      </c>
      <c r="AB2664" t="str">
        <f t="shared" si="1286"/>
        <v>""</v>
      </c>
      <c r="AC2664" t="str">
        <f t="shared" si="1287"/>
        <v>"https://onerecord.iata.org/ns/code-lists/WeightUnitCode"</v>
      </c>
      <c r="AD2664" t="str">
        <f t="shared" si="1288"/>
        <v>"https://onerecord.iata.org/ns/cargo#code"</v>
      </c>
      <c r="AE2664" t="str">
        <f t="shared" si="1289"/>
        <v>"http://www.w3.org/2001/XMLSchema#string"</v>
      </c>
      <c r="AF2664" t="str">
        <f t="shared" si="1290"/>
        <v>"CodeList","WeightUnitCode","code","","string",1,"","Code or short version of a code; for example "CH" for Switzerland when referring to the UN/LOCODE code list","false","false","","https://onerecord.iata.org/ns/code-lists/WeightUnitCode","https://onerecord.iata.org/ns/cargo#code","http://www.w3.org/2001/XMLSchema#string"</v>
      </c>
      <c r="AG2664" t="str">
        <f t="shared" si="1291"/>
        <v>"CodeList.WeightUnitCode"</v>
      </c>
      <c r="AH2664" t="str">
        <f t="shared" si="1292"/>
        <v>"code"</v>
      </c>
      <c r="AI2664" t="str">
        <f t="shared" si="1293"/>
        <v>".string"</v>
      </c>
      <c r="AJ2664" t="str">
        <f t="shared" si="1294"/>
        <v>""</v>
      </c>
      <c r="AK2664" t="str">
        <f t="shared" si="1295"/>
        <v>"hasOne"</v>
      </c>
      <c r="AL2664" t="str">
        <f t="shared" si="1296"/>
        <v>"CodeList.WeightUnitCode","code",".string","","hasOne"</v>
      </c>
      <c r="AN2664">
        <f>COUNTIF(View_conceptual!G:G,L2664)</f>
        <v>0</v>
      </c>
      <c r="AO2664">
        <f>COUNTIF(View_conceptual!H:H,L2664)+COUNTIF(View_conceptual!I:I,N2664)</f>
        <v>0</v>
      </c>
      <c r="AQ2664" t="str">
        <f t="shared" si="1297"/>
        <v/>
      </c>
      <c r="AR2664" t="str">
        <f t="shared" si="1298"/>
        <v/>
      </c>
      <c r="AT2664">
        <f>COUNTIF(View_full!G:G,L2664)</f>
        <v>0</v>
      </c>
      <c r="AU2664">
        <f>COUNTIF(View_full!H:H,L2664)+COUNTIF(View_full!I:I,N2664)</f>
        <v>0</v>
      </c>
      <c r="AV2664">
        <f>COUNTIFS(Property_Manual!$A$2:$A$1206,Raw!L2664,Property_Manual!$B$2:$B$1206,Raw!M2664,Property_Manual!$C$2:$C$1206,Raw!N2664,Property_Manual!$D$2:$D$1206,Raw!O2664,Property_Manual!$F$2:$F$1206,"x")</f>
        <v>0</v>
      </c>
      <c r="AW2664" t="str">
        <f t="shared" si="1299"/>
        <v/>
      </c>
      <c r="AX2664" t="str">
        <f t="shared" si="1300"/>
        <v/>
      </c>
      <c r="AY2664" t="str">
        <f t="shared" si="1301"/>
        <v/>
      </c>
    </row>
    <row r="2665" spans="1:51" x14ac:dyDescent="0.2">
      <c r="A2665" t="s">
        <v>1254</v>
      </c>
      <c r="B2665" t="s">
        <v>1197</v>
      </c>
      <c r="C2665" t="s">
        <v>2252</v>
      </c>
      <c r="D2665" t="s">
        <v>9</v>
      </c>
      <c r="F2665" t="s">
        <v>6</v>
      </c>
      <c r="G2665">
        <v>1</v>
      </c>
      <c r="J2665" t="s">
        <v>10</v>
      </c>
      <c r="L2665" t="str">
        <f t="shared" si="1271"/>
        <v>WeightUnitCode</v>
      </c>
      <c r="M2665" t="str">
        <f t="shared" si="1272"/>
        <v>codeDescription</v>
      </c>
      <c r="N2665" t="str">
        <f t="shared" si="1273"/>
        <v>string</v>
      </c>
      <c r="O2665" t="str">
        <f t="shared" si="1274"/>
        <v/>
      </c>
      <c r="P2665" t="str">
        <f t="shared" si="1275"/>
        <v/>
      </c>
      <c r="Q2665" t="str">
        <f t="shared" si="1276"/>
        <v>Object</v>
      </c>
      <c r="R2665" t="str">
        <f t="shared" si="1277"/>
        <v>"CodeList"</v>
      </c>
      <c r="S2665" t="str">
        <f t="shared" si="1278"/>
        <v>"WeightUnitCode"</v>
      </c>
      <c r="T2665" t="str">
        <f t="shared" si="1279"/>
        <v>"codeDescription"</v>
      </c>
      <c r="U2665" t="str">
        <f t="shared" si="1280"/>
        <v>""</v>
      </c>
      <c r="V2665" t="str">
        <f t="shared" si="1281"/>
        <v>"string"</v>
      </c>
      <c r="W2665">
        <f>IF($A2665="Implicit","",COUNTIFS($C$8:C2665,C2665,$A$8:A2665,"Explicit"))</f>
        <v>2</v>
      </c>
      <c r="X2665" t="str">
        <f t="shared" si="1282"/>
        <v>""</v>
      </c>
      <c r="Y2665" t="str">
        <f t="shared" si="1283"/>
        <v>"Description or long version of the code; for example "Switzerland" for Switzerland when referring to the UN/LOCODE code list"</v>
      </c>
      <c r="Z2665" t="str">
        <f t="shared" si="1284"/>
        <v>"false"</v>
      </c>
      <c r="AA2665" t="str">
        <f t="shared" si="1285"/>
        <v>"false"</v>
      </c>
      <c r="AB2665" t="str">
        <f t="shared" si="1286"/>
        <v>""</v>
      </c>
      <c r="AC2665" t="str">
        <f t="shared" si="1287"/>
        <v>"https://onerecord.iata.org/ns/code-lists/WeightUnitCode"</v>
      </c>
      <c r="AD2665" t="str">
        <f t="shared" si="1288"/>
        <v>"https://onerecord.iata.org/ns/cargo#codeDescription"</v>
      </c>
      <c r="AE2665" t="str">
        <f t="shared" si="1289"/>
        <v>"http://www.w3.org/2001/XMLSchema#string"</v>
      </c>
      <c r="AF2665" t="str">
        <f t="shared" si="1290"/>
        <v>"CodeList","WeightUnitCode","codeDescription","","string",2,"","Description or long version of the code; for example "Switzerland" for Switzerland when referring to the UN/LOCODE code list","false","false","","https://onerecord.iata.org/ns/code-lists/WeightUnitCode","https://onerecord.iata.org/ns/cargo#codeDescription","http://www.w3.org/2001/XMLSchema#string"</v>
      </c>
      <c r="AG2665" t="str">
        <f t="shared" si="1291"/>
        <v>"CodeList.WeightUnitCode"</v>
      </c>
      <c r="AH2665" t="str">
        <f t="shared" si="1292"/>
        <v>"codeDescription"</v>
      </c>
      <c r="AI2665" t="str">
        <f t="shared" si="1293"/>
        <v>".string"</v>
      </c>
      <c r="AJ2665" t="str">
        <f t="shared" si="1294"/>
        <v>""</v>
      </c>
      <c r="AK2665" t="str">
        <f t="shared" si="1295"/>
        <v>"hasOne"</v>
      </c>
      <c r="AL2665" t="str">
        <f t="shared" si="1296"/>
        <v>"CodeList.WeightUnitCode","codeDescription",".string","","hasOne"</v>
      </c>
      <c r="AN2665">
        <f>COUNTIF(View_conceptual!G:G,L2665)</f>
        <v>0</v>
      </c>
      <c r="AO2665">
        <f>COUNTIF(View_conceptual!H:H,L2665)+COUNTIF(View_conceptual!I:I,N2665)</f>
        <v>0</v>
      </c>
      <c r="AQ2665" t="str">
        <f t="shared" si="1297"/>
        <v/>
      </c>
      <c r="AR2665" t="str">
        <f t="shared" si="1298"/>
        <v/>
      </c>
      <c r="AT2665">
        <f>COUNTIF(View_full!G:G,L2665)</f>
        <v>0</v>
      </c>
      <c r="AU2665">
        <f>COUNTIF(View_full!H:H,L2665)+COUNTIF(View_full!I:I,N2665)</f>
        <v>0</v>
      </c>
      <c r="AV2665">
        <f>COUNTIFS(Property_Manual!$A$2:$A$1206,Raw!L2665,Property_Manual!$B$2:$B$1206,Raw!M2665,Property_Manual!$C$2:$C$1206,Raw!N2665,Property_Manual!$D$2:$D$1206,Raw!O2665,Property_Manual!$F$2:$F$1206,"x")</f>
        <v>0</v>
      </c>
      <c r="AW2665" t="str">
        <f t="shared" si="1299"/>
        <v/>
      </c>
      <c r="AX2665" t="str">
        <f t="shared" si="1300"/>
        <v/>
      </c>
      <c r="AY2665" t="str">
        <f t="shared" si="1301"/>
        <v/>
      </c>
    </row>
    <row r="2666" spans="1:51" x14ac:dyDescent="0.2">
      <c r="A2666" t="s">
        <v>1254</v>
      </c>
      <c r="B2666" t="s">
        <v>1197</v>
      </c>
      <c r="C2666" t="s">
        <v>2252</v>
      </c>
      <c r="D2666" t="s">
        <v>11</v>
      </c>
      <c r="F2666" t="s">
        <v>12</v>
      </c>
      <c r="G2666">
        <v>1</v>
      </c>
      <c r="J2666" t="s">
        <v>13</v>
      </c>
      <c r="L2666" t="str">
        <f t="shared" si="1271"/>
        <v>WeightUnitCode</v>
      </c>
      <c r="M2666" t="str">
        <f t="shared" si="1272"/>
        <v>codeLevel</v>
      </c>
      <c r="N2666" t="str">
        <f t="shared" si="1273"/>
        <v>integer</v>
      </c>
      <c r="O2666" t="str">
        <f t="shared" si="1274"/>
        <v/>
      </c>
      <c r="P2666" t="str">
        <f t="shared" si="1275"/>
        <v/>
      </c>
      <c r="Q2666" t="str">
        <f t="shared" si="1276"/>
        <v>Object</v>
      </c>
      <c r="R2666" t="str">
        <f t="shared" si="1277"/>
        <v>"CodeList"</v>
      </c>
      <c r="S2666" t="str">
        <f t="shared" si="1278"/>
        <v>"WeightUnitCode"</v>
      </c>
      <c r="T2666" t="str">
        <f t="shared" si="1279"/>
        <v>"codeLevel"</v>
      </c>
      <c r="U2666" t="str">
        <f t="shared" si="1280"/>
        <v>""</v>
      </c>
      <c r="V2666" t="str">
        <f t="shared" si="1281"/>
        <v>"integer"</v>
      </c>
      <c r="W2666">
        <f>IF($A2666="Implicit","",COUNTIFS($C$8:C2666,C2666,$A$8:A2666,"Explicit"))</f>
        <v>3</v>
      </c>
      <c r="X2666" t="str">
        <f t="shared" si="1282"/>
        <v>""</v>
      </c>
      <c r="Y2666" t="str">
        <f t="shared" si="1283"/>
        <v>"Integer indicating the level of a code if a codelists is hierarchical; for example HS-Codes"</v>
      </c>
      <c r="Z2666" t="str">
        <f t="shared" si="1284"/>
        <v>"false"</v>
      </c>
      <c r="AA2666" t="str">
        <f t="shared" si="1285"/>
        <v>"false"</v>
      </c>
      <c r="AB2666" t="str">
        <f t="shared" si="1286"/>
        <v>""</v>
      </c>
      <c r="AC2666" t="str">
        <f t="shared" si="1287"/>
        <v>"https://onerecord.iata.org/ns/code-lists/WeightUnitCode"</v>
      </c>
      <c r="AD2666" t="str">
        <f t="shared" si="1288"/>
        <v>"https://onerecord.iata.org/ns/cargo#codeLevel"</v>
      </c>
      <c r="AE2666" t="str">
        <f t="shared" si="1289"/>
        <v>"http://www.w3.org/2001/XMLSchema#integer"</v>
      </c>
      <c r="AF2666" t="str">
        <f t="shared" si="1290"/>
        <v>"CodeList","WeightUnitCode","codeLevel","","integer",3,"","Integer indicating the level of a code if a codelists is hierarchical; for example HS-Codes","false","false","","https://onerecord.iata.org/ns/code-lists/WeightUnitCode","https://onerecord.iata.org/ns/cargo#codeLevel","http://www.w3.org/2001/XMLSchema#integer"</v>
      </c>
      <c r="AG2666" t="str">
        <f t="shared" si="1291"/>
        <v>"CodeList.WeightUnitCode"</v>
      </c>
      <c r="AH2666" t="str">
        <f t="shared" si="1292"/>
        <v>"codeLevel"</v>
      </c>
      <c r="AI2666" t="str">
        <f t="shared" si="1293"/>
        <v>".integer"</v>
      </c>
      <c r="AJ2666" t="str">
        <f t="shared" si="1294"/>
        <v>""</v>
      </c>
      <c r="AK2666" t="str">
        <f t="shared" si="1295"/>
        <v>"hasOne"</v>
      </c>
      <c r="AL2666" t="str">
        <f t="shared" si="1296"/>
        <v>"CodeList.WeightUnitCode","codeLevel",".integer","","hasOne"</v>
      </c>
      <c r="AN2666">
        <f>COUNTIF(View_conceptual!G:G,L2666)</f>
        <v>0</v>
      </c>
      <c r="AO2666">
        <f>COUNTIF(View_conceptual!H:H,L2666)+COUNTIF(View_conceptual!I:I,N2666)</f>
        <v>0</v>
      </c>
      <c r="AQ2666" t="str">
        <f t="shared" si="1297"/>
        <v/>
      </c>
      <c r="AR2666" t="str">
        <f t="shared" si="1298"/>
        <v/>
      </c>
      <c r="AT2666">
        <f>COUNTIF(View_full!G:G,L2666)</f>
        <v>0</v>
      </c>
      <c r="AU2666">
        <f>COUNTIF(View_full!H:H,L2666)+COUNTIF(View_full!I:I,N2666)</f>
        <v>0</v>
      </c>
      <c r="AV2666">
        <f>COUNTIFS(Property_Manual!$A$2:$A$1206,Raw!L2666,Property_Manual!$B$2:$B$1206,Raw!M2666,Property_Manual!$C$2:$C$1206,Raw!N2666,Property_Manual!$D$2:$D$1206,Raw!O2666,Property_Manual!$F$2:$F$1206,"x")</f>
        <v>0</v>
      </c>
      <c r="AW2666" t="str">
        <f t="shared" si="1299"/>
        <v/>
      </c>
      <c r="AX2666" t="str">
        <f t="shared" si="1300"/>
        <v/>
      </c>
      <c r="AY2666" t="str">
        <f t="shared" si="1301"/>
        <v/>
      </c>
    </row>
    <row r="2667" spans="1:51" x14ac:dyDescent="0.2">
      <c r="A2667" t="s">
        <v>1254</v>
      </c>
      <c r="B2667" t="s">
        <v>1197</v>
      </c>
      <c r="C2667" t="s">
        <v>2252</v>
      </c>
      <c r="D2667" t="s">
        <v>14</v>
      </c>
      <c r="F2667" t="s">
        <v>6</v>
      </c>
      <c r="G2667">
        <v>1</v>
      </c>
      <c r="J2667" t="s">
        <v>15</v>
      </c>
      <c r="L2667" t="str">
        <f t="shared" si="1271"/>
        <v>WeightUnitCode</v>
      </c>
      <c r="M2667" t="str">
        <f t="shared" si="1272"/>
        <v>codeListName</v>
      </c>
      <c r="N2667" t="str">
        <f t="shared" si="1273"/>
        <v>string</v>
      </c>
      <c r="O2667" t="str">
        <f t="shared" si="1274"/>
        <v/>
      </c>
      <c r="P2667" t="str">
        <f t="shared" si="1275"/>
        <v/>
      </c>
      <c r="Q2667" t="str">
        <f t="shared" si="1276"/>
        <v>Object</v>
      </c>
      <c r="R2667" t="str">
        <f t="shared" si="1277"/>
        <v>"CodeList"</v>
      </c>
      <c r="S2667" t="str">
        <f t="shared" si="1278"/>
        <v>"WeightUnitCode"</v>
      </c>
      <c r="T2667" t="str">
        <f t="shared" si="1279"/>
        <v>"codeListName"</v>
      </c>
      <c r="U2667" t="str">
        <f t="shared" si="1280"/>
        <v>""</v>
      </c>
      <c r="V2667" t="str">
        <f t="shared" si="1281"/>
        <v>"string"</v>
      </c>
      <c r="W2667">
        <f>IF($A2667="Implicit","",COUNTIFS($C$8:C2667,C2667,$A$8:A2667,"Explicit"))</f>
        <v>4</v>
      </c>
      <c r="X2667" t="str">
        <f t="shared" si="1282"/>
        <v>""</v>
      </c>
      <c r="Y2667" t="str">
        <f t="shared" si="1283"/>
        <v>"Official name of the code list without version number when direct reference is not possible; for example "UN/LOCODE" when referring to the UN/LOCODE code list"</v>
      </c>
      <c r="Z2667" t="str">
        <f t="shared" si="1284"/>
        <v>"false"</v>
      </c>
      <c r="AA2667" t="str">
        <f t="shared" si="1285"/>
        <v>"false"</v>
      </c>
      <c r="AB2667" t="str">
        <f t="shared" si="1286"/>
        <v>""</v>
      </c>
      <c r="AC2667" t="str">
        <f t="shared" si="1287"/>
        <v>"https://onerecord.iata.org/ns/code-lists/WeightUnitCode"</v>
      </c>
      <c r="AD2667" t="str">
        <f t="shared" si="1288"/>
        <v>"https://onerecord.iata.org/ns/cargo#codeListName"</v>
      </c>
      <c r="AE2667" t="str">
        <f t="shared" si="1289"/>
        <v>"http://www.w3.org/2001/XMLSchema#string"</v>
      </c>
      <c r="AF2667" t="str">
        <f t="shared" si="1290"/>
        <v>"CodeList","WeightUnitCode","codeListName","","string",4,"","Official name of the code list without version number when direct reference is not possible; for example "UN/LOCODE" when referring to the UN/LOCODE code list","false","false","","https://onerecord.iata.org/ns/code-lists/WeightUnitCode","https://onerecord.iata.org/ns/cargo#codeListName","http://www.w3.org/2001/XMLSchema#string"</v>
      </c>
      <c r="AG2667" t="str">
        <f t="shared" si="1291"/>
        <v>"CodeList.WeightUnitCode"</v>
      </c>
      <c r="AH2667" t="str">
        <f t="shared" si="1292"/>
        <v>"codeListName"</v>
      </c>
      <c r="AI2667" t="str">
        <f t="shared" si="1293"/>
        <v>".string"</v>
      </c>
      <c r="AJ2667" t="str">
        <f t="shared" si="1294"/>
        <v>""</v>
      </c>
      <c r="AK2667" t="str">
        <f t="shared" si="1295"/>
        <v>"hasOne"</v>
      </c>
      <c r="AL2667" t="str">
        <f t="shared" si="1296"/>
        <v>"CodeList.WeightUnitCode","codeListName",".string","","hasOne"</v>
      </c>
      <c r="AN2667">
        <f>COUNTIF(View_conceptual!G:G,L2667)</f>
        <v>0</v>
      </c>
      <c r="AO2667">
        <f>COUNTIF(View_conceptual!H:H,L2667)+COUNTIF(View_conceptual!I:I,N2667)</f>
        <v>0</v>
      </c>
      <c r="AQ2667" t="str">
        <f t="shared" si="1297"/>
        <v/>
      </c>
      <c r="AR2667" t="str">
        <f t="shared" si="1298"/>
        <v/>
      </c>
      <c r="AT2667">
        <f>COUNTIF(View_full!G:G,L2667)</f>
        <v>0</v>
      </c>
      <c r="AU2667">
        <f>COUNTIF(View_full!H:H,L2667)+COUNTIF(View_full!I:I,N2667)</f>
        <v>0</v>
      </c>
      <c r="AV2667">
        <f>COUNTIFS(Property_Manual!$A$2:$A$1206,Raw!L2667,Property_Manual!$B$2:$B$1206,Raw!M2667,Property_Manual!$C$2:$C$1206,Raw!N2667,Property_Manual!$D$2:$D$1206,Raw!O2667,Property_Manual!$F$2:$F$1206,"x")</f>
        <v>0</v>
      </c>
      <c r="AW2667" t="str">
        <f t="shared" si="1299"/>
        <v/>
      </c>
      <c r="AX2667" t="str">
        <f t="shared" si="1300"/>
        <v/>
      </c>
      <c r="AY2667" t="str">
        <f t="shared" si="1301"/>
        <v/>
      </c>
    </row>
    <row r="2668" spans="1:51" x14ac:dyDescent="0.2">
      <c r="A2668" t="s">
        <v>1254</v>
      </c>
      <c r="B2668" t="s">
        <v>1197</v>
      </c>
      <c r="C2668" t="s">
        <v>2252</v>
      </c>
      <c r="D2668" t="s">
        <v>16</v>
      </c>
      <c r="F2668" t="s">
        <v>6</v>
      </c>
      <c r="G2668">
        <v>1</v>
      </c>
      <c r="J2668" t="s">
        <v>17</v>
      </c>
      <c r="L2668" t="str">
        <f t="shared" si="1271"/>
        <v>WeightUnitCode</v>
      </c>
      <c r="M2668" t="str">
        <f t="shared" si="1272"/>
        <v>codeListReference</v>
      </c>
      <c r="N2668" t="str">
        <f t="shared" si="1273"/>
        <v>string</v>
      </c>
      <c r="O2668" t="str">
        <f t="shared" si="1274"/>
        <v/>
      </c>
      <c r="P2668" t="str">
        <f t="shared" si="1275"/>
        <v/>
      </c>
      <c r="Q2668" t="str">
        <f t="shared" si="1276"/>
        <v>Object</v>
      </c>
      <c r="R2668" t="str">
        <f t="shared" si="1277"/>
        <v>"CodeList"</v>
      </c>
      <c r="S2668" t="str">
        <f t="shared" si="1278"/>
        <v>"WeightUnitCode"</v>
      </c>
      <c r="T2668" t="str">
        <f t="shared" si="1279"/>
        <v>"codeListReference"</v>
      </c>
      <c r="U2668" t="str">
        <f t="shared" si="1280"/>
        <v>""</v>
      </c>
      <c r="V2668" t="str">
        <f t="shared" si="1281"/>
        <v>"string"</v>
      </c>
      <c r="W2668">
        <f>IF($A2668="Implicit","",COUNTIFS($C$8:C2668,C2668,$A$8:A2668,"Explicit"))</f>
        <v>5</v>
      </c>
      <c r="X2668" t="str">
        <f t="shared" si="1282"/>
        <v>""</v>
      </c>
      <c r="Y2668" t="str">
        <f t="shared" si="1283"/>
        <v>"URL to access the code list the code is taken from; for example "https://unece.org/trade/cefact/unlocode-code-list-country-and-territory" for UN/LOCODE."</v>
      </c>
      <c r="Z2668" t="str">
        <f t="shared" si="1284"/>
        <v>"false"</v>
      </c>
      <c r="AA2668" t="str">
        <f t="shared" si="1285"/>
        <v>"false"</v>
      </c>
      <c r="AB2668" t="str">
        <f t="shared" si="1286"/>
        <v>""</v>
      </c>
      <c r="AC2668" t="str">
        <f t="shared" si="1287"/>
        <v>"https://onerecord.iata.org/ns/code-lists/WeightUnitCode"</v>
      </c>
      <c r="AD2668" t="str">
        <f t="shared" si="1288"/>
        <v>"https://onerecord.iata.org/ns/cargo#codeListReference"</v>
      </c>
      <c r="AE2668" t="str">
        <f t="shared" si="1289"/>
        <v>"http://www.w3.org/2001/XMLSchema#string"</v>
      </c>
      <c r="AF2668" t="str">
        <f t="shared" si="1290"/>
        <v>"CodeList","WeightUnitCode","codeListReference","","string",5,"","URL to access the code list the code is taken from; for example "https://unece.org/trade/cefact/unlocode-code-list-country-and-territory" for UN/LOCODE.","false","false","","https://onerecord.iata.org/ns/code-lists/WeightUnitCode","https://onerecord.iata.org/ns/cargo#codeListReference","http://www.w3.org/2001/XMLSchema#string"</v>
      </c>
      <c r="AG2668" t="str">
        <f t="shared" si="1291"/>
        <v>"CodeList.WeightUnitCode"</v>
      </c>
      <c r="AH2668" t="str">
        <f t="shared" si="1292"/>
        <v>"codeListReference"</v>
      </c>
      <c r="AI2668" t="str">
        <f t="shared" si="1293"/>
        <v>".string"</v>
      </c>
      <c r="AJ2668" t="str">
        <f t="shared" si="1294"/>
        <v>""</v>
      </c>
      <c r="AK2668" t="str">
        <f t="shared" si="1295"/>
        <v>"hasOne"</v>
      </c>
      <c r="AL2668" t="str">
        <f t="shared" si="1296"/>
        <v>"CodeList.WeightUnitCode","codeListReference",".string","","hasOne"</v>
      </c>
      <c r="AN2668">
        <f>COUNTIF(View_conceptual!G:G,L2668)</f>
        <v>0</v>
      </c>
      <c r="AO2668">
        <f>COUNTIF(View_conceptual!H:H,L2668)+COUNTIF(View_conceptual!I:I,N2668)</f>
        <v>0</v>
      </c>
      <c r="AQ2668" t="str">
        <f t="shared" si="1297"/>
        <v/>
      </c>
      <c r="AR2668" t="str">
        <f t="shared" si="1298"/>
        <v/>
      </c>
      <c r="AT2668">
        <f>COUNTIF(View_full!G:G,L2668)</f>
        <v>0</v>
      </c>
      <c r="AU2668">
        <f>COUNTIF(View_full!H:H,L2668)+COUNTIF(View_full!I:I,N2668)</f>
        <v>0</v>
      </c>
      <c r="AV2668">
        <f>COUNTIFS(Property_Manual!$A$2:$A$1206,Raw!L2668,Property_Manual!$B$2:$B$1206,Raw!M2668,Property_Manual!$C$2:$C$1206,Raw!N2668,Property_Manual!$D$2:$D$1206,Raw!O2668,Property_Manual!$F$2:$F$1206,"x")</f>
        <v>0</v>
      </c>
      <c r="AW2668" t="str">
        <f t="shared" si="1299"/>
        <v/>
      </c>
      <c r="AX2668" t="str">
        <f t="shared" si="1300"/>
        <v/>
      </c>
      <c r="AY2668" t="str">
        <f t="shared" si="1301"/>
        <v/>
      </c>
    </row>
    <row r="2669" spans="1:51" x14ac:dyDescent="0.2">
      <c r="A2669" t="s">
        <v>1254</v>
      </c>
      <c r="B2669" t="s">
        <v>1197</v>
      </c>
      <c r="C2669" t="s">
        <v>2252</v>
      </c>
      <c r="D2669" t="s">
        <v>18</v>
      </c>
      <c r="F2669" t="s">
        <v>6</v>
      </c>
      <c r="G2669">
        <v>1</v>
      </c>
      <c r="J2669" t="s">
        <v>19</v>
      </c>
      <c r="L2669" t="str">
        <f t="shared" si="1271"/>
        <v>WeightUnitCode</v>
      </c>
      <c r="M2669" t="str">
        <f t="shared" si="1272"/>
        <v>codeListVersion</v>
      </c>
      <c r="N2669" t="str">
        <f t="shared" si="1273"/>
        <v>string</v>
      </c>
      <c r="O2669" t="str">
        <f t="shared" si="1274"/>
        <v/>
      </c>
      <c r="P2669" t="str">
        <f t="shared" si="1275"/>
        <v/>
      </c>
      <c r="Q2669" t="str">
        <f t="shared" si="1276"/>
        <v>Object</v>
      </c>
      <c r="R2669" t="str">
        <f t="shared" si="1277"/>
        <v>"CodeList"</v>
      </c>
      <c r="S2669" t="str">
        <f t="shared" si="1278"/>
        <v>"WeightUnitCode"</v>
      </c>
      <c r="T2669" t="str">
        <f t="shared" si="1279"/>
        <v>"codeListVersion"</v>
      </c>
      <c r="U2669" t="str">
        <f t="shared" si="1280"/>
        <v>""</v>
      </c>
      <c r="V2669" t="str">
        <f t="shared" si="1281"/>
        <v>"string"</v>
      </c>
      <c r="W2669">
        <f>IF($A2669="Implicit","",COUNTIFS($C$8:C2669,C2669,$A$8:A2669,"Explicit"))</f>
        <v>6</v>
      </c>
      <c r="X2669" t="str">
        <f t="shared" si="1282"/>
        <v>""</v>
      </c>
      <c r="Y2669" t="str">
        <f t="shared" si="1283"/>
        <v>"Version of the code list; for example "223-1" for UN/LOCODE. Used if the property codeListName is used or the version is not apparent from the resource referred to in property codeListReference."</v>
      </c>
      <c r="Z2669" t="str">
        <f t="shared" si="1284"/>
        <v>"false"</v>
      </c>
      <c r="AA2669" t="str">
        <f t="shared" si="1285"/>
        <v>"false"</v>
      </c>
      <c r="AB2669" t="str">
        <f t="shared" si="1286"/>
        <v>""</v>
      </c>
      <c r="AC2669" t="str">
        <f t="shared" si="1287"/>
        <v>"https://onerecord.iata.org/ns/code-lists/WeightUnitCode"</v>
      </c>
      <c r="AD2669" t="str">
        <f t="shared" si="1288"/>
        <v>"https://onerecord.iata.org/ns/cargo#codeListVersion"</v>
      </c>
      <c r="AE2669" t="str">
        <f t="shared" si="1289"/>
        <v>"http://www.w3.org/2001/XMLSchema#string"</v>
      </c>
      <c r="AF2669" t="str">
        <f t="shared" si="1290"/>
        <v>"CodeList","WeightUnitCode","codeListVersion","","string",6,"","Version of the code list; for example "223-1" for UN/LOCODE. Used if the property codeListName is used or the version is not apparent from the resource referred to in property codeListReference.","false","false","","https://onerecord.iata.org/ns/code-lists/WeightUnitCode","https://onerecord.iata.org/ns/cargo#codeListVersion","http://www.w3.org/2001/XMLSchema#string"</v>
      </c>
      <c r="AG2669" t="str">
        <f t="shared" si="1291"/>
        <v>"CodeList.WeightUnitCode"</v>
      </c>
      <c r="AH2669" t="str">
        <f t="shared" si="1292"/>
        <v>"codeListVersion"</v>
      </c>
      <c r="AI2669" t="str">
        <f t="shared" si="1293"/>
        <v>".string"</v>
      </c>
      <c r="AJ2669" t="str">
        <f t="shared" si="1294"/>
        <v>""</v>
      </c>
      <c r="AK2669" t="str">
        <f t="shared" si="1295"/>
        <v>"hasOne"</v>
      </c>
      <c r="AL2669" t="str">
        <f t="shared" si="1296"/>
        <v>"CodeList.WeightUnitCode","codeListVersion",".string","","hasOne"</v>
      </c>
      <c r="AN2669">
        <f>COUNTIF(View_conceptual!G:G,L2669)</f>
        <v>0</v>
      </c>
      <c r="AO2669">
        <f>COUNTIF(View_conceptual!H:H,L2669)+COUNTIF(View_conceptual!I:I,N2669)</f>
        <v>0</v>
      </c>
      <c r="AQ2669" t="str">
        <f t="shared" si="1297"/>
        <v/>
      </c>
      <c r="AR2669" t="str">
        <f t="shared" si="1298"/>
        <v/>
      </c>
      <c r="AT2669">
        <f>COUNTIF(View_full!G:G,L2669)</f>
        <v>0</v>
      </c>
      <c r="AU2669">
        <f>COUNTIF(View_full!H:H,L2669)+COUNTIF(View_full!I:I,N2669)</f>
        <v>0</v>
      </c>
      <c r="AV2669">
        <f>COUNTIFS(Property_Manual!$A$2:$A$1206,Raw!L2669,Property_Manual!$B$2:$B$1206,Raw!M2669,Property_Manual!$C$2:$C$1206,Raw!N2669,Property_Manual!$D$2:$D$1206,Raw!O2669,Property_Manual!$F$2:$F$1206,"x")</f>
        <v>0</v>
      </c>
      <c r="AW2669" t="str">
        <f t="shared" si="1299"/>
        <v/>
      </c>
      <c r="AX2669" t="str">
        <f t="shared" si="1300"/>
        <v/>
      </c>
      <c r="AY2669" t="str">
        <f t="shared" si="1301"/>
        <v/>
      </c>
    </row>
  </sheetData>
  <autoFilter ref="A7:AL1943" xr:uid="{332AFFC6-9355-A541-8578-1A304D372AE1}"/>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61A58-F629-D54E-8441-D53E199048D8}">
  <dimension ref="A1:K238"/>
  <sheetViews>
    <sheetView workbookViewId="0">
      <selection activeCell="F157" sqref="F157"/>
    </sheetView>
  </sheetViews>
  <sheetFormatPr baseColWidth="10" defaultRowHeight="16" x14ac:dyDescent="0.2"/>
  <cols>
    <col min="2" max="2" width="20.5" customWidth="1"/>
    <col min="11" max="11" width="14.1640625" bestFit="1" customWidth="1"/>
  </cols>
  <sheetData>
    <row r="1" spans="1:11" x14ac:dyDescent="0.2">
      <c r="A1" s="7" t="s">
        <v>0</v>
      </c>
      <c r="B1" s="1" t="s">
        <v>1</v>
      </c>
      <c r="C1" s="14" t="s">
        <v>1261</v>
      </c>
      <c r="D1" s="14" t="s">
        <v>1297</v>
      </c>
      <c r="E1" s="14" t="s">
        <v>1298</v>
      </c>
      <c r="G1" s="14" t="s">
        <v>1261</v>
      </c>
      <c r="H1" s="14" t="s">
        <v>1297</v>
      </c>
      <c r="I1" s="14" t="s">
        <v>1298</v>
      </c>
      <c r="K1" s="1" t="s">
        <v>1827</v>
      </c>
    </row>
    <row r="2" spans="1:11" x14ac:dyDescent="0.2">
      <c r="A2" s="5" t="s">
        <v>1211</v>
      </c>
      <c r="B2" t="s">
        <v>1272</v>
      </c>
      <c r="C2" t="s">
        <v>1258</v>
      </c>
      <c r="D2" t="s">
        <v>1258</v>
      </c>
      <c r="E2" t="s">
        <v>1258</v>
      </c>
      <c r="G2" t="str">
        <f>IF(C2="x",$B2,"")</f>
        <v>Booking</v>
      </c>
      <c r="H2" t="str">
        <f>IF(D2="x",$B2,"")</f>
        <v>Booking</v>
      </c>
      <c r="I2" t="str">
        <f>IF(E2="x",$B2,"")</f>
        <v>Booking</v>
      </c>
    </row>
    <row r="3" spans="1:11" x14ac:dyDescent="0.2">
      <c r="A3" s="5" t="s">
        <v>1199</v>
      </c>
      <c r="B3" t="s">
        <v>1734</v>
      </c>
      <c r="C3" t="s">
        <v>1258</v>
      </c>
      <c r="G3" t="str">
        <f t="shared" ref="G3:G66" si="0">IF(C3="x",$B3,"")</f>
        <v>EpermitConsignment</v>
      </c>
      <c r="H3" t="str">
        <f t="shared" ref="H3:H66" si="1">IF(D3="x",$B3,"")</f>
        <v/>
      </c>
      <c r="I3" t="str">
        <f t="shared" ref="I3:I66" si="2">IF(E3="x",$B3,"")</f>
        <v/>
      </c>
    </row>
    <row r="4" spans="1:11" x14ac:dyDescent="0.2">
      <c r="A4" s="5" t="s">
        <v>1199</v>
      </c>
      <c r="B4" t="s">
        <v>1735</v>
      </c>
      <c r="C4" t="s">
        <v>1258</v>
      </c>
      <c r="G4" t="str">
        <f t="shared" si="0"/>
        <v>EpermitSignature</v>
      </c>
      <c r="H4" t="str">
        <f t="shared" si="1"/>
        <v/>
      </c>
      <c r="I4" t="str">
        <f t="shared" si="2"/>
        <v/>
      </c>
    </row>
    <row r="5" spans="1:11" x14ac:dyDescent="0.2">
      <c r="A5" s="5" t="s">
        <v>1199</v>
      </c>
      <c r="B5" t="s">
        <v>1742</v>
      </c>
      <c r="C5" t="s">
        <v>1258</v>
      </c>
      <c r="G5" t="str">
        <f t="shared" si="0"/>
        <v>LiveAnimalsEpermit</v>
      </c>
      <c r="H5" t="str">
        <f t="shared" si="1"/>
        <v/>
      </c>
      <c r="I5" t="str">
        <f t="shared" si="2"/>
        <v/>
      </c>
    </row>
    <row r="6" spans="1:11" x14ac:dyDescent="0.2">
      <c r="A6" s="5" t="s">
        <v>1199</v>
      </c>
      <c r="B6" t="s">
        <v>1761</v>
      </c>
      <c r="C6" t="s">
        <v>1258</v>
      </c>
      <c r="G6" t="str">
        <f t="shared" si="0"/>
        <v>PieceLiveAnimals</v>
      </c>
      <c r="H6" t="str">
        <f t="shared" si="1"/>
        <v/>
      </c>
      <c r="I6" t="str">
        <f t="shared" si="2"/>
        <v/>
      </c>
    </row>
    <row r="7" spans="1:11" x14ac:dyDescent="0.2">
      <c r="A7" s="5" t="s">
        <v>1212</v>
      </c>
      <c r="B7" t="s">
        <v>1282</v>
      </c>
      <c r="C7" t="s">
        <v>1258</v>
      </c>
      <c r="G7" t="str">
        <f t="shared" si="0"/>
        <v>LogisticsEvent</v>
      </c>
      <c r="H7" t="str">
        <f t="shared" si="1"/>
        <v/>
      </c>
      <c r="I7" t="str">
        <f t="shared" si="2"/>
        <v/>
      </c>
    </row>
    <row r="8" spans="1:11" x14ac:dyDescent="0.2">
      <c r="A8" s="5" t="s">
        <v>3</v>
      </c>
      <c r="B8" t="s">
        <v>1707</v>
      </c>
      <c r="G8" t="str">
        <f t="shared" si="0"/>
        <v/>
      </c>
      <c r="H8" t="str">
        <f t="shared" si="1"/>
        <v/>
      </c>
      <c r="I8" t="str">
        <f t="shared" si="2"/>
        <v/>
      </c>
    </row>
    <row r="9" spans="1:11" x14ac:dyDescent="0.2">
      <c r="A9" s="5" t="s">
        <v>3</v>
      </c>
      <c r="B9" t="s">
        <v>1713</v>
      </c>
      <c r="G9" t="str">
        <f t="shared" si="0"/>
        <v/>
      </c>
      <c r="H9" t="str">
        <f t="shared" si="1"/>
        <v/>
      </c>
      <c r="I9" t="str">
        <f t="shared" si="2"/>
        <v/>
      </c>
    </row>
    <row r="10" spans="1:11" x14ac:dyDescent="0.2">
      <c r="A10" s="5" t="s">
        <v>3</v>
      </c>
      <c r="B10" t="s">
        <v>1717</v>
      </c>
      <c r="G10" t="str">
        <f t="shared" si="0"/>
        <v/>
      </c>
      <c r="H10" t="str">
        <f t="shared" si="1"/>
        <v/>
      </c>
      <c r="I10" t="str">
        <f t="shared" si="2"/>
        <v/>
      </c>
    </row>
    <row r="11" spans="1:11" x14ac:dyDescent="0.2">
      <c r="A11" s="5" t="s">
        <v>3</v>
      </c>
      <c r="B11" t="s">
        <v>1726</v>
      </c>
      <c r="G11" t="str">
        <f t="shared" si="0"/>
        <v/>
      </c>
      <c r="H11" t="str">
        <f t="shared" si="1"/>
        <v/>
      </c>
      <c r="I11" t="str">
        <f t="shared" si="2"/>
        <v/>
      </c>
    </row>
    <row r="12" spans="1:11" x14ac:dyDescent="0.2">
      <c r="A12" s="5" t="s">
        <v>3</v>
      </c>
      <c r="B12" t="s">
        <v>1727</v>
      </c>
      <c r="G12" t="str">
        <f t="shared" si="0"/>
        <v/>
      </c>
      <c r="H12" t="str">
        <f t="shared" si="1"/>
        <v/>
      </c>
      <c r="I12" t="str">
        <f t="shared" si="2"/>
        <v/>
      </c>
    </row>
    <row r="13" spans="1:11" x14ac:dyDescent="0.2">
      <c r="A13" s="5" t="s">
        <v>3</v>
      </c>
      <c r="B13" t="s">
        <v>1728</v>
      </c>
      <c r="G13" t="str">
        <f t="shared" si="0"/>
        <v/>
      </c>
      <c r="H13" t="str">
        <f t="shared" si="1"/>
        <v/>
      </c>
      <c r="I13" t="str">
        <f t="shared" si="2"/>
        <v/>
      </c>
    </row>
    <row r="14" spans="1:11" x14ac:dyDescent="0.2">
      <c r="A14" s="5" t="s">
        <v>3</v>
      </c>
      <c r="B14" t="s">
        <v>1733</v>
      </c>
      <c r="G14" t="str">
        <f t="shared" si="0"/>
        <v/>
      </c>
      <c r="H14" t="str">
        <f t="shared" si="1"/>
        <v/>
      </c>
      <c r="I14" t="str">
        <f t="shared" si="2"/>
        <v/>
      </c>
    </row>
    <row r="15" spans="1:11" x14ac:dyDescent="0.2">
      <c r="A15" s="5" t="s">
        <v>3</v>
      </c>
      <c r="B15" t="s">
        <v>1736</v>
      </c>
      <c r="G15" t="str">
        <f t="shared" si="0"/>
        <v/>
      </c>
      <c r="H15" t="str">
        <f t="shared" si="1"/>
        <v/>
      </c>
      <c r="I15" t="str">
        <f t="shared" si="2"/>
        <v/>
      </c>
    </row>
    <row r="16" spans="1:11" x14ac:dyDescent="0.2">
      <c r="A16" s="5" t="s">
        <v>3</v>
      </c>
      <c r="B16" t="s">
        <v>1737</v>
      </c>
      <c r="G16" t="str">
        <f t="shared" si="0"/>
        <v/>
      </c>
      <c r="H16" t="str">
        <f t="shared" si="1"/>
        <v/>
      </c>
      <c r="I16" t="str">
        <f t="shared" si="2"/>
        <v/>
      </c>
    </row>
    <row r="17" spans="1:9" x14ac:dyDescent="0.2">
      <c r="A17" s="5" t="s">
        <v>3</v>
      </c>
      <c r="B17" t="s">
        <v>1743</v>
      </c>
      <c r="G17" t="str">
        <f t="shared" si="0"/>
        <v/>
      </c>
      <c r="H17" t="str">
        <f t="shared" si="1"/>
        <v/>
      </c>
      <c r="I17" t="str">
        <f t="shared" si="2"/>
        <v/>
      </c>
    </row>
    <row r="18" spans="1:9" x14ac:dyDescent="0.2">
      <c r="A18" s="5" t="s">
        <v>3</v>
      </c>
      <c r="B18" t="s">
        <v>1745</v>
      </c>
      <c r="G18" t="str">
        <f t="shared" si="0"/>
        <v/>
      </c>
      <c r="H18" t="str">
        <f t="shared" si="1"/>
        <v/>
      </c>
      <c r="I18" t="str">
        <f t="shared" si="2"/>
        <v/>
      </c>
    </row>
    <row r="19" spans="1:9" x14ac:dyDescent="0.2">
      <c r="A19" s="5" t="s">
        <v>3</v>
      </c>
      <c r="B19" t="s">
        <v>1754</v>
      </c>
      <c r="G19" t="str">
        <f t="shared" si="0"/>
        <v/>
      </c>
      <c r="H19" t="str">
        <f t="shared" si="1"/>
        <v/>
      </c>
      <c r="I19" t="str">
        <f t="shared" si="2"/>
        <v/>
      </c>
    </row>
    <row r="20" spans="1:9" x14ac:dyDescent="0.2">
      <c r="A20" s="5" t="s">
        <v>3</v>
      </c>
      <c r="B20" t="s">
        <v>1755</v>
      </c>
      <c r="G20" t="str">
        <f t="shared" si="0"/>
        <v/>
      </c>
      <c r="H20" t="str">
        <f t="shared" si="1"/>
        <v/>
      </c>
      <c r="I20" t="str">
        <f t="shared" si="2"/>
        <v/>
      </c>
    </row>
    <row r="21" spans="1:9" x14ac:dyDescent="0.2">
      <c r="A21" s="5" t="s">
        <v>3</v>
      </c>
      <c r="B21" t="s">
        <v>1770</v>
      </c>
      <c r="G21" t="str">
        <f t="shared" si="0"/>
        <v/>
      </c>
      <c r="H21" t="str">
        <f t="shared" si="1"/>
        <v/>
      </c>
      <c r="I21" t="str">
        <f t="shared" si="2"/>
        <v/>
      </c>
    </row>
    <row r="22" spans="1:9" x14ac:dyDescent="0.2">
      <c r="A22" s="5" t="s">
        <v>3</v>
      </c>
      <c r="B22" t="s">
        <v>1774</v>
      </c>
      <c r="G22" t="str">
        <f t="shared" si="0"/>
        <v/>
      </c>
      <c r="H22" t="str">
        <f t="shared" si="1"/>
        <v/>
      </c>
      <c r="I22" t="str">
        <f t="shared" si="2"/>
        <v/>
      </c>
    </row>
    <row r="23" spans="1:9" x14ac:dyDescent="0.2">
      <c r="A23" s="5" t="s">
        <v>3</v>
      </c>
      <c r="B23" t="s">
        <v>1782</v>
      </c>
      <c r="G23" t="str">
        <f t="shared" si="0"/>
        <v/>
      </c>
      <c r="H23" t="str">
        <f t="shared" si="1"/>
        <v/>
      </c>
      <c r="I23" t="str">
        <f t="shared" si="2"/>
        <v/>
      </c>
    </row>
    <row r="24" spans="1:9" x14ac:dyDescent="0.2">
      <c r="A24" s="5" t="s">
        <v>49</v>
      </c>
      <c r="B24" t="s">
        <v>1264</v>
      </c>
      <c r="C24" t="s">
        <v>1258</v>
      </c>
      <c r="D24" t="s">
        <v>1258</v>
      </c>
      <c r="E24" t="s">
        <v>1258</v>
      </c>
      <c r="G24" t="str">
        <f t="shared" si="0"/>
        <v>ActivitySequence</v>
      </c>
      <c r="H24" t="str">
        <f t="shared" si="1"/>
        <v>ActivitySequence</v>
      </c>
      <c r="I24" t="str">
        <f t="shared" si="2"/>
        <v>ActivitySequence</v>
      </c>
    </row>
    <row r="25" spans="1:9" x14ac:dyDescent="0.2">
      <c r="A25" s="5" t="s">
        <v>49</v>
      </c>
      <c r="B25" t="s">
        <v>1265</v>
      </c>
      <c r="C25" t="s">
        <v>1258</v>
      </c>
      <c r="G25" t="str">
        <f t="shared" si="0"/>
        <v>Address</v>
      </c>
      <c r="H25" t="str">
        <f t="shared" si="1"/>
        <v/>
      </c>
      <c r="I25" t="str">
        <f t="shared" si="2"/>
        <v/>
      </c>
    </row>
    <row r="26" spans="1:9" x14ac:dyDescent="0.2">
      <c r="A26" s="5" t="s">
        <v>49</v>
      </c>
      <c r="B26" t="s">
        <v>1708</v>
      </c>
      <c r="C26" t="s">
        <v>1258</v>
      </c>
      <c r="G26" t="str">
        <f t="shared" si="0"/>
        <v>Adjustments</v>
      </c>
      <c r="H26" t="str">
        <f t="shared" si="1"/>
        <v/>
      </c>
      <c r="I26" t="str">
        <f t="shared" si="2"/>
        <v/>
      </c>
    </row>
    <row r="27" spans="1:9" x14ac:dyDescent="0.2">
      <c r="A27" s="5" t="s">
        <v>49</v>
      </c>
      <c r="B27" t="s">
        <v>1714</v>
      </c>
      <c r="C27" t="s">
        <v>1258</v>
      </c>
      <c r="D27" t="s">
        <v>1258</v>
      </c>
      <c r="E27" t="s">
        <v>1258</v>
      </c>
      <c r="G27" t="str">
        <f t="shared" si="0"/>
        <v>BookingPreferences</v>
      </c>
      <c r="H27" t="str">
        <f t="shared" si="1"/>
        <v>BookingPreferences</v>
      </c>
      <c r="I27" t="str">
        <f t="shared" si="2"/>
        <v>BookingPreferences</v>
      </c>
    </row>
    <row r="28" spans="1:9" x14ac:dyDescent="0.2">
      <c r="A28" s="5" t="s">
        <v>49</v>
      </c>
      <c r="B28" t="s">
        <v>1718</v>
      </c>
      <c r="C28" t="s">
        <v>1258</v>
      </c>
      <c r="D28" t="s">
        <v>1258</v>
      </c>
      <c r="E28" t="s">
        <v>1258</v>
      </c>
      <c r="G28" t="str">
        <f t="shared" si="0"/>
        <v>BookingTimes</v>
      </c>
      <c r="H28" t="str">
        <f t="shared" si="1"/>
        <v>BookingTimes</v>
      </c>
      <c r="I28" t="str">
        <f t="shared" si="2"/>
        <v>BookingTimes</v>
      </c>
    </row>
    <row r="29" spans="1:9" x14ac:dyDescent="0.2">
      <c r="A29" s="5" t="s">
        <v>49</v>
      </c>
      <c r="B29" t="s">
        <v>1721</v>
      </c>
      <c r="C29" t="s">
        <v>1258</v>
      </c>
      <c r="D29" t="s">
        <v>1258</v>
      </c>
      <c r="E29" t="s">
        <v>1258</v>
      </c>
      <c r="G29" t="str">
        <f t="shared" si="0"/>
        <v>CarrierProduct</v>
      </c>
      <c r="H29" t="str">
        <f t="shared" si="1"/>
        <v>CarrierProduct</v>
      </c>
      <c r="I29" t="str">
        <f t="shared" si="2"/>
        <v>CarrierProduct</v>
      </c>
    </row>
    <row r="30" spans="1:9" x14ac:dyDescent="0.2">
      <c r="A30" s="5" t="s">
        <v>49</v>
      </c>
      <c r="B30" t="s">
        <v>1289</v>
      </c>
      <c r="C30" t="s">
        <v>1258</v>
      </c>
      <c r="D30" t="s">
        <v>1258</v>
      </c>
      <c r="E30" t="s">
        <v>1258</v>
      </c>
      <c r="G30" t="str">
        <f t="shared" si="0"/>
        <v>Characteristic</v>
      </c>
      <c r="H30" t="str">
        <f t="shared" si="1"/>
        <v>Characteristic</v>
      </c>
      <c r="I30" t="str">
        <f t="shared" si="2"/>
        <v>Characteristic</v>
      </c>
    </row>
    <row r="31" spans="1:9" x14ac:dyDescent="0.2">
      <c r="A31" s="5" t="s">
        <v>49</v>
      </c>
      <c r="B31" t="s">
        <v>1266</v>
      </c>
      <c r="C31" t="s">
        <v>1258</v>
      </c>
      <c r="G31" t="str">
        <f t="shared" si="0"/>
        <v>CodeListElement</v>
      </c>
      <c r="H31" t="str">
        <f t="shared" si="1"/>
        <v/>
      </c>
      <c r="I31" t="str">
        <f t="shared" si="2"/>
        <v/>
      </c>
    </row>
    <row r="32" spans="1:9" x14ac:dyDescent="0.2">
      <c r="A32" s="5" t="s">
        <v>49</v>
      </c>
      <c r="B32" t="s">
        <v>1275</v>
      </c>
      <c r="C32" t="s">
        <v>1258</v>
      </c>
      <c r="G32" t="str">
        <f t="shared" si="0"/>
        <v>ContactDetail</v>
      </c>
      <c r="H32" t="str">
        <f t="shared" si="1"/>
        <v/>
      </c>
      <c r="I32" t="str">
        <f t="shared" si="2"/>
        <v/>
      </c>
    </row>
    <row r="33" spans="1:9" x14ac:dyDescent="0.2">
      <c r="A33" s="5" t="s">
        <v>49</v>
      </c>
      <c r="B33" t="s">
        <v>1278</v>
      </c>
      <c r="C33" t="s">
        <v>1258</v>
      </c>
      <c r="G33" t="str">
        <f t="shared" si="0"/>
        <v>CurrencyValue</v>
      </c>
      <c r="H33" t="str">
        <f t="shared" si="1"/>
        <v/>
      </c>
      <c r="I33" t="str">
        <f t="shared" si="2"/>
        <v/>
      </c>
    </row>
    <row r="34" spans="1:9" x14ac:dyDescent="0.2">
      <c r="A34" s="5" t="s">
        <v>49</v>
      </c>
      <c r="B34" t="s">
        <v>1280</v>
      </c>
      <c r="C34" t="s">
        <v>1258</v>
      </c>
      <c r="G34" t="str">
        <f t="shared" si="0"/>
        <v>Dimensions</v>
      </c>
      <c r="H34" t="str">
        <f t="shared" si="1"/>
        <v/>
      </c>
      <c r="I34" t="str">
        <f t="shared" si="2"/>
        <v/>
      </c>
    </row>
    <row r="35" spans="1:9" x14ac:dyDescent="0.2">
      <c r="A35" s="5" t="s">
        <v>49</v>
      </c>
      <c r="B35" t="s">
        <v>1738</v>
      </c>
      <c r="C35" t="s">
        <v>1258</v>
      </c>
      <c r="G35" t="str">
        <f t="shared" si="0"/>
        <v>Geolocation</v>
      </c>
      <c r="H35" t="str">
        <f t="shared" si="1"/>
        <v/>
      </c>
      <c r="I35" t="str">
        <f t="shared" si="2"/>
        <v/>
      </c>
    </row>
    <row r="36" spans="1:9" x14ac:dyDescent="0.2">
      <c r="A36" s="5" t="s">
        <v>49</v>
      </c>
      <c r="B36" t="s">
        <v>1752</v>
      </c>
      <c r="C36" t="s">
        <v>1258</v>
      </c>
      <c r="G36" t="str">
        <f t="shared" si="0"/>
        <v>LoosePiece</v>
      </c>
      <c r="H36" t="str">
        <f t="shared" si="1"/>
        <v/>
      </c>
      <c r="I36" t="str">
        <f t="shared" si="2"/>
        <v/>
      </c>
    </row>
    <row r="37" spans="1:9" x14ac:dyDescent="0.2">
      <c r="A37" s="5" t="s">
        <v>49</v>
      </c>
      <c r="B37" t="s">
        <v>1753</v>
      </c>
      <c r="C37" t="s">
        <v>1258</v>
      </c>
      <c r="G37" t="str">
        <f t="shared" si="0"/>
        <v>Measurement</v>
      </c>
      <c r="H37" t="str">
        <f t="shared" si="1"/>
        <v/>
      </c>
      <c r="I37" t="str">
        <f t="shared" si="2"/>
        <v/>
      </c>
    </row>
    <row r="38" spans="1:9" x14ac:dyDescent="0.2">
      <c r="A38" s="5" t="s">
        <v>49</v>
      </c>
      <c r="B38" t="s">
        <v>1706</v>
      </c>
      <c r="C38" t="s">
        <v>1258</v>
      </c>
      <c r="D38" t="s">
        <v>1258</v>
      </c>
      <c r="E38" t="s">
        <v>1258</v>
      </c>
      <c r="G38" t="str">
        <f t="shared" si="0"/>
        <v>MovementTime</v>
      </c>
      <c r="H38" t="str">
        <f t="shared" si="1"/>
        <v>MovementTime</v>
      </c>
      <c r="I38" t="str">
        <f t="shared" si="2"/>
        <v>MovementTime</v>
      </c>
    </row>
    <row r="39" spans="1:9" x14ac:dyDescent="0.2">
      <c r="A39" s="5" t="s">
        <v>49</v>
      </c>
      <c r="B39" t="s">
        <v>1756</v>
      </c>
      <c r="C39" t="s">
        <v>1258</v>
      </c>
      <c r="D39" t="s">
        <v>1258</v>
      </c>
      <c r="E39" t="s">
        <v>1258</v>
      </c>
      <c r="G39" t="str">
        <f t="shared" si="0"/>
        <v>OtherCharge</v>
      </c>
      <c r="H39" t="str">
        <f t="shared" si="1"/>
        <v>OtherCharge</v>
      </c>
      <c r="I39" t="str">
        <f t="shared" si="2"/>
        <v>OtherCharge</v>
      </c>
    </row>
    <row r="40" spans="1:9" x14ac:dyDescent="0.2">
      <c r="A40" s="5" t="s">
        <v>49</v>
      </c>
      <c r="B40" t="s">
        <v>1290</v>
      </c>
      <c r="C40" t="s">
        <v>1258</v>
      </c>
      <c r="G40" t="str">
        <f t="shared" si="0"/>
        <v>OtherIdentifier</v>
      </c>
      <c r="H40" t="str">
        <f t="shared" si="1"/>
        <v/>
      </c>
      <c r="I40" t="str">
        <f t="shared" si="2"/>
        <v/>
      </c>
    </row>
    <row r="41" spans="1:9" x14ac:dyDescent="0.2">
      <c r="A41" s="5" t="s">
        <v>49</v>
      </c>
      <c r="B41" t="s">
        <v>1285</v>
      </c>
      <c r="C41" t="s">
        <v>1258</v>
      </c>
      <c r="G41" t="str">
        <f t="shared" si="0"/>
        <v>Party</v>
      </c>
      <c r="H41" t="str">
        <f t="shared" si="1"/>
        <v/>
      </c>
      <c r="I41" t="str">
        <f t="shared" si="2"/>
        <v/>
      </c>
    </row>
    <row r="42" spans="1:9" x14ac:dyDescent="0.2">
      <c r="A42" s="5" t="s">
        <v>49</v>
      </c>
      <c r="B42" t="s">
        <v>1760</v>
      </c>
      <c r="C42" t="s">
        <v>1258</v>
      </c>
      <c r="G42" t="str">
        <f t="shared" si="0"/>
        <v>PieceGroup</v>
      </c>
      <c r="H42" t="str">
        <f t="shared" si="1"/>
        <v/>
      </c>
      <c r="I42" t="str">
        <f t="shared" si="2"/>
        <v/>
      </c>
    </row>
    <row r="43" spans="1:9" x14ac:dyDescent="0.2">
      <c r="A43" s="5" t="s">
        <v>49</v>
      </c>
      <c r="B43" t="s">
        <v>1765</v>
      </c>
      <c r="C43" t="s">
        <v>1258</v>
      </c>
      <c r="D43" t="s">
        <v>1258</v>
      </c>
      <c r="E43" t="s">
        <v>1258</v>
      </c>
      <c r="G43" t="str">
        <f t="shared" si="0"/>
        <v>Ranges</v>
      </c>
      <c r="H43" t="str">
        <f t="shared" si="1"/>
        <v>Ranges</v>
      </c>
      <c r="I43" t="str">
        <f t="shared" si="2"/>
        <v>Ranges</v>
      </c>
    </row>
    <row r="44" spans="1:9" x14ac:dyDescent="0.2">
      <c r="A44" s="5" t="s">
        <v>49</v>
      </c>
      <c r="B44" t="s">
        <v>1767</v>
      </c>
      <c r="C44" t="s">
        <v>1258</v>
      </c>
      <c r="D44" t="s">
        <v>1258</v>
      </c>
      <c r="E44" t="s">
        <v>1258</v>
      </c>
      <c r="G44" t="str">
        <f t="shared" si="0"/>
        <v>RegulatedEntity</v>
      </c>
      <c r="H44" t="str">
        <f t="shared" si="1"/>
        <v>RegulatedEntity</v>
      </c>
      <c r="I44" t="str">
        <f t="shared" si="2"/>
        <v>RegulatedEntity</v>
      </c>
    </row>
    <row r="45" spans="1:9" x14ac:dyDescent="0.2">
      <c r="A45" s="5" t="s">
        <v>49</v>
      </c>
      <c r="B45" t="s">
        <v>1771</v>
      </c>
      <c r="C45" t="s">
        <v>1258</v>
      </c>
      <c r="G45" t="str">
        <f t="shared" si="0"/>
        <v>StationRemarks</v>
      </c>
      <c r="H45" t="str">
        <f t="shared" si="1"/>
        <v/>
      </c>
      <c r="I45" t="str">
        <f t="shared" si="2"/>
        <v/>
      </c>
    </row>
    <row r="46" spans="1:9" x14ac:dyDescent="0.2">
      <c r="A46" s="5" t="s">
        <v>49</v>
      </c>
      <c r="B46" t="s">
        <v>1775</v>
      </c>
      <c r="C46" t="s">
        <v>1258</v>
      </c>
      <c r="G46" t="str">
        <f t="shared" si="0"/>
        <v>TemperatureInstructions</v>
      </c>
      <c r="H46" t="str">
        <f t="shared" si="1"/>
        <v/>
      </c>
      <c r="I46" t="str">
        <f t="shared" si="2"/>
        <v/>
      </c>
    </row>
    <row r="47" spans="1:9" x14ac:dyDescent="0.2">
      <c r="A47" s="5" t="s">
        <v>49</v>
      </c>
      <c r="B47" t="s">
        <v>1777</v>
      </c>
      <c r="C47" t="s">
        <v>1258</v>
      </c>
      <c r="D47" t="s">
        <v>1258</v>
      </c>
      <c r="E47" t="s">
        <v>1258</v>
      </c>
      <c r="G47" t="str">
        <f t="shared" si="0"/>
        <v>ULDBasicPiece</v>
      </c>
      <c r="H47" t="str">
        <f t="shared" si="1"/>
        <v>ULDBasicPiece</v>
      </c>
      <c r="I47" t="str">
        <f t="shared" si="2"/>
        <v>ULDBasicPiece</v>
      </c>
    </row>
    <row r="48" spans="1:9" x14ac:dyDescent="0.2">
      <c r="A48" s="5" t="s">
        <v>49</v>
      </c>
      <c r="B48" t="s">
        <v>1778</v>
      </c>
      <c r="C48" t="s">
        <v>1258</v>
      </c>
      <c r="D48" t="s">
        <v>1258</v>
      </c>
      <c r="E48" t="s">
        <v>1258</v>
      </c>
      <c r="G48" t="str">
        <f t="shared" si="0"/>
        <v>ULDSpecificPiece</v>
      </c>
      <c r="H48" t="str">
        <f t="shared" si="1"/>
        <v>ULDSpecificPiece</v>
      </c>
      <c r="I48" t="str">
        <f t="shared" si="2"/>
        <v>ULDSpecificPiece</v>
      </c>
    </row>
    <row r="49" spans="1:9" x14ac:dyDescent="0.2">
      <c r="A49" s="5" t="s">
        <v>49</v>
      </c>
      <c r="B49" t="s">
        <v>1779</v>
      </c>
      <c r="C49" t="s">
        <v>1258</v>
      </c>
      <c r="D49" t="s">
        <v>1258</v>
      </c>
      <c r="E49" t="s">
        <v>1258</v>
      </c>
      <c r="G49" t="str">
        <f t="shared" si="0"/>
        <v>UnitsPreference</v>
      </c>
      <c r="H49" t="str">
        <f t="shared" si="1"/>
        <v>UnitsPreference</v>
      </c>
      <c r="I49" t="str">
        <f t="shared" si="2"/>
        <v>UnitsPreference</v>
      </c>
    </row>
    <row r="50" spans="1:9" x14ac:dyDescent="0.2">
      <c r="A50" s="5" t="s">
        <v>49</v>
      </c>
      <c r="B50" t="s">
        <v>1268</v>
      </c>
      <c r="C50" t="s">
        <v>1258</v>
      </c>
      <c r="G50" t="str">
        <f t="shared" si="0"/>
        <v>Value</v>
      </c>
      <c r="H50" t="str">
        <f t="shared" si="1"/>
        <v/>
      </c>
      <c r="I50" t="str">
        <f t="shared" si="2"/>
        <v/>
      </c>
    </row>
    <row r="51" spans="1:9" x14ac:dyDescent="0.2">
      <c r="A51" s="5" t="s">
        <v>49</v>
      </c>
      <c r="B51" t="s">
        <v>1780</v>
      </c>
      <c r="C51" t="s">
        <v>1258</v>
      </c>
      <c r="D51" t="s">
        <v>1258</v>
      </c>
      <c r="E51" t="s">
        <v>1258</v>
      </c>
      <c r="G51" t="str">
        <f t="shared" si="0"/>
        <v>VolumePieceGroup</v>
      </c>
      <c r="H51" t="str">
        <f t="shared" si="1"/>
        <v>VolumePieceGroup</v>
      </c>
      <c r="I51" t="str">
        <f t="shared" si="2"/>
        <v>VolumePieceGroup</v>
      </c>
    </row>
    <row r="52" spans="1:9" x14ac:dyDescent="0.2">
      <c r="A52" s="5" t="s">
        <v>49</v>
      </c>
      <c r="B52" t="s">
        <v>1781</v>
      </c>
      <c r="C52" t="s">
        <v>1258</v>
      </c>
      <c r="G52" t="str">
        <f t="shared" si="0"/>
        <v>VolumetricWeight</v>
      </c>
      <c r="H52" t="str">
        <f t="shared" si="1"/>
        <v/>
      </c>
      <c r="I52" t="str">
        <f t="shared" si="2"/>
        <v/>
      </c>
    </row>
    <row r="53" spans="1:9" x14ac:dyDescent="0.2">
      <c r="A53" s="5" t="s">
        <v>49</v>
      </c>
      <c r="B53" t="s">
        <v>1291</v>
      </c>
      <c r="C53" t="s">
        <v>1258</v>
      </c>
      <c r="D53" t="s">
        <v>1258</v>
      </c>
      <c r="E53" t="s">
        <v>1258</v>
      </c>
      <c r="G53" t="str">
        <f t="shared" si="0"/>
        <v>WaybillLineItem</v>
      </c>
      <c r="H53" t="str">
        <f t="shared" si="1"/>
        <v>WaybillLineItem</v>
      </c>
      <c r="I53" t="str">
        <f t="shared" si="2"/>
        <v>WaybillLineItem</v>
      </c>
    </row>
    <row r="54" spans="1:9" x14ac:dyDescent="0.2">
      <c r="A54" s="5" t="s">
        <v>1201</v>
      </c>
      <c r="B54" t="s">
        <v>1711</v>
      </c>
      <c r="C54" t="s">
        <v>1258</v>
      </c>
      <c r="D54" t="s">
        <v>1258</v>
      </c>
      <c r="E54" t="s">
        <v>1258</v>
      </c>
      <c r="G54" t="str">
        <f t="shared" si="0"/>
        <v>BookingOption</v>
      </c>
      <c r="H54" t="str">
        <f t="shared" si="1"/>
        <v>BookingOption</v>
      </c>
      <c r="I54" t="str">
        <f t="shared" si="2"/>
        <v>BookingOption</v>
      </c>
    </row>
    <row r="55" spans="1:9" x14ac:dyDescent="0.2">
      <c r="A55" s="5" t="s">
        <v>1201</v>
      </c>
      <c r="B55" t="s">
        <v>1712</v>
      </c>
      <c r="C55" t="s">
        <v>1258</v>
      </c>
      <c r="D55" t="s">
        <v>1258</v>
      </c>
      <c r="E55" t="s">
        <v>1258</v>
      </c>
      <c r="G55" t="str">
        <f t="shared" si="0"/>
        <v>BookingOptionRequest</v>
      </c>
      <c r="H55" t="str">
        <f t="shared" si="1"/>
        <v>BookingOptionRequest</v>
      </c>
      <c r="I55" t="str">
        <f t="shared" si="2"/>
        <v>BookingOptionRequest</v>
      </c>
    </row>
    <row r="56" spans="1:9" x14ac:dyDescent="0.2">
      <c r="A56" s="5" t="s">
        <v>1201</v>
      </c>
      <c r="B56" t="s">
        <v>1715</v>
      </c>
      <c r="C56" t="s">
        <v>1258</v>
      </c>
      <c r="D56" t="s">
        <v>1258</v>
      </c>
      <c r="E56" t="s">
        <v>1258</v>
      </c>
      <c r="G56" t="str">
        <f t="shared" si="0"/>
        <v>BookingRequest</v>
      </c>
      <c r="H56" t="str">
        <f t="shared" si="1"/>
        <v>BookingRequest</v>
      </c>
      <c r="I56" t="str">
        <f t="shared" si="2"/>
        <v>BookingRequest</v>
      </c>
    </row>
    <row r="57" spans="1:9" x14ac:dyDescent="0.2">
      <c r="A57" s="5" t="s">
        <v>1201</v>
      </c>
      <c r="B57" t="s">
        <v>1716</v>
      </c>
      <c r="C57" t="s">
        <v>1258</v>
      </c>
      <c r="D57" t="s">
        <v>1258</v>
      </c>
      <c r="E57" t="s">
        <v>1258</v>
      </c>
      <c r="G57" t="str">
        <f t="shared" si="0"/>
        <v>BookingShipment</v>
      </c>
      <c r="H57" t="str">
        <f t="shared" si="1"/>
        <v>BookingShipment</v>
      </c>
      <c r="I57" t="str">
        <f t="shared" si="2"/>
        <v>BookingShipment</v>
      </c>
    </row>
    <row r="58" spans="1:9" x14ac:dyDescent="0.2">
      <c r="A58" s="5" t="s">
        <v>1201</v>
      </c>
      <c r="B58" t="s">
        <v>1762</v>
      </c>
      <c r="C58" t="s">
        <v>1258</v>
      </c>
      <c r="D58" t="s">
        <v>1258</v>
      </c>
      <c r="E58" t="s">
        <v>1258</v>
      </c>
      <c r="G58" t="str">
        <f t="shared" si="0"/>
        <v>Price</v>
      </c>
      <c r="H58" t="str">
        <f t="shared" si="1"/>
        <v>Price</v>
      </c>
      <c r="I58" t="str">
        <f t="shared" si="2"/>
        <v>Price</v>
      </c>
    </row>
    <row r="59" spans="1:9" x14ac:dyDescent="0.2">
      <c r="A59" s="5" t="s">
        <v>1201</v>
      </c>
      <c r="B59" t="s">
        <v>1766</v>
      </c>
      <c r="C59" t="s">
        <v>1258</v>
      </c>
      <c r="D59" t="s">
        <v>1258</v>
      </c>
      <c r="E59" t="s">
        <v>1258</v>
      </c>
      <c r="G59" t="str">
        <f t="shared" si="0"/>
        <v>Ratings</v>
      </c>
      <c r="H59" t="str">
        <f t="shared" si="1"/>
        <v>Ratings</v>
      </c>
      <c r="I59" t="str">
        <f t="shared" si="2"/>
        <v>Ratings</v>
      </c>
    </row>
    <row r="60" spans="1:9" x14ac:dyDescent="0.2">
      <c r="A60" s="5" t="s">
        <v>1201</v>
      </c>
      <c r="B60" t="s">
        <v>1776</v>
      </c>
      <c r="C60" t="s">
        <v>1258</v>
      </c>
      <c r="D60" t="s">
        <v>1258</v>
      </c>
      <c r="E60" t="s">
        <v>1258</v>
      </c>
      <c r="G60" t="str">
        <f t="shared" si="0"/>
        <v>TransportLegs</v>
      </c>
      <c r="H60" t="str">
        <f t="shared" si="1"/>
        <v>TransportLegs</v>
      </c>
      <c r="I60" t="str">
        <f t="shared" si="2"/>
        <v>TransportLegs</v>
      </c>
    </row>
    <row r="61" spans="1:9" x14ac:dyDescent="0.2">
      <c r="A61" s="5" t="s">
        <v>1207</v>
      </c>
      <c r="B61" t="s">
        <v>1730</v>
      </c>
      <c r="C61" t="s">
        <v>1258</v>
      </c>
      <c r="G61" t="str">
        <f t="shared" si="0"/>
        <v>DgDeclaration</v>
      </c>
      <c r="H61" t="str">
        <f t="shared" si="1"/>
        <v/>
      </c>
      <c r="I61" t="str">
        <f t="shared" si="2"/>
        <v/>
      </c>
    </row>
    <row r="62" spans="1:9" x14ac:dyDescent="0.2">
      <c r="A62" s="5" t="s">
        <v>1207</v>
      </c>
      <c r="B62" t="s">
        <v>1731</v>
      </c>
      <c r="C62" t="s">
        <v>1258</v>
      </c>
      <c r="G62" t="str">
        <f t="shared" si="0"/>
        <v>DgProductRadioactive</v>
      </c>
      <c r="H62" t="str">
        <f t="shared" si="1"/>
        <v/>
      </c>
      <c r="I62" t="str">
        <f t="shared" si="2"/>
        <v/>
      </c>
    </row>
    <row r="63" spans="1:9" x14ac:dyDescent="0.2">
      <c r="A63" s="5" t="s">
        <v>1207</v>
      </c>
      <c r="B63" t="s">
        <v>1732</v>
      </c>
      <c r="C63" t="s">
        <v>1258</v>
      </c>
      <c r="G63" t="str">
        <f t="shared" si="0"/>
        <v>DgRadioactiveIsotope</v>
      </c>
      <c r="H63" t="str">
        <f t="shared" si="1"/>
        <v/>
      </c>
      <c r="I63" t="str">
        <f t="shared" si="2"/>
        <v/>
      </c>
    </row>
    <row r="64" spans="1:9" x14ac:dyDescent="0.2">
      <c r="A64" s="5" t="s">
        <v>1207</v>
      </c>
      <c r="B64" t="s">
        <v>1741</v>
      </c>
      <c r="C64" t="s">
        <v>1258</v>
      </c>
      <c r="G64" t="str">
        <f t="shared" si="0"/>
        <v>ItemDg</v>
      </c>
      <c r="H64" t="str">
        <f t="shared" si="1"/>
        <v/>
      </c>
      <c r="I64" t="str">
        <f t="shared" si="2"/>
        <v/>
      </c>
    </row>
    <row r="65" spans="1:9" x14ac:dyDescent="0.2">
      <c r="A65" s="5" t="s">
        <v>1207</v>
      </c>
      <c r="B65" t="s">
        <v>1759</v>
      </c>
      <c r="C65" t="s">
        <v>1258</v>
      </c>
      <c r="G65" t="str">
        <f t="shared" si="0"/>
        <v>PieceDg</v>
      </c>
      <c r="H65" t="str">
        <f t="shared" si="1"/>
        <v/>
      </c>
      <c r="I65" t="str">
        <f t="shared" si="2"/>
        <v/>
      </c>
    </row>
    <row r="66" spans="1:9" x14ac:dyDescent="0.2">
      <c r="A66" s="5" t="s">
        <v>1207</v>
      </c>
      <c r="B66" t="s">
        <v>1763</v>
      </c>
      <c r="C66" t="s">
        <v>1258</v>
      </c>
      <c r="G66" t="str">
        <f t="shared" si="0"/>
        <v>ProductDg</v>
      </c>
      <c r="H66" t="str">
        <f t="shared" si="1"/>
        <v/>
      </c>
      <c r="I66" t="str">
        <f t="shared" si="2"/>
        <v/>
      </c>
    </row>
    <row r="67" spans="1:9" x14ac:dyDescent="0.2">
      <c r="A67" s="5" t="s">
        <v>20</v>
      </c>
      <c r="B67" t="s">
        <v>1719</v>
      </c>
      <c r="C67" t="s">
        <v>1258</v>
      </c>
      <c r="D67" t="s">
        <v>1258</v>
      </c>
      <c r="G67" t="str">
        <f t="shared" ref="G67:G130" si="3">IF(C67="x",$B67,"")</f>
        <v>CO2Emissions</v>
      </c>
      <c r="H67" t="str">
        <f t="shared" ref="H67:H130" si="4">IF(D67="x",$B67,"")</f>
        <v>CO2Emissions</v>
      </c>
      <c r="I67" t="str">
        <f t="shared" ref="I67:I130" si="5">IF(E67="x",$B67,"")</f>
        <v/>
      </c>
    </row>
    <row r="68" spans="1:9" x14ac:dyDescent="0.2">
      <c r="A68" s="5" t="s">
        <v>20</v>
      </c>
      <c r="B68" t="s">
        <v>1729</v>
      </c>
      <c r="C68" t="s">
        <v>1258</v>
      </c>
      <c r="D68" t="s">
        <v>1258</v>
      </c>
      <c r="E68" t="s">
        <v>1258</v>
      </c>
      <c r="G68" t="str">
        <f t="shared" si="3"/>
        <v>CustomsInformation</v>
      </c>
      <c r="H68" t="str">
        <f t="shared" si="4"/>
        <v>CustomsInformation</v>
      </c>
      <c r="I68" t="str">
        <f t="shared" si="5"/>
        <v>CustomsInformation</v>
      </c>
    </row>
    <row r="69" spans="1:9" x14ac:dyDescent="0.2">
      <c r="A69" s="5" t="s">
        <v>20</v>
      </c>
      <c r="B69" t="s">
        <v>1739</v>
      </c>
      <c r="C69" t="s">
        <v>1258</v>
      </c>
      <c r="D69" t="s">
        <v>1258</v>
      </c>
      <c r="E69" t="s">
        <v>1258</v>
      </c>
      <c r="G69" t="str">
        <f t="shared" si="3"/>
        <v>Insurance</v>
      </c>
      <c r="H69" t="str">
        <f t="shared" si="4"/>
        <v>Insurance</v>
      </c>
      <c r="I69" t="str">
        <f t="shared" si="5"/>
        <v>Insurance</v>
      </c>
    </row>
    <row r="70" spans="1:9" x14ac:dyDescent="0.2">
      <c r="A70" s="5" t="s">
        <v>20</v>
      </c>
      <c r="B70" t="s">
        <v>1276</v>
      </c>
      <c r="C70" t="s">
        <v>1258</v>
      </c>
      <c r="D70" t="s">
        <v>1258</v>
      </c>
      <c r="E70" t="s">
        <v>1258</v>
      </c>
      <c r="G70" t="str">
        <f t="shared" si="3"/>
        <v>Item</v>
      </c>
      <c r="H70" t="str">
        <f t="shared" si="4"/>
        <v>Item</v>
      </c>
      <c r="I70" t="str">
        <f t="shared" si="5"/>
        <v>Item</v>
      </c>
    </row>
    <row r="71" spans="1:9" x14ac:dyDescent="0.2">
      <c r="A71" s="5" t="s">
        <v>20</v>
      </c>
      <c r="B71" t="s">
        <v>1746</v>
      </c>
      <c r="C71" t="s">
        <v>1258</v>
      </c>
      <c r="G71" t="str">
        <f t="shared" si="3"/>
        <v>LoadingUnit</v>
      </c>
      <c r="H71" t="str">
        <f t="shared" si="4"/>
        <v/>
      </c>
      <c r="I71" t="str">
        <f t="shared" si="5"/>
        <v/>
      </c>
    </row>
    <row r="72" spans="1:9" x14ac:dyDescent="0.2">
      <c r="A72" s="5" t="s">
        <v>20</v>
      </c>
      <c r="B72" t="s">
        <v>1757</v>
      </c>
      <c r="C72" t="s">
        <v>1258</v>
      </c>
      <c r="D72" t="s">
        <v>1258</v>
      </c>
      <c r="E72" t="s">
        <v>1258</v>
      </c>
      <c r="G72" t="str">
        <f t="shared" si="3"/>
        <v>PackagingType</v>
      </c>
      <c r="H72" t="str">
        <f t="shared" si="4"/>
        <v>PackagingType</v>
      </c>
      <c r="I72" t="str">
        <f t="shared" si="5"/>
        <v>PackagingType</v>
      </c>
    </row>
    <row r="73" spans="1:9" x14ac:dyDescent="0.2">
      <c r="A73" s="5" t="s">
        <v>20</v>
      </c>
      <c r="B73" t="s">
        <v>1269</v>
      </c>
      <c r="C73" t="s">
        <v>1258</v>
      </c>
      <c r="D73" t="s">
        <v>1258</v>
      </c>
      <c r="E73" t="s">
        <v>1258</v>
      </c>
      <c r="G73" t="str">
        <f t="shared" si="3"/>
        <v>Piece</v>
      </c>
      <c r="H73" t="str">
        <f t="shared" si="4"/>
        <v>Piece</v>
      </c>
      <c r="I73" t="str">
        <f t="shared" si="5"/>
        <v>Piece</v>
      </c>
    </row>
    <row r="74" spans="1:9" x14ac:dyDescent="0.2">
      <c r="A74" s="5" t="s">
        <v>20</v>
      </c>
      <c r="B74" t="s">
        <v>1277</v>
      </c>
      <c r="C74" t="s">
        <v>1258</v>
      </c>
      <c r="D74" t="s">
        <v>1258</v>
      </c>
      <c r="E74" t="s">
        <v>1258</v>
      </c>
      <c r="G74" t="str">
        <f t="shared" si="3"/>
        <v>Product</v>
      </c>
      <c r="H74" t="str">
        <f t="shared" si="4"/>
        <v>Product</v>
      </c>
      <c r="I74" t="str">
        <f t="shared" si="5"/>
        <v>Product</v>
      </c>
    </row>
    <row r="75" spans="1:9" x14ac:dyDescent="0.2">
      <c r="A75" s="5" t="s">
        <v>20</v>
      </c>
      <c r="B75" t="s">
        <v>1768</v>
      </c>
      <c r="C75" t="s">
        <v>1258</v>
      </c>
      <c r="D75" t="s">
        <v>1258</v>
      </c>
      <c r="E75" t="s">
        <v>1258</v>
      </c>
      <c r="G75" t="str">
        <f t="shared" si="3"/>
        <v>SecurityDeclaration</v>
      </c>
      <c r="H75" t="str">
        <f t="shared" si="4"/>
        <v>SecurityDeclaration</v>
      </c>
      <c r="I75" t="str">
        <f t="shared" si="5"/>
        <v>SecurityDeclaration</v>
      </c>
    </row>
    <row r="76" spans="1:9" x14ac:dyDescent="0.2">
      <c r="A76" s="5" t="s">
        <v>20</v>
      </c>
      <c r="B76" t="s">
        <v>1284</v>
      </c>
      <c r="C76" t="s">
        <v>1258</v>
      </c>
      <c r="D76" t="s">
        <v>1258</v>
      </c>
      <c r="E76" t="s">
        <v>1258</v>
      </c>
      <c r="G76" t="str">
        <f t="shared" si="3"/>
        <v>Shipment</v>
      </c>
      <c r="H76" t="str">
        <f t="shared" si="4"/>
        <v>Shipment</v>
      </c>
      <c r="I76" t="str">
        <f t="shared" si="5"/>
        <v>Shipment</v>
      </c>
    </row>
    <row r="77" spans="1:9" x14ac:dyDescent="0.2">
      <c r="A77" s="5" t="s">
        <v>20</v>
      </c>
      <c r="B77" t="s">
        <v>1287</v>
      </c>
      <c r="C77" t="s">
        <v>1258</v>
      </c>
      <c r="D77" t="s">
        <v>1258</v>
      </c>
      <c r="E77" t="s">
        <v>1258</v>
      </c>
      <c r="G77" t="str">
        <f t="shared" si="3"/>
        <v>TransportMeans</v>
      </c>
      <c r="H77" t="str">
        <f t="shared" si="4"/>
        <v>TransportMeans</v>
      </c>
      <c r="I77" t="str">
        <f t="shared" si="5"/>
        <v>TransportMeans</v>
      </c>
    </row>
    <row r="78" spans="1:9" x14ac:dyDescent="0.2">
      <c r="A78" s="5" t="s">
        <v>20</v>
      </c>
      <c r="B78" t="s">
        <v>1294</v>
      </c>
      <c r="C78" t="s">
        <v>1258</v>
      </c>
      <c r="D78" t="s">
        <v>1258</v>
      </c>
      <c r="E78" t="s">
        <v>1258</v>
      </c>
      <c r="G78" t="str">
        <f t="shared" si="3"/>
        <v>ULD</v>
      </c>
      <c r="H78" t="str">
        <f t="shared" si="4"/>
        <v>ULD</v>
      </c>
      <c r="I78" t="str">
        <f t="shared" si="5"/>
        <v>ULD</v>
      </c>
    </row>
    <row r="79" spans="1:9" x14ac:dyDescent="0.2">
      <c r="A79" s="5" t="s">
        <v>20</v>
      </c>
      <c r="B79" t="s">
        <v>1279</v>
      </c>
      <c r="C79" t="s">
        <v>1258</v>
      </c>
      <c r="D79" t="s">
        <v>1258</v>
      </c>
      <c r="E79" t="s">
        <v>1258</v>
      </c>
      <c r="G79" t="str">
        <f t="shared" si="3"/>
        <v>Waybill</v>
      </c>
      <c r="H79" t="str">
        <f t="shared" si="4"/>
        <v>Waybill</v>
      </c>
      <c r="I79" t="str">
        <f t="shared" si="5"/>
        <v>Waybill</v>
      </c>
    </row>
    <row r="80" spans="1:9" x14ac:dyDescent="0.2">
      <c r="A80" s="5" t="s">
        <v>1198</v>
      </c>
      <c r="B80" t="s">
        <v>1709</v>
      </c>
      <c r="C80" t="s">
        <v>1258</v>
      </c>
      <c r="D80" t="s">
        <v>1258</v>
      </c>
      <c r="E80" t="s">
        <v>1258</v>
      </c>
      <c r="G80" t="str">
        <f t="shared" si="3"/>
        <v>Answer</v>
      </c>
      <c r="H80" t="str">
        <f t="shared" si="4"/>
        <v>Answer</v>
      </c>
      <c r="I80" t="str">
        <f t="shared" si="5"/>
        <v>Answer</v>
      </c>
    </row>
    <row r="81" spans="1:9" x14ac:dyDescent="0.2">
      <c r="A81" s="5" t="s">
        <v>1198</v>
      </c>
      <c r="B81" t="s">
        <v>1720</v>
      </c>
      <c r="C81" t="s">
        <v>1258</v>
      </c>
      <c r="G81" t="str">
        <f t="shared" si="3"/>
        <v>Carrier</v>
      </c>
      <c r="H81" t="str">
        <f t="shared" si="4"/>
        <v/>
      </c>
      <c r="I81" t="str">
        <f t="shared" si="5"/>
        <v/>
      </c>
    </row>
    <row r="82" spans="1:9" x14ac:dyDescent="0.2">
      <c r="A82" s="5" t="s">
        <v>1198</v>
      </c>
      <c r="B82" t="s">
        <v>1723</v>
      </c>
      <c r="C82" t="s">
        <v>1258</v>
      </c>
      <c r="D82" t="s">
        <v>1258</v>
      </c>
      <c r="E82" t="s">
        <v>1258</v>
      </c>
      <c r="G82" t="str">
        <f t="shared" si="3"/>
        <v>CheckTemplate</v>
      </c>
      <c r="H82" t="str">
        <f t="shared" si="4"/>
        <v>CheckTemplate</v>
      </c>
      <c r="I82" t="str">
        <f t="shared" si="5"/>
        <v>CheckTemplate</v>
      </c>
    </row>
    <row r="83" spans="1:9" x14ac:dyDescent="0.2">
      <c r="A83" s="5" t="s">
        <v>1198</v>
      </c>
      <c r="B83" t="s">
        <v>1724</v>
      </c>
      <c r="C83" t="s">
        <v>1258</v>
      </c>
      <c r="D83" t="s">
        <v>1258</v>
      </c>
      <c r="E83" t="s">
        <v>1258</v>
      </c>
      <c r="G83" t="str">
        <f t="shared" si="3"/>
        <v>CheckTotalResult</v>
      </c>
      <c r="H83" t="str">
        <f t="shared" si="4"/>
        <v>CheckTotalResult</v>
      </c>
      <c r="I83" t="str">
        <f t="shared" si="5"/>
        <v>CheckTotalResult</v>
      </c>
    </row>
    <row r="84" spans="1:9" x14ac:dyDescent="0.2">
      <c r="A84" s="5" t="s">
        <v>1198</v>
      </c>
      <c r="B84" t="s">
        <v>1725</v>
      </c>
      <c r="C84" t="s">
        <v>1258</v>
      </c>
      <c r="G84" t="str">
        <f t="shared" si="3"/>
        <v>Company</v>
      </c>
      <c r="H84" t="str">
        <f t="shared" si="4"/>
        <v/>
      </c>
      <c r="I84" t="str">
        <f t="shared" si="5"/>
        <v/>
      </c>
    </row>
    <row r="85" spans="1:9" x14ac:dyDescent="0.2">
      <c r="A85" s="5" t="s">
        <v>1198</v>
      </c>
      <c r="B85" t="s">
        <v>1281</v>
      </c>
      <c r="C85" t="s">
        <v>1258</v>
      </c>
      <c r="G85" t="str">
        <f t="shared" si="3"/>
        <v>ExternalReference</v>
      </c>
      <c r="H85" t="str">
        <f t="shared" si="4"/>
        <v/>
      </c>
      <c r="I85" t="str">
        <f t="shared" si="5"/>
        <v/>
      </c>
    </row>
    <row r="86" spans="1:9" x14ac:dyDescent="0.2">
      <c r="A86" s="5" t="s">
        <v>1198</v>
      </c>
      <c r="B86" t="s">
        <v>1740</v>
      </c>
      <c r="C86" t="s">
        <v>1258</v>
      </c>
      <c r="G86" t="str">
        <f t="shared" si="3"/>
        <v>IotDevice</v>
      </c>
      <c r="H86" t="str">
        <f t="shared" si="4"/>
        <v/>
      </c>
      <c r="I86" t="str">
        <f t="shared" si="5"/>
        <v/>
      </c>
    </row>
    <row r="87" spans="1:9" x14ac:dyDescent="0.2">
      <c r="A87" s="5" t="s">
        <v>1198</v>
      </c>
      <c r="B87" t="s">
        <v>1744</v>
      </c>
      <c r="C87" t="s">
        <v>1258</v>
      </c>
      <c r="G87" t="str">
        <f t="shared" si="3"/>
        <v>LoadingMaterial</v>
      </c>
      <c r="H87" t="str">
        <f t="shared" si="4"/>
        <v/>
      </c>
      <c r="I87" t="str">
        <f t="shared" si="5"/>
        <v/>
      </c>
    </row>
    <row r="88" spans="1:9" x14ac:dyDescent="0.2">
      <c r="A88" s="5" t="s">
        <v>1198</v>
      </c>
      <c r="B88" t="s">
        <v>1270</v>
      </c>
      <c r="C88" t="s">
        <v>1258</v>
      </c>
      <c r="G88" t="str">
        <f t="shared" si="3"/>
        <v>Location</v>
      </c>
      <c r="H88" t="str">
        <f t="shared" si="4"/>
        <v/>
      </c>
      <c r="I88" t="str">
        <f t="shared" si="5"/>
        <v/>
      </c>
    </row>
    <row r="89" spans="1:9" x14ac:dyDescent="0.2">
      <c r="A89" s="5" t="s">
        <v>1198</v>
      </c>
      <c r="B89" t="s">
        <v>1292</v>
      </c>
      <c r="C89" t="s">
        <v>1258</v>
      </c>
      <c r="G89" t="str">
        <f t="shared" si="3"/>
        <v>NonHumanActor</v>
      </c>
      <c r="H89" t="str">
        <f t="shared" si="4"/>
        <v/>
      </c>
      <c r="I89" t="str">
        <f t="shared" si="5"/>
        <v/>
      </c>
    </row>
    <row r="90" spans="1:9" x14ac:dyDescent="0.2">
      <c r="A90" s="5" t="s">
        <v>1198</v>
      </c>
      <c r="B90" t="s">
        <v>1273</v>
      </c>
      <c r="C90" t="s">
        <v>1258</v>
      </c>
      <c r="G90" t="str">
        <f t="shared" si="3"/>
        <v>Person</v>
      </c>
      <c r="H90" t="str">
        <f t="shared" si="4"/>
        <v/>
      </c>
      <c r="I90" t="str">
        <f t="shared" si="5"/>
        <v/>
      </c>
    </row>
    <row r="91" spans="1:9" x14ac:dyDescent="0.2">
      <c r="A91" s="5" t="s">
        <v>1198</v>
      </c>
      <c r="B91" t="s">
        <v>1293</v>
      </c>
      <c r="C91" t="s">
        <v>1258</v>
      </c>
      <c r="G91" t="str">
        <f t="shared" si="3"/>
        <v>PublicAuthority</v>
      </c>
      <c r="H91" t="str">
        <f t="shared" si="4"/>
        <v/>
      </c>
      <c r="I91" t="str">
        <f t="shared" si="5"/>
        <v/>
      </c>
    </row>
    <row r="92" spans="1:9" x14ac:dyDescent="0.2">
      <c r="A92" s="5" t="s">
        <v>1198</v>
      </c>
      <c r="B92" t="s">
        <v>1764</v>
      </c>
      <c r="C92" t="s">
        <v>1258</v>
      </c>
      <c r="D92" t="s">
        <v>1258</v>
      </c>
      <c r="E92" t="s">
        <v>1258</v>
      </c>
      <c r="G92" t="str">
        <f t="shared" si="3"/>
        <v>Question</v>
      </c>
      <c r="H92" t="str">
        <f t="shared" si="4"/>
        <v>Question</v>
      </c>
      <c r="I92" t="str">
        <f t="shared" si="5"/>
        <v>Question</v>
      </c>
    </row>
    <row r="93" spans="1:9" x14ac:dyDescent="0.2">
      <c r="A93" s="5" t="s">
        <v>1198</v>
      </c>
      <c r="B93" t="s">
        <v>1769</v>
      </c>
      <c r="C93" t="s">
        <v>1258</v>
      </c>
      <c r="D93" t="s">
        <v>1258</v>
      </c>
      <c r="E93" t="s">
        <v>1258</v>
      </c>
      <c r="G93" t="str">
        <f t="shared" si="3"/>
        <v>Sensor</v>
      </c>
      <c r="H93" t="str">
        <f t="shared" si="4"/>
        <v>Sensor</v>
      </c>
      <c r="I93" t="str">
        <f t="shared" si="5"/>
        <v>Sensor</v>
      </c>
    </row>
    <row r="94" spans="1:9" x14ac:dyDescent="0.2">
      <c r="A94" s="5" t="s">
        <v>1197</v>
      </c>
      <c r="B94" t="s">
        <v>1783</v>
      </c>
      <c r="G94" t="str">
        <f t="shared" si="3"/>
        <v/>
      </c>
      <c r="H94" t="str">
        <f t="shared" si="4"/>
        <v/>
      </c>
      <c r="I94" t="str">
        <f t="shared" si="5"/>
        <v/>
      </c>
    </row>
    <row r="95" spans="1:9" x14ac:dyDescent="0.2">
      <c r="A95" s="5" t="s">
        <v>1197</v>
      </c>
      <c r="B95" t="s">
        <v>1784</v>
      </c>
      <c r="G95" t="str">
        <f t="shared" si="3"/>
        <v/>
      </c>
      <c r="H95" t="str">
        <f t="shared" si="4"/>
        <v/>
      </c>
      <c r="I95" t="str">
        <f t="shared" si="5"/>
        <v/>
      </c>
    </row>
    <row r="96" spans="1:9" x14ac:dyDescent="0.2">
      <c r="A96" s="5" t="s">
        <v>1197</v>
      </c>
      <c r="B96" t="s">
        <v>1785</v>
      </c>
      <c r="G96" t="str">
        <f t="shared" si="3"/>
        <v/>
      </c>
      <c r="H96" t="str">
        <f t="shared" si="4"/>
        <v/>
      </c>
      <c r="I96" t="str">
        <f t="shared" si="5"/>
        <v/>
      </c>
    </row>
    <row r="97" spans="1:9" x14ac:dyDescent="0.2">
      <c r="A97" s="5" t="s">
        <v>1197</v>
      </c>
      <c r="B97" t="s">
        <v>1786</v>
      </c>
      <c r="G97" t="str">
        <f t="shared" si="3"/>
        <v/>
      </c>
      <c r="H97" t="str">
        <f t="shared" si="4"/>
        <v/>
      </c>
      <c r="I97" t="str">
        <f t="shared" si="5"/>
        <v/>
      </c>
    </row>
    <row r="98" spans="1:9" x14ac:dyDescent="0.2">
      <c r="A98" s="5" t="s">
        <v>1197</v>
      </c>
      <c r="B98" t="s">
        <v>1787</v>
      </c>
      <c r="G98" t="str">
        <f t="shared" si="3"/>
        <v/>
      </c>
      <c r="H98" t="str">
        <f t="shared" si="4"/>
        <v/>
      </c>
      <c r="I98" t="str">
        <f t="shared" si="5"/>
        <v/>
      </c>
    </row>
    <row r="99" spans="1:9" x14ac:dyDescent="0.2">
      <c r="A99" s="5" t="s">
        <v>1197</v>
      </c>
      <c r="B99" t="s">
        <v>1788</v>
      </c>
      <c r="G99" t="str">
        <f t="shared" si="3"/>
        <v/>
      </c>
      <c r="H99" t="str">
        <f t="shared" si="4"/>
        <v/>
      </c>
      <c r="I99" t="str">
        <f t="shared" si="5"/>
        <v/>
      </c>
    </row>
    <row r="100" spans="1:9" x14ac:dyDescent="0.2">
      <c r="A100" s="5" t="s">
        <v>1197</v>
      </c>
      <c r="B100" t="s">
        <v>1789</v>
      </c>
      <c r="G100" t="str">
        <f t="shared" si="3"/>
        <v/>
      </c>
      <c r="H100" t="str">
        <f t="shared" si="4"/>
        <v/>
      </c>
      <c r="I100" t="str">
        <f t="shared" si="5"/>
        <v/>
      </c>
    </row>
    <row r="101" spans="1:9" x14ac:dyDescent="0.2">
      <c r="A101" s="5" t="s">
        <v>1197</v>
      </c>
      <c r="B101" t="s">
        <v>1790</v>
      </c>
      <c r="G101" t="str">
        <f t="shared" si="3"/>
        <v/>
      </c>
      <c r="H101" t="str">
        <f t="shared" si="4"/>
        <v/>
      </c>
      <c r="I101" t="str">
        <f t="shared" si="5"/>
        <v/>
      </c>
    </row>
    <row r="102" spans="1:9" x14ac:dyDescent="0.2">
      <c r="A102" s="5" t="s">
        <v>1197</v>
      </c>
      <c r="B102" t="s">
        <v>1791</v>
      </c>
      <c r="G102" t="str">
        <f t="shared" si="3"/>
        <v/>
      </c>
      <c r="H102" t="str">
        <f t="shared" si="4"/>
        <v/>
      </c>
      <c r="I102" t="str">
        <f t="shared" si="5"/>
        <v/>
      </c>
    </row>
    <row r="103" spans="1:9" x14ac:dyDescent="0.2">
      <c r="A103" s="5" t="s">
        <v>1197</v>
      </c>
      <c r="B103" t="s">
        <v>1792</v>
      </c>
      <c r="G103" t="str">
        <f t="shared" si="3"/>
        <v/>
      </c>
      <c r="H103" t="str">
        <f t="shared" si="4"/>
        <v/>
      </c>
      <c r="I103" t="str">
        <f t="shared" si="5"/>
        <v/>
      </c>
    </row>
    <row r="104" spans="1:9" x14ac:dyDescent="0.2">
      <c r="A104" s="5" t="s">
        <v>1197</v>
      </c>
      <c r="B104" t="s">
        <v>1793</v>
      </c>
      <c r="G104" t="str">
        <f t="shared" si="3"/>
        <v/>
      </c>
      <c r="H104" t="str">
        <f t="shared" si="4"/>
        <v/>
      </c>
      <c r="I104" t="str">
        <f t="shared" si="5"/>
        <v/>
      </c>
    </row>
    <row r="105" spans="1:9" x14ac:dyDescent="0.2">
      <c r="A105" s="5" t="s">
        <v>1197</v>
      </c>
      <c r="B105" t="s">
        <v>1794</v>
      </c>
      <c r="G105" t="str">
        <f t="shared" si="3"/>
        <v/>
      </c>
      <c r="H105" t="str">
        <f t="shared" si="4"/>
        <v/>
      </c>
      <c r="I105" t="str">
        <f t="shared" si="5"/>
        <v/>
      </c>
    </row>
    <row r="106" spans="1:9" x14ac:dyDescent="0.2">
      <c r="A106" s="5" t="s">
        <v>1197</v>
      </c>
      <c r="B106" t="s">
        <v>1795</v>
      </c>
      <c r="G106" t="str">
        <f t="shared" si="3"/>
        <v/>
      </c>
      <c r="H106" t="str">
        <f t="shared" si="4"/>
        <v/>
      </c>
      <c r="I106" t="str">
        <f t="shared" si="5"/>
        <v/>
      </c>
    </row>
    <row r="107" spans="1:9" x14ac:dyDescent="0.2">
      <c r="A107" s="5" t="s">
        <v>1197</v>
      </c>
      <c r="B107" t="s">
        <v>1796</v>
      </c>
      <c r="G107" t="str">
        <f t="shared" si="3"/>
        <v/>
      </c>
      <c r="H107" t="str">
        <f t="shared" si="4"/>
        <v/>
      </c>
      <c r="I107" t="str">
        <f t="shared" si="5"/>
        <v/>
      </c>
    </row>
    <row r="108" spans="1:9" x14ac:dyDescent="0.2">
      <c r="A108" s="5" t="s">
        <v>1197</v>
      </c>
      <c r="B108" t="s">
        <v>1797</v>
      </c>
      <c r="G108" t="str">
        <f t="shared" si="3"/>
        <v/>
      </c>
      <c r="H108" t="str">
        <f t="shared" si="4"/>
        <v/>
      </c>
      <c r="I108" t="str">
        <f t="shared" si="5"/>
        <v/>
      </c>
    </row>
    <row r="109" spans="1:9" x14ac:dyDescent="0.2">
      <c r="A109" s="5" t="s">
        <v>1197</v>
      </c>
      <c r="B109" t="s">
        <v>1798</v>
      </c>
      <c r="G109" t="str">
        <f t="shared" si="3"/>
        <v/>
      </c>
      <c r="H109" t="str">
        <f t="shared" si="4"/>
        <v/>
      </c>
      <c r="I109" t="str">
        <f t="shared" si="5"/>
        <v/>
      </c>
    </row>
    <row r="110" spans="1:9" x14ac:dyDescent="0.2">
      <c r="A110" s="5" t="s">
        <v>1197</v>
      </c>
      <c r="B110" t="s">
        <v>1799</v>
      </c>
      <c r="G110" t="str">
        <f t="shared" si="3"/>
        <v/>
      </c>
      <c r="H110" t="str">
        <f t="shared" si="4"/>
        <v/>
      </c>
      <c r="I110" t="str">
        <f t="shared" si="5"/>
        <v/>
      </c>
    </row>
    <row r="111" spans="1:9" x14ac:dyDescent="0.2">
      <c r="A111" s="5" t="s">
        <v>1197</v>
      </c>
      <c r="B111" t="s">
        <v>1800</v>
      </c>
      <c r="G111" t="str">
        <f t="shared" si="3"/>
        <v/>
      </c>
      <c r="H111" t="str">
        <f t="shared" si="4"/>
        <v/>
      </c>
      <c r="I111" t="str">
        <f t="shared" si="5"/>
        <v/>
      </c>
    </row>
    <row r="112" spans="1:9" x14ac:dyDescent="0.2">
      <c r="A112" s="5" t="s">
        <v>1197</v>
      </c>
      <c r="B112" t="s">
        <v>1801</v>
      </c>
      <c r="G112" t="str">
        <f t="shared" si="3"/>
        <v/>
      </c>
      <c r="H112" t="str">
        <f t="shared" si="4"/>
        <v/>
      </c>
      <c r="I112" t="str">
        <f t="shared" si="5"/>
        <v/>
      </c>
    </row>
    <row r="113" spans="1:9" x14ac:dyDescent="0.2">
      <c r="A113" s="5" t="s">
        <v>1197</v>
      </c>
      <c r="B113" t="s">
        <v>1802</v>
      </c>
      <c r="G113" t="str">
        <f t="shared" si="3"/>
        <v/>
      </c>
      <c r="H113" t="str">
        <f t="shared" si="4"/>
        <v/>
      </c>
      <c r="I113" t="str">
        <f t="shared" si="5"/>
        <v/>
      </c>
    </row>
    <row r="114" spans="1:9" x14ac:dyDescent="0.2">
      <c r="A114" s="5" t="s">
        <v>1197</v>
      </c>
      <c r="B114" t="s">
        <v>1803</v>
      </c>
      <c r="G114" t="str">
        <f t="shared" si="3"/>
        <v/>
      </c>
      <c r="H114" t="str">
        <f t="shared" si="4"/>
        <v/>
      </c>
      <c r="I114" t="str">
        <f t="shared" si="5"/>
        <v/>
      </c>
    </row>
    <row r="115" spans="1:9" x14ac:dyDescent="0.2">
      <c r="A115" s="5" t="s">
        <v>1197</v>
      </c>
      <c r="B115" t="s">
        <v>1804</v>
      </c>
      <c r="G115" t="str">
        <f t="shared" si="3"/>
        <v/>
      </c>
      <c r="H115" t="str">
        <f t="shared" si="4"/>
        <v/>
      </c>
      <c r="I115" t="str">
        <f t="shared" si="5"/>
        <v/>
      </c>
    </row>
    <row r="116" spans="1:9" x14ac:dyDescent="0.2">
      <c r="A116" s="5" t="s">
        <v>1197</v>
      </c>
      <c r="B116" t="s">
        <v>1805</v>
      </c>
      <c r="G116" t="str">
        <f t="shared" si="3"/>
        <v/>
      </c>
      <c r="H116" t="str">
        <f t="shared" si="4"/>
        <v/>
      </c>
      <c r="I116" t="str">
        <f t="shared" si="5"/>
        <v/>
      </c>
    </row>
    <row r="117" spans="1:9" x14ac:dyDescent="0.2">
      <c r="A117" s="5" t="s">
        <v>1197</v>
      </c>
      <c r="B117" t="s">
        <v>1806</v>
      </c>
      <c r="G117" t="str">
        <f t="shared" si="3"/>
        <v/>
      </c>
      <c r="H117" t="str">
        <f t="shared" si="4"/>
        <v/>
      </c>
      <c r="I117" t="str">
        <f t="shared" si="5"/>
        <v/>
      </c>
    </row>
    <row r="118" spans="1:9" x14ac:dyDescent="0.2">
      <c r="A118" s="5" t="s">
        <v>1197</v>
      </c>
      <c r="B118" t="s">
        <v>1807</v>
      </c>
      <c r="G118" t="str">
        <f t="shared" si="3"/>
        <v/>
      </c>
      <c r="H118" t="str">
        <f t="shared" si="4"/>
        <v/>
      </c>
      <c r="I118" t="str">
        <f t="shared" si="5"/>
        <v/>
      </c>
    </row>
    <row r="119" spans="1:9" x14ac:dyDescent="0.2">
      <c r="A119" s="5" t="s">
        <v>1197</v>
      </c>
      <c r="B119" t="s">
        <v>1808</v>
      </c>
      <c r="G119" t="str">
        <f t="shared" si="3"/>
        <v/>
      </c>
      <c r="H119" t="str">
        <f t="shared" si="4"/>
        <v/>
      </c>
      <c r="I119" t="str">
        <f t="shared" si="5"/>
        <v/>
      </c>
    </row>
    <row r="120" spans="1:9" x14ac:dyDescent="0.2">
      <c r="A120" s="5" t="s">
        <v>1197</v>
      </c>
      <c r="B120" t="s">
        <v>1809</v>
      </c>
      <c r="G120" t="str">
        <f t="shared" si="3"/>
        <v/>
      </c>
      <c r="H120" t="str">
        <f t="shared" si="4"/>
        <v/>
      </c>
      <c r="I120" t="str">
        <f t="shared" si="5"/>
        <v/>
      </c>
    </row>
    <row r="121" spans="1:9" x14ac:dyDescent="0.2">
      <c r="A121" s="5" t="s">
        <v>1197</v>
      </c>
      <c r="B121" t="s">
        <v>1810</v>
      </c>
      <c r="G121" t="str">
        <f t="shared" si="3"/>
        <v/>
      </c>
      <c r="H121" t="str">
        <f t="shared" si="4"/>
        <v/>
      </c>
      <c r="I121" t="str">
        <f t="shared" si="5"/>
        <v/>
      </c>
    </row>
    <row r="122" spans="1:9" x14ac:dyDescent="0.2">
      <c r="A122" s="5" t="s">
        <v>1197</v>
      </c>
      <c r="B122" t="s">
        <v>1811</v>
      </c>
      <c r="G122" t="str">
        <f t="shared" si="3"/>
        <v/>
      </c>
      <c r="H122" t="str">
        <f t="shared" si="4"/>
        <v/>
      </c>
      <c r="I122" t="str">
        <f t="shared" si="5"/>
        <v/>
      </c>
    </row>
    <row r="123" spans="1:9" x14ac:dyDescent="0.2">
      <c r="A123" s="5" t="s">
        <v>1197</v>
      </c>
      <c r="B123" t="s">
        <v>1812</v>
      </c>
      <c r="G123" t="str">
        <f t="shared" si="3"/>
        <v/>
      </c>
      <c r="H123" t="str">
        <f t="shared" si="4"/>
        <v/>
      </c>
      <c r="I123" t="str">
        <f t="shared" si="5"/>
        <v/>
      </c>
    </row>
    <row r="124" spans="1:9" x14ac:dyDescent="0.2">
      <c r="A124" s="5" t="s">
        <v>1197</v>
      </c>
      <c r="B124" t="s">
        <v>1813</v>
      </c>
      <c r="G124" t="str">
        <f t="shared" si="3"/>
        <v/>
      </c>
      <c r="H124" t="str">
        <f t="shared" si="4"/>
        <v/>
      </c>
      <c r="I124" t="str">
        <f t="shared" si="5"/>
        <v/>
      </c>
    </row>
    <row r="125" spans="1:9" x14ac:dyDescent="0.2">
      <c r="A125" s="5" t="s">
        <v>1197</v>
      </c>
      <c r="B125" t="s">
        <v>1814</v>
      </c>
      <c r="G125" t="str">
        <f t="shared" si="3"/>
        <v/>
      </c>
      <c r="H125" t="str">
        <f t="shared" si="4"/>
        <v/>
      </c>
      <c r="I125" t="str">
        <f t="shared" si="5"/>
        <v/>
      </c>
    </row>
    <row r="126" spans="1:9" x14ac:dyDescent="0.2">
      <c r="A126" s="5" t="s">
        <v>1197</v>
      </c>
      <c r="B126" t="s">
        <v>1815</v>
      </c>
      <c r="G126" t="str">
        <f t="shared" si="3"/>
        <v/>
      </c>
      <c r="H126" t="str">
        <f t="shared" si="4"/>
        <v/>
      </c>
      <c r="I126" t="str">
        <f t="shared" si="5"/>
        <v/>
      </c>
    </row>
    <row r="127" spans="1:9" x14ac:dyDescent="0.2">
      <c r="A127" s="5" t="s">
        <v>1197</v>
      </c>
      <c r="B127" t="s">
        <v>1816</v>
      </c>
      <c r="G127" t="str">
        <f t="shared" si="3"/>
        <v/>
      </c>
      <c r="H127" t="str">
        <f t="shared" si="4"/>
        <v/>
      </c>
      <c r="I127" t="str">
        <f t="shared" si="5"/>
        <v/>
      </c>
    </row>
    <row r="128" spans="1:9" x14ac:dyDescent="0.2">
      <c r="A128" s="5" t="s">
        <v>1197</v>
      </c>
      <c r="B128" t="s">
        <v>1817</v>
      </c>
      <c r="G128" t="str">
        <f t="shared" si="3"/>
        <v/>
      </c>
      <c r="H128" t="str">
        <f t="shared" si="4"/>
        <v/>
      </c>
      <c r="I128" t="str">
        <f t="shared" si="5"/>
        <v/>
      </c>
    </row>
    <row r="129" spans="1:9" x14ac:dyDescent="0.2">
      <c r="A129" s="5" t="s">
        <v>1197</v>
      </c>
      <c r="B129" t="s">
        <v>1818</v>
      </c>
      <c r="G129" t="str">
        <f t="shared" si="3"/>
        <v/>
      </c>
      <c r="H129" t="str">
        <f t="shared" si="4"/>
        <v/>
      </c>
      <c r="I129" t="str">
        <f t="shared" si="5"/>
        <v/>
      </c>
    </row>
    <row r="130" spans="1:9" x14ac:dyDescent="0.2">
      <c r="A130" s="5" t="s">
        <v>1197</v>
      </c>
      <c r="B130" t="s">
        <v>1819</v>
      </c>
      <c r="G130" t="str">
        <f t="shared" si="3"/>
        <v/>
      </c>
      <c r="H130" t="str">
        <f t="shared" si="4"/>
        <v/>
      </c>
      <c r="I130" t="str">
        <f t="shared" si="5"/>
        <v/>
      </c>
    </row>
    <row r="131" spans="1:9" x14ac:dyDescent="0.2">
      <c r="A131" s="5" t="s">
        <v>1197</v>
      </c>
      <c r="B131" t="s">
        <v>1820</v>
      </c>
      <c r="G131" t="str">
        <f t="shared" ref="G131:G194" si="6">IF(C131="x",$B131,"")</f>
        <v/>
      </c>
      <c r="H131" t="str">
        <f t="shared" ref="H131:H194" si="7">IF(D131="x",$B131,"")</f>
        <v/>
      </c>
      <c r="I131" t="str">
        <f t="shared" ref="I131:I194" si="8">IF(E131="x",$B131,"")</f>
        <v/>
      </c>
    </row>
    <row r="132" spans="1:9" x14ac:dyDescent="0.2">
      <c r="A132" s="5" t="s">
        <v>1197</v>
      </c>
      <c r="B132" t="s">
        <v>1821</v>
      </c>
      <c r="G132" t="str">
        <f t="shared" si="6"/>
        <v/>
      </c>
      <c r="H132" t="str">
        <f t="shared" si="7"/>
        <v/>
      </c>
      <c r="I132" t="str">
        <f t="shared" si="8"/>
        <v/>
      </c>
    </row>
    <row r="133" spans="1:9" x14ac:dyDescent="0.2">
      <c r="A133" s="5" t="s">
        <v>1197</v>
      </c>
      <c r="B133" t="s">
        <v>1822</v>
      </c>
      <c r="G133" t="str">
        <f t="shared" si="6"/>
        <v/>
      </c>
      <c r="H133" t="str">
        <f t="shared" si="7"/>
        <v/>
      </c>
      <c r="I133" t="str">
        <f t="shared" si="8"/>
        <v/>
      </c>
    </row>
    <row r="134" spans="1:9" x14ac:dyDescent="0.2">
      <c r="A134" s="5" t="s">
        <v>1197</v>
      </c>
      <c r="B134" t="s">
        <v>1823</v>
      </c>
      <c r="G134" t="str">
        <f t="shared" si="6"/>
        <v/>
      </c>
      <c r="H134" t="str">
        <f t="shared" si="7"/>
        <v/>
      </c>
      <c r="I134" t="str">
        <f t="shared" si="8"/>
        <v/>
      </c>
    </row>
    <row r="135" spans="1:9" x14ac:dyDescent="0.2">
      <c r="A135" s="5" t="s">
        <v>1197</v>
      </c>
      <c r="B135" t="s">
        <v>1824</v>
      </c>
      <c r="G135" t="str">
        <f t="shared" si="6"/>
        <v/>
      </c>
      <c r="H135" t="str">
        <f t="shared" si="7"/>
        <v/>
      </c>
      <c r="I135" t="str">
        <f t="shared" si="8"/>
        <v/>
      </c>
    </row>
    <row r="136" spans="1:9" x14ac:dyDescent="0.2">
      <c r="A136" s="5" t="s">
        <v>1197</v>
      </c>
      <c r="B136" t="s">
        <v>1825</v>
      </c>
      <c r="G136" t="str">
        <f t="shared" si="6"/>
        <v/>
      </c>
      <c r="H136" t="str">
        <f t="shared" si="7"/>
        <v/>
      </c>
      <c r="I136" t="str">
        <f t="shared" si="8"/>
        <v/>
      </c>
    </row>
    <row r="137" spans="1:9" x14ac:dyDescent="0.2">
      <c r="A137" s="5" t="s">
        <v>1197</v>
      </c>
      <c r="B137" t="s">
        <v>1826</v>
      </c>
      <c r="G137" t="str">
        <f t="shared" si="6"/>
        <v/>
      </c>
      <c r="H137" t="str">
        <f t="shared" si="7"/>
        <v/>
      </c>
      <c r="I137" t="str">
        <f t="shared" si="8"/>
        <v/>
      </c>
    </row>
    <row r="138" spans="1:9" x14ac:dyDescent="0.2">
      <c r="A138" s="5" t="s">
        <v>1200</v>
      </c>
      <c r="B138" t="s">
        <v>1710</v>
      </c>
      <c r="C138" t="s">
        <v>1258</v>
      </c>
      <c r="D138" t="s">
        <v>1258</v>
      </c>
      <c r="E138" t="s">
        <v>1258</v>
      </c>
      <c r="G138" t="str">
        <f t="shared" si="6"/>
        <v>BillingDetails</v>
      </c>
      <c r="H138" t="str">
        <f t="shared" si="7"/>
        <v>BillingDetails</v>
      </c>
      <c r="I138" t="str">
        <f t="shared" si="8"/>
        <v>BillingDetails</v>
      </c>
    </row>
    <row r="139" spans="1:9" x14ac:dyDescent="0.2">
      <c r="A139" s="5" t="s">
        <v>1210</v>
      </c>
      <c r="B139" t="s">
        <v>1772</v>
      </c>
      <c r="C139" t="s">
        <v>1258</v>
      </c>
      <c r="D139" t="s">
        <v>1258</v>
      </c>
      <c r="E139" t="s">
        <v>1258</v>
      </c>
      <c r="G139" t="str">
        <f t="shared" si="6"/>
        <v>Storage</v>
      </c>
      <c r="H139" t="str">
        <f t="shared" si="7"/>
        <v>Storage</v>
      </c>
      <c r="I139" t="str">
        <f t="shared" si="8"/>
        <v>Storage</v>
      </c>
    </row>
    <row r="140" spans="1:9" x14ac:dyDescent="0.2">
      <c r="A140" s="5" t="s">
        <v>1210</v>
      </c>
      <c r="B140" t="s">
        <v>1288</v>
      </c>
      <c r="C140" t="s">
        <v>1258</v>
      </c>
      <c r="D140" t="s">
        <v>1258</v>
      </c>
      <c r="E140" t="s">
        <v>1258</v>
      </c>
      <c r="G140" t="str">
        <f t="shared" si="6"/>
        <v>TransportMovement</v>
      </c>
      <c r="H140" t="str">
        <f t="shared" si="7"/>
        <v>TransportMovement</v>
      </c>
      <c r="I140" t="str">
        <f t="shared" si="8"/>
        <v>TransportMovement</v>
      </c>
    </row>
    <row r="141" spans="1:9" x14ac:dyDescent="0.2">
      <c r="A141" s="5" t="s">
        <v>1210</v>
      </c>
      <c r="B141" t="s">
        <v>1283</v>
      </c>
      <c r="C141" t="s">
        <v>1258</v>
      </c>
      <c r="D141" t="s">
        <v>1258</v>
      </c>
      <c r="E141" t="s">
        <v>1258</v>
      </c>
      <c r="G141" t="str">
        <f t="shared" si="6"/>
        <v>UnitComposition</v>
      </c>
      <c r="H141" t="str">
        <f t="shared" si="7"/>
        <v>UnitComposition</v>
      </c>
      <c r="I141" t="str">
        <f t="shared" si="8"/>
        <v>UnitComposition</v>
      </c>
    </row>
    <row r="142" spans="1:9" x14ac:dyDescent="0.2">
      <c r="A142" s="5" t="s">
        <v>1209</v>
      </c>
      <c r="B142" t="s">
        <v>1722</v>
      </c>
      <c r="C142" t="s">
        <v>1258</v>
      </c>
      <c r="G142" t="str">
        <f t="shared" si="6"/>
        <v>Check</v>
      </c>
      <c r="H142" t="str">
        <f t="shared" si="7"/>
        <v/>
      </c>
      <c r="I142" t="str">
        <f t="shared" si="8"/>
        <v/>
      </c>
    </row>
    <row r="143" spans="1:9" x14ac:dyDescent="0.2">
      <c r="A143" s="5" t="s">
        <v>1209</v>
      </c>
      <c r="B143" t="s">
        <v>1274</v>
      </c>
      <c r="C143" t="s">
        <v>1258</v>
      </c>
      <c r="D143" t="s">
        <v>1258</v>
      </c>
      <c r="E143" t="s">
        <v>1258</v>
      </c>
      <c r="G143" t="str">
        <f t="shared" si="6"/>
        <v>Composing</v>
      </c>
      <c r="H143" t="str">
        <f t="shared" si="7"/>
        <v>Composing</v>
      </c>
      <c r="I143" t="str">
        <f t="shared" si="8"/>
        <v>Composing</v>
      </c>
    </row>
    <row r="144" spans="1:9" x14ac:dyDescent="0.2">
      <c r="A144" s="5" t="s">
        <v>1209</v>
      </c>
      <c r="B144" t="s">
        <v>1286</v>
      </c>
      <c r="C144" t="s">
        <v>1258</v>
      </c>
      <c r="D144" t="s">
        <v>1258</v>
      </c>
      <c r="E144" t="s">
        <v>1258</v>
      </c>
      <c r="G144" t="str">
        <f t="shared" si="6"/>
        <v>Loading</v>
      </c>
      <c r="H144" t="str">
        <f t="shared" si="7"/>
        <v>Loading</v>
      </c>
      <c r="I144" t="str">
        <f t="shared" si="8"/>
        <v>Loading</v>
      </c>
    </row>
    <row r="145" spans="1:9" x14ac:dyDescent="0.2">
      <c r="A145" s="5" t="s">
        <v>1209</v>
      </c>
      <c r="B145" t="s">
        <v>1773</v>
      </c>
      <c r="C145" t="s">
        <v>1258</v>
      </c>
      <c r="D145" t="s">
        <v>1258</v>
      </c>
      <c r="E145" t="s">
        <v>1258</v>
      </c>
      <c r="G145" t="str">
        <f t="shared" si="6"/>
        <v>Storing</v>
      </c>
      <c r="H145" t="str">
        <f t="shared" si="7"/>
        <v>Storing</v>
      </c>
      <c r="I145" t="str">
        <f t="shared" si="8"/>
        <v>Storing</v>
      </c>
    </row>
    <row r="146" spans="1:9" x14ac:dyDescent="0.2">
      <c r="A146" s="5" t="s">
        <v>1196</v>
      </c>
      <c r="B146" t="s">
        <v>1267</v>
      </c>
      <c r="C146" t="s">
        <v>1258</v>
      </c>
      <c r="G146" t="str">
        <f t="shared" si="6"/>
        <v>Actor</v>
      </c>
      <c r="H146" t="str">
        <f t="shared" si="7"/>
        <v/>
      </c>
      <c r="I146" t="str">
        <f t="shared" si="8"/>
        <v/>
      </c>
    </row>
    <row r="147" spans="1:9" x14ac:dyDescent="0.2">
      <c r="A147" s="5" t="s">
        <v>1196</v>
      </c>
      <c r="B147" t="s">
        <v>1747</v>
      </c>
      <c r="C147" t="s">
        <v>1258</v>
      </c>
      <c r="G147" t="str">
        <f t="shared" si="6"/>
        <v>LogisticsAction</v>
      </c>
      <c r="H147" t="str">
        <f t="shared" si="7"/>
        <v/>
      </c>
      <c r="I147" t="str">
        <f t="shared" si="8"/>
        <v/>
      </c>
    </row>
    <row r="148" spans="1:9" x14ac:dyDescent="0.2">
      <c r="A148" s="5" t="s">
        <v>1196</v>
      </c>
      <c r="B148" t="s">
        <v>1748</v>
      </c>
      <c r="C148" t="s">
        <v>1258</v>
      </c>
      <c r="G148" t="str">
        <f t="shared" si="6"/>
        <v>LogisticsActivity</v>
      </c>
      <c r="H148" t="str">
        <f t="shared" si="7"/>
        <v/>
      </c>
      <c r="I148" t="str">
        <f t="shared" si="8"/>
        <v/>
      </c>
    </row>
    <row r="149" spans="1:9" x14ac:dyDescent="0.2">
      <c r="A149" s="5" t="s">
        <v>1196</v>
      </c>
      <c r="B149" t="s">
        <v>1749</v>
      </c>
      <c r="C149" t="s">
        <v>1258</v>
      </c>
      <c r="G149" t="str">
        <f t="shared" si="6"/>
        <v>LogisticsAgent</v>
      </c>
      <c r="H149" t="str">
        <f t="shared" si="7"/>
        <v/>
      </c>
      <c r="I149" t="str">
        <f t="shared" si="8"/>
        <v/>
      </c>
    </row>
    <row r="150" spans="1:9" x14ac:dyDescent="0.2">
      <c r="A150" s="5" t="s">
        <v>1196</v>
      </c>
      <c r="B150" t="s">
        <v>1750</v>
      </c>
      <c r="C150" t="s">
        <v>1258</v>
      </c>
      <c r="G150" t="str">
        <f t="shared" si="6"/>
        <v>LogisticsObject</v>
      </c>
      <c r="H150" t="str">
        <f t="shared" si="7"/>
        <v/>
      </c>
      <c r="I150" t="str">
        <f t="shared" si="8"/>
        <v/>
      </c>
    </row>
    <row r="151" spans="1:9" x14ac:dyDescent="0.2">
      <c r="A151" s="5" t="s">
        <v>1196</v>
      </c>
      <c r="B151" t="s">
        <v>1751</v>
      </c>
      <c r="C151" t="s">
        <v>1258</v>
      </c>
      <c r="G151" t="str">
        <f t="shared" si="6"/>
        <v>LogisticsService</v>
      </c>
      <c r="H151" t="str">
        <f t="shared" si="7"/>
        <v/>
      </c>
      <c r="I151" t="str">
        <f t="shared" si="8"/>
        <v/>
      </c>
    </row>
    <row r="152" spans="1:9" x14ac:dyDescent="0.2">
      <c r="A152" s="5" t="s">
        <v>1196</v>
      </c>
      <c r="B152" t="s">
        <v>1271</v>
      </c>
      <c r="C152" t="s">
        <v>1258</v>
      </c>
      <c r="G152" t="str">
        <f t="shared" si="6"/>
        <v>Organization</v>
      </c>
      <c r="H152" t="str">
        <f t="shared" si="7"/>
        <v/>
      </c>
      <c r="I152" t="str">
        <f t="shared" si="8"/>
        <v/>
      </c>
    </row>
    <row r="153" spans="1:9" x14ac:dyDescent="0.2">
      <c r="A153" s="5" t="s">
        <v>1196</v>
      </c>
      <c r="B153" t="s">
        <v>1758</v>
      </c>
      <c r="C153" t="s">
        <v>1258</v>
      </c>
      <c r="G153" t="str">
        <f t="shared" si="6"/>
        <v>PhysicalLogisticsObject</v>
      </c>
      <c r="H153" t="str">
        <f t="shared" si="7"/>
        <v/>
      </c>
      <c r="I153" t="str">
        <f t="shared" si="8"/>
        <v/>
      </c>
    </row>
    <row r="154" spans="1:9" x14ac:dyDescent="0.2">
      <c r="A154" s="5" t="s">
        <v>49</v>
      </c>
      <c r="B154" t="s">
        <v>2268</v>
      </c>
      <c r="C154" t="s">
        <v>1258</v>
      </c>
      <c r="D154" t="s">
        <v>1258</v>
      </c>
      <c r="G154" t="str">
        <f t="shared" si="6"/>
        <v>AccountingNote</v>
      </c>
      <c r="H154" t="str">
        <f t="shared" si="7"/>
        <v>AccountingNote</v>
      </c>
      <c r="I154" t="str">
        <f t="shared" si="8"/>
        <v/>
      </c>
    </row>
    <row r="155" spans="1:9" x14ac:dyDescent="0.2">
      <c r="A155" s="5" t="s">
        <v>49</v>
      </c>
      <c r="B155" t="s">
        <v>3184</v>
      </c>
      <c r="C155" t="s">
        <v>1258</v>
      </c>
      <c r="D155" t="s">
        <v>1258</v>
      </c>
      <c r="G155" t="str">
        <f t="shared" si="6"/>
        <v>LineItemPackage</v>
      </c>
      <c r="H155" t="str">
        <f t="shared" si="7"/>
        <v>LineItemPackage</v>
      </c>
      <c r="I155" t="str">
        <f t="shared" si="8"/>
        <v/>
      </c>
    </row>
    <row r="156" spans="1:9" x14ac:dyDescent="0.2">
      <c r="A156" s="5" t="s">
        <v>1211</v>
      </c>
      <c r="B156" t="s">
        <v>3186</v>
      </c>
      <c r="C156" t="s">
        <v>1258</v>
      </c>
      <c r="G156" t="str">
        <f t="shared" si="6"/>
        <v>HandlingService</v>
      </c>
      <c r="H156" t="str">
        <f t="shared" si="7"/>
        <v/>
      </c>
      <c r="I156" t="str">
        <f t="shared" si="8"/>
        <v/>
      </c>
    </row>
    <row r="157" spans="1:9" x14ac:dyDescent="0.2">
      <c r="A157" s="5" t="s">
        <v>49</v>
      </c>
      <c r="B157" t="s">
        <v>3185</v>
      </c>
      <c r="C157" t="s">
        <v>1258</v>
      </c>
      <c r="D157" t="s">
        <v>1258</v>
      </c>
      <c r="E157" t="s">
        <v>1258</v>
      </c>
      <c r="G157" t="str">
        <f t="shared" si="6"/>
        <v>BookingSegment</v>
      </c>
      <c r="H157" t="str">
        <f t="shared" si="7"/>
        <v>BookingSegment</v>
      </c>
      <c r="I157" t="str">
        <f t="shared" si="8"/>
        <v>BookingSegment</v>
      </c>
    </row>
    <row r="158" spans="1:9" x14ac:dyDescent="0.2">
      <c r="G158" t="str">
        <f t="shared" si="6"/>
        <v/>
      </c>
      <c r="H158" t="str">
        <f t="shared" si="7"/>
        <v/>
      </c>
      <c r="I158" t="str">
        <f t="shared" si="8"/>
        <v/>
      </c>
    </row>
    <row r="159" spans="1:9" x14ac:dyDescent="0.2">
      <c r="G159" t="str">
        <f t="shared" si="6"/>
        <v/>
      </c>
      <c r="H159" t="str">
        <f t="shared" si="7"/>
        <v/>
      </c>
      <c r="I159" t="str">
        <f t="shared" si="8"/>
        <v/>
      </c>
    </row>
    <row r="160" spans="1:9" x14ac:dyDescent="0.2">
      <c r="G160" t="str">
        <f t="shared" si="6"/>
        <v/>
      </c>
      <c r="H160" t="str">
        <f t="shared" si="7"/>
        <v/>
      </c>
      <c r="I160" t="str">
        <f t="shared" si="8"/>
        <v/>
      </c>
    </row>
    <row r="161" spans="7:9" x14ac:dyDescent="0.2">
      <c r="G161" t="str">
        <f t="shared" si="6"/>
        <v/>
      </c>
      <c r="H161" t="str">
        <f t="shared" si="7"/>
        <v/>
      </c>
      <c r="I161" t="str">
        <f t="shared" si="8"/>
        <v/>
      </c>
    </row>
    <row r="162" spans="7:9" x14ac:dyDescent="0.2">
      <c r="G162" t="str">
        <f t="shared" si="6"/>
        <v/>
      </c>
      <c r="H162" t="str">
        <f t="shared" si="7"/>
        <v/>
      </c>
      <c r="I162" t="str">
        <f t="shared" si="8"/>
        <v/>
      </c>
    </row>
    <row r="163" spans="7:9" x14ac:dyDescent="0.2">
      <c r="G163" t="str">
        <f t="shared" si="6"/>
        <v/>
      </c>
      <c r="H163" t="str">
        <f t="shared" si="7"/>
        <v/>
      </c>
      <c r="I163" t="str">
        <f t="shared" si="8"/>
        <v/>
      </c>
    </row>
    <row r="164" spans="7:9" x14ac:dyDescent="0.2">
      <c r="G164" t="str">
        <f t="shared" si="6"/>
        <v/>
      </c>
      <c r="H164" t="str">
        <f t="shared" si="7"/>
        <v/>
      </c>
      <c r="I164" t="str">
        <f t="shared" si="8"/>
        <v/>
      </c>
    </row>
    <row r="165" spans="7:9" x14ac:dyDescent="0.2">
      <c r="G165" t="str">
        <f t="shared" si="6"/>
        <v/>
      </c>
      <c r="H165" t="str">
        <f t="shared" si="7"/>
        <v/>
      </c>
      <c r="I165" t="str">
        <f t="shared" si="8"/>
        <v/>
      </c>
    </row>
    <row r="166" spans="7:9" x14ac:dyDescent="0.2">
      <c r="G166" t="str">
        <f t="shared" si="6"/>
        <v/>
      </c>
      <c r="H166" t="str">
        <f t="shared" si="7"/>
        <v/>
      </c>
      <c r="I166" t="str">
        <f t="shared" si="8"/>
        <v/>
      </c>
    </row>
    <row r="167" spans="7:9" x14ac:dyDescent="0.2">
      <c r="G167" t="str">
        <f t="shared" si="6"/>
        <v/>
      </c>
      <c r="H167" t="str">
        <f t="shared" si="7"/>
        <v/>
      </c>
      <c r="I167" t="str">
        <f t="shared" si="8"/>
        <v/>
      </c>
    </row>
    <row r="168" spans="7:9" x14ac:dyDescent="0.2">
      <c r="G168" t="str">
        <f t="shared" si="6"/>
        <v/>
      </c>
      <c r="H168" t="str">
        <f t="shared" si="7"/>
        <v/>
      </c>
      <c r="I168" t="str">
        <f t="shared" si="8"/>
        <v/>
      </c>
    </row>
    <row r="169" spans="7:9" x14ac:dyDescent="0.2">
      <c r="G169" t="str">
        <f t="shared" si="6"/>
        <v/>
      </c>
      <c r="H169" t="str">
        <f t="shared" si="7"/>
        <v/>
      </c>
      <c r="I169" t="str">
        <f t="shared" si="8"/>
        <v/>
      </c>
    </row>
    <row r="170" spans="7:9" x14ac:dyDescent="0.2">
      <c r="G170" t="str">
        <f t="shared" si="6"/>
        <v/>
      </c>
      <c r="H170" t="str">
        <f t="shared" si="7"/>
        <v/>
      </c>
      <c r="I170" t="str">
        <f t="shared" si="8"/>
        <v/>
      </c>
    </row>
    <row r="171" spans="7:9" x14ac:dyDescent="0.2">
      <c r="G171" t="str">
        <f t="shared" si="6"/>
        <v/>
      </c>
      <c r="H171" t="str">
        <f t="shared" si="7"/>
        <v/>
      </c>
      <c r="I171" t="str">
        <f t="shared" si="8"/>
        <v/>
      </c>
    </row>
    <row r="172" spans="7:9" x14ac:dyDescent="0.2">
      <c r="G172" t="str">
        <f t="shared" si="6"/>
        <v/>
      </c>
      <c r="H172" t="str">
        <f t="shared" si="7"/>
        <v/>
      </c>
      <c r="I172" t="str">
        <f t="shared" si="8"/>
        <v/>
      </c>
    </row>
    <row r="173" spans="7:9" x14ac:dyDescent="0.2">
      <c r="G173" t="str">
        <f t="shared" si="6"/>
        <v/>
      </c>
      <c r="H173" t="str">
        <f t="shared" si="7"/>
        <v/>
      </c>
      <c r="I173" t="str">
        <f t="shared" si="8"/>
        <v/>
      </c>
    </row>
    <row r="174" spans="7:9" x14ac:dyDescent="0.2">
      <c r="G174" t="str">
        <f t="shared" si="6"/>
        <v/>
      </c>
      <c r="H174" t="str">
        <f t="shared" si="7"/>
        <v/>
      </c>
      <c r="I174" t="str">
        <f t="shared" si="8"/>
        <v/>
      </c>
    </row>
    <row r="175" spans="7:9" x14ac:dyDescent="0.2">
      <c r="G175" t="str">
        <f t="shared" si="6"/>
        <v/>
      </c>
      <c r="H175" t="str">
        <f t="shared" si="7"/>
        <v/>
      </c>
      <c r="I175" t="str">
        <f t="shared" si="8"/>
        <v/>
      </c>
    </row>
    <row r="176" spans="7:9" x14ac:dyDescent="0.2">
      <c r="G176" t="str">
        <f t="shared" si="6"/>
        <v/>
      </c>
      <c r="H176" t="str">
        <f t="shared" si="7"/>
        <v/>
      </c>
      <c r="I176" t="str">
        <f t="shared" si="8"/>
        <v/>
      </c>
    </row>
    <row r="177" spans="7:9" x14ac:dyDescent="0.2">
      <c r="G177" t="str">
        <f t="shared" si="6"/>
        <v/>
      </c>
      <c r="H177" t="str">
        <f t="shared" si="7"/>
        <v/>
      </c>
      <c r="I177" t="str">
        <f t="shared" si="8"/>
        <v/>
      </c>
    </row>
    <row r="178" spans="7:9" x14ac:dyDescent="0.2">
      <c r="G178" t="str">
        <f t="shared" si="6"/>
        <v/>
      </c>
      <c r="H178" t="str">
        <f t="shared" si="7"/>
        <v/>
      </c>
      <c r="I178" t="str">
        <f t="shared" si="8"/>
        <v/>
      </c>
    </row>
    <row r="179" spans="7:9" x14ac:dyDescent="0.2">
      <c r="G179" t="str">
        <f t="shared" si="6"/>
        <v/>
      </c>
      <c r="H179" t="str">
        <f t="shared" si="7"/>
        <v/>
      </c>
      <c r="I179" t="str">
        <f t="shared" si="8"/>
        <v/>
      </c>
    </row>
    <row r="180" spans="7:9" x14ac:dyDescent="0.2">
      <c r="G180" t="str">
        <f t="shared" si="6"/>
        <v/>
      </c>
      <c r="H180" t="str">
        <f t="shared" si="7"/>
        <v/>
      </c>
      <c r="I180" t="str">
        <f t="shared" si="8"/>
        <v/>
      </c>
    </row>
    <row r="181" spans="7:9" x14ac:dyDescent="0.2">
      <c r="G181" t="str">
        <f t="shared" si="6"/>
        <v/>
      </c>
      <c r="H181" t="str">
        <f t="shared" si="7"/>
        <v/>
      </c>
      <c r="I181" t="str">
        <f t="shared" si="8"/>
        <v/>
      </c>
    </row>
    <row r="182" spans="7:9" x14ac:dyDescent="0.2">
      <c r="G182" t="str">
        <f t="shared" si="6"/>
        <v/>
      </c>
      <c r="H182" t="str">
        <f t="shared" si="7"/>
        <v/>
      </c>
      <c r="I182" t="str">
        <f t="shared" si="8"/>
        <v/>
      </c>
    </row>
    <row r="183" spans="7:9" x14ac:dyDescent="0.2">
      <c r="G183" t="str">
        <f t="shared" si="6"/>
        <v/>
      </c>
      <c r="H183" t="str">
        <f t="shared" si="7"/>
        <v/>
      </c>
      <c r="I183" t="str">
        <f t="shared" si="8"/>
        <v/>
      </c>
    </row>
    <row r="184" spans="7:9" x14ac:dyDescent="0.2">
      <c r="G184" t="str">
        <f t="shared" si="6"/>
        <v/>
      </c>
      <c r="H184" t="str">
        <f t="shared" si="7"/>
        <v/>
      </c>
      <c r="I184" t="str">
        <f t="shared" si="8"/>
        <v/>
      </c>
    </row>
    <row r="185" spans="7:9" x14ac:dyDescent="0.2">
      <c r="G185" t="str">
        <f t="shared" si="6"/>
        <v/>
      </c>
      <c r="H185" t="str">
        <f t="shared" si="7"/>
        <v/>
      </c>
      <c r="I185" t="str">
        <f t="shared" si="8"/>
        <v/>
      </c>
    </row>
    <row r="186" spans="7:9" x14ac:dyDescent="0.2">
      <c r="G186" t="str">
        <f t="shared" si="6"/>
        <v/>
      </c>
      <c r="H186" t="str">
        <f t="shared" si="7"/>
        <v/>
      </c>
      <c r="I186" t="str">
        <f t="shared" si="8"/>
        <v/>
      </c>
    </row>
    <row r="187" spans="7:9" x14ac:dyDescent="0.2">
      <c r="G187" t="str">
        <f t="shared" si="6"/>
        <v/>
      </c>
      <c r="H187" t="str">
        <f t="shared" si="7"/>
        <v/>
      </c>
      <c r="I187" t="str">
        <f t="shared" si="8"/>
        <v/>
      </c>
    </row>
    <row r="188" spans="7:9" x14ac:dyDescent="0.2">
      <c r="G188" t="str">
        <f t="shared" si="6"/>
        <v/>
      </c>
      <c r="H188" t="str">
        <f t="shared" si="7"/>
        <v/>
      </c>
      <c r="I188" t="str">
        <f t="shared" si="8"/>
        <v/>
      </c>
    </row>
    <row r="189" spans="7:9" x14ac:dyDescent="0.2">
      <c r="G189" t="str">
        <f t="shared" si="6"/>
        <v/>
      </c>
      <c r="H189" t="str">
        <f t="shared" si="7"/>
        <v/>
      </c>
      <c r="I189" t="str">
        <f t="shared" si="8"/>
        <v/>
      </c>
    </row>
    <row r="190" spans="7:9" x14ac:dyDescent="0.2">
      <c r="G190" t="str">
        <f t="shared" si="6"/>
        <v/>
      </c>
      <c r="H190" t="str">
        <f t="shared" si="7"/>
        <v/>
      </c>
      <c r="I190" t="str">
        <f t="shared" si="8"/>
        <v/>
      </c>
    </row>
    <row r="191" spans="7:9" x14ac:dyDescent="0.2">
      <c r="G191" t="str">
        <f t="shared" si="6"/>
        <v/>
      </c>
      <c r="H191" t="str">
        <f t="shared" si="7"/>
        <v/>
      </c>
      <c r="I191" t="str">
        <f t="shared" si="8"/>
        <v/>
      </c>
    </row>
    <row r="192" spans="7:9" x14ac:dyDescent="0.2">
      <c r="G192" t="str">
        <f t="shared" si="6"/>
        <v/>
      </c>
      <c r="H192" t="str">
        <f t="shared" si="7"/>
        <v/>
      </c>
      <c r="I192" t="str">
        <f t="shared" si="8"/>
        <v/>
      </c>
    </row>
    <row r="193" spans="7:9" x14ac:dyDescent="0.2">
      <c r="G193" t="str">
        <f t="shared" si="6"/>
        <v/>
      </c>
      <c r="H193" t="str">
        <f t="shared" si="7"/>
        <v/>
      </c>
      <c r="I193" t="str">
        <f t="shared" si="8"/>
        <v/>
      </c>
    </row>
    <row r="194" spans="7:9" x14ac:dyDescent="0.2">
      <c r="G194" t="str">
        <f t="shared" si="6"/>
        <v/>
      </c>
      <c r="H194" t="str">
        <f t="shared" si="7"/>
        <v/>
      </c>
      <c r="I194" t="str">
        <f t="shared" si="8"/>
        <v/>
      </c>
    </row>
    <row r="195" spans="7:9" x14ac:dyDescent="0.2">
      <c r="G195" t="str">
        <f t="shared" ref="G195:G238" si="9">IF(C195="x",$B195,"")</f>
        <v/>
      </c>
      <c r="H195" t="str">
        <f t="shared" ref="H195:H238" si="10">IF(D195="x",$B195,"")</f>
        <v/>
      </c>
      <c r="I195" t="str">
        <f t="shared" ref="I195:I238" si="11">IF(E195="x",$B195,"")</f>
        <v/>
      </c>
    </row>
    <row r="196" spans="7:9" x14ac:dyDescent="0.2">
      <c r="G196" t="str">
        <f t="shared" si="9"/>
        <v/>
      </c>
      <c r="H196" t="str">
        <f t="shared" si="10"/>
        <v/>
      </c>
      <c r="I196" t="str">
        <f t="shared" si="11"/>
        <v/>
      </c>
    </row>
    <row r="197" spans="7:9" x14ac:dyDescent="0.2">
      <c r="G197" t="str">
        <f t="shared" si="9"/>
        <v/>
      </c>
      <c r="H197" t="str">
        <f t="shared" si="10"/>
        <v/>
      </c>
      <c r="I197" t="str">
        <f t="shared" si="11"/>
        <v/>
      </c>
    </row>
    <row r="198" spans="7:9" x14ac:dyDescent="0.2">
      <c r="G198" t="str">
        <f t="shared" si="9"/>
        <v/>
      </c>
      <c r="H198" t="str">
        <f t="shared" si="10"/>
        <v/>
      </c>
      <c r="I198" t="str">
        <f t="shared" si="11"/>
        <v/>
      </c>
    </row>
    <row r="199" spans="7:9" x14ac:dyDescent="0.2">
      <c r="G199" t="str">
        <f t="shared" si="9"/>
        <v/>
      </c>
      <c r="H199" t="str">
        <f t="shared" si="10"/>
        <v/>
      </c>
      <c r="I199" t="str">
        <f t="shared" si="11"/>
        <v/>
      </c>
    </row>
    <row r="200" spans="7:9" x14ac:dyDescent="0.2">
      <c r="G200" t="str">
        <f t="shared" si="9"/>
        <v/>
      </c>
      <c r="H200" t="str">
        <f t="shared" si="10"/>
        <v/>
      </c>
      <c r="I200" t="str">
        <f t="shared" si="11"/>
        <v/>
      </c>
    </row>
    <row r="201" spans="7:9" x14ac:dyDescent="0.2">
      <c r="G201" t="str">
        <f t="shared" si="9"/>
        <v/>
      </c>
      <c r="H201" t="str">
        <f t="shared" si="10"/>
        <v/>
      </c>
      <c r="I201" t="str">
        <f t="shared" si="11"/>
        <v/>
      </c>
    </row>
    <row r="202" spans="7:9" x14ac:dyDescent="0.2">
      <c r="G202" t="str">
        <f t="shared" si="9"/>
        <v/>
      </c>
      <c r="H202" t="str">
        <f t="shared" si="10"/>
        <v/>
      </c>
      <c r="I202" t="str">
        <f t="shared" si="11"/>
        <v/>
      </c>
    </row>
    <row r="203" spans="7:9" x14ac:dyDescent="0.2">
      <c r="G203" t="str">
        <f t="shared" si="9"/>
        <v/>
      </c>
      <c r="H203" t="str">
        <f t="shared" si="10"/>
        <v/>
      </c>
      <c r="I203" t="str">
        <f t="shared" si="11"/>
        <v/>
      </c>
    </row>
    <row r="204" spans="7:9" x14ac:dyDescent="0.2">
      <c r="G204" t="str">
        <f t="shared" si="9"/>
        <v/>
      </c>
      <c r="H204" t="str">
        <f t="shared" si="10"/>
        <v/>
      </c>
      <c r="I204" t="str">
        <f t="shared" si="11"/>
        <v/>
      </c>
    </row>
    <row r="205" spans="7:9" x14ac:dyDescent="0.2">
      <c r="G205" t="str">
        <f t="shared" si="9"/>
        <v/>
      </c>
      <c r="H205" t="str">
        <f t="shared" si="10"/>
        <v/>
      </c>
      <c r="I205" t="str">
        <f t="shared" si="11"/>
        <v/>
      </c>
    </row>
    <row r="206" spans="7:9" x14ac:dyDescent="0.2">
      <c r="G206" t="str">
        <f t="shared" si="9"/>
        <v/>
      </c>
      <c r="H206" t="str">
        <f t="shared" si="10"/>
        <v/>
      </c>
      <c r="I206" t="str">
        <f t="shared" si="11"/>
        <v/>
      </c>
    </row>
    <row r="207" spans="7:9" x14ac:dyDescent="0.2">
      <c r="G207" t="str">
        <f t="shared" si="9"/>
        <v/>
      </c>
      <c r="H207" t="str">
        <f t="shared" si="10"/>
        <v/>
      </c>
      <c r="I207" t="str">
        <f t="shared" si="11"/>
        <v/>
      </c>
    </row>
    <row r="208" spans="7:9" x14ac:dyDescent="0.2">
      <c r="G208" t="str">
        <f t="shared" si="9"/>
        <v/>
      </c>
      <c r="H208" t="str">
        <f t="shared" si="10"/>
        <v/>
      </c>
      <c r="I208" t="str">
        <f t="shared" si="11"/>
        <v/>
      </c>
    </row>
    <row r="209" spans="7:9" x14ac:dyDescent="0.2">
      <c r="G209" t="str">
        <f t="shared" si="9"/>
        <v/>
      </c>
      <c r="H209" t="str">
        <f t="shared" si="10"/>
        <v/>
      </c>
      <c r="I209" t="str">
        <f t="shared" si="11"/>
        <v/>
      </c>
    </row>
    <row r="210" spans="7:9" x14ac:dyDescent="0.2">
      <c r="G210" t="str">
        <f t="shared" si="9"/>
        <v/>
      </c>
      <c r="H210" t="str">
        <f t="shared" si="10"/>
        <v/>
      </c>
      <c r="I210" t="str">
        <f t="shared" si="11"/>
        <v/>
      </c>
    </row>
    <row r="211" spans="7:9" x14ac:dyDescent="0.2">
      <c r="G211" t="str">
        <f t="shared" si="9"/>
        <v/>
      </c>
      <c r="H211" t="str">
        <f t="shared" si="10"/>
        <v/>
      </c>
      <c r="I211" t="str">
        <f t="shared" si="11"/>
        <v/>
      </c>
    </row>
    <row r="212" spans="7:9" x14ac:dyDescent="0.2">
      <c r="G212" t="str">
        <f t="shared" si="9"/>
        <v/>
      </c>
      <c r="H212" t="str">
        <f t="shared" si="10"/>
        <v/>
      </c>
      <c r="I212" t="str">
        <f t="shared" si="11"/>
        <v/>
      </c>
    </row>
    <row r="213" spans="7:9" x14ac:dyDescent="0.2">
      <c r="G213" t="str">
        <f t="shared" si="9"/>
        <v/>
      </c>
      <c r="H213" t="str">
        <f t="shared" si="10"/>
        <v/>
      </c>
      <c r="I213" t="str">
        <f t="shared" si="11"/>
        <v/>
      </c>
    </row>
    <row r="214" spans="7:9" x14ac:dyDescent="0.2">
      <c r="G214" t="str">
        <f t="shared" si="9"/>
        <v/>
      </c>
      <c r="H214" t="str">
        <f t="shared" si="10"/>
        <v/>
      </c>
      <c r="I214" t="str">
        <f t="shared" si="11"/>
        <v/>
      </c>
    </row>
    <row r="215" spans="7:9" x14ac:dyDescent="0.2">
      <c r="G215" t="str">
        <f t="shared" si="9"/>
        <v/>
      </c>
      <c r="H215" t="str">
        <f t="shared" si="10"/>
        <v/>
      </c>
      <c r="I215" t="str">
        <f t="shared" si="11"/>
        <v/>
      </c>
    </row>
    <row r="216" spans="7:9" x14ac:dyDescent="0.2">
      <c r="G216" t="str">
        <f t="shared" si="9"/>
        <v/>
      </c>
      <c r="H216" t="str">
        <f t="shared" si="10"/>
        <v/>
      </c>
      <c r="I216" t="str">
        <f t="shared" si="11"/>
        <v/>
      </c>
    </row>
    <row r="217" spans="7:9" x14ac:dyDescent="0.2">
      <c r="G217" t="str">
        <f t="shared" si="9"/>
        <v/>
      </c>
      <c r="H217" t="str">
        <f t="shared" si="10"/>
        <v/>
      </c>
      <c r="I217" t="str">
        <f t="shared" si="11"/>
        <v/>
      </c>
    </row>
    <row r="218" spans="7:9" x14ac:dyDescent="0.2">
      <c r="G218" t="str">
        <f t="shared" si="9"/>
        <v/>
      </c>
      <c r="H218" t="str">
        <f t="shared" si="10"/>
        <v/>
      </c>
      <c r="I218" t="str">
        <f t="shared" si="11"/>
        <v/>
      </c>
    </row>
    <row r="219" spans="7:9" x14ac:dyDescent="0.2">
      <c r="G219" t="str">
        <f t="shared" si="9"/>
        <v/>
      </c>
      <c r="H219" t="str">
        <f t="shared" si="10"/>
        <v/>
      </c>
      <c r="I219" t="str">
        <f t="shared" si="11"/>
        <v/>
      </c>
    </row>
    <row r="220" spans="7:9" x14ac:dyDescent="0.2">
      <c r="G220" t="str">
        <f t="shared" si="9"/>
        <v/>
      </c>
      <c r="H220" t="str">
        <f t="shared" si="10"/>
        <v/>
      </c>
      <c r="I220" t="str">
        <f t="shared" si="11"/>
        <v/>
      </c>
    </row>
    <row r="221" spans="7:9" x14ac:dyDescent="0.2">
      <c r="G221" t="str">
        <f t="shared" si="9"/>
        <v/>
      </c>
      <c r="H221" t="str">
        <f t="shared" si="10"/>
        <v/>
      </c>
      <c r="I221" t="str">
        <f t="shared" si="11"/>
        <v/>
      </c>
    </row>
    <row r="222" spans="7:9" x14ac:dyDescent="0.2">
      <c r="G222" t="str">
        <f t="shared" si="9"/>
        <v/>
      </c>
      <c r="H222" t="str">
        <f t="shared" si="10"/>
        <v/>
      </c>
      <c r="I222" t="str">
        <f t="shared" si="11"/>
        <v/>
      </c>
    </row>
    <row r="223" spans="7:9" x14ac:dyDescent="0.2">
      <c r="G223" t="str">
        <f t="shared" si="9"/>
        <v/>
      </c>
      <c r="H223" t="str">
        <f t="shared" si="10"/>
        <v/>
      </c>
      <c r="I223" t="str">
        <f t="shared" si="11"/>
        <v/>
      </c>
    </row>
    <row r="224" spans="7:9" x14ac:dyDescent="0.2">
      <c r="G224" t="str">
        <f t="shared" si="9"/>
        <v/>
      </c>
      <c r="H224" t="str">
        <f t="shared" si="10"/>
        <v/>
      </c>
      <c r="I224" t="str">
        <f t="shared" si="11"/>
        <v/>
      </c>
    </row>
    <row r="225" spans="7:9" x14ac:dyDescent="0.2">
      <c r="G225" t="str">
        <f t="shared" si="9"/>
        <v/>
      </c>
      <c r="H225" t="str">
        <f t="shared" si="10"/>
        <v/>
      </c>
      <c r="I225" t="str">
        <f t="shared" si="11"/>
        <v/>
      </c>
    </row>
    <row r="226" spans="7:9" x14ac:dyDescent="0.2">
      <c r="G226" t="str">
        <f t="shared" si="9"/>
        <v/>
      </c>
      <c r="H226" t="str">
        <f t="shared" si="10"/>
        <v/>
      </c>
      <c r="I226" t="str">
        <f t="shared" si="11"/>
        <v/>
      </c>
    </row>
    <row r="227" spans="7:9" x14ac:dyDescent="0.2">
      <c r="G227" t="str">
        <f t="shared" si="9"/>
        <v/>
      </c>
      <c r="H227" t="str">
        <f t="shared" si="10"/>
        <v/>
      </c>
      <c r="I227" t="str">
        <f t="shared" si="11"/>
        <v/>
      </c>
    </row>
    <row r="228" spans="7:9" x14ac:dyDescent="0.2">
      <c r="G228" t="str">
        <f t="shared" si="9"/>
        <v/>
      </c>
      <c r="H228" t="str">
        <f t="shared" si="10"/>
        <v/>
      </c>
      <c r="I228" t="str">
        <f t="shared" si="11"/>
        <v/>
      </c>
    </row>
    <row r="229" spans="7:9" x14ac:dyDescent="0.2">
      <c r="G229" t="str">
        <f t="shared" si="9"/>
        <v/>
      </c>
      <c r="H229" t="str">
        <f t="shared" si="10"/>
        <v/>
      </c>
      <c r="I229" t="str">
        <f t="shared" si="11"/>
        <v/>
      </c>
    </row>
    <row r="230" spans="7:9" x14ac:dyDescent="0.2">
      <c r="G230" t="str">
        <f t="shared" si="9"/>
        <v/>
      </c>
      <c r="H230" t="str">
        <f t="shared" si="10"/>
        <v/>
      </c>
      <c r="I230" t="str">
        <f t="shared" si="11"/>
        <v/>
      </c>
    </row>
    <row r="231" spans="7:9" x14ac:dyDescent="0.2">
      <c r="G231" t="str">
        <f t="shared" si="9"/>
        <v/>
      </c>
      <c r="H231" t="str">
        <f t="shared" si="10"/>
        <v/>
      </c>
      <c r="I231" t="str">
        <f t="shared" si="11"/>
        <v/>
      </c>
    </row>
    <row r="232" spans="7:9" x14ac:dyDescent="0.2">
      <c r="G232" t="str">
        <f t="shared" si="9"/>
        <v/>
      </c>
      <c r="H232" t="str">
        <f t="shared" si="10"/>
        <v/>
      </c>
      <c r="I232" t="str">
        <f t="shared" si="11"/>
        <v/>
      </c>
    </row>
    <row r="233" spans="7:9" x14ac:dyDescent="0.2">
      <c r="G233" t="str">
        <f t="shared" si="9"/>
        <v/>
      </c>
      <c r="H233" t="str">
        <f t="shared" si="10"/>
        <v/>
      </c>
      <c r="I233" t="str">
        <f t="shared" si="11"/>
        <v/>
      </c>
    </row>
    <row r="234" spans="7:9" x14ac:dyDescent="0.2">
      <c r="G234" t="str">
        <f t="shared" si="9"/>
        <v/>
      </c>
      <c r="H234" t="str">
        <f t="shared" si="10"/>
        <v/>
      </c>
      <c r="I234" t="str">
        <f t="shared" si="11"/>
        <v/>
      </c>
    </row>
    <row r="235" spans="7:9" x14ac:dyDescent="0.2">
      <c r="G235" t="str">
        <f t="shared" si="9"/>
        <v/>
      </c>
      <c r="H235" t="str">
        <f t="shared" si="10"/>
        <v/>
      </c>
      <c r="I235" t="str">
        <f t="shared" si="11"/>
        <v/>
      </c>
    </row>
    <row r="236" spans="7:9" x14ac:dyDescent="0.2">
      <c r="G236" t="str">
        <f t="shared" si="9"/>
        <v/>
      </c>
      <c r="H236" t="str">
        <f t="shared" si="10"/>
        <v/>
      </c>
      <c r="I236" t="str">
        <f t="shared" si="11"/>
        <v/>
      </c>
    </row>
    <row r="237" spans="7:9" x14ac:dyDescent="0.2">
      <c r="G237" t="str">
        <f t="shared" si="9"/>
        <v/>
      </c>
      <c r="H237" t="str">
        <f t="shared" si="10"/>
        <v/>
      </c>
      <c r="I237" t="str">
        <f t="shared" si="11"/>
        <v/>
      </c>
    </row>
    <row r="238" spans="7:9" x14ac:dyDescent="0.2">
      <c r="G238" t="str">
        <f t="shared" si="9"/>
        <v/>
      </c>
      <c r="H238" t="str">
        <f t="shared" si="10"/>
        <v/>
      </c>
      <c r="I238" t="str">
        <f t="shared" si="11"/>
        <v/>
      </c>
    </row>
  </sheetData>
  <autoFilter ref="A1:B153" xr:uid="{51E61A58-F629-D54E-8441-D53E199048D8}">
    <sortState xmlns:xlrd2="http://schemas.microsoft.com/office/spreadsheetml/2017/richdata2" ref="A2:B153">
      <sortCondition descending="1" ref="A1:A153"/>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160BB-B9EB-FD47-9FB2-2FE4EF07E717}">
  <dimension ref="A1:D19"/>
  <sheetViews>
    <sheetView tabSelected="1" workbookViewId="0">
      <selection activeCell="D5" sqref="D5"/>
    </sheetView>
  </sheetViews>
  <sheetFormatPr baseColWidth="10" defaultRowHeight="16" x14ac:dyDescent="0.2"/>
  <cols>
    <col min="2" max="2" width="20" customWidth="1"/>
  </cols>
  <sheetData>
    <row r="1" spans="1:4" x14ac:dyDescent="0.2">
      <c r="A1" t="s">
        <v>3417</v>
      </c>
    </row>
    <row r="3" spans="1:4" x14ac:dyDescent="0.2">
      <c r="A3" t="s">
        <v>3418</v>
      </c>
      <c r="B3" t="s">
        <v>1272</v>
      </c>
      <c r="C3" t="s">
        <v>3185</v>
      </c>
    </row>
    <row r="4" spans="1:4" x14ac:dyDescent="0.2">
      <c r="B4" t="s">
        <v>1272</v>
      </c>
      <c r="C4" t="s">
        <v>1776</v>
      </c>
      <c r="D4" t="s">
        <v>3421</v>
      </c>
    </row>
    <row r="5" spans="1:4" x14ac:dyDescent="0.2">
      <c r="B5" t="s">
        <v>1272</v>
      </c>
      <c r="C5" t="s">
        <v>1716</v>
      </c>
      <c r="D5" t="s">
        <v>3421</v>
      </c>
    </row>
    <row r="6" spans="1:4" x14ac:dyDescent="0.2">
      <c r="B6" t="s">
        <v>1272</v>
      </c>
      <c r="C6" t="s">
        <v>1721</v>
      </c>
      <c r="D6" t="s">
        <v>3421</v>
      </c>
    </row>
    <row r="7" spans="1:4" x14ac:dyDescent="0.2">
      <c r="B7" t="s">
        <v>1272</v>
      </c>
      <c r="C7" t="s">
        <v>1718</v>
      </c>
      <c r="D7" t="s">
        <v>3421</v>
      </c>
    </row>
    <row r="8" spans="1:4" x14ac:dyDescent="0.2">
      <c r="B8" t="s">
        <v>1272</v>
      </c>
      <c r="C8" t="s">
        <v>1771</v>
      </c>
      <c r="D8" t="s">
        <v>3421</v>
      </c>
    </row>
    <row r="9" spans="1:4" x14ac:dyDescent="0.2">
      <c r="B9" t="s">
        <v>1291</v>
      </c>
      <c r="C9" t="s">
        <v>3184</v>
      </c>
      <c r="D9" t="s">
        <v>3421</v>
      </c>
    </row>
    <row r="11" spans="1:4" x14ac:dyDescent="0.2">
      <c r="A11" t="s">
        <v>3419</v>
      </c>
      <c r="B11" t="s">
        <v>1272</v>
      </c>
      <c r="C11" t="s">
        <v>1712</v>
      </c>
      <c r="D11" t="s">
        <v>3421</v>
      </c>
    </row>
    <row r="12" spans="1:4" x14ac:dyDescent="0.2">
      <c r="B12" t="s">
        <v>1712</v>
      </c>
      <c r="C12" t="s">
        <v>1776</v>
      </c>
    </row>
    <row r="13" spans="1:4" x14ac:dyDescent="0.2">
      <c r="B13" t="s">
        <v>1712</v>
      </c>
      <c r="C13" t="s">
        <v>1721</v>
      </c>
      <c r="D13" t="s">
        <v>3421</v>
      </c>
    </row>
    <row r="14" spans="1:4" x14ac:dyDescent="0.2">
      <c r="B14" t="s">
        <v>1712</v>
      </c>
      <c r="C14" t="s">
        <v>3420</v>
      </c>
      <c r="D14" t="s">
        <v>3421</v>
      </c>
    </row>
    <row r="15" spans="1:4" x14ac:dyDescent="0.2">
      <c r="B15" t="s">
        <v>1712</v>
      </c>
      <c r="C15" t="s">
        <v>1272</v>
      </c>
      <c r="D15" t="s">
        <v>3421</v>
      </c>
    </row>
    <row r="16" spans="1:4" x14ac:dyDescent="0.2">
      <c r="B16" t="s">
        <v>1711</v>
      </c>
      <c r="C16" t="s">
        <v>1718</v>
      </c>
      <c r="D16" t="s">
        <v>3421</v>
      </c>
    </row>
    <row r="17" spans="2:4" x14ac:dyDescent="0.2">
      <c r="B17" t="s">
        <v>1711</v>
      </c>
      <c r="C17" t="s">
        <v>1721</v>
      </c>
      <c r="D17" t="s">
        <v>3421</v>
      </c>
    </row>
    <row r="18" spans="2:4" x14ac:dyDescent="0.2">
      <c r="B18" t="s">
        <v>1711</v>
      </c>
      <c r="C18" t="s">
        <v>1771</v>
      </c>
      <c r="D18" t="s">
        <v>3421</v>
      </c>
    </row>
    <row r="19" spans="2:4" x14ac:dyDescent="0.2">
      <c r="B19" t="s">
        <v>1711</v>
      </c>
      <c r="C19" t="s">
        <v>1776</v>
      </c>
      <c r="D19" t="s">
        <v>3421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5435A1-0D82-234A-A74D-E6F32A0A6B44}">
  <dimension ref="A2:A1090"/>
  <sheetViews>
    <sheetView workbookViewId="0">
      <selection activeCell="A2" sqref="A2:A1090"/>
    </sheetView>
  </sheetViews>
  <sheetFormatPr baseColWidth="10" defaultRowHeight="16" x14ac:dyDescent="0.2"/>
  <sheetData>
    <row r="2" spans="1:1" x14ac:dyDescent="0.2">
      <c r="A2" s="11" t="s">
        <v>2274</v>
      </c>
    </row>
    <row r="3" spans="1:1" x14ac:dyDescent="0.2">
      <c r="A3" t="s">
        <v>2275</v>
      </c>
    </row>
    <row r="4" spans="1:1" x14ac:dyDescent="0.2">
      <c r="A4" t="s">
        <v>2276</v>
      </c>
    </row>
    <row r="5" spans="1:1" x14ac:dyDescent="0.2">
      <c r="A5" t="s">
        <v>2277</v>
      </c>
    </row>
    <row r="6" spans="1:1" x14ac:dyDescent="0.2">
      <c r="A6" t="s">
        <v>2278</v>
      </c>
    </row>
    <row r="7" spans="1:1" x14ac:dyDescent="0.2">
      <c r="A7" t="s">
        <v>2279</v>
      </c>
    </row>
    <row r="8" spans="1:1" x14ac:dyDescent="0.2">
      <c r="A8" t="s">
        <v>2280</v>
      </c>
    </row>
    <row r="9" spans="1:1" x14ac:dyDescent="0.2">
      <c r="A9" t="s">
        <v>2281</v>
      </c>
    </row>
    <row r="10" spans="1:1" x14ac:dyDescent="0.2">
      <c r="A10" t="s">
        <v>2282</v>
      </c>
    </row>
    <row r="11" spans="1:1" x14ac:dyDescent="0.2">
      <c r="A11" t="s">
        <v>2283</v>
      </c>
    </row>
    <row r="12" spans="1:1" x14ac:dyDescent="0.2">
      <c r="A12" t="s">
        <v>2284</v>
      </c>
    </row>
    <row r="13" spans="1:1" x14ac:dyDescent="0.2">
      <c r="A13" t="s">
        <v>2285</v>
      </c>
    </row>
    <row r="14" spans="1:1" x14ac:dyDescent="0.2">
      <c r="A14" t="s">
        <v>2286</v>
      </c>
    </row>
    <row r="15" spans="1:1" x14ac:dyDescent="0.2">
      <c r="A15" t="s">
        <v>2287</v>
      </c>
    </row>
    <row r="16" spans="1:1" x14ac:dyDescent="0.2">
      <c r="A16" t="s">
        <v>2288</v>
      </c>
    </row>
    <row r="17" spans="1:1" x14ac:dyDescent="0.2">
      <c r="A17" t="s">
        <v>3187</v>
      </c>
    </row>
    <row r="18" spans="1:1" x14ac:dyDescent="0.2">
      <c r="A18" t="s">
        <v>3188</v>
      </c>
    </row>
    <row r="19" spans="1:1" x14ac:dyDescent="0.2">
      <c r="A19" t="s">
        <v>3189</v>
      </c>
    </row>
    <row r="20" spans="1:1" x14ac:dyDescent="0.2">
      <c r="A20" t="s">
        <v>3190</v>
      </c>
    </row>
    <row r="21" spans="1:1" x14ac:dyDescent="0.2">
      <c r="A21" t="s">
        <v>2289</v>
      </c>
    </row>
    <row r="22" spans="1:1" x14ac:dyDescent="0.2">
      <c r="A22" t="s">
        <v>2290</v>
      </c>
    </row>
    <row r="23" spans="1:1" x14ac:dyDescent="0.2">
      <c r="A23" t="s">
        <v>2291</v>
      </c>
    </row>
    <row r="24" spans="1:1" x14ac:dyDescent="0.2">
      <c r="A24" t="s">
        <v>2292</v>
      </c>
    </row>
    <row r="25" spans="1:1" x14ac:dyDescent="0.2">
      <c r="A25" t="s">
        <v>2293</v>
      </c>
    </row>
    <row r="26" spans="1:1" x14ac:dyDescent="0.2">
      <c r="A26" t="s">
        <v>2294</v>
      </c>
    </row>
    <row r="27" spans="1:1" x14ac:dyDescent="0.2">
      <c r="A27" t="s">
        <v>2295</v>
      </c>
    </row>
    <row r="28" spans="1:1" x14ac:dyDescent="0.2">
      <c r="A28" t="s">
        <v>2296</v>
      </c>
    </row>
    <row r="29" spans="1:1" x14ac:dyDescent="0.2">
      <c r="A29" t="s">
        <v>2297</v>
      </c>
    </row>
    <row r="30" spans="1:1" x14ac:dyDescent="0.2">
      <c r="A30" t="s">
        <v>2298</v>
      </c>
    </row>
    <row r="31" spans="1:1" x14ac:dyDescent="0.2">
      <c r="A31" t="s">
        <v>2299</v>
      </c>
    </row>
    <row r="32" spans="1:1" x14ac:dyDescent="0.2">
      <c r="A32" t="s">
        <v>2300</v>
      </c>
    </row>
    <row r="33" spans="1:1" x14ac:dyDescent="0.2">
      <c r="A33" t="s">
        <v>2301</v>
      </c>
    </row>
    <row r="34" spans="1:1" x14ac:dyDescent="0.2">
      <c r="A34" t="s">
        <v>2302</v>
      </c>
    </row>
    <row r="35" spans="1:1" x14ac:dyDescent="0.2">
      <c r="A35" t="s">
        <v>2303</v>
      </c>
    </row>
    <row r="36" spans="1:1" x14ac:dyDescent="0.2">
      <c r="A36" t="s">
        <v>2304</v>
      </c>
    </row>
    <row r="37" spans="1:1" x14ac:dyDescent="0.2">
      <c r="A37" t="s">
        <v>2305</v>
      </c>
    </row>
    <row r="38" spans="1:1" x14ac:dyDescent="0.2">
      <c r="A38" t="s">
        <v>2306</v>
      </c>
    </row>
    <row r="39" spans="1:1" x14ac:dyDescent="0.2">
      <c r="A39" t="s">
        <v>2307</v>
      </c>
    </row>
    <row r="40" spans="1:1" x14ac:dyDescent="0.2">
      <c r="A40" t="s">
        <v>2308</v>
      </c>
    </row>
    <row r="41" spans="1:1" x14ac:dyDescent="0.2">
      <c r="A41" t="s">
        <v>2309</v>
      </c>
    </row>
    <row r="42" spans="1:1" x14ac:dyDescent="0.2">
      <c r="A42" t="s">
        <v>2310</v>
      </c>
    </row>
    <row r="43" spans="1:1" x14ac:dyDescent="0.2">
      <c r="A43" t="s">
        <v>2311</v>
      </c>
    </row>
    <row r="44" spans="1:1" x14ac:dyDescent="0.2">
      <c r="A44" t="s">
        <v>2312</v>
      </c>
    </row>
    <row r="45" spans="1:1" x14ac:dyDescent="0.2">
      <c r="A45" t="s">
        <v>2313</v>
      </c>
    </row>
    <row r="46" spans="1:1" x14ac:dyDescent="0.2">
      <c r="A46" t="s">
        <v>2314</v>
      </c>
    </row>
    <row r="47" spans="1:1" x14ac:dyDescent="0.2">
      <c r="A47" t="s">
        <v>2315</v>
      </c>
    </row>
    <row r="48" spans="1:1" x14ac:dyDescent="0.2">
      <c r="A48" t="s">
        <v>2316</v>
      </c>
    </row>
    <row r="49" spans="1:1" x14ac:dyDescent="0.2">
      <c r="A49" t="s">
        <v>2317</v>
      </c>
    </row>
    <row r="50" spans="1:1" x14ac:dyDescent="0.2">
      <c r="A50" t="s">
        <v>2318</v>
      </c>
    </row>
    <row r="51" spans="1:1" x14ac:dyDescent="0.2">
      <c r="A51" t="s">
        <v>2319</v>
      </c>
    </row>
    <row r="52" spans="1:1" x14ac:dyDescent="0.2">
      <c r="A52" t="s">
        <v>2320</v>
      </c>
    </row>
    <row r="53" spans="1:1" x14ac:dyDescent="0.2">
      <c r="A53" t="s">
        <v>2321</v>
      </c>
    </row>
    <row r="54" spans="1:1" x14ac:dyDescent="0.2">
      <c r="A54" t="s">
        <v>2322</v>
      </c>
    </row>
    <row r="55" spans="1:1" x14ac:dyDescent="0.2">
      <c r="A55" t="s">
        <v>3191</v>
      </c>
    </row>
    <row r="56" spans="1:1" x14ac:dyDescent="0.2">
      <c r="A56" t="s">
        <v>3192</v>
      </c>
    </row>
    <row r="57" spans="1:1" x14ac:dyDescent="0.2">
      <c r="A57" t="s">
        <v>3193</v>
      </c>
    </row>
    <row r="58" spans="1:1" x14ac:dyDescent="0.2">
      <c r="A58" t="s">
        <v>3194</v>
      </c>
    </row>
    <row r="59" spans="1:1" x14ac:dyDescent="0.2">
      <c r="A59" t="s">
        <v>3195</v>
      </c>
    </row>
    <row r="60" spans="1:1" x14ac:dyDescent="0.2">
      <c r="A60" t="s">
        <v>3196</v>
      </c>
    </row>
    <row r="61" spans="1:1" x14ac:dyDescent="0.2">
      <c r="A61" t="s">
        <v>3197</v>
      </c>
    </row>
    <row r="62" spans="1:1" x14ac:dyDescent="0.2">
      <c r="A62" t="s">
        <v>3198</v>
      </c>
    </row>
    <row r="63" spans="1:1" x14ac:dyDescent="0.2">
      <c r="A63" t="s">
        <v>3199</v>
      </c>
    </row>
    <row r="64" spans="1:1" x14ac:dyDescent="0.2">
      <c r="A64" t="s">
        <v>3200</v>
      </c>
    </row>
    <row r="65" spans="1:1" x14ac:dyDescent="0.2">
      <c r="A65" t="s">
        <v>3201</v>
      </c>
    </row>
    <row r="66" spans="1:1" x14ac:dyDescent="0.2">
      <c r="A66" t="s">
        <v>3202</v>
      </c>
    </row>
    <row r="67" spans="1:1" x14ac:dyDescent="0.2">
      <c r="A67" t="s">
        <v>3203</v>
      </c>
    </row>
    <row r="68" spans="1:1" x14ac:dyDescent="0.2">
      <c r="A68" t="s">
        <v>3204</v>
      </c>
    </row>
    <row r="69" spans="1:1" x14ac:dyDescent="0.2">
      <c r="A69" t="s">
        <v>3205</v>
      </c>
    </row>
    <row r="70" spans="1:1" x14ac:dyDescent="0.2">
      <c r="A70" t="s">
        <v>3206</v>
      </c>
    </row>
    <row r="71" spans="1:1" x14ac:dyDescent="0.2">
      <c r="A71" t="s">
        <v>3207</v>
      </c>
    </row>
    <row r="72" spans="1:1" x14ac:dyDescent="0.2">
      <c r="A72" t="s">
        <v>3208</v>
      </c>
    </row>
    <row r="73" spans="1:1" x14ac:dyDescent="0.2">
      <c r="A73" t="s">
        <v>3209</v>
      </c>
    </row>
    <row r="74" spans="1:1" x14ac:dyDescent="0.2">
      <c r="A74" t="s">
        <v>3210</v>
      </c>
    </row>
    <row r="75" spans="1:1" x14ac:dyDescent="0.2">
      <c r="A75" t="s">
        <v>3211</v>
      </c>
    </row>
    <row r="76" spans="1:1" x14ac:dyDescent="0.2">
      <c r="A76" t="s">
        <v>3212</v>
      </c>
    </row>
    <row r="77" spans="1:1" x14ac:dyDescent="0.2">
      <c r="A77" t="s">
        <v>3213</v>
      </c>
    </row>
    <row r="78" spans="1:1" x14ac:dyDescent="0.2">
      <c r="A78" t="s">
        <v>2323</v>
      </c>
    </row>
    <row r="79" spans="1:1" x14ac:dyDescent="0.2">
      <c r="A79" t="s">
        <v>2324</v>
      </c>
    </row>
    <row r="80" spans="1:1" x14ac:dyDescent="0.2">
      <c r="A80" t="s">
        <v>2325</v>
      </c>
    </row>
    <row r="81" spans="1:1" x14ac:dyDescent="0.2">
      <c r="A81" t="s">
        <v>2326</v>
      </c>
    </row>
    <row r="82" spans="1:1" x14ac:dyDescent="0.2">
      <c r="A82" t="s">
        <v>2327</v>
      </c>
    </row>
    <row r="83" spans="1:1" x14ac:dyDescent="0.2">
      <c r="A83" t="s">
        <v>2328</v>
      </c>
    </row>
    <row r="84" spans="1:1" x14ac:dyDescent="0.2">
      <c r="A84" t="s">
        <v>2329</v>
      </c>
    </row>
    <row r="85" spans="1:1" x14ac:dyDescent="0.2">
      <c r="A85" t="s">
        <v>2330</v>
      </c>
    </row>
    <row r="86" spans="1:1" x14ac:dyDescent="0.2">
      <c r="A86" t="s">
        <v>2331</v>
      </c>
    </row>
    <row r="87" spans="1:1" x14ac:dyDescent="0.2">
      <c r="A87" t="s">
        <v>2332</v>
      </c>
    </row>
    <row r="88" spans="1:1" x14ac:dyDescent="0.2">
      <c r="A88" t="s">
        <v>2333</v>
      </c>
    </row>
    <row r="89" spans="1:1" x14ac:dyDescent="0.2">
      <c r="A89" t="s">
        <v>2334</v>
      </c>
    </row>
    <row r="90" spans="1:1" x14ac:dyDescent="0.2">
      <c r="A90" t="s">
        <v>2335</v>
      </c>
    </row>
    <row r="91" spans="1:1" x14ac:dyDescent="0.2">
      <c r="A91" t="s">
        <v>2336</v>
      </c>
    </row>
    <row r="92" spans="1:1" x14ac:dyDescent="0.2">
      <c r="A92" t="s">
        <v>2337</v>
      </c>
    </row>
    <row r="93" spans="1:1" x14ac:dyDescent="0.2">
      <c r="A93" t="s">
        <v>2338</v>
      </c>
    </row>
    <row r="94" spans="1:1" x14ac:dyDescent="0.2">
      <c r="A94" t="s">
        <v>2339</v>
      </c>
    </row>
    <row r="95" spans="1:1" x14ac:dyDescent="0.2">
      <c r="A95" t="s">
        <v>2340</v>
      </c>
    </row>
    <row r="96" spans="1:1" x14ac:dyDescent="0.2">
      <c r="A96" t="s">
        <v>2341</v>
      </c>
    </row>
    <row r="97" spans="1:1" x14ac:dyDescent="0.2">
      <c r="A97" t="s">
        <v>2342</v>
      </c>
    </row>
    <row r="98" spans="1:1" x14ac:dyDescent="0.2">
      <c r="A98" t="s">
        <v>2343</v>
      </c>
    </row>
    <row r="99" spans="1:1" x14ac:dyDescent="0.2">
      <c r="A99" t="s">
        <v>2344</v>
      </c>
    </row>
    <row r="100" spans="1:1" x14ac:dyDescent="0.2">
      <c r="A100" t="s">
        <v>2345</v>
      </c>
    </row>
    <row r="101" spans="1:1" x14ac:dyDescent="0.2">
      <c r="A101" t="s">
        <v>2346</v>
      </c>
    </row>
    <row r="102" spans="1:1" x14ac:dyDescent="0.2">
      <c r="A102" t="s">
        <v>2347</v>
      </c>
    </row>
    <row r="103" spans="1:1" x14ac:dyDescent="0.2">
      <c r="A103" t="s">
        <v>2348</v>
      </c>
    </row>
    <row r="104" spans="1:1" x14ac:dyDescent="0.2">
      <c r="A104" t="s">
        <v>2349</v>
      </c>
    </row>
    <row r="105" spans="1:1" x14ac:dyDescent="0.2">
      <c r="A105" t="s">
        <v>2350</v>
      </c>
    </row>
    <row r="106" spans="1:1" x14ac:dyDescent="0.2">
      <c r="A106" t="s">
        <v>2351</v>
      </c>
    </row>
    <row r="107" spans="1:1" x14ac:dyDescent="0.2">
      <c r="A107" t="s">
        <v>2352</v>
      </c>
    </row>
    <row r="108" spans="1:1" x14ac:dyDescent="0.2">
      <c r="A108" t="s">
        <v>2353</v>
      </c>
    </row>
    <row r="109" spans="1:1" x14ac:dyDescent="0.2">
      <c r="A109" t="s">
        <v>2354</v>
      </c>
    </row>
    <row r="110" spans="1:1" x14ac:dyDescent="0.2">
      <c r="A110" t="s">
        <v>2355</v>
      </c>
    </row>
    <row r="111" spans="1:1" x14ac:dyDescent="0.2">
      <c r="A111" t="s">
        <v>2356</v>
      </c>
    </row>
    <row r="112" spans="1:1" x14ac:dyDescent="0.2">
      <c r="A112" t="s">
        <v>2357</v>
      </c>
    </row>
    <row r="113" spans="1:1" x14ac:dyDescent="0.2">
      <c r="A113" t="s">
        <v>2358</v>
      </c>
    </row>
    <row r="114" spans="1:1" x14ac:dyDescent="0.2">
      <c r="A114" t="s">
        <v>2359</v>
      </c>
    </row>
    <row r="115" spans="1:1" x14ac:dyDescent="0.2">
      <c r="A115" t="s">
        <v>2360</v>
      </c>
    </row>
    <row r="116" spans="1:1" x14ac:dyDescent="0.2">
      <c r="A116" t="s">
        <v>2361</v>
      </c>
    </row>
    <row r="117" spans="1:1" x14ac:dyDescent="0.2">
      <c r="A117" t="s">
        <v>2362</v>
      </c>
    </row>
    <row r="118" spans="1:1" x14ac:dyDescent="0.2">
      <c r="A118" t="s">
        <v>2363</v>
      </c>
    </row>
    <row r="119" spans="1:1" x14ac:dyDescent="0.2">
      <c r="A119" t="s">
        <v>2364</v>
      </c>
    </row>
    <row r="120" spans="1:1" x14ac:dyDescent="0.2">
      <c r="A120" t="s">
        <v>2365</v>
      </c>
    </row>
    <row r="121" spans="1:1" x14ac:dyDescent="0.2">
      <c r="A121" t="s">
        <v>2366</v>
      </c>
    </row>
    <row r="122" spans="1:1" x14ac:dyDescent="0.2">
      <c r="A122" t="s">
        <v>2367</v>
      </c>
    </row>
    <row r="123" spans="1:1" x14ac:dyDescent="0.2">
      <c r="A123" t="s">
        <v>2368</v>
      </c>
    </row>
    <row r="124" spans="1:1" x14ac:dyDescent="0.2">
      <c r="A124" t="s">
        <v>2369</v>
      </c>
    </row>
    <row r="125" spans="1:1" x14ac:dyDescent="0.2">
      <c r="A125" t="s">
        <v>3214</v>
      </c>
    </row>
    <row r="126" spans="1:1" x14ac:dyDescent="0.2">
      <c r="A126" t="s">
        <v>3215</v>
      </c>
    </row>
    <row r="127" spans="1:1" x14ac:dyDescent="0.2">
      <c r="A127" t="s">
        <v>3216</v>
      </c>
    </row>
    <row r="128" spans="1:1" x14ac:dyDescent="0.2">
      <c r="A128" t="s">
        <v>3217</v>
      </c>
    </row>
    <row r="129" spans="1:1" x14ac:dyDescent="0.2">
      <c r="A129" t="s">
        <v>2370</v>
      </c>
    </row>
    <row r="130" spans="1:1" x14ac:dyDescent="0.2">
      <c r="A130" t="s">
        <v>3218</v>
      </c>
    </row>
    <row r="131" spans="1:1" x14ac:dyDescent="0.2">
      <c r="A131" t="s">
        <v>3219</v>
      </c>
    </row>
    <row r="132" spans="1:1" x14ac:dyDescent="0.2">
      <c r="A132" t="s">
        <v>3220</v>
      </c>
    </row>
    <row r="133" spans="1:1" x14ac:dyDescent="0.2">
      <c r="A133" t="s">
        <v>3221</v>
      </c>
    </row>
    <row r="134" spans="1:1" x14ac:dyDescent="0.2">
      <c r="A134" t="s">
        <v>3222</v>
      </c>
    </row>
    <row r="135" spans="1:1" x14ac:dyDescent="0.2">
      <c r="A135" t="s">
        <v>3223</v>
      </c>
    </row>
    <row r="136" spans="1:1" x14ac:dyDescent="0.2">
      <c r="A136" t="s">
        <v>3224</v>
      </c>
    </row>
    <row r="137" spans="1:1" x14ac:dyDescent="0.2">
      <c r="A137" t="s">
        <v>3225</v>
      </c>
    </row>
    <row r="138" spans="1:1" x14ac:dyDescent="0.2">
      <c r="A138" t="s">
        <v>3226</v>
      </c>
    </row>
    <row r="139" spans="1:1" x14ac:dyDescent="0.2">
      <c r="A139" t="s">
        <v>3227</v>
      </c>
    </row>
    <row r="140" spans="1:1" x14ac:dyDescent="0.2">
      <c r="A140" t="s">
        <v>3228</v>
      </c>
    </row>
    <row r="141" spans="1:1" x14ac:dyDescent="0.2">
      <c r="A141" t="s">
        <v>3229</v>
      </c>
    </row>
    <row r="142" spans="1:1" x14ac:dyDescent="0.2">
      <c r="A142" t="s">
        <v>3230</v>
      </c>
    </row>
    <row r="143" spans="1:1" x14ac:dyDescent="0.2">
      <c r="A143" t="s">
        <v>3231</v>
      </c>
    </row>
    <row r="144" spans="1:1" x14ac:dyDescent="0.2">
      <c r="A144" t="s">
        <v>3232</v>
      </c>
    </row>
    <row r="145" spans="1:1" x14ac:dyDescent="0.2">
      <c r="A145" t="s">
        <v>3233</v>
      </c>
    </row>
    <row r="146" spans="1:1" x14ac:dyDescent="0.2">
      <c r="A146" t="s">
        <v>3234</v>
      </c>
    </row>
    <row r="147" spans="1:1" x14ac:dyDescent="0.2">
      <c r="A147" t="s">
        <v>2371</v>
      </c>
    </row>
    <row r="148" spans="1:1" x14ac:dyDescent="0.2">
      <c r="A148" t="s">
        <v>2372</v>
      </c>
    </row>
    <row r="149" spans="1:1" x14ac:dyDescent="0.2">
      <c r="A149" t="s">
        <v>2373</v>
      </c>
    </row>
    <row r="150" spans="1:1" x14ac:dyDescent="0.2">
      <c r="A150" t="s">
        <v>2374</v>
      </c>
    </row>
    <row r="151" spans="1:1" x14ac:dyDescent="0.2">
      <c r="A151" t="s">
        <v>2375</v>
      </c>
    </row>
    <row r="152" spans="1:1" x14ac:dyDescent="0.2">
      <c r="A152" t="s">
        <v>2376</v>
      </c>
    </row>
    <row r="153" spans="1:1" x14ac:dyDescent="0.2">
      <c r="A153" t="s">
        <v>3235</v>
      </c>
    </row>
    <row r="154" spans="1:1" x14ac:dyDescent="0.2">
      <c r="A154" t="s">
        <v>2377</v>
      </c>
    </row>
    <row r="155" spans="1:1" x14ac:dyDescent="0.2">
      <c r="A155" t="s">
        <v>2378</v>
      </c>
    </row>
    <row r="156" spans="1:1" x14ac:dyDescent="0.2">
      <c r="A156" t="s">
        <v>2379</v>
      </c>
    </row>
    <row r="157" spans="1:1" x14ac:dyDescent="0.2">
      <c r="A157" t="s">
        <v>2380</v>
      </c>
    </row>
    <row r="158" spans="1:1" x14ac:dyDescent="0.2">
      <c r="A158" t="s">
        <v>2381</v>
      </c>
    </row>
    <row r="159" spans="1:1" x14ac:dyDescent="0.2">
      <c r="A159" t="s">
        <v>2382</v>
      </c>
    </row>
    <row r="160" spans="1:1" x14ac:dyDescent="0.2">
      <c r="A160" t="s">
        <v>2383</v>
      </c>
    </row>
    <row r="161" spans="1:1" x14ac:dyDescent="0.2">
      <c r="A161" t="s">
        <v>2384</v>
      </c>
    </row>
    <row r="162" spans="1:1" x14ac:dyDescent="0.2">
      <c r="A162" t="s">
        <v>2385</v>
      </c>
    </row>
    <row r="163" spans="1:1" x14ac:dyDescent="0.2">
      <c r="A163" t="s">
        <v>2386</v>
      </c>
    </row>
    <row r="164" spans="1:1" x14ac:dyDescent="0.2">
      <c r="A164" t="s">
        <v>2387</v>
      </c>
    </row>
    <row r="165" spans="1:1" x14ac:dyDescent="0.2">
      <c r="A165" t="s">
        <v>2388</v>
      </c>
    </row>
    <row r="166" spans="1:1" x14ac:dyDescent="0.2">
      <c r="A166" t="s">
        <v>2389</v>
      </c>
    </row>
    <row r="167" spans="1:1" x14ac:dyDescent="0.2">
      <c r="A167" t="s">
        <v>2390</v>
      </c>
    </row>
    <row r="168" spans="1:1" x14ac:dyDescent="0.2">
      <c r="A168" t="s">
        <v>2391</v>
      </c>
    </row>
    <row r="169" spans="1:1" x14ac:dyDescent="0.2">
      <c r="A169" t="s">
        <v>2392</v>
      </c>
    </row>
    <row r="170" spans="1:1" x14ac:dyDescent="0.2">
      <c r="A170" t="s">
        <v>2393</v>
      </c>
    </row>
    <row r="171" spans="1:1" x14ac:dyDescent="0.2">
      <c r="A171" t="s">
        <v>2394</v>
      </c>
    </row>
    <row r="172" spans="1:1" x14ac:dyDescent="0.2">
      <c r="A172" t="s">
        <v>2395</v>
      </c>
    </row>
    <row r="173" spans="1:1" x14ac:dyDescent="0.2">
      <c r="A173" t="s">
        <v>2396</v>
      </c>
    </row>
    <row r="174" spans="1:1" x14ac:dyDescent="0.2">
      <c r="A174" t="s">
        <v>2397</v>
      </c>
    </row>
    <row r="175" spans="1:1" x14ac:dyDescent="0.2">
      <c r="A175" t="s">
        <v>2398</v>
      </c>
    </row>
    <row r="176" spans="1:1" x14ac:dyDescent="0.2">
      <c r="A176" t="s">
        <v>2399</v>
      </c>
    </row>
    <row r="177" spans="1:1" x14ac:dyDescent="0.2">
      <c r="A177" t="s">
        <v>2400</v>
      </c>
    </row>
    <row r="178" spans="1:1" x14ac:dyDescent="0.2">
      <c r="A178" t="s">
        <v>2401</v>
      </c>
    </row>
    <row r="179" spans="1:1" x14ac:dyDescent="0.2">
      <c r="A179" t="s">
        <v>2402</v>
      </c>
    </row>
    <row r="180" spans="1:1" x14ac:dyDescent="0.2">
      <c r="A180" t="s">
        <v>2403</v>
      </c>
    </row>
    <row r="181" spans="1:1" x14ac:dyDescent="0.2">
      <c r="A181" t="s">
        <v>3236</v>
      </c>
    </row>
    <row r="182" spans="1:1" x14ac:dyDescent="0.2">
      <c r="A182" t="s">
        <v>2404</v>
      </c>
    </row>
    <row r="183" spans="1:1" x14ac:dyDescent="0.2">
      <c r="A183" t="s">
        <v>2405</v>
      </c>
    </row>
    <row r="184" spans="1:1" x14ac:dyDescent="0.2">
      <c r="A184" t="s">
        <v>2406</v>
      </c>
    </row>
    <row r="185" spans="1:1" x14ac:dyDescent="0.2">
      <c r="A185" t="s">
        <v>2407</v>
      </c>
    </row>
    <row r="186" spans="1:1" x14ac:dyDescent="0.2">
      <c r="A186" t="s">
        <v>2408</v>
      </c>
    </row>
    <row r="187" spans="1:1" x14ac:dyDescent="0.2">
      <c r="A187" t="s">
        <v>2409</v>
      </c>
    </row>
    <row r="188" spans="1:1" x14ac:dyDescent="0.2">
      <c r="A188" t="s">
        <v>2410</v>
      </c>
    </row>
    <row r="189" spans="1:1" x14ac:dyDescent="0.2">
      <c r="A189" t="s">
        <v>2411</v>
      </c>
    </row>
    <row r="190" spans="1:1" x14ac:dyDescent="0.2">
      <c r="A190" t="s">
        <v>2412</v>
      </c>
    </row>
    <row r="191" spans="1:1" x14ac:dyDescent="0.2">
      <c r="A191" t="s">
        <v>2413</v>
      </c>
    </row>
    <row r="192" spans="1:1" x14ac:dyDescent="0.2">
      <c r="A192" t="s">
        <v>2414</v>
      </c>
    </row>
    <row r="193" spans="1:1" x14ac:dyDescent="0.2">
      <c r="A193" t="s">
        <v>2415</v>
      </c>
    </row>
    <row r="194" spans="1:1" x14ac:dyDescent="0.2">
      <c r="A194" t="s">
        <v>2416</v>
      </c>
    </row>
    <row r="195" spans="1:1" x14ac:dyDescent="0.2">
      <c r="A195" t="s">
        <v>2417</v>
      </c>
    </row>
    <row r="196" spans="1:1" x14ac:dyDescent="0.2">
      <c r="A196" t="s">
        <v>2418</v>
      </c>
    </row>
    <row r="197" spans="1:1" x14ac:dyDescent="0.2">
      <c r="A197" t="s">
        <v>2419</v>
      </c>
    </row>
    <row r="198" spans="1:1" x14ac:dyDescent="0.2">
      <c r="A198" t="s">
        <v>2420</v>
      </c>
    </row>
    <row r="199" spans="1:1" x14ac:dyDescent="0.2">
      <c r="A199" t="s">
        <v>2421</v>
      </c>
    </row>
    <row r="200" spans="1:1" x14ac:dyDescent="0.2">
      <c r="A200" t="s">
        <v>2422</v>
      </c>
    </row>
    <row r="201" spans="1:1" x14ac:dyDescent="0.2">
      <c r="A201" t="s">
        <v>2423</v>
      </c>
    </row>
    <row r="202" spans="1:1" x14ac:dyDescent="0.2">
      <c r="A202" t="s">
        <v>2424</v>
      </c>
    </row>
    <row r="203" spans="1:1" x14ac:dyDescent="0.2">
      <c r="A203" t="s">
        <v>2425</v>
      </c>
    </row>
    <row r="204" spans="1:1" x14ac:dyDescent="0.2">
      <c r="A204" t="s">
        <v>2426</v>
      </c>
    </row>
    <row r="205" spans="1:1" x14ac:dyDescent="0.2">
      <c r="A205" t="s">
        <v>2427</v>
      </c>
    </row>
    <row r="206" spans="1:1" x14ac:dyDescent="0.2">
      <c r="A206" t="s">
        <v>2428</v>
      </c>
    </row>
    <row r="207" spans="1:1" x14ac:dyDescent="0.2">
      <c r="A207" t="s">
        <v>2429</v>
      </c>
    </row>
    <row r="208" spans="1:1" x14ac:dyDescent="0.2">
      <c r="A208" t="s">
        <v>3237</v>
      </c>
    </row>
    <row r="209" spans="1:1" x14ac:dyDescent="0.2">
      <c r="A209" t="s">
        <v>2430</v>
      </c>
    </row>
    <row r="210" spans="1:1" x14ac:dyDescent="0.2">
      <c r="A210" t="s">
        <v>2431</v>
      </c>
    </row>
    <row r="211" spans="1:1" x14ac:dyDescent="0.2">
      <c r="A211" t="s">
        <v>2432</v>
      </c>
    </row>
    <row r="212" spans="1:1" x14ac:dyDescent="0.2">
      <c r="A212" t="s">
        <v>2433</v>
      </c>
    </row>
    <row r="213" spans="1:1" x14ac:dyDescent="0.2">
      <c r="A213" t="s">
        <v>2434</v>
      </c>
    </row>
    <row r="214" spans="1:1" x14ac:dyDescent="0.2">
      <c r="A214" t="s">
        <v>2435</v>
      </c>
    </row>
    <row r="215" spans="1:1" x14ac:dyDescent="0.2">
      <c r="A215" t="s">
        <v>2436</v>
      </c>
    </row>
    <row r="216" spans="1:1" x14ac:dyDescent="0.2">
      <c r="A216" t="s">
        <v>2437</v>
      </c>
    </row>
    <row r="217" spans="1:1" x14ac:dyDescent="0.2">
      <c r="A217" t="s">
        <v>2438</v>
      </c>
    </row>
    <row r="218" spans="1:1" x14ac:dyDescent="0.2">
      <c r="A218" t="s">
        <v>2439</v>
      </c>
    </row>
    <row r="219" spans="1:1" x14ac:dyDescent="0.2">
      <c r="A219" t="s">
        <v>2440</v>
      </c>
    </row>
    <row r="220" spans="1:1" x14ac:dyDescent="0.2">
      <c r="A220" t="s">
        <v>2441</v>
      </c>
    </row>
    <row r="221" spans="1:1" x14ac:dyDescent="0.2">
      <c r="A221" t="s">
        <v>2442</v>
      </c>
    </row>
    <row r="222" spans="1:1" x14ac:dyDescent="0.2">
      <c r="A222" t="s">
        <v>2443</v>
      </c>
    </row>
    <row r="223" spans="1:1" x14ac:dyDescent="0.2">
      <c r="A223" t="s">
        <v>2444</v>
      </c>
    </row>
    <row r="224" spans="1:1" x14ac:dyDescent="0.2">
      <c r="A224" t="s">
        <v>2445</v>
      </c>
    </row>
    <row r="225" spans="1:1" x14ac:dyDescent="0.2">
      <c r="A225" t="s">
        <v>2446</v>
      </c>
    </row>
    <row r="226" spans="1:1" x14ac:dyDescent="0.2">
      <c r="A226" t="s">
        <v>2447</v>
      </c>
    </row>
    <row r="227" spans="1:1" x14ac:dyDescent="0.2">
      <c r="A227" t="s">
        <v>2448</v>
      </c>
    </row>
    <row r="228" spans="1:1" x14ac:dyDescent="0.2">
      <c r="A228" t="s">
        <v>2449</v>
      </c>
    </row>
    <row r="229" spans="1:1" x14ac:dyDescent="0.2">
      <c r="A229" t="s">
        <v>2450</v>
      </c>
    </row>
    <row r="230" spans="1:1" x14ac:dyDescent="0.2">
      <c r="A230" t="s">
        <v>2451</v>
      </c>
    </row>
    <row r="231" spans="1:1" x14ac:dyDescent="0.2">
      <c r="A231" t="s">
        <v>2452</v>
      </c>
    </row>
    <row r="232" spans="1:1" x14ac:dyDescent="0.2">
      <c r="A232" t="s">
        <v>2453</v>
      </c>
    </row>
    <row r="233" spans="1:1" x14ac:dyDescent="0.2">
      <c r="A233" t="s">
        <v>2454</v>
      </c>
    </row>
    <row r="234" spans="1:1" x14ac:dyDescent="0.2">
      <c r="A234" t="s">
        <v>2455</v>
      </c>
    </row>
    <row r="235" spans="1:1" x14ac:dyDescent="0.2">
      <c r="A235" t="s">
        <v>2456</v>
      </c>
    </row>
    <row r="236" spans="1:1" x14ac:dyDescent="0.2">
      <c r="A236" t="s">
        <v>2457</v>
      </c>
    </row>
    <row r="237" spans="1:1" x14ac:dyDescent="0.2">
      <c r="A237" t="s">
        <v>2458</v>
      </c>
    </row>
    <row r="238" spans="1:1" x14ac:dyDescent="0.2">
      <c r="A238" t="s">
        <v>2459</v>
      </c>
    </row>
    <row r="239" spans="1:1" x14ac:dyDescent="0.2">
      <c r="A239" t="s">
        <v>2460</v>
      </c>
    </row>
    <row r="240" spans="1:1" x14ac:dyDescent="0.2">
      <c r="A240" t="s">
        <v>2461</v>
      </c>
    </row>
    <row r="241" spans="1:1" x14ac:dyDescent="0.2">
      <c r="A241" t="s">
        <v>2462</v>
      </c>
    </row>
    <row r="242" spans="1:1" x14ac:dyDescent="0.2">
      <c r="A242" t="s">
        <v>2463</v>
      </c>
    </row>
    <row r="243" spans="1:1" x14ac:dyDescent="0.2">
      <c r="A243" t="s">
        <v>2464</v>
      </c>
    </row>
    <row r="244" spans="1:1" x14ac:dyDescent="0.2">
      <c r="A244" t="s">
        <v>2465</v>
      </c>
    </row>
    <row r="245" spans="1:1" x14ac:dyDescent="0.2">
      <c r="A245" t="s">
        <v>2466</v>
      </c>
    </row>
    <row r="246" spans="1:1" x14ac:dyDescent="0.2">
      <c r="A246" t="s">
        <v>2467</v>
      </c>
    </row>
    <row r="247" spans="1:1" x14ac:dyDescent="0.2">
      <c r="A247" t="s">
        <v>2468</v>
      </c>
    </row>
    <row r="248" spans="1:1" x14ac:dyDescent="0.2">
      <c r="A248" t="s">
        <v>2469</v>
      </c>
    </row>
    <row r="249" spans="1:1" x14ac:dyDescent="0.2">
      <c r="A249" t="s">
        <v>2470</v>
      </c>
    </row>
    <row r="250" spans="1:1" x14ac:dyDescent="0.2">
      <c r="A250" t="s">
        <v>2471</v>
      </c>
    </row>
    <row r="251" spans="1:1" x14ac:dyDescent="0.2">
      <c r="A251" t="s">
        <v>2472</v>
      </c>
    </row>
    <row r="252" spans="1:1" x14ac:dyDescent="0.2">
      <c r="A252" t="s">
        <v>2473</v>
      </c>
    </row>
    <row r="253" spans="1:1" x14ac:dyDescent="0.2">
      <c r="A253" t="s">
        <v>2474</v>
      </c>
    </row>
    <row r="254" spans="1:1" x14ac:dyDescent="0.2">
      <c r="A254" t="s">
        <v>2475</v>
      </c>
    </row>
    <row r="255" spans="1:1" x14ac:dyDescent="0.2">
      <c r="A255" t="s">
        <v>2476</v>
      </c>
    </row>
    <row r="256" spans="1:1" x14ac:dyDescent="0.2">
      <c r="A256" t="s">
        <v>2477</v>
      </c>
    </row>
    <row r="257" spans="1:1" x14ac:dyDescent="0.2">
      <c r="A257" t="s">
        <v>2478</v>
      </c>
    </row>
    <row r="258" spans="1:1" x14ac:dyDescent="0.2">
      <c r="A258" t="s">
        <v>2479</v>
      </c>
    </row>
    <row r="259" spans="1:1" x14ac:dyDescent="0.2">
      <c r="A259" t="s">
        <v>2480</v>
      </c>
    </row>
    <row r="260" spans="1:1" x14ac:dyDescent="0.2">
      <c r="A260" t="s">
        <v>2481</v>
      </c>
    </row>
    <row r="261" spans="1:1" x14ac:dyDescent="0.2">
      <c r="A261" t="s">
        <v>2482</v>
      </c>
    </row>
    <row r="262" spans="1:1" x14ac:dyDescent="0.2">
      <c r="A262" t="s">
        <v>2483</v>
      </c>
    </row>
    <row r="263" spans="1:1" x14ac:dyDescent="0.2">
      <c r="A263" t="s">
        <v>2484</v>
      </c>
    </row>
    <row r="264" spans="1:1" x14ac:dyDescent="0.2">
      <c r="A264" t="s">
        <v>3238</v>
      </c>
    </row>
    <row r="265" spans="1:1" x14ac:dyDescent="0.2">
      <c r="A265" t="s">
        <v>3239</v>
      </c>
    </row>
    <row r="266" spans="1:1" x14ac:dyDescent="0.2">
      <c r="A266" t="s">
        <v>3240</v>
      </c>
    </row>
    <row r="267" spans="1:1" x14ac:dyDescent="0.2">
      <c r="A267" t="s">
        <v>3241</v>
      </c>
    </row>
    <row r="268" spans="1:1" x14ac:dyDescent="0.2">
      <c r="A268" t="s">
        <v>2485</v>
      </c>
    </row>
    <row r="269" spans="1:1" x14ac:dyDescent="0.2">
      <c r="A269" t="s">
        <v>3242</v>
      </c>
    </row>
    <row r="270" spans="1:1" x14ac:dyDescent="0.2">
      <c r="A270" t="s">
        <v>3243</v>
      </c>
    </row>
    <row r="271" spans="1:1" x14ac:dyDescent="0.2">
      <c r="A271" t="s">
        <v>3244</v>
      </c>
    </row>
    <row r="272" spans="1:1" x14ac:dyDescent="0.2">
      <c r="A272" t="s">
        <v>3245</v>
      </c>
    </row>
    <row r="273" spans="1:1" x14ac:dyDescent="0.2">
      <c r="A273" t="s">
        <v>3246</v>
      </c>
    </row>
    <row r="274" spans="1:1" x14ac:dyDescent="0.2">
      <c r="A274" t="s">
        <v>3247</v>
      </c>
    </row>
    <row r="275" spans="1:1" x14ac:dyDescent="0.2">
      <c r="A275" t="s">
        <v>3248</v>
      </c>
    </row>
    <row r="276" spans="1:1" x14ac:dyDescent="0.2">
      <c r="A276" t="s">
        <v>3249</v>
      </c>
    </row>
    <row r="277" spans="1:1" x14ac:dyDescent="0.2">
      <c r="A277" t="s">
        <v>3250</v>
      </c>
    </row>
    <row r="278" spans="1:1" x14ac:dyDescent="0.2">
      <c r="A278" t="s">
        <v>3251</v>
      </c>
    </row>
    <row r="279" spans="1:1" x14ac:dyDescent="0.2">
      <c r="A279" t="s">
        <v>3252</v>
      </c>
    </row>
    <row r="280" spans="1:1" x14ac:dyDescent="0.2">
      <c r="A280" t="s">
        <v>3253</v>
      </c>
    </row>
    <row r="281" spans="1:1" x14ac:dyDescent="0.2">
      <c r="A281" t="s">
        <v>3254</v>
      </c>
    </row>
    <row r="282" spans="1:1" x14ac:dyDescent="0.2">
      <c r="A282" t="s">
        <v>3255</v>
      </c>
    </row>
    <row r="283" spans="1:1" x14ac:dyDescent="0.2">
      <c r="A283" t="s">
        <v>3256</v>
      </c>
    </row>
    <row r="284" spans="1:1" x14ac:dyDescent="0.2">
      <c r="A284" t="s">
        <v>2486</v>
      </c>
    </row>
    <row r="285" spans="1:1" x14ac:dyDescent="0.2">
      <c r="A285" t="s">
        <v>2487</v>
      </c>
    </row>
    <row r="286" spans="1:1" x14ac:dyDescent="0.2">
      <c r="A286" t="s">
        <v>2488</v>
      </c>
    </row>
    <row r="287" spans="1:1" x14ac:dyDescent="0.2">
      <c r="A287" t="s">
        <v>2489</v>
      </c>
    </row>
    <row r="288" spans="1:1" x14ac:dyDescent="0.2">
      <c r="A288" t="s">
        <v>2490</v>
      </c>
    </row>
    <row r="289" spans="1:1" x14ac:dyDescent="0.2">
      <c r="A289" t="s">
        <v>2491</v>
      </c>
    </row>
    <row r="290" spans="1:1" x14ac:dyDescent="0.2">
      <c r="A290" t="s">
        <v>2492</v>
      </c>
    </row>
    <row r="291" spans="1:1" x14ac:dyDescent="0.2">
      <c r="A291" t="s">
        <v>2493</v>
      </c>
    </row>
    <row r="292" spans="1:1" x14ac:dyDescent="0.2">
      <c r="A292" t="s">
        <v>2494</v>
      </c>
    </row>
    <row r="293" spans="1:1" x14ac:dyDescent="0.2">
      <c r="A293" t="s">
        <v>2495</v>
      </c>
    </row>
    <row r="294" spans="1:1" x14ac:dyDescent="0.2">
      <c r="A294" t="s">
        <v>2496</v>
      </c>
    </row>
    <row r="295" spans="1:1" x14ac:dyDescent="0.2">
      <c r="A295" t="s">
        <v>2497</v>
      </c>
    </row>
    <row r="296" spans="1:1" x14ac:dyDescent="0.2">
      <c r="A296" t="s">
        <v>2498</v>
      </c>
    </row>
    <row r="297" spans="1:1" x14ac:dyDescent="0.2">
      <c r="A297" t="s">
        <v>2499</v>
      </c>
    </row>
    <row r="298" spans="1:1" x14ac:dyDescent="0.2">
      <c r="A298" t="s">
        <v>2500</v>
      </c>
    </row>
    <row r="299" spans="1:1" x14ac:dyDescent="0.2">
      <c r="A299" t="s">
        <v>2501</v>
      </c>
    </row>
    <row r="300" spans="1:1" x14ac:dyDescent="0.2">
      <c r="A300" t="s">
        <v>2502</v>
      </c>
    </row>
    <row r="301" spans="1:1" x14ac:dyDescent="0.2">
      <c r="A301" t="s">
        <v>2503</v>
      </c>
    </row>
    <row r="302" spans="1:1" x14ac:dyDescent="0.2">
      <c r="A302" t="s">
        <v>2504</v>
      </c>
    </row>
    <row r="303" spans="1:1" x14ac:dyDescent="0.2">
      <c r="A303" t="s">
        <v>2505</v>
      </c>
    </row>
    <row r="304" spans="1:1" x14ac:dyDescent="0.2">
      <c r="A304" t="s">
        <v>2506</v>
      </c>
    </row>
    <row r="305" spans="1:1" x14ac:dyDescent="0.2">
      <c r="A305" t="s">
        <v>2507</v>
      </c>
    </row>
    <row r="306" spans="1:1" x14ac:dyDescent="0.2">
      <c r="A306" t="s">
        <v>2508</v>
      </c>
    </row>
    <row r="307" spans="1:1" x14ac:dyDescent="0.2">
      <c r="A307" t="s">
        <v>2509</v>
      </c>
    </row>
    <row r="308" spans="1:1" x14ac:dyDescent="0.2">
      <c r="A308" t="s">
        <v>2510</v>
      </c>
    </row>
    <row r="309" spans="1:1" x14ac:dyDescent="0.2">
      <c r="A309" t="s">
        <v>2511</v>
      </c>
    </row>
    <row r="310" spans="1:1" x14ac:dyDescent="0.2">
      <c r="A310" t="s">
        <v>2512</v>
      </c>
    </row>
    <row r="311" spans="1:1" x14ac:dyDescent="0.2">
      <c r="A311" t="s">
        <v>2513</v>
      </c>
    </row>
    <row r="312" spans="1:1" x14ac:dyDescent="0.2">
      <c r="A312" t="s">
        <v>2514</v>
      </c>
    </row>
    <row r="313" spans="1:1" x14ac:dyDescent="0.2">
      <c r="A313" t="s">
        <v>2515</v>
      </c>
    </row>
    <row r="314" spans="1:1" x14ac:dyDescent="0.2">
      <c r="A314" t="s">
        <v>2516</v>
      </c>
    </row>
    <row r="315" spans="1:1" x14ac:dyDescent="0.2">
      <c r="A315" t="s">
        <v>2517</v>
      </c>
    </row>
    <row r="316" spans="1:1" x14ac:dyDescent="0.2">
      <c r="A316" t="s">
        <v>2518</v>
      </c>
    </row>
    <row r="317" spans="1:1" x14ac:dyDescent="0.2">
      <c r="A317" t="s">
        <v>2519</v>
      </c>
    </row>
    <row r="318" spans="1:1" x14ac:dyDescent="0.2">
      <c r="A318" t="s">
        <v>2520</v>
      </c>
    </row>
    <row r="319" spans="1:1" x14ac:dyDescent="0.2">
      <c r="A319" t="s">
        <v>2521</v>
      </c>
    </row>
    <row r="320" spans="1:1" x14ac:dyDescent="0.2">
      <c r="A320" t="s">
        <v>2522</v>
      </c>
    </row>
    <row r="321" spans="1:1" x14ac:dyDescent="0.2">
      <c r="A321" t="s">
        <v>2523</v>
      </c>
    </row>
    <row r="322" spans="1:1" x14ac:dyDescent="0.2">
      <c r="A322" t="s">
        <v>2524</v>
      </c>
    </row>
    <row r="323" spans="1:1" x14ac:dyDescent="0.2">
      <c r="A323" t="s">
        <v>2525</v>
      </c>
    </row>
    <row r="324" spans="1:1" x14ac:dyDescent="0.2">
      <c r="A324" t="s">
        <v>2526</v>
      </c>
    </row>
    <row r="325" spans="1:1" x14ac:dyDescent="0.2">
      <c r="A325" t="s">
        <v>2527</v>
      </c>
    </row>
    <row r="326" spans="1:1" x14ac:dyDescent="0.2">
      <c r="A326" t="s">
        <v>2528</v>
      </c>
    </row>
    <row r="327" spans="1:1" x14ac:dyDescent="0.2">
      <c r="A327" t="s">
        <v>2529</v>
      </c>
    </row>
    <row r="328" spans="1:1" x14ac:dyDescent="0.2">
      <c r="A328" t="s">
        <v>2530</v>
      </c>
    </row>
    <row r="329" spans="1:1" x14ac:dyDescent="0.2">
      <c r="A329" t="s">
        <v>2531</v>
      </c>
    </row>
    <row r="330" spans="1:1" x14ac:dyDescent="0.2">
      <c r="A330" t="s">
        <v>2532</v>
      </c>
    </row>
    <row r="331" spans="1:1" x14ac:dyDescent="0.2">
      <c r="A331" t="s">
        <v>3257</v>
      </c>
    </row>
    <row r="332" spans="1:1" x14ac:dyDescent="0.2">
      <c r="A332" t="s">
        <v>2533</v>
      </c>
    </row>
    <row r="333" spans="1:1" x14ac:dyDescent="0.2">
      <c r="A333" t="s">
        <v>2534</v>
      </c>
    </row>
    <row r="334" spans="1:1" x14ac:dyDescent="0.2">
      <c r="A334" t="s">
        <v>2535</v>
      </c>
    </row>
    <row r="335" spans="1:1" x14ac:dyDescent="0.2">
      <c r="A335" t="s">
        <v>2536</v>
      </c>
    </row>
    <row r="336" spans="1:1" x14ac:dyDescent="0.2">
      <c r="A336" t="s">
        <v>2537</v>
      </c>
    </row>
    <row r="337" spans="1:1" x14ac:dyDescent="0.2">
      <c r="A337" t="s">
        <v>2538</v>
      </c>
    </row>
    <row r="338" spans="1:1" x14ac:dyDescent="0.2">
      <c r="A338" t="s">
        <v>2539</v>
      </c>
    </row>
    <row r="339" spans="1:1" x14ac:dyDescent="0.2">
      <c r="A339" t="s">
        <v>2540</v>
      </c>
    </row>
    <row r="340" spans="1:1" x14ac:dyDescent="0.2">
      <c r="A340" t="s">
        <v>2541</v>
      </c>
    </row>
    <row r="341" spans="1:1" x14ac:dyDescent="0.2">
      <c r="A341" t="s">
        <v>2542</v>
      </c>
    </row>
    <row r="342" spans="1:1" x14ac:dyDescent="0.2">
      <c r="A342" t="s">
        <v>2543</v>
      </c>
    </row>
    <row r="343" spans="1:1" x14ac:dyDescent="0.2">
      <c r="A343" t="s">
        <v>2544</v>
      </c>
    </row>
    <row r="344" spans="1:1" x14ac:dyDescent="0.2">
      <c r="A344" t="s">
        <v>2545</v>
      </c>
    </row>
    <row r="345" spans="1:1" x14ac:dyDescent="0.2">
      <c r="A345" t="s">
        <v>2546</v>
      </c>
    </row>
    <row r="346" spans="1:1" x14ac:dyDescent="0.2">
      <c r="A346" t="s">
        <v>2547</v>
      </c>
    </row>
    <row r="347" spans="1:1" x14ac:dyDescent="0.2">
      <c r="A347" t="s">
        <v>3258</v>
      </c>
    </row>
    <row r="348" spans="1:1" x14ac:dyDescent="0.2">
      <c r="A348" t="s">
        <v>3259</v>
      </c>
    </row>
    <row r="349" spans="1:1" x14ac:dyDescent="0.2">
      <c r="A349" t="s">
        <v>3260</v>
      </c>
    </row>
    <row r="350" spans="1:1" x14ac:dyDescent="0.2">
      <c r="A350" t="s">
        <v>3261</v>
      </c>
    </row>
    <row r="351" spans="1:1" x14ac:dyDescent="0.2">
      <c r="A351" t="s">
        <v>3262</v>
      </c>
    </row>
    <row r="352" spans="1:1" x14ac:dyDescent="0.2">
      <c r="A352" t="s">
        <v>3263</v>
      </c>
    </row>
    <row r="353" spans="1:1" x14ac:dyDescent="0.2">
      <c r="A353" t="s">
        <v>3264</v>
      </c>
    </row>
    <row r="354" spans="1:1" x14ac:dyDescent="0.2">
      <c r="A354" t="s">
        <v>3265</v>
      </c>
    </row>
    <row r="355" spans="1:1" x14ac:dyDescent="0.2">
      <c r="A355" t="s">
        <v>3266</v>
      </c>
    </row>
    <row r="356" spans="1:1" x14ac:dyDescent="0.2">
      <c r="A356" t="s">
        <v>3267</v>
      </c>
    </row>
    <row r="357" spans="1:1" x14ac:dyDescent="0.2">
      <c r="A357" t="s">
        <v>3268</v>
      </c>
    </row>
    <row r="358" spans="1:1" x14ac:dyDescent="0.2">
      <c r="A358" t="s">
        <v>2548</v>
      </c>
    </row>
    <row r="359" spans="1:1" x14ac:dyDescent="0.2">
      <c r="A359" t="s">
        <v>2549</v>
      </c>
    </row>
    <row r="360" spans="1:1" x14ac:dyDescent="0.2">
      <c r="A360" t="s">
        <v>2550</v>
      </c>
    </row>
    <row r="361" spans="1:1" x14ac:dyDescent="0.2">
      <c r="A361" t="s">
        <v>2551</v>
      </c>
    </row>
    <row r="362" spans="1:1" x14ac:dyDescent="0.2">
      <c r="A362" t="s">
        <v>2552</v>
      </c>
    </row>
    <row r="363" spans="1:1" x14ac:dyDescent="0.2">
      <c r="A363" t="s">
        <v>2553</v>
      </c>
    </row>
    <row r="364" spans="1:1" x14ac:dyDescent="0.2">
      <c r="A364" t="s">
        <v>2554</v>
      </c>
    </row>
    <row r="365" spans="1:1" x14ac:dyDescent="0.2">
      <c r="A365" t="s">
        <v>3269</v>
      </c>
    </row>
    <row r="366" spans="1:1" x14ac:dyDescent="0.2">
      <c r="A366" t="s">
        <v>2555</v>
      </c>
    </row>
    <row r="367" spans="1:1" x14ac:dyDescent="0.2">
      <c r="A367" t="s">
        <v>2556</v>
      </c>
    </row>
    <row r="368" spans="1:1" x14ac:dyDescent="0.2">
      <c r="A368" t="s">
        <v>3270</v>
      </c>
    </row>
    <row r="369" spans="1:1" x14ac:dyDescent="0.2">
      <c r="A369" t="s">
        <v>3271</v>
      </c>
    </row>
    <row r="370" spans="1:1" x14ac:dyDescent="0.2">
      <c r="A370" t="s">
        <v>3272</v>
      </c>
    </row>
    <row r="371" spans="1:1" x14ac:dyDescent="0.2">
      <c r="A371" t="s">
        <v>3273</v>
      </c>
    </row>
    <row r="372" spans="1:1" x14ac:dyDescent="0.2">
      <c r="A372" t="s">
        <v>3274</v>
      </c>
    </row>
    <row r="373" spans="1:1" x14ac:dyDescent="0.2">
      <c r="A373" t="s">
        <v>3275</v>
      </c>
    </row>
    <row r="374" spans="1:1" x14ac:dyDescent="0.2">
      <c r="A374" t="s">
        <v>3276</v>
      </c>
    </row>
    <row r="375" spans="1:1" x14ac:dyDescent="0.2">
      <c r="A375" t="s">
        <v>3277</v>
      </c>
    </row>
    <row r="376" spans="1:1" x14ac:dyDescent="0.2">
      <c r="A376" t="s">
        <v>3278</v>
      </c>
    </row>
    <row r="377" spans="1:1" x14ac:dyDescent="0.2">
      <c r="A377" t="s">
        <v>3279</v>
      </c>
    </row>
    <row r="378" spans="1:1" x14ac:dyDescent="0.2">
      <c r="A378" t="s">
        <v>3280</v>
      </c>
    </row>
    <row r="379" spans="1:1" x14ac:dyDescent="0.2">
      <c r="A379" t="s">
        <v>2557</v>
      </c>
    </row>
    <row r="380" spans="1:1" x14ac:dyDescent="0.2">
      <c r="A380" t="s">
        <v>2558</v>
      </c>
    </row>
    <row r="381" spans="1:1" x14ac:dyDescent="0.2">
      <c r="A381" t="s">
        <v>2559</v>
      </c>
    </row>
    <row r="382" spans="1:1" x14ac:dyDescent="0.2">
      <c r="A382" t="s">
        <v>2560</v>
      </c>
    </row>
    <row r="383" spans="1:1" x14ac:dyDescent="0.2">
      <c r="A383" t="s">
        <v>2561</v>
      </c>
    </row>
    <row r="384" spans="1:1" x14ac:dyDescent="0.2">
      <c r="A384" t="s">
        <v>2562</v>
      </c>
    </row>
    <row r="385" spans="1:1" x14ac:dyDescent="0.2">
      <c r="A385" t="s">
        <v>2563</v>
      </c>
    </row>
    <row r="386" spans="1:1" x14ac:dyDescent="0.2">
      <c r="A386" t="s">
        <v>2564</v>
      </c>
    </row>
    <row r="387" spans="1:1" x14ac:dyDescent="0.2">
      <c r="A387" t="s">
        <v>2565</v>
      </c>
    </row>
    <row r="388" spans="1:1" x14ac:dyDescent="0.2">
      <c r="A388" t="s">
        <v>2566</v>
      </c>
    </row>
    <row r="389" spans="1:1" x14ac:dyDescent="0.2">
      <c r="A389" t="s">
        <v>2567</v>
      </c>
    </row>
    <row r="390" spans="1:1" x14ac:dyDescent="0.2">
      <c r="A390" t="s">
        <v>2568</v>
      </c>
    </row>
    <row r="391" spans="1:1" x14ac:dyDescent="0.2">
      <c r="A391" t="s">
        <v>2569</v>
      </c>
    </row>
    <row r="392" spans="1:1" x14ac:dyDescent="0.2">
      <c r="A392" t="s">
        <v>2570</v>
      </c>
    </row>
    <row r="393" spans="1:1" x14ac:dyDescent="0.2">
      <c r="A393" t="s">
        <v>2571</v>
      </c>
    </row>
    <row r="394" spans="1:1" x14ac:dyDescent="0.2">
      <c r="A394" t="s">
        <v>2572</v>
      </c>
    </row>
    <row r="395" spans="1:1" x14ac:dyDescent="0.2">
      <c r="A395" t="s">
        <v>2573</v>
      </c>
    </row>
    <row r="396" spans="1:1" x14ac:dyDescent="0.2">
      <c r="A396" t="s">
        <v>2574</v>
      </c>
    </row>
    <row r="397" spans="1:1" x14ac:dyDescent="0.2">
      <c r="A397" t="s">
        <v>2575</v>
      </c>
    </row>
    <row r="398" spans="1:1" x14ac:dyDescent="0.2">
      <c r="A398" t="s">
        <v>2576</v>
      </c>
    </row>
    <row r="399" spans="1:1" x14ac:dyDescent="0.2">
      <c r="A399" t="s">
        <v>2577</v>
      </c>
    </row>
    <row r="400" spans="1:1" x14ac:dyDescent="0.2">
      <c r="A400" t="s">
        <v>2578</v>
      </c>
    </row>
    <row r="401" spans="1:1" x14ac:dyDescent="0.2">
      <c r="A401" t="s">
        <v>2579</v>
      </c>
    </row>
    <row r="402" spans="1:1" x14ac:dyDescent="0.2">
      <c r="A402" t="s">
        <v>2580</v>
      </c>
    </row>
    <row r="403" spans="1:1" x14ac:dyDescent="0.2">
      <c r="A403" t="s">
        <v>2581</v>
      </c>
    </row>
    <row r="404" spans="1:1" x14ac:dyDescent="0.2">
      <c r="A404" t="s">
        <v>2582</v>
      </c>
    </row>
    <row r="405" spans="1:1" x14ac:dyDescent="0.2">
      <c r="A405" t="s">
        <v>2583</v>
      </c>
    </row>
    <row r="406" spans="1:1" x14ac:dyDescent="0.2">
      <c r="A406" t="s">
        <v>2584</v>
      </c>
    </row>
    <row r="407" spans="1:1" x14ac:dyDescent="0.2">
      <c r="A407" t="s">
        <v>2585</v>
      </c>
    </row>
    <row r="408" spans="1:1" x14ac:dyDescent="0.2">
      <c r="A408" t="s">
        <v>2586</v>
      </c>
    </row>
    <row r="409" spans="1:1" x14ac:dyDescent="0.2">
      <c r="A409" t="s">
        <v>2587</v>
      </c>
    </row>
    <row r="410" spans="1:1" x14ac:dyDescent="0.2">
      <c r="A410" t="s">
        <v>2588</v>
      </c>
    </row>
    <row r="411" spans="1:1" x14ac:dyDescent="0.2">
      <c r="A411" t="s">
        <v>2589</v>
      </c>
    </row>
    <row r="412" spans="1:1" x14ac:dyDescent="0.2">
      <c r="A412" t="s">
        <v>2590</v>
      </c>
    </row>
    <row r="413" spans="1:1" x14ac:dyDescent="0.2">
      <c r="A413" t="s">
        <v>2591</v>
      </c>
    </row>
    <row r="414" spans="1:1" x14ac:dyDescent="0.2">
      <c r="A414" t="s">
        <v>2592</v>
      </c>
    </row>
    <row r="415" spans="1:1" x14ac:dyDescent="0.2">
      <c r="A415" t="s">
        <v>2593</v>
      </c>
    </row>
    <row r="416" spans="1:1" x14ac:dyDescent="0.2">
      <c r="A416" t="s">
        <v>2594</v>
      </c>
    </row>
    <row r="417" spans="1:1" x14ac:dyDescent="0.2">
      <c r="A417" t="s">
        <v>2595</v>
      </c>
    </row>
    <row r="418" spans="1:1" x14ac:dyDescent="0.2">
      <c r="A418" t="s">
        <v>2596</v>
      </c>
    </row>
    <row r="419" spans="1:1" x14ac:dyDescent="0.2">
      <c r="A419" t="s">
        <v>2597</v>
      </c>
    </row>
    <row r="420" spans="1:1" x14ac:dyDescent="0.2">
      <c r="A420" t="s">
        <v>2598</v>
      </c>
    </row>
    <row r="421" spans="1:1" x14ac:dyDescent="0.2">
      <c r="A421" t="s">
        <v>2599</v>
      </c>
    </row>
    <row r="422" spans="1:1" x14ac:dyDescent="0.2">
      <c r="A422" t="s">
        <v>2600</v>
      </c>
    </row>
    <row r="423" spans="1:1" x14ac:dyDescent="0.2">
      <c r="A423" t="s">
        <v>2601</v>
      </c>
    </row>
    <row r="424" spans="1:1" x14ac:dyDescent="0.2">
      <c r="A424" t="s">
        <v>3281</v>
      </c>
    </row>
    <row r="425" spans="1:1" x14ac:dyDescent="0.2">
      <c r="A425" t="s">
        <v>3282</v>
      </c>
    </row>
    <row r="426" spans="1:1" x14ac:dyDescent="0.2">
      <c r="A426" t="s">
        <v>3283</v>
      </c>
    </row>
    <row r="427" spans="1:1" x14ac:dyDescent="0.2">
      <c r="A427" t="s">
        <v>3284</v>
      </c>
    </row>
    <row r="428" spans="1:1" x14ac:dyDescent="0.2">
      <c r="A428" t="s">
        <v>2602</v>
      </c>
    </row>
    <row r="429" spans="1:1" x14ac:dyDescent="0.2">
      <c r="A429" t="s">
        <v>2603</v>
      </c>
    </row>
    <row r="430" spans="1:1" x14ac:dyDescent="0.2">
      <c r="A430" t="s">
        <v>2604</v>
      </c>
    </row>
    <row r="431" spans="1:1" x14ac:dyDescent="0.2">
      <c r="A431" t="s">
        <v>2605</v>
      </c>
    </row>
    <row r="432" spans="1:1" x14ac:dyDescent="0.2">
      <c r="A432" t="s">
        <v>2606</v>
      </c>
    </row>
    <row r="433" spans="1:1" x14ac:dyDescent="0.2">
      <c r="A433" t="s">
        <v>2607</v>
      </c>
    </row>
    <row r="434" spans="1:1" x14ac:dyDescent="0.2">
      <c r="A434" t="s">
        <v>2608</v>
      </c>
    </row>
    <row r="435" spans="1:1" x14ac:dyDescent="0.2">
      <c r="A435" t="s">
        <v>2609</v>
      </c>
    </row>
    <row r="436" spans="1:1" x14ac:dyDescent="0.2">
      <c r="A436" t="s">
        <v>2610</v>
      </c>
    </row>
    <row r="437" spans="1:1" x14ac:dyDescent="0.2">
      <c r="A437" t="s">
        <v>2611</v>
      </c>
    </row>
    <row r="438" spans="1:1" x14ac:dyDescent="0.2">
      <c r="A438" t="s">
        <v>2612</v>
      </c>
    </row>
    <row r="439" spans="1:1" x14ac:dyDescent="0.2">
      <c r="A439" t="s">
        <v>2613</v>
      </c>
    </row>
    <row r="440" spans="1:1" x14ac:dyDescent="0.2">
      <c r="A440" t="s">
        <v>2614</v>
      </c>
    </row>
    <row r="441" spans="1:1" x14ac:dyDescent="0.2">
      <c r="A441" t="s">
        <v>2615</v>
      </c>
    </row>
    <row r="442" spans="1:1" x14ac:dyDescent="0.2">
      <c r="A442" t="s">
        <v>2616</v>
      </c>
    </row>
    <row r="443" spans="1:1" x14ac:dyDescent="0.2">
      <c r="A443" t="s">
        <v>2617</v>
      </c>
    </row>
    <row r="444" spans="1:1" x14ac:dyDescent="0.2">
      <c r="A444" t="s">
        <v>2618</v>
      </c>
    </row>
    <row r="445" spans="1:1" x14ac:dyDescent="0.2">
      <c r="A445" t="s">
        <v>2619</v>
      </c>
    </row>
    <row r="446" spans="1:1" x14ac:dyDescent="0.2">
      <c r="A446" t="s">
        <v>2620</v>
      </c>
    </row>
    <row r="447" spans="1:1" x14ac:dyDescent="0.2">
      <c r="A447" t="s">
        <v>2621</v>
      </c>
    </row>
    <row r="448" spans="1:1" x14ac:dyDescent="0.2">
      <c r="A448" t="s">
        <v>2622</v>
      </c>
    </row>
    <row r="449" spans="1:1" x14ac:dyDescent="0.2">
      <c r="A449" t="s">
        <v>2623</v>
      </c>
    </row>
    <row r="450" spans="1:1" x14ac:dyDescent="0.2">
      <c r="A450" t="s">
        <v>2624</v>
      </c>
    </row>
    <row r="451" spans="1:1" x14ac:dyDescent="0.2">
      <c r="A451" t="s">
        <v>2625</v>
      </c>
    </row>
    <row r="452" spans="1:1" x14ac:dyDescent="0.2">
      <c r="A452" t="s">
        <v>2626</v>
      </c>
    </row>
    <row r="453" spans="1:1" x14ac:dyDescent="0.2">
      <c r="A453" t="s">
        <v>2627</v>
      </c>
    </row>
    <row r="454" spans="1:1" x14ac:dyDescent="0.2">
      <c r="A454" t="s">
        <v>2628</v>
      </c>
    </row>
    <row r="455" spans="1:1" x14ac:dyDescent="0.2">
      <c r="A455" t="s">
        <v>2629</v>
      </c>
    </row>
    <row r="456" spans="1:1" x14ac:dyDescent="0.2">
      <c r="A456" t="s">
        <v>2630</v>
      </c>
    </row>
    <row r="457" spans="1:1" x14ac:dyDescent="0.2">
      <c r="A457" t="s">
        <v>2631</v>
      </c>
    </row>
    <row r="458" spans="1:1" x14ac:dyDescent="0.2">
      <c r="A458" t="s">
        <v>2632</v>
      </c>
    </row>
    <row r="459" spans="1:1" x14ac:dyDescent="0.2">
      <c r="A459" t="s">
        <v>2633</v>
      </c>
    </row>
    <row r="460" spans="1:1" x14ac:dyDescent="0.2">
      <c r="A460" t="s">
        <v>2634</v>
      </c>
    </row>
    <row r="461" spans="1:1" x14ac:dyDescent="0.2">
      <c r="A461" t="s">
        <v>2635</v>
      </c>
    </row>
    <row r="462" spans="1:1" x14ac:dyDescent="0.2">
      <c r="A462" t="s">
        <v>2636</v>
      </c>
    </row>
    <row r="463" spans="1:1" x14ac:dyDescent="0.2">
      <c r="A463" t="s">
        <v>2637</v>
      </c>
    </row>
    <row r="464" spans="1:1" x14ac:dyDescent="0.2">
      <c r="A464" t="s">
        <v>2638</v>
      </c>
    </row>
    <row r="465" spans="1:1" x14ac:dyDescent="0.2">
      <c r="A465" t="s">
        <v>2639</v>
      </c>
    </row>
    <row r="466" spans="1:1" x14ac:dyDescent="0.2">
      <c r="A466" t="s">
        <v>2640</v>
      </c>
    </row>
    <row r="467" spans="1:1" x14ac:dyDescent="0.2">
      <c r="A467" t="s">
        <v>2641</v>
      </c>
    </row>
    <row r="468" spans="1:1" x14ac:dyDescent="0.2">
      <c r="A468" t="s">
        <v>2642</v>
      </c>
    </row>
    <row r="469" spans="1:1" x14ac:dyDescent="0.2">
      <c r="A469" t="s">
        <v>2643</v>
      </c>
    </row>
    <row r="470" spans="1:1" x14ac:dyDescent="0.2">
      <c r="A470" t="s">
        <v>2644</v>
      </c>
    </row>
    <row r="471" spans="1:1" x14ac:dyDescent="0.2">
      <c r="A471" t="s">
        <v>2645</v>
      </c>
    </row>
    <row r="472" spans="1:1" x14ac:dyDescent="0.2">
      <c r="A472" t="s">
        <v>2646</v>
      </c>
    </row>
    <row r="473" spans="1:1" x14ac:dyDescent="0.2">
      <c r="A473" t="s">
        <v>2647</v>
      </c>
    </row>
    <row r="474" spans="1:1" x14ac:dyDescent="0.2">
      <c r="A474" t="s">
        <v>2648</v>
      </c>
    </row>
    <row r="475" spans="1:1" x14ac:dyDescent="0.2">
      <c r="A475" t="s">
        <v>2649</v>
      </c>
    </row>
    <row r="476" spans="1:1" x14ac:dyDescent="0.2">
      <c r="A476" t="s">
        <v>3285</v>
      </c>
    </row>
    <row r="477" spans="1:1" x14ac:dyDescent="0.2">
      <c r="A477" t="s">
        <v>2650</v>
      </c>
    </row>
    <row r="478" spans="1:1" x14ac:dyDescent="0.2">
      <c r="A478" t="s">
        <v>2651</v>
      </c>
    </row>
    <row r="479" spans="1:1" x14ac:dyDescent="0.2">
      <c r="A479" t="s">
        <v>2652</v>
      </c>
    </row>
    <row r="480" spans="1:1" x14ac:dyDescent="0.2">
      <c r="A480" t="s">
        <v>2653</v>
      </c>
    </row>
    <row r="481" spans="1:1" x14ac:dyDescent="0.2">
      <c r="A481" t="s">
        <v>2654</v>
      </c>
    </row>
    <row r="482" spans="1:1" x14ac:dyDescent="0.2">
      <c r="A482" t="s">
        <v>2655</v>
      </c>
    </row>
    <row r="483" spans="1:1" x14ac:dyDescent="0.2">
      <c r="A483" t="s">
        <v>2656</v>
      </c>
    </row>
    <row r="484" spans="1:1" x14ac:dyDescent="0.2">
      <c r="A484" t="s">
        <v>2657</v>
      </c>
    </row>
    <row r="485" spans="1:1" x14ac:dyDescent="0.2">
      <c r="A485" t="s">
        <v>2658</v>
      </c>
    </row>
    <row r="486" spans="1:1" x14ac:dyDescent="0.2">
      <c r="A486" t="s">
        <v>2659</v>
      </c>
    </row>
    <row r="487" spans="1:1" x14ac:dyDescent="0.2">
      <c r="A487" t="s">
        <v>2660</v>
      </c>
    </row>
    <row r="488" spans="1:1" x14ac:dyDescent="0.2">
      <c r="A488" t="s">
        <v>2661</v>
      </c>
    </row>
    <row r="489" spans="1:1" x14ac:dyDescent="0.2">
      <c r="A489" t="s">
        <v>2662</v>
      </c>
    </row>
    <row r="490" spans="1:1" x14ac:dyDescent="0.2">
      <c r="A490" t="s">
        <v>2663</v>
      </c>
    </row>
    <row r="491" spans="1:1" x14ac:dyDescent="0.2">
      <c r="A491" t="s">
        <v>2664</v>
      </c>
    </row>
    <row r="492" spans="1:1" x14ac:dyDescent="0.2">
      <c r="A492" t="s">
        <v>2665</v>
      </c>
    </row>
    <row r="493" spans="1:1" x14ac:dyDescent="0.2">
      <c r="A493" t="s">
        <v>2666</v>
      </c>
    </row>
    <row r="494" spans="1:1" x14ac:dyDescent="0.2">
      <c r="A494" t="s">
        <v>2667</v>
      </c>
    </row>
    <row r="495" spans="1:1" x14ac:dyDescent="0.2">
      <c r="A495" t="s">
        <v>2668</v>
      </c>
    </row>
    <row r="496" spans="1:1" x14ac:dyDescent="0.2">
      <c r="A496" t="s">
        <v>2669</v>
      </c>
    </row>
    <row r="497" spans="1:1" x14ac:dyDescent="0.2">
      <c r="A497" t="s">
        <v>2670</v>
      </c>
    </row>
    <row r="498" spans="1:1" x14ac:dyDescent="0.2">
      <c r="A498" t="s">
        <v>2671</v>
      </c>
    </row>
    <row r="499" spans="1:1" x14ac:dyDescent="0.2">
      <c r="A499" t="s">
        <v>2672</v>
      </c>
    </row>
    <row r="500" spans="1:1" x14ac:dyDescent="0.2">
      <c r="A500" t="s">
        <v>2673</v>
      </c>
    </row>
    <row r="501" spans="1:1" x14ac:dyDescent="0.2">
      <c r="A501" t="s">
        <v>2674</v>
      </c>
    </row>
    <row r="502" spans="1:1" x14ac:dyDescent="0.2">
      <c r="A502" t="s">
        <v>2675</v>
      </c>
    </row>
    <row r="503" spans="1:1" x14ac:dyDescent="0.2">
      <c r="A503" t="s">
        <v>2676</v>
      </c>
    </row>
    <row r="504" spans="1:1" x14ac:dyDescent="0.2">
      <c r="A504" t="s">
        <v>2677</v>
      </c>
    </row>
    <row r="505" spans="1:1" x14ac:dyDescent="0.2">
      <c r="A505" t="s">
        <v>2678</v>
      </c>
    </row>
    <row r="506" spans="1:1" x14ac:dyDescent="0.2">
      <c r="A506" t="s">
        <v>2679</v>
      </c>
    </row>
    <row r="507" spans="1:1" x14ac:dyDescent="0.2">
      <c r="A507" t="s">
        <v>2680</v>
      </c>
    </row>
    <row r="508" spans="1:1" x14ac:dyDescent="0.2">
      <c r="A508" t="s">
        <v>2681</v>
      </c>
    </row>
    <row r="509" spans="1:1" x14ac:dyDescent="0.2">
      <c r="A509" t="s">
        <v>2682</v>
      </c>
    </row>
    <row r="510" spans="1:1" x14ac:dyDescent="0.2">
      <c r="A510" t="s">
        <v>2683</v>
      </c>
    </row>
    <row r="511" spans="1:1" x14ac:dyDescent="0.2">
      <c r="A511" t="s">
        <v>2684</v>
      </c>
    </row>
    <row r="512" spans="1:1" x14ac:dyDescent="0.2">
      <c r="A512" t="s">
        <v>2685</v>
      </c>
    </row>
    <row r="513" spans="1:1" x14ac:dyDescent="0.2">
      <c r="A513" t="s">
        <v>2686</v>
      </c>
    </row>
    <row r="514" spans="1:1" x14ac:dyDescent="0.2">
      <c r="A514" t="s">
        <v>2687</v>
      </c>
    </row>
    <row r="515" spans="1:1" x14ac:dyDescent="0.2">
      <c r="A515" t="s">
        <v>2688</v>
      </c>
    </row>
    <row r="516" spans="1:1" x14ac:dyDescent="0.2">
      <c r="A516" t="s">
        <v>2689</v>
      </c>
    </row>
    <row r="517" spans="1:1" x14ac:dyDescent="0.2">
      <c r="A517" t="s">
        <v>3286</v>
      </c>
    </row>
    <row r="518" spans="1:1" x14ac:dyDescent="0.2">
      <c r="A518" t="s">
        <v>2690</v>
      </c>
    </row>
    <row r="519" spans="1:1" x14ac:dyDescent="0.2">
      <c r="A519" t="s">
        <v>2691</v>
      </c>
    </row>
    <row r="520" spans="1:1" x14ac:dyDescent="0.2">
      <c r="A520" t="s">
        <v>2692</v>
      </c>
    </row>
    <row r="521" spans="1:1" x14ac:dyDescent="0.2">
      <c r="A521" t="s">
        <v>2693</v>
      </c>
    </row>
    <row r="522" spans="1:1" x14ac:dyDescent="0.2">
      <c r="A522" t="s">
        <v>2694</v>
      </c>
    </row>
    <row r="523" spans="1:1" x14ac:dyDescent="0.2">
      <c r="A523" t="s">
        <v>2695</v>
      </c>
    </row>
    <row r="524" spans="1:1" x14ac:dyDescent="0.2">
      <c r="A524" t="s">
        <v>2696</v>
      </c>
    </row>
    <row r="525" spans="1:1" x14ac:dyDescent="0.2">
      <c r="A525" t="s">
        <v>3287</v>
      </c>
    </row>
    <row r="526" spans="1:1" x14ac:dyDescent="0.2">
      <c r="A526" t="s">
        <v>2697</v>
      </c>
    </row>
    <row r="527" spans="1:1" x14ac:dyDescent="0.2">
      <c r="A527" t="s">
        <v>2698</v>
      </c>
    </row>
    <row r="528" spans="1:1" x14ac:dyDescent="0.2">
      <c r="A528" t="s">
        <v>2699</v>
      </c>
    </row>
    <row r="529" spans="1:1" x14ac:dyDescent="0.2">
      <c r="A529" t="s">
        <v>2700</v>
      </c>
    </row>
    <row r="530" spans="1:1" x14ac:dyDescent="0.2">
      <c r="A530" t="s">
        <v>2701</v>
      </c>
    </row>
    <row r="531" spans="1:1" x14ac:dyDescent="0.2">
      <c r="A531" t="s">
        <v>3288</v>
      </c>
    </row>
    <row r="532" spans="1:1" x14ac:dyDescent="0.2">
      <c r="A532" t="s">
        <v>3289</v>
      </c>
    </row>
    <row r="533" spans="1:1" x14ac:dyDescent="0.2">
      <c r="A533" t="s">
        <v>3290</v>
      </c>
    </row>
    <row r="534" spans="1:1" x14ac:dyDescent="0.2">
      <c r="A534" t="s">
        <v>3291</v>
      </c>
    </row>
    <row r="535" spans="1:1" x14ac:dyDescent="0.2">
      <c r="A535" t="s">
        <v>3292</v>
      </c>
    </row>
    <row r="536" spans="1:1" x14ac:dyDescent="0.2">
      <c r="A536" t="s">
        <v>2702</v>
      </c>
    </row>
    <row r="537" spans="1:1" x14ac:dyDescent="0.2">
      <c r="A537" t="s">
        <v>2703</v>
      </c>
    </row>
    <row r="538" spans="1:1" x14ac:dyDescent="0.2">
      <c r="A538" t="s">
        <v>2704</v>
      </c>
    </row>
    <row r="539" spans="1:1" x14ac:dyDescent="0.2">
      <c r="A539" t="s">
        <v>2705</v>
      </c>
    </row>
    <row r="540" spans="1:1" x14ac:dyDescent="0.2">
      <c r="A540" t="s">
        <v>2706</v>
      </c>
    </row>
    <row r="541" spans="1:1" x14ac:dyDescent="0.2">
      <c r="A541" t="s">
        <v>2707</v>
      </c>
    </row>
    <row r="542" spans="1:1" x14ac:dyDescent="0.2">
      <c r="A542" t="s">
        <v>2708</v>
      </c>
    </row>
    <row r="543" spans="1:1" x14ac:dyDescent="0.2">
      <c r="A543" t="s">
        <v>2709</v>
      </c>
    </row>
    <row r="544" spans="1:1" x14ac:dyDescent="0.2">
      <c r="A544" t="s">
        <v>2710</v>
      </c>
    </row>
    <row r="545" spans="1:1" x14ac:dyDescent="0.2">
      <c r="A545" t="s">
        <v>2711</v>
      </c>
    </row>
    <row r="546" spans="1:1" x14ac:dyDescent="0.2">
      <c r="A546" t="s">
        <v>2712</v>
      </c>
    </row>
    <row r="547" spans="1:1" x14ac:dyDescent="0.2">
      <c r="A547" t="s">
        <v>2713</v>
      </c>
    </row>
    <row r="548" spans="1:1" x14ac:dyDescent="0.2">
      <c r="A548" t="s">
        <v>2714</v>
      </c>
    </row>
    <row r="549" spans="1:1" x14ac:dyDescent="0.2">
      <c r="A549" t="s">
        <v>2715</v>
      </c>
    </row>
    <row r="550" spans="1:1" x14ac:dyDescent="0.2">
      <c r="A550" t="s">
        <v>2716</v>
      </c>
    </row>
    <row r="551" spans="1:1" x14ac:dyDescent="0.2">
      <c r="A551" t="s">
        <v>3293</v>
      </c>
    </row>
    <row r="552" spans="1:1" x14ac:dyDescent="0.2">
      <c r="A552" t="s">
        <v>3294</v>
      </c>
    </row>
    <row r="553" spans="1:1" x14ac:dyDescent="0.2">
      <c r="A553" t="s">
        <v>3295</v>
      </c>
    </row>
    <row r="554" spans="1:1" x14ac:dyDescent="0.2">
      <c r="A554" t="s">
        <v>3296</v>
      </c>
    </row>
    <row r="555" spans="1:1" x14ac:dyDescent="0.2">
      <c r="A555" t="s">
        <v>3297</v>
      </c>
    </row>
    <row r="556" spans="1:1" x14ac:dyDescent="0.2">
      <c r="A556" t="s">
        <v>3298</v>
      </c>
    </row>
    <row r="557" spans="1:1" x14ac:dyDescent="0.2">
      <c r="A557" t="s">
        <v>3299</v>
      </c>
    </row>
    <row r="558" spans="1:1" x14ac:dyDescent="0.2">
      <c r="A558" t="s">
        <v>2717</v>
      </c>
    </row>
    <row r="559" spans="1:1" x14ac:dyDescent="0.2">
      <c r="A559" t="s">
        <v>2718</v>
      </c>
    </row>
    <row r="560" spans="1:1" x14ac:dyDescent="0.2">
      <c r="A560" t="s">
        <v>2719</v>
      </c>
    </row>
    <row r="561" spans="1:1" x14ac:dyDescent="0.2">
      <c r="A561" t="s">
        <v>2720</v>
      </c>
    </row>
    <row r="562" spans="1:1" x14ac:dyDescent="0.2">
      <c r="A562" t="s">
        <v>2721</v>
      </c>
    </row>
    <row r="563" spans="1:1" x14ac:dyDescent="0.2">
      <c r="A563" t="s">
        <v>2722</v>
      </c>
    </row>
    <row r="564" spans="1:1" x14ac:dyDescent="0.2">
      <c r="A564" t="s">
        <v>2723</v>
      </c>
    </row>
    <row r="565" spans="1:1" x14ac:dyDescent="0.2">
      <c r="A565" t="s">
        <v>2724</v>
      </c>
    </row>
    <row r="566" spans="1:1" x14ac:dyDescent="0.2">
      <c r="A566" t="s">
        <v>2725</v>
      </c>
    </row>
    <row r="567" spans="1:1" x14ac:dyDescent="0.2">
      <c r="A567" t="s">
        <v>2726</v>
      </c>
    </row>
    <row r="568" spans="1:1" x14ac:dyDescent="0.2">
      <c r="A568" t="s">
        <v>2727</v>
      </c>
    </row>
    <row r="569" spans="1:1" x14ac:dyDescent="0.2">
      <c r="A569" t="s">
        <v>2728</v>
      </c>
    </row>
    <row r="570" spans="1:1" x14ac:dyDescent="0.2">
      <c r="A570" t="s">
        <v>2729</v>
      </c>
    </row>
    <row r="571" spans="1:1" x14ac:dyDescent="0.2">
      <c r="A571" t="s">
        <v>2730</v>
      </c>
    </row>
    <row r="572" spans="1:1" x14ac:dyDescent="0.2">
      <c r="A572" t="s">
        <v>2731</v>
      </c>
    </row>
    <row r="573" spans="1:1" x14ac:dyDescent="0.2">
      <c r="A573" t="s">
        <v>2732</v>
      </c>
    </row>
    <row r="574" spans="1:1" x14ac:dyDescent="0.2">
      <c r="A574" t="s">
        <v>2733</v>
      </c>
    </row>
    <row r="575" spans="1:1" x14ac:dyDescent="0.2">
      <c r="A575" t="s">
        <v>2734</v>
      </c>
    </row>
    <row r="576" spans="1:1" x14ac:dyDescent="0.2">
      <c r="A576" t="s">
        <v>2735</v>
      </c>
    </row>
    <row r="577" spans="1:1" x14ac:dyDescent="0.2">
      <c r="A577" t="s">
        <v>2736</v>
      </c>
    </row>
    <row r="578" spans="1:1" x14ac:dyDescent="0.2">
      <c r="A578" t="s">
        <v>2737</v>
      </c>
    </row>
    <row r="579" spans="1:1" x14ac:dyDescent="0.2">
      <c r="A579" t="s">
        <v>2738</v>
      </c>
    </row>
    <row r="580" spans="1:1" x14ac:dyDescent="0.2">
      <c r="A580" t="s">
        <v>2739</v>
      </c>
    </row>
    <row r="581" spans="1:1" x14ac:dyDescent="0.2">
      <c r="A581" t="s">
        <v>2740</v>
      </c>
    </row>
    <row r="582" spans="1:1" x14ac:dyDescent="0.2">
      <c r="A582" t="s">
        <v>2741</v>
      </c>
    </row>
    <row r="583" spans="1:1" x14ac:dyDescent="0.2">
      <c r="A583" t="s">
        <v>2742</v>
      </c>
    </row>
    <row r="584" spans="1:1" x14ac:dyDescent="0.2">
      <c r="A584" t="s">
        <v>2743</v>
      </c>
    </row>
    <row r="585" spans="1:1" x14ac:dyDescent="0.2">
      <c r="A585" t="s">
        <v>2744</v>
      </c>
    </row>
    <row r="586" spans="1:1" x14ac:dyDescent="0.2">
      <c r="A586" t="s">
        <v>2745</v>
      </c>
    </row>
    <row r="587" spans="1:1" x14ac:dyDescent="0.2">
      <c r="A587" t="s">
        <v>2746</v>
      </c>
    </row>
    <row r="588" spans="1:1" x14ac:dyDescent="0.2">
      <c r="A588" t="s">
        <v>2747</v>
      </c>
    </row>
    <row r="589" spans="1:1" x14ac:dyDescent="0.2">
      <c r="A589" t="s">
        <v>2748</v>
      </c>
    </row>
    <row r="590" spans="1:1" x14ac:dyDescent="0.2">
      <c r="A590" t="s">
        <v>2749</v>
      </c>
    </row>
    <row r="591" spans="1:1" x14ac:dyDescent="0.2">
      <c r="A591" t="s">
        <v>2750</v>
      </c>
    </row>
    <row r="592" spans="1:1" x14ac:dyDescent="0.2">
      <c r="A592" t="s">
        <v>2751</v>
      </c>
    </row>
    <row r="593" spans="1:1" x14ac:dyDescent="0.2">
      <c r="A593" t="s">
        <v>2752</v>
      </c>
    </row>
    <row r="594" spans="1:1" x14ac:dyDescent="0.2">
      <c r="A594" t="s">
        <v>2753</v>
      </c>
    </row>
    <row r="595" spans="1:1" x14ac:dyDescent="0.2">
      <c r="A595" t="s">
        <v>2754</v>
      </c>
    </row>
    <row r="596" spans="1:1" x14ac:dyDescent="0.2">
      <c r="A596" t="s">
        <v>2755</v>
      </c>
    </row>
    <row r="597" spans="1:1" x14ac:dyDescent="0.2">
      <c r="A597" t="s">
        <v>2756</v>
      </c>
    </row>
    <row r="598" spans="1:1" x14ac:dyDescent="0.2">
      <c r="A598" t="s">
        <v>2757</v>
      </c>
    </row>
    <row r="599" spans="1:1" x14ac:dyDescent="0.2">
      <c r="A599" t="s">
        <v>3300</v>
      </c>
    </row>
    <row r="600" spans="1:1" x14ac:dyDescent="0.2">
      <c r="A600" t="s">
        <v>3301</v>
      </c>
    </row>
    <row r="601" spans="1:1" x14ac:dyDescent="0.2">
      <c r="A601" t="s">
        <v>2758</v>
      </c>
    </row>
    <row r="602" spans="1:1" x14ac:dyDescent="0.2">
      <c r="A602" t="s">
        <v>2759</v>
      </c>
    </row>
    <row r="603" spans="1:1" x14ac:dyDescent="0.2">
      <c r="A603" t="s">
        <v>2760</v>
      </c>
    </row>
    <row r="604" spans="1:1" x14ac:dyDescent="0.2">
      <c r="A604" t="s">
        <v>2761</v>
      </c>
    </row>
    <row r="605" spans="1:1" x14ac:dyDescent="0.2">
      <c r="A605" t="s">
        <v>2762</v>
      </c>
    </row>
    <row r="606" spans="1:1" x14ac:dyDescent="0.2">
      <c r="A606" t="s">
        <v>2763</v>
      </c>
    </row>
    <row r="607" spans="1:1" x14ac:dyDescent="0.2">
      <c r="A607" t="s">
        <v>2764</v>
      </c>
    </row>
    <row r="608" spans="1:1" x14ac:dyDescent="0.2">
      <c r="A608" t="s">
        <v>2765</v>
      </c>
    </row>
    <row r="609" spans="1:1" x14ac:dyDescent="0.2">
      <c r="A609" t="s">
        <v>2766</v>
      </c>
    </row>
    <row r="610" spans="1:1" x14ac:dyDescent="0.2">
      <c r="A610" t="s">
        <v>2767</v>
      </c>
    </row>
    <row r="611" spans="1:1" x14ac:dyDescent="0.2">
      <c r="A611" t="s">
        <v>2768</v>
      </c>
    </row>
    <row r="612" spans="1:1" x14ac:dyDescent="0.2">
      <c r="A612" t="s">
        <v>2769</v>
      </c>
    </row>
    <row r="613" spans="1:1" x14ac:dyDescent="0.2">
      <c r="A613" t="s">
        <v>2770</v>
      </c>
    </row>
    <row r="614" spans="1:1" x14ac:dyDescent="0.2">
      <c r="A614" t="s">
        <v>2771</v>
      </c>
    </row>
    <row r="615" spans="1:1" x14ac:dyDescent="0.2">
      <c r="A615" t="s">
        <v>2772</v>
      </c>
    </row>
    <row r="616" spans="1:1" x14ac:dyDescent="0.2">
      <c r="A616" t="s">
        <v>2773</v>
      </c>
    </row>
    <row r="617" spans="1:1" x14ac:dyDescent="0.2">
      <c r="A617" t="s">
        <v>2774</v>
      </c>
    </row>
    <row r="618" spans="1:1" x14ac:dyDescent="0.2">
      <c r="A618" t="s">
        <v>2775</v>
      </c>
    </row>
    <row r="619" spans="1:1" x14ac:dyDescent="0.2">
      <c r="A619" t="s">
        <v>2776</v>
      </c>
    </row>
    <row r="620" spans="1:1" x14ac:dyDescent="0.2">
      <c r="A620" t="s">
        <v>2777</v>
      </c>
    </row>
    <row r="621" spans="1:1" x14ac:dyDescent="0.2">
      <c r="A621" t="s">
        <v>2778</v>
      </c>
    </row>
    <row r="622" spans="1:1" x14ac:dyDescent="0.2">
      <c r="A622" t="s">
        <v>2779</v>
      </c>
    </row>
    <row r="623" spans="1:1" x14ac:dyDescent="0.2">
      <c r="A623" t="s">
        <v>2780</v>
      </c>
    </row>
    <row r="624" spans="1:1" x14ac:dyDescent="0.2">
      <c r="A624" t="s">
        <v>2781</v>
      </c>
    </row>
    <row r="625" spans="1:1" x14ac:dyDescent="0.2">
      <c r="A625" t="s">
        <v>2782</v>
      </c>
    </row>
    <row r="626" spans="1:1" x14ac:dyDescent="0.2">
      <c r="A626" t="s">
        <v>2783</v>
      </c>
    </row>
    <row r="627" spans="1:1" x14ac:dyDescent="0.2">
      <c r="A627" t="s">
        <v>2784</v>
      </c>
    </row>
    <row r="628" spans="1:1" x14ac:dyDescent="0.2">
      <c r="A628" t="s">
        <v>2785</v>
      </c>
    </row>
    <row r="629" spans="1:1" x14ac:dyDescent="0.2">
      <c r="A629" t="s">
        <v>2786</v>
      </c>
    </row>
    <row r="630" spans="1:1" x14ac:dyDescent="0.2">
      <c r="A630" t="s">
        <v>2787</v>
      </c>
    </row>
    <row r="631" spans="1:1" x14ac:dyDescent="0.2">
      <c r="A631" t="s">
        <v>2788</v>
      </c>
    </row>
    <row r="632" spans="1:1" x14ac:dyDescent="0.2">
      <c r="A632" t="s">
        <v>2789</v>
      </c>
    </row>
    <row r="633" spans="1:1" x14ac:dyDescent="0.2">
      <c r="A633" t="s">
        <v>2790</v>
      </c>
    </row>
    <row r="634" spans="1:1" x14ac:dyDescent="0.2">
      <c r="A634" t="s">
        <v>2791</v>
      </c>
    </row>
    <row r="635" spans="1:1" x14ac:dyDescent="0.2">
      <c r="A635" t="s">
        <v>2792</v>
      </c>
    </row>
    <row r="636" spans="1:1" x14ac:dyDescent="0.2">
      <c r="A636" t="s">
        <v>2793</v>
      </c>
    </row>
    <row r="637" spans="1:1" x14ac:dyDescent="0.2">
      <c r="A637" t="s">
        <v>2794</v>
      </c>
    </row>
    <row r="638" spans="1:1" x14ac:dyDescent="0.2">
      <c r="A638" t="s">
        <v>2795</v>
      </c>
    </row>
    <row r="639" spans="1:1" x14ac:dyDescent="0.2">
      <c r="A639" t="s">
        <v>2796</v>
      </c>
    </row>
    <row r="640" spans="1:1" x14ac:dyDescent="0.2">
      <c r="A640" t="s">
        <v>3302</v>
      </c>
    </row>
    <row r="641" spans="1:1" x14ac:dyDescent="0.2">
      <c r="A641" t="s">
        <v>3303</v>
      </c>
    </row>
    <row r="642" spans="1:1" x14ac:dyDescent="0.2">
      <c r="A642" t="s">
        <v>3304</v>
      </c>
    </row>
    <row r="643" spans="1:1" x14ac:dyDescent="0.2">
      <c r="A643" t="s">
        <v>3305</v>
      </c>
    </row>
    <row r="644" spans="1:1" x14ac:dyDescent="0.2">
      <c r="A644" t="s">
        <v>3306</v>
      </c>
    </row>
    <row r="645" spans="1:1" x14ac:dyDescent="0.2">
      <c r="A645" t="s">
        <v>3307</v>
      </c>
    </row>
    <row r="646" spans="1:1" x14ac:dyDescent="0.2">
      <c r="A646" t="s">
        <v>3308</v>
      </c>
    </row>
    <row r="647" spans="1:1" x14ac:dyDescent="0.2">
      <c r="A647" t="s">
        <v>3309</v>
      </c>
    </row>
    <row r="648" spans="1:1" x14ac:dyDescent="0.2">
      <c r="A648" t="s">
        <v>3310</v>
      </c>
    </row>
    <row r="649" spans="1:1" x14ac:dyDescent="0.2">
      <c r="A649" t="s">
        <v>3311</v>
      </c>
    </row>
    <row r="650" spans="1:1" x14ac:dyDescent="0.2">
      <c r="A650" t="s">
        <v>3312</v>
      </c>
    </row>
    <row r="651" spans="1:1" x14ac:dyDescent="0.2">
      <c r="A651" t="s">
        <v>3313</v>
      </c>
    </row>
    <row r="652" spans="1:1" x14ac:dyDescent="0.2">
      <c r="A652" t="s">
        <v>3314</v>
      </c>
    </row>
    <row r="653" spans="1:1" x14ac:dyDescent="0.2">
      <c r="A653" t="s">
        <v>3315</v>
      </c>
    </row>
    <row r="654" spans="1:1" x14ac:dyDescent="0.2">
      <c r="A654" t="s">
        <v>3316</v>
      </c>
    </row>
    <row r="655" spans="1:1" x14ac:dyDescent="0.2">
      <c r="A655" t="s">
        <v>3317</v>
      </c>
    </row>
    <row r="656" spans="1:1" x14ac:dyDescent="0.2">
      <c r="A656" t="s">
        <v>3318</v>
      </c>
    </row>
    <row r="657" spans="1:1" x14ac:dyDescent="0.2">
      <c r="A657" t="s">
        <v>2797</v>
      </c>
    </row>
    <row r="658" spans="1:1" x14ac:dyDescent="0.2">
      <c r="A658" t="s">
        <v>2798</v>
      </c>
    </row>
    <row r="659" spans="1:1" x14ac:dyDescent="0.2">
      <c r="A659" t="s">
        <v>2799</v>
      </c>
    </row>
    <row r="660" spans="1:1" x14ac:dyDescent="0.2">
      <c r="A660" t="s">
        <v>2800</v>
      </c>
    </row>
    <row r="661" spans="1:1" x14ac:dyDescent="0.2">
      <c r="A661" t="s">
        <v>2801</v>
      </c>
    </row>
    <row r="662" spans="1:1" x14ac:dyDescent="0.2">
      <c r="A662" t="s">
        <v>2802</v>
      </c>
    </row>
    <row r="663" spans="1:1" x14ac:dyDescent="0.2">
      <c r="A663" t="s">
        <v>2803</v>
      </c>
    </row>
    <row r="664" spans="1:1" x14ac:dyDescent="0.2">
      <c r="A664" t="s">
        <v>2804</v>
      </c>
    </row>
    <row r="665" spans="1:1" x14ac:dyDescent="0.2">
      <c r="A665" t="s">
        <v>2805</v>
      </c>
    </row>
    <row r="666" spans="1:1" x14ac:dyDescent="0.2">
      <c r="A666" t="s">
        <v>2806</v>
      </c>
    </row>
    <row r="667" spans="1:1" x14ac:dyDescent="0.2">
      <c r="A667" t="s">
        <v>2807</v>
      </c>
    </row>
    <row r="668" spans="1:1" x14ac:dyDescent="0.2">
      <c r="A668" t="s">
        <v>2808</v>
      </c>
    </row>
    <row r="669" spans="1:1" x14ac:dyDescent="0.2">
      <c r="A669" t="s">
        <v>2809</v>
      </c>
    </row>
    <row r="670" spans="1:1" x14ac:dyDescent="0.2">
      <c r="A670" t="s">
        <v>2810</v>
      </c>
    </row>
    <row r="671" spans="1:1" x14ac:dyDescent="0.2">
      <c r="A671" t="s">
        <v>2811</v>
      </c>
    </row>
    <row r="672" spans="1:1" x14ac:dyDescent="0.2">
      <c r="A672" t="s">
        <v>2812</v>
      </c>
    </row>
    <row r="673" spans="1:1" x14ac:dyDescent="0.2">
      <c r="A673" t="s">
        <v>2813</v>
      </c>
    </row>
    <row r="674" spans="1:1" x14ac:dyDescent="0.2">
      <c r="A674" t="s">
        <v>2814</v>
      </c>
    </row>
    <row r="675" spans="1:1" x14ac:dyDescent="0.2">
      <c r="A675" t="s">
        <v>2815</v>
      </c>
    </row>
    <row r="676" spans="1:1" x14ac:dyDescent="0.2">
      <c r="A676" t="s">
        <v>3319</v>
      </c>
    </row>
    <row r="677" spans="1:1" x14ac:dyDescent="0.2">
      <c r="A677" t="s">
        <v>3320</v>
      </c>
    </row>
    <row r="678" spans="1:1" x14ac:dyDescent="0.2">
      <c r="A678" t="s">
        <v>3321</v>
      </c>
    </row>
    <row r="679" spans="1:1" x14ac:dyDescent="0.2">
      <c r="A679" t="s">
        <v>3322</v>
      </c>
    </row>
    <row r="680" spans="1:1" x14ac:dyDescent="0.2">
      <c r="A680" t="s">
        <v>3323</v>
      </c>
    </row>
    <row r="681" spans="1:1" x14ac:dyDescent="0.2">
      <c r="A681" t="s">
        <v>3324</v>
      </c>
    </row>
    <row r="682" spans="1:1" x14ac:dyDescent="0.2">
      <c r="A682" t="s">
        <v>3325</v>
      </c>
    </row>
    <row r="683" spans="1:1" x14ac:dyDescent="0.2">
      <c r="A683" t="s">
        <v>3326</v>
      </c>
    </row>
    <row r="684" spans="1:1" x14ac:dyDescent="0.2">
      <c r="A684" t="s">
        <v>3327</v>
      </c>
    </row>
    <row r="685" spans="1:1" x14ac:dyDescent="0.2">
      <c r="A685" t="s">
        <v>3328</v>
      </c>
    </row>
    <row r="686" spans="1:1" x14ac:dyDescent="0.2">
      <c r="A686" t="s">
        <v>3329</v>
      </c>
    </row>
    <row r="687" spans="1:1" x14ac:dyDescent="0.2">
      <c r="A687" t="s">
        <v>3330</v>
      </c>
    </row>
    <row r="688" spans="1:1" x14ac:dyDescent="0.2">
      <c r="A688" t="s">
        <v>3331</v>
      </c>
    </row>
    <row r="689" spans="1:1" x14ac:dyDescent="0.2">
      <c r="A689" t="s">
        <v>3332</v>
      </c>
    </row>
    <row r="690" spans="1:1" x14ac:dyDescent="0.2">
      <c r="A690" t="s">
        <v>3333</v>
      </c>
    </row>
    <row r="691" spans="1:1" x14ac:dyDescent="0.2">
      <c r="A691" t="s">
        <v>3334</v>
      </c>
    </row>
    <row r="692" spans="1:1" x14ac:dyDescent="0.2">
      <c r="A692" t="s">
        <v>3335</v>
      </c>
    </row>
    <row r="693" spans="1:1" x14ac:dyDescent="0.2">
      <c r="A693" t="s">
        <v>3336</v>
      </c>
    </row>
    <row r="694" spans="1:1" x14ac:dyDescent="0.2">
      <c r="A694" t="s">
        <v>3337</v>
      </c>
    </row>
    <row r="695" spans="1:1" x14ac:dyDescent="0.2">
      <c r="A695" t="s">
        <v>3338</v>
      </c>
    </row>
    <row r="696" spans="1:1" x14ac:dyDescent="0.2">
      <c r="A696" t="s">
        <v>3339</v>
      </c>
    </row>
    <row r="697" spans="1:1" x14ac:dyDescent="0.2">
      <c r="A697" t="s">
        <v>3340</v>
      </c>
    </row>
    <row r="698" spans="1:1" x14ac:dyDescent="0.2">
      <c r="A698" t="s">
        <v>3341</v>
      </c>
    </row>
    <row r="699" spans="1:1" x14ac:dyDescent="0.2">
      <c r="A699" t="s">
        <v>2816</v>
      </c>
    </row>
    <row r="700" spans="1:1" x14ac:dyDescent="0.2">
      <c r="A700" t="s">
        <v>2817</v>
      </c>
    </row>
    <row r="701" spans="1:1" x14ac:dyDescent="0.2">
      <c r="A701" t="s">
        <v>2818</v>
      </c>
    </row>
    <row r="702" spans="1:1" x14ac:dyDescent="0.2">
      <c r="A702" t="s">
        <v>2819</v>
      </c>
    </row>
    <row r="703" spans="1:1" x14ac:dyDescent="0.2">
      <c r="A703" t="s">
        <v>2820</v>
      </c>
    </row>
    <row r="704" spans="1:1" x14ac:dyDescent="0.2">
      <c r="A704" t="s">
        <v>2821</v>
      </c>
    </row>
    <row r="705" spans="1:1" x14ac:dyDescent="0.2">
      <c r="A705" t="s">
        <v>2822</v>
      </c>
    </row>
    <row r="706" spans="1:1" x14ac:dyDescent="0.2">
      <c r="A706" t="s">
        <v>2823</v>
      </c>
    </row>
    <row r="707" spans="1:1" x14ac:dyDescent="0.2">
      <c r="A707" t="s">
        <v>2824</v>
      </c>
    </row>
    <row r="708" spans="1:1" x14ac:dyDescent="0.2">
      <c r="A708" t="s">
        <v>2825</v>
      </c>
    </row>
    <row r="709" spans="1:1" x14ac:dyDescent="0.2">
      <c r="A709" t="s">
        <v>2826</v>
      </c>
    </row>
    <row r="710" spans="1:1" x14ac:dyDescent="0.2">
      <c r="A710" t="s">
        <v>2827</v>
      </c>
    </row>
    <row r="711" spans="1:1" x14ac:dyDescent="0.2">
      <c r="A711" t="s">
        <v>2828</v>
      </c>
    </row>
    <row r="712" spans="1:1" x14ac:dyDescent="0.2">
      <c r="A712" t="s">
        <v>2829</v>
      </c>
    </row>
    <row r="713" spans="1:1" x14ac:dyDescent="0.2">
      <c r="A713" t="s">
        <v>2830</v>
      </c>
    </row>
    <row r="714" spans="1:1" x14ac:dyDescent="0.2">
      <c r="A714" t="s">
        <v>2831</v>
      </c>
    </row>
    <row r="715" spans="1:1" x14ac:dyDescent="0.2">
      <c r="A715" t="s">
        <v>2832</v>
      </c>
    </row>
    <row r="716" spans="1:1" x14ac:dyDescent="0.2">
      <c r="A716" t="s">
        <v>2833</v>
      </c>
    </row>
    <row r="717" spans="1:1" x14ac:dyDescent="0.2">
      <c r="A717" t="s">
        <v>2834</v>
      </c>
    </row>
    <row r="718" spans="1:1" x14ac:dyDescent="0.2">
      <c r="A718" t="s">
        <v>2835</v>
      </c>
    </row>
    <row r="719" spans="1:1" x14ac:dyDescent="0.2">
      <c r="A719" t="s">
        <v>2836</v>
      </c>
    </row>
    <row r="720" spans="1:1" x14ac:dyDescent="0.2">
      <c r="A720" t="s">
        <v>2837</v>
      </c>
    </row>
    <row r="721" spans="1:1" x14ac:dyDescent="0.2">
      <c r="A721" t="s">
        <v>2838</v>
      </c>
    </row>
    <row r="722" spans="1:1" x14ac:dyDescent="0.2">
      <c r="A722" t="s">
        <v>3342</v>
      </c>
    </row>
    <row r="723" spans="1:1" x14ac:dyDescent="0.2">
      <c r="A723" t="s">
        <v>3343</v>
      </c>
    </row>
    <row r="724" spans="1:1" x14ac:dyDescent="0.2">
      <c r="A724" t="s">
        <v>3344</v>
      </c>
    </row>
    <row r="725" spans="1:1" x14ac:dyDescent="0.2">
      <c r="A725" t="s">
        <v>3345</v>
      </c>
    </row>
    <row r="726" spans="1:1" x14ac:dyDescent="0.2">
      <c r="A726" t="s">
        <v>3346</v>
      </c>
    </row>
    <row r="727" spans="1:1" x14ac:dyDescent="0.2">
      <c r="A727" t="s">
        <v>3347</v>
      </c>
    </row>
    <row r="728" spans="1:1" x14ac:dyDescent="0.2">
      <c r="A728" t="s">
        <v>3348</v>
      </c>
    </row>
    <row r="729" spans="1:1" x14ac:dyDescent="0.2">
      <c r="A729" t="s">
        <v>3349</v>
      </c>
    </row>
    <row r="730" spans="1:1" x14ac:dyDescent="0.2">
      <c r="A730" t="s">
        <v>3350</v>
      </c>
    </row>
    <row r="731" spans="1:1" x14ac:dyDescent="0.2">
      <c r="A731" t="s">
        <v>3351</v>
      </c>
    </row>
    <row r="732" spans="1:1" x14ac:dyDescent="0.2">
      <c r="A732" t="s">
        <v>3352</v>
      </c>
    </row>
    <row r="733" spans="1:1" x14ac:dyDescent="0.2">
      <c r="A733" t="s">
        <v>3353</v>
      </c>
    </row>
    <row r="734" spans="1:1" x14ac:dyDescent="0.2">
      <c r="A734" t="s">
        <v>3354</v>
      </c>
    </row>
    <row r="735" spans="1:1" x14ac:dyDescent="0.2">
      <c r="A735" t="s">
        <v>3355</v>
      </c>
    </row>
    <row r="736" spans="1:1" x14ac:dyDescent="0.2">
      <c r="A736" t="s">
        <v>3356</v>
      </c>
    </row>
    <row r="737" spans="1:1" x14ac:dyDescent="0.2">
      <c r="A737" t="s">
        <v>3357</v>
      </c>
    </row>
    <row r="738" spans="1:1" x14ac:dyDescent="0.2">
      <c r="A738" t="s">
        <v>3358</v>
      </c>
    </row>
    <row r="739" spans="1:1" x14ac:dyDescent="0.2">
      <c r="A739" t="s">
        <v>3359</v>
      </c>
    </row>
    <row r="740" spans="1:1" x14ac:dyDescent="0.2">
      <c r="A740" t="s">
        <v>3360</v>
      </c>
    </row>
    <row r="741" spans="1:1" x14ac:dyDescent="0.2">
      <c r="A741" t="s">
        <v>3361</v>
      </c>
    </row>
    <row r="742" spans="1:1" x14ac:dyDescent="0.2">
      <c r="A742" t="s">
        <v>3362</v>
      </c>
    </row>
    <row r="743" spans="1:1" x14ac:dyDescent="0.2">
      <c r="A743" t="s">
        <v>3363</v>
      </c>
    </row>
    <row r="744" spans="1:1" x14ac:dyDescent="0.2">
      <c r="A744" t="s">
        <v>3364</v>
      </c>
    </row>
    <row r="745" spans="1:1" x14ac:dyDescent="0.2">
      <c r="A745" t="s">
        <v>3365</v>
      </c>
    </row>
    <row r="746" spans="1:1" x14ac:dyDescent="0.2">
      <c r="A746" t="s">
        <v>3366</v>
      </c>
    </row>
    <row r="747" spans="1:1" x14ac:dyDescent="0.2">
      <c r="A747" t="s">
        <v>3367</v>
      </c>
    </row>
    <row r="748" spans="1:1" x14ac:dyDescent="0.2">
      <c r="A748" t="s">
        <v>3368</v>
      </c>
    </row>
    <row r="749" spans="1:1" x14ac:dyDescent="0.2">
      <c r="A749" t="s">
        <v>3369</v>
      </c>
    </row>
    <row r="750" spans="1:1" x14ac:dyDescent="0.2">
      <c r="A750" t="s">
        <v>3370</v>
      </c>
    </row>
    <row r="751" spans="1:1" x14ac:dyDescent="0.2">
      <c r="A751" t="s">
        <v>3371</v>
      </c>
    </row>
    <row r="752" spans="1:1" x14ac:dyDescent="0.2">
      <c r="A752" t="s">
        <v>3372</v>
      </c>
    </row>
    <row r="753" spans="1:1" x14ac:dyDescent="0.2">
      <c r="A753" t="s">
        <v>3373</v>
      </c>
    </row>
    <row r="754" spans="1:1" x14ac:dyDescent="0.2">
      <c r="A754" t="s">
        <v>2839</v>
      </c>
    </row>
    <row r="755" spans="1:1" x14ac:dyDescent="0.2">
      <c r="A755" t="s">
        <v>2840</v>
      </c>
    </row>
    <row r="756" spans="1:1" x14ac:dyDescent="0.2">
      <c r="A756" t="s">
        <v>2841</v>
      </c>
    </row>
    <row r="757" spans="1:1" x14ac:dyDescent="0.2">
      <c r="A757" t="s">
        <v>2842</v>
      </c>
    </row>
    <row r="758" spans="1:1" x14ac:dyDescent="0.2">
      <c r="A758" t="s">
        <v>2843</v>
      </c>
    </row>
    <row r="759" spans="1:1" x14ac:dyDescent="0.2">
      <c r="A759" t="s">
        <v>2844</v>
      </c>
    </row>
    <row r="760" spans="1:1" x14ac:dyDescent="0.2">
      <c r="A760" t="s">
        <v>2845</v>
      </c>
    </row>
    <row r="761" spans="1:1" x14ac:dyDescent="0.2">
      <c r="A761" t="s">
        <v>2846</v>
      </c>
    </row>
    <row r="762" spans="1:1" x14ac:dyDescent="0.2">
      <c r="A762" t="s">
        <v>2847</v>
      </c>
    </row>
    <row r="763" spans="1:1" x14ac:dyDescent="0.2">
      <c r="A763" t="s">
        <v>2848</v>
      </c>
    </row>
    <row r="764" spans="1:1" x14ac:dyDescent="0.2">
      <c r="A764" t="s">
        <v>2849</v>
      </c>
    </row>
    <row r="765" spans="1:1" x14ac:dyDescent="0.2">
      <c r="A765" t="s">
        <v>2850</v>
      </c>
    </row>
    <row r="766" spans="1:1" x14ac:dyDescent="0.2">
      <c r="A766" t="s">
        <v>2851</v>
      </c>
    </row>
    <row r="767" spans="1:1" x14ac:dyDescent="0.2">
      <c r="A767" t="s">
        <v>2852</v>
      </c>
    </row>
    <row r="768" spans="1:1" x14ac:dyDescent="0.2">
      <c r="A768" t="s">
        <v>3374</v>
      </c>
    </row>
    <row r="769" spans="1:1" x14ac:dyDescent="0.2">
      <c r="A769" t="s">
        <v>2853</v>
      </c>
    </row>
    <row r="770" spans="1:1" x14ac:dyDescent="0.2">
      <c r="A770" t="s">
        <v>2854</v>
      </c>
    </row>
    <row r="771" spans="1:1" x14ac:dyDescent="0.2">
      <c r="A771" t="s">
        <v>2855</v>
      </c>
    </row>
    <row r="772" spans="1:1" x14ac:dyDescent="0.2">
      <c r="A772" t="s">
        <v>2856</v>
      </c>
    </row>
    <row r="773" spans="1:1" x14ac:dyDescent="0.2">
      <c r="A773" t="s">
        <v>2857</v>
      </c>
    </row>
    <row r="774" spans="1:1" x14ac:dyDescent="0.2">
      <c r="A774" t="s">
        <v>2858</v>
      </c>
    </row>
    <row r="775" spans="1:1" x14ac:dyDescent="0.2">
      <c r="A775" t="s">
        <v>2859</v>
      </c>
    </row>
    <row r="776" spans="1:1" x14ac:dyDescent="0.2">
      <c r="A776" t="s">
        <v>2860</v>
      </c>
    </row>
    <row r="777" spans="1:1" x14ac:dyDescent="0.2">
      <c r="A777" t="s">
        <v>2861</v>
      </c>
    </row>
    <row r="778" spans="1:1" x14ac:dyDescent="0.2">
      <c r="A778" t="s">
        <v>2862</v>
      </c>
    </row>
    <row r="779" spans="1:1" x14ac:dyDescent="0.2">
      <c r="A779" t="s">
        <v>2863</v>
      </c>
    </row>
    <row r="780" spans="1:1" x14ac:dyDescent="0.2">
      <c r="A780" t="s">
        <v>2864</v>
      </c>
    </row>
    <row r="781" spans="1:1" x14ac:dyDescent="0.2">
      <c r="A781" t="s">
        <v>2865</v>
      </c>
    </row>
    <row r="782" spans="1:1" x14ac:dyDescent="0.2">
      <c r="A782" t="s">
        <v>2866</v>
      </c>
    </row>
    <row r="783" spans="1:1" x14ac:dyDescent="0.2">
      <c r="A783" t="s">
        <v>2867</v>
      </c>
    </row>
    <row r="784" spans="1:1" x14ac:dyDescent="0.2">
      <c r="A784" t="s">
        <v>2868</v>
      </c>
    </row>
    <row r="785" spans="1:1" x14ac:dyDescent="0.2">
      <c r="A785" t="s">
        <v>2869</v>
      </c>
    </row>
    <row r="786" spans="1:1" x14ac:dyDescent="0.2">
      <c r="A786" t="s">
        <v>3375</v>
      </c>
    </row>
    <row r="787" spans="1:1" x14ac:dyDescent="0.2">
      <c r="A787" t="s">
        <v>2870</v>
      </c>
    </row>
    <row r="788" spans="1:1" x14ac:dyDescent="0.2">
      <c r="A788" t="s">
        <v>2871</v>
      </c>
    </row>
    <row r="789" spans="1:1" x14ac:dyDescent="0.2">
      <c r="A789" t="s">
        <v>2872</v>
      </c>
    </row>
    <row r="790" spans="1:1" x14ac:dyDescent="0.2">
      <c r="A790" t="s">
        <v>2873</v>
      </c>
    </row>
    <row r="791" spans="1:1" x14ac:dyDescent="0.2">
      <c r="A791" t="s">
        <v>2874</v>
      </c>
    </row>
    <row r="792" spans="1:1" x14ac:dyDescent="0.2">
      <c r="A792" t="s">
        <v>2875</v>
      </c>
    </row>
    <row r="793" spans="1:1" x14ac:dyDescent="0.2">
      <c r="A793" t="s">
        <v>2876</v>
      </c>
    </row>
    <row r="794" spans="1:1" x14ac:dyDescent="0.2">
      <c r="A794" t="s">
        <v>2877</v>
      </c>
    </row>
    <row r="795" spans="1:1" x14ac:dyDescent="0.2">
      <c r="A795" t="s">
        <v>2878</v>
      </c>
    </row>
    <row r="796" spans="1:1" x14ac:dyDescent="0.2">
      <c r="A796" t="s">
        <v>2879</v>
      </c>
    </row>
    <row r="797" spans="1:1" x14ac:dyDescent="0.2">
      <c r="A797" t="s">
        <v>2880</v>
      </c>
    </row>
    <row r="798" spans="1:1" x14ac:dyDescent="0.2">
      <c r="A798" t="s">
        <v>2881</v>
      </c>
    </row>
    <row r="799" spans="1:1" x14ac:dyDescent="0.2">
      <c r="A799" t="s">
        <v>2882</v>
      </c>
    </row>
    <row r="800" spans="1:1" x14ac:dyDescent="0.2">
      <c r="A800" t="s">
        <v>2883</v>
      </c>
    </row>
    <row r="801" spans="1:1" x14ac:dyDescent="0.2">
      <c r="A801" t="s">
        <v>2884</v>
      </c>
    </row>
    <row r="802" spans="1:1" x14ac:dyDescent="0.2">
      <c r="A802" t="s">
        <v>2885</v>
      </c>
    </row>
    <row r="803" spans="1:1" x14ac:dyDescent="0.2">
      <c r="A803" t="s">
        <v>2886</v>
      </c>
    </row>
    <row r="804" spans="1:1" x14ac:dyDescent="0.2">
      <c r="A804" t="s">
        <v>2887</v>
      </c>
    </row>
    <row r="805" spans="1:1" x14ac:dyDescent="0.2">
      <c r="A805" t="s">
        <v>2888</v>
      </c>
    </row>
    <row r="806" spans="1:1" x14ac:dyDescent="0.2">
      <c r="A806" t="s">
        <v>2889</v>
      </c>
    </row>
    <row r="807" spans="1:1" x14ac:dyDescent="0.2">
      <c r="A807" t="s">
        <v>2890</v>
      </c>
    </row>
    <row r="808" spans="1:1" x14ac:dyDescent="0.2">
      <c r="A808" t="s">
        <v>2891</v>
      </c>
    </row>
    <row r="809" spans="1:1" x14ac:dyDescent="0.2">
      <c r="A809" t="s">
        <v>2892</v>
      </c>
    </row>
    <row r="810" spans="1:1" x14ac:dyDescent="0.2">
      <c r="A810" t="s">
        <v>2893</v>
      </c>
    </row>
    <row r="811" spans="1:1" x14ac:dyDescent="0.2">
      <c r="A811" t="s">
        <v>2894</v>
      </c>
    </row>
    <row r="812" spans="1:1" x14ac:dyDescent="0.2">
      <c r="A812" t="s">
        <v>2895</v>
      </c>
    </row>
    <row r="813" spans="1:1" x14ac:dyDescent="0.2">
      <c r="A813" t="s">
        <v>2896</v>
      </c>
    </row>
    <row r="814" spans="1:1" x14ac:dyDescent="0.2">
      <c r="A814" t="s">
        <v>2897</v>
      </c>
    </row>
    <row r="815" spans="1:1" x14ac:dyDescent="0.2">
      <c r="A815" t="s">
        <v>2898</v>
      </c>
    </row>
    <row r="816" spans="1:1" x14ac:dyDescent="0.2">
      <c r="A816" t="s">
        <v>2899</v>
      </c>
    </row>
    <row r="817" spans="1:1" x14ac:dyDescent="0.2">
      <c r="A817" t="s">
        <v>2900</v>
      </c>
    </row>
    <row r="818" spans="1:1" x14ac:dyDescent="0.2">
      <c r="A818" t="s">
        <v>2901</v>
      </c>
    </row>
    <row r="819" spans="1:1" x14ac:dyDescent="0.2">
      <c r="A819" t="s">
        <v>2902</v>
      </c>
    </row>
    <row r="820" spans="1:1" x14ac:dyDescent="0.2">
      <c r="A820" t="s">
        <v>2903</v>
      </c>
    </row>
    <row r="821" spans="1:1" x14ac:dyDescent="0.2">
      <c r="A821" t="s">
        <v>2904</v>
      </c>
    </row>
    <row r="822" spans="1:1" x14ac:dyDescent="0.2">
      <c r="A822" t="s">
        <v>2905</v>
      </c>
    </row>
    <row r="823" spans="1:1" x14ac:dyDescent="0.2">
      <c r="A823" t="s">
        <v>2906</v>
      </c>
    </row>
    <row r="824" spans="1:1" x14ac:dyDescent="0.2">
      <c r="A824" t="s">
        <v>2907</v>
      </c>
    </row>
    <row r="825" spans="1:1" x14ac:dyDescent="0.2">
      <c r="A825" t="s">
        <v>2908</v>
      </c>
    </row>
    <row r="826" spans="1:1" x14ac:dyDescent="0.2">
      <c r="A826" t="s">
        <v>2909</v>
      </c>
    </row>
    <row r="827" spans="1:1" x14ac:dyDescent="0.2">
      <c r="A827" t="s">
        <v>2910</v>
      </c>
    </row>
    <row r="828" spans="1:1" x14ac:dyDescent="0.2">
      <c r="A828" t="s">
        <v>2911</v>
      </c>
    </row>
    <row r="829" spans="1:1" x14ac:dyDescent="0.2">
      <c r="A829" t="s">
        <v>2912</v>
      </c>
    </row>
    <row r="830" spans="1:1" x14ac:dyDescent="0.2">
      <c r="A830" t="s">
        <v>2913</v>
      </c>
    </row>
    <row r="831" spans="1:1" x14ac:dyDescent="0.2">
      <c r="A831" t="s">
        <v>2914</v>
      </c>
    </row>
    <row r="832" spans="1:1" x14ac:dyDescent="0.2">
      <c r="A832" t="s">
        <v>2915</v>
      </c>
    </row>
    <row r="833" spans="1:1" x14ac:dyDescent="0.2">
      <c r="A833" t="s">
        <v>2916</v>
      </c>
    </row>
    <row r="834" spans="1:1" x14ac:dyDescent="0.2">
      <c r="A834" t="s">
        <v>2917</v>
      </c>
    </row>
    <row r="835" spans="1:1" x14ac:dyDescent="0.2">
      <c r="A835" t="s">
        <v>2918</v>
      </c>
    </row>
    <row r="836" spans="1:1" x14ac:dyDescent="0.2">
      <c r="A836" t="s">
        <v>2919</v>
      </c>
    </row>
    <row r="837" spans="1:1" x14ac:dyDescent="0.2">
      <c r="A837" t="s">
        <v>2920</v>
      </c>
    </row>
    <row r="838" spans="1:1" x14ac:dyDescent="0.2">
      <c r="A838" t="s">
        <v>2921</v>
      </c>
    </row>
    <row r="839" spans="1:1" x14ac:dyDescent="0.2">
      <c r="A839" t="s">
        <v>2922</v>
      </c>
    </row>
    <row r="840" spans="1:1" x14ac:dyDescent="0.2">
      <c r="A840" t="s">
        <v>2923</v>
      </c>
    </row>
    <row r="841" spans="1:1" x14ac:dyDescent="0.2">
      <c r="A841" t="s">
        <v>2924</v>
      </c>
    </row>
    <row r="842" spans="1:1" x14ac:dyDescent="0.2">
      <c r="A842" t="s">
        <v>2925</v>
      </c>
    </row>
    <row r="843" spans="1:1" x14ac:dyDescent="0.2">
      <c r="A843" t="s">
        <v>2926</v>
      </c>
    </row>
    <row r="844" spans="1:1" x14ac:dyDescent="0.2">
      <c r="A844" t="s">
        <v>2927</v>
      </c>
    </row>
    <row r="845" spans="1:1" x14ac:dyDescent="0.2">
      <c r="A845" t="s">
        <v>2928</v>
      </c>
    </row>
    <row r="846" spans="1:1" x14ac:dyDescent="0.2">
      <c r="A846" t="s">
        <v>2929</v>
      </c>
    </row>
    <row r="847" spans="1:1" x14ac:dyDescent="0.2">
      <c r="A847" t="s">
        <v>2930</v>
      </c>
    </row>
    <row r="848" spans="1:1" x14ac:dyDescent="0.2">
      <c r="A848" t="s">
        <v>2931</v>
      </c>
    </row>
    <row r="849" spans="1:1" x14ac:dyDescent="0.2">
      <c r="A849" t="s">
        <v>2932</v>
      </c>
    </row>
    <row r="850" spans="1:1" x14ac:dyDescent="0.2">
      <c r="A850" t="s">
        <v>2933</v>
      </c>
    </row>
    <row r="851" spans="1:1" x14ac:dyDescent="0.2">
      <c r="A851" t="s">
        <v>2934</v>
      </c>
    </row>
    <row r="852" spans="1:1" x14ac:dyDescent="0.2">
      <c r="A852" t="s">
        <v>3376</v>
      </c>
    </row>
    <row r="853" spans="1:1" x14ac:dyDescent="0.2">
      <c r="A853" t="s">
        <v>3377</v>
      </c>
    </row>
    <row r="854" spans="1:1" x14ac:dyDescent="0.2">
      <c r="A854" t="s">
        <v>3378</v>
      </c>
    </row>
    <row r="855" spans="1:1" x14ac:dyDescent="0.2">
      <c r="A855" t="s">
        <v>3379</v>
      </c>
    </row>
    <row r="856" spans="1:1" x14ac:dyDescent="0.2">
      <c r="A856" t="s">
        <v>2935</v>
      </c>
    </row>
    <row r="857" spans="1:1" x14ac:dyDescent="0.2">
      <c r="A857" t="s">
        <v>2936</v>
      </c>
    </row>
    <row r="858" spans="1:1" x14ac:dyDescent="0.2">
      <c r="A858" t="s">
        <v>2937</v>
      </c>
    </row>
    <row r="859" spans="1:1" x14ac:dyDescent="0.2">
      <c r="A859" t="s">
        <v>2938</v>
      </c>
    </row>
    <row r="860" spans="1:1" x14ac:dyDescent="0.2">
      <c r="A860" t="s">
        <v>2939</v>
      </c>
    </row>
    <row r="861" spans="1:1" x14ac:dyDescent="0.2">
      <c r="A861" t="s">
        <v>2940</v>
      </c>
    </row>
    <row r="862" spans="1:1" x14ac:dyDescent="0.2">
      <c r="A862" t="s">
        <v>2941</v>
      </c>
    </row>
    <row r="863" spans="1:1" x14ac:dyDescent="0.2">
      <c r="A863" t="s">
        <v>2942</v>
      </c>
    </row>
    <row r="864" spans="1:1" x14ac:dyDescent="0.2">
      <c r="A864" t="s">
        <v>2943</v>
      </c>
    </row>
    <row r="865" spans="1:1" x14ac:dyDescent="0.2">
      <c r="A865" t="s">
        <v>2944</v>
      </c>
    </row>
    <row r="866" spans="1:1" x14ac:dyDescent="0.2">
      <c r="A866" t="s">
        <v>2945</v>
      </c>
    </row>
    <row r="867" spans="1:1" x14ac:dyDescent="0.2">
      <c r="A867" t="s">
        <v>2946</v>
      </c>
    </row>
    <row r="868" spans="1:1" x14ac:dyDescent="0.2">
      <c r="A868" t="s">
        <v>2947</v>
      </c>
    </row>
    <row r="869" spans="1:1" x14ac:dyDescent="0.2">
      <c r="A869" t="s">
        <v>2948</v>
      </c>
    </row>
    <row r="870" spans="1:1" x14ac:dyDescent="0.2">
      <c r="A870" t="s">
        <v>2949</v>
      </c>
    </row>
    <row r="871" spans="1:1" x14ac:dyDescent="0.2">
      <c r="A871" t="s">
        <v>2950</v>
      </c>
    </row>
    <row r="872" spans="1:1" x14ac:dyDescent="0.2">
      <c r="A872" t="s">
        <v>2951</v>
      </c>
    </row>
    <row r="873" spans="1:1" x14ac:dyDescent="0.2">
      <c r="A873" t="s">
        <v>2952</v>
      </c>
    </row>
    <row r="874" spans="1:1" x14ac:dyDescent="0.2">
      <c r="A874" t="s">
        <v>2953</v>
      </c>
    </row>
    <row r="875" spans="1:1" x14ac:dyDescent="0.2">
      <c r="A875" t="s">
        <v>2954</v>
      </c>
    </row>
    <row r="876" spans="1:1" x14ac:dyDescent="0.2">
      <c r="A876" t="s">
        <v>2955</v>
      </c>
    </row>
    <row r="877" spans="1:1" x14ac:dyDescent="0.2">
      <c r="A877" t="s">
        <v>2956</v>
      </c>
    </row>
    <row r="878" spans="1:1" x14ac:dyDescent="0.2">
      <c r="A878" t="s">
        <v>2957</v>
      </c>
    </row>
    <row r="879" spans="1:1" x14ac:dyDescent="0.2">
      <c r="A879" t="s">
        <v>2958</v>
      </c>
    </row>
    <row r="880" spans="1:1" x14ac:dyDescent="0.2">
      <c r="A880" t="s">
        <v>2959</v>
      </c>
    </row>
    <row r="881" spans="1:1" x14ac:dyDescent="0.2">
      <c r="A881" t="s">
        <v>2960</v>
      </c>
    </row>
    <row r="882" spans="1:1" x14ac:dyDescent="0.2">
      <c r="A882" t="s">
        <v>2961</v>
      </c>
    </row>
    <row r="883" spans="1:1" x14ac:dyDescent="0.2">
      <c r="A883" t="s">
        <v>2962</v>
      </c>
    </row>
    <row r="884" spans="1:1" x14ac:dyDescent="0.2">
      <c r="A884" t="s">
        <v>2963</v>
      </c>
    </row>
    <row r="885" spans="1:1" x14ac:dyDescent="0.2">
      <c r="A885" t="s">
        <v>2964</v>
      </c>
    </row>
    <row r="886" spans="1:1" x14ac:dyDescent="0.2">
      <c r="A886" t="s">
        <v>2965</v>
      </c>
    </row>
    <row r="887" spans="1:1" x14ac:dyDescent="0.2">
      <c r="A887" t="s">
        <v>2966</v>
      </c>
    </row>
    <row r="888" spans="1:1" x14ac:dyDescent="0.2">
      <c r="A888" t="s">
        <v>3380</v>
      </c>
    </row>
    <row r="889" spans="1:1" x14ac:dyDescent="0.2">
      <c r="A889" t="s">
        <v>3381</v>
      </c>
    </row>
    <row r="890" spans="1:1" x14ac:dyDescent="0.2">
      <c r="A890" t="s">
        <v>3382</v>
      </c>
    </row>
    <row r="891" spans="1:1" x14ac:dyDescent="0.2">
      <c r="A891" t="s">
        <v>3383</v>
      </c>
    </row>
    <row r="892" spans="1:1" x14ac:dyDescent="0.2">
      <c r="A892" t="s">
        <v>3384</v>
      </c>
    </row>
    <row r="893" spans="1:1" x14ac:dyDescent="0.2">
      <c r="A893" t="s">
        <v>3385</v>
      </c>
    </row>
    <row r="894" spans="1:1" x14ac:dyDescent="0.2">
      <c r="A894" t="s">
        <v>2967</v>
      </c>
    </row>
    <row r="895" spans="1:1" x14ac:dyDescent="0.2">
      <c r="A895" t="s">
        <v>2968</v>
      </c>
    </row>
    <row r="896" spans="1:1" x14ac:dyDescent="0.2">
      <c r="A896" t="s">
        <v>2969</v>
      </c>
    </row>
    <row r="897" spans="1:1" x14ac:dyDescent="0.2">
      <c r="A897" t="s">
        <v>2970</v>
      </c>
    </row>
    <row r="898" spans="1:1" x14ac:dyDescent="0.2">
      <c r="A898" t="s">
        <v>2971</v>
      </c>
    </row>
    <row r="899" spans="1:1" x14ac:dyDescent="0.2">
      <c r="A899" t="s">
        <v>2972</v>
      </c>
    </row>
    <row r="900" spans="1:1" x14ac:dyDescent="0.2">
      <c r="A900" t="s">
        <v>2973</v>
      </c>
    </row>
    <row r="901" spans="1:1" x14ac:dyDescent="0.2">
      <c r="A901" t="s">
        <v>2974</v>
      </c>
    </row>
    <row r="902" spans="1:1" x14ac:dyDescent="0.2">
      <c r="A902" t="s">
        <v>2975</v>
      </c>
    </row>
    <row r="903" spans="1:1" x14ac:dyDescent="0.2">
      <c r="A903" t="s">
        <v>3386</v>
      </c>
    </row>
    <row r="904" spans="1:1" x14ac:dyDescent="0.2">
      <c r="A904" t="s">
        <v>2976</v>
      </c>
    </row>
    <row r="905" spans="1:1" x14ac:dyDescent="0.2">
      <c r="A905" t="s">
        <v>2977</v>
      </c>
    </row>
    <row r="906" spans="1:1" x14ac:dyDescent="0.2">
      <c r="A906" t="s">
        <v>2978</v>
      </c>
    </row>
    <row r="907" spans="1:1" x14ac:dyDescent="0.2">
      <c r="A907" t="s">
        <v>2979</v>
      </c>
    </row>
    <row r="908" spans="1:1" x14ac:dyDescent="0.2">
      <c r="A908" t="s">
        <v>2980</v>
      </c>
    </row>
    <row r="909" spans="1:1" x14ac:dyDescent="0.2">
      <c r="A909" t="s">
        <v>2981</v>
      </c>
    </row>
    <row r="910" spans="1:1" x14ac:dyDescent="0.2">
      <c r="A910" t="s">
        <v>2982</v>
      </c>
    </row>
    <row r="911" spans="1:1" x14ac:dyDescent="0.2">
      <c r="A911" t="s">
        <v>2983</v>
      </c>
    </row>
    <row r="912" spans="1:1" x14ac:dyDescent="0.2">
      <c r="A912" t="s">
        <v>3387</v>
      </c>
    </row>
    <row r="913" spans="1:1" x14ac:dyDescent="0.2">
      <c r="A913" t="s">
        <v>2984</v>
      </c>
    </row>
    <row r="914" spans="1:1" x14ac:dyDescent="0.2">
      <c r="A914" t="s">
        <v>2985</v>
      </c>
    </row>
    <row r="915" spans="1:1" x14ac:dyDescent="0.2">
      <c r="A915" t="s">
        <v>2986</v>
      </c>
    </row>
    <row r="916" spans="1:1" x14ac:dyDescent="0.2">
      <c r="A916" t="s">
        <v>2987</v>
      </c>
    </row>
    <row r="917" spans="1:1" x14ac:dyDescent="0.2">
      <c r="A917" t="s">
        <v>2988</v>
      </c>
    </row>
    <row r="918" spans="1:1" x14ac:dyDescent="0.2">
      <c r="A918" t="s">
        <v>2989</v>
      </c>
    </row>
    <row r="919" spans="1:1" x14ac:dyDescent="0.2">
      <c r="A919" t="s">
        <v>2990</v>
      </c>
    </row>
    <row r="920" spans="1:1" x14ac:dyDescent="0.2">
      <c r="A920" t="s">
        <v>2991</v>
      </c>
    </row>
    <row r="921" spans="1:1" x14ac:dyDescent="0.2">
      <c r="A921" t="s">
        <v>2992</v>
      </c>
    </row>
    <row r="922" spans="1:1" x14ac:dyDescent="0.2">
      <c r="A922" t="s">
        <v>2993</v>
      </c>
    </row>
    <row r="923" spans="1:1" x14ac:dyDescent="0.2">
      <c r="A923" t="s">
        <v>2994</v>
      </c>
    </row>
    <row r="924" spans="1:1" x14ac:dyDescent="0.2">
      <c r="A924" t="s">
        <v>2995</v>
      </c>
    </row>
    <row r="925" spans="1:1" x14ac:dyDescent="0.2">
      <c r="A925" t="s">
        <v>2996</v>
      </c>
    </row>
    <row r="926" spans="1:1" x14ac:dyDescent="0.2">
      <c r="A926" t="s">
        <v>2997</v>
      </c>
    </row>
    <row r="927" spans="1:1" x14ac:dyDescent="0.2">
      <c r="A927" t="s">
        <v>2998</v>
      </c>
    </row>
    <row r="928" spans="1:1" x14ac:dyDescent="0.2">
      <c r="A928" t="s">
        <v>2999</v>
      </c>
    </row>
    <row r="929" spans="1:1" x14ac:dyDescent="0.2">
      <c r="A929" t="s">
        <v>3388</v>
      </c>
    </row>
    <row r="930" spans="1:1" x14ac:dyDescent="0.2">
      <c r="A930" t="s">
        <v>3389</v>
      </c>
    </row>
    <row r="931" spans="1:1" x14ac:dyDescent="0.2">
      <c r="A931" t="s">
        <v>3390</v>
      </c>
    </row>
    <row r="932" spans="1:1" x14ac:dyDescent="0.2">
      <c r="A932" t="s">
        <v>3391</v>
      </c>
    </row>
    <row r="933" spans="1:1" x14ac:dyDescent="0.2">
      <c r="A933" t="s">
        <v>3392</v>
      </c>
    </row>
    <row r="934" spans="1:1" x14ac:dyDescent="0.2">
      <c r="A934" t="s">
        <v>3393</v>
      </c>
    </row>
    <row r="935" spans="1:1" x14ac:dyDescent="0.2">
      <c r="A935" t="s">
        <v>3394</v>
      </c>
    </row>
    <row r="936" spans="1:1" x14ac:dyDescent="0.2">
      <c r="A936" t="s">
        <v>3395</v>
      </c>
    </row>
    <row r="937" spans="1:1" x14ac:dyDescent="0.2">
      <c r="A937" t="s">
        <v>3396</v>
      </c>
    </row>
    <row r="938" spans="1:1" x14ac:dyDescent="0.2">
      <c r="A938" t="s">
        <v>3000</v>
      </c>
    </row>
    <row r="939" spans="1:1" x14ac:dyDescent="0.2">
      <c r="A939" t="s">
        <v>3001</v>
      </c>
    </row>
    <row r="940" spans="1:1" x14ac:dyDescent="0.2">
      <c r="A940" t="s">
        <v>3002</v>
      </c>
    </row>
    <row r="941" spans="1:1" x14ac:dyDescent="0.2">
      <c r="A941" t="s">
        <v>3003</v>
      </c>
    </row>
    <row r="942" spans="1:1" x14ac:dyDescent="0.2">
      <c r="A942" t="s">
        <v>3004</v>
      </c>
    </row>
    <row r="943" spans="1:1" x14ac:dyDescent="0.2">
      <c r="A943" t="s">
        <v>3005</v>
      </c>
    </row>
    <row r="944" spans="1:1" x14ac:dyDescent="0.2">
      <c r="A944" t="s">
        <v>3006</v>
      </c>
    </row>
    <row r="945" spans="1:1" x14ac:dyDescent="0.2">
      <c r="A945" t="s">
        <v>3007</v>
      </c>
    </row>
    <row r="946" spans="1:1" x14ac:dyDescent="0.2">
      <c r="A946" t="s">
        <v>3008</v>
      </c>
    </row>
    <row r="947" spans="1:1" x14ac:dyDescent="0.2">
      <c r="A947" t="s">
        <v>3009</v>
      </c>
    </row>
    <row r="948" spans="1:1" x14ac:dyDescent="0.2">
      <c r="A948" t="s">
        <v>3010</v>
      </c>
    </row>
    <row r="949" spans="1:1" x14ac:dyDescent="0.2">
      <c r="A949" t="s">
        <v>3011</v>
      </c>
    </row>
    <row r="950" spans="1:1" x14ac:dyDescent="0.2">
      <c r="A950" t="s">
        <v>3012</v>
      </c>
    </row>
    <row r="951" spans="1:1" x14ac:dyDescent="0.2">
      <c r="A951" t="s">
        <v>3013</v>
      </c>
    </row>
    <row r="952" spans="1:1" x14ac:dyDescent="0.2">
      <c r="A952" t="s">
        <v>3014</v>
      </c>
    </row>
    <row r="953" spans="1:1" x14ac:dyDescent="0.2">
      <c r="A953" t="s">
        <v>3015</v>
      </c>
    </row>
    <row r="954" spans="1:1" x14ac:dyDescent="0.2">
      <c r="A954" t="s">
        <v>3016</v>
      </c>
    </row>
    <row r="955" spans="1:1" x14ac:dyDescent="0.2">
      <c r="A955" t="s">
        <v>3017</v>
      </c>
    </row>
    <row r="956" spans="1:1" x14ac:dyDescent="0.2">
      <c r="A956" t="s">
        <v>3018</v>
      </c>
    </row>
    <row r="957" spans="1:1" x14ac:dyDescent="0.2">
      <c r="A957" t="s">
        <v>3019</v>
      </c>
    </row>
    <row r="958" spans="1:1" x14ac:dyDescent="0.2">
      <c r="A958" t="s">
        <v>3020</v>
      </c>
    </row>
    <row r="959" spans="1:1" x14ac:dyDescent="0.2">
      <c r="A959" t="s">
        <v>3021</v>
      </c>
    </row>
    <row r="960" spans="1:1" x14ac:dyDescent="0.2">
      <c r="A960" t="s">
        <v>3022</v>
      </c>
    </row>
    <row r="961" spans="1:1" x14ac:dyDescent="0.2">
      <c r="A961" t="s">
        <v>3023</v>
      </c>
    </row>
    <row r="962" spans="1:1" x14ac:dyDescent="0.2">
      <c r="A962" t="s">
        <v>3024</v>
      </c>
    </row>
    <row r="963" spans="1:1" x14ac:dyDescent="0.2">
      <c r="A963" t="s">
        <v>3025</v>
      </c>
    </row>
    <row r="964" spans="1:1" x14ac:dyDescent="0.2">
      <c r="A964" t="s">
        <v>3026</v>
      </c>
    </row>
    <row r="965" spans="1:1" x14ac:dyDescent="0.2">
      <c r="A965" t="s">
        <v>3027</v>
      </c>
    </row>
    <row r="966" spans="1:1" x14ac:dyDescent="0.2">
      <c r="A966" t="s">
        <v>3028</v>
      </c>
    </row>
    <row r="967" spans="1:1" x14ac:dyDescent="0.2">
      <c r="A967" t="s">
        <v>3029</v>
      </c>
    </row>
    <row r="968" spans="1:1" x14ac:dyDescent="0.2">
      <c r="A968" t="s">
        <v>3030</v>
      </c>
    </row>
    <row r="969" spans="1:1" x14ac:dyDescent="0.2">
      <c r="A969" t="s">
        <v>3397</v>
      </c>
    </row>
    <row r="970" spans="1:1" x14ac:dyDescent="0.2">
      <c r="A970" t="s">
        <v>3031</v>
      </c>
    </row>
    <row r="971" spans="1:1" x14ac:dyDescent="0.2">
      <c r="A971" t="s">
        <v>3032</v>
      </c>
    </row>
    <row r="972" spans="1:1" x14ac:dyDescent="0.2">
      <c r="A972" t="s">
        <v>3033</v>
      </c>
    </row>
    <row r="973" spans="1:1" x14ac:dyDescent="0.2">
      <c r="A973" t="s">
        <v>3034</v>
      </c>
    </row>
    <row r="974" spans="1:1" x14ac:dyDescent="0.2">
      <c r="A974" t="s">
        <v>3035</v>
      </c>
    </row>
    <row r="975" spans="1:1" x14ac:dyDescent="0.2">
      <c r="A975" t="s">
        <v>3036</v>
      </c>
    </row>
    <row r="976" spans="1:1" x14ac:dyDescent="0.2">
      <c r="A976" t="s">
        <v>3037</v>
      </c>
    </row>
    <row r="977" spans="1:1" x14ac:dyDescent="0.2">
      <c r="A977" t="s">
        <v>3398</v>
      </c>
    </row>
    <row r="978" spans="1:1" x14ac:dyDescent="0.2">
      <c r="A978" t="s">
        <v>3038</v>
      </c>
    </row>
    <row r="979" spans="1:1" x14ac:dyDescent="0.2">
      <c r="A979" t="s">
        <v>3039</v>
      </c>
    </row>
    <row r="980" spans="1:1" x14ac:dyDescent="0.2">
      <c r="A980" t="s">
        <v>3040</v>
      </c>
    </row>
    <row r="981" spans="1:1" x14ac:dyDescent="0.2">
      <c r="A981" t="s">
        <v>3041</v>
      </c>
    </row>
    <row r="982" spans="1:1" x14ac:dyDescent="0.2">
      <c r="A982" t="s">
        <v>3042</v>
      </c>
    </row>
    <row r="983" spans="1:1" x14ac:dyDescent="0.2">
      <c r="A983" t="s">
        <v>3043</v>
      </c>
    </row>
    <row r="984" spans="1:1" x14ac:dyDescent="0.2">
      <c r="A984" t="s">
        <v>3044</v>
      </c>
    </row>
    <row r="985" spans="1:1" x14ac:dyDescent="0.2">
      <c r="A985" t="s">
        <v>3045</v>
      </c>
    </row>
    <row r="986" spans="1:1" x14ac:dyDescent="0.2">
      <c r="A986" t="s">
        <v>3046</v>
      </c>
    </row>
    <row r="987" spans="1:1" x14ac:dyDescent="0.2">
      <c r="A987" t="s">
        <v>3047</v>
      </c>
    </row>
    <row r="988" spans="1:1" x14ac:dyDescent="0.2">
      <c r="A988" t="s">
        <v>3048</v>
      </c>
    </row>
    <row r="989" spans="1:1" x14ac:dyDescent="0.2">
      <c r="A989" t="s">
        <v>3049</v>
      </c>
    </row>
    <row r="990" spans="1:1" x14ac:dyDescent="0.2">
      <c r="A990" t="s">
        <v>3050</v>
      </c>
    </row>
    <row r="991" spans="1:1" x14ac:dyDescent="0.2">
      <c r="A991" t="s">
        <v>3051</v>
      </c>
    </row>
    <row r="992" spans="1:1" x14ac:dyDescent="0.2">
      <c r="A992" t="s">
        <v>3052</v>
      </c>
    </row>
    <row r="993" spans="1:1" x14ac:dyDescent="0.2">
      <c r="A993" t="s">
        <v>3053</v>
      </c>
    </row>
    <row r="994" spans="1:1" x14ac:dyDescent="0.2">
      <c r="A994" t="s">
        <v>3054</v>
      </c>
    </row>
    <row r="995" spans="1:1" x14ac:dyDescent="0.2">
      <c r="A995" t="s">
        <v>3055</v>
      </c>
    </row>
    <row r="996" spans="1:1" x14ac:dyDescent="0.2">
      <c r="A996" t="s">
        <v>3056</v>
      </c>
    </row>
    <row r="997" spans="1:1" x14ac:dyDescent="0.2">
      <c r="A997" t="s">
        <v>3057</v>
      </c>
    </row>
    <row r="998" spans="1:1" x14ac:dyDescent="0.2">
      <c r="A998" t="s">
        <v>3058</v>
      </c>
    </row>
    <row r="999" spans="1:1" x14ac:dyDescent="0.2">
      <c r="A999" t="s">
        <v>3059</v>
      </c>
    </row>
    <row r="1000" spans="1:1" x14ac:dyDescent="0.2">
      <c r="A1000" t="s">
        <v>3060</v>
      </c>
    </row>
    <row r="1001" spans="1:1" x14ac:dyDescent="0.2">
      <c r="A1001" t="s">
        <v>3061</v>
      </c>
    </row>
    <row r="1002" spans="1:1" x14ac:dyDescent="0.2">
      <c r="A1002" t="s">
        <v>3062</v>
      </c>
    </row>
    <row r="1003" spans="1:1" x14ac:dyDescent="0.2">
      <c r="A1003" t="s">
        <v>3063</v>
      </c>
    </row>
    <row r="1004" spans="1:1" x14ac:dyDescent="0.2">
      <c r="A1004" t="s">
        <v>3064</v>
      </c>
    </row>
    <row r="1005" spans="1:1" x14ac:dyDescent="0.2">
      <c r="A1005" t="s">
        <v>3065</v>
      </c>
    </row>
    <row r="1006" spans="1:1" x14ac:dyDescent="0.2">
      <c r="A1006" t="s">
        <v>3066</v>
      </c>
    </row>
    <row r="1007" spans="1:1" x14ac:dyDescent="0.2">
      <c r="A1007" t="s">
        <v>3067</v>
      </c>
    </row>
    <row r="1008" spans="1:1" x14ac:dyDescent="0.2">
      <c r="A1008" t="s">
        <v>3068</v>
      </c>
    </row>
    <row r="1009" spans="1:1" x14ac:dyDescent="0.2">
      <c r="A1009" t="s">
        <v>3069</v>
      </c>
    </row>
    <row r="1010" spans="1:1" x14ac:dyDescent="0.2">
      <c r="A1010" t="s">
        <v>3070</v>
      </c>
    </row>
    <row r="1011" spans="1:1" x14ac:dyDescent="0.2">
      <c r="A1011" t="s">
        <v>3071</v>
      </c>
    </row>
    <row r="1012" spans="1:1" x14ac:dyDescent="0.2">
      <c r="A1012" t="s">
        <v>3072</v>
      </c>
    </row>
    <row r="1013" spans="1:1" x14ac:dyDescent="0.2">
      <c r="A1013" t="s">
        <v>3073</v>
      </c>
    </row>
    <row r="1014" spans="1:1" x14ac:dyDescent="0.2">
      <c r="A1014" t="s">
        <v>3074</v>
      </c>
    </row>
    <row r="1015" spans="1:1" x14ac:dyDescent="0.2">
      <c r="A1015" t="s">
        <v>3075</v>
      </c>
    </row>
    <row r="1016" spans="1:1" x14ac:dyDescent="0.2">
      <c r="A1016" t="s">
        <v>3076</v>
      </c>
    </row>
    <row r="1017" spans="1:1" x14ac:dyDescent="0.2">
      <c r="A1017" t="s">
        <v>3077</v>
      </c>
    </row>
    <row r="1018" spans="1:1" x14ac:dyDescent="0.2">
      <c r="A1018" t="s">
        <v>3078</v>
      </c>
    </row>
    <row r="1019" spans="1:1" x14ac:dyDescent="0.2">
      <c r="A1019" t="s">
        <v>3079</v>
      </c>
    </row>
    <row r="1020" spans="1:1" x14ac:dyDescent="0.2">
      <c r="A1020" t="s">
        <v>3080</v>
      </c>
    </row>
    <row r="1021" spans="1:1" x14ac:dyDescent="0.2">
      <c r="A1021" t="s">
        <v>3081</v>
      </c>
    </row>
    <row r="1022" spans="1:1" x14ac:dyDescent="0.2">
      <c r="A1022" t="s">
        <v>3399</v>
      </c>
    </row>
    <row r="1023" spans="1:1" x14ac:dyDescent="0.2">
      <c r="A1023" t="s">
        <v>3082</v>
      </c>
    </row>
    <row r="1024" spans="1:1" x14ac:dyDescent="0.2">
      <c r="A1024" t="s">
        <v>3083</v>
      </c>
    </row>
    <row r="1025" spans="1:1" x14ac:dyDescent="0.2">
      <c r="A1025" t="s">
        <v>3084</v>
      </c>
    </row>
    <row r="1026" spans="1:1" x14ac:dyDescent="0.2">
      <c r="A1026" t="s">
        <v>3085</v>
      </c>
    </row>
    <row r="1027" spans="1:1" x14ac:dyDescent="0.2">
      <c r="A1027" t="s">
        <v>3086</v>
      </c>
    </row>
    <row r="1028" spans="1:1" x14ac:dyDescent="0.2">
      <c r="A1028" t="s">
        <v>3087</v>
      </c>
    </row>
    <row r="1029" spans="1:1" x14ac:dyDescent="0.2">
      <c r="A1029" t="s">
        <v>3088</v>
      </c>
    </row>
    <row r="1030" spans="1:1" x14ac:dyDescent="0.2">
      <c r="A1030" t="s">
        <v>3089</v>
      </c>
    </row>
    <row r="1031" spans="1:1" x14ac:dyDescent="0.2">
      <c r="A1031" t="s">
        <v>3090</v>
      </c>
    </row>
    <row r="1032" spans="1:1" x14ac:dyDescent="0.2">
      <c r="A1032" t="s">
        <v>3091</v>
      </c>
    </row>
    <row r="1033" spans="1:1" x14ac:dyDescent="0.2">
      <c r="A1033" t="s">
        <v>3092</v>
      </c>
    </row>
    <row r="1034" spans="1:1" x14ac:dyDescent="0.2">
      <c r="A1034" t="s">
        <v>3093</v>
      </c>
    </row>
    <row r="1035" spans="1:1" x14ac:dyDescent="0.2">
      <c r="A1035" t="s">
        <v>3094</v>
      </c>
    </row>
    <row r="1036" spans="1:1" x14ac:dyDescent="0.2">
      <c r="A1036" t="s">
        <v>3400</v>
      </c>
    </row>
    <row r="1037" spans="1:1" x14ac:dyDescent="0.2">
      <c r="A1037" t="s">
        <v>3401</v>
      </c>
    </row>
    <row r="1038" spans="1:1" x14ac:dyDescent="0.2">
      <c r="A1038" t="s">
        <v>3402</v>
      </c>
    </row>
    <row r="1039" spans="1:1" x14ac:dyDescent="0.2">
      <c r="A1039" t="s">
        <v>3095</v>
      </c>
    </row>
    <row r="1040" spans="1:1" x14ac:dyDescent="0.2">
      <c r="A1040" t="s">
        <v>3096</v>
      </c>
    </row>
    <row r="1041" spans="1:1" x14ac:dyDescent="0.2">
      <c r="A1041" t="s">
        <v>3097</v>
      </c>
    </row>
    <row r="1042" spans="1:1" x14ac:dyDescent="0.2">
      <c r="A1042" t="s">
        <v>3098</v>
      </c>
    </row>
    <row r="1043" spans="1:1" x14ac:dyDescent="0.2">
      <c r="A1043" t="s">
        <v>3099</v>
      </c>
    </row>
    <row r="1044" spans="1:1" x14ac:dyDescent="0.2">
      <c r="A1044" t="s">
        <v>3100</v>
      </c>
    </row>
    <row r="1045" spans="1:1" x14ac:dyDescent="0.2">
      <c r="A1045" t="s">
        <v>3101</v>
      </c>
    </row>
    <row r="1046" spans="1:1" x14ac:dyDescent="0.2">
      <c r="A1046" t="s">
        <v>3102</v>
      </c>
    </row>
    <row r="1047" spans="1:1" x14ac:dyDescent="0.2">
      <c r="A1047" t="s">
        <v>3103</v>
      </c>
    </row>
    <row r="1048" spans="1:1" x14ac:dyDescent="0.2">
      <c r="A1048" t="s">
        <v>3104</v>
      </c>
    </row>
    <row r="1049" spans="1:1" x14ac:dyDescent="0.2">
      <c r="A1049" t="s">
        <v>3105</v>
      </c>
    </row>
    <row r="1050" spans="1:1" x14ac:dyDescent="0.2">
      <c r="A1050" t="s">
        <v>3106</v>
      </c>
    </row>
    <row r="1051" spans="1:1" x14ac:dyDescent="0.2">
      <c r="A1051" t="s">
        <v>3107</v>
      </c>
    </row>
    <row r="1052" spans="1:1" x14ac:dyDescent="0.2">
      <c r="A1052" t="s">
        <v>3108</v>
      </c>
    </row>
    <row r="1053" spans="1:1" x14ac:dyDescent="0.2">
      <c r="A1053" t="s">
        <v>3109</v>
      </c>
    </row>
    <row r="1054" spans="1:1" x14ac:dyDescent="0.2">
      <c r="A1054" t="s">
        <v>3110</v>
      </c>
    </row>
    <row r="1055" spans="1:1" x14ac:dyDescent="0.2">
      <c r="A1055" t="s">
        <v>3111</v>
      </c>
    </row>
    <row r="1056" spans="1:1" x14ac:dyDescent="0.2">
      <c r="A1056" t="s">
        <v>3112</v>
      </c>
    </row>
    <row r="1057" spans="1:1" x14ac:dyDescent="0.2">
      <c r="A1057" t="s">
        <v>3113</v>
      </c>
    </row>
    <row r="1058" spans="1:1" x14ac:dyDescent="0.2">
      <c r="A1058" t="s">
        <v>3114</v>
      </c>
    </row>
    <row r="1059" spans="1:1" x14ac:dyDescent="0.2">
      <c r="A1059" t="s">
        <v>3115</v>
      </c>
    </row>
    <row r="1060" spans="1:1" x14ac:dyDescent="0.2">
      <c r="A1060" t="s">
        <v>3116</v>
      </c>
    </row>
    <row r="1061" spans="1:1" x14ac:dyDescent="0.2">
      <c r="A1061" t="s">
        <v>3117</v>
      </c>
    </row>
    <row r="1062" spans="1:1" x14ac:dyDescent="0.2">
      <c r="A1062" t="s">
        <v>3118</v>
      </c>
    </row>
    <row r="1063" spans="1:1" x14ac:dyDescent="0.2">
      <c r="A1063" t="s">
        <v>3119</v>
      </c>
    </row>
    <row r="1064" spans="1:1" x14ac:dyDescent="0.2">
      <c r="A1064" t="s">
        <v>3120</v>
      </c>
    </row>
    <row r="1065" spans="1:1" x14ac:dyDescent="0.2">
      <c r="A1065" t="s">
        <v>3121</v>
      </c>
    </row>
    <row r="1066" spans="1:1" x14ac:dyDescent="0.2">
      <c r="A1066" t="s">
        <v>3122</v>
      </c>
    </row>
    <row r="1067" spans="1:1" x14ac:dyDescent="0.2">
      <c r="A1067" t="s">
        <v>3123</v>
      </c>
    </row>
    <row r="1068" spans="1:1" x14ac:dyDescent="0.2">
      <c r="A1068" t="s">
        <v>3124</v>
      </c>
    </row>
    <row r="1069" spans="1:1" x14ac:dyDescent="0.2">
      <c r="A1069" t="s">
        <v>3125</v>
      </c>
    </row>
    <row r="1070" spans="1:1" x14ac:dyDescent="0.2">
      <c r="A1070" t="s">
        <v>3126</v>
      </c>
    </row>
    <row r="1071" spans="1:1" x14ac:dyDescent="0.2">
      <c r="A1071" t="s">
        <v>3127</v>
      </c>
    </row>
    <row r="1072" spans="1:1" x14ac:dyDescent="0.2">
      <c r="A1072" t="s">
        <v>3128</v>
      </c>
    </row>
    <row r="1073" spans="1:1" x14ac:dyDescent="0.2">
      <c r="A1073" t="s">
        <v>3129</v>
      </c>
    </row>
    <row r="1074" spans="1:1" x14ac:dyDescent="0.2">
      <c r="A1074" t="s">
        <v>3130</v>
      </c>
    </row>
    <row r="1075" spans="1:1" x14ac:dyDescent="0.2">
      <c r="A1075" t="s">
        <v>3131</v>
      </c>
    </row>
    <row r="1076" spans="1:1" x14ac:dyDescent="0.2">
      <c r="A1076" t="s">
        <v>3132</v>
      </c>
    </row>
    <row r="1077" spans="1:1" x14ac:dyDescent="0.2">
      <c r="A1077" t="s">
        <v>3403</v>
      </c>
    </row>
    <row r="1078" spans="1:1" x14ac:dyDescent="0.2">
      <c r="A1078" t="s">
        <v>3404</v>
      </c>
    </row>
    <row r="1079" spans="1:1" x14ac:dyDescent="0.2">
      <c r="A1079" t="s">
        <v>3405</v>
      </c>
    </row>
    <row r="1080" spans="1:1" x14ac:dyDescent="0.2">
      <c r="A1080" t="s">
        <v>3406</v>
      </c>
    </row>
    <row r="1081" spans="1:1" x14ac:dyDescent="0.2">
      <c r="A1081" t="s">
        <v>3407</v>
      </c>
    </row>
    <row r="1082" spans="1:1" x14ac:dyDescent="0.2">
      <c r="A1082" t="s">
        <v>3408</v>
      </c>
    </row>
    <row r="1083" spans="1:1" x14ac:dyDescent="0.2">
      <c r="A1083" t="s">
        <v>3409</v>
      </c>
    </row>
    <row r="1084" spans="1:1" x14ac:dyDescent="0.2">
      <c r="A1084" t="s">
        <v>3410</v>
      </c>
    </row>
    <row r="1085" spans="1:1" x14ac:dyDescent="0.2">
      <c r="A1085" t="s">
        <v>3411</v>
      </c>
    </row>
    <row r="1086" spans="1:1" x14ac:dyDescent="0.2">
      <c r="A1086" t="s">
        <v>3412</v>
      </c>
    </row>
    <row r="1087" spans="1:1" x14ac:dyDescent="0.2">
      <c r="A1087" t="s">
        <v>3413</v>
      </c>
    </row>
    <row r="1088" spans="1:1" x14ac:dyDescent="0.2">
      <c r="A1088" t="s">
        <v>3414</v>
      </c>
    </row>
    <row r="1089" spans="1:1" x14ac:dyDescent="0.2">
      <c r="A1089" t="s">
        <v>3415</v>
      </c>
    </row>
    <row r="1090" spans="1:1" x14ac:dyDescent="0.2">
      <c r="A1090" t="s">
        <v>3416</v>
      </c>
    </row>
  </sheetData>
  <pageMargins left="0.7" right="0.7" top="0.75" bottom="0.75" header="0.3" footer="0.3"/>
  <pageSetup paperSize="9"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64997-A69D-9649-B456-6008DE1E76CC}">
  <dimension ref="A1:F1206"/>
  <sheetViews>
    <sheetView topLeftCell="A27" workbookViewId="0">
      <selection activeCell="F35" sqref="F35"/>
    </sheetView>
  </sheetViews>
  <sheetFormatPr baseColWidth="10" defaultRowHeight="16" x14ac:dyDescent="0.2"/>
  <sheetData>
    <row r="1" spans="1:6" x14ac:dyDescent="0.2">
      <c r="A1" s="15" t="s">
        <v>1</v>
      </c>
      <c r="B1" s="15" t="s">
        <v>2</v>
      </c>
      <c r="C1" s="15" t="s">
        <v>1179</v>
      </c>
      <c r="D1" s="15" t="s">
        <v>1180</v>
      </c>
      <c r="E1" s="15" t="s">
        <v>1262</v>
      </c>
      <c r="F1" s="16" t="s">
        <v>2146</v>
      </c>
    </row>
    <row r="2" spans="1:6" x14ac:dyDescent="0.2">
      <c r="A2" t="s">
        <v>1264</v>
      </c>
      <c r="B2" t="s">
        <v>1837</v>
      </c>
      <c r="C2" t="s">
        <v>1748</v>
      </c>
      <c r="D2" t="s">
        <v>1300</v>
      </c>
      <c r="E2" t="s">
        <v>1838</v>
      </c>
    </row>
    <row r="3" spans="1:6" x14ac:dyDescent="0.2">
      <c r="A3" t="s">
        <v>1264</v>
      </c>
      <c r="B3" t="s">
        <v>1837</v>
      </c>
      <c r="C3" t="s">
        <v>1283</v>
      </c>
      <c r="D3" t="s">
        <v>1300</v>
      </c>
      <c r="E3" t="s">
        <v>1300</v>
      </c>
      <c r="F3" t="s">
        <v>1258</v>
      </c>
    </row>
    <row r="4" spans="1:6" x14ac:dyDescent="0.2">
      <c r="A4" t="s">
        <v>1264</v>
      </c>
      <c r="B4" t="s">
        <v>1837</v>
      </c>
      <c r="C4" t="s">
        <v>1288</v>
      </c>
      <c r="D4" t="s">
        <v>1300</v>
      </c>
      <c r="E4" t="s">
        <v>1300</v>
      </c>
      <c r="F4" t="s">
        <v>1258</v>
      </c>
    </row>
    <row r="5" spans="1:6" x14ac:dyDescent="0.2">
      <c r="A5" t="s">
        <v>1264</v>
      </c>
      <c r="B5" t="s">
        <v>1837</v>
      </c>
      <c r="C5" t="s">
        <v>1772</v>
      </c>
      <c r="D5" t="s">
        <v>1300</v>
      </c>
      <c r="E5" t="s">
        <v>1300</v>
      </c>
    </row>
    <row r="6" spans="1:6" x14ac:dyDescent="0.2">
      <c r="A6" t="s">
        <v>1267</v>
      </c>
      <c r="B6" t="s">
        <v>1839</v>
      </c>
      <c r="C6" t="s">
        <v>1271</v>
      </c>
      <c r="D6" t="s">
        <v>1840</v>
      </c>
      <c r="E6" t="s">
        <v>1841</v>
      </c>
    </row>
    <row r="7" spans="1:6" x14ac:dyDescent="0.2">
      <c r="A7" t="s">
        <v>1267</v>
      </c>
      <c r="B7" t="s">
        <v>1839</v>
      </c>
      <c r="C7" t="s">
        <v>1720</v>
      </c>
      <c r="D7" t="s">
        <v>1840</v>
      </c>
      <c r="E7" t="s">
        <v>1300</v>
      </c>
    </row>
    <row r="8" spans="1:6" x14ac:dyDescent="0.2">
      <c r="A8" t="s">
        <v>1267</v>
      </c>
      <c r="B8" t="s">
        <v>1839</v>
      </c>
      <c r="C8" t="s">
        <v>1725</v>
      </c>
      <c r="D8" t="s">
        <v>1840</v>
      </c>
      <c r="E8" t="s">
        <v>1720</v>
      </c>
    </row>
    <row r="9" spans="1:6" x14ac:dyDescent="0.2">
      <c r="A9" t="s">
        <v>1267</v>
      </c>
      <c r="B9" t="s">
        <v>1839</v>
      </c>
      <c r="C9" t="s">
        <v>1293</v>
      </c>
      <c r="D9" t="s">
        <v>1840</v>
      </c>
      <c r="E9" t="s">
        <v>1300</v>
      </c>
    </row>
    <row r="10" spans="1:6" x14ac:dyDescent="0.2">
      <c r="A10" t="s">
        <v>1267</v>
      </c>
      <c r="B10" t="s">
        <v>1842</v>
      </c>
      <c r="C10" t="s">
        <v>1722</v>
      </c>
      <c r="D10" t="s">
        <v>1843</v>
      </c>
      <c r="E10" t="s">
        <v>1300</v>
      </c>
    </row>
    <row r="11" spans="1:6" x14ac:dyDescent="0.2">
      <c r="A11" t="s">
        <v>1267</v>
      </c>
      <c r="B11" t="s">
        <v>1844</v>
      </c>
      <c r="C11" t="s">
        <v>1281</v>
      </c>
      <c r="D11" t="s">
        <v>1845</v>
      </c>
      <c r="E11" t="s">
        <v>1300</v>
      </c>
    </row>
    <row r="12" spans="1:6" x14ac:dyDescent="0.2">
      <c r="A12" t="s">
        <v>1267</v>
      </c>
      <c r="B12" t="s">
        <v>1846</v>
      </c>
      <c r="C12" t="s">
        <v>1282</v>
      </c>
      <c r="D12" t="s">
        <v>1300</v>
      </c>
      <c r="E12" t="s">
        <v>1300</v>
      </c>
    </row>
    <row r="13" spans="1:6" x14ac:dyDescent="0.2">
      <c r="A13" t="s">
        <v>1265</v>
      </c>
      <c r="B13" t="s">
        <v>1847</v>
      </c>
      <c r="C13" t="s">
        <v>1266</v>
      </c>
      <c r="D13" t="s">
        <v>1300</v>
      </c>
      <c r="E13" t="s">
        <v>1300</v>
      </c>
    </row>
    <row r="14" spans="1:6" x14ac:dyDescent="0.2">
      <c r="A14" t="s">
        <v>1265</v>
      </c>
      <c r="B14" t="s">
        <v>1848</v>
      </c>
      <c r="C14" t="s">
        <v>1266</v>
      </c>
      <c r="D14" t="s">
        <v>1300</v>
      </c>
      <c r="E14" t="s">
        <v>1300</v>
      </c>
    </row>
    <row r="15" spans="1:6" x14ac:dyDescent="0.2">
      <c r="A15" t="s">
        <v>1265</v>
      </c>
      <c r="B15" t="s">
        <v>1849</v>
      </c>
      <c r="C15" t="s">
        <v>1266</v>
      </c>
      <c r="D15" t="s">
        <v>1300</v>
      </c>
      <c r="E15" t="s">
        <v>1300</v>
      </c>
    </row>
    <row r="16" spans="1:6" x14ac:dyDescent="0.2">
      <c r="A16" t="s">
        <v>1265</v>
      </c>
      <c r="B16" t="s">
        <v>1850</v>
      </c>
      <c r="C16" t="s">
        <v>1266</v>
      </c>
      <c r="D16" t="s">
        <v>1300</v>
      </c>
      <c r="E16" t="s">
        <v>1300</v>
      </c>
    </row>
    <row r="17" spans="1:6" x14ac:dyDescent="0.2">
      <c r="A17" t="s">
        <v>1265</v>
      </c>
      <c r="B17" t="s">
        <v>1851</v>
      </c>
      <c r="C17" t="s">
        <v>1266</v>
      </c>
      <c r="D17" t="s">
        <v>1300</v>
      </c>
      <c r="E17" t="s">
        <v>1300</v>
      </c>
    </row>
    <row r="18" spans="1:6" x14ac:dyDescent="0.2">
      <c r="A18" t="s">
        <v>1709</v>
      </c>
      <c r="B18" t="s">
        <v>1852</v>
      </c>
      <c r="C18" t="s">
        <v>1764</v>
      </c>
      <c r="D18" t="s">
        <v>1853</v>
      </c>
      <c r="E18" t="s">
        <v>1300</v>
      </c>
      <c r="F18" t="s">
        <v>1258</v>
      </c>
    </row>
    <row r="19" spans="1:6" x14ac:dyDescent="0.2">
      <c r="A19" t="s">
        <v>1709</v>
      </c>
      <c r="B19" t="s">
        <v>1854</v>
      </c>
      <c r="C19" t="s">
        <v>1267</v>
      </c>
      <c r="D19" t="s">
        <v>1300</v>
      </c>
      <c r="E19" t="s">
        <v>1855</v>
      </c>
    </row>
    <row r="20" spans="1:6" x14ac:dyDescent="0.2">
      <c r="A20" t="s">
        <v>1709</v>
      </c>
      <c r="B20" t="s">
        <v>1856</v>
      </c>
      <c r="C20" t="s">
        <v>1268</v>
      </c>
      <c r="D20" t="s">
        <v>1300</v>
      </c>
      <c r="E20" t="s">
        <v>1300</v>
      </c>
    </row>
    <row r="21" spans="1:6" x14ac:dyDescent="0.2">
      <c r="A21" t="s">
        <v>1709</v>
      </c>
      <c r="B21" t="s">
        <v>1857</v>
      </c>
      <c r="C21" t="s">
        <v>1270</v>
      </c>
      <c r="D21" t="s">
        <v>1300</v>
      </c>
      <c r="E21" t="s">
        <v>1300</v>
      </c>
    </row>
    <row r="22" spans="1:6" x14ac:dyDescent="0.2">
      <c r="A22" t="s">
        <v>1709</v>
      </c>
      <c r="B22" t="s">
        <v>1842</v>
      </c>
      <c r="C22" t="s">
        <v>1722</v>
      </c>
      <c r="D22" t="s">
        <v>1843</v>
      </c>
      <c r="E22" t="s">
        <v>1300</v>
      </c>
    </row>
    <row r="23" spans="1:6" x14ac:dyDescent="0.2">
      <c r="A23" t="s">
        <v>1709</v>
      </c>
      <c r="B23" t="s">
        <v>1844</v>
      </c>
      <c r="C23" t="s">
        <v>1281</v>
      </c>
      <c r="D23" t="s">
        <v>1845</v>
      </c>
      <c r="E23" t="s">
        <v>1300</v>
      </c>
    </row>
    <row r="24" spans="1:6" x14ac:dyDescent="0.2">
      <c r="A24" t="s">
        <v>1709</v>
      </c>
      <c r="B24" t="s">
        <v>1854</v>
      </c>
      <c r="C24" t="s">
        <v>1273</v>
      </c>
      <c r="D24" t="s">
        <v>1300</v>
      </c>
      <c r="E24" t="s">
        <v>1300</v>
      </c>
    </row>
    <row r="25" spans="1:6" x14ac:dyDescent="0.2">
      <c r="A25" t="s">
        <v>1709</v>
      </c>
      <c r="B25" t="s">
        <v>1854</v>
      </c>
      <c r="C25" t="s">
        <v>1292</v>
      </c>
      <c r="D25" t="s">
        <v>1300</v>
      </c>
      <c r="E25" t="s">
        <v>1300</v>
      </c>
    </row>
    <row r="26" spans="1:6" x14ac:dyDescent="0.2">
      <c r="A26" t="s">
        <v>1709</v>
      </c>
      <c r="B26" t="s">
        <v>1858</v>
      </c>
      <c r="C26" t="s">
        <v>1285</v>
      </c>
      <c r="D26" t="s">
        <v>1300</v>
      </c>
      <c r="E26" t="s">
        <v>1300</v>
      </c>
    </row>
    <row r="27" spans="1:6" x14ac:dyDescent="0.2">
      <c r="A27" t="s">
        <v>1709</v>
      </c>
      <c r="B27" t="s">
        <v>1846</v>
      </c>
      <c r="C27" t="s">
        <v>1282</v>
      </c>
      <c r="D27" t="s">
        <v>1300</v>
      </c>
      <c r="E27" t="s">
        <v>1300</v>
      </c>
    </row>
    <row r="28" spans="1:6" x14ac:dyDescent="0.2">
      <c r="A28" t="s">
        <v>1710</v>
      </c>
      <c r="B28" t="s">
        <v>1859</v>
      </c>
      <c r="C28" t="s">
        <v>1279</v>
      </c>
      <c r="D28" t="s">
        <v>1860</v>
      </c>
      <c r="E28" t="s">
        <v>1300</v>
      </c>
      <c r="F28" t="s">
        <v>1258</v>
      </c>
    </row>
    <row r="29" spans="1:6" x14ac:dyDescent="0.2">
      <c r="A29" t="s">
        <v>1710</v>
      </c>
      <c r="B29" t="s">
        <v>1861</v>
      </c>
      <c r="C29" t="s">
        <v>1783</v>
      </c>
      <c r="D29" t="s">
        <v>1300</v>
      </c>
      <c r="E29" t="s">
        <v>1300</v>
      </c>
    </row>
    <row r="30" spans="1:6" x14ac:dyDescent="0.2">
      <c r="A30" t="s">
        <v>1710</v>
      </c>
      <c r="B30" t="s">
        <v>1862</v>
      </c>
      <c r="C30" t="s">
        <v>1278</v>
      </c>
      <c r="D30" t="s">
        <v>1300</v>
      </c>
      <c r="E30" t="s">
        <v>1300</v>
      </c>
    </row>
    <row r="31" spans="1:6" x14ac:dyDescent="0.2">
      <c r="A31" t="s">
        <v>1710</v>
      </c>
      <c r="B31" t="s">
        <v>1863</v>
      </c>
      <c r="C31" t="s">
        <v>1278</v>
      </c>
      <c r="D31" t="s">
        <v>1300</v>
      </c>
      <c r="E31" t="s">
        <v>1300</v>
      </c>
    </row>
    <row r="32" spans="1:6" x14ac:dyDescent="0.2">
      <c r="A32" t="s">
        <v>1710</v>
      </c>
      <c r="B32" t="s">
        <v>1842</v>
      </c>
      <c r="C32" t="s">
        <v>1722</v>
      </c>
      <c r="D32" t="s">
        <v>1843</v>
      </c>
      <c r="E32" t="s">
        <v>1300</v>
      </c>
    </row>
    <row r="33" spans="1:6" x14ac:dyDescent="0.2">
      <c r="A33" t="s">
        <v>1710</v>
      </c>
      <c r="B33" t="s">
        <v>1844</v>
      </c>
      <c r="C33" t="s">
        <v>1281</v>
      </c>
      <c r="D33" t="s">
        <v>1845</v>
      </c>
      <c r="E33" t="s">
        <v>1300</v>
      </c>
    </row>
    <row r="34" spans="1:6" x14ac:dyDescent="0.2">
      <c r="A34" t="s">
        <v>1710</v>
      </c>
      <c r="B34" t="s">
        <v>1864</v>
      </c>
      <c r="C34" t="s">
        <v>1708</v>
      </c>
      <c r="D34" t="s">
        <v>1300</v>
      </c>
      <c r="E34" t="s">
        <v>1300</v>
      </c>
      <c r="F34" t="s">
        <v>1258</v>
      </c>
    </row>
    <row r="35" spans="1:6" x14ac:dyDescent="0.2">
      <c r="A35" t="s">
        <v>1710</v>
      </c>
      <c r="B35" t="s">
        <v>1846</v>
      </c>
      <c r="C35" t="s">
        <v>1282</v>
      </c>
      <c r="D35" t="s">
        <v>1300</v>
      </c>
      <c r="E35" t="s">
        <v>1300</v>
      </c>
    </row>
    <row r="36" spans="1:6" x14ac:dyDescent="0.2">
      <c r="A36" t="s">
        <v>1272</v>
      </c>
      <c r="B36" t="s">
        <v>1865</v>
      </c>
      <c r="C36" t="s">
        <v>1715</v>
      </c>
      <c r="D36" t="s">
        <v>1866</v>
      </c>
      <c r="E36" t="s">
        <v>1300</v>
      </c>
      <c r="F36" t="s">
        <v>1258</v>
      </c>
    </row>
    <row r="37" spans="1:6" x14ac:dyDescent="0.2">
      <c r="A37" t="s">
        <v>1272</v>
      </c>
      <c r="B37" t="s">
        <v>1867</v>
      </c>
      <c r="C37" t="s">
        <v>1279</v>
      </c>
      <c r="D37" t="s">
        <v>1868</v>
      </c>
      <c r="E37" t="s">
        <v>1300</v>
      </c>
      <c r="F37" t="s">
        <v>1258</v>
      </c>
    </row>
    <row r="38" spans="1:6" x14ac:dyDescent="0.2">
      <c r="A38" t="s">
        <v>1272</v>
      </c>
      <c r="B38" t="s">
        <v>1869</v>
      </c>
      <c r="C38" t="s">
        <v>1717</v>
      </c>
      <c r="D38" t="s">
        <v>1300</v>
      </c>
      <c r="E38" t="s">
        <v>1300</v>
      </c>
    </row>
    <row r="39" spans="1:6" x14ac:dyDescent="0.2">
      <c r="A39" t="s">
        <v>1272</v>
      </c>
      <c r="B39" t="s">
        <v>1870</v>
      </c>
      <c r="C39" t="s">
        <v>1712</v>
      </c>
      <c r="D39" t="s">
        <v>1871</v>
      </c>
      <c r="E39" t="s">
        <v>1300</v>
      </c>
      <c r="F39" t="s">
        <v>1258</v>
      </c>
    </row>
    <row r="40" spans="1:6" x14ac:dyDescent="0.2">
      <c r="A40" t="s">
        <v>1272</v>
      </c>
      <c r="B40" t="s">
        <v>1842</v>
      </c>
      <c r="C40" t="s">
        <v>1722</v>
      </c>
      <c r="D40" t="s">
        <v>1843</v>
      </c>
      <c r="E40" t="s">
        <v>1300</v>
      </c>
    </row>
    <row r="41" spans="1:6" x14ac:dyDescent="0.2">
      <c r="A41" t="s">
        <v>1272</v>
      </c>
      <c r="B41" t="s">
        <v>1844</v>
      </c>
      <c r="C41" t="s">
        <v>1281</v>
      </c>
      <c r="D41" t="s">
        <v>1845</v>
      </c>
      <c r="E41" t="s">
        <v>1300</v>
      </c>
    </row>
    <row r="42" spans="1:6" x14ac:dyDescent="0.2">
      <c r="A42" t="s">
        <v>1272</v>
      </c>
      <c r="B42" t="s">
        <v>1869</v>
      </c>
      <c r="C42" t="s">
        <v>1717</v>
      </c>
      <c r="D42" t="s">
        <v>1300</v>
      </c>
      <c r="E42" t="s">
        <v>1300</v>
      </c>
    </row>
    <row r="43" spans="1:6" x14ac:dyDescent="0.2">
      <c r="A43" t="s">
        <v>1272</v>
      </c>
      <c r="B43" t="s">
        <v>1846</v>
      </c>
      <c r="C43" t="s">
        <v>1282</v>
      </c>
      <c r="D43" t="s">
        <v>1300</v>
      </c>
      <c r="E43" t="s">
        <v>1300</v>
      </c>
    </row>
    <row r="44" spans="1:6" x14ac:dyDescent="0.2">
      <c r="A44" t="s">
        <v>1272</v>
      </c>
      <c r="B44" t="s">
        <v>1872</v>
      </c>
      <c r="C44" t="s">
        <v>1264</v>
      </c>
      <c r="D44" t="s">
        <v>1300</v>
      </c>
      <c r="E44" t="s">
        <v>1300</v>
      </c>
      <c r="F44" t="s">
        <v>1258</v>
      </c>
    </row>
    <row r="45" spans="1:6" x14ac:dyDescent="0.2">
      <c r="A45" t="s">
        <v>1272</v>
      </c>
      <c r="B45" t="s">
        <v>1873</v>
      </c>
      <c r="C45" t="s">
        <v>1275</v>
      </c>
      <c r="D45" t="s">
        <v>1300</v>
      </c>
      <c r="E45" t="s">
        <v>1300</v>
      </c>
    </row>
    <row r="46" spans="1:6" x14ac:dyDescent="0.2">
      <c r="A46" t="s">
        <v>1272</v>
      </c>
      <c r="B46" t="s">
        <v>1840</v>
      </c>
      <c r="C46" t="s">
        <v>1267</v>
      </c>
      <c r="D46" t="s">
        <v>1300</v>
      </c>
      <c r="E46" t="s">
        <v>1855</v>
      </c>
    </row>
    <row r="47" spans="1:6" x14ac:dyDescent="0.2">
      <c r="A47" t="s">
        <v>1272</v>
      </c>
      <c r="B47" t="s">
        <v>1840</v>
      </c>
      <c r="C47" t="s">
        <v>1273</v>
      </c>
      <c r="D47" t="s">
        <v>1300</v>
      </c>
      <c r="E47" t="s">
        <v>1300</v>
      </c>
    </row>
    <row r="48" spans="1:6" x14ac:dyDescent="0.2">
      <c r="A48" t="s">
        <v>1272</v>
      </c>
      <c r="B48" t="s">
        <v>1840</v>
      </c>
      <c r="C48" t="s">
        <v>1292</v>
      </c>
      <c r="D48" t="s">
        <v>1300</v>
      </c>
      <c r="E48" t="s">
        <v>1300</v>
      </c>
    </row>
    <row r="49" spans="1:6" x14ac:dyDescent="0.2">
      <c r="A49" t="s">
        <v>1711</v>
      </c>
      <c r="B49" t="s">
        <v>1874</v>
      </c>
      <c r="C49" t="s">
        <v>1712</v>
      </c>
      <c r="D49" t="s">
        <v>1875</v>
      </c>
      <c r="E49" t="s">
        <v>1300</v>
      </c>
      <c r="F49" t="s">
        <v>1258</v>
      </c>
    </row>
    <row r="50" spans="1:6" x14ac:dyDescent="0.2">
      <c r="A50" t="s">
        <v>1711</v>
      </c>
      <c r="B50" t="s">
        <v>1876</v>
      </c>
      <c r="C50" t="s">
        <v>1715</v>
      </c>
      <c r="D50" t="s">
        <v>1877</v>
      </c>
      <c r="E50" t="s">
        <v>1300</v>
      </c>
      <c r="F50" t="s">
        <v>1258</v>
      </c>
    </row>
    <row r="51" spans="1:6" x14ac:dyDescent="0.2">
      <c r="A51" t="s">
        <v>1711</v>
      </c>
      <c r="B51" t="s">
        <v>1878</v>
      </c>
      <c r="C51" t="s">
        <v>1762</v>
      </c>
      <c r="D51" t="s">
        <v>1877</v>
      </c>
      <c r="E51" t="s">
        <v>1300</v>
      </c>
      <c r="F51" t="s">
        <v>1258</v>
      </c>
    </row>
    <row r="52" spans="1:6" x14ac:dyDescent="0.2">
      <c r="A52" t="s">
        <v>1711</v>
      </c>
      <c r="B52" t="s">
        <v>1879</v>
      </c>
      <c r="C52" t="s">
        <v>1718</v>
      </c>
      <c r="D52" t="s">
        <v>1300</v>
      </c>
      <c r="E52" t="s">
        <v>1300</v>
      </c>
      <c r="F52" t="s">
        <v>1258</v>
      </c>
    </row>
    <row r="53" spans="1:6" x14ac:dyDescent="0.2">
      <c r="A53" t="s">
        <v>1711</v>
      </c>
      <c r="B53" t="s">
        <v>1880</v>
      </c>
      <c r="C53" t="s">
        <v>1720</v>
      </c>
      <c r="D53" t="s">
        <v>1300</v>
      </c>
      <c r="E53" t="s">
        <v>1300</v>
      </c>
    </row>
    <row r="54" spans="1:6" x14ac:dyDescent="0.2">
      <c r="A54" t="s">
        <v>1711</v>
      </c>
      <c r="B54" t="s">
        <v>1881</v>
      </c>
      <c r="C54" t="s">
        <v>1721</v>
      </c>
      <c r="D54" t="s">
        <v>1300</v>
      </c>
      <c r="E54" t="s">
        <v>1300</v>
      </c>
      <c r="F54" t="s">
        <v>1258</v>
      </c>
    </row>
    <row r="55" spans="1:6" x14ac:dyDescent="0.2">
      <c r="A55" t="s">
        <v>1711</v>
      </c>
      <c r="B55" t="s">
        <v>1882</v>
      </c>
      <c r="C55" t="s">
        <v>1713</v>
      </c>
      <c r="D55" t="s">
        <v>1300</v>
      </c>
      <c r="E55" t="s">
        <v>1300</v>
      </c>
    </row>
    <row r="56" spans="1:6" x14ac:dyDescent="0.2">
      <c r="A56" t="s">
        <v>1711</v>
      </c>
      <c r="B56" t="s">
        <v>1883</v>
      </c>
      <c r="C56" t="s">
        <v>1779</v>
      </c>
      <c r="D56" t="s">
        <v>1300</v>
      </c>
      <c r="E56" t="s">
        <v>1300</v>
      </c>
      <c r="F56" t="s">
        <v>1258</v>
      </c>
    </row>
    <row r="57" spans="1:6" x14ac:dyDescent="0.2">
      <c r="A57" t="s">
        <v>1711</v>
      </c>
      <c r="B57" t="s">
        <v>1842</v>
      </c>
      <c r="C57" t="s">
        <v>1722</v>
      </c>
      <c r="D57" t="s">
        <v>1843</v>
      </c>
      <c r="E57" t="s">
        <v>1300</v>
      </c>
    </row>
    <row r="58" spans="1:6" x14ac:dyDescent="0.2">
      <c r="A58" t="s">
        <v>1711</v>
      </c>
      <c r="B58" t="s">
        <v>1844</v>
      </c>
      <c r="C58" t="s">
        <v>1281</v>
      </c>
      <c r="D58" t="s">
        <v>1845</v>
      </c>
      <c r="E58" t="s">
        <v>1300</v>
      </c>
    </row>
    <row r="59" spans="1:6" x14ac:dyDescent="0.2">
      <c r="A59" t="s">
        <v>1711</v>
      </c>
      <c r="B59" t="s">
        <v>1882</v>
      </c>
      <c r="C59" t="s">
        <v>1713</v>
      </c>
      <c r="D59" t="s">
        <v>1300</v>
      </c>
      <c r="E59" t="s">
        <v>1300</v>
      </c>
      <c r="F59" t="s">
        <v>1258</v>
      </c>
    </row>
    <row r="60" spans="1:6" x14ac:dyDescent="0.2">
      <c r="A60" t="s">
        <v>1711</v>
      </c>
      <c r="B60" t="s">
        <v>1884</v>
      </c>
      <c r="C60" t="s">
        <v>1771</v>
      </c>
      <c r="D60" t="s">
        <v>1300</v>
      </c>
      <c r="E60" t="s">
        <v>1300</v>
      </c>
      <c r="F60" t="s">
        <v>1258</v>
      </c>
    </row>
    <row r="61" spans="1:6" x14ac:dyDescent="0.2">
      <c r="A61" t="s">
        <v>1711</v>
      </c>
      <c r="B61" t="s">
        <v>1885</v>
      </c>
      <c r="C61" t="s">
        <v>1776</v>
      </c>
      <c r="D61" t="s">
        <v>1300</v>
      </c>
      <c r="E61" t="s">
        <v>1300</v>
      </c>
      <c r="F61" t="s">
        <v>1258</v>
      </c>
    </row>
    <row r="62" spans="1:6" x14ac:dyDescent="0.2">
      <c r="A62" t="s">
        <v>1711</v>
      </c>
      <c r="B62" t="s">
        <v>1846</v>
      </c>
      <c r="C62" t="s">
        <v>1282</v>
      </c>
      <c r="D62" t="s">
        <v>1300</v>
      </c>
      <c r="E62" t="s">
        <v>1300</v>
      </c>
    </row>
    <row r="63" spans="1:6" x14ac:dyDescent="0.2">
      <c r="A63" t="s">
        <v>1712</v>
      </c>
      <c r="B63" t="s">
        <v>1886</v>
      </c>
      <c r="C63" t="s">
        <v>1716</v>
      </c>
      <c r="D63" t="s">
        <v>1874</v>
      </c>
      <c r="E63" t="s">
        <v>1300</v>
      </c>
      <c r="F63" t="s">
        <v>1258</v>
      </c>
    </row>
    <row r="64" spans="1:6" x14ac:dyDescent="0.2">
      <c r="A64" t="s">
        <v>1712</v>
      </c>
      <c r="B64" t="s">
        <v>1871</v>
      </c>
      <c r="C64" t="s">
        <v>1272</v>
      </c>
      <c r="D64" t="s">
        <v>1870</v>
      </c>
      <c r="E64" t="s">
        <v>1300</v>
      </c>
      <c r="F64" t="s">
        <v>1258</v>
      </c>
    </row>
    <row r="65" spans="1:6" x14ac:dyDescent="0.2">
      <c r="A65" t="s">
        <v>1712</v>
      </c>
      <c r="B65" t="s">
        <v>1875</v>
      </c>
      <c r="C65" t="s">
        <v>1711</v>
      </c>
      <c r="D65" t="s">
        <v>1874</v>
      </c>
      <c r="E65" t="s">
        <v>1300</v>
      </c>
      <c r="F65" t="s">
        <v>1258</v>
      </c>
    </row>
    <row r="66" spans="1:6" x14ac:dyDescent="0.2">
      <c r="A66" t="s">
        <v>1712</v>
      </c>
      <c r="B66" t="s">
        <v>1887</v>
      </c>
      <c r="C66" t="s">
        <v>1714</v>
      </c>
      <c r="D66" t="s">
        <v>1300</v>
      </c>
      <c r="E66" t="s">
        <v>1300</v>
      </c>
      <c r="F66" t="s">
        <v>1258</v>
      </c>
    </row>
    <row r="67" spans="1:6" x14ac:dyDescent="0.2">
      <c r="A67" t="s">
        <v>1712</v>
      </c>
      <c r="B67" t="s">
        <v>1881</v>
      </c>
      <c r="C67" t="s">
        <v>1721</v>
      </c>
      <c r="D67" t="s">
        <v>1300</v>
      </c>
      <c r="E67" t="s">
        <v>1300</v>
      </c>
      <c r="F67" t="s">
        <v>1258</v>
      </c>
    </row>
    <row r="68" spans="1:6" x14ac:dyDescent="0.2">
      <c r="A68" t="s">
        <v>1712</v>
      </c>
      <c r="B68" t="s">
        <v>1888</v>
      </c>
      <c r="C68" t="s">
        <v>1718</v>
      </c>
      <c r="D68" t="s">
        <v>1300</v>
      </c>
      <c r="E68" t="s">
        <v>1300</v>
      </c>
      <c r="F68" t="s">
        <v>1258</v>
      </c>
    </row>
    <row r="69" spans="1:6" x14ac:dyDescent="0.2">
      <c r="A69" t="s">
        <v>1712</v>
      </c>
      <c r="B69" t="s">
        <v>1883</v>
      </c>
      <c r="C69" t="s">
        <v>1779</v>
      </c>
      <c r="D69" t="s">
        <v>1300</v>
      </c>
      <c r="E69" t="s">
        <v>1300</v>
      </c>
      <c r="F69" t="s">
        <v>1258</v>
      </c>
    </row>
    <row r="70" spans="1:6" x14ac:dyDescent="0.2">
      <c r="A70" t="s">
        <v>1712</v>
      </c>
      <c r="B70" t="s">
        <v>1842</v>
      </c>
      <c r="C70" t="s">
        <v>1722</v>
      </c>
      <c r="D70" t="s">
        <v>1843</v>
      </c>
      <c r="E70" t="s">
        <v>1300</v>
      </c>
    </row>
    <row r="71" spans="1:6" x14ac:dyDescent="0.2">
      <c r="A71" t="s">
        <v>1712</v>
      </c>
      <c r="B71" t="s">
        <v>1844</v>
      </c>
      <c r="C71" t="s">
        <v>1281</v>
      </c>
      <c r="D71" t="s">
        <v>1845</v>
      </c>
      <c r="E71" t="s">
        <v>1300</v>
      </c>
    </row>
    <row r="72" spans="1:6" x14ac:dyDescent="0.2">
      <c r="A72" t="s">
        <v>1712</v>
      </c>
      <c r="B72" t="s">
        <v>1858</v>
      </c>
      <c r="C72" t="s">
        <v>1285</v>
      </c>
      <c r="D72" t="s">
        <v>1300</v>
      </c>
      <c r="E72" t="s">
        <v>1300</v>
      </c>
    </row>
    <row r="73" spans="1:6" x14ac:dyDescent="0.2">
      <c r="A73" t="s">
        <v>1712</v>
      </c>
      <c r="B73" t="s">
        <v>1885</v>
      </c>
      <c r="C73" t="s">
        <v>1776</v>
      </c>
      <c r="D73" t="s">
        <v>1300</v>
      </c>
      <c r="E73" t="s">
        <v>1300</v>
      </c>
    </row>
    <row r="74" spans="1:6" x14ac:dyDescent="0.2">
      <c r="A74" t="s">
        <v>1712</v>
      </c>
      <c r="B74" t="s">
        <v>1846</v>
      </c>
      <c r="C74" t="s">
        <v>1282</v>
      </c>
      <c r="D74" t="s">
        <v>1300</v>
      </c>
      <c r="E74" t="s">
        <v>1300</v>
      </c>
    </row>
    <row r="75" spans="1:6" x14ac:dyDescent="0.2">
      <c r="A75" t="s">
        <v>1714</v>
      </c>
      <c r="B75" t="s">
        <v>1889</v>
      </c>
      <c r="C75" t="s">
        <v>1784</v>
      </c>
      <c r="D75" t="s">
        <v>1300</v>
      </c>
      <c r="E75" t="s">
        <v>1300</v>
      </c>
    </row>
    <row r="76" spans="1:6" x14ac:dyDescent="0.2">
      <c r="A76" t="s">
        <v>1714</v>
      </c>
      <c r="B76" t="s">
        <v>1890</v>
      </c>
      <c r="C76" t="s">
        <v>1270</v>
      </c>
      <c r="D76" t="s">
        <v>1300</v>
      </c>
      <c r="E76" t="s">
        <v>1300</v>
      </c>
    </row>
    <row r="77" spans="1:6" x14ac:dyDescent="0.2">
      <c r="A77" t="s">
        <v>1714</v>
      </c>
      <c r="B77" t="s">
        <v>1891</v>
      </c>
      <c r="C77" t="s">
        <v>1270</v>
      </c>
      <c r="D77" t="s">
        <v>1300</v>
      </c>
      <c r="E77" t="s">
        <v>1300</v>
      </c>
    </row>
    <row r="78" spans="1:6" x14ac:dyDescent="0.2">
      <c r="A78" t="s">
        <v>1715</v>
      </c>
      <c r="B78" t="s">
        <v>1866</v>
      </c>
      <c r="C78" t="s">
        <v>1272</v>
      </c>
      <c r="D78" t="s">
        <v>1865</v>
      </c>
      <c r="E78" t="s">
        <v>1300</v>
      </c>
      <c r="F78" t="s">
        <v>1258</v>
      </c>
    </row>
    <row r="79" spans="1:6" x14ac:dyDescent="0.2">
      <c r="A79" t="s">
        <v>1715</v>
      </c>
      <c r="B79" t="s">
        <v>1877</v>
      </c>
      <c r="C79" t="s">
        <v>1711</v>
      </c>
      <c r="D79" t="s">
        <v>1876</v>
      </c>
      <c r="E79" t="s">
        <v>1300</v>
      </c>
      <c r="F79" t="s">
        <v>1258</v>
      </c>
    </row>
    <row r="80" spans="1:6" x14ac:dyDescent="0.2">
      <c r="A80" t="s">
        <v>1715</v>
      </c>
      <c r="B80" t="s">
        <v>1842</v>
      </c>
      <c r="C80" t="s">
        <v>1722</v>
      </c>
      <c r="D80" t="s">
        <v>1843</v>
      </c>
      <c r="E80" t="s">
        <v>1300</v>
      </c>
    </row>
    <row r="81" spans="1:6" x14ac:dyDescent="0.2">
      <c r="A81" t="s">
        <v>1715</v>
      </c>
      <c r="B81" t="s">
        <v>1844</v>
      </c>
      <c r="C81" t="s">
        <v>1281</v>
      </c>
      <c r="D81" t="s">
        <v>1845</v>
      </c>
      <c r="E81" t="s">
        <v>1300</v>
      </c>
    </row>
    <row r="82" spans="1:6" x14ac:dyDescent="0.2">
      <c r="A82" t="s">
        <v>1715</v>
      </c>
      <c r="B82" t="s">
        <v>1846</v>
      </c>
      <c r="C82" t="s">
        <v>1282</v>
      </c>
      <c r="D82" t="s">
        <v>1300</v>
      </c>
      <c r="E82" t="s">
        <v>1300</v>
      </c>
    </row>
    <row r="83" spans="1:6" x14ac:dyDescent="0.2">
      <c r="A83" t="s">
        <v>1716</v>
      </c>
      <c r="B83" t="s">
        <v>1874</v>
      </c>
      <c r="C83" t="s">
        <v>1712</v>
      </c>
      <c r="D83" t="s">
        <v>1886</v>
      </c>
      <c r="E83" t="s">
        <v>1300</v>
      </c>
      <c r="F83" t="s">
        <v>1258</v>
      </c>
    </row>
    <row r="84" spans="1:6" x14ac:dyDescent="0.2">
      <c r="A84" t="s">
        <v>1716</v>
      </c>
      <c r="B84" t="s">
        <v>1892</v>
      </c>
      <c r="C84" t="s">
        <v>1788</v>
      </c>
      <c r="D84" t="s">
        <v>1300</v>
      </c>
      <c r="E84" t="s">
        <v>1300</v>
      </c>
    </row>
    <row r="85" spans="1:6" x14ac:dyDescent="0.2">
      <c r="A85" t="s">
        <v>1716</v>
      </c>
      <c r="B85" t="s">
        <v>1893</v>
      </c>
      <c r="C85" t="s">
        <v>1266</v>
      </c>
      <c r="D85" t="s">
        <v>1300</v>
      </c>
      <c r="E85" t="s">
        <v>1300</v>
      </c>
    </row>
    <row r="86" spans="1:6" x14ac:dyDescent="0.2">
      <c r="A86" t="s">
        <v>1716</v>
      </c>
      <c r="B86" t="s">
        <v>1894</v>
      </c>
      <c r="C86" t="s">
        <v>1775</v>
      </c>
      <c r="D86" t="s">
        <v>1300</v>
      </c>
      <c r="E86" t="s">
        <v>1300</v>
      </c>
    </row>
    <row r="87" spans="1:6" x14ac:dyDescent="0.2">
      <c r="A87" t="s">
        <v>1716</v>
      </c>
      <c r="B87" t="s">
        <v>1842</v>
      </c>
      <c r="C87" t="s">
        <v>1722</v>
      </c>
      <c r="D87" t="s">
        <v>1843</v>
      </c>
      <c r="E87" t="s">
        <v>1300</v>
      </c>
    </row>
    <row r="88" spans="1:6" x14ac:dyDescent="0.2">
      <c r="A88" t="s">
        <v>1716</v>
      </c>
      <c r="B88" t="s">
        <v>1844</v>
      </c>
      <c r="C88" t="s">
        <v>1281</v>
      </c>
      <c r="D88" t="s">
        <v>1845</v>
      </c>
      <c r="E88" t="s">
        <v>1300</v>
      </c>
    </row>
    <row r="89" spans="1:6" x14ac:dyDescent="0.2">
      <c r="A89" t="s">
        <v>1716</v>
      </c>
      <c r="B89" t="s">
        <v>1895</v>
      </c>
      <c r="C89" t="s">
        <v>1760</v>
      </c>
      <c r="D89" t="s">
        <v>1300</v>
      </c>
      <c r="E89" t="s">
        <v>1896</v>
      </c>
      <c r="F89" t="s">
        <v>1258</v>
      </c>
    </row>
    <row r="90" spans="1:6" x14ac:dyDescent="0.2">
      <c r="A90" t="s">
        <v>1716</v>
      </c>
      <c r="B90" t="s">
        <v>1897</v>
      </c>
      <c r="C90" t="s">
        <v>1817</v>
      </c>
      <c r="D90" t="s">
        <v>1300</v>
      </c>
      <c r="E90" t="s">
        <v>1300</v>
      </c>
    </row>
    <row r="91" spans="1:6" x14ac:dyDescent="0.2">
      <c r="A91" t="s">
        <v>1716</v>
      </c>
      <c r="B91" t="s">
        <v>1846</v>
      </c>
      <c r="C91" t="s">
        <v>1282</v>
      </c>
      <c r="D91" t="s">
        <v>1300</v>
      </c>
      <c r="E91" t="s">
        <v>1300</v>
      </c>
    </row>
    <row r="92" spans="1:6" x14ac:dyDescent="0.2">
      <c r="A92" t="s">
        <v>1716</v>
      </c>
      <c r="B92" t="s">
        <v>1895</v>
      </c>
      <c r="C92" t="s">
        <v>1752</v>
      </c>
      <c r="D92" t="s">
        <v>1300</v>
      </c>
      <c r="E92" t="s">
        <v>1300</v>
      </c>
      <c r="F92" t="s">
        <v>1258</v>
      </c>
    </row>
    <row r="93" spans="1:6" x14ac:dyDescent="0.2">
      <c r="A93" t="s">
        <v>1716</v>
      </c>
      <c r="B93" t="s">
        <v>1895</v>
      </c>
      <c r="C93" t="s">
        <v>1777</v>
      </c>
      <c r="D93" t="s">
        <v>1300</v>
      </c>
      <c r="E93" t="s">
        <v>1300</v>
      </c>
      <c r="F93" t="s">
        <v>1258</v>
      </c>
    </row>
    <row r="94" spans="1:6" x14ac:dyDescent="0.2">
      <c r="A94" t="s">
        <v>1716</v>
      </c>
      <c r="B94" t="s">
        <v>1895</v>
      </c>
      <c r="C94" t="s">
        <v>1778</v>
      </c>
      <c r="D94" t="s">
        <v>1300</v>
      </c>
      <c r="E94" t="s">
        <v>1300</v>
      </c>
      <c r="F94" t="s">
        <v>1258</v>
      </c>
    </row>
    <row r="95" spans="1:6" x14ac:dyDescent="0.2">
      <c r="A95" t="s">
        <v>1716</v>
      </c>
      <c r="B95" t="s">
        <v>1895</v>
      </c>
      <c r="C95" t="s">
        <v>1780</v>
      </c>
      <c r="D95" t="s">
        <v>1300</v>
      </c>
      <c r="E95" t="s">
        <v>1300</v>
      </c>
      <c r="F95" t="s">
        <v>1258</v>
      </c>
    </row>
    <row r="96" spans="1:6" x14ac:dyDescent="0.2">
      <c r="A96" t="s">
        <v>1720</v>
      </c>
      <c r="B96" t="s">
        <v>1906</v>
      </c>
      <c r="C96" t="s">
        <v>1271</v>
      </c>
      <c r="D96" t="s">
        <v>1907</v>
      </c>
      <c r="E96" t="s">
        <v>1841</v>
      </c>
    </row>
    <row r="97" spans="1:5" x14ac:dyDescent="0.2">
      <c r="A97" t="s">
        <v>1720</v>
      </c>
      <c r="B97" t="s">
        <v>1906</v>
      </c>
      <c r="C97" t="s">
        <v>1720</v>
      </c>
      <c r="D97" t="s">
        <v>1907</v>
      </c>
      <c r="E97" t="s">
        <v>1300</v>
      </c>
    </row>
    <row r="98" spans="1:5" x14ac:dyDescent="0.2">
      <c r="A98" t="s">
        <v>1720</v>
      </c>
      <c r="B98" t="s">
        <v>1906</v>
      </c>
      <c r="C98" t="s">
        <v>1725</v>
      </c>
      <c r="D98" t="s">
        <v>1907</v>
      </c>
      <c r="E98" t="s">
        <v>1720</v>
      </c>
    </row>
    <row r="99" spans="1:5" x14ac:dyDescent="0.2">
      <c r="A99" t="s">
        <v>1720</v>
      </c>
      <c r="B99" t="s">
        <v>1906</v>
      </c>
      <c r="C99" t="s">
        <v>1293</v>
      </c>
      <c r="D99" t="s">
        <v>1907</v>
      </c>
      <c r="E99" t="s">
        <v>1300</v>
      </c>
    </row>
    <row r="100" spans="1:5" x14ac:dyDescent="0.2">
      <c r="A100" t="s">
        <v>1720</v>
      </c>
      <c r="B100" t="s">
        <v>1842</v>
      </c>
      <c r="C100" t="s">
        <v>1722</v>
      </c>
      <c r="D100" t="s">
        <v>1843</v>
      </c>
      <c r="E100" t="s">
        <v>1300</v>
      </c>
    </row>
    <row r="101" spans="1:5" x14ac:dyDescent="0.2">
      <c r="A101" t="s">
        <v>1720</v>
      </c>
      <c r="B101" t="s">
        <v>1844</v>
      </c>
      <c r="C101" t="s">
        <v>1281</v>
      </c>
      <c r="D101" t="s">
        <v>1845</v>
      </c>
      <c r="E101" t="s">
        <v>1300</v>
      </c>
    </row>
    <row r="102" spans="1:5" x14ac:dyDescent="0.2">
      <c r="A102" t="s">
        <v>1720</v>
      </c>
      <c r="B102" t="s">
        <v>1908</v>
      </c>
      <c r="C102" t="s">
        <v>1270</v>
      </c>
      <c r="D102" t="s">
        <v>1300</v>
      </c>
      <c r="E102" t="s">
        <v>1300</v>
      </c>
    </row>
    <row r="103" spans="1:5" x14ac:dyDescent="0.2">
      <c r="A103" t="s">
        <v>1720</v>
      </c>
      <c r="B103" t="s">
        <v>1840</v>
      </c>
      <c r="C103" t="s">
        <v>1267</v>
      </c>
      <c r="D103" t="s">
        <v>1839</v>
      </c>
      <c r="E103" t="s">
        <v>1855</v>
      </c>
    </row>
    <row r="104" spans="1:5" x14ac:dyDescent="0.2">
      <c r="A104" t="s">
        <v>1720</v>
      </c>
      <c r="B104" t="s">
        <v>1907</v>
      </c>
      <c r="C104" t="s">
        <v>1271</v>
      </c>
      <c r="D104" t="s">
        <v>1906</v>
      </c>
      <c r="E104" t="s">
        <v>1841</v>
      </c>
    </row>
    <row r="105" spans="1:5" x14ac:dyDescent="0.2">
      <c r="A105" t="s">
        <v>1720</v>
      </c>
      <c r="B105" t="s">
        <v>1840</v>
      </c>
      <c r="C105" t="s">
        <v>1273</v>
      </c>
      <c r="D105" t="s">
        <v>1839</v>
      </c>
      <c r="E105" t="s">
        <v>1300</v>
      </c>
    </row>
    <row r="106" spans="1:5" x14ac:dyDescent="0.2">
      <c r="A106" t="s">
        <v>1720</v>
      </c>
      <c r="B106" t="s">
        <v>1840</v>
      </c>
      <c r="C106" t="s">
        <v>1292</v>
      </c>
      <c r="D106" t="s">
        <v>1839</v>
      </c>
      <c r="E106" t="s">
        <v>1300</v>
      </c>
    </row>
    <row r="107" spans="1:5" x14ac:dyDescent="0.2">
      <c r="A107" t="s">
        <v>1720</v>
      </c>
      <c r="B107" t="s">
        <v>1907</v>
      </c>
      <c r="C107" t="s">
        <v>1720</v>
      </c>
      <c r="D107" t="s">
        <v>1906</v>
      </c>
      <c r="E107" t="s">
        <v>1300</v>
      </c>
    </row>
    <row r="108" spans="1:5" x14ac:dyDescent="0.2">
      <c r="A108" t="s">
        <v>1720</v>
      </c>
      <c r="B108" t="s">
        <v>1907</v>
      </c>
      <c r="C108" t="s">
        <v>1725</v>
      </c>
      <c r="D108" t="s">
        <v>1906</v>
      </c>
      <c r="E108" t="s">
        <v>1720</v>
      </c>
    </row>
    <row r="109" spans="1:5" x14ac:dyDescent="0.2">
      <c r="A109" t="s">
        <v>1720</v>
      </c>
      <c r="B109" t="s">
        <v>1907</v>
      </c>
      <c r="C109" t="s">
        <v>1293</v>
      </c>
      <c r="D109" t="s">
        <v>1906</v>
      </c>
      <c r="E109" t="s">
        <v>1300</v>
      </c>
    </row>
    <row r="110" spans="1:5" x14ac:dyDescent="0.2">
      <c r="A110" t="s">
        <v>1720</v>
      </c>
      <c r="B110" t="s">
        <v>1846</v>
      </c>
      <c r="C110" t="s">
        <v>1282</v>
      </c>
      <c r="D110" t="s">
        <v>1300</v>
      </c>
      <c r="E110" t="s">
        <v>1300</v>
      </c>
    </row>
    <row r="111" spans="1:5" x14ac:dyDescent="0.2">
      <c r="A111" t="s">
        <v>1720</v>
      </c>
      <c r="B111" t="s">
        <v>1909</v>
      </c>
      <c r="C111" t="s">
        <v>1290</v>
      </c>
      <c r="D111" t="s">
        <v>1300</v>
      </c>
      <c r="E111" t="s">
        <v>1300</v>
      </c>
    </row>
    <row r="112" spans="1:5" x14ac:dyDescent="0.2">
      <c r="A112" t="s">
        <v>1721</v>
      </c>
      <c r="B112" t="s">
        <v>1910</v>
      </c>
      <c r="C112" t="s">
        <v>1266</v>
      </c>
      <c r="D112" t="s">
        <v>1300</v>
      </c>
      <c r="E112" t="s">
        <v>1300</v>
      </c>
    </row>
    <row r="113" spans="1:6" x14ac:dyDescent="0.2">
      <c r="A113" t="s">
        <v>1721</v>
      </c>
      <c r="B113" t="s">
        <v>1911</v>
      </c>
      <c r="C113" t="s">
        <v>1266</v>
      </c>
      <c r="D113" t="s">
        <v>1300</v>
      </c>
      <c r="E113" t="s">
        <v>1300</v>
      </c>
    </row>
    <row r="114" spans="1:6" x14ac:dyDescent="0.2">
      <c r="A114" t="s">
        <v>1722</v>
      </c>
      <c r="B114" t="s">
        <v>1912</v>
      </c>
      <c r="C114" t="s">
        <v>1724</v>
      </c>
      <c r="D114" t="s">
        <v>1913</v>
      </c>
      <c r="E114" t="s">
        <v>1300</v>
      </c>
      <c r="F114" t="s">
        <v>1258</v>
      </c>
    </row>
    <row r="115" spans="1:6" x14ac:dyDescent="0.2">
      <c r="A115" t="s">
        <v>1722</v>
      </c>
      <c r="B115" t="s">
        <v>1843</v>
      </c>
      <c r="C115" t="s">
        <v>1750</v>
      </c>
      <c r="D115" t="s">
        <v>1842</v>
      </c>
      <c r="E115" t="s">
        <v>1901</v>
      </c>
    </row>
    <row r="116" spans="1:6" x14ac:dyDescent="0.2">
      <c r="A116" t="s">
        <v>1722</v>
      </c>
      <c r="B116" t="s">
        <v>1914</v>
      </c>
      <c r="C116" t="s">
        <v>1723</v>
      </c>
      <c r="D116" t="s">
        <v>1915</v>
      </c>
      <c r="E116" t="s">
        <v>1300</v>
      </c>
      <c r="F116" t="s">
        <v>1258</v>
      </c>
    </row>
    <row r="117" spans="1:6" x14ac:dyDescent="0.2">
      <c r="A117" t="s">
        <v>1722</v>
      </c>
      <c r="B117" t="s">
        <v>1916</v>
      </c>
      <c r="C117" t="s">
        <v>1270</v>
      </c>
      <c r="D117" t="s">
        <v>1917</v>
      </c>
      <c r="E117" t="s">
        <v>1300</v>
      </c>
    </row>
    <row r="118" spans="1:6" x14ac:dyDescent="0.2">
      <c r="A118" t="s">
        <v>1722</v>
      </c>
      <c r="B118" t="s">
        <v>1918</v>
      </c>
      <c r="C118" t="s">
        <v>1748</v>
      </c>
      <c r="D118" t="s">
        <v>1919</v>
      </c>
      <c r="E118" t="s">
        <v>1838</v>
      </c>
    </row>
    <row r="119" spans="1:6" x14ac:dyDescent="0.2">
      <c r="A119" t="s">
        <v>1722</v>
      </c>
      <c r="B119" t="s">
        <v>1918</v>
      </c>
      <c r="C119" t="s">
        <v>1283</v>
      </c>
      <c r="D119" t="s">
        <v>1919</v>
      </c>
      <c r="E119" t="s">
        <v>1300</v>
      </c>
    </row>
    <row r="120" spans="1:6" x14ac:dyDescent="0.2">
      <c r="A120" t="s">
        <v>1722</v>
      </c>
      <c r="B120" t="s">
        <v>1918</v>
      </c>
      <c r="C120" t="s">
        <v>1288</v>
      </c>
      <c r="D120" t="s">
        <v>1919</v>
      </c>
      <c r="E120" t="s">
        <v>1300</v>
      </c>
    </row>
    <row r="121" spans="1:6" x14ac:dyDescent="0.2">
      <c r="A121" t="s">
        <v>1722</v>
      </c>
      <c r="B121" t="s">
        <v>1918</v>
      </c>
      <c r="C121" t="s">
        <v>1772</v>
      </c>
      <c r="D121" t="s">
        <v>1919</v>
      </c>
      <c r="E121" t="s">
        <v>1300</v>
      </c>
    </row>
    <row r="122" spans="1:6" x14ac:dyDescent="0.2">
      <c r="A122" t="s">
        <v>1722</v>
      </c>
      <c r="B122" t="s">
        <v>1843</v>
      </c>
      <c r="C122" t="s">
        <v>1748</v>
      </c>
      <c r="D122" t="s">
        <v>1842</v>
      </c>
      <c r="E122" t="s">
        <v>1838</v>
      </c>
    </row>
    <row r="123" spans="1:6" x14ac:dyDescent="0.2">
      <c r="A123" t="s">
        <v>1722</v>
      </c>
      <c r="B123" t="s">
        <v>1843</v>
      </c>
      <c r="C123" t="s">
        <v>1709</v>
      </c>
      <c r="D123" t="s">
        <v>1842</v>
      </c>
      <c r="E123" t="s">
        <v>1300</v>
      </c>
    </row>
    <row r="124" spans="1:6" x14ac:dyDescent="0.2">
      <c r="A124" t="s">
        <v>1722</v>
      </c>
      <c r="B124" t="s">
        <v>1843</v>
      </c>
      <c r="C124" t="s">
        <v>1267</v>
      </c>
      <c r="D124" t="s">
        <v>1842</v>
      </c>
      <c r="E124" t="s">
        <v>1855</v>
      </c>
    </row>
    <row r="125" spans="1:6" x14ac:dyDescent="0.2">
      <c r="A125" t="s">
        <v>1722</v>
      </c>
      <c r="B125" t="s">
        <v>1843</v>
      </c>
      <c r="C125" t="s">
        <v>1269</v>
      </c>
      <c r="D125" t="s">
        <v>1842</v>
      </c>
      <c r="E125" t="s">
        <v>1902</v>
      </c>
    </row>
    <row r="126" spans="1:6" x14ac:dyDescent="0.2">
      <c r="A126" t="s">
        <v>1722</v>
      </c>
      <c r="B126" t="s">
        <v>1843</v>
      </c>
      <c r="C126" t="s">
        <v>1270</v>
      </c>
      <c r="D126" t="s">
        <v>1842</v>
      </c>
      <c r="E126" t="s">
        <v>1300</v>
      </c>
    </row>
    <row r="127" spans="1:6" x14ac:dyDescent="0.2">
      <c r="A127" t="s">
        <v>1722</v>
      </c>
      <c r="B127" t="s">
        <v>1843</v>
      </c>
      <c r="C127" t="s">
        <v>1734</v>
      </c>
      <c r="D127" t="s">
        <v>1842</v>
      </c>
      <c r="E127" t="s">
        <v>1300</v>
      </c>
    </row>
    <row r="128" spans="1:6" x14ac:dyDescent="0.2">
      <c r="A128" t="s">
        <v>1722</v>
      </c>
      <c r="B128" t="s">
        <v>1843</v>
      </c>
      <c r="C128" t="s">
        <v>1271</v>
      </c>
      <c r="D128" t="s">
        <v>1842</v>
      </c>
      <c r="E128" t="s">
        <v>1841</v>
      </c>
    </row>
    <row r="129" spans="1:5" x14ac:dyDescent="0.2">
      <c r="A129" t="s">
        <v>1722</v>
      </c>
      <c r="B129" t="s">
        <v>1843</v>
      </c>
      <c r="C129" t="s">
        <v>1740</v>
      </c>
      <c r="D129" t="s">
        <v>1842</v>
      </c>
      <c r="E129" t="s">
        <v>1300</v>
      </c>
    </row>
    <row r="130" spans="1:5" x14ac:dyDescent="0.2">
      <c r="A130" t="s">
        <v>1722</v>
      </c>
      <c r="B130" t="s">
        <v>1843</v>
      </c>
      <c r="C130" t="s">
        <v>1758</v>
      </c>
      <c r="D130" t="s">
        <v>1842</v>
      </c>
      <c r="E130" t="s">
        <v>1903</v>
      </c>
    </row>
    <row r="131" spans="1:5" x14ac:dyDescent="0.2">
      <c r="A131" t="s">
        <v>1722</v>
      </c>
      <c r="B131" t="s">
        <v>1843</v>
      </c>
      <c r="C131" t="s">
        <v>1710</v>
      </c>
      <c r="D131" t="s">
        <v>1842</v>
      </c>
      <c r="E131" t="s">
        <v>1300</v>
      </c>
    </row>
    <row r="132" spans="1:5" x14ac:dyDescent="0.2">
      <c r="A132" t="s">
        <v>1722</v>
      </c>
      <c r="B132" t="s">
        <v>1843</v>
      </c>
      <c r="C132" t="s">
        <v>1272</v>
      </c>
      <c r="D132" t="s">
        <v>1842</v>
      </c>
      <c r="E132" t="s">
        <v>1300</v>
      </c>
    </row>
    <row r="133" spans="1:5" x14ac:dyDescent="0.2">
      <c r="A133" t="s">
        <v>1722</v>
      </c>
      <c r="B133" t="s">
        <v>1843</v>
      </c>
      <c r="C133" t="s">
        <v>1711</v>
      </c>
      <c r="D133" t="s">
        <v>1842</v>
      </c>
      <c r="E133" t="s">
        <v>1300</v>
      </c>
    </row>
    <row r="134" spans="1:5" x14ac:dyDescent="0.2">
      <c r="A134" t="s">
        <v>1722</v>
      </c>
      <c r="B134" t="s">
        <v>1843</v>
      </c>
      <c r="C134" t="s">
        <v>1715</v>
      </c>
      <c r="D134" t="s">
        <v>1842</v>
      </c>
      <c r="E134" t="s">
        <v>1300</v>
      </c>
    </row>
    <row r="135" spans="1:5" x14ac:dyDescent="0.2">
      <c r="A135" t="s">
        <v>1722</v>
      </c>
      <c r="B135" t="s">
        <v>1843</v>
      </c>
      <c r="C135" t="s">
        <v>1716</v>
      </c>
      <c r="D135" t="s">
        <v>1842</v>
      </c>
      <c r="E135" t="s">
        <v>1300</v>
      </c>
    </row>
    <row r="136" spans="1:5" x14ac:dyDescent="0.2">
      <c r="A136" t="s">
        <v>1722</v>
      </c>
      <c r="B136" t="s">
        <v>1843</v>
      </c>
      <c r="C136" t="s">
        <v>1720</v>
      </c>
      <c r="D136" t="s">
        <v>1842</v>
      </c>
      <c r="E136" t="s">
        <v>1300</v>
      </c>
    </row>
    <row r="137" spans="1:5" x14ac:dyDescent="0.2">
      <c r="A137" t="s">
        <v>1722</v>
      </c>
      <c r="B137" t="s">
        <v>1843</v>
      </c>
      <c r="C137" t="s">
        <v>1273</v>
      </c>
      <c r="D137" t="s">
        <v>1842</v>
      </c>
      <c r="E137" t="s">
        <v>1300</v>
      </c>
    </row>
    <row r="138" spans="1:5" x14ac:dyDescent="0.2">
      <c r="A138" t="s">
        <v>1722</v>
      </c>
      <c r="B138" t="s">
        <v>1843</v>
      </c>
      <c r="C138" t="s">
        <v>1722</v>
      </c>
      <c r="D138" t="s">
        <v>1842</v>
      </c>
      <c r="E138" t="s">
        <v>1300</v>
      </c>
    </row>
    <row r="139" spans="1:5" x14ac:dyDescent="0.2">
      <c r="A139" t="s">
        <v>1722</v>
      </c>
      <c r="B139" t="s">
        <v>1843</v>
      </c>
      <c r="C139" t="s">
        <v>1723</v>
      </c>
      <c r="D139" t="s">
        <v>1842</v>
      </c>
      <c r="E139" t="s">
        <v>1300</v>
      </c>
    </row>
    <row r="140" spans="1:5" x14ac:dyDescent="0.2">
      <c r="A140" t="s">
        <v>1722</v>
      </c>
      <c r="B140" t="s">
        <v>1843</v>
      </c>
      <c r="C140" t="s">
        <v>1724</v>
      </c>
      <c r="D140" t="s">
        <v>1842</v>
      </c>
      <c r="E140" t="s">
        <v>1300</v>
      </c>
    </row>
    <row r="141" spans="1:5" x14ac:dyDescent="0.2">
      <c r="A141" t="s">
        <v>1722</v>
      </c>
      <c r="B141" t="s">
        <v>1843</v>
      </c>
      <c r="C141" t="s">
        <v>1719</v>
      </c>
      <c r="D141" t="s">
        <v>1842</v>
      </c>
      <c r="E141" t="s">
        <v>1300</v>
      </c>
    </row>
    <row r="142" spans="1:5" x14ac:dyDescent="0.2">
      <c r="A142" t="s">
        <v>1722</v>
      </c>
      <c r="B142" t="s">
        <v>1843</v>
      </c>
      <c r="C142" t="s">
        <v>1744</v>
      </c>
      <c r="D142" t="s">
        <v>1842</v>
      </c>
      <c r="E142" t="s">
        <v>1300</v>
      </c>
    </row>
    <row r="143" spans="1:5" x14ac:dyDescent="0.2">
      <c r="A143" t="s">
        <v>1722</v>
      </c>
      <c r="B143" t="s">
        <v>1843</v>
      </c>
      <c r="C143" t="s">
        <v>1274</v>
      </c>
      <c r="D143" t="s">
        <v>1842</v>
      </c>
      <c r="E143" t="s">
        <v>1300</v>
      </c>
    </row>
    <row r="144" spans="1:5" x14ac:dyDescent="0.2">
      <c r="A144" t="s">
        <v>1722</v>
      </c>
      <c r="B144" t="s">
        <v>1843</v>
      </c>
      <c r="C144" t="s">
        <v>1769</v>
      </c>
      <c r="D144" t="s">
        <v>1842</v>
      </c>
      <c r="E144" t="s">
        <v>1300</v>
      </c>
    </row>
    <row r="145" spans="1:5" x14ac:dyDescent="0.2">
      <c r="A145" t="s">
        <v>1722</v>
      </c>
      <c r="B145" t="s">
        <v>1843</v>
      </c>
      <c r="C145" t="s">
        <v>1761</v>
      </c>
      <c r="D145" t="s">
        <v>1842</v>
      </c>
      <c r="E145" t="s">
        <v>1300</v>
      </c>
    </row>
    <row r="146" spans="1:5" x14ac:dyDescent="0.2">
      <c r="A146" t="s">
        <v>1722</v>
      </c>
      <c r="B146" t="s">
        <v>1843</v>
      </c>
      <c r="C146" t="s">
        <v>1276</v>
      </c>
      <c r="D146" t="s">
        <v>1842</v>
      </c>
      <c r="E146" t="s">
        <v>1741</v>
      </c>
    </row>
    <row r="147" spans="1:5" x14ac:dyDescent="0.2">
      <c r="A147" t="s">
        <v>1722</v>
      </c>
      <c r="B147" t="s">
        <v>1843</v>
      </c>
      <c r="C147" t="s">
        <v>1731</v>
      </c>
      <c r="D147" t="s">
        <v>1842</v>
      </c>
      <c r="E147" t="s">
        <v>1300</v>
      </c>
    </row>
    <row r="148" spans="1:5" x14ac:dyDescent="0.2">
      <c r="A148" t="s">
        <v>1722</v>
      </c>
      <c r="B148" t="s">
        <v>1843</v>
      </c>
      <c r="C148" t="s">
        <v>1277</v>
      </c>
      <c r="D148" t="s">
        <v>1842</v>
      </c>
      <c r="E148" t="s">
        <v>1763</v>
      </c>
    </row>
    <row r="149" spans="1:5" x14ac:dyDescent="0.2">
      <c r="A149" t="s">
        <v>1722</v>
      </c>
      <c r="B149" t="s">
        <v>1843</v>
      </c>
      <c r="C149" t="s">
        <v>1729</v>
      </c>
      <c r="D149" t="s">
        <v>1842</v>
      </c>
      <c r="E149" t="s">
        <v>1300</v>
      </c>
    </row>
    <row r="150" spans="1:5" x14ac:dyDescent="0.2">
      <c r="A150" t="s">
        <v>1722</v>
      </c>
      <c r="B150" t="s">
        <v>1843</v>
      </c>
      <c r="C150" t="s">
        <v>1279</v>
      </c>
      <c r="D150" t="s">
        <v>1842</v>
      </c>
      <c r="E150" t="s">
        <v>1300</v>
      </c>
    </row>
    <row r="151" spans="1:5" x14ac:dyDescent="0.2">
      <c r="A151" t="s">
        <v>1722</v>
      </c>
      <c r="B151" t="s">
        <v>1843</v>
      </c>
      <c r="C151" t="s">
        <v>1730</v>
      </c>
      <c r="D151" t="s">
        <v>1842</v>
      </c>
      <c r="E151" t="s">
        <v>1300</v>
      </c>
    </row>
    <row r="152" spans="1:5" x14ac:dyDescent="0.2">
      <c r="A152" t="s">
        <v>1722</v>
      </c>
      <c r="B152" t="s">
        <v>1843</v>
      </c>
      <c r="C152" t="s">
        <v>1281</v>
      </c>
      <c r="D152" t="s">
        <v>1842</v>
      </c>
      <c r="E152" t="s">
        <v>1300</v>
      </c>
    </row>
    <row r="153" spans="1:5" x14ac:dyDescent="0.2">
      <c r="A153" t="s">
        <v>1722</v>
      </c>
      <c r="B153" t="s">
        <v>1843</v>
      </c>
      <c r="C153" t="s">
        <v>1742</v>
      </c>
      <c r="D153" t="s">
        <v>1842</v>
      </c>
      <c r="E153" t="s">
        <v>1300</v>
      </c>
    </row>
    <row r="154" spans="1:5" x14ac:dyDescent="0.2">
      <c r="A154" t="s">
        <v>1722</v>
      </c>
      <c r="B154" t="s">
        <v>1843</v>
      </c>
      <c r="C154" t="s">
        <v>1712</v>
      </c>
      <c r="D154" t="s">
        <v>1842</v>
      </c>
      <c r="E154" t="s">
        <v>1300</v>
      </c>
    </row>
    <row r="155" spans="1:5" x14ac:dyDescent="0.2">
      <c r="A155" t="s">
        <v>1722</v>
      </c>
      <c r="B155" t="s">
        <v>1843</v>
      </c>
      <c r="C155" t="s">
        <v>1762</v>
      </c>
      <c r="D155" t="s">
        <v>1842</v>
      </c>
      <c r="E155" t="s">
        <v>1300</v>
      </c>
    </row>
    <row r="156" spans="1:5" x14ac:dyDescent="0.2">
      <c r="A156" t="s">
        <v>1722</v>
      </c>
      <c r="B156" t="s">
        <v>1843</v>
      </c>
      <c r="C156" t="s">
        <v>1763</v>
      </c>
      <c r="D156" t="s">
        <v>1842</v>
      </c>
      <c r="E156" t="s">
        <v>1300</v>
      </c>
    </row>
    <row r="157" spans="1:5" x14ac:dyDescent="0.2">
      <c r="A157" t="s">
        <v>1722</v>
      </c>
      <c r="B157" t="s">
        <v>1843</v>
      </c>
      <c r="C157" t="s">
        <v>1283</v>
      </c>
      <c r="D157" t="s">
        <v>1842</v>
      </c>
      <c r="E157" t="s">
        <v>1300</v>
      </c>
    </row>
    <row r="158" spans="1:5" x14ac:dyDescent="0.2">
      <c r="A158" t="s">
        <v>1722</v>
      </c>
      <c r="B158" t="s">
        <v>1843</v>
      </c>
      <c r="C158" t="s">
        <v>1739</v>
      </c>
      <c r="D158" t="s">
        <v>1842</v>
      </c>
      <c r="E158" t="s">
        <v>1300</v>
      </c>
    </row>
    <row r="159" spans="1:5" x14ac:dyDescent="0.2">
      <c r="A159" t="s">
        <v>1722</v>
      </c>
      <c r="B159" t="s">
        <v>1843</v>
      </c>
      <c r="C159" t="s">
        <v>1284</v>
      </c>
      <c r="D159" t="s">
        <v>1842</v>
      </c>
      <c r="E159" t="s">
        <v>1300</v>
      </c>
    </row>
    <row r="160" spans="1:5" x14ac:dyDescent="0.2">
      <c r="A160" t="s">
        <v>1722</v>
      </c>
      <c r="B160" t="s">
        <v>1843</v>
      </c>
      <c r="C160" t="s">
        <v>1747</v>
      </c>
      <c r="D160" t="s">
        <v>1842</v>
      </c>
      <c r="E160" t="s">
        <v>1904</v>
      </c>
    </row>
    <row r="161" spans="1:5" x14ac:dyDescent="0.2">
      <c r="A161" t="s">
        <v>1722</v>
      </c>
      <c r="B161" t="s">
        <v>1843</v>
      </c>
      <c r="C161" t="s">
        <v>1732</v>
      </c>
      <c r="D161" t="s">
        <v>1842</v>
      </c>
      <c r="E161" t="s">
        <v>1300</v>
      </c>
    </row>
    <row r="162" spans="1:5" x14ac:dyDescent="0.2">
      <c r="A162" t="s">
        <v>1722</v>
      </c>
      <c r="B162" t="s">
        <v>1843</v>
      </c>
      <c r="C162" t="s">
        <v>1746</v>
      </c>
      <c r="D162" t="s">
        <v>1842</v>
      </c>
      <c r="E162" t="s">
        <v>1294</v>
      </c>
    </row>
    <row r="163" spans="1:5" x14ac:dyDescent="0.2">
      <c r="A163" t="s">
        <v>1722</v>
      </c>
      <c r="B163" t="s">
        <v>1843</v>
      </c>
      <c r="C163" t="s">
        <v>1286</v>
      </c>
      <c r="D163" t="s">
        <v>1842</v>
      </c>
      <c r="E163" t="s">
        <v>1300</v>
      </c>
    </row>
    <row r="164" spans="1:5" x14ac:dyDescent="0.2">
      <c r="A164" t="s">
        <v>1722</v>
      </c>
      <c r="B164" t="s">
        <v>1843</v>
      </c>
      <c r="C164" t="s">
        <v>1287</v>
      </c>
      <c r="D164" t="s">
        <v>1842</v>
      </c>
      <c r="E164" t="s">
        <v>1300</v>
      </c>
    </row>
    <row r="165" spans="1:5" x14ac:dyDescent="0.2">
      <c r="A165" t="s">
        <v>1722</v>
      </c>
      <c r="B165" t="s">
        <v>1843</v>
      </c>
      <c r="C165" t="s">
        <v>1288</v>
      </c>
      <c r="D165" t="s">
        <v>1842</v>
      </c>
      <c r="E165" t="s">
        <v>1300</v>
      </c>
    </row>
    <row r="166" spans="1:5" x14ac:dyDescent="0.2">
      <c r="A166" t="s">
        <v>1722</v>
      </c>
      <c r="B166" t="s">
        <v>1843</v>
      </c>
      <c r="C166" t="s">
        <v>1725</v>
      </c>
      <c r="D166" t="s">
        <v>1842</v>
      </c>
      <c r="E166" t="s">
        <v>1720</v>
      </c>
    </row>
    <row r="167" spans="1:5" x14ac:dyDescent="0.2">
      <c r="A167" t="s">
        <v>1722</v>
      </c>
      <c r="B167" t="s">
        <v>1843</v>
      </c>
      <c r="C167" t="s">
        <v>1757</v>
      </c>
      <c r="D167" t="s">
        <v>1842</v>
      </c>
      <c r="E167" t="s">
        <v>1300</v>
      </c>
    </row>
    <row r="168" spans="1:5" x14ac:dyDescent="0.2">
      <c r="A168" t="s">
        <v>1722</v>
      </c>
      <c r="B168" t="s">
        <v>1843</v>
      </c>
      <c r="C168" t="s">
        <v>1749</v>
      </c>
      <c r="D168" t="s">
        <v>1842</v>
      </c>
      <c r="E168" t="s">
        <v>1905</v>
      </c>
    </row>
    <row r="169" spans="1:5" x14ac:dyDescent="0.2">
      <c r="A169" t="s">
        <v>1722</v>
      </c>
      <c r="B169" t="s">
        <v>1843</v>
      </c>
      <c r="C169" t="s">
        <v>1764</v>
      </c>
      <c r="D169" t="s">
        <v>1842</v>
      </c>
      <c r="E169" t="s">
        <v>1300</v>
      </c>
    </row>
    <row r="170" spans="1:5" x14ac:dyDescent="0.2">
      <c r="A170" t="s">
        <v>1722</v>
      </c>
      <c r="B170" t="s">
        <v>1843</v>
      </c>
      <c r="C170" t="s">
        <v>1766</v>
      </c>
      <c r="D170" t="s">
        <v>1842</v>
      </c>
      <c r="E170" t="s">
        <v>1300</v>
      </c>
    </row>
    <row r="171" spans="1:5" x14ac:dyDescent="0.2">
      <c r="A171" t="s">
        <v>1722</v>
      </c>
      <c r="B171" t="s">
        <v>1843</v>
      </c>
      <c r="C171" t="s">
        <v>1768</v>
      </c>
      <c r="D171" t="s">
        <v>1842</v>
      </c>
      <c r="E171" t="s">
        <v>1300</v>
      </c>
    </row>
    <row r="172" spans="1:5" x14ac:dyDescent="0.2">
      <c r="A172" t="s">
        <v>1722</v>
      </c>
      <c r="B172" t="s">
        <v>1843</v>
      </c>
      <c r="C172" t="s">
        <v>1751</v>
      </c>
      <c r="D172" t="s">
        <v>1842</v>
      </c>
      <c r="E172" t="s">
        <v>1272</v>
      </c>
    </row>
    <row r="173" spans="1:5" x14ac:dyDescent="0.2">
      <c r="A173" t="s">
        <v>1722</v>
      </c>
      <c r="B173" t="s">
        <v>1843</v>
      </c>
      <c r="C173" t="s">
        <v>1735</v>
      </c>
      <c r="D173" t="s">
        <v>1842</v>
      </c>
      <c r="E173" t="s">
        <v>1300</v>
      </c>
    </row>
    <row r="174" spans="1:5" x14ac:dyDescent="0.2">
      <c r="A174" t="s">
        <v>1722</v>
      </c>
      <c r="B174" t="s">
        <v>1843</v>
      </c>
      <c r="C174" t="s">
        <v>1773</v>
      </c>
      <c r="D174" t="s">
        <v>1842</v>
      </c>
      <c r="E174" t="s">
        <v>1300</v>
      </c>
    </row>
    <row r="175" spans="1:5" x14ac:dyDescent="0.2">
      <c r="A175" t="s">
        <v>1722</v>
      </c>
      <c r="B175" t="s">
        <v>1843</v>
      </c>
      <c r="C175" t="s">
        <v>1776</v>
      </c>
      <c r="D175" t="s">
        <v>1842</v>
      </c>
      <c r="E175" t="s">
        <v>1300</v>
      </c>
    </row>
    <row r="176" spans="1:5" x14ac:dyDescent="0.2">
      <c r="A176" t="s">
        <v>1722</v>
      </c>
      <c r="B176" t="s">
        <v>1843</v>
      </c>
      <c r="C176" t="s">
        <v>1759</v>
      </c>
      <c r="D176" t="s">
        <v>1842</v>
      </c>
      <c r="E176" t="s">
        <v>1300</v>
      </c>
    </row>
    <row r="177" spans="1:5" x14ac:dyDescent="0.2">
      <c r="A177" t="s">
        <v>1722</v>
      </c>
      <c r="B177" t="s">
        <v>1843</v>
      </c>
      <c r="C177" t="s">
        <v>1741</v>
      </c>
      <c r="D177" t="s">
        <v>1842</v>
      </c>
      <c r="E177" t="s">
        <v>1300</v>
      </c>
    </row>
    <row r="178" spans="1:5" x14ac:dyDescent="0.2">
      <c r="A178" t="s">
        <v>1722</v>
      </c>
      <c r="B178" t="s">
        <v>1843</v>
      </c>
      <c r="C178" t="s">
        <v>1292</v>
      </c>
      <c r="D178" t="s">
        <v>1842</v>
      </c>
      <c r="E178" t="s">
        <v>1300</v>
      </c>
    </row>
    <row r="179" spans="1:5" x14ac:dyDescent="0.2">
      <c r="A179" t="s">
        <v>1722</v>
      </c>
      <c r="B179" t="s">
        <v>1843</v>
      </c>
      <c r="C179" t="s">
        <v>1293</v>
      </c>
      <c r="D179" t="s">
        <v>1842</v>
      </c>
      <c r="E179" t="s">
        <v>1300</v>
      </c>
    </row>
    <row r="180" spans="1:5" x14ac:dyDescent="0.2">
      <c r="A180" t="s">
        <v>1722</v>
      </c>
      <c r="B180" t="s">
        <v>1843</v>
      </c>
      <c r="C180" t="s">
        <v>1772</v>
      </c>
      <c r="D180" t="s">
        <v>1842</v>
      </c>
      <c r="E180" t="s">
        <v>1300</v>
      </c>
    </row>
    <row r="181" spans="1:5" x14ac:dyDescent="0.2">
      <c r="A181" t="s">
        <v>1722</v>
      </c>
      <c r="B181" t="s">
        <v>1843</v>
      </c>
      <c r="C181" t="s">
        <v>1294</v>
      </c>
      <c r="D181" t="s">
        <v>1842</v>
      </c>
      <c r="E181" t="s">
        <v>1300</v>
      </c>
    </row>
    <row r="182" spans="1:5" x14ac:dyDescent="0.2">
      <c r="A182" t="s">
        <v>1722</v>
      </c>
      <c r="B182" t="s">
        <v>1920</v>
      </c>
      <c r="C182" t="s">
        <v>1267</v>
      </c>
      <c r="D182" t="s">
        <v>1300</v>
      </c>
      <c r="E182" t="s">
        <v>1855</v>
      </c>
    </row>
    <row r="183" spans="1:5" x14ac:dyDescent="0.2">
      <c r="A183" t="s">
        <v>1722</v>
      </c>
      <c r="B183" t="s">
        <v>1921</v>
      </c>
      <c r="C183" t="s">
        <v>1707</v>
      </c>
      <c r="D183" t="s">
        <v>1300</v>
      </c>
      <c r="E183" t="s">
        <v>1300</v>
      </c>
    </row>
    <row r="184" spans="1:5" x14ac:dyDescent="0.2">
      <c r="A184" t="s">
        <v>1722</v>
      </c>
      <c r="B184" t="s">
        <v>1842</v>
      </c>
      <c r="C184" t="s">
        <v>1722</v>
      </c>
      <c r="D184" t="s">
        <v>1843</v>
      </c>
      <c r="E184" t="s">
        <v>1300</v>
      </c>
    </row>
    <row r="185" spans="1:5" x14ac:dyDescent="0.2">
      <c r="A185" t="s">
        <v>1722</v>
      </c>
      <c r="B185" t="s">
        <v>1844</v>
      </c>
      <c r="C185" t="s">
        <v>1281</v>
      </c>
      <c r="D185" t="s">
        <v>1845</v>
      </c>
      <c r="E185" t="s">
        <v>1300</v>
      </c>
    </row>
    <row r="186" spans="1:5" x14ac:dyDescent="0.2">
      <c r="A186" t="s">
        <v>1722</v>
      </c>
      <c r="B186" t="s">
        <v>1921</v>
      </c>
      <c r="C186" t="s">
        <v>1707</v>
      </c>
      <c r="D186" t="s">
        <v>1300</v>
      </c>
      <c r="E186" t="s">
        <v>1300</v>
      </c>
    </row>
    <row r="187" spans="1:5" x14ac:dyDescent="0.2">
      <c r="A187" t="s">
        <v>1722</v>
      </c>
      <c r="B187" t="s">
        <v>1920</v>
      </c>
      <c r="C187" t="s">
        <v>1273</v>
      </c>
      <c r="D187" t="s">
        <v>1300</v>
      </c>
      <c r="E187" t="s">
        <v>1300</v>
      </c>
    </row>
    <row r="188" spans="1:5" x14ac:dyDescent="0.2">
      <c r="A188" t="s">
        <v>1722</v>
      </c>
      <c r="B188" t="s">
        <v>1920</v>
      </c>
      <c r="C188" t="s">
        <v>1292</v>
      </c>
      <c r="D188" t="s">
        <v>1300</v>
      </c>
      <c r="E188" t="s">
        <v>1300</v>
      </c>
    </row>
    <row r="189" spans="1:5" x14ac:dyDescent="0.2">
      <c r="A189" t="s">
        <v>1722</v>
      </c>
      <c r="B189" t="s">
        <v>1873</v>
      </c>
      <c r="C189" t="s">
        <v>1275</v>
      </c>
      <c r="D189" t="s">
        <v>1300</v>
      </c>
      <c r="E189" t="s">
        <v>1300</v>
      </c>
    </row>
    <row r="190" spans="1:5" x14ac:dyDescent="0.2">
      <c r="A190" t="s">
        <v>1722</v>
      </c>
      <c r="B190" t="s">
        <v>1840</v>
      </c>
      <c r="C190" t="s">
        <v>1267</v>
      </c>
      <c r="D190" t="s">
        <v>1300</v>
      </c>
      <c r="E190" t="s">
        <v>1855</v>
      </c>
    </row>
    <row r="191" spans="1:5" x14ac:dyDescent="0.2">
      <c r="A191" t="s">
        <v>1722</v>
      </c>
      <c r="B191" t="s">
        <v>1909</v>
      </c>
      <c r="C191" t="s">
        <v>1290</v>
      </c>
      <c r="D191" t="s">
        <v>1300</v>
      </c>
      <c r="E191" t="s">
        <v>1300</v>
      </c>
    </row>
    <row r="192" spans="1:5" x14ac:dyDescent="0.2">
      <c r="A192" t="s">
        <v>1722</v>
      </c>
      <c r="B192" t="s">
        <v>1846</v>
      </c>
      <c r="C192" t="s">
        <v>1282</v>
      </c>
      <c r="D192" t="s">
        <v>1300</v>
      </c>
      <c r="E192" t="s">
        <v>1300</v>
      </c>
    </row>
    <row r="193" spans="1:6" x14ac:dyDescent="0.2">
      <c r="A193" t="s">
        <v>1722</v>
      </c>
      <c r="B193" t="s">
        <v>1840</v>
      </c>
      <c r="C193" t="s">
        <v>1273</v>
      </c>
      <c r="D193" t="s">
        <v>1300</v>
      </c>
      <c r="E193" t="s">
        <v>1300</v>
      </c>
    </row>
    <row r="194" spans="1:6" x14ac:dyDescent="0.2">
      <c r="A194" t="s">
        <v>1722</v>
      </c>
      <c r="B194" t="s">
        <v>1840</v>
      </c>
      <c r="C194" t="s">
        <v>1292</v>
      </c>
      <c r="D194" t="s">
        <v>1300</v>
      </c>
      <c r="E194" t="s">
        <v>1300</v>
      </c>
    </row>
    <row r="195" spans="1:6" x14ac:dyDescent="0.2">
      <c r="A195" t="s">
        <v>1723</v>
      </c>
      <c r="B195" t="s">
        <v>1922</v>
      </c>
      <c r="C195" t="s">
        <v>1281</v>
      </c>
      <c r="D195" t="s">
        <v>1845</v>
      </c>
      <c r="E195" t="s">
        <v>1300</v>
      </c>
    </row>
    <row r="196" spans="1:6" x14ac:dyDescent="0.2">
      <c r="A196" t="s">
        <v>1723</v>
      </c>
      <c r="B196" t="s">
        <v>1915</v>
      </c>
      <c r="C196" t="s">
        <v>1722</v>
      </c>
      <c r="D196" t="s">
        <v>1914</v>
      </c>
      <c r="E196" t="s">
        <v>1300</v>
      </c>
      <c r="F196" t="s">
        <v>1258</v>
      </c>
    </row>
    <row r="197" spans="1:6" x14ac:dyDescent="0.2">
      <c r="A197" t="s">
        <v>1723</v>
      </c>
      <c r="B197" t="s">
        <v>1923</v>
      </c>
      <c r="C197" t="s">
        <v>1764</v>
      </c>
      <c r="D197" t="s">
        <v>1924</v>
      </c>
      <c r="E197" t="s">
        <v>1300</v>
      </c>
      <c r="F197" t="s">
        <v>1258</v>
      </c>
    </row>
    <row r="198" spans="1:6" x14ac:dyDescent="0.2">
      <c r="A198" t="s">
        <v>1723</v>
      </c>
      <c r="B198" t="s">
        <v>1842</v>
      </c>
      <c r="C198" t="s">
        <v>1722</v>
      </c>
      <c r="D198" t="s">
        <v>1843</v>
      </c>
      <c r="E198" t="s">
        <v>1300</v>
      </c>
    </row>
    <row r="199" spans="1:6" x14ac:dyDescent="0.2">
      <c r="A199" t="s">
        <v>1723</v>
      </c>
      <c r="B199" t="s">
        <v>1844</v>
      </c>
      <c r="C199" t="s">
        <v>1281</v>
      </c>
      <c r="D199" t="s">
        <v>1845</v>
      </c>
      <c r="E199" t="s">
        <v>1300</v>
      </c>
    </row>
    <row r="200" spans="1:6" x14ac:dyDescent="0.2">
      <c r="A200" t="s">
        <v>1723</v>
      </c>
      <c r="B200" t="s">
        <v>1858</v>
      </c>
      <c r="C200" t="s">
        <v>1285</v>
      </c>
      <c r="D200" t="s">
        <v>1300</v>
      </c>
      <c r="E200" t="s">
        <v>1300</v>
      </c>
    </row>
    <row r="201" spans="1:6" x14ac:dyDescent="0.2">
      <c r="A201" t="s">
        <v>1723</v>
      </c>
      <c r="B201" t="s">
        <v>1846</v>
      </c>
      <c r="C201" t="s">
        <v>1282</v>
      </c>
      <c r="D201" t="s">
        <v>1300</v>
      </c>
      <c r="E201" t="s">
        <v>1300</v>
      </c>
    </row>
    <row r="202" spans="1:6" x14ac:dyDescent="0.2">
      <c r="A202" t="s">
        <v>1724</v>
      </c>
      <c r="B202" t="s">
        <v>1913</v>
      </c>
      <c r="C202" t="s">
        <v>1722</v>
      </c>
      <c r="D202" t="s">
        <v>1912</v>
      </c>
      <c r="E202" t="s">
        <v>1300</v>
      </c>
      <c r="F202" t="s">
        <v>1258</v>
      </c>
    </row>
    <row r="203" spans="1:6" x14ac:dyDescent="0.2">
      <c r="A203" t="s">
        <v>1724</v>
      </c>
      <c r="B203" t="s">
        <v>1925</v>
      </c>
      <c r="C203" t="s">
        <v>1273</v>
      </c>
      <c r="D203" t="s">
        <v>1300</v>
      </c>
      <c r="E203" t="s">
        <v>1300</v>
      </c>
    </row>
    <row r="204" spans="1:6" x14ac:dyDescent="0.2">
      <c r="A204" t="s">
        <v>1724</v>
      </c>
      <c r="B204" t="s">
        <v>1926</v>
      </c>
      <c r="C204" t="s">
        <v>1268</v>
      </c>
      <c r="D204" t="s">
        <v>1300</v>
      </c>
      <c r="E204" t="s">
        <v>1300</v>
      </c>
    </row>
    <row r="205" spans="1:6" x14ac:dyDescent="0.2">
      <c r="A205" t="s">
        <v>1724</v>
      </c>
      <c r="B205" t="s">
        <v>1842</v>
      </c>
      <c r="C205" t="s">
        <v>1722</v>
      </c>
      <c r="D205" t="s">
        <v>1843</v>
      </c>
      <c r="E205" t="s">
        <v>1300</v>
      </c>
    </row>
    <row r="206" spans="1:6" x14ac:dyDescent="0.2">
      <c r="A206" t="s">
        <v>1724</v>
      </c>
      <c r="B206" t="s">
        <v>1844</v>
      </c>
      <c r="C206" t="s">
        <v>1281</v>
      </c>
      <c r="D206" t="s">
        <v>1845</v>
      </c>
      <c r="E206" t="s">
        <v>1300</v>
      </c>
    </row>
    <row r="207" spans="1:6" x14ac:dyDescent="0.2">
      <c r="A207" t="s">
        <v>1724</v>
      </c>
      <c r="B207" t="s">
        <v>1846</v>
      </c>
      <c r="C207" t="s">
        <v>1282</v>
      </c>
      <c r="D207" t="s">
        <v>1300</v>
      </c>
      <c r="E207" t="s">
        <v>1300</v>
      </c>
    </row>
    <row r="208" spans="1:6" x14ac:dyDescent="0.2">
      <c r="A208" t="s">
        <v>1719</v>
      </c>
      <c r="B208" t="s">
        <v>1898</v>
      </c>
      <c r="C208" t="s">
        <v>1288</v>
      </c>
      <c r="D208" t="s">
        <v>1899</v>
      </c>
      <c r="E208" t="s">
        <v>1300</v>
      </c>
      <c r="F208" t="s">
        <v>1258</v>
      </c>
    </row>
    <row r="209" spans="1:5" x14ac:dyDescent="0.2">
      <c r="A209" t="s">
        <v>1719</v>
      </c>
      <c r="B209" t="s">
        <v>1898</v>
      </c>
      <c r="C209" t="s">
        <v>1776</v>
      </c>
      <c r="D209" t="s">
        <v>1899</v>
      </c>
      <c r="E209" t="s">
        <v>1300</v>
      </c>
    </row>
    <row r="210" spans="1:5" x14ac:dyDescent="0.2">
      <c r="A210" t="s">
        <v>1719</v>
      </c>
      <c r="B210" t="s">
        <v>1900</v>
      </c>
      <c r="C210" t="s">
        <v>1268</v>
      </c>
      <c r="D210" t="s">
        <v>1300</v>
      </c>
      <c r="E210" t="s">
        <v>1300</v>
      </c>
    </row>
    <row r="211" spans="1:5" x14ac:dyDescent="0.2">
      <c r="A211" t="s">
        <v>1719</v>
      </c>
      <c r="B211" t="s">
        <v>1898</v>
      </c>
      <c r="C211" t="s">
        <v>1750</v>
      </c>
      <c r="D211" t="s">
        <v>1300</v>
      </c>
      <c r="E211" t="s">
        <v>1901</v>
      </c>
    </row>
    <row r="212" spans="1:5" x14ac:dyDescent="0.2">
      <c r="A212" t="s">
        <v>1719</v>
      </c>
      <c r="B212" t="s">
        <v>1842</v>
      </c>
      <c r="C212" t="s">
        <v>1722</v>
      </c>
      <c r="D212" t="s">
        <v>1843</v>
      </c>
      <c r="E212" t="s">
        <v>1300</v>
      </c>
    </row>
    <row r="213" spans="1:5" x14ac:dyDescent="0.2">
      <c r="A213" t="s">
        <v>1719</v>
      </c>
      <c r="B213" t="s">
        <v>1844</v>
      </c>
      <c r="C213" t="s">
        <v>1281</v>
      </c>
      <c r="D213" t="s">
        <v>1845</v>
      </c>
      <c r="E213" t="s">
        <v>1300</v>
      </c>
    </row>
    <row r="214" spans="1:5" x14ac:dyDescent="0.2">
      <c r="A214" t="s">
        <v>1719</v>
      </c>
      <c r="B214" t="s">
        <v>1898</v>
      </c>
      <c r="C214" t="s">
        <v>1748</v>
      </c>
      <c r="D214" t="s">
        <v>1300</v>
      </c>
      <c r="E214" t="s">
        <v>1838</v>
      </c>
    </row>
    <row r="215" spans="1:5" x14ac:dyDescent="0.2">
      <c r="A215" t="s">
        <v>1719</v>
      </c>
      <c r="B215" t="s">
        <v>1898</v>
      </c>
      <c r="C215" t="s">
        <v>1709</v>
      </c>
      <c r="D215" t="s">
        <v>1300</v>
      </c>
      <c r="E215" t="s">
        <v>1300</v>
      </c>
    </row>
    <row r="216" spans="1:5" x14ac:dyDescent="0.2">
      <c r="A216" t="s">
        <v>1719</v>
      </c>
      <c r="B216" t="s">
        <v>1898</v>
      </c>
      <c r="C216" t="s">
        <v>1267</v>
      </c>
      <c r="D216" t="s">
        <v>1300</v>
      </c>
      <c r="E216" t="s">
        <v>1855</v>
      </c>
    </row>
    <row r="217" spans="1:5" x14ac:dyDescent="0.2">
      <c r="A217" t="s">
        <v>1719</v>
      </c>
      <c r="B217" t="s">
        <v>1898</v>
      </c>
      <c r="C217" t="s">
        <v>1269</v>
      </c>
      <c r="D217" t="s">
        <v>1300</v>
      </c>
      <c r="E217" t="s">
        <v>1902</v>
      </c>
    </row>
    <row r="218" spans="1:5" x14ac:dyDescent="0.2">
      <c r="A218" t="s">
        <v>1719</v>
      </c>
      <c r="B218" t="s">
        <v>1898</v>
      </c>
      <c r="C218" t="s">
        <v>1270</v>
      </c>
      <c r="D218" t="s">
        <v>1300</v>
      </c>
      <c r="E218" t="s">
        <v>1300</v>
      </c>
    </row>
    <row r="219" spans="1:5" x14ac:dyDescent="0.2">
      <c r="A219" t="s">
        <v>1719</v>
      </c>
      <c r="B219" t="s">
        <v>1898</v>
      </c>
      <c r="C219" t="s">
        <v>1734</v>
      </c>
      <c r="D219" t="s">
        <v>1300</v>
      </c>
      <c r="E219" t="s">
        <v>1300</v>
      </c>
    </row>
    <row r="220" spans="1:5" x14ac:dyDescent="0.2">
      <c r="A220" t="s">
        <v>1719</v>
      </c>
      <c r="B220" t="s">
        <v>1898</v>
      </c>
      <c r="C220" t="s">
        <v>1271</v>
      </c>
      <c r="D220" t="s">
        <v>1300</v>
      </c>
      <c r="E220" t="s">
        <v>1841</v>
      </c>
    </row>
    <row r="221" spans="1:5" x14ac:dyDescent="0.2">
      <c r="A221" t="s">
        <v>1719</v>
      </c>
      <c r="B221" t="s">
        <v>1898</v>
      </c>
      <c r="C221" t="s">
        <v>1740</v>
      </c>
      <c r="D221" t="s">
        <v>1300</v>
      </c>
      <c r="E221" t="s">
        <v>1300</v>
      </c>
    </row>
    <row r="222" spans="1:5" x14ac:dyDescent="0.2">
      <c r="A222" t="s">
        <v>1719</v>
      </c>
      <c r="B222" t="s">
        <v>1898</v>
      </c>
      <c r="C222" t="s">
        <v>1758</v>
      </c>
      <c r="D222" t="s">
        <v>1300</v>
      </c>
      <c r="E222" t="s">
        <v>1903</v>
      </c>
    </row>
    <row r="223" spans="1:5" x14ac:dyDescent="0.2">
      <c r="A223" t="s">
        <v>1719</v>
      </c>
      <c r="B223" t="s">
        <v>1898</v>
      </c>
      <c r="C223" t="s">
        <v>1710</v>
      </c>
      <c r="D223" t="s">
        <v>1300</v>
      </c>
      <c r="E223" t="s">
        <v>1300</v>
      </c>
    </row>
    <row r="224" spans="1:5" x14ac:dyDescent="0.2">
      <c r="A224" t="s">
        <v>1719</v>
      </c>
      <c r="B224" t="s">
        <v>1898</v>
      </c>
      <c r="C224" t="s">
        <v>1272</v>
      </c>
      <c r="D224" t="s">
        <v>1300</v>
      </c>
      <c r="E224" t="s">
        <v>1300</v>
      </c>
    </row>
    <row r="225" spans="1:5" x14ac:dyDescent="0.2">
      <c r="A225" t="s">
        <v>1719</v>
      </c>
      <c r="B225" t="s">
        <v>1898</v>
      </c>
      <c r="C225" t="s">
        <v>1711</v>
      </c>
      <c r="D225" t="s">
        <v>1300</v>
      </c>
      <c r="E225" t="s">
        <v>1300</v>
      </c>
    </row>
    <row r="226" spans="1:5" x14ac:dyDescent="0.2">
      <c r="A226" t="s">
        <v>1719</v>
      </c>
      <c r="B226" t="s">
        <v>1898</v>
      </c>
      <c r="C226" t="s">
        <v>1715</v>
      </c>
      <c r="D226" t="s">
        <v>1300</v>
      </c>
      <c r="E226" t="s">
        <v>1300</v>
      </c>
    </row>
    <row r="227" spans="1:5" x14ac:dyDescent="0.2">
      <c r="A227" t="s">
        <v>1719</v>
      </c>
      <c r="B227" t="s">
        <v>1898</v>
      </c>
      <c r="C227" t="s">
        <v>1716</v>
      </c>
      <c r="D227" t="s">
        <v>1300</v>
      </c>
      <c r="E227" t="s">
        <v>1300</v>
      </c>
    </row>
    <row r="228" spans="1:5" x14ac:dyDescent="0.2">
      <c r="A228" t="s">
        <v>1719</v>
      </c>
      <c r="B228" t="s">
        <v>1898</v>
      </c>
      <c r="C228" t="s">
        <v>1720</v>
      </c>
      <c r="D228" t="s">
        <v>1300</v>
      </c>
      <c r="E228" t="s">
        <v>1300</v>
      </c>
    </row>
    <row r="229" spans="1:5" x14ac:dyDescent="0.2">
      <c r="A229" t="s">
        <v>1719</v>
      </c>
      <c r="B229" t="s">
        <v>1898</v>
      </c>
      <c r="C229" t="s">
        <v>1273</v>
      </c>
      <c r="D229" t="s">
        <v>1300</v>
      </c>
      <c r="E229" t="s">
        <v>1300</v>
      </c>
    </row>
    <row r="230" spans="1:5" x14ac:dyDescent="0.2">
      <c r="A230" t="s">
        <v>1719</v>
      </c>
      <c r="B230" t="s">
        <v>1898</v>
      </c>
      <c r="C230" t="s">
        <v>1722</v>
      </c>
      <c r="D230" t="s">
        <v>1300</v>
      </c>
      <c r="E230" t="s">
        <v>1300</v>
      </c>
    </row>
    <row r="231" spans="1:5" x14ac:dyDescent="0.2">
      <c r="A231" t="s">
        <v>1719</v>
      </c>
      <c r="B231" t="s">
        <v>1898</v>
      </c>
      <c r="C231" t="s">
        <v>1723</v>
      </c>
      <c r="D231" t="s">
        <v>1300</v>
      </c>
      <c r="E231" t="s">
        <v>1300</v>
      </c>
    </row>
    <row r="232" spans="1:5" x14ac:dyDescent="0.2">
      <c r="A232" t="s">
        <v>1719</v>
      </c>
      <c r="B232" t="s">
        <v>1898</v>
      </c>
      <c r="C232" t="s">
        <v>1724</v>
      </c>
      <c r="D232" t="s">
        <v>1300</v>
      </c>
      <c r="E232" t="s">
        <v>1300</v>
      </c>
    </row>
    <row r="233" spans="1:5" x14ac:dyDescent="0.2">
      <c r="A233" t="s">
        <v>1719</v>
      </c>
      <c r="B233" t="s">
        <v>1898</v>
      </c>
      <c r="C233" t="s">
        <v>1719</v>
      </c>
      <c r="D233" t="s">
        <v>1300</v>
      </c>
      <c r="E233" t="s">
        <v>1300</v>
      </c>
    </row>
    <row r="234" spans="1:5" x14ac:dyDescent="0.2">
      <c r="A234" t="s">
        <v>1719</v>
      </c>
      <c r="B234" t="s">
        <v>1898</v>
      </c>
      <c r="C234" t="s">
        <v>1744</v>
      </c>
      <c r="D234" t="s">
        <v>1300</v>
      </c>
      <c r="E234" t="s">
        <v>1300</v>
      </c>
    </row>
    <row r="235" spans="1:5" x14ac:dyDescent="0.2">
      <c r="A235" t="s">
        <v>1719</v>
      </c>
      <c r="B235" t="s">
        <v>1898</v>
      </c>
      <c r="C235" t="s">
        <v>1274</v>
      </c>
      <c r="D235" t="s">
        <v>1300</v>
      </c>
      <c r="E235" t="s">
        <v>1300</v>
      </c>
    </row>
    <row r="236" spans="1:5" x14ac:dyDescent="0.2">
      <c r="A236" t="s">
        <v>1719</v>
      </c>
      <c r="B236" t="s">
        <v>1898</v>
      </c>
      <c r="C236" t="s">
        <v>1769</v>
      </c>
      <c r="D236" t="s">
        <v>1300</v>
      </c>
      <c r="E236" t="s">
        <v>1300</v>
      </c>
    </row>
    <row r="237" spans="1:5" x14ac:dyDescent="0.2">
      <c r="A237" t="s">
        <v>1719</v>
      </c>
      <c r="B237" t="s">
        <v>1898</v>
      </c>
      <c r="C237" t="s">
        <v>1761</v>
      </c>
      <c r="D237" t="s">
        <v>1300</v>
      </c>
      <c r="E237" t="s">
        <v>1300</v>
      </c>
    </row>
    <row r="238" spans="1:5" x14ac:dyDescent="0.2">
      <c r="A238" t="s">
        <v>1719</v>
      </c>
      <c r="B238" t="s">
        <v>1898</v>
      </c>
      <c r="C238" t="s">
        <v>1276</v>
      </c>
      <c r="D238" t="s">
        <v>1300</v>
      </c>
      <c r="E238" t="s">
        <v>1741</v>
      </c>
    </row>
    <row r="239" spans="1:5" x14ac:dyDescent="0.2">
      <c r="A239" t="s">
        <v>1719</v>
      </c>
      <c r="B239" t="s">
        <v>1898</v>
      </c>
      <c r="C239" t="s">
        <v>1731</v>
      </c>
      <c r="D239" t="s">
        <v>1300</v>
      </c>
      <c r="E239" t="s">
        <v>1300</v>
      </c>
    </row>
    <row r="240" spans="1:5" x14ac:dyDescent="0.2">
      <c r="A240" t="s">
        <v>1719</v>
      </c>
      <c r="B240" t="s">
        <v>1898</v>
      </c>
      <c r="C240" t="s">
        <v>1277</v>
      </c>
      <c r="D240" t="s">
        <v>1300</v>
      </c>
      <c r="E240" t="s">
        <v>1763</v>
      </c>
    </row>
    <row r="241" spans="1:5" x14ac:dyDescent="0.2">
      <c r="A241" t="s">
        <v>1719</v>
      </c>
      <c r="B241" t="s">
        <v>1898</v>
      </c>
      <c r="C241" t="s">
        <v>1729</v>
      </c>
      <c r="D241" t="s">
        <v>1300</v>
      </c>
      <c r="E241" t="s">
        <v>1300</v>
      </c>
    </row>
    <row r="242" spans="1:5" x14ac:dyDescent="0.2">
      <c r="A242" t="s">
        <v>1719</v>
      </c>
      <c r="B242" t="s">
        <v>1898</v>
      </c>
      <c r="C242" t="s">
        <v>1279</v>
      </c>
      <c r="D242" t="s">
        <v>1300</v>
      </c>
      <c r="E242" t="s">
        <v>1300</v>
      </c>
    </row>
    <row r="243" spans="1:5" x14ac:dyDescent="0.2">
      <c r="A243" t="s">
        <v>1719</v>
      </c>
      <c r="B243" t="s">
        <v>1898</v>
      </c>
      <c r="C243" t="s">
        <v>1730</v>
      </c>
      <c r="D243" t="s">
        <v>1300</v>
      </c>
      <c r="E243" t="s">
        <v>1300</v>
      </c>
    </row>
    <row r="244" spans="1:5" x14ac:dyDescent="0.2">
      <c r="A244" t="s">
        <v>1719</v>
      </c>
      <c r="B244" t="s">
        <v>1898</v>
      </c>
      <c r="C244" t="s">
        <v>1281</v>
      </c>
      <c r="D244" t="s">
        <v>1300</v>
      </c>
      <c r="E244" t="s">
        <v>1300</v>
      </c>
    </row>
    <row r="245" spans="1:5" x14ac:dyDescent="0.2">
      <c r="A245" t="s">
        <v>1719</v>
      </c>
      <c r="B245" t="s">
        <v>1898</v>
      </c>
      <c r="C245" t="s">
        <v>1742</v>
      </c>
      <c r="D245" t="s">
        <v>1300</v>
      </c>
      <c r="E245" t="s">
        <v>1300</v>
      </c>
    </row>
    <row r="246" spans="1:5" x14ac:dyDescent="0.2">
      <c r="A246" t="s">
        <v>1719</v>
      </c>
      <c r="B246" t="s">
        <v>1898</v>
      </c>
      <c r="C246" t="s">
        <v>1712</v>
      </c>
      <c r="D246" t="s">
        <v>1300</v>
      </c>
      <c r="E246" t="s">
        <v>1300</v>
      </c>
    </row>
    <row r="247" spans="1:5" x14ac:dyDescent="0.2">
      <c r="A247" t="s">
        <v>1719</v>
      </c>
      <c r="B247" t="s">
        <v>1898</v>
      </c>
      <c r="C247" t="s">
        <v>1762</v>
      </c>
      <c r="D247" t="s">
        <v>1300</v>
      </c>
      <c r="E247" t="s">
        <v>1300</v>
      </c>
    </row>
    <row r="248" spans="1:5" x14ac:dyDescent="0.2">
      <c r="A248" t="s">
        <v>1719</v>
      </c>
      <c r="B248" t="s">
        <v>1898</v>
      </c>
      <c r="C248" t="s">
        <v>1763</v>
      </c>
      <c r="D248" t="s">
        <v>1300</v>
      </c>
      <c r="E248" t="s">
        <v>1300</v>
      </c>
    </row>
    <row r="249" spans="1:5" x14ac:dyDescent="0.2">
      <c r="A249" t="s">
        <v>1719</v>
      </c>
      <c r="B249" t="s">
        <v>1898</v>
      </c>
      <c r="C249" t="s">
        <v>1283</v>
      </c>
      <c r="D249" t="s">
        <v>1300</v>
      </c>
      <c r="E249" t="s">
        <v>1300</v>
      </c>
    </row>
    <row r="250" spans="1:5" x14ac:dyDescent="0.2">
      <c r="A250" t="s">
        <v>1719</v>
      </c>
      <c r="B250" t="s">
        <v>1898</v>
      </c>
      <c r="C250" t="s">
        <v>1739</v>
      </c>
      <c r="D250" t="s">
        <v>1300</v>
      </c>
      <c r="E250" t="s">
        <v>1300</v>
      </c>
    </row>
    <row r="251" spans="1:5" x14ac:dyDescent="0.2">
      <c r="A251" t="s">
        <v>1719</v>
      </c>
      <c r="B251" t="s">
        <v>1898</v>
      </c>
      <c r="C251" t="s">
        <v>1284</v>
      </c>
      <c r="D251" t="s">
        <v>1300</v>
      </c>
      <c r="E251" t="s">
        <v>1300</v>
      </c>
    </row>
    <row r="252" spans="1:5" x14ac:dyDescent="0.2">
      <c r="A252" t="s">
        <v>1719</v>
      </c>
      <c r="B252" t="s">
        <v>1898</v>
      </c>
      <c r="C252" t="s">
        <v>1747</v>
      </c>
      <c r="D252" t="s">
        <v>1300</v>
      </c>
      <c r="E252" t="s">
        <v>1904</v>
      </c>
    </row>
    <row r="253" spans="1:5" x14ac:dyDescent="0.2">
      <c r="A253" t="s">
        <v>1719</v>
      </c>
      <c r="B253" t="s">
        <v>1898</v>
      </c>
      <c r="C253" t="s">
        <v>1732</v>
      </c>
      <c r="D253" t="s">
        <v>1300</v>
      </c>
      <c r="E253" t="s">
        <v>1300</v>
      </c>
    </row>
    <row r="254" spans="1:5" x14ac:dyDescent="0.2">
      <c r="A254" t="s">
        <v>1719</v>
      </c>
      <c r="B254" t="s">
        <v>1898</v>
      </c>
      <c r="C254" t="s">
        <v>1746</v>
      </c>
      <c r="D254" t="s">
        <v>1300</v>
      </c>
      <c r="E254" t="s">
        <v>1294</v>
      </c>
    </row>
    <row r="255" spans="1:5" x14ac:dyDescent="0.2">
      <c r="A255" t="s">
        <v>1719</v>
      </c>
      <c r="B255" t="s">
        <v>1898</v>
      </c>
      <c r="C255" t="s">
        <v>1286</v>
      </c>
      <c r="D255" t="s">
        <v>1300</v>
      </c>
      <c r="E255" t="s">
        <v>1300</v>
      </c>
    </row>
    <row r="256" spans="1:5" x14ac:dyDescent="0.2">
      <c r="A256" t="s">
        <v>1719</v>
      </c>
      <c r="B256" t="s">
        <v>1898</v>
      </c>
      <c r="C256" t="s">
        <v>1287</v>
      </c>
      <c r="D256" t="s">
        <v>1300</v>
      </c>
      <c r="E256" t="s">
        <v>1300</v>
      </c>
    </row>
    <row r="257" spans="1:5" x14ac:dyDescent="0.2">
      <c r="A257" t="s">
        <v>1719</v>
      </c>
      <c r="B257" t="s">
        <v>1898</v>
      </c>
      <c r="C257" t="s">
        <v>1725</v>
      </c>
      <c r="D257" t="s">
        <v>1300</v>
      </c>
      <c r="E257" t="s">
        <v>1720</v>
      </c>
    </row>
    <row r="258" spans="1:5" x14ac:dyDescent="0.2">
      <c r="A258" t="s">
        <v>1719</v>
      </c>
      <c r="B258" t="s">
        <v>1898</v>
      </c>
      <c r="C258" t="s">
        <v>1757</v>
      </c>
      <c r="D258" t="s">
        <v>1300</v>
      </c>
      <c r="E258" t="s">
        <v>1300</v>
      </c>
    </row>
    <row r="259" spans="1:5" x14ac:dyDescent="0.2">
      <c r="A259" t="s">
        <v>1719</v>
      </c>
      <c r="B259" t="s">
        <v>1898</v>
      </c>
      <c r="C259" t="s">
        <v>1749</v>
      </c>
      <c r="D259" t="s">
        <v>1300</v>
      </c>
      <c r="E259" t="s">
        <v>1905</v>
      </c>
    </row>
    <row r="260" spans="1:5" x14ac:dyDescent="0.2">
      <c r="A260" t="s">
        <v>1719</v>
      </c>
      <c r="B260" t="s">
        <v>1898</v>
      </c>
      <c r="C260" t="s">
        <v>1764</v>
      </c>
      <c r="D260" t="s">
        <v>1300</v>
      </c>
      <c r="E260" t="s">
        <v>1300</v>
      </c>
    </row>
    <row r="261" spans="1:5" x14ac:dyDescent="0.2">
      <c r="A261" t="s">
        <v>1719</v>
      </c>
      <c r="B261" t="s">
        <v>1898</v>
      </c>
      <c r="C261" t="s">
        <v>1766</v>
      </c>
      <c r="D261" t="s">
        <v>1300</v>
      </c>
      <c r="E261" t="s">
        <v>1300</v>
      </c>
    </row>
    <row r="262" spans="1:5" x14ac:dyDescent="0.2">
      <c r="A262" t="s">
        <v>1719</v>
      </c>
      <c r="B262" t="s">
        <v>1898</v>
      </c>
      <c r="C262" t="s">
        <v>1768</v>
      </c>
      <c r="D262" t="s">
        <v>1300</v>
      </c>
      <c r="E262" t="s">
        <v>1300</v>
      </c>
    </row>
    <row r="263" spans="1:5" x14ac:dyDescent="0.2">
      <c r="A263" t="s">
        <v>1719</v>
      </c>
      <c r="B263" t="s">
        <v>1898</v>
      </c>
      <c r="C263" t="s">
        <v>1751</v>
      </c>
      <c r="D263" t="s">
        <v>1300</v>
      </c>
      <c r="E263" t="s">
        <v>1272</v>
      </c>
    </row>
    <row r="264" spans="1:5" x14ac:dyDescent="0.2">
      <c r="A264" t="s">
        <v>1719</v>
      </c>
      <c r="B264" t="s">
        <v>1898</v>
      </c>
      <c r="C264" t="s">
        <v>1735</v>
      </c>
      <c r="D264" t="s">
        <v>1300</v>
      </c>
      <c r="E264" t="s">
        <v>1300</v>
      </c>
    </row>
    <row r="265" spans="1:5" x14ac:dyDescent="0.2">
      <c r="A265" t="s">
        <v>1719</v>
      </c>
      <c r="B265" t="s">
        <v>1898</v>
      </c>
      <c r="C265" t="s">
        <v>1773</v>
      </c>
      <c r="D265" t="s">
        <v>1300</v>
      </c>
      <c r="E265" t="s">
        <v>1300</v>
      </c>
    </row>
    <row r="266" spans="1:5" x14ac:dyDescent="0.2">
      <c r="A266" t="s">
        <v>1719</v>
      </c>
      <c r="B266" t="s">
        <v>1898</v>
      </c>
      <c r="C266" t="s">
        <v>1759</v>
      </c>
      <c r="D266" t="s">
        <v>1300</v>
      </c>
      <c r="E266" t="s">
        <v>1300</v>
      </c>
    </row>
    <row r="267" spans="1:5" x14ac:dyDescent="0.2">
      <c r="A267" t="s">
        <v>1719</v>
      </c>
      <c r="B267" t="s">
        <v>1898</v>
      </c>
      <c r="C267" t="s">
        <v>1741</v>
      </c>
      <c r="D267" t="s">
        <v>1300</v>
      </c>
      <c r="E267" t="s">
        <v>1300</v>
      </c>
    </row>
    <row r="268" spans="1:5" x14ac:dyDescent="0.2">
      <c r="A268" t="s">
        <v>1719</v>
      </c>
      <c r="B268" t="s">
        <v>1898</v>
      </c>
      <c r="C268" t="s">
        <v>1292</v>
      </c>
      <c r="D268" t="s">
        <v>1300</v>
      </c>
      <c r="E268" t="s">
        <v>1300</v>
      </c>
    </row>
    <row r="269" spans="1:5" x14ac:dyDescent="0.2">
      <c r="A269" t="s">
        <v>1719</v>
      </c>
      <c r="B269" t="s">
        <v>1898</v>
      </c>
      <c r="C269" t="s">
        <v>1293</v>
      </c>
      <c r="D269" t="s">
        <v>1300</v>
      </c>
      <c r="E269" t="s">
        <v>1300</v>
      </c>
    </row>
    <row r="270" spans="1:5" x14ac:dyDescent="0.2">
      <c r="A270" t="s">
        <v>1719</v>
      </c>
      <c r="B270" t="s">
        <v>1898</v>
      </c>
      <c r="C270" t="s">
        <v>1772</v>
      </c>
      <c r="D270" t="s">
        <v>1300</v>
      </c>
      <c r="E270" t="s">
        <v>1300</v>
      </c>
    </row>
    <row r="271" spans="1:5" x14ac:dyDescent="0.2">
      <c r="A271" t="s">
        <v>1719</v>
      </c>
      <c r="B271" t="s">
        <v>1898</v>
      </c>
      <c r="C271" t="s">
        <v>1294</v>
      </c>
      <c r="D271" t="s">
        <v>1300</v>
      </c>
      <c r="E271" t="s">
        <v>1300</v>
      </c>
    </row>
    <row r="272" spans="1:5" x14ac:dyDescent="0.2">
      <c r="A272" t="s">
        <v>1719</v>
      </c>
      <c r="B272" t="s">
        <v>1846</v>
      </c>
      <c r="C272" t="s">
        <v>1282</v>
      </c>
      <c r="D272" t="s">
        <v>1300</v>
      </c>
      <c r="E272" t="s">
        <v>1300</v>
      </c>
    </row>
    <row r="273" spans="1:5" x14ac:dyDescent="0.2">
      <c r="A273" t="s">
        <v>1725</v>
      </c>
      <c r="B273" t="s">
        <v>1906</v>
      </c>
      <c r="C273" t="s">
        <v>1271</v>
      </c>
      <c r="D273" t="s">
        <v>1907</v>
      </c>
      <c r="E273" t="s">
        <v>1841</v>
      </c>
    </row>
    <row r="274" spans="1:5" x14ac:dyDescent="0.2">
      <c r="A274" t="s">
        <v>1725</v>
      </c>
      <c r="B274" t="s">
        <v>1906</v>
      </c>
      <c r="C274" t="s">
        <v>1720</v>
      </c>
      <c r="D274" t="s">
        <v>1907</v>
      </c>
      <c r="E274" t="s">
        <v>1300</v>
      </c>
    </row>
    <row r="275" spans="1:5" x14ac:dyDescent="0.2">
      <c r="A275" t="s">
        <v>1725</v>
      </c>
      <c r="B275" t="s">
        <v>1906</v>
      </c>
      <c r="C275" t="s">
        <v>1725</v>
      </c>
      <c r="D275" t="s">
        <v>1907</v>
      </c>
      <c r="E275" t="s">
        <v>1720</v>
      </c>
    </row>
    <row r="276" spans="1:5" x14ac:dyDescent="0.2">
      <c r="A276" t="s">
        <v>1725</v>
      </c>
      <c r="B276" t="s">
        <v>1906</v>
      </c>
      <c r="C276" t="s">
        <v>1293</v>
      </c>
      <c r="D276" t="s">
        <v>1907</v>
      </c>
      <c r="E276" t="s">
        <v>1300</v>
      </c>
    </row>
    <row r="277" spans="1:5" x14ac:dyDescent="0.2">
      <c r="A277" t="s">
        <v>1725</v>
      </c>
      <c r="B277" t="s">
        <v>1842</v>
      </c>
      <c r="C277" t="s">
        <v>1722</v>
      </c>
      <c r="D277" t="s">
        <v>1843</v>
      </c>
      <c r="E277" t="s">
        <v>1300</v>
      </c>
    </row>
    <row r="278" spans="1:5" x14ac:dyDescent="0.2">
      <c r="A278" t="s">
        <v>1725</v>
      </c>
      <c r="B278" t="s">
        <v>1844</v>
      </c>
      <c r="C278" t="s">
        <v>1281</v>
      </c>
      <c r="D278" t="s">
        <v>1845</v>
      </c>
      <c r="E278" t="s">
        <v>1300</v>
      </c>
    </row>
    <row r="279" spans="1:5" x14ac:dyDescent="0.2">
      <c r="A279" t="s">
        <v>1725</v>
      </c>
      <c r="B279" t="s">
        <v>1908</v>
      </c>
      <c r="C279" t="s">
        <v>1270</v>
      </c>
      <c r="D279" t="s">
        <v>1300</v>
      </c>
      <c r="E279" t="s">
        <v>1300</v>
      </c>
    </row>
    <row r="280" spans="1:5" x14ac:dyDescent="0.2">
      <c r="A280" t="s">
        <v>1725</v>
      </c>
      <c r="B280" t="s">
        <v>1840</v>
      </c>
      <c r="C280" t="s">
        <v>1267</v>
      </c>
      <c r="D280" t="s">
        <v>1839</v>
      </c>
      <c r="E280" t="s">
        <v>1855</v>
      </c>
    </row>
    <row r="281" spans="1:5" x14ac:dyDescent="0.2">
      <c r="A281" t="s">
        <v>1725</v>
      </c>
      <c r="B281" t="s">
        <v>1907</v>
      </c>
      <c r="C281" t="s">
        <v>1271</v>
      </c>
      <c r="D281" t="s">
        <v>1906</v>
      </c>
      <c r="E281" t="s">
        <v>1841</v>
      </c>
    </row>
    <row r="282" spans="1:5" x14ac:dyDescent="0.2">
      <c r="A282" t="s">
        <v>1725</v>
      </c>
      <c r="B282" t="s">
        <v>1840</v>
      </c>
      <c r="C282" t="s">
        <v>1273</v>
      </c>
      <c r="D282" t="s">
        <v>1839</v>
      </c>
      <c r="E282" t="s">
        <v>1300</v>
      </c>
    </row>
    <row r="283" spans="1:5" x14ac:dyDescent="0.2">
      <c r="A283" t="s">
        <v>1725</v>
      </c>
      <c r="B283" t="s">
        <v>1840</v>
      </c>
      <c r="C283" t="s">
        <v>1292</v>
      </c>
      <c r="D283" t="s">
        <v>1839</v>
      </c>
      <c r="E283" t="s">
        <v>1300</v>
      </c>
    </row>
    <row r="284" spans="1:5" x14ac:dyDescent="0.2">
      <c r="A284" t="s">
        <v>1725</v>
      </c>
      <c r="B284" t="s">
        <v>1907</v>
      </c>
      <c r="C284" t="s">
        <v>1720</v>
      </c>
      <c r="D284" t="s">
        <v>1906</v>
      </c>
      <c r="E284" t="s">
        <v>1300</v>
      </c>
    </row>
    <row r="285" spans="1:5" x14ac:dyDescent="0.2">
      <c r="A285" t="s">
        <v>1725</v>
      </c>
      <c r="B285" t="s">
        <v>1907</v>
      </c>
      <c r="C285" t="s">
        <v>1725</v>
      </c>
      <c r="D285" t="s">
        <v>1906</v>
      </c>
      <c r="E285" t="s">
        <v>1720</v>
      </c>
    </row>
    <row r="286" spans="1:5" x14ac:dyDescent="0.2">
      <c r="A286" t="s">
        <v>1725</v>
      </c>
      <c r="B286" t="s">
        <v>1907</v>
      </c>
      <c r="C286" t="s">
        <v>1293</v>
      </c>
      <c r="D286" t="s">
        <v>1906</v>
      </c>
      <c r="E286" t="s">
        <v>1300</v>
      </c>
    </row>
    <row r="287" spans="1:5" x14ac:dyDescent="0.2">
      <c r="A287" t="s">
        <v>1725</v>
      </c>
      <c r="B287" t="s">
        <v>1846</v>
      </c>
      <c r="C287" t="s">
        <v>1282</v>
      </c>
      <c r="D287" t="s">
        <v>1300</v>
      </c>
      <c r="E287" t="s">
        <v>1300</v>
      </c>
    </row>
    <row r="288" spans="1:5" x14ac:dyDescent="0.2">
      <c r="A288" t="s">
        <v>1725</v>
      </c>
      <c r="B288" t="s">
        <v>1909</v>
      </c>
      <c r="C288" t="s">
        <v>1290</v>
      </c>
      <c r="D288" t="s">
        <v>1300</v>
      </c>
      <c r="E288" t="s">
        <v>1300</v>
      </c>
    </row>
    <row r="289" spans="1:6" x14ac:dyDescent="0.2">
      <c r="A289" t="s">
        <v>1274</v>
      </c>
      <c r="B289" t="s">
        <v>1927</v>
      </c>
      <c r="C289" t="s">
        <v>1746</v>
      </c>
      <c r="D289" t="s">
        <v>1928</v>
      </c>
      <c r="E289" t="s">
        <v>1294</v>
      </c>
    </row>
    <row r="290" spans="1:6" x14ac:dyDescent="0.2">
      <c r="A290" t="s">
        <v>1274</v>
      </c>
      <c r="B290" t="s">
        <v>1916</v>
      </c>
      <c r="C290" t="s">
        <v>1270</v>
      </c>
      <c r="D290" t="s">
        <v>1917</v>
      </c>
      <c r="E290" t="s">
        <v>1300</v>
      </c>
    </row>
    <row r="291" spans="1:6" x14ac:dyDescent="0.2">
      <c r="A291" t="s">
        <v>1274</v>
      </c>
      <c r="B291" t="s">
        <v>1918</v>
      </c>
      <c r="C291" t="s">
        <v>1283</v>
      </c>
      <c r="D291" t="s">
        <v>1929</v>
      </c>
      <c r="E291" t="s">
        <v>1300</v>
      </c>
      <c r="F291" t="s">
        <v>1258</v>
      </c>
    </row>
    <row r="292" spans="1:6" x14ac:dyDescent="0.2">
      <c r="A292" t="s">
        <v>1274</v>
      </c>
      <c r="B292" t="s">
        <v>1927</v>
      </c>
      <c r="C292" t="s">
        <v>1294</v>
      </c>
      <c r="D292" t="s">
        <v>1928</v>
      </c>
      <c r="E292" t="s">
        <v>1300</v>
      </c>
      <c r="F292" t="s">
        <v>1258</v>
      </c>
    </row>
    <row r="293" spans="1:6" x14ac:dyDescent="0.2">
      <c r="A293" t="s">
        <v>1274</v>
      </c>
      <c r="B293" t="s">
        <v>1930</v>
      </c>
      <c r="C293" t="s">
        <v>1744</v>
      </c>
      <c r="D293" t="s">
        <v>1928</v>
      </c>
      <c r="E293" t="s">
        <v>1300</v>
      </c>
    </row>
    <row r="294" spans="1:6" x14ac:dyDescent="0.2">
      <c r="A294" t="s">
        <v>1274</v>
      </c>
      <c r="B294" t="s">
        <v>1931</v>
      </c>
      <c r="C294" t="s">
        <v>1269</v>
      </c>
      <c r="D294" t="s">
        <v>1928</v>
      </c>
      <c r="E294" t="s">
        <v>1902</v>
      </c>
      <c r="F294" t="s">
        <v>1258</v>
      </c>
    </row>
    <row r="295" spans="1:6" x14ac:dyDescent="0.2">
      <c r="A295" t="s">
        <v>1274</v>
      </c>
      <c r="B295" t="s">
        <v>1932</v>
      </c>
      <c r="C295" t="s">
        <v>1726</v>
      </c>
      <c r="D295" t="s">
        <v>1300</v>
      </c>
      <c r="E295" t="s">
        <v>1300</v>
      </c>
    </row>
    <row r="296" spans="1:6" x14ac:dyDescent="0.2">
      <c r="A296" t="s">
        <v>1274</v>
      </c>
      <c r="B296" t="s">
        <v>1921</v>
      </c>
      <c r="C296" t="s">
        <v>1707</v>
      </c>
      <c r="D296" t="s">
        <v>1300</v>
      </c>
      <c r="E296" t="s">
        <v>1300</v>
      </c>
    </row>
    <row r="297" spans="1:6" x14ac:dyDescent="0.2">
      <c r="A297" t="s">
        <v>1274</v>
      </c>
      <c r="B297" t="s">
        <v>1918</v>
      </c>
      <c r="C297" t="s">
        <v>1748</v>
      </c>
      <c r="D297" t="s">
        <v>1300</v>
      </c>
      <c r="E297" t="s">
        <v>1838</v>
      </c>
    </row>
    <row r="298" spans="1:6" x14ac:dyDescent="0.2">
      <c r="A298" t="s">
        <v>1274</v>
      </c>
      <c r="B298" t="s">
        <v>1842</v>
      </c>
      <c r="C298" t="s">
        <v>1722</v>
      </c>
      <c r="D298" t="s">
        <v>1843</v>
      </c>
      <c r="E298" t="s">
        <v>1300</v>
      </c>
    </row>
    <row r="299" spans="1:6" x14ac:dyDescent="0.2">
      <c r="A299" t="s">
        <v>1274</v>
      </c>
      <c r="B299" t="s">
        <v>1844</v>
      </c>
      <c r="C299" t="s">
        <v>1281</v>
      </c>
      <c r="D299" t="s">
        <v>1845</v>
      </c>
      <c r="E299" t="s">
        <v>1300</v>
      </c>
    </row>
    <row r="300" spans="1:6" x14ac:dyDescent="0.2">
      <c r="A300" t="s">
        <v>1274</v>
      </c>
      <c r="B300" t="s">
        <v>1921</v>
      </c>
      <c r="C300" t="s">
        <v>1707</v>
      </c>
      <c r="D300" t="s">
        <v>1300</v>
      </c>
      <c r="E300" t="s">
        <v>1300</v>
      </c>
    </row>
    <row r="301" spans="1:6" x14ac:dyDescent="0.2">
      <c r="A301" t="s">
        <v>1274</v>
      </c>
      <c r="B301" t="s">
        <v>1918</v>
      </c>
      <c r="C301" t="s">
        <v>1288</v>
      </c>
      <c r="D301" t="s">
        <v>1300</v>
      </c>
      <c r="E301" t="s">
        <v>1300</v>
      </c>
    </row>
    <row r="302" spans="1:6" x14ac:dyDescent="0.2">
      <c r="A302" t="s">
        <v>1274</v>
      </c>
      <c r="B302" t="s">
        <v>1918</v>
      </c>
      <c r="C302" t="s">
        <v>1772</v>
      </c>
      <c r="D302" t="s">
        <v>1300</v>
      </c>
      <c r="E302" t="s">
        <v>1300</v>
      </c>
    </row>
    <row r="303" spans="1:6" x14ac:dyDescent="0.2">
      <c r="A303" t="s">
        <v>1274</v>
      </c>
      <c r="B303" t="s">
        <v>1931</v>
      </c>
      <c r="C303" t="s">
        <v>1761</v>
      </c>
      <c r="D303" t="s">
        <v>1928</v>
      </c>
      <c r="E303" t="s">
        <v>1300</v>
      </c>
    </row>
    <row r="304" spans="1:6" x14ac:dyDescent="0.2">
      <c r="A304" t="s">
        <v>1274</v>
      </c>
      <c r="B304" t="s">
        <v>1931</v>
      </c>
      <c r="C304" t="s">
        <v>1759</v>
      </c>
      <c r="D304" t="s">
        <v>1928</v>
      </c>
      <c r="E304" t="s">
        <v>1300</v>
      </c>
    </row>
    <row r="305" spans="1:6" x14ac:dyDescent="0.2">
      <c r="A305" t="s">
        <v>1274</v>
      </c>
      <c r="B305" t="s">
        <v>1932</v>
      </c>
      <c r="C305" t="s">
        <v>1726</v>
      </c>
      <c r="D305" t="s">
        <v>1300</v>
      </c>
      <c r="E305" t="s">
        <v>1300</v>
      </c>
    </row>
    <row r="306" spans="1:6" x14ac:dyDescent="0.2">
      <c r="A306" t="s">
        <v>1274</v>
      </c>
      <c r="B306" t="s">
        <v>1873</v>
      </c>
      <c r="C306" t="s">
        <v>1275</v>
      </c>
      <c r="D306" t="s">
        <v>1300</v>
      </c>
      <c r="E306" t="s">
        <v>1300</v>
      </c>
    </row>
    <row r="307" spans="1:6" x14ac:dyDescent="0.2">
      <c r="A307" t="s">
        <v>1274</v>
      </c>
      <c r="B307" t="s">
        <v>1840</v>
      </c>
      <c r="C307" t="s">
        <v>1267</v>
      </c>
      <c r="D307" t="s">
        <v>1300</v>
      </c>
      <c r="E307" t="s">
        <v>1855</v>
      </c>
    </row>
    <row r="308" spans="1:6" x14ac:dyDescent="0.2">
      <c r="A308" t="s">
        <v>1274</v>
      </c>
      <c r="B308" t="s">
        <v>1909</v>
      </c>
      <c r="C308" t="s">
        <v>1290</v>
      </c>
      <c r="D308" t="s">
        <v>1300</v>
      </c>
      <c r="E308" t="s">
        <v>1300</v>
      </c>
    </row>
    <row r="309" spans="1:6" x14ac:dyDescent="0.2">
      <c r="A309" t="s">
        <v>1274</v>
      </c>
      <c r="B309" t="s">
        <v>1846</v>
      </c>
      <c r="C309" t="s">
        <v>1282</v>
      </c>
      <c r="D309" t="s">
        <v>1300</v>
      </c>
      <c r="E309" t="s">
        <v>1300</v>
      </c>
    </row>
    <row r="310" spans="1:6" x14ac:dyDescent="0.2">
      <c r="A310" t="s">
        <v>1274</v>
      </c>
      <c r="B310" t="s">
        <v>1840</v>
      </c>
      <c r="C310" t="s">
        <v>1273</v>
      </c>
      <c r="D310" t="s">
        <v>1300</v>
      </c>
      <c r="E310" t="s">
        <v>1300</v>
      </c>
    </row>
    <row r="311" spans="1:6" x14ac:dyDescent="0.2">
      <c r="A311" t="s">
        <v>1274</v>
      </c>
      <c r="B311" t="s">
        <v>1840</v>
      </c>
      <c r="C311" t="s">
        <v>1292</v>
      </c>
      <c r="D311" t="s">
        <v>1300</v>
      </c>
      <c r="E311" t="s">
        <v>1300</v>
      </c>
    </row>
    <row r="312" spans="1:6" x14ac:dyDescent="0.2">
      <c r="A312" t="s">
        <v>1275</v>
      </c>
      <c r="B312" t="s">
        <v>1933</v>
      </c>
      <c r="C312" t="s">
        <v>1727</v>
      </c>
      <c r="D312" t="s">
        <v>1300</v>
      </c>
      <c r="E312" t="s">
        <v>1300</v>
      </c>
    </row>
    <row r="313" spans="1:6" x14ac:dyDescent="0.2">
      <c r="A313" t="s">
        <v>1278</v>
      </c>
      <c r="B313" t="s">
        <v>1934</v>
      </c>
      <c r="C313" t="s">
        <v>1789</v>
      </c>
      <c r="D313" t="s">
        <v>1300</v>
      </c>
      <c r="E313" t="s">
        <v>1300</v>
      </c>
    </row>
    <row r="314" spans="1:6" x14ac:dyDescent="0.2">
      <c r="A314" t="s">
        <v>1729</v>
      </c>
      <c r="B314" t="s">
        <v>1935</v>
      </c>
      <c r="C314" t="s">
        <v>1269</v>
      </c>
      <c r="D314" t="s">
        <v>1936</v>
      </c>
      <c r="E314" t="s">
        <v>1902</v>
      </c>
      <c r="F314" t="s">
        <v>1258</v>
      </c>
    </row>
    <row r="315" spans="1:6" x14ac:dyDescent="0.2">
      <c r="A315" t="s">
        <v>1729</v>
      </c>
      <c r="B315" t="s">
        <v>1937</v>
      </c>
      <c r="C315" t="s">
        <v>1284</v>
      </c>
      <c r="D315" t="s">
        <v>1936</v>
      </c>
      <c r="E315" t="s">
        <v>1300</v>
      </c>
      <c r="F315" t="s">
        <v>1258</v>
      </c>
    </row>
    <row r="316" spans="1:6" x14ac:dyDescent="0.2">
      <c r="A316" t="s">
        <v>1729</v>
      </c>
      <c r="B316" t="s">
        <v>1935</v>
      </c>
      <c r="C316" t="s">
        <v>1761</v>
      </c>
      <c r="D316" t="s">
        <v>1936</v>
      </c>
      <c r="E316" t="s">
        <v>1300</v>
      </c>
    </row>
    <row r="317" spans="1:6" x14ac:dyDescent="0.2">
      <c r="A317" t="s">
        <v>1729</v>
      </c>
      <c r="B317" t="s">
        <v>1935</v>
      </c>
      <c r="C317" t="s">
        <v>1759</v>
      </c>
      <c r="D317" t="s">
        <v>1936</v>
      </c>
      <c r="E317" t="s">
        <v>1300</v>
      </c>
    </row>
    <row r="318" spans="1:6" x14ac:dyDescent="0.2">
      <c r="A318" t="s">
        <v>1729</v>
      </c>
      <c r="B318" t="s">
        <v>1938</v>
      </c>
      <c r="C318" t="s">
        <v>1266</v>
      </c>
      <c r="D318" t="s">
        <v>1300</v>
      </c>
      <c r="E318" t="s">
        <v>1300</v>
      </c>
    </row>
    <row r="319" spans="1:6" x14ac:dyDescent="0.2">
      <c r="A319" t="s">
        <v>1729</v>
      </c>
      <c r="B319" t="s">
        <v>1849</v>
      </c>
      <c r="C319" t="s">
        <v>1266</v>
      </c>
      <c r="D319" t="s">
        <v>1300</v>
      </c>
      <c r="E319" t="s">
        <v>1300</v>
      </c>
    </row>
    <row r="320" spans="1:6" x14ac:dyDescent="0.2">
      <c r="A320" t="s">
        <v>1729</v>
      </c>
      <c r="B320" t="s">
        <v>1939</v>
      </c>
      <c r="C320" t="s">
        <v>1266</v>
      </c>
      <c r="D320" t="s">
        <v>1300</v>
      </c>
      <c r="E320" t="s">
        <v>1300</v>
      </c>
    </row>
    <row r="321" spans="1:6" x14ac:dyDescent="0.2">
      <c r="A321" t="s">
        <v>1729</v>
      </c>
      <c r="B321" t="s">
        <v>1842</v>
      </c>
      <c r="C321" t="s">
        <v>1722</v>
      </c>
      <c r="D321" t="s">
        <v>1843</v>
      </c>
      <c r="E321" t="s">
        <v>1300</v>
      </c>
    </row>
    <row r="322" spans="1:6" x14ac:dyDescent="0.2">
      <c r="A322" t="s">
        <v>1729</v>
      </c>
      <c r="B322" t="s">
        <v>1844</v>
      </c>
      <c r="C322" t="s">
        <v>1281</v>
      </c>
      <c r="D322" t="s">
        <v>1845</v>
      </c>
      <c r="E322" t="s">
        <v>1300</v>
      </c>
    </row>
    <row r="323" spans="1:6" x14ac:dyDescent="0.2">
      <c r="A323" t="s">
        <v>1729</v>
      </c>
      <c r="B323" t="s">
        <v>1846</v>
      </c>
      <c r="C323" t="s">
        <v>1282</v>
      </c>
      <c r="D323" t="s">
        <v>1300</v>
      </c>
      <c r="E323" t="s">
        <v>1300</v>
      </c>
    </row>
    <row r="324" spans="1:6" x14ac:dyDescent="0.2">
      <c r="A324" t="s">
        <v>1730</v>
      </c>
      <c r="B324" t="s">
        <v>1935</v>
      </c>
      <c r="C324" t="s">
        <v>1759</v>
      </c>
      <c r="D324" t="s">
        <v>1940</v>
      </c>
      <c r="E324" t="s">
        <v>1300</v>
      </c>
      <c r="F324" t="s">
        <v>1258</v>
      </c>
    </row>
    <row r="325" spans="1:6" x14ac:dyDescent="0.2">
      <c r="A325" t="s">
        <v>1730</v>
      </c>
      <c r="B325" t="s">
        <v>1842</v>
      </c>
      <c r="C325" t="s">
        <v>1722</v>
      </c>
      <c r="D325" t="s">
        <v>1843</v>
      </c>
      <c r="E325" t="s">
        <v>1300</v>
      </c>
    </row>
    <row r="326" spans="1:6" x14ac:dyDescent="0.2">
      <c r="A326" t="s">
        <v>1730</v>
      </c>
      <c r="B326" t="s">
        <v>1844</v>
      </c>
      <c r="C326" t="s">
        <v>1281</v>
      </c>
      <c r="D326" t="s">
        <v>1845</v>
      </c>
      <c r="E326" t="s">
        <v>1300</v>
      </c>
    </row>
    <row r="327" spans="1:6" x14ac:dyDescent="0.2">
      <c r="A327" t="s">
        <v>1730</v>
      </c>
      <c r="B327" t="s">
        <v>1846</v>
      </c>
      <c r="C327" t="s">
        <v>1282</v>
      </c>
      <c r="D327" t="s">
        <v>1300</v>
      </c>
      <c r="E327" t="s">
        <v>1300</v>
      </c>
    </row>
    <row r="328" spans="1:6" x14ac:dyDescent="0.2">
      <c r="A328" t="s">
        <v>1731</v>
      </c>
      <c r="B328" t="s">
        <v>1941</v>
      </c>
      <c r="C328" t="s">
        <v>1763</v>
      </c>
      <c r="D328" t="s">
        <v>1942</v>
      </c>
      <c r="E328" t="s">
        <v>1300</v>
      </c>
      <c r="F328" t="s">
        <v>1258</v>
      </c>
    </row>
    <row r="329" spans="1:6" x14ac:dyDescent="0.2">
      <c r="A329" t="s">
        <v>1731</v>
      </c>
      <c r="B329" t="s">
        <v>1943</v>
      </c>
      <c r="C329" t="s">
        <v>1805</v>
      </c>
      <c r="D329" t="s">
        <v>1300</v>
      </c>
      <c r="E329" t="s">
        <v>1300</v>
      </c>
    </row>
    <row r="330" spans="1:6" x14ac:dyDescent="0.2">
      <c r="A330" t="s">
        <v>1731</v>
      </c>
      <c r="B330" t="s">
        <v>1944</v>
      </c>
      <c r="C330" t="s">
        <v>1732</v>
      </c>
      <c r="D330" t="s">
        <v>1945</v>
      </c>
      <c r="E330" t="s">
        <v>1300</v>
      </c>
      <c r="F330" t="s">
        <v>1258</v>
      </c>
    </row>
    <row r="331" spans="1:6" x14ac:dyDescent="0.2">
      <c r="A331" t="s">
        <v>1731</v>
      </c>
      <c r="B331" t="s">
        <v>1842</v>
      </c>
      <c r="C331" t="s">
        <v>1722</v>
      </c>
      <c r="D331" t="s">
        <v>1843</v>
      </c>
      <c r="E331" t="s">
        <v>1300</v>
      </c>
    </row>
    <row r="332" spans="1:6" x14ac:dyDescent="0.2">
      <c r="A332" t="s">
        <v>1731</v>
      </c>
      <c r="B332" t="s">
        <v>1844</v>
      </c>
      <c r="C332" t="s">
        <v>1281</v>
      </c>
      <c r="D332" t="s">
        <v>1845</v>
      </c>
      <c r="E332" t="s">
        <v>1300</v>
      </c>
    </row>
    <row r="333" spans="1:6" x14ac:dyDescent="0.2">
      <c r="A333" t="s">
        <v>1731</v>
      </c>
      <c r="B333" t="s">
        <v>1846</v>
      </c>
      <c r="C333" t="s">
        <v>1282</v>
      </c>
      <c r="D333" t="s">
        <v>1300</v>
      </c>
      <c r="E333" t="s">
        <v>1300</v>
      </c>
    </row>
    <row r="334" spans="1:6" x14ac:dyDescent="0.2">
      <c r="A334" t="s">
        <v>1732</v>
      </c>
      <c r="B334" t="s">
        <v>1945</v>
      </c>
      <c r="C334" t="s">
        <v>1731</v>
      </c>
      <c r="D334" t="s">
        <v>1944</v>
      </c>
      <c r="E334" t="s">
        <v>1300</v>
      </c>
      <c r="F334" t="s">
        <v>1258</v>
      </c>
    </row>
    <row r="335" spans="1:6" x14ac:dyDescent="0.2">
      <c r="A335" t="s">
        <v>1732</v>
      </c>
      <c r="B335" t="s">
        <v>1946</v>
      </c>
      <c r="C335" t="s">
        <v>1806</v>
      </c>
      <c r="D335" t="s">
        <v>1300</v>
      </c>
      <c r="E335" t="s">
        <v>1300</v>
      </c>
    </row>
    <row r="336" spans="1:6" x14ac:dyDescent="0.2">
      <c r="A336" t="s">
        <v>1732</v>
      </c>
      <c r="B336" t="s">
        <v>1842</v>
      </c>
      <c r="C336" t="s">
        <v>1722</v>
      </c>
      <c r="D336" t="s">
        <v>1843</v>
      </c>
      <c r="E336" t="s">
        <v>1300</v>
      </c>
    </row>
    <row r="337" spans="1:6" x14ac:dyDescent="0.2">
      <c r="A337" t="s">
        <v>1732</v>
      </c>
      <c r="B337" t="s">
        <v>1844</v>
      </c>
      <c r="C337" t="s">
        <v>1281</v>
      </c>
      <c r="D337" t="s">
        <v>1845</v>
      </c>
      <c r="E337" t="s">
        <v>1300</v>
      </c>
    </row>
    <row r="338" spans="1:6" x14ac:dyDescent="0.2">
      <c r="A338" t="s">
        <v>1732</v>
      </c>
      <c r="B338" t="s">
        <v>1846</v>
      </c>
      <c r="C338" t="s">
        <v>1282</v>
      </c>
      <c r="D338" t="s">
        <v>1300</v>
      </c>
      <c r="E338" t="s">
        <v>1300</v>
      </c>
    </row>
    <row r="339" spans="1:6" x14ac:dyDescent="0.2">
      <c r="A339" t="s">
        <v>1280</v>
      </c>
      <c r="B339" t="s">
        <v>1947</v>
      </c>
      <c r="C339" t="s">
        <v>1268</v>
      </c>
      <c r="D339" t="s">
        <v>1300</v>
      </c>
      <c r="E339" t="s">
        <v>1300</v>
      </c>
    </row>
    <row r="340" spans="1:6" x14ac:dyDescent="0.2">
      <c r="A340" t="s">
        <v>1280</v>
      </c>
      <c r="B340" t="s">
        <v>1948</v>
      </c>
      <c r="C340" t="s">
        <v>1268</v>
      </c>
      <c r="D340" t="s">
        <v>1300</v>
      </c>
      <c r="E340" t="s">
        <v>1300</v>
      </c>
    </row>
    <row r="341" spans="1:6" x14ac:dyDescent="0.2">
      <c r="A341" t="s">
        <v>1280</v>
      </c>
      <c r="B341" t="s">
        <v>1949</v>
      </c>
      <c r="C341" t="s">
        <v>1268</v>
      </c>
      <c r="D341" t="s">
        <v>1300</v>
      </c>
      <c r="E341" t="s">
        <v>1300</v>
      </c>
    </row>
    <row r="342" spans="1:6" x14ac:dyDescent="0.2">
      <c r="A342" t="s">
        <v>1280</v>
      </c>
      <c r="B342" t="s">
        <v>1950</v>
      </c>
      <c r="C342" t="s">
        <v>1268</v>
      </c>
      <c r="D342" t="s">
        <v>1300</v>
      </c>
      <c r="E342" t="s">
        <v>1300</v>
      </c>
    </row>
    <row r="343" spans="1:6" x14ac:dyDescent="0.2">
      <c r="A343" t="s">
        <v>1734</v>
      </c>
      <c r="B343" t="s">
        <v>1951</v>
      </c>
      <c r="C343" t="s">
        <v>1761</v>
      </c>
      <c r="D343" t="s">
        <v>1952</v>
      </c>
      <c r="E343" t="s">
        <v>1300</v>
      </c>
      <c r="F343" t="s">
        <v>1258</v>
      </c>
    </row>
    <row r="344" spans="1:6" x14ac:dyDescent="0.2">
      <c r="A344" t="s">
        <v>1734</v>
      </c>
      <c r="B344" t="s">
        <v>1953</v>
      </c>
      <c r="C344" t="s">
        <v>1742</v>
      </c>
      <c r="D344" t="s">
        <v>1954</v>
      </c>
      <c r="E344" t="s">
        <v>1300</v>
      </c>
      <c r="F344" t="s">
        <v>1258</v>
      </c>
    </row>
    <row r="345" spans="1:6" x14ac:dyDescent="0.2">
      <c r="A345" t="s">
        <v>1734</v>
      </c>
      <c r="B345" t="s">
        <v>1955</v>
      </c>
      <c r="C345" t="s">
        <v>1268</v>
      </c>
      <c r="D345" t="s">
        <v>1300</v>
      </c>
      <c r="E345" t="s">
        <v>1300</v>
      </c>
    </row>
    <row r="346" spans="1:6" x14ac:dyDescent="0.2">
      <c r="A346" t="s">
        <v>1734</v>
      </c>
      <c r="B346" t="s">
        <v>1842</v>
      </c>
      <c r="C346" t="s">
        <v>1722</v>
      </c>
      <c r="D346" t="s">
        <v>1843</v>
      </c>
      <c r="E346" t="s">
        <v>1300</v>
      </c>
    </row>
    <row r="347" spans="1:6" x14ac:dyDescent="0.2">
      <c r="A347" t="s">
        <v>1734</v>
      </c>
      <c r="B347" t="s">
        <v>1844</v>
      </c>
      <c r="C347" t="s">
        <v>1281</v>
      </c>
      <c r="D347" t="s">
        <v>1845</v>
      </c>
      <c r="E347" t="s">
        <v>1300</v>
      </c>
    </row>
    <row r="348" spans="1:6" x14ac:dyDescent="0.2">
      <c r="A348" t="s">
        <v>1734</v>
      </c>
      <c r="B348" t="s">
        <v>1846</v>
      </c>
      <c r="C348" t="s">
        <v>1282</v>
      </c>
      <c r="D348" t="s">
        <v>1300</v>
      </c>
      <c r="E348" t="s">
        <v>1300</v>
      </c>
    </row>
    <row r="349" spans="1:6" x14ac:dyDescent="0.2">
      <c r="A349" t="s">
        <v>1735</v>
      </c>
      <c r="B349" t="s">
        <v>1956</v>
      </c>
      <c r="C349" t="s">
        <v>1742</v>
      </c>
      <c r="D349" t="s">
        <v>1957</v>
      </c>
      <c r="E349" t="s">
        <v>1300</v>
      </c>
    </row>
    <row r="350" spans="1:6" x14ac:dyDescent="0.2">
      <c r="A350" t="s">
        <v>1735</v>
      </c>
      <c r="B350" t="s">
        <v>1958</v>
      </c>
      <c r="C350" t="s">
        <v>1725</v>
      </c>
      <c r="D350" t="s">
        <v>1300</v>
      </c>
      <c r="E350" t="s">
        <v>1720</v>
      </c>
    </row>
    <row r="351" spans="1:6" x14ac:dyDescent="0.2">
      <c r="A351" t="s">
        <v>1735</v>
      </c>
      <c r="B351" t="s">
        <v>1959</v>
      </c>
      <c r="C351" t="s">
        <v>1815</v>
      </c>
      <c r="D351" t="s">
        <v>1300</v>
      </c>
      <c r="E351" t="s">
        <v>1300</v>
      </c>
    </row>
    <row r="352" spans="1:6" x14ac:dyDescent="0.2">
      <c r="A352" t="s">
        <v>1735</v>
      </c>
      <c r="B352" t="s">
        <v>1960</v>
      </c>
      <c r="C352" t="s">
        <v>1816</v>
      </c>
      <c r="D352" t="s">
        <v>1300</v>
      </c>
      <c r="E352" t="s">
        <v>1300</v>
      </c>
    </row>
    <row r="353" spans="1:5" x14ac:dyDescent="0.2">
      <c r="A353" t="s">
        <v>1735</v>
      </c>
      <c r="B353" t="s">
        <v>1842</v>
      </c>
      <c r="C353" t="s">
        <v>1722</v>
      </c>
      <c r="D353" t="s">
        <v>1843</v>
      </c>
      <c r="E353" t="s">
        <v>1300</v>
      </c>
    </row>
    <row r="354" spans="1:5" x14ac:dyDescent="0.2">
      <c r="A354" t="s">
        <v>1735</v>
      </c>
      <c r="B354" t="s">
        <v>1844</v>
      </c>
      <c r="C354" t="s">
        <v>1281</v>
      </c>
      <c r="D354" t="s">
        <v>1845</v>
      </c>
      <c r="E354" t="s">
        <v>1300</v>
      </c>
    </row>
    <row r="355" spans="1:5" x14ac:dyDescent="0.2">
      <c r="A355" t="s">
        <v>1735</v>
      </c>
      <c r="B355" t="s">
        <v>1958</v>
      </c>
      <c r="C355" t="s">
        <v>1720</v>
      </c>
      <c r="D355" t="s">
        <v>1300</v>
      </c>
      <c r="E355" t="s">
        <v>1300</v>
      </c>
    </row>
    <row r="356" spans="1:5" x14ac:dyDescent="0.2">
      <c r="A356" t="s">
        <v>1735</v>
      </c>
      <c r="B356" t="s">
        <v>1846</v>
      </c>
      <c r="C356" t="s">
        <v>1282</v>
      </c>
      <c r="D356" t="s">
        <v>1300</v>
      </c>
      <c r="E356" t="s">
        <v>1300</v>
      </c>
    </row>
    <row r="357" spans="1:5" x14ac:dyDescent="0.2">
      <c r="A357" t="s">
        <v>1281</v>
      </c>
      <c r="B357" t="s">
        <v>1961</v>
      </c>
      <c r="C357" t="s">
        <v>1270</v>
      </c>
      <c r="D357" t="s">
        <v>1300</v>
      </c>
      <c r="E357" t="s">
        <v>1300</v>
      </c>
    </row>
    <row r="358" spans="1:5" x14ac:dyDescent="0.2">
      <c r="A358" t="s">
        <v>1281</v>
      </c>
      <c r="B358" t="s">
        <v>1962</v>
      </c>
      <c r="C358" t="s">
        <v>1725</v>
      </c>
      <c r="D358" t="s">
        <v>1300</v>
      </c>
      <c r="E358" t="s">
        <v>1720</v>
      </c>
    </row>
    <row r="359" spans="1:5" x14ac:dyDescent="0.2">
      <c r="A359" t="s">
        <v>1281</v>
      </c>
      <c r="B359" t="s">
        <v>1845</v>
      </c>
      <c r="C359" t="s">
        <v>1750</v>
      </c>
      <c r="D359" t="s">
        <v>1844</v>
      </c>
      <c r="E359" t="s">
        <v>1901</v>
      </c>
    </row>
    <row r="360" spans="1:5" x14ac:dyDescent="0.2">
      <c r="A360" t="s">
        <v>1281</v>
      </c>
      <c r="B360" t="s">
        <v>1842</v>
      </c>
      <c r="C360" t="s">
        <v>1722</v>
      </c>
      <c r="D360" t="s">
        <v>1843</v>
      </c>
      <c r="E360" t="s">
        <v>1300</v>
      </c>
    </row>
    <row r="361" spans="1:5" x14ac:dyDescent="0.2">
      <c r="A361" t="s">
        <v>1281</v>
      </c>
      <c r="B361" t="s">
        <v>1844</v>
      </c>
      <c r="C361" t="s">
        <v>1281</v>
      </c>
      <c r="D361" t="s">
        <v>1845</v>
      </c>
      <c r="E361" t="s">
        <v>1300</v>
      </c>
    </row>
    <row r="362" spans="1:5" x14ac:dyDescent="0.2">
      <c r="A362" t="s">
        <v>1281</v>
      </c>
      <c r="B362" t="s">
        <v>1845</v>
      </c>
      <c r="C362" t="s">
        <v>1748</v>
      </c>
      <c r="D362" t="s">
        <v>1844</v>
      </c>
      <c r="E362" t="s">
        <v>1838</v>
      </c>
    </row>
    <row r="363" spans="1:5" x14ac:dyDescent="0.2">
      <c r="A363" t="s">
        <v>1281</v>
      </c>
      <c r="B363" t="s">
        <v>1845</v>
      </c>
      <c r="C363" t="s">
        <v>1709</v>
      </c>
      <c r="D363" t="s">
        <v>1844</v>
      </c>
      <c r="E363" t="s">
        <v>1300</v>
      </c>
    </row>
    <row r="364" spans="1:5" x14ac:dyDescent="0.2">
      <c r="A364" t="s">
        <v>1281</v>
      </c>
      <c r="B364" t="s">
        <v>1845</v>
      </c>
      <c r="C364" t="s">
        <v>1267</v>
      </c>
      <c r="D364" t="s">
        <v>1844</v>
      </c>
      <c r="E364" t="s">
        <v>1855</v>
      </c>
    </row>
    <row r="365" spans="1:5" x14ac:dyDescent="0.2">
      <c r="A365" t="s">
        <v>1281</v>
      </c>
      <c r="B365" t="s">
        <v>1845</v>
      </c>
      <c r="C365" t="s">
        <v>1269</v>
      </c>
      <c r="D365" t="s">
        <v>1844</v>
      </c>
      <c r="E365" t="s">
        <v>1902</v>
      </c>
    </row>
    <row r="366" spans="1:5" x14ac:dyDescent="0.2">
      <c r="A366" t="s">
        <v>1281</v>
      </c>
      <c r="B366" t="s">
        <v>1845</v>
      </c>
      <c r="C366" t="s">
        <v>1270</v>
      </c>
      <c r="D366" t="s">
        <v>1844</v>
      </c>
      <c r="E366" t="s">
        <v>1300</v>
      </c>
    </row>
    <row r="367" spans="1:5" x14ac:dyDescent="0.2">
      <c r="A367" t="s">
        <v>1281</v>
      </c>
      <c r="B367" t="s">
        <v>1845</v>
      </c>
      <c r="C367" t="s">
        <v>1734</v>
      </c>
      <c r="D367" t="s">
        <v>1844</v>
      </c>
      <c r="E367" t="s">
        <v>1300</v>
      </c>
    </row>
    <row r="368" spans="1:5" x14ac:dyDescent="0.2">
      <c r="A368" t="s">
        <v>1281</v>
      </c>
      <c r="B368" t="s">
        <v>1845</v>
      </c>
      <c r="C368" t="s">
        <v>1271</v>
      </c>
      <c r="D368" t="s">
        <v>1844</v>
      </c>
      <c r="E368" t="s">
        <v>1841</v>
      </c>
    </row>
    <row r="369" spans="1:5" x14ac:dyDescent="0.2">
      <c r="A369" t="s">
        <v>1281</v>
      </c>
      <c r="B369" t="s">
        <v>1845</v>
      </c>
      <c r="C369" t="s">
        <v>1740</v>
      </c>
      <c r="D369" t="s">
        <v>1844</v>
      </c>
      <c r="E369" t="s">
        <v>1300</v>
      </c>
    </row>
    <row r="370" spans="1:5" x14ac:dyDescent="0.2">
      <c r="A370" t="s">
        <v>1281</v>
      </c>
      <c r="B370" t="s">
        <v>1845</v>
      </c>
      <c r="C370" t="s">
        <v>1758</v>
      </c>
      <c r="D370" t="s">
        <v>1844</v>
      </c>
      <c r="E370" t="s">
        <v>1903</v>
      </c>
    </row>
    <row r="371" spans="1:5" x14ac:dyDescent="0.2">
      <c r="A371" t="s">
        <v>1281</v>
      </c>
      <c r="B371" t="s">
        <v>1845</v>
      </c>
      <c r="C371" t="s">
        <v>1710</v>
      </c>
      <c r="D371" t="s">
        <v>1844</v>
      </c>
      <c r="E371" t="s">
        <v>1300</v>
      </c>
    </row>
    <row r="372" spans="1:5" x14ac:dyDescent="0.2">
      <c r="A372" t="s">
        <v>1281</v>
      </c>
      <c r="B372" t="s">
        <v>1845</v>
      </c>
      <c r="C372" t="s">
        <v>1272</v>
      </c>
      <c r="D372" t="s">
        <v>1844</v>
      </c>
      <c r="E372" t="s">
        <v>1300</v>
      </c>
    </row>
    <row r="373" spans="1:5" x14ac:dyDescent="0.2">
      <c r="A373" t="s">
        <v>1281</v>
      </c>
      <c r="B373" t="s">
        <v>1845</v>
      </c>
      <c r="C373" t="s">
        <v>1711</v>
      </c>
      <c r="D373" t="s">
        <v>1844</v>
      </c>
      <c r="E373" t="s">
        <v>1300</v>
      </c>
    </row>
    <row r="374" spans="1:5" x14ac:dyDescent="0.2">
      <c r="A374" t="s">
        <v>1281</v>
      </c>
      <c r="B374" t="s">
        <v>1845</v>
      </c>
      <c r="C374" t="s">
        <v>1715</v>
      </c>
      <c r="D374" t="s">
        <v>1844</v>
      </c>
      <c r="E374" t="s">
        <v>1300</v>
      </c>
    </row>
    <row r="375" spans="1:5" x14ac:dyDescent="0.2">
      <c r="A375" t="s">
        <v>1281</v>
      </c>
      <c r="B375" t="s">
        <v>1845</v>
      </c>
      <c r="C375" t="s">
        <v>1716</v>
      </c>
      <c r="D375" t="s">
        <v>1844</v>
      </c>
      <c r="E375" t="s">
        <v>1300</v>
      </c>
    </row>
    <row r="376" spans="1:5" x14ac:dyDescent="0.2">
      <c r="A376" t="s">
        <v>1281</v>
      </c>
      <c r="B376" t="s">
        <v>1845</v>
      </c>
      <c r="C376" t="s">
        <v>1720</v>
      </c>
      <c r="D376" t="s">
        <v>1844</v>
      </c>
      <c r="E376" t="s">
        <v>1300</v>
      </c>
    </row>
    <row r="377" spans="1:5" x14ac:dyDescent="0.2">
      <c r="A377" t="s">
        <v>1281</v>
      </c>
      <c r="B377" t="s">
        <v>1845</v>
      </c>
      <c r="C377" t="s">
        <v>1273</v>
      </c>
      <c r="D377" t="s">
        <v>1963</v>
      </c>
      <c r="E377" t="s">
        <v>1300</v>
      </c>
    </row>
    <row r="378" spans="1:5" x14ac:dyDescent="0.2">
      <c r="A378" t="s">
        <v>1281</v>
      </c>
      <c r="B378" t="s">
        <v>1845</v>
      </c>
      <c r="C378" t="s">
        <v>1273</v>
      </c>
      <c r="D378" t="s">
        <v>1844</v>
      </c>
      <c r="E378" t="s">
        <v>1300</v>
      </c>
    </row>
    <row r="379" spans="1:5" x14ac:dyDescent="0.2">
      <c r="A379" t="s">
        <v>1281</v>
      </c>
      <c r="B379" t="s">
        <v>1845</v>
      </c>
      <c r="C379" t="s">
        <v>1722</v>
      </c>
      <c r="D379" t="s">
        <v>1844</v>
      </c>
      <c r="E379" t="s">
        <v>1300</v>
      </c>
    </row>
    <row r="380" spans="1:5" x14ac:dyDescent="0.2">
      <c r="A380" t="s">
        <v>1281</v>
      </c>
      <c r="B380" t="s">
        <v>1845</v>
      </c>
      <c r="C380" t="s">
        <v>1723</v>
      </c>
      <c r="D380" t="s">
        <v>1844</v>
      </c>
      <c r="E380" t="s">
        <v>1300</v>
      </c>
    </row>
    <row r="381" spans="1:5" x14ac:dyDescent="0.2">
      <c r="A381" t="s">
        <v>1281</v>
      </c>
      <c r="B381" t="s">
        <v>1845</v>
      </c>
      <c r="C381" t="s">
        <v>1723</v>
      </c>
      <c r="D381" t="s">
        <v>1922</v>
      </c>
      <c r="E381" t="s">
        <v>1300</v>
      </c>
    </row>
    <row r="382" spans="1:5" x14ac:dyDescent="0.2">
      <c r="A382" t="s">
        <v>1281</v>
      </c>
      <c r="B382" t="s">
        <v>1845</v>
      </c>
      <c r="C382" t="s">
        <v>1724</v>
      </c>
      <c r="D382" t="s">
        <v>1844</v>
      </c>
      <c r="E382" t="s">
        <v>1300</v>
      </c>
    </row>
    <row r="383" spans="1:5" x14ac:dyDescent="0.2">
      <c r="A383" t="s">
        <v>1281</v>
      </c>
      <c r="B383" t="s">
        <v>1845</v>
      </c>
      <c r="C383" t="s">
        <v>1719</v>
      </c>
      <c r="D383" t="s">
        <v>1844</v>
      </c>
      <c r="E383" t="s">
        <v>1300</v>
      </c>
    </row>
    <row r="384" spans="1:5" x14ac:dyDescent="0.2">
      <c r="A384" t="s">
        <v>1281</v>
      </c>
      <c r="B384" t="s">
        <v>1845</v>
      </c>
      <c r="C384" t="s">
        <v>1744</v>
      </c>
      <c r="D384" t="s">
        <v>1844</v>
      </c>
      <c r="E384" t="s">
        <v>1300</v>
      </c>
    </row>
    <row r="385" spans="1:5" x14ac:dyDescent="0.2">
      <c r="A385" t="s">
        <v>1281</v>
      </c>
      <c r="B385" t="s">
        <v>1845</v>
      </c>
      <c r="C385" t="s">
        <v>1274</v>
      </c>
      <c r="D385" t="s">
        <v>1844</v>
      </c>
      <c r="E385" t="s">
        <v>1300</v>
      </c>
    </row>
    <row r="386" spans="1:5" x14ac:dyDescent="0.2">
      <c r="A386" t="s">
        <v>1281</v>
      </c>
      <c r="B386" t="s">
        <v>1845</v>
      </c>
      <c r="C386" t="s">
        <v>1769</v>
      </c>
      <c r="D386" t="s">
        <v>1844</v>
      </c>
      <c r="E386" t="s">
        <v>1300</v>
      </c>
    </row>
    <row r="387" spans="1:5" x14ac:dyDescent="0.2">
      <c r="A387" t="s">
        <v>1281</v>
      </c>
      <c r="B387" t="s">
        <v>1845</v>
      </c>
      <c r="C387" t="s">
        <v>1761</v>
      </c>
      <c r="D387" t="s">
        <v>1844</v>
      </c>
      <c r="E387" t="s">
        <v>1300</v>
      </c>
    </row>
    <row r="388" spans="1:5" x14ac:dyDescent="0.2">
      <c r="A388" t="s">
        <v>1281</v>
      </c>
      <c r="B388" t="s">
        <v>1845</v>
      </c>
      <c r="C388" t="s">
        <v>1276</v>
      </c>
      <c r="D388" t="s">
        <v>1844</v>
      </c>
      <c r="E388" t="s">
        <v>1741</v>
      </c>
    </row>
    <row r="389" spans="1:5" x14ac:dyDescent="0.2">
      <c r="A389" t="s">
        <v>1281</v>
      </c>
      <c r="B389" t="s">
        <v>1845</v>
      </c>
      <c r="C389" t="s">
        <v>1731</v>
      </c>
      <c r="D389" t="s">
        <v>1844</v>
      </c>
      <c r="E389" t="s">
        <v>1300</v>
      </c>
    </row>
    <row r="390" spans="1:5" x14ac:dyDescent="0.2">
      <c r="A390" t="s">
        <v>1281</v>
      </c>
      <c r="B390" t="s">
        <v>1845</v>
      </c>
      <c r="C390" t="s">
        <v>1277</v>
      </c>
      <c r="D390" t="s">
        <v>1844</v>
      </c>
      <c r="E390" t="s">
        <v>1763</v>
      </c>
    </row>
    <row r="391" spans="1:5" x14ac:dyDescent="0.2">
      <c r="A391" t="s">
        <v>1281</v>
      </c>
      <c r="B391" t="s">
        <v>1845</v>
      </c>
      <c r="C391" t="s">
        <v>1729</v>
      </c>
      <c r="D391" t="s">
        <v>1844</v>
      </c>
      <c r="E391" t="s">
        <v>1300</v>
      </c>
    </row>
    <row r="392" spans="1:5" x14ac:dyDescent="0.2">
      <c r="A392" t="s">
        <v>1281</v>
      </c>
      <c r="B392" t="s">
        <v>1845</v>
      </c>
      <c r="C392" t="s">
        <v>1279</v>
      </c>
      <c r="D392" t="s">
        <v>1844</v>
      </c>
      <c r="E392" t="s">
        <v>1300</v>
      </c>
    </row>
    <row r="393" spans="1:5" x14ac:dyDescent="0.2">
      <c r="A393" t="s">
        <v>1281</v>
      </c>
      <c r="B393" t="s">
        <v>1845</v>
      </c>
      <c r="C393" t="s">
        <v>1730</v>
      </c>
      <c r="D393" t="s">
        <v>1844</v>
      </c>
      <c r="E393" t="s">
        <v>1300</v>
      </c>
    </row>
    <row r="394" spans="1:5" x14ac:dyDescent="0.2">
      <c r="A394" t="s">
        <v>1281</v>
      </c>
      <c r="B394" t="s">
        <v>1845</v>
      </c>
      <c r="C394" t="s">
        <v>1281</v>
      </c>
      <c r="D394" t="s">
        <v>1844</v>
      </c>
      <c r="E394" t="s">
        <v>1300</v>
      </c>
    </row>
    <row r="395" spans="1:5" x14ac:dyDescent="0.2">
      <c r="A395" t="s">
        <v>1281</v>
      </c>
      <c r="B395" t="s">
        <v>1845</v>
      </c>
      <c r="C395" t="s">
        <v>1742</v>
      </c>
      <c r="D395" t="s">
        <v>1844</v>
      </c>
      <c r="E395" t="s">
        <v>1300</v>
      </c>
    </row>
    <row r="396" spans="1:5" x14ac:dyDescent="0.2">
      <c r="A396" t="s">
        <v>1281</v>
      </c>
      <c r="B396" t="s">
        <v>1845</v>
      </c>
      <c r="C396" t="s">
        <v>1712</v>
      </c>
      <c r="D396" t="s">
        <v>1844</v>
      </c>
      <c r="E396" t="s">
        <v>1300</v>
      </c>
    </row>
    <row r="397" spans="1:5" x14ac:dyDescent="0.2">
      <c r="A397" t="s">
        <v>1281</v>
      </c>
      <c r="B397" t="s">
        <v>1845</v>
      </c>
      <c r="C397" t="s">
        <v>1762</v>
      </c>
      <c r="D397" t="s">
        <v>1844</v>
      </c>
      <c r="E397" t="s">
        <v>1300</v>
      </c>
    </row>
    <row r="398" spans="1:5" x14ac:dyDescent="0.2">
      <c r="A398" t="s">
        <v>1281</v>
      </c>
      <c r="B398" t="s">
        <v>1845</v>
      </c>
      <c r="C398" t="s">
        <v>1763</v>
      </c>
      <c r="D398" t="s">
        <v>1844</v>
      </c>
      <c r="E398" t="s">
        <v>1300</v>
      </c>
    </row>
    <row r="399" spans="1:5" x14ac:dyDescent="0.2">
      <c r="A399" t="s">
        <v>1281</v>
      </c>
      <c r="B399" t="s">
        <v>1845</v>
      </c>
      <c r="C399" t="s">
        <v>1283</v>
      </c>
      <c r="D399" t="s">
        <v>1844</v>
      </c>
      <c r="E399" t="s">
        <v>1300</v>
      </c>
    </row>
    <row r="400" spans="1:5" x14ac:dyDescent="0.2">
      <c r="A400" t="s">
        <v>1281</v>
      </c>
      <c r="B400" t="s">
        <v>1845</v>
      </c>
      <c r="C400" t="s">
        <v>1739</v>
      </c>
      <c r="D400" t="s">
        <v>1844</v>
      </c>
      <c r="E400" t="s">
        <v>1300</v>
      </c>
    </row>
    <row r="401" spans="1:5" x14ac:dyDescent="0.2">
      <c r="A401" t="s">
        <v>1281</v>
      </c>
      <c r="B401" t="s">
        <v>1845</v>
      </c>
      <c r="C401" t="s">
        <v>1284</v>
      </c>
      <c r="D401" t="s">
        <v>1844</v>
      </c>
      <c r="E401" t="s">
        <v>1300</v>
      </c>
    </row>
    <row r="402" spans="1:5" x14ac:dyDescent="0.2">
      <c r="A402" t="s">
        <v>1281</v>
      </c>
      <c r="B402" t="s">
        <v>1845</v>
      </c>
      <c r="C402" t="s">
        <v>1747</v>
      </c>
      <c r="D402" t="s">
        <v>1844</v>
      </c>
      <c r="E402" t="s">
        <v>1904</v>
      </c>
    </row>
    <row r="403" spans="1:5" x14ac:dyDescent="0.2">
      <c r="A403" t="s">
        <v>1281</v>
      </c>
      <c r="B403" t="s">
        <v>1845</v>
      </c>
      <c r="C403" t="s">
        <v>1732</v>
      </c>
      <c r="D403" t="s">
        <v>1844</v>
      </c>
      <c r="E403" t="s">
        <v>1300</v>
      </c>
    </row>
    <row r="404" spans="1:5" x14ac:dyDescent="0.2">
      <c r="A404" t="s">
        <v>1281</v>
      </c>
      <c r="B404" t="s">
        <v>1845</v>
      </c>
      <c r="C404" t="s">
        <v>1746</v>
      </c>
      <c r="D404" t="s">
        <v>1844</v>
      </c>
      <c r="E404" t="s">
        <v>1294</v>
      </c>
    </row>
    <row r="405" spans="1:5" x14ac:dyDescent="0.2">
      <c r="A405" t="s">
        <v>1281</v>
      </c>
      <c r="B405" t="s">
        <v>1845</v>
      </c>
      <c r="C405" t="s">
        <v>1286</v>
      </c>
      <c r="D405" t="s">
        <v>1844</v>
      </c>
      <c r="E405" t="s">
        <v>1300</v>
      </c>
    </row>
    <row r="406" spans="1:5" x14ac:dyDescent="0.2">
      <c r="A406" t="s">
        <v>1281</v>
      </c>
      <c r="B406" t="s">
        <v>1845</v>
      </c>
      <c r="C406" t="s">
        <v>1287</v>
      </c>
      <c r="D406" t="s">
        <v>1844</v>
      </c>
      <c r="E406" t="s">
        <v>1300</v>
      </c>
    </row>
    <row r="407" spans="1:5" x14ac:dyDescent="0.2">
      <c r="A407" t="s">
        <v>1281</v>
      </c>
      <c r="B407" t="s">
        <v>1845</v>
      </c>
      <c r="C407" t="s">
        <v>1288</v>
      </c>
      <c r="D407" t="s">
        <v>1844</v>
      </c>
      <c r="E407" t="s">
        <v>1300</v>
      </c>
    </row>
    <row r="408" spans="1:5" x14ac:dyDescent="0.2">
      <c r="A408" t="s">
        <v>1281</v>
      </c>
      <c r="B408" t="s">
        <v>1845</v>
      </c>
      <c r="C408" t="s">
        <v>1725</v>
      </c>
      <c r="D408" t="s">
        <v>1844</v>
      </c>
      <c r="E408" t="s">
        <v>1720</v>
      </c>
    </row>
    <row r="409" spans="1:5" x14ac:dyDescent="0.2">
      <c r="A409" t="s">
        <v>1281</v>
      </c>
      <c r="B409" t="s">
        <v>1845</v>
      </c>
      <c r="C409" t="s">
        <v>1757</v>
      </c>
      <c r="D409" t="s">
        <v>1844</v>
      </c>
      <c r="E409" t="s">
        <v>1300</v>
      </c>
    </row>
    <row r="410" spans="1:5" x14ac:dyDescent="0.2">
      <c r="A410" t="s">
        <v>1281</v>
      </c>
      <c r="B410" t="s">
        <v>1845</v>
      </c>
      <c r="C410" t="s">
        <v>1749</v>
      </c>
      <c r="D410" t="s">
        <v>1844</v>
      </c>
      <c r="E410" t="s">
        <v>1905</v>
      </c>
    </row>
    <row r="411" spans="1:5" x14ac:dyDescent="0.2">
      <c r="A411" t="s">
        <v>1281</v>
      </c>
      <c r="B411" t="s">
        <v>1845</v>
      </c>
      <c r="C411" t="s">
        <v>1764</v>
      </c>
      <c r="D411" t="s">
        <v>1844</v>
      </c>
      <c r="E411" t="s">
        <v>1300</v>
      </c>
    </row>
    <row r="412" spans="1:5" x14ac:dyDescent="0.2">
      <c r="A412" t="s">
        <v>1281</v>
      </c>
      <c r="B412" t="s">
        <v>1845</v>
      </c>
      <c r="C412" t="s">
        <v>1766</v>
      </c>
      <c r="D412" t="s">
        <v>1844</v>
      </c>
      <c r="E412" t="s">
        <v>1300</v>
      </c>
    </row>
    <row r="413" spans="1:5" x14ac:dyDescent="0.2">
      <c r="A413" t="s">
        <v>1281</v>
      </c>
      <c r="B413" t="s">
        <v>1845</v>
      </c>
      <c r="C413" t="s">
        <v>1768</v>
      </c>
      <c r="D413" t="s">
        <v>1844</v>
      </c>
      <c r="E413" t="s">
        <v>1300</v>
      </c>
    </row>
    <row r="414" spans="1:5" x14ac:dyDescent="0.2">
      <c r="A414" t="s">
        <v>1281</v>
      </c>
      <c r="B414" t="s">
        <v>1845</v>
      </c>
      <c r="C414" t="s">
        <v>1751</v>
      </c>
      <c r="D414" t="s">
        <v>1844</v>
      </c>
      <c r="E414" t="s">
        <v>1272</v>
      </c>
    </row>
    <row r="415" spans="1:5" x14ac:dyDescent="0.2">
      <c r="A415" t="s">
        <v>1281</v>
      </c>
      <c r="B415" t="s">
        <v>1845</v>
      </c>
      <c r="C415" t="s">
        <v>1735</v>
      </c>
      <c r="D415" t="s">
        <v>1844</v>
      </c>
      <c r="E415" t="s">
        <v>1300</v>
      </c>
    </row>
    <row r="416" spans="1:5" x14ac:dyDescent="0.2">
      <c r="A416" t="s">
        <v>1281</v>
      </c>
      <c r="B416" t="s">
        <v>1845</v>
      </c>
      <c r="C416" t="s">
        <v>1773</v>
      </c>
      <c r="D416" t="s">
        <v>1844</v>
      </c>
      <c r="E416" t="s">
        <v>1300</v>
      </c>
    </row>
    <row r="417" spans="1:6" x14ac:dyDescent="0.2">
      <c r="A417" t="s">
        <v>1281</v>
      </c>
      <c r="B417" t="s">
        <v>1845</v>
      </c>
      <c r="C417" t="s">
        <v>1776</v>
      </c>
      <c r="D417" t="s">
        <v>1844</v>
      </c>
      <c r="E417" t="s">
        <v>1300</v>
      </c>
    </row>
    <row r="418" spans="1:6" x14ac:dyDescent="0.2">
      <c r="A418" t="s">
        <v>1281</v>
      </c>
      <c r="B418" t="s">
        <v>1845</v>
      </c>
      <c r="C418" t="s">
        <v>1759</v>
      </c>
      <c r="D418" t="s">
        <v>1844</v>
      </c>
      <c r="E418" t="s">
        <v>1300</v>
      </c>
    </row>
    <row r="419" spans="1:6" x14ac:dyDescent="0.2">
      <c r="A419" t="s">
        <v>1281</v>
      </c>
      <c r="B419" t="s">
        <v>1845</v>
      </c>
      <c r="C419" t="s">
        <v>1741</v>
      </c>
      <c r="D419" t="s">
        <v>1844</v>
      </c>
      <c r="E419" t="s">
        <v>1300</v>
      </c>
    </row>
    <row r="420" spans="1:6" x14ac:dyDescent="0.2">
      <c r="A420" t="s">
        <v>1281</v>
      </c>
      <c r="B420" t="s">
        <v>1845</v>
      </c>
      <c r="C420" t="s">
        <v>1292</v>
      </c>
      <c r="D420" t="s">
        <v>1844</v>
      </c>
      <c r="E420" t="s">
        <v>1300</v>
      </c>
    </row>
    <row r="421" spans="1:6" x14ac:dyDescent="0.2">
      <c r="A421" t="s">
        <v>1281</v>
      </c>
      <c r="B421" t="s">
        <v>1845</v>
      </c>
      <c r="C421" t="s">
        <v>1293</v>
      </c>
      <c r="D421" t="s">
        <v>1844</v>
      </c>
      <c r="E421" t="s">
        <v>1300</v>
      </c>
    </row>
    <row r="422" spans="1:6" x14ac:dyDescent="0.2">
      <c r="A422" t="s">
        <v>1281</v>
      </c>
      <c r="B422" t="s">
        <v>1845</v>
      </c>
      <c r="C422" t="s">
        <v>1772</v>
      </c>
      <c r="D422" t="s">
        <v>1844</v>
      </c>
      <c r="E422" t="s">
        <v>1300</v>
      </c>
    </row>
    <row r="423" spans="1:6" x14ac:dyDescent="0.2">
      <c r="A423" t="s">
        <v>1281</v>
      </c>
      <c r="B423" t="s">
        <v>1845</v>
      </c>
      <c r="C423" t="s">
        <v>1294</v>
      </c>
      <c r="D423" t="s">
        <v>1844</v>
      </c>
      <c r="E423" t="s">
        <v>1300</v>
      </c>
    </row>
    <row r="424" spans="1:6" x14ac:dyDescent="0.2">
      <c r="A424" t="s">
        <v>1281</v>
      </c>
      <c r="B424" t="s">
        <v>1962</v>
      </c>
      <c r="C424" t="s">
        <v>1720</v>
      </c>
      <c r="D424" t="s">
        <v>1300</v>
      </c>
      <c r="E424" t="s">
        <v>1300</v>
      </c>
    </row>
    <row r="425" spans="1:6" x14ac:dyDescent="0.2">
      <c r="A425" t="s">
        <v>1281</v>
      </c>
      <c r="B425" t="s">
        <v>1846</v>
      </c>
      <c r="C425" t="s">
        <v>1282</v>
      </c>
      <c r="D425" t="s">
        <v>1300</v>
      </c>
      <c r="E425" t="s">
        <v>1300</v>
      </c>
    </row>
    <row r="426" spans="1:6" x14ac:dyDescent="0.2">
      <c r="A426" t="s">
        <v>1738</v>
      </c>
      <c r="B426" t="s">
        <v>1964</v>
      </c>
      <c r="C426" t="s">
        <v>1268</v>
      </c>
      <c r="D426" t="s">
        <v>1300</v>
      </c>
      <c r="E426" t="s">
        <v>1300</v>
      </c>
    </row>
    <row r="427" spans="1:6" x14ac:dyDescent="0.2">
      <c r="A427" t="s">
        <v>1739</v>
      </c>
      <c r="B427" t="s">
        <v>1965</v>
      </c>
      <c r="C427" t="s">
        <v>1271</v>
      </c>
      <c r="D427" t="s">
        <v>1300</v>
      </c>
      <c r="E427" t="s">
        <v>1841</v>
      </c>
    </row>
    <row r="428" spans="1:6" x14ac:dyDescent="0.2">
      <c r="A428" t="s">
        <v>1739</v>
      </c>
      <c r="B428" t="s">
        <v>1966</v>
      </c>
      <c r="C428" t="s">
        <v>1278</v>
      </c>
      <c r="D428" t="s">
        <v>1300</v>
      </c>
      <c r="E428" t="s">
        <v>1300</v>
      </c>
    </row>
    <row r="429" spans="1:6" x14ac:dyDescent="0.2">
      <c r="A429" t="s">
        <v>1739</v>
      </c>
      <c r="B429" t="s">
        <v>1967</v>
      </c>
      <c r="C429" t="s">
        <v>1284</v>
      </c>
      <c r="D429" t="s">
        <v>1968</v>
      </c>
      <c r="E429" t="s">
        <v>1300</v>
      </c>
      <c r="F429" t="s">
        <v>1258</v>
      </c>
    </row>
    <row r="430" spans="1:6" x14ac:dyDescent="0.2">
      <c r="A430" t="s">
        <v>1739</v>
      </c>
      <c r="B430" t="s">
        <v>1842</v>
      </c>
      <c r="C430" t="s">
        <v>1722</v>
      </c>
      <c r="D430" t="s">
        <v>1843</v>
      </c>
      <c r="E430" t="s">
        <v>1300</v>
      </c>
    </row>
    <row r="431" spans="1:6" x14ac:dyDescent="0.2">
      <c r="A431" t="s">
        <v>1739</v>
      </c>
      <c r="B431" t="s">
        <v>1844</v>
      </c>
      <c r="C431" t="s">
        <v>1281</v>
      </c>
      <c r="D431" t="s">
        <v>1845</v>
      </c>
      <c r="E431" t="s">
        <v>1300</v>
      </c>
    </row>
    <row r="432" spans="1:6" x14ac:dyDescent="0.2">
      <c r="A432" t="s">
        <v>1739</v>
      </c>
      <c r="B432" t="s">
        <v>1965</v>
      </c>
      <c r="C432" t="s">
        <v>1720</v>
      </c>
      <c r="D432" t="s">
        <v>1300</v>
      </c>
      <c r="E432" t="s">
        <v>1300</v>
      </c>
    </row>
    <row r="433" spans="1:5" x14ac:dyDescent="0.2">
      <c r="A433" t="s">
        <v>1739</v>
      </c>
      <c r="B433" t="s">
        <v>1965</v>
      </c>
      <c r="C433" t="s">
        <v>1725</v>
      </c>
      <c r="D433" t="s">
        <v>1300</v>
      </c>
      <c r="E433" t="s">
        <v>1720</v>
      </c>
    </row>
    <row r="434" spans="1:5" x14ac:dyDescent="0.2">
      <c r="A434" t="s">
        <v>1739</v>
      </c>
      <c r="B434" t="s">
        <v>1965</v>
      </c>
      <c r="C434" t="s">
        <v>1293</v>
      </c>
      <c r="D434" t="s">
        <v>1300</v>
      </c>
      <c r="E434" t="s">
        <v>1300</v>
      </c>
    </row>
    <row r="435" spans="1:5" x14ac:dyDescent="0.2">
      <c r="A435" t="s">
        <v>1739</v>
      </c>
      <c r="B435" t="s">
        <v>1846</v>
      </c>
      <c r="C435" t="s">
        <v>1282</v>
      </c>
      <c r="D435" t="s">
        <v>1300</v>
      </c>
      <c r="E435" t="s">
        <v>1300</v>
      </c>
    </row>
    <row r="436" spans="1:5" x14ac:dyDescent="0.2">
      <c r="A436" t="s">
        <v>1740</v>
      </c>
      <c r="B436" t="s">
        <v>1969</v>
      </c>
      <c r="C436" t="s">
        <v>1758</v>
      </c>
      <c r="D436" t="s">
        <v>1970</v>
      </c>
      <c r="E436" t="s">
        <v>1903</v>
      </c>
    </row>
    <row r="437" spans="1:5" x14ac:dyDescent="0.2">
      <c r="A437" t="s">
        <v>1740</v>
      </c>
      <c r="B437" t="s">
        <v>1969</v>
      </c>
      <c r="C437" t="s">
        <v>1269</v>
      </c>
      <c r="D437" t="s">
        <v>1970</v>
      </c>
      <c r="E437" t="s">
        <v>1902</v>
      </c>
    </row>
    <row r="438" spans="1:5" x14ac:dyDescent="0.2">
      <c r="A438" t="s">
        <v>1740</v>
      </c>
      <c r="B438" t="s">
        <v>1969</v>
      </c>
      <c r="C438" t="s">
        <v>1270</v>
      </c>
      <c r="D438" t="s">
        <v>1970</v>
      </c>
      <c r="E438" t="s">
        <v>1300</v>
      </c>
    </row>
    <row r="439" spans="1:5" x14ac:dyDescent="0.2">
      <c r="A439" t="s">
        <v>1740</v>
      </c>
      <c r="B439" t="s">
        <v>1969</v>
      </c>
      <c r="C439" t="s">
        <v>1740</v>
      </c>
      <c r="D439" t="s">
        <v>1970</v>
      </c>
      <c r="E439" t="s">
        <v>1300</v>
      </c>
    </row>
    <row r="440" spans="1:5" x14ac:dyDescent="0.2">
      <c r="A440" t="s">
        <v>1740</v>
      </c>
      <c r="B440" t="s">
        <v>1969</v>
      </c>
      <c r="C440" t="s">
        <v>1744</v>
      </c>
      <c r="D440" t="s">
        <v>1970</v>
      </c>
      <c r="E440" t="s">
        <v>1300</v>
      </c>
    </row>
    <row r="441" spans="1:5" x14ac:dyDescent="0.2">
      <c r="A441" t="s">
        <v>1740</v>
      </c>
      <c r="B441" t="s">
        <v>1969</v>
      </c>
      <c r="C441" t="s">
        <v>1769</v>
      </c>
      <c r="D441" t="s">
        <v>1970</v>
      </c>
      <c r="E441" t="s">
        <v>1300</v>
      </c>
    </row>
    <row r="442" spans="1:5" x14ac:dyDescent="0.2">
      <c r="A442" t="s">
        <v>1740</v>
      </c>
      <c r="B442" t="s">
        <v>1969</v>
      </c>
      <c r="C442" t="s">
        <v>1761</v>
      </c>
      <c r="D442" t="s">
        <v>1970</v>
      </c>
      <c r="E442" t="s">
        <v>1300</v>
      </c>
    </row>
    <row r="443" spans="1:5" x14ac:dyDescent="0.2">
      <c r="A443" t="s">
        <v>1740</v>
      </c>
      <c r="B443" t="s">
        <v>1969</v>
      </c>
      <c r="C443" t="s">
        <v>1276</v>
      </c>
      <c r="D443" t="s">
        <v>1970</v>
      </c>
      <c r="E443" t="s">
        <v>1741</v>
      </c>
    </row>
    <row r="444" spans="1:5" x14ac:dyDescent="0.2">
      <c r="A444" t="s">
        <v>1740</v>
      </c>
      <c r="B444" t="s">
        <v>1969</v>
      </c>
      <c r="C444" t="s">
        <v>1746</v>
      </c>
      <c r="D444" t="s">
        <v>1970</v>
      </c>
      <c r="E444" t="s">
        <v>1294</v>
      </c>
    </row>
    <row r="445" spans="1:5" x14ac:dyDescent="0.2">
      <c r="A445" t="s">
        <v>1740</v>
      </c>
      <c r="B445" t="s">
        <v>1969</v>
      </c>
      <c r="C445" t="s">
        <v>1287</v>
      </c>
      <c r="D445" t="s">
        <v>1970</v>
      </c>
      <c r="E445" t="s">
        <v>1300</v>
      </c>
    </row>
    <row r="446" spans="1:5" x14ac:dyDescent="0.2">
      <c r="A446" t="s">
        <v>1740</v>
      </c>
      <c r="B446" t="s">
        <v>1969</v>
      </c>
      <c r="C446" t="s">
        <v>1759</v>
      </c>
      <c r="D446" t="s">
        <v>1970</v>
      </c>
      <c r="E446" t="s">
        <v>1300</v>
      </c>
    </row>
    <row r="447" spans="1:5" x14ac:dyDescent="0.2">
      <c r="A447" t="s">
        <v>1740</v>
      </c>
      <c r="B447" t="s">
        <v>1969</v>
      </c>
      <c r="C447" t="s">
        <v>1741</v>
      </c>
      <c r="D447" t="s">
        <v>1970</v>
      </c>
      <c r="E447" t="s">
        <v>1300</v>
      </c>
    </row>
    <row r="448" spans="1:5" x14ac:dyDescent="0.2">
      <c r="A448" t="s">
        <v>1740</v>
      </c>
      <c r="B448" t="s">
        <v>1969</v>
      </c>
      <c r="C448" t="s">
        <v>1294</v>
      </c>
      <c r="D448" t="s">
        <v>1970</v>
      </c>
      <c r="E448" t="s">
        <v>1300</v>
      </c>
    </row>
    <row r="449" spans="1:6" x14ac:dyDescent="0.2">
      <c r="A449" t="s">
        <v>1740</v>
      </c>
      <c r="B449" t="s">
        <v>1971</v>
      </c>
      <c r="C449" t="s">
        <v>1769</v>
      </c>
      <c r="D449" t="s">
        <v>1972</v>
      </c>
      <c r="E449" t="s">
        <v>1300</v>
      </c>
      <c r="F449" t="s">
        <v>1258</v>
      </c>
    </row>
    <row r="450" spans="1:6" x14ac:dyDescent="0.2">
      <c r="A450" t="s">
        <v>1740</v>
      </c>
      <c r="B450" t="s">
        <v>1973</v>
      </c>
      <c r="C450" t="s">
        <v>1725</v>
      </c>
      <c r="D450" t="s">
        <v>1300</v>
      </c>
      <c r="E450" t="s">
        <v>1720</v>
      </c>
    </row>
    <row r="451" spans="1:6" x14ac:dyDescent="0.2">
      <c r="A451" t="s">
        <v>1740</v>
      </c>
      <c r="B451" t="s">
        <v>1842</v>
      </c>
      <c r="C451" t="s">
        <v>1722</v>
      </c>
      <c r="D451" t="s">
        <v>1843</v>
      </c>
      <c r="E451" t="s">
        <v>1300</v>
      </c>
    </row>
    <row r="452" spans="1:6" x14ac:dyDescent="0.2">
      <c r="A452" t="s">
        <v>1740</v>
      </c>
      <c r="B452" t="s">
        <v>1844</v>
      </c>
      <c r="C452" t="s">
        <v>1281</v>
      </c>
      <c r="D452" t="s">
        <v>1845</v>
      </c>
      <c r="E452" t="s">
        <v>1300</v>
      </c>
    </row>
    <row r="453" spans="1:6" x14ac:dyDescent="0.2">
      <c r="A453" t="s">
        <v>1740</v>
      </c>
      <c r="B453" t="s">
        <v>1970</v>
      </c>
      <c r="C453" t="s">
        <v>1740</v>
      </c>
      <c r="D453" t="s">
        <v>1969</v>
      </c>
      <c r="E453" t="s">
        <v>1300</v>
      </c>
    </row>
    <row r="454" spans="1:6" x14ac:dyDescent="0.2">
      <c r="A454" t="s">
        <v>1740</v>
      </c>
      <c r="B454" t="s">
        <v>1928</v>
      </c>
      <c r="C454" t="s">
        <v>1773</v>
      </c>
      <c r="D454" t="s">
        <v>1974</v>
      </c>
      <c r="E454" t="s">
        <v>1300</v>
      </c>
    </row>
    <row r="455" spans="1:6" x14ac:dyDescent="0.2">
      <c r="A455" t="s">
        <v>1740</v>
      </c>
      <c r="B455" t="s">
        <v>1973</v>
      </c>
      <c r="C455" t="s">
        <v>1720</v>
      </c>
      <c r="D455" t="s">
        <v>1300</v>
      </c>
      <c r="E455" t="s">
        <v>1300</v>
      </c>
    </row>
    <row r="456" spans="1:6" x14ac:dyDescent="0.2">
      <c r="A456" t="s">
        <v>1740</v>
      </c>
      <c r="B456" t="s">
        <v>1846</v>
      </c>
      <c r="C456" t="s">
        <v>1282</v>
      </c>
      <c r="D456" t="s">
        <v>1300</v>
      </c>
      <c r="E456" t="s">
        <v>1300</v>
      </c>
    </row>
    <row r="457" spans="1:6" x14ac:dyDescent="0.2">
      <c r="A457" t="s">
        <v>1740</v>
      </c>
      <c r="B457" t="s">
        <v>1928</v>
      </c>
      <c r="C457" t="s">
        <v>1747</v>
      </c>
      <c r="D457" t="s">
        <v>1300</v>
      </c>
      <c r="E457" t="s">
        <v>1904</v>
      </c>
    </row>
    <row r="458" spans="1:6" x14ac:dyDescent="0.2">
      <c r="A458" t="s">
        <v>1740</v>
      </c>
      <c r="B458" t="s">
        <v>1928</v>
      </c>
      <c r="C458" t="s">
        <v>1722</v>
      </c>
      <c r="D458" t="s">
        <v>1300</v>
      </c>
      <c r="E458" t="s">
        <v>1300</v>
      </c>
    </row>
    <row r="459" spans="1:6" x14ac:dyDescent="0.2">
      <c r="A459" t="s">
        <v>1740</v>
      </c>
      <c r="B459" t="s">
        <v>1928</v>
      </c>
      <c r="C459" t="s">
        <v>1274</v>
      </c>
      <c r="D459" t="s">
        <v>1300</v>
      </c>
      <c r="E459" t="s">
        <v>1300</v>
      </c>
    </row>
    <row r="460" spans="1:6" x14ac:dyDescent="0.2">
      <c r="A460" t="s">
        <v>1740</v>
      </c>
      <c r="B460" t="s">
        <v>1928</v>
      </c>
      <c r="C460" t="s">
        <v>1286</v>
      </c>
      <c r="D460" t="s">
        <v>1300</v>
      </c>
      <c r="E460" t="s">
        <v>1300</v>
      </c>
    </row>
    <row r="461" spans="1:6" x14ac:dyDescent="0.2">
      <c r="A461" t="s">
        <v>1276</v>
      </c>
      <c r="B461" t="s">
        <v>1975</v>
      </c>
      <c r="C461" t="s">
        <v>1269</v>
      </c>
      <c r="D461" t="s">
        <v>1976</v>
      </c>
      <c r="E461" t="s">
        <v>1902</v>
      </c>
      <c r="F461" t="s">
        <v>1258</v>
      </c>
    </row>
    <row r="462" spans="1:6" x14ac:dyDescent="0.2">
      <c r="A462" t="s">
        <v>1276</v>
      </c>
      <c r="B462" t="s">
        <v>1977</v>
      </c>
      <c r="C462" t="s">
        <v>1277</v>
      </c>
      <c r="D462" t="s">
        <v>1978</v>
      </c>
      <c r="E462" t="s">
        <v>1763</v>
      </c>
    </row>
    <row r="463" spans="1:6" x14ac:dyDescent="0.2">
      <c r="A463" t="s">
        <v>1276</v>
      </c>
      <c r="B463" t="s">
        <v>1975</v>
      </c>
      <c r="C463" t="s">
        <v>1761</v>
      </c>
      <c r="D463" t="s">
        <v>1976</v>
      </c>
      <c r="E463" t="s">
        <v>1300</v>
      </c>
    </row>
    <row r="464" spans="1:6" x14ac:dyDescent="0.2">
      <c r="A464" t="s">
        <v>1276</v>
      </c>
      <c r="B464" t="s">
        <v>1975</v>
      </c>
      <c r="C464" t="s">
        <v>1759</v>
      </c>
      <c r="D464" t="s">
        <v>1976</v>
      </c>
      <c r="E464" t="s">
        <v>1300</v>
      </c>
    </row>
    <row r="465" spans="1:6" x14ac:dyDescent="0.2">
      <c r="A465" t="s">
        <v>1276</v>
      </c>
      <c r="B465" t="s">
        <v>1977</v>
      </c>
      <c r="C465" t="s">
        <v>1763</v>
      </c>
      <c r="D465" t="s">
        <v>1978</v>
      </c>
      <c r="E465" t="s">
        <v>1300</v>
      </c>
      <c r="F465" t="s">
        <v>1258</v>
      </c>
    </row>
    <row r="466" spans="1:6" x14ac:dyDescent="0.2">
      <c r="A466" t="s">
        <v>1276</v>
      </c>
      <c r="B466" t="s">
        <v>1979</v>
      </c>
      <c r="C466" t="s">
        <v>1280</v>
      </c>
      <c r="D466" t="s">
        <v>1300</v>
      </c>
      <c r="E466" t="s">
        <v>1300</v>
      </c>
    </row>
    <row r="467" spans="1:6" x14ac:dyDescent="0.2">
      <c r="A467" t="s">
        <v>1276</v>
      </c>
      <c r="B467" t="s">
        <v>1980</v>
      </c>
      <c r="C467" t="s">
        <v>1268</v>
      </c>
      <c r="D467" t="s">
        <v>1300</v>
      </c>
      <c r="E467" t="s">
        <v>1300</v>
      </c>
    </row>
    <row r="468" spans="1:6" x14ac:dyDescent="0.2">
      <c r="A468" t="s">
        <v>1276</v>
      </c>
      <c r="B468" t="s">
        <v>1981</v>
      </c>
      <c r="C468" t="s">
        <v>1266</v>
      </c>
      <c r="D468" t="s">
        <v>1300</v>
      </c>
      <c r="E468" t="s">
        <v>1300</v>
      </c>
    </row>
    <row r="469" spans="1:6" x14ac:dyDescent="0.2">
      <c r="A469" t="s">
        <v>1276</v>
      </c>
      <c r="B469" t="s">
        <v>1982</v>
      </c>
      <c r="C469" t="s">
        <v>1266</v>
      </c>
      <c r="D469" t="s">
        <v>1300</v>
      </c>
      <c r="E469" t="s">
        <v>1300</v>
      </c>
    </row>
    <row r="470" spans="1:6" x14ac:dyDescent="0.2">
      <c r="A470" t="s">
        <v>1276</v>
      </c>
      <c r="B470" t="s">
        <v>1983</v>
      </c>
      <c r="C470" t="s">
        <v>1278</v>
      </c>
      <c r="D470" t="s">
        <v>1300</v>
      </c>
      <c r="E470" t="s">
        <v>1300</v>
      </c>
    </row>
    <row r="471" spans="1:6" x14ac:dyDescent="0.2">
      <c r="A471" t="s">
        <v>1276</v>
      </c>
      <c r="B471" t="s">
        <v>1984</v>
      </c>
      <c r="C471" t="s">
        <v>1268</v>
      </c>
      <c r="D471" t="s">
        <v>1300</v>
      </c>
      <c r="E471" t="s">
        <v>1300</v>
      </c>
    </row>
    <row r="472" spans="1:6" x14ac:dyDescent="0.2">
      <c r="A472" t="s">
        <v>1276</v>
      </c>
      <c r="B472" t="s">
        <v>1842</v>
      </c>
      <c r="C472" t="s">
        <v>1722</v>
      </c>
      <c r="D472" t="s">
        <v>1843</v>
      </c>
      <c r="E472" t="s">
        <v>1300</v>
      </c>
    </row>
    <row r="473" spans="1:6" x14ac:dyDescent="0.2">
      <c r="A473" t="s">
        <v>1276</v>
      </c>
      <c r="B473" t="s">
        <v>1844</v>
      </c>
      <c r="C473" t="s">
        <v>1281</v>
      </c>
      <c r="D473" t="s">
        <v>1845</v>
      </c>
      <c r="E473" t="s">
        <v>1300</v>
      </c>
    </row>
    <row r="474" spans="1:6" x14ac:dyDescent="0.2">
      <c r="A474" t="s">
        <v>1276</v>
      </c>
      <c r="B474" t="s">
        <v>1970</v>
      </c>
      <c r="C474" t="s">
        <v>1740</v>
      </c>
      <c r="D474" t="s">
        <v>1969</v>
      </c>
      <c r="E474" t="s">
        <v>1300</v>
      </c>
    </row>
    <row r="475" spans="1:6" x14ac:dyDescent="0.2">
      <c r="A475" t="s">
        <v>1276</v>
      </c>
      <c r="B475" t="s">
        <v>1928</v>
      </c>
      <c r="C475" t="s">
        <v>1773</v>
      </c>
      <c r="D475" t="s">
        <v>1974</v>
      </c>
      <c r="E475" t="s">
        <v>1300</v>
      </c>
    </row>
    <row r="476" spans="1:6" x14ac:dyDescent="0.2">
      <c r="A476" t="s">
        <v>1276</v>
      </c>
      <c r="B476" t="s">
        <v>1909</v>
      </c>
      <c r="C476" t="s">
        <v>1290</v>
      </c>
      <c r="D476" t="s">
        <v>1300</v>
      </c>
      <c r="E476" t="s">
        <v>1300</v>
      </c>
    </row>
    <row r="477" spans="1:6" x14ac:dyDescent="0.2">
      <c r="A477" t="s">
        <v>1276</v>
      </c>
      <c r="B477" t="s">
        <v>1846</v>
      </c>
      <c r="C477" t="s">
        <v>1282</v>
      </c>
      <c r="D477" t="s">
        <v>1300</v>
      </c>
      <c r="E477" t="s">
        <v>1300</v>
      </c>
    </row>
    <row r="478" spans="1:6" x14ac:dyDescent="0.2">
      <c r="A478" t="s">
        <v>1276</v>
      </c>
      <c r="B478" t="s">
        <v>1928</v>
      </c>
      <c r="C478" t="s">
        <v>1747</v>
      </c>
      <c r="D478" t="s">
        <v>1300</v>
      </c>
      <c r="E478" t="s">
        <v>1904</v>
      </c>
    </row>
    <row r="479" spans="1:6" x14ac:dyDescent="0.2">
      <c r="A479" t="s">
        <v>1276</v>
      </c>
      <c r="B479" t="s">
        <v>1928</v>
      </c>
      <c r="C479" t="s">
        <v>1722</v>
      </c>
      <c r="D479" t="s">
        <v>1300</v>
      </c>
      <c r="E479" t="s">
        <v>1300</v>
      </c>
    </row>
    <row r="480" spans="1:6" x14ac:dyDescent="0.2">
      <c r="A480" t="s">
        <v>1276</v>
      </c>
      <c r="B480" t="s">
        <v>1928</v>
      </c>
      <c r="C480" t="s">
        <v>1274</v>
      </c>
      <c r="D480" t="s">
        <v>1300</v>
      </c>
      <c r="E480" t="s">
        <v>1300</v>
      </c>
    </row>
    <row r="481" spans="1:6" x14ac:dyDescent="0.2">
      <c r="A481" t="s">
        <v>1276</v>
      </c>
      <c r="B481" t="s">
        <v>1928</v>
      </c>
      <c r="C481" t="s">
        <v>1286</v>
      </c>
      <c r="D481" t="s">
        <v>1300</v>
      </c>
      <c r="E481" t="s">
        <v>1300</v>
      </c>
    </row>
    <row r="482" spans="1:6" x14ac:dyDescent="0.2">
      <c r="A482" t="s">
        <v>1741</v>
      </c>
      <c r="B482" t="s">
        <v>1975</v>
      </c>
      <c r="C482" t="s">
        <v>1269</v>
      </c>
      <c r="D482" t="s">
        <v>1976</v>
      </c>
      <c r="E482" t="s">
        <v>1902</v>
      </c>
    </row>
    <row r="483" spans="1:6" x14ac:dyDescent="0.2">
      <c r="A483" t="s">
        <v>1741</v>
      </c>
      <c r="B483" t="s">
        <v>1977</v>
      </c>
      <c r="C483" t="s">
        <v>1277</v>
      </c>
      <c r="D483" t="s">
        <v>1978</v>
      </c>
      <c r="E483" t="s">
        <v>1763</v>
      </c>
      <c r="F483" t="s">
        <v>1258</v>
      </c>
    </row>
    <row r="484" spans="1:6" x14ac:dyDescent="0.2">
      <c r="A484" t="s">
        <v>1741</v>
      </c>
      <c r="B484" t="s">
        <v>1975</v>
      </c>
      <c r="C484" t="s">
        <v>1761</v>
      </c>
      <c r="D484" t="s">
        <v>1976</v>
      </c>
      <c r="E484" t="s">
        <v>1300</v>
      </c>
    </row>
    <row r="485" spans="1:6" x14ac:dyDescent="0.2">
      <c r="A485" t="s">
        <v>1741</v>
      </c>
      <c r="B485" t="s">
        <v>1975</v>
      </c>
      <c r="C485" t="s">
        <v>1759</v>
      </c>
      <c r="D485" t="s">
        <v>1976</v>
      </c>
      <c r="E485" t="s">
        <v>1300</v>
      </c>
      <c r="F485" t="s">
        <v>1258</v>
      </c>
    </row>
    <row r="486" spans="1:6" x14ac:dyDescent="0.2">
      <c r="A486" t="s">
        <v>1741</v>
      </c>
      <c r="B486" t="s">
        <v>1977</v>
      </c>
      <c r="C486" t="s">
        <v>1763</v>
      </c>
      <c r="D486" t="s">
        <v>1978</v>
      </c>
      <c r="E486" t="s">
        <v>1300</v>
      </c>
    </row>
    <row r="487" spans="1:6" x14ac:dyDescent="0.2">
      <c r="A487" t="s">
        <v>1741</v>
      </c>
      <c r="B487" t="s">
        <v>1979</v>
      </c>
      <c r="C487" t="s">
        <v>1280</v>
      </c>
      <c r="D487" t="s">
        <v>1300</v>
      </c>
      <c r="E487" t="s">
        <v>1300</v>
      </c>
    </row>
    <row r="488" spans="1:6" x14ac:dyDescent="0.2">
      <c r="A488" t="s">
        <v>1741</v>
      </c>
      <c r="B488" t="s">
        <v>1980</v>
      </c>
      <c r="C488" t="s">
        <v>1268</v>
      </c>
      <c r="D488" t="s">
        <v>1300</v>
      </c>
      <c r="E488" t="s">
        <v>1300</v>
      </c>
    </row>
    <row r="489" spans="1:6" x14ac:dyDescent="0.2">
      <c r="A489" t="s">
        <v>1741</v>
      </c>
      <c r="B489" t="s">
        <v>1981</v>
      </c>
      <c r="C489" t="s">
        <v>1266</v>
      </c>
      <c r="D489" t="s">
        <v>1300</v>
      </c>
      <c r="E489" t="s">
        <v>1300</v>
      </c>
    </row>
    <row r="490" spans="1:6" x14ac:dyDescent="0.2">
      <c r="A490" t="s">
        <v>1741</v>
      </c>
      <c r="B490" t="s">
        <v>1982</v>
      </c>
      <c r="C490" t="s">
        <v>1266</v>
      </c>
      <c r="D490" t="s">
        <v>1300</v>
      </c>
      <c r="E490" t="s">
        <v>1300</v>
      </c>
    </row>
    <row r="491" spans="1:6" x14ac:dyDescent="0.2">
      <c r="A491" t="s">
        <v>1741</v>
      </c>
      <c r="B491" t="s">
        <v>1983</v>
      </c>
      <c r="C491" t="s">
        <v>1278</v>
      </c>
      <c r="D491" t="s">
        <v>1300</v>
      </c>
      <c r="E491" t="s">
        <v>1300</v>
      </c>
    </row>
    <row r="492" spans="1:6" x14ac:dyDescent="0.2">
      <c r="A492" t="s">
        <v>1741</v>
      </c>
      <c r="B492" t="s">
        <v>1984</v>
      </c>
      <c r="C492" t="s">
        <v>1268</v>
      </c>
      <c r="D492" t="s">
        <v>1300</v>
      </c>
      <c r="E492" t="s">
        <v>1300</v>
      </c>
    </row>
    <row r="493" spans="1:6" x14ac:dyDescent="0.2">
      <c r="A493" t="s">
        <v>1741</v>
      </c>
      <c r="B493" t="s">
        <v>1985</v>
      </c>
      <c r="C493" t="s">
        <v>1273</v>
      </c>
      <c r="D493" t="s">
        <v>1300</v>
      </c>
      <c r="E493" t="s">
        <v>1300</v>
      </c>
    </row>
    <row r="494" spans="1:6" x14ac:dyDescent="0.2">
      <c r="A494" t="s">
        <v>1741</v>
      </c>
      <c r="B494" t="s">
        <v>1986</v>
      </c>
      <c r="C494" t="s">
        <v>1268</v>
      </c>
      <c r="D494" t="s">
        <v>1300</v>
      </c>
      <c r="E494" t="s">
        <v>1300</v>
      </c>
    </row>
    <row r="495" spans="1:6" x14ac:dyDescent="0.2">
      <c r="A495" t="s">
        <v>1741</v>
      </c>
      <c r="B495" t="s">
        <v>1842</v>
      </c>
      <c r="C495" t="s">
        <v>1722</v>
      </c>
      <c r="D495" t="s">
        <v>1843</v>
      </c>
      <c r="E495" t="s">
        <v>1300</v>
      </c>
    </row>
    <row r="496" spans="1:6" x14ac:dyDescent="0.2">
      <c r="A496" t="s">
        <v>1741</v>
      </c>
      <c r="B496" t="s">
        <v>1844</v>
      </c>
      <c r="C496" t="s">
        <v>1281</v>
      </c>
      <c r="D496" t="s">
        <v>1845</v>
      </c>
      <c r="E496" t="s">
        <v>1300</v>
      </c>
    </row>
    <row r="497" spans="1:6" x14ac:dyDescent="0.2">
      <c r="A497" t="s">
        <v>1741</v>
      </c>
      <c r="B497" t="s">
        <v>1970</v>
      </c>
      <c r="C497" t="s">
        <v>1740</v>
      </c>
      <c r="D497" t="s">
        <v>1969</v>
      </c>
      <c r="E497" t="s">
        <v>1300</v>
      </c>
    </row>
    <row r="498" spans="1:6" x14ac:dyDescent="0.2">
      <c r="A498" t="s">
        <v>1741</v>
      </c>
      <c r="B498" t="s">
        <v>1928</v>
      </c>
      <c r="C498" t="s">
        <v>1773</v>
      </c>
      <c r="D498" t="s">
        <v>1974</v>
      </c>
      <c r="E498" t="s">
        <v>1300</v>
      </c>
    </row>
    <row r="499" spans="1:6" x14ac:dyDescent="0.2">
      <c r="A499" t="s">
        <v>1741</v>
      </c>
      <c r="B499" t="s">
        <v>1909</v>
      </c>
      <c r="C499" t="s">
        <v>1290</v>
      </c>
      <c r="D499" t="s">
        <v>1300</v>
      </c>
      <c r="E499" t="s">
        <v>1300</v>
      </c>
    </row>
    <row r="500" spans="1:6" x14ac:dyDescent="0.2">
      <c r="A500" t="s">
        <v>1741</v>
      </c>
      <c r="B500" t="s">
        <v>1846</v>
      </c>
      <c r="C500" t="s">
        <v>1282</v>
      </c>
      <c r="D500" t="s">
        <v>1300</v>
      </c>
      <c r="E500" t="s">
        <v>1300</v>
      </c>
    </row>
    <row r="501" spans="1:6" x14ac:dyDescent="0.2">
      <c r="A501" t="s">
        <v>1741</v>
      </c>
      <c r="B501" t="s">
        <v>1928</v>
      </c>
      <c r="C501" t="s">
        <v>1747</v>
      </c>
      <c r="D501" t="s">
        <v>1300</v>
      </c>
      <c r="E501" t="s">
        <v>1904</v>
      </c>
    </row>
    <row r="502" spans="1:6" x14ac:dyDescent="0.2">
      <c r="A502" t="s">
        <v>1741</v>
      </c>
      <c r="B502" t="s">
        <v>1928</v>
      </c>
      <c r="C502" t="s">
        <v>1722</v>
      </c>
      <c r="D502" t="s">
        <v>1300</v>
      </c>
      <c r="E502" t="s">
        <v>1300</v>
      </c>
    </row>
    <row r="503" spans="1:6" x14ac:dyDescent="0.2">
      <c r="A503" t="s">
        <v>1741</v>
      </c>
      <c r="B503" t="s">
        <v>1928</v>
      </c>
      <c r="C503" t="s">
        <v>1274</v>
      </c>
      <c r="D503" t="s">
        <v>1300</v>
      </c>
      <c r="E503" t="s">
        <v>1300</v>
      </c>
    </row>
    <row r="504" spans="1:6" x14ac:dyDescent="0.2">
      <c r="A504" t="s">
        <v>1741</v>
      </c>
      <c r="B504" t="s">
        <v>1928</v>
      </c>
      <c r="C504" t="s">
        <v>1286</v>
      </c>
      <c r="D504" t="s">
        <v>1300</v>
      </c>
      <c r="E504" t="s">
        <v>1300</v>
      </c>
    </row>
    <row r="505" spans="1:6" x14ac:dyDescent="0.2">
      <c r="A505" t="s">
        <v>1742</v>
      </c>
      <c r="B505" t="s">
        <v>1987</v>
      </c>
      <c r="C505" t="s">
        <v>1725</v>
      </c>
      <c r="D505" t="s">
        <v>1300</v>
      </c>
      <c r="E505" t="s">
        <v>1720</v>
      </c>
    </row>
    <row r="506" spans="1:6" x14ac:dyDescent="0.2">
      <c r="A506" t="s">
        <v>1742</v>
      </c>
      <c r="B506" t="s">
        <v>1954</v>
      </c>
      <c r="C506" t="s">
        <v>1734</v>
      </c>
      <c r="D506" t="s">
        <v>1953</v>
      </c>
      <c r="E506" t="s">
        <v>1300</v>
      </c>
      <c r="F506" t="s">
        <v>1258</v>
      </c>
    </row>
    <row r="507" spans="1:6" x14ac:dyDescent="0.2">
      <c r="A507" t="s">
        <v>1742</v>
      </c>
      <c r="B507" t="s">
        <v>1988</v>
      </c>
      <c r="C507" t="s">
        <v>1266</v>
      </c>
      <c r="D507" t="s">
        <v>1300</v>
      </c>
      <c r="E507" t="s">
        <v>1300</v>
      </c>
    </row>
    <row r="508" spans="1:6" x14ac:dyDescent="0.2">
      <c r="A508" t="s">
        <v>1742</v>
      </c>
      <c r="B508" t="s">
        <v>1957</v>
      </c>
      <c r="C508" t="s">
        <v>1735</v>
      </c>
      <c r="D508" t="s">
        <v>1956</v>
      </c>
      <c r="E508" t="s">
        <v>1300</v>
      </c>
      <c r="F508" t="s">
        <v>1258</v>
      </c>
    </row>
    <row r="509" spans="1:6" x14ac:dyDescent="0.2">
      <c r="A509" t="s">
        <v>1742</v>
      </c>
      <c r="B509" t="s">
        <v>1989</v>
      </c>
      <c r="C509" t="s">
        <v>1820</v>
      </c>
      <c r="D509" t="s">
        <v>1300</v>
      </c>
      <c r="E509" t="s">
        <v>1300</v>
      </c>
    </row>
    <row r="510" spans="1:6" x14ac:dyDescent="0.2">
      <c r="A510" t="s">
        <v>1742</v>
      </c>
      <c r="B510" t="s">
        <v>1990</v>
      </c>
      <c r="C510" t="s">
        <v>1266</v>
      </c>
      <c r="D510" t="s">
        <v>1300</v>
      </c>
      <c r="E510" t="s">
        <v>1300</v>
      </c>
    </row>
    <row r="511" spans="1:6" x14ac:dyDescent="0.2">
      <c r="A511" t="s">
        <v>1742</v>
      </c>
      <c r="B511" t="s">
        <v>1842</v>
      </c>
      <c r="C511" t="s">
        <v>1722</v>
      </c>
      <c r="D511" t="s">
        <v>1843</v>
      </c>
      <c r="E511" t="s">
        <v>1300</v>
      </c>
    </row>
    <row r="512" spans="1:6" x14ac:dyDescent="0.2">
      <c r="A512" t="s">
        <v>1742</v>
      </c>
      <c r="B512" t="s">
        <v>1844</v>
      </c>
      <c r="C512" t="s">
        <v>1281</v>
      </c>
      <c r="D512" t="s">
        <v>1845</v>
      </c>
      <c r="E512" t="s">
        <v>1300</v>
      </c>
    </row>
    <row r="513" spans="1:6" x14ac:dyDescent="0.2">
      <c r="A513" t="s">
        <v>1742</v>
      </c>
      <c r="B513" t="s">
        <v>1987</v>
      </c>
      <c r="C513" t="s">
        <v>1720</v>
      </c>
      <c r="D513" t="s">
        <v>1300</v>
      </c>
      <c r="E513" t="s">
        <v>1300</v>
      </c>
    </row>
    <row r="514" spans="1:6" x14ac:dyDescent="0.2">
      <c r="A514" t="s">
        <v>1742</v>
      </c>
      <c r="B514" t="s">
        <v>1846</v>
      </c>
      <c r="C514" t="s">
        <v>1282</v>
      </c>
      <c r="D514" t="s">
        <v>1300</v>
      </c>
      <c r="E514" t="s">
        <v>1300</v>
      </c>
    </row>
    <row r="515" spans="1:6" x14ac:dyDescent="0.2">
      <c r="A515" t="s">
        <v>1286</v>
      </c>
      <c r="B515" t="s">
        <v>1991</v>
      </c>
      <c r="C515" t="s">
        <v>1287</v>
      </c>
      <c r="D515" t="s">
        <v>1928</v>
      </c>
      <c r="E515" t="s">
        <v>1300</v>
      </c>
    </row>
    <row r="516" spans="1:6" x14ac:dyDescent="0.2">
      <c r="A516" t="s">
        <v>1286</v>
      </c>
      <c r="B516" t="s">
        <v>1916</v>
      </c>
      <c r="C516" t="s">
        <v>1270</v>
      </c>
      <c r="D516" t="s">
        <v>1917</v>
      </c>
      <c r="E516" t="s">
        <v>1300</v>
      </c>
    </row>
    <row r="517" spans="1:6" x14ac:dyDescent="0.2">
      <c r="A517" t="s">
        <v>1286</v>
      </c>
      <c r="B517" t="s">
        <v>1918</v>
      </c>
      <c r="C517" t="s">
        <v>1288</v>
      </c>
      <c r="D517" t="s">
        <v>1992</v>
      </c>
      <c r="E517" t="s">
        <v>1300</v>
      </c>
      <c r="F517" t="s">
        <v>1258</v>
      </c>
    </row>
    <row r="518" spans="1:6" x14ac:dyDescent="0.2">
      <c r="A518" t="s">
        <v>1286</v>
      </c>
      <c r="B518" t="s">
        <v>1993</v>
      </c>
      <c r="C518" t="s">
        <v>1744</v>
      </c>
      <c r="D518" t="s">
        <v>1928</v>
      </c>
      <c r="E518" t="s">
        <v>1300</v>
      </c>
    </row>
    <row r="519" spans="1:6" x14ac:dyDescent="0.2">
      <c r="A519" t="s">
        <v>1286</v>
      </c>
      <c r="B519" t="s">
        <v>1994</v>
      </c>
      <c r="C519" t="s">
        <v>1269</v>
      </c>
      <c r="D519" t="s">
        <v>1928</v>
      </c>
      <c r="E519" t="s">
        <v>1902</v>
      </c>
      <c r="F519" t="s">
        <v>1258</v>
      </c>
    </row>
    <row r="520" spans="1:6" x14ac:dyDescent="0.2">
      <c r="A520" t="s">
        <v>1286</v>
      </c>
      <c r="B520" t="s">
        <v>1995</v>
      </c>
      <c r="C520" t="s">
        <v>1746</v>
      </c>
      <c r="D520" t="s">
        <v>1928</v>
      </c>
      <c r="E520" t="s">
        <v>1294</v>
      </c>
      <c r="F520" t="s">
        <v>1258</v>
      </c>
    </row>
    <row r="521" spans="1:6" x14ac:dyDescent="0.2">
      <c r="A521" t="s">
        <v>1286</v>
      </c>
      <c r="B521" t="s">
        <v>1996</v>
      </c>
      <c r="C521" t="s">
        <v>1745</v>
      </c>
      <c r="D521" t="s">
        <v>1300</v>
      </c>
      <c r="E521" t="s">
        <v>1300</v>
      </c>
    </row>
    <row r="522" spans="1:6" x14ac:dyDescent="0.2">
      <c r="A522" t="s">
        <v>1286</v>
      </c>
      <c r="B522" t="s">
        <v>1921</v>
      </c>
      <c r="C522" t="s">
        <v>1707</v>
      </c>
      <c r="D522" t="s">
        <v>1300</v>
      </c>
      <c r="E522" t="s">
        <v>1300</v>
      </c>
    </row>
    <row r="523" spans="1:6" x14ac:dyDescent="0.2">
      <c r="A523" t="s">
        <v>1286</v>
      </c>
      <c r="B523" t="s">
        <v>1918</v>
      </c>
      <c r="C523" t="s">
        <v>1748</v>
      </c>
      <c r="D523" t="s">
        <v>1300</v>
      </c>
      <c r="E523" t="s">
        <v>1838</v>
      </c>
    </row>
    <row r="524" spans="1:6" x14ac:dyDescent="0.2">
      <c r="A524" t="s">
        <v>1286</v>
      </c>
      <c r="B524" t="s">
        <v>1842</v>
      </c>
      <c r="C524" t="s">
        <v>1722</v>
      </c>
      <c r="D524" t="s">
        <v>1843</v>
      </c>
      <c r="E524" t="s">
        <v>1300</v>
      </c>
    </row>
    <row r="525" spans="1:6" x14ac:dyDescent="0.2">
      <c r="A525" t="s">
        <v>1286</v>
      </c>
      <c r="B525" t="s">
        <v>1844</v>
      </c>
      <c r="C525" t="s">
        <v>1281</v>
      </c>
      <c r="D525" t="s">
        <v>1845</v>
      </c>
      <c r="E525" t="s">
        <v>1300</v>
      </c>
    </row>
    <row r="526" spans="1:6" x14ac:dyDescent="0.2">
      <c r="A526" t="s">
        <v>1286</v>
      </c>
      <c r="B526" t="s">
        <v>1921</v>
      </c>
      <c r="C526" t="s">
        <v>1707</v>
      </c>
      <c r="D526" t="s">
        <v>1300</v>
      </c>
      <c r="E526" t="s">
        <v>1300</v>
      </c>
    </row>
    <row r="527" spans="1:6" x14ac:dyDescent="0.2">
      <c r="A527" t="s">
        <v>1286</v>
      </c>
      <c r="B527" t="s">
        <v>1918</v>
      </c>
      <c r="C527" t="s">
        <v>1283</v>
      </c>
      <c r="D527" t="s">
        <v>1300</v>
      </c>
      <c r="E527" t="s">
        <v>1300</v>
      </c>
    </row>
    <row r="528" spans="1:6" x14ac:dyDescent="0.2">
      <c r="A528" t="s">
        <v>1286</v>
      </c>
      <c r="B528" t="s">
        <v>1918</v>
      </c>
      <c r="C528" t="s">
        <v>1772</v>
      </c>
      <c r="D528" t="s">
        <v>1300</v>
      </c>
      <c r="E528" t="s">
        <v>1300</v>
      </c>
    </row>
    <row r="529" spans="1:5" x14ac:dyDescent="0.2">
      <c r="A529" t="s">
        <v>1286</v>
      </c>
      <c r="B529" t="s">
        <v>1994</v>
      </c>
      <c r="C529" t="s">
        <v>1761</v>
      </c>
      <c r="D529" t="s">
        <v>1928</v>
      </c>
      <c r="E529" t="s">
        <v>1300</v>
      </c>
    </row>
    <row r="530" spans="1:5" x14ac:dyDescent="0.2">
      <c r="A530" t="s">
        <v>1286</v>
      </c>
      <c r="B530" t="s">
        <v>1994</v>
      </c>
      <c r="C530" t="s">
        <v>1759</v>
      </c>
      <c r="D530" t="s">
        <v>1928</v>
      </c>
      <c r="E530" t="s">
        <v>1300</v>
      </c>
    </row>
    <row r="531" spans="1:5" x14ac:dyDescent="0.2">
      <c r="A531" t="s">
        <v>1286</v>
      </c>
      <c r="B531" t="s">
        <v>1995</v>
      </c>
      <c r="C531" t="s">
        <v>1294</v>
      </c>
      <c r="D531" t="s">
        <v>1928</v>
      </c>
      <c r="E531" t="s">
        <v>1300</v>
      </c>
    </row>
    <row r="532" spans="1:5" x14ac:dyDescent="0.2">
      <c r="A532" t="s">
        <v>1286</v>
      </c>
      <c r="B532" t="s">
        <v>1996</v>
      </c>
      <c r="C532" t="s">
        <v>1745</v>
      </c>
      <c r="D532" t="s">
        <v>1300</v>
      </c>
      <c r="E532" t="s">
        <v>1300</v>
      </c>
    </row>
    <row r="533" spans="1:5" x14ac:dyDescent="0.2">
      <c r="A533" t="s">
        <v>1286</v>
      </c>
      <c r="B533" t="s">
        <v>1873</v>
      </c>
      <c r="C533" t="s">
        <v>1275</v>
      </c>
      <c r="D533" t="s">
        <v>1300</v>
      </c>
      <c r="E533" t="s">
        <v>1300</v>
      </c>
    </row>
    <row r="534" spans="1:5" x14ac:dyDescent="0.2">
      <c r="A534" t="s">
        <v>1286</v>
      </c>
      <c r="B534" t="s">
        <v>1840</v>
      </c>
      <c r="C534" t="s">
        <v>1267</v>
      </c>
      <c r="D534" t="s">
        <v>1300</v>
      </c>
      <c r="E534" t="s">
        <v>1855</v>
      </c>
    </row>
    <row r="535" spans="1:5" x14ac:dyDescent="0.2">
      <c r="A535" t="s">
        <v>1286</v>
      </c>
      <c r="B535" t="s">
        <v>1909</v>
      </c>
      <c r="C535" t="s">
        <v>1290</v>
      </c>
      <c r="D535" t="s">
        <v>1300</v>
      </c>
      <c r="E535" t="s">
        <v>1300</v>
      </c>
    </row>
    <row r="536" spans="1:5" x14ac:dyDescent="0.2">
      <c r="A536" t="s">
        <v>1286</v>
      </c>
      <c r="B536" t="s">
        <v>1846</v>
      </c>
      <c r="C536" t="s">
        <v>1282</v>
      </c>
      <c r="D536" t="s">
        <v>1300</v>
      </c>
      <c r="E536" t="s">
        <v>1300</v>
      </c>
    </row>
    <row r="537" spans="1:5" x14ac:dyDescent="0.2">
      <c r="A537" t="s">
        <v>1286</v>
      </c>
      <c r="B537" t="s">
        <v>1840</v>
      </c>
      <c r="C537" t="s">
        <v>1273</v>
      </c>
      <c r="D537" t="s">
        <v>1300</v>
      </c>
      <c r="E537" t="s">
        <v>1300</v>
      </c>
    </row>
    <row r="538" spans="1:5" x14ac:dyDescent="0.2">
      <c r="A538" t="s">
        <v>1286</v>
      </c>
      <c r="B538" t="s">
        <v>1840</v>
      </c>
      <c r="C538" t="s">
        <v>1292</v>
      </c>
      <c r="D538" t="s">
        <v>1300</v>
      </c>
      <c r="E538" t="s">
        <v>1300</v>
      </c>
    </row>
    <row r="539" spans="1:5" x14ac:dyDescent="0.2">
      <c r="A539" t="s">
        <v>1744</v>
      </c>
      <c r="B539" t="s">
        <v>1973</v>
      </c>
      <c r="C539" t="s">
        <v>1271</v>
      </c>
      <c r="D539" t="s">
        <v>1300</v>
      </c>
      <c r="E539" t="s">
        <v>1841</v>
      </c>
    </row>
    <row r="540" spans="1:5" x14ac:dyDescent="0.2">
      <c r="A540" t="s">
        <v>1744</v>
      </c>
      <c r="B540" t="s">
        <v>1842</v>
      </c>
      <c r="C540" t="s">
        <v>1722</v>
      </c>
      <c r="D540" t="s">
        <v>1843</v>
      </c>
      <c r="E540" t="s">
        <v>1300</v>
      </c>
    </row>
    <row r="541" spans="1:5" x14ac:dyDescent="0.2">
      <c r="A541" t="s">
        <v>1744</v>
      </c>
      <c r="B541" t="s">
        <v>1844</v>
      </c>
      <c r="C541" t="s">
        <v>1281</v>
      </c>
      <c r="D541" t="s">
        <v>1845</v>
      </c>
      <c r="E541" t="s">
        <v>1300</v>
      </c>
    </row>
    <row r="542" spans="1:5" x14ac:dyDescent="0.2">
      <c r="A542" t="s">
        <v>1744</v>
      </c>
      <c r="B542" t="s">
        <v>1970</v>
      </c>
      <c r="C542" t="s">
        <v>1740</v>
      </c>
      <c r="D542" t="s">
        <v>1969</v>
      </c>
      <c r="E542" t="s">
        <v>1300</v>
      </c>
    </row>
    <row r="543" spans="1:5" x14ac:dyDescent="0.2">
      <c r="A543" t="s">
        <v>1744</v>
      </c>
      <c r="B543" t="s">
        <v>1973</v>
      </c>
      <c r="C543" t="s">
        <v>1720</v>
      </c>
      <c r="D543" t="s">
        <v>1300</v>
      </c>
      <c r="E543" t="s">
        <v>1300</v>
      </c>
    </row>
    <row r="544" spans="1:5" x14ac:dyDescent="0.2">
      <c r="A544" t="s">
        <v>1744</v>
      </c>
      <c r="B544" t="s">
        <v>1973</v>
      </c>
      <c r="C544" t="s">
        <v>1725</v>
      </c>
      <c r="D544" t="s">
        <v>1300</v>
      </c>
      <c r="E544" t="s">
        <v>1720</v>
      </c>
    </row>
    <row r="545" spans="1:5" x14ac:dyDescent="0.2">
      <c r="A545" t="s">
        <v>1744</v>
      </c>
      <c r="B545" t="s">
        <v>1973</v>
      </c>
      <c r="C545" t="s">
        <v>1293</v>
      </c>
      <c r="D545" t="s">
        <v>1300</v>
      </c>
      <c r="E545" t="s">
        <v>1300</v>
      </c>
    </row>
    <row r="546" spans="1:5" x14ac:dyDescent="0.2">
      <c r="A546" t="s">
        <v>1744</v>
      </c>
      <c r="B546" t="s">
        <v>1928</v>
      </c>
      <c r="C546" t="s">
        <v>1274</v>
      </c>
      <c r="D546" t="s">
        <v>1930</v>
      </c>
      <c r="E546" t="s">
        <v>1300</v>
      </c>
    </row>
    <row r="547" spans="1:5" x14ac:dyDescent="0.2">
      <c r="A547" t="s">
        <v>1744</v>
      </c>
      <c r="B547" t="s">
        <v>1928</v>
      </c>
      <c r="C547" t="s">
        <v>1286</v>
      </c>
      <c r="D547" t="s">
        <v>1993</v>
      </c>
      <c r="E547" t="s">
        <v>1300</v>
      </c>
    </row>
    <row r="548" spans="1:5" x14ac:dyDescent="0.2">
      <c r="A548" t="s">
        <v>1744</v>
      </c>
      <c r="B548" t="s">
        <v>1928</v>
      </c>
      <c r="C548" t="s">
        <v>1773</v>
      </c>
      <c r="D548" t="s">
        <v>1974</v>
      </c>
      <c r="E548" t="s">
        <v>1300</v>
      </c>
    </row>
    <row r="549" spans="1:5" x14ac:dyDescent="0.2">
      <c r="A549" t="s">
        <v>1744</v>
      </c>
      <c r="B549" t="s">
        <v>1909</v>
      </c>
      <c r="C549" t="s">
        <v>1290</v>
      </c>
      <c r="D549" t="s">
        <v>1300</v>
      </c>
      <c r="E549" t="s">
        <v>1300</v>
      </c>
    </row>
    <row r="550" spans="1:5" x14ac:dyDescent="0.2">
      <c r="A550" t="s">
        <v>1744</v>
      </c>
      <c r="B550" t="s">
        <v>1846</v>
      </c>
      <c r="C550" t="s">
        <v>1282</v>
      </c>
      <c r="D550" t="s">
        <v>1300</v>
      </c>
      <c r="E550" t="s">
        <v>1300</v>
      </c>
    </row>
    <row r="551" spans="1:5" x14ac:dyDescent="0.2">
      <c r="A551" t="s">
        <v>1744</v>
      </c>
      <c r="B551" t="s">
        <v>1928</v>
      </c>
      <c r="C551" t="s">
        <v>1747</v>
      </c>
      <c r="D551" t="s">
        <v>1300</v>
      </c>
      <c r="E551" t="s">
        <v>1904</v>
      </c>
    </row>
    <row r="552" spans="1:5" x14ac:dyDescent="0.2">
      <c r="A552" t="s">
        <v>1744</v>
      </c>
      <c r="B552" t="s">
        <v>1928</v>
      </c>
      <c r="C552" t="s">
        <v>1722</v>
      </c>
      <c r="D552" t="s">
        <v>1300</v>
      </c>
      <c r="E552" t="s">
        <v>1300</v>
      </c>
    </row>
    <row r="553" spans="1:5" x14ac:dyDescent="0.2">
      <c r="A553" t="s">
        <v>1746</v>
      </c>
      <c r="B553" t="s">
        <v>1997</v>
      </c>
      <c r="C553" t="s">
        <v>1283</v>
      </c>
      <c r="D553" t="s">
        <v>1927</v>
      </c>
      <c r="E553" t="s">
        <v>1300</v>
      </c>
    </row>
    <row r="554" spans="1:5" x14ac:dyDescent="0.2">
      <c r="A554" t="s">
        <v>1746</v>
      </c>
      <c r="B554" t="s">
        <v>1998</v>
      </c>
      <c r="C554" t="s">
        <v>1268</v>
      </c>
      <c r="D554" t="s">
        <v>1300</v>
      </c>
      <c r="E554" t="s">
        <v>1300</v>
      </c>
    </row>
    <row r="555" spans="1:5" x14ac:dyDescent="0.2">
      <c r="A555" t="s">
        <v>1746</v>
      </c>
      <c r="B555" t="s">
        <v>1842</v>
      </c>
      <c r="C555" t="s">
        <v>1722</v>
      </c>
      <c r="D555" t="s">
        <v>1843</v>
      </c>
      <c r="E555" t="s">
        <v>1300</v>
      </c>
    </row>
    <row r="556" spans="1:5" x14ac:dyDescent="0.2">
      <c r="A556" t="s">
        <v>1746</v>
      </c>
      <c r="B556" t="s">
        <v>1844</v>
      </c>
      <c r="C556" t="s">
        <v>1281</v>
      </c>
      <c r="D556" t="s">
        <v>1845</v>
      </c>
      <c r="E556" t="s">
        <v>1300</v>
      </c>
    </row>
    <row r="557" spans="1:5" x14ac:dyDescent="0.2">
      <c r="A557" t="s">
        <v>1746</v>
      </c>
      <c r="B557" t="s">
        <v>1970</v>
      </c>
      <c r="C557" t="s">
        <v>1740</v>
      </c>
      <c r="D557" t="s">
        <v>1969</v>
      </c>
      <c r="E557" t="s">
        <v>1300</v>
      </c>
    </row>
    <row r="558" spans="1:5" x14ac:dyDescent="0.2">
      <c r="A558" t="s">
        <v>1746</v>
      </c>
      <c r="B558" t="s">
        <v>1928</v>
      </c>
      <c r="C558" t="s">
        <v>1274</v>
      </c>
      <c r="D558" t="s">
        <v>1927</v>
      </c>
      <c r="E558" t="s">
        <v>1300</v>
      </c>
    </row>
    <row r="559" spans="1:5" x14ac:dyDescent="0.2">
      <c r="A559" t="s">
        <v>1746</v>
      </c>
      <c r="B559" t="s">
        <v>1928</v>
      </c>
      <c r="C559" t="s">
        <v>1286</v>
      </c>
      <c r="D559" t="s">
        <v>1995</v>
      </c>
      <c r="E559" t="s">
        <v>1300</v>
      </c>
    </row>
    <row r="560" spans="1:5" x14ac:dyDescent="0.2">
      <c r="A560" t="s">
        <v>1746</v>
      </c>
      <c r="B560" t="s">
        <v>1928</v>
      </c>
      <c r="C560" t="s">
        <v>1773</v>
      </c>
      <c r="D560" t="s">
        <v>1974</v>
      </c>
      <c r="E560" t="s">
        <v>1300</v>
      </c>
    </row>
    <row r="561" spans="1:5" x14ac:dyDescent="0.2">
      <c r="A561" t="s">
        <v>1746</v>
      </c>
      <c r="B561" t="s">
        <v>1846</v>
      </c>
      <c r="C561" t="s">
        <v>1282</v>
      </c>
      <c r="D561" t="s">
        <v>1300</v>
      </c>
      <c r="E561" t="s">
        <v>1300</v>
      </c>
    </row>
    <row r="562" spans="1:5" x14ac:dyDescent="0.2">
      <c r="A562" t="s">
        <v>1746</v>
      </c>
      <c r="B562" t="s">
        <v>1928</v>
      </c>
      <c r="C562" t="s">
        <v>1747</v>
      </c>
      <c r="D562" t="s">
        <v>1300</v>
      </c>
      <c r="E562" t="s">
        <v>1904</v>
      </c>
    </row>
    <row r="563" spans="1:5" x14ac:dyDescent="0.2">
      <c r="A563" t="s">
        <v>1746</v>
      </c>
      <c r="B563" t="s">
        <v>1928</v>
      </c>
      <c r="C563" t="s">
        <v>1722</v>
      </c>
      <c r="D563" t="s">
        <v>1300</v>
      </c>
      <c r="E563" t="s">
        <v>1300</v>
      </c>
    </row>
    <row r="564" spans="1:5" x14ac:dyDescent="0.2">
      <c r="A564" t="s">
        <v>1270</v>
      </c>
      <c r="B564" t="s">
        <v>1999</v>
      </c>
      <c r="C564" t="s">
        <v>1270</v>
      </c>
      <c r="D564" t="s">
        <v>2000</v>
      </c>
      <c r="E564" t="s">
        <v>1300</v>
      </c>
    </row>
    <row r="565" spans="1:5" x14ac:dyDescent="0.2">
      <c r="A565" t="s">
        <v>1270</v>
      </c>
      <c r="B565" t="s">
        <v>2001</v>
      </c>
      <c r="C565" t="s">
        <v>1265</v>
      </c>
      <c r="D565" t="s">
        <v>1300</v>
      </c>
      <c r="E565" t="s">
        <v>1300</v>
      </c>
    </row>
    <row r="566" spans="1:5" x14ac:dyDescent="0.2">
      <c r="A566" t="s">
        <v>1270</v>
      </c>
      <c r="B566" t="s">
        <v>2002</v>
      </c>
      <c r="C566" t="s">
        <v>1738</v>
      </c>
      <c r="D566" t="s">
        <v>1300</v>
      </c>
      <c r="E566" t="s">
        <v>1300</v>
      </c>
    </row>
    <row r="567" spans="1:5" x14ac:dyDescent="0.2">
      <c r="A567" t="s">
        <v>1270</v>
      </c>
      <c r="B567" t="s">
        <v>1917</v>
      </c>
      <c r="C567" t="s">
        <v>1747</v>
      </c>
      <c r="D567" t="s">
        <v>1916</v>
      </c>
      <c r="E567" t="s">
        <v>1904</v>
      </c>
    </row>
    <row r="568" spans="1:5" x14ac:dyDescent="0.2">
      <c r="A568" t="s">
        <v>1270</v>
      </c>
      <c r="B568" t="s">
        <v>2000</v>
      </c>
      <c r="C568" t="s">
        <v>1270</v>
      </c>
      <c r="D568" t="s">
        <v>1999</v>
      </c>
      <c r="E568" t="s">
        <v>1300</v>
      </c>
    </row>
    <row r="569" spans="1:5" x14ac:dyDescent="0.2">
      <c r="A569" t="s">
        <v>1270</v>
      </c>
      <c r="B569" t="s">
        <v>1842</v>
      </c>
      <c r="C569" t="s">
        <v>1722</v>
      </c>
      <c r="D569" t="s">
        <v>1843</v>
      </c>
      <c r="E569" t="s">
        <v>1300</v>
      </c>
    </row>
    <row r="570" spans="1:5" x14ac:dyDescent="0.2">
      <c r="A570" t="s">
        <v>1270</v>
      </c>
      <c r="B570" t="s">
        <v>1844</v>
      </c>
      <c r="C570" t="s">
        <v>1281</v>
      </c>
      <c r="D570" t="s">
        <v>1845</v>
      </c>
      <c r="E570" t="s">
        <v>1300</v>
      </c>
    </row>
    <row r="571" spans="1:5" x14ac:dyDescent="0.2">
      <c r="A571" t="s">
        <v>1270</v>
      </c>
      <c r="B571" t="s">
        <v>1970</v>
      </c>
      <c r="C571" t="s">
        <v>1740</v>
      </c>
      <c r="D571" t="s">
        <v>1969</v>
      </c>
      <c r="E571" t="s">
        <v>1300</v>
      </c>
    </row>
    <row r="572" spans="1:5" x14ac:dyDescent="0.2">
      <c r="A572" t="s">
        <v>1270</v>
      </c>
      <c r="B572" t="s">
        <v>1917</v>
      </c>
      <c r="C572" t="s">
        <v>1722</v>
      </c>
      <c r="D572" t="s">
        <v>1916</v>
      </c>
      <c r="E572" t="s">
        <v>1300</v>
      </c>
    </row>
    <row r="573" spans="1:5" x14ac:dyDescent="0.2">
      <c r="A573" t="s">
        <v>1270</v>
      </c>
      <c r="B573" t="s">
        <v>1917</v>
      </c>
      <c r="C573" t="s">
        <v>1274</v>
      </c>
      <c r="D573" t="s">
        <v>1916</v>
      </c>
      <c r="E573" t="s">
        <v>1300</v>
      </c>
    </row>
    <row r="574" spans="1:5" x14ac:dyDescent="0.2">
      <c r="A574" t="s">
        <v>1270</v>
      </c>
      <c r="B574" t="s">
        <v>1917</v>
      </c>
      <c r="C574" t="s">
        <v>1286</v>
      </c>
      <c r="D574" t="s">
        <v>1916</v>
      </c>
      <c r="E574" t="s">
        <v>1300</v>
      </c>
    </row>
    <row r="575" spans="1:5" x14ac:dyDescent="0.2">
      <c r="A575" t="s">
        <v>1270</v>
      </c>
      <c r="B575" t="s">
        <v>1917</v>
      </c>
      <c r="C575" t="s">
        <v>1773</v>
      </c>
      <c r="D575" t="s">
        <v>1916</v>
      </c>
      <c r="E575" t="s">
        <v>1300</v>
      </c>
    </row>
    <row r="576" spans="1:5" x14ac:dyDescent="0.2">
      <c r="A576" t="s">
        <v>1270</v>
      </c>
      <c r="B576" t="s">
        <v>1928</v>
      </c>
      <c r="C576" t="s">
        <v>1773</v>
      </c>
      <c r="D576" t="s">
        <v>1974</v>
      </c>
      <c r="E576" t="s">
        <v>1300</v>
      </c>
    </row>
    <row r="577" spans="1:5" x14ac:dyDescent="0.2">
      <c r="A577" t="s">
        <v>1270</v>
      </c>
      <c r="B577" t="s">
        <v>2003</v>
      </c>
      <c r="C577" t="s">
        <v>1266</v>
      </c>
      <c r="D577" t="s">
        <v>1300</v>
      </c>
      <c r="E577" t="s">
        <v>1300</v>
      </c>
    </row>
    <row r="578" spans="1:5" x14ac:dyDescent="0.2">
      <c r="A578" t="s">
        <v>1270</v>
      </c>
      <c r="B578" t="s">
        <v>1846</v>
      </c>
      <c r="C578" t="s">
        <v>1282</v>
      </c>
      <c r="D578" t="s">
        <v>1300</v>
      </c>
      <c r="E578" t="s">
        <v>1300</v>
      </c>
    </row>
    <row r="579" spans="1:5" x14ac:dyDescent="0.2">
      <c r="A579" t="s">
        <v>1270</v>
      </c>
      <c r="B579" t="s">
        <v>1928</v>
      </c>
      <c r="C579" t="s">
        <v>1747</v>
      </c>
      <c r="D579" t="s">
        <v>1300</v>
      </c>
      <c r="E579" t="s">
        <v>1904</v>
      </c>
    </row>
    <row r="580" spans="1:5" x14ac:dyDescent="0.2">
      <c r="A580" t="s">
        <v>1270</v>
      </c>
      <c r="B580" t="s">
        <v>1928</v>
      </c>
      <c r="C580" t="s">
        <v>1722</v>
      </c>
      <c r="D580" t="s">
        <v>1300</v>
      </c>
      <c r="E580" t="s">
        <v>1300</v>
      </c>
    </row>
    <row r="581" spans="1:5" x14ac:dyDescent="0.2">
      <c r="A581" t="s">
        <v>1270</v>
      </c>
      <c r="B581" t="s">
        <v>1928</v>
      </c>
      <c r="C581" t="s">
        <v>1274</v>
      </c>
      <c r="D581" t="s">
        <v>1300</v>
      </c>
      <c r="E581" t="s">
        <v>1300</v>
      </c>
    </row>
    <row r="582" spans="1:5" x14ac:dyDescent="0.2">
      <c r="A582" t="s">
        <v>1270</v>
      </c>
      <c r="B582" t="s">
        <v>1928</v>
      </c>
      <c r="C582" t="s">
        <v>1286</v>
      </c>
      <c r="D582" t="s">
        <v>1300</v>
      </c>
      <c r="E582" t="s">
        <v>1300</v>
      </c>
    </row>
    <row r="583" spans="1:5" x14ac:dyDescent="0.2">
      <c r="A583" t="s">
        <v>1747</v>
      </c>
      <c r="B583" t="s">
        <v>1916</v>
      </c>
      <c r="C583" t="s">
        <v>1270</v>
      </c>
      <c r="D583" t="s">
        <v>1917</v>
      </c>
      <c r="E583" t="s">
        <v>1300</v>
      </c>
    </row>
    <row r="584" spans="1:5" x14ac:dyDescent="0.2">
      <c r="A584" t="s">
        <v>1747</v>
      </c>
      <c r="B584" t="s">
        <v>1921</v>
      </c>
      <c r="C584" t="s">
        <v>1707</v>
      </c>
      <c r="D584" t="s">
        <v>1300</v>
      </c>
      <c r="E584" t="s">
        <v>1300</v>
      </c>
    </row>
    <row r="585" spans="1:5" x14ac:dyDescent="0.2">
      <c r="A585" t="s">
        <v>1747</v>
      </c>
      <c r="B585" t="s">
        <v>1918</v>
      </c>
      <c r="C585" t="s">
        <v>1748</v>
      </c>
      <c r="D585" t="s">
        <v>1300</v>
      </c>
      <c r="E585" t="s">
        <v>1838</v>
      </c>
    </row>
    <row r="586" spans="1:5" x14ac:dyDescent="0.2">
      <c r="A586" t="s">
        <v>1747</v>
      </c>
      <c r="B586" t="s">
        <v>1842</v>
      </c>
      <c r="C586" t="s">
        <v>1722</v>
      </c>
      <c r="D586" t="s">
        <v>1843</v>
      </c>
      <c r="E586" t="s">
        <v>1300</v>
      </c>
    </row>
    <row r="587" spans="1:5" x14ac:dyDescent="0.2">
      <c r="A587" t="s">
        <v>1747</v>
      </c>
      <c r="B587" t="s">
        <v>1844</v>
      </c>
      <c r="C587" t="s">
        <v>1281</v>
      </c>
      <c r="D587" t="s">
        <v>1845</v>
      </c>
      <c r="E587" t="s">
        <v>1300</v>
      </c>
    </row>
    <row r="588" spans="1:5" x14ac:dyDescent="0.2">
      <c r="A588" t="s">
        <v>1747</v>
      </c>
      <c r="B588" t="s">
        <v>1921</v>
      </c>
      <c r="C588" t="s">
        <v>1707</v>
      </c>
      <c r="D588" t="s">
        <v>1300</v>
      </c>
      <c r="E588" t="s">
        <v>1300</v>
      </c>
    </row>
    <row r="589" spans="1:5" x14ac:dyDescent="0.2">
      <c r="A589" t="s">
        <v>1747</v>
      </c>
      <c r="B589" t="s">
        <v>1918</v>
      </c>
      <c r="C589" t="s">
        <v>1283</v>
      </c>
      <c r="D589" t="s">
        <v>1300</v>
      </c>
      <c r="E589" t="s">
        <v>1300</v>
      </c>
    </row>
    <row r="590" spans="1:5" x14ac:dyDescent="0.2">
      <c r="A590" t="s">
        <v>1747</v>
      </c>
      <c r="B590" t="s">
        <v>1918</v>
      </c>
      <c r="C590" t="s">
        <v>1288</v>
      </c>
      <c r="D590" t="s">
        <v>1300</v>
      </c>
      <c r="E590" t="s">
        <v>1300</v>
      </c>
    </row>
    <row r="591" spans="1:5" x14ac:dyDescent="0.2">
      <c r="A591" t="s">
        <v>1747</v>
      </c>
      <c r="B591" t="s">
        <v>1918</v>
      </c>
      <c r="C591" t="s">
        <v>1772</v>
      </c>
      <c r="D591" t="s">
        <v>1300</v>
      </c>
      <c r="E591" t="s">
        <v>1300</v>
      </c>
    </row>
    <row r="592" spans="1:5" x14ac:dyDescent="0.2">
      <c r="A592" t="s">
        <v>1747</v>
      </c>
      <c r="B592" t="s">
        <v>1873</v>
      </c>
      <c r="C592" t="s">
        <v>1275</v>
      </c>
      <c r="D592" t="s">
        <v>1300</v>
      </c>
      <c r="E592" t="s">
        <v>1300</v>
      </c>
    </row>
    <row r="593" spans="1:5" x14ac:dyDescent="0.2">
      <c r="A593" t="s">
        <v>1747</v>
      </c>
      <c r="B593" t="s">
        <v>1840</v>
      </c>
      <c r="C593" t="s">
        <v>1267</v>
      </c>
      <c r="D593" t="s">
        <v>1300</v>
      </c>
      <c r="E593" t="s">
        <v>1855</v>
      </c>
    </row>
    <row r="594" spans="1:5" x14ac:dyDescent="0.2">
      <c r="A594" t="s">
        <v>1747</v>
      </c>
      <c r="B594" t="s">
        <v>1909</v>
      </c>
      <c r="C594" t="s">
        <v>1290</v>
      </c>
      <c r="D594" t="s">
        <v>1300</v>
      </c>
      <c r="E594" t="s">
        <v>1300</v>
      </c>
    </row>
    <row r="595" spans="1:5" x14ac:dyDescent="0.2">
      <c r="A595" t="s">
        <v>1747</v>
      </c>
      <c r="B595" t="s">
        <v>1846</v>
      </c>
      <c r="C595" t="s">
        <v>1282</v>
      </c>
      <c r="D595" t="s">
        <v>1300</v>
      </c>
      <c r="E595" t="s">
        <v>1300</v>
      </c>
    </row>
    <row r="596" spans="1:5" x14ac:dyDescent="0.2">
      <c r="A596" t="s">
        <v>1747</v>
      </c>
      <c r="B596" t="s">
        <v>1840</v>
      </c>
      <c r="C596" t="s">
        <v>1273</v>
      </c>
      <c r="D596" t="s">
        <v>1300</v>
      </c>
      <c r="E596" t="s">
        <v>1300</v>
      </c>
    </row>
    <row r="597" spans="1:5" x14ac:dyDescent="0.2">
      <c r="A597" t="s">
        <v>1747</v>
      </c>
      <c r="B597" t="s">
        <v>1840</v>
      </c>
      <c r="C597" t="s">
        <v>1292</v>
      </c>
      <c r="D597" t="s">
        <v>1300</v>
      </c>
      <c r="E597" t="s">
        <v>1300</v>
      </c>
    </row>
    <row r="598" spans="1:5" x14ac:dyDescent="0.2">
      <c r="A598" t="s">
        <v>1748</v>
      </c>
      <c r="B598" t="s">
        <v>1919</v>
      </c>
      <c r="C598" t="s">
        <v>1722</v>
      </c>
      <c r="D598" t="s">
        <v>1918</v>
      </c>
      <c r="E598" t="s">
        <v>1300</v>
      </c>
    </row>
    <row r="599" spans="1:5" x14ac:dyDescent="0.2">
      <c r="A599" t="s">
        <v>1748</v>
      </c>
      <c r="B599" t="s">
        <v>2004</v>
      </c>
      <c r="C599" t="s">
        <v>1737</v>
      </c>
      <c r="D599" t="s">
        <v>1300</v>
      </c>
      <c r="E599" t="s">
        <v>1300</v>
      </c>
    </row>
    <row r="600" spans="1:5" x14ac:dyDescent="0.2">
      <c r="A600" t="s">
        <v>1748</v>
      </c>
      <c r="B600" t="s">
        <v>1842</v>
      </c>
      <c r="C600" t="s">
        <v>1722</v>
      </c>
      <c r="D600" t="s">
        <v>1843</v>
      </c>
      <c r="E600" t="s">
        <v>1300</v>
      </c>
    </row>
    <row r="601" spans="1:5" x14ac:dyDescent="0.2">
      <c r="A601" t="s">
        <v>1748</v>
      </c>
      <c r="B601" t="s">
        <v>1844</v>
      </c>
      <c r="C601" t="s">
        <v>1281</v>
      </c>
      <c r="D601" t="s">
        <v>1845</v>
      </c>
      <c r="E601" t="s">
        <v>1300</v>
      </c>
    </row>
    <row r="602" spans="1:5" x14ac:dyDescent="0.2">
      <c r="A602" t="s">
        <v>1748</v>
      </c>
      <c r="B602" t="s">
        <v>2004</v>
      </c>
      <c r="C602" t="s">
        <v>1737</v>
      </c>
      <c r="D602" t="s">
        <v>1300</v>
      </c>
      <c r="E602" t="s">
        <v>1300</v>
      </c>
    </row>
    <row r="603" spans="1:5" x14ac:dyDescent="0.2">
      <c r="A603" t="s">
        <v>1748</v>
      </c>
      <c r="B603" t="s">
        <v>1873</v>
      </c>
      <c r="C603" t="s">
        <v>1275</v>
      </c>
      <c r="D603" t="s">
        <v>1300</v>
      </c>
      <c r="E603" t="s">
        <v>1300</v>
      </c>
    </row>
    <row r="604" spans="1:5" x14ac:dyDescent="0.2">
      <c r="A604" t="s">
        <v>1748</v>
      </c>
      <c r="B604" t="s">
        <v>1840</v>
      </c>
      <c r="C604" t="s">
        <v>1267</v>
      </c>
      <c r="D604" t="s">
        <v>1300</v>
      </c>
      <c r="E604" t="s">
        <v>1855</v>
      </c>
    </row>
    <row r="605" spans="1:5" x14ac:dyDescent="0.2">
      <c r="A605" t="s">
        <v>1748</v>
      </c>
      <c r="B605" t="s">
        <v>2005</v>
      </c>
      <c r="C605" t="s">
        <v>1751</v>
      </c>
      <c r="D605" t="s">
        <v>1300</v>
      </c>
      <c r="E605" t="s">
        <v>1272</v>
      </c>
    </row>
    <row r="606" spans="1:5" x14ac:dyDescent="0.2">
      <c r="A606" t="s">
        <v>1748</v>
      </c>
      <c r="B606" t="s">
        <v>1846</v>
      </c>
      <c r="C606" t="s">
        <v>1282</v>
      </c>
      <c r="D606" t="s">
        <v>1300</v>
      </c>
      <c r="E606" t="s">
        <v>1300</v>
      </c>
    </row>
    <row r="607" spans="1:5" x14ac:dyDescent="0.2">
      <c r="A607" t="s">
        <v>1748</v>
      </c>
      <c r="B607" t="s">
        <v>1840</v>
      </c>
      <c r="C607" t="s">
        <v>1273</v>
      </c>
      <c r="D607" t="s">
        <v>1300</v>
      </c>
      <c r="E607" t="s">
        <v>1300</v>
      </c>
    </row>
    <row r="608" spans="1:5" x14ac:dyDescent="0.2">
      <c r="A608" t="s">
        <v>1748</v>
      </c>
      <c r="B608" t="s">
        <v>1840</v>
      </c>
      <c r="C608" t="s">
        <v>1292</v>
      </c>
      <c r="D608" t="s">
        <v>1300</v>
      </c>
      <c r="E608" t="s">
        <v>1300</v>
      </c>
    </row>
    <row r="609" spans="1:5" x14ac:dyDescent="0.2">
      <c r="A609" t="s">
        <v>1748</v>
      </c>
      <c r="B609" t="s">
        <v>2005</v>
      </c>
      <c r="C609" t="s">
        <v>1272</v>
      </c>
      <c r="D609" t="s">
        <v>1300</v>
      </c>
      <c r="E609" t="s">
        <v>1300</v>
      </c>
    </row>
    <row r="610" spans="1:5" x14ac:dyDescent="0.2">
      <c r="A610" t="s">
        <v>1749</v>
      </c>
      <c r="B610" t="s">
        <v>1842</v>
      </c>
      <c r="C610" t="s">
        <v>1722</v>
      </c>
      <c r="D610" t="s">
        <v>1843</v>
      </c>
      <c r="E610" t="s">
        <v>1300</v>
      </c>
    </row>
    <row r="611" spans="1:5" x14ac:dyDescent="0.2">
      <c r="A611" t="s">
        <v>1749</v>
      </c>
      <c r="B611" t="s">
        <v>1844</v>
      </c>
      <c r="C611" t="s">
        <v>1281</v>
      </c>
      <c r="D611" t="s">
        <v>1845</v>
      </c>
      <c r="E611" t="s">
        <v>1300</v>
      </c>
    </row>
    <row r="612" spans="1:5" x14ac:dyDescent="0.2">
      <c r="A612" t="s">
        <v>1749</v>
      </c>
      <c r="B612" t="s">
        <v>1846</v>
      </c>
      <c r="C612" t="s">
        <v>1282</v>
      </c>
      <c r="D612" t="s">
        <v>1300</v>
      </c>
      <c r="E612" t="s">
        <v>1300</v>
      </c>
    </row>
    <row r="613" spans="1:5" x14ac:dyDescent="0.2">
      <c r="A613" t="s">
        <v>1282</v>
      </c>
      <c r="B613" t="s">
        <v>2006</v>
      </c>
      <c r="C613" t="s">
        <v>1266</v>
      </c>
      <c r="D613" t="s">
        <v>1300</v>
      </c>
      <c r="E613" t="s">
        <v>1300</v>
      </c>
    </row>
    <row r="614" spans="1:5" x14ac:dyDescent="0.2">
      <c r="A614" t="s">
        <v>1282</v>
      </c>
      <c r="B614" t="s">
        <v>2007</v>
      </c>
      <c r="C614" t="s">
        <v>1750</v>
      </c>
      <c r="D614" t="s">
        <v>1300</v>
      </c>
      <c r="E614" t="s">
        <v>1901</v>
      </c>
    </row>
    <row r="615" spans="1:5" x14ac:dyDescent="0.2">
      <c r="A615" t="s">
        <v>1282</v>
      </c>
      <c r="B615" t="s">
        <v>2008</v>
      </c>
      <c r="C615" t="s">
        <v>1270</v>
      </c>
      <c r="D615" t="s">
        <v>1300</v>
      </c>
      <c r="E615" t="s">
        <v>1300</v>
      </c>
    </row>
    <row r="616" spans="1:5" x14ac:dyDescent="0.2">
      <c r="A616" t="s">
        <v>1282</v>
      </c>
      <c r="B616" t="s">
        <v>2009</v>
      </c>
      <c r="C616" t="s">
        <v>1736</v>
      </c>
      <c r="D616" t="s">
        <v>1300</v>
      </c>
      <c r="E616" t="s">
        <v>1300</v>
      </c>
    </row>
    <row r="617" spans="1:5" x14ac:dyDescent="0.2">
      <c r="A617" t="s">
        <v>1282</v>
      </c>
      <c r="B617" t="s">
        <v>2010</v>
      </c>
      <c r="C617" t="s">
        <v>1267</v>
      </c>
      <c r="D617" t="s">
        <v>1300</v>
      </c>
      <c r="E617" t="s">
        <v>1855</v>
      </c>
    </row>
    <row r="618" spans="1:5" x14ac:dyDescent="0.2">
      <c r="A618" t="s">
        <v>1282</v>
      </c>
      <c r="B618" t="s">
        <v>2011</v>
      </c>
      <c r="C618" t="s">
        <v>1271</v>
      </c>
      <c r="D618" t="s">
        <v>1300</v>
      </c>
      <c r="E618" t="s">
        <v>1841</v>
      </c>
    </row>
    <row r="619" spans="1:5" x14ac:dyDescent="0.2">
      <c r="A619" t="s">
        <v>1282</v>
      </c>
      <c r="B619" t="s">
        <v>2010</v>
      </c>
      <c r="C619" t="s">
        <v>1273</v>
      </c>
      <c r="D619" t="s">
        <v>1300</v>
      </c>
      <c r="E619" t="s">
        <v>1300</v>
      </c>
    </row>
    <row r="620" spans="1:5" x14ac:dyDescent="0.2">
      <c r="A620" t="s">
        <v>1282</v>
      </c>
      <c r="B620" t="s">
        <v>2010</v>
      </c>
      <c r="C620" t="s">
        <v>1292</v>
      </c>
      <c r="D620" t="s">
        <v>1300</v>
      </c>
      <c r="E620" t="s">
        <v>1300</v>
      </c>
    </row>
    <row r="621" spans="1:5" x14ac:dyDescent="0.2">
      <c r="A621" t="s">
        <v>1282</v>
      </c>
      <c r="B621" t="s">
        <v>2011</v>
      </c>
      <c r="C621" t="s">
        <v>1720</v>
      </c>
      <c r="D621" t="s">
        <v>1300</v>
      </c>
      <c r="E621" t="s">
        <v>1300</v>
      </c>
    </row>
    <row r="622" spans="1:5" x14ac:dyDescent="0.2">
      <c r="A622" t="s">
        <v>1282</v>
      </c>
      <c r="B622" t="s">
        <v>2011</v>
      </c>
      <c r="C622" t="s">
        <v>1725</v>
      </c>
      <c r="D622" t="s">
        <v>1300</v>
      </c>
      <c r="E622" t="s">
        <v>1720</v>
      </c>
    </row>
    <row r="623" spans="1:5" x14ac:dyDescent="0.2">
      <c r="A623" t="s">
        <v>1282</v>
      </c>
      <c r="B623" t="s">
        <v>2011</v>
      </c>
      <c r="C623" t="s">
        <v>1293</v>
      </c>
      <c r="D623" t="s">
        <v>1300</v>
      </c>
      <c r="E623" t="s">
        <v>1300</v>
      </c>
    </row>
    <row r="624" spans="1:5" x14ac:dyDescent="0.2">
      <c r="A624" t="s">
        <v>1282</v>
      </c>
      <c r="B624" t="s">
        <v>2007</v>
      </c>
      <c r="C624" t="s">
        <v>1748</v>
      </c>
      <c r="D624" t="s">
        <v>1300</v>
      </c>
      <c r="E624" t="s">
        <v>1838</v>
      </c>
    </row>
    <row r="625" spans="1:5" x14ac:dyDescent="0.2">
      <c r="A625" t="s">
        <v>1282</v>
      </c>
      <c r="B625" t="s">
        <v>2007</v>
      </c>
      <c r="C625" t="s">
        <v>1709</v>
      </c>
      <c r="D625" t="s">
        <v>1300</v>
      </c>
      <c r="E625" t="s">
        <v>1300</v>
      </c>
    </row>
    <row r="626" spans="1:5" x14ac:dyDescent="0.2">
      <c r="A626" t="s">
        <v>1282</v>
      </c>
      <c r="B626" t="s">
        <v>2007</v>
      </c>
      <c r="C626" t="s">
        <v>1267</v>
      </c>
      <c r="D626" t="s">
        <v>1300</v>
      </c>
      <c r="E626" t="s">
        <v>1855</v>
      </c>
    </row>
    <row r="627" spans="1:5" x14ac:dyDescent="0.2">
      <c r="A627" t="s">
        <v>1282</v>
      </c>
      <c r="B627" t="s">
        <v>2007</v>
      </c>
      <c r="C627" t="s">
        <v>1269</v>
      </c>
      <c r="D627" t="s">
        <v>1300</v>
      </c>
      <c r="E627" t="s">
        <v>1902</v>
      </c>
    </row>
    <row r="628" spans="1:5" x14ac:dyDescent="0.2">
      <c r="A628" t="s">
        <v>1282</v>
      </c>
      <c r="B628" t="s">
        <v>2007</v>
      </c>
      <c r="C628" t="s">
        <v>1270</v>
      </c>
      <c r="D628" t="s">
        <v>1300</v>
      </c>
      <c r="E628" t="s">
        <v>1300</v>
      </c>
    </row>
    <row r="629" spans="1:5" x14ac:dyDescent="0.2">
      <c r="A629" t="s">
        <v>1282</v>
      </c>
      <c r="B629" t="s">
        <v>2007</v>
      </c>
      <c r="C629" t="s">
        <v>1734</v>
      </c>
      <c r="D629" t="s">
        <v>1300</v>
      </c>
      <c r="E629" t="s">
        <v>1300</v>
      </c>
    </row>
    <row r="630" spans="1:5" x14ac:dyDescent="0.2">
      <c r="A630" t="s">
        <v>1282</v>
      </c>
      <c r="B630" t="s">
        <v>2007</v>
      </c>
      <c r="C630" t="s">
        <v>1271</v>
      </c>
      <c r="D630" t="s">
        <v>1300</v>
      </c>
      <c r="E630" t="s">
        <v>1841</v>
      </c>
    </row>
    <row r="631" spans="1:5" x14ac:dyDescent="0.2">
      <c r="A631" t="s">
        <v>1282</v>
      </c>
      <c r="B631" t="s">
        <v>2007</v>
      </c>
      <c r="C631" t="s">
        <v>1740</v>
      </c>
      <c r="D631" t="s">
        <v>1300</v>
      </c>
      <c r="E631" t="s">
        <v>1300</v>
      </c>
    </row>
    <row r="632" spans="1:5" x14ac:dyDescent="0.2">
      <c r="A632" t="s">
        <v>1282</v>
      </c>
      <c r="B632" t="s">
        <v>2007</v>
      </c>
      <c r="C632" t="s">
        <v>1758</v>
      </c>
      <c r="D632" t="s">
        <v>1300</v>
      </c>
      <c r="E632" t="s">
        <v>1903</v>
      </c>
    </row>
    <row r="633" spans="1:5" x14ac:dyDescent="0.2">
      <c r="A633" t="s">
        <v>1282</v>
      </c>
      <c r="B633" t="s">
        <v>2007</v>
      </c>
      <c r="C633" t="s">
        <v>1710</v>
      </c>
      <c r="D633" t="s">
        <v>1300</v>
      </c>
      <c r="E633" t="s">
        <v>1300</v>
      </c>
    </row>
    <row r="634" spans="1:5" x14ac:dyDescent="0.2">
      <c r="A634" t="s">
        <v>1282</v>
      </c>
      <c r="B634" t="s">
        <v>2007</v>
      </c>
      <c r="C634" t="s">
        <v>1272</v>
      </c>
      <c r="D634" t="s">
        <v>1300</v>
      </c>
      <c r="E634" t="s">
        <v>1300</v>
      </c>
    </row>
    <row r="635" spans="1:5" x14ac:dyDescent="0.2">
      <c r="A635" t="s">
        <v>1282</v>
      </c>
      <c r="B635" t="s">
        <v>2007</v>
      </c>
      <c r="C635" t="s">
        <v>1711</v>
      </c>
      <c r="D635" t="s">
        <v>1300</v>
      </c>
      <c r="E635" t="s">
        <v>1300</v>
      </c>
    </row>
    <row r="636" spans="1:5" x14ac:dyDescent="0.2">
      <c r="A636" t="s">
        <v>1282</v>
      </c>
      <c r="B636" t="s">
        <v>2007</v>
      </c>
      <c r="C636" t="s">
        <v>1715</v>
      </c>
      <c r="D636" t="s">
        <v>1300</v>
      </c>
      <c r="E636" t="s">
        <v>1300</v>
      </c>
    </row>
    <row r="637" spans="1:5" x14ac:dyDescent="0.2">
      <c r="A637" t="s">
        <v>1282</v>
      </c>
      <c r="B637" t="s">
        <v>2007</v>
      </c>
      <c r="C637" t="s">
        <v>1716</v>
      </c>
      <c r="D637" t="s">
        <v>1300</v>
      </c>
      <c r="E637" t="s">
        <v>1300</v>
      </c>
    </row>
    <row r="638" spans="1:5" x14ac:dyDescent="0.2">
      <c r="A638" t="s">
        <v>1282</v>
      </c>
      <c r="B638" t="s">
        <v>2007</v>
      </c>
      <c r="C638" t="s">
        <v>1720</v>
      </c>
      <c r="D638" t="s">
        <v>1300</v>
      </c>
      <c r="E638" t="s">
        <v>1300</v>
      </c>
    </row>
    <row r="639" spans="1:5" x14ac:dyDescent="0.2">
      <c r="A639" t="s">
        <v>1282</v>
      </c>
      <c r="B639" t="s">
        <v>2007</v>
      </c>
      <c r="C639" t="s">
        <v>1273</v>
      </c>
      <c r="D639" t="s">
        <v>1300</v>
      </c>
      <c r="E639" t="s">
        <v>1300</v>
      </c>
    </row>
    <row r="640" spans="1:5" x14ac:dyDescent="0.2">
      <c r="A640" t="s">
        <v>1282</v>
      </c>
      <c r="B640" t="s">
        <v>2007</v>
      </c>
      <c r="C640" t="s">
        <v>1722</v>
      </c>
      <c r="D640" t="s">
        <v>1300</v>
      </c>
      <c r="E640" t="s">
        <v>1300</v>
      </c>
    </row>
    <row r="641" spans="1:5" x14ac:dyDescent="0.2">
      <c r="A641" t="s">
        <v>1282</v>
      </c>
      <c r="B641" t="s">
        <v>2007</v>
      </c>
      <c r="C641" t="s">
        <v>1723</v>
      </c>
      <c r="D641" t="s">
        <v>1300</v>
      </c>
      <c r="E641" t="s">
        <v>1300</v>
      </c>
    </row>
    <row r="642" spans="1:5" x14ac:dyDescent="0.2">
      <c r="A642" t="s">
        <v>1282</v>
      </c>
      <c r="B642" t="s">
        <v>2007</v>
      </c>
      <c r="C642" t="s">
        <v>1724</v>
      </c>
      <c r="D642" t="s">
        <v>1300</v>
      </c>
      <c r="E642" t="s">
        <v>1300</v>
      </c>
    </row>
    <row r="643" spans="1:5" x14ac:dyDescent="0.2">
      <c r="A643" t="s">
        <v>1282</v>
      </c>
      <c r="B643" t="s">
        <v>2007</v>
      </c>
      <c r="C643" t="s">
        <v>1719</v>
      </c>
      <c r="D643" t="s">
        <v>1300</v>
      </c>
      <c r="E643" t="s">
        <v>1300</v>
      </c>
    </row>
    <row r="644" spans="1:5" x14ac:dyDescent="0.2">
      <c r="A644" t="s">
        <v>1282</v>
      </c>
      <c r="B644" t="s">
        <v>2007</v>
      </c>
      <c r="C644" t="s">
        <v>1744</v>
      </c>
      <c r="D644" t="s">
        <v>1300</v>
      </c>
      <c r="E644" t="s">
        <v>1300</v>
      </c>
    </row>
    <row r="645" spans="1:5" x14ac:dyDescent="0.2">
      <c r="A645" t="s">
        <v>1282</v>
      </c>
      <c r="B645" t="s">
        <v>2007</v>
      </c>
      <c r="C645" t="s">
        <v>1274</v>
      </c>
      <c r="D645" t="s">
        <v>1300</v>
      </c>
      <c r="E645" t="s">
        <v>1300</v>
      </c>
    </row>
    <row r="646" spans="1:5" x14ac:dyDescent="0.2">
      <c r="A646" t="s">
        <v>1282</v>
      </c>
      <c r="B646" t="s">
        <v>2007</v>
      </c>
      <c r="C646" t="s">
        <v>1769</v>
      </c>
      <c r="D646" t="s">
        <v>1300</v>
      </c>
      <c r="E646" t="s">
        <v>1300</v>
      </c>
    </row>
    <row r="647" spans="1:5" x14ac:dyDescent="0.2">
      <c r="A647" t="s">
        <v>1282</v>
      </c>
      <c r="B647" t="s">
        <v>2007</v>
      </c>
      <c r="C647" t="s">
        <v>1761</v>
      </c>
      <c r="D647" t="s">
        <v>1300</v>
      </c>
      <c r="E647" t="s">
        <v>1300</v>
      </c>
    </row>
    <row r="648" spans="1:5" x14ac:dyDescent="0.2">
      <c r="A648" t="s">
        <v>1282</v>
      </c>
      <c r="B648" t="s">
        <v>2007</v>
      </c>
      <c r="C648" t="s">
        <v>1276</v>
      </c>
      <c r="D648" t="s">
        <v>1300</v>
      </c>
      <c r="E648" t="s">
        <v>1741</v>
      </c>
    </row>
    <row r="649" spans="1:5" x14ac:dyDescent="0.2">
      <c r="A649" t="s">
        <v>1282</v>
      </c>
      <c r="B649" t="s">
        <v>2007</v>
      </c>
      <c r="C649" t="s">
        <v>1731</v>
      </c>
      <c r="D649" t="s">
        <v>1300</v>
      </c>
      <c r="E649" t="s">
        <v>1300</v>
      </c>
    </row>
    <row r="650" spans="1:5" x14ac:dyDescent="0.2">
      <c r="A650" t="s">
        <v>1282</v>
      </c>
      <c r="B650" t="s">
        <v>2007</v>
      </c>
      <c r="C650" t="s">
        <v>1277</v>
      </c>
      <c r="D650" t="s">
        <v>1300</v>
      </c>
      <c r="E650" t="s">
        <v>1763</v>
      </c>
    </row>
    <row r="651" spans="1:5" x14ac:dyDescent="0.2">
      <c r="A651" t="s">
        <v>1282</v>
      </c>
      <c r="B651" t="s">
        <v>2007</v>
      </c>
      <c r="C651" t="s">
        <v>1729</v>
      </c>
      <c r="D651" t="s">
        <v>1300</v>
      </c>
      <c r="E651" t="s">
        <v>1300</v>
      </c>
    </row>
    <row r="652" spans="1:5" x14ac:dyDescent="0.2">
      <c r="A652" t="s">
        <v>1282</v>
      </c>
      <c r="B652" t="s">
        <v>2007</v>
      </c>
      <c r="C652" t="s">
        <v>1279</v>
      </c>
      <c r="D652" t="s">
        <v>1300</v>
      </c>
      <c r="E652" t="s">
        <v>1300</v>
      </c>
    </row>
    <row r="653" spans="1:5" x14ac:dyDescent="0.2">
      <c r="A653" t="s">
        <v>1282</v>
      </c>
      <c r="B653" t="s">
        <v>2007</v>
      </c>
      <c r="C653" t="s">
        <v>1730</v>
      </c>
      <c r="D653" t="s">
        <v>1300</v>
      </c>
      <c r="E653" t="s">
        <v>1300</v>
      </c>
    </row>
    <row r="654" spans="1:5" x14ac:dyDescent="0.2">
      <c r="A654" t="s">
        <v>1282</v>
      </c>
      <c r="B654" t="s">
        <v>2007</v>
      </c>
      <c r="C654" t="s">
        <v>1281</v>
      </c>
      <c r="D654" t="s">
        <v>1300</v>
      </c>
      <c r="E654" t="s">
        <v>1300</v>
      </c>
    </row>
    <row r="655" spans="1:5" x14ac:dyDescent="0.2">
      <c r="A655" t="s">
        <v>1282</v>
      </c>
      <c r="B655" t="s">
        <v>2007</v>
      </c>
      <c r="C655" t="s">
        <v>1742</v>
      </c>
      <c r="D655" t="s">
        <v>1300</v>
      </c>
      <c r="E655" t="s">
        <v>1300</v>
      </c>
    </row>
    <row r="656" spans="1:5" x14ac:dyDescent="0.2">
      <c r="A656" t="s">
        <v>1282</v>
      </c>
      <c r="B656" t="s">
        <v>2007</v>
      </c>
      <c r="C656" t="s">
        <v>1712</v>
      </c>
      <c r="D656" t="s">
        <v>1300</v>
      </c>
      <c r="E656" t="s">
        <v>1300</v>
      </c>
    </row>
    <row r="657" spans="1:5" x14ac:dyDescent="0.2">
      <c r="A657" t="s">
        <v>1282</v>
      </c>
      <c r="B657" t="s">
        <v>2007</v>
      </c>
      <c r="C657" t="s">
        <v>1762</v>
      </c>
      <c r="D657" t="s">
        <v>1300</v>
      </c>
      <c r="E657" t="s">
        <v>1300</v>
      </c>
    </row>
    <row r="658" spans="1:5" x14ac:dyDescent="0.2">
      <c r="A658" t="s">
        <v>1282</v>
      </c>
      <c r="B658" t="s">
        <v>2007</v>
      </c>
      <c r="C658" t="s">
        <v>1763</v>
      </c>
      <c r="D658" t="s">
        <v>1300</v>
      </c>
      <c r="E658" t="s">
        <v>1300</v>
      </c>
    </row>
    <row r="659" spans="1:5" x14ac:dyDescent="0.2">
      <c r="A659" t="s">
        <v>1282</v>
      </c>
      <c r="B659" t="s">
        <v>2007</v>
      </c>
      <c r="C659" t="s">
        <v>1283</v>
      </c>
      <c r="D659" t="s">
        <v>1300</v>
      </c>
      <c r="E659" t="s">
        <v>1300</v>
      </c>
    </row>
    <row r="660" spans="1:5" x14ac:dyDescent="0.2">
      <c r="A660" t="s">
        <v>1282</v>
      </c>
      <c r="B660" t="s">
        <v>2007</v>
      </c>
      <c r="C660" t="s">
        <v>1739</v>
      </c>
      <c r="D660" t="s">
        <v>1300</v>
      </c>
      <c r="E660" t="s">
        <v>1300</v>
      </c>
    </row>
    <row r="661" spans="1:5" x14ac:dyDescent="0.2">
      <c r="A661" t="s">
        <v>1282</v>
      </c>
      <c r="B661" t="s">
        <v>2007</v>
      </c>
      <c r="C661" t="s">
        <v>1284</v>
      </c>
      <c r="D661" t="s">
        <v>1300</v>
      </c>
      <c r="E661" t="s">
        <v>1300</v>
      </c>
    </row>
    <row r="662" spans="1:5" x14ac:dyDescent="0.2">
      <c r="A662" t="s">
        <v>1282</v>
      </c>
      <c r="B662" t="s">
        <v>2007</v>
      </c>
      <c r="C662" t="s">
        <v>1747</v>
      </c>
      <c r="D662" t="s">
        <v>1300</v>
      </c>
      <c r="E662" t="s">
        <v>1904</v>
      </c>
    </row>
    <row r="663" spans="1:5" x14ac:dyDescent="0.2">
      <c r="A663" t="s">
        <v>1282</v>
      </c>
      <c r="B663" t="s">
        <v>2007</v>
      </c>
      <c r="C663" t="s">
        <v>1732</v>
      </c>
      <c r="D663" t="s">
        <v>1300</v>
      </c>
      <c r="E663" t="s">
        <v>1300</v>
      </c>
    </row>
    <row r="664" spans="1:5" x14ac:dyDescent="0.2">
      <c r="A664" t="s">
        <v>1282</v>
      </c>
      <c r="B664" t="s">
        <v>2007</v>
      </c>
      <c r="C664" t="s">
        <v>1746</v>
      </c>
      <c r="D664" t="s">
        <v>1300</v>
      </c>
      <c r="E664" t="s">
        <v>1294</v>
      </c>
    </row>
    <row r="665" spans="1:5" x14ac:dyDescent="0.2">
      <c r="A665" t="s">
        <v>1282</v>
      </c>
      <c r="B665" t="s">
        <v>2007</v>
      </c>
      <c r="C665" t="s">
        <v>1286</v>
      </c>
      <c r="D665" t="s">
        <v>1300</v>
      </c>
      <c r="E665" t="s">
        <v>1300</v>
      </c>
    </row>
    <row r="666" spans="1:5" x14ac:dyDescent="0.2">
      <c r="A666" t="s">
        <v>1282</v>
      </c>
      <c r="B666" t="s">
        <v>2007</v>
      </c>
      <c r="C666" t="s">
        <v>1287</v>
      </c>
      <c r="D666" t="s">
        <v>1300</v>
      </c>
      <c r="E666" t="s">
        <v>1300</v>
      </c>
    </row>
    <row r="667" spans="1:5" x14ac:dyDescent="0.2">
      <c r="A667" t="s">
        <v>1282</v>
      </c>
      <c r="B667" t="s">
        <v>2007</v>
      </c>
      <c r="C667" t="s">
        <v>1288</v>
      </c>
      <c r="D667" t="s">
        <v>1300</v>
      </c>
      <c r="E667" t="s">
        <v>1300</v>
      </c>
    </row>
    <row r="668" spans="1:5" x14ac:dyDescent="0.2">
      <c r="A668" t="s">
        <v>1282</v>
      </c>
      <c r="B668" t="s">
        <v>2007</v>
      </c>
      <c r="C668" t="s">
        <v>1725</v>
      </c>
      <c r="D668" t="s">
        <v>1300</v>
      </c>
      <c r="E668" t="s">
        <v>1720</v>
      </c>
    </row>
    <row r="669" spans="1:5" x14ac:dyDescent="0.2">
      <c r="A669" t="s">
        <v>1282</v>
      </c>
      <c r="B669" t="s">
        <v>2007</v>
      </c>
      <c r="C669" t="s">
        <v>1757</v>
      </c>
      <c r="D669" t="s">
        <v>1300</v>
      </c>
      <c r="E669" t="s">
        <v>1300</v>
      </c>
    </row>
    <row r="670" spans="1:5" x14ac:dyDescent="0.2">
      <c r="A670" t="s">
        <v>1282</v>
      </c>
      <c r="B670" t="s">
        <v>2007</v>
      </c>
      <c r="C670" t="s">
        <v>1749</v>
      </c>
      <c r="D670" t="s">
        <v>1300</v>
      </c>
      <c r="E670" t="s">
        <v>1905</v>
      </c>
    </row>
    <row r="671" spans="1:5" x14ac:dyDescent="0.2">
      <c r="A671" t="s">
        <v>1282</v>
      </c>
      <c r="B671" t="s">
        <v>2007</v>
      </c>
      <c r="C671" t="s">
        <v>1764</v>
      </c>
      <c r="D671" t="s">
        <v>1300</v>
      </c>
      <c r="E671" t="s">
        <v>1300</v>
      </c>
    </row>
    <row r="672" spans="1:5" x14ac:dyDescent="0.2">
      <c r="A672" t="s">
        <v>1282</v>
      </c>
      <c r="B672" t="s">
        <v>2007</v>
      </c>
      <c r="C672" t="s">
        <v>1766</v>
      </c>
      <c r="D672" t="s">
        <v>1300</v>
      </c>
      <c r="E672" t="s">
        <v>1300</v>
      </c>
    </row>
    <row r="673" spans="1:5" x14ac:dyDescent="0.2">
      <c r="A673" t="s">
        <v>1282</v>
      </c>
      <c r="B673" t="s">
        <v>2007</v>
      </c>
      <c r="C673" t="s">
        <v>1768</v>
      </c>
      <c r="D673" t="s">
        <v>1300</v>
      </c>
      <c r="E673" t="s">
        <v>1300</v>
      </c>
    </row>
    <row r="674" spans="1:5" x14ac:dyDescent="0.2">
      <c r="A674" t="s">
        <v>1282</v>
      </c>
      <c r="B674" t="s">
        <v>2007</v>
      </c>
      <c r="C674" t="s">
        <v>1751</v>
      </c>
      <c r="D674" t="s">
        <v>1300</v>
      </c>
      <c r="E674" t="s">
        <v>1272</v>
      </c>
    </row>
    <row r="675" spans="1:5" x14ac:dyDescent="0.2">
      <c r="A675" t="s">
        <v>1282</v>
      </c>
      <c r="B675" t="s">
        <v>2007</v>
      </c>
      <c r="C675" t="s">
        <v>1735</v>
      </c>
      <c r="D675" t="s">
        <v>1300</v>
      </c>
      <c r="E675" t="s">
        <v>1300</v>
      </c>
    </row>
    <row r="676" spans="1:5" x14ac:dyDescent="0.2">
      <c r="A676" t="s">
        <v>1282</v>
      </c>
      <c r="B676" t="s">
        <v>2007</v>
      </c>
      <c r="C676" t="s">
        <v>1773</v>
      </c>
      <c r="D676" t="s">
        <v>1300</v>
      </c>
      <c r="E676" t="s">
        <v>1300</v>
      </c>
    </row>
    <row r="677" spans="1:5" x14ac:dyDescent="0.2">
      <c r="A677" t="s">
        <v>1282</v>
      </c>
      <c r="B677" t="s">
        <v>2007</v>
      </c>
      <c r="C677" t="s">
        <v>1776</v>
      </c>
      <c r="D677" t="s">
        <v>1300</v>
      </c>
      <c r="E677" t="s">
        <v>1300</v>
      </c>
    </row>
    <row r="678" spans="1:5" x14ac:dyDescent="0.2">
      <c r="A678" t="s">
        <v>1282</v>
      </c>
      <c r="B678" t="s">
        <v>2007</v>
      </c>
      <c r="C678" t="s">
        <v>1759</v>
      </c>
      <c r="D678" t="s">
        <v>1300</v>
      </c>
      <c r="E678" t="s">
        <v>1300</v>
      </c>
    </row>
    <row r="679" spans="1:5" x14ac:dyDescent="0.2">
      <c r="A679" t="s">
        <v>1282</v>
      </c>
      <c r="B679" t="s">
        <v>2007</v>
      </c>
      <c r="C679" t="s">
        <v>1741</v>
      </c>
      <c r="D679" t="s">
        <v>1300</v>
      </c>
      <c r="E679" t="s">
        <v>1300</v>
      </c>
    </row>
    <row r="680" spans="1:5" x14ac:dyDescent="0.2">
      <c r="A680" t="s">
        <v>1282</v>
      </c>
      <c r="B680" t="s">
        <v>2007</v>
      </c>
      <c r="C680" t="s">
        <v>1292</v>
      </c>
      <c r="D680" t="s">
        <v>1300</v>
      </c>
      <c r="E680" t="s">
        <v>1300</v>
      </c>
    </row>
    <row r="681" spans="1:5" x14ac:dyDescent="0.2">
      <c r="A681" t="s">
        <v>1282</v>
      </c>
      <c r="B681" t="s">
        <v>2007</v>
      </c>
      <c r="C681" t="s">
        <v>1293</v>
      </c>
      <c r="D681" t="s">
        <v>1300</v>
      </c>
      <c r="E681" t="s">
        <v>1300</v>
      </c>
    </row>
    <row r="682" spans="1:5" x14ac:dyDescent="0.2">
      <c r="A682" t="s">
        <v>1282</v>
      </c>
      <c r="B682" t="s">
        <v>2007</v>
      </c>
      <c r="C682" t="s">
        <v>1772</v>
      </c>
      <c r="D682" t="s">
        <v>1300</v>
      </c>
      <c r="E682" t="s">
        <v>1300</v>
      </c>
    </row>
    <row r="683" spans="1:5" x14ac:dyDescent="0.2">
      <c r="A683" t="s">
        <v>1282</v>
      </c>
      <c r="B683" t="s">
        <v>2007</v>
      </c>
      <c r="C683" t="s">
        <v>1294</v>
      </c>
      <c r="D683" t="s">
        <v>1300</v>
      </c>
      <c r="E683" t="s">
        <v>1300</v>
      </c>
    </row>
    <row r="684" spans="1:5" x14ac:dyDescent="0.2">
      <c r="A684" t="s">
        <v>1282</v>
      </c>
      <c r="B684" t="s">
        <v>2009</v>
      </c>
      <c r="C684" t="s">
        <v>1736</v>
      </c>
      <c r="D684" t="s">
        <v>1300</v>
      </c>
      <c r="E684" t="s">
        <v>1300</v>
      </c>
    </row>
    <row r="685" spans="1:5" x14ac:dyDescent="0.2">
      <c r="A685" t="s">
        <v>1282</v>
      </c>
      <c r="B685" t="s">
        <v>1844</v>
      </c>
      <c r="C685" t="s">
        <v>1281</v>
      </c>
      <c r="D685" t="s">
        <v>1300</v>
      </c>
      <c r="E685" t="s">
        <v>1300</v>
      </c>
    </row>
    <row r="686" spans="1:5" x14ac:dyDescent="0.2">
      <c r="A686" t="s">
        <v>1750</v>
      </c>
      <c r="B686" t="s">
        <v>1842</v>
      </c>
      <c r="C686" t="s">
        <v>1722</v>
      </c>
      <c r="D686" t="s">
        <v>1843</v>
      </c>
      <c r="E686" t="s">
        <v>1300</v>
      </c>
    </row>
    <row r="687" spans="1:5" x14ac:dyDescent="0.2">
      <c r="A687" t="s">
        <v>1750</v>
      </c>
      <c r="B687" t="s">
        <v>1844</v>
      </c>
      <c r="C687" t="s">
        <v>1281</v>
      </c>
      <c r="D687" t="s">
        <v>1845</v>
      </c>
      <c r="E687" t="s">
        <v>1300</v>
      </c>
    </row>
    <row r="688" spans="1:5" x14ac:dyDescent="0.2">
      <c r="A688" t="s">
        <v>1750</v>
      </c>
      <c r="B688" t="s">
        <v>1846</v>
      </c>
      <c r="C688" t="s">
        <v>1282</v>
      </c>
      <c r="D688" t="s">
        <v>1300</v>
      </c>
      <c r="E688" t="s">
        <v>1300</v>
      </c>
    </row>
    <row r="689" spans="1:5" x14ac:dyDescent="0.2">
      <c r="A689" t="s">
        <v>1751</v>
      </c>
      <c r="B689" t="s">
        <v>1842</v>
      </c>
      <c r="C689" t="s">
        <v>1722</v>
      </c>
      <c r="D689" t="s">
        <v>1843</v>
      </c>
      <c r="E689" t="s">
        <v>1300</v>
      </c>
    </row>
    <row r="690" spans="1:5" x14ac:dyDescent="0.2">
      <c r="A690" t="s">
        <v>1751</v>
      </c>
      <c r="B690" t="s">
        <v>1844</v>
      </c>
      <c r="C690" t="s">
        <v>1281</v>
      </c>
      <c r="D690" t="s">
        <v>1845</v>
      </c>
      <c r="E690" t="s">
        <v>1300</v>
      </c>
    </row>
    <row r="691" spans="1:5" x14ac:dyDescent="0.2">
      <c r="A691" t="s">
        <v>1751</v>
      </c>
      <c r="B691" t="s">
        <v>1846</v>
      </c>
      <c r="C691" t="s">
        <v>1282</v>
      </c>
      <c r="D691" t="s">
        <v>1300</v>
      </c>
      <c r="E691" t="s">
        <v>1300</v>
      </c>
    </row>
    <row r="692" spans="1:5" x14ac:dyDescent="0.2">
      <c r="A692" t="s">
        <v>1751</v>
      </c>
      <c r="B692" t="s">
        <v>1872</v>
      </c>
      <c r="C692" t="s">
        <v>1264</v>
      </c>
      <c r="D692" t="s">
        <v>1300</v>
      </c>
      <c r="E692" t="s">
        <v>1300</v>
      </c>
    </row>
    <row r="693" spans="1:5" x14ac:dyDescent="0.2">
      <c r="A693" t="s">
        <v>1751</v>
      </c>
      <c r="B693" t="s">
        <v>1873</v>
      </c>
      <c r="C693" t="s">
        <v>1275</v>
      </c>
      <c r="D693" t="s">
        <v>1300</v>
      </c>
      <c r="E693" t="s">
        <v>1300</v>
      </c>
    </row>
    <row r="694" spans="1:5" x14ac:dyDescent="0.2">
      <c r="A694" t="s">
        <v>1751</v>
      </c>
      <c r="B694" t="s">
        <v>1840</v>
      </c>
      <c r="C694" t="s">
        <v>1267</v>
      </c>
      <c r="D694" t="s">
        <v>1300</v>
      </c>
      <c r="E694" t="s">
        <v>1855</v>
      </c>
    </row>
    <row r="695" spans="1:5" x14ac:dyDescent="0.2">
      <c r="A695" t="s">
        <v>1751</v>
      </c>
      <c r="B695" t="s">
        <v>1840</v>
      </c>
      <c r="C695" t="s">
        <v>1273</v>
      </c>
      <c r="D695" t="s">
        <v>1300</v>
      </c>
      <c r="E695" t="s">
        <v>1300</v>
      </c>
    </row>
    <row r="696" spans="1:5" x14ac:dyDescent="0.2">
      <c r="A696" t="s">
        <v>1751</v>
      </c>
      <c r="B696" t="s">
        <v>1840</v>
      </c>
      <c r="C696" t="s">
        <v>1292</v>
      </c>
      <c r="D696" t="s">
        <v>1300</v>
      </c>
      <c r="E696" t="s">
        <v>1300</v>
      </c>
    </row>
    <row r="697" spans="1:5" x14ac:dyDescent="0.2">
      <c r="A697" t="s">
        <v>1752</v>
      </c>
      <c r="B697" t="s">
        <v>2012</v>
      </c>
      <c r="C697" t="s">
        <v>1268</v>
      </c>
      <c r="D697" t="s">
        <v>1300</v>
      </c>
      <c r="E697" t="s">
        <v>1300</v>
      </c>
    </row>
    <row r="698" spans="1:5" x14ac:dyDescent="0.2">
      <c r="A698" t="s">
        <v>1752</v>
      </c>
      <c r="B698" t="s">
        <v>2013</v>
      </c>
      <c r="C698" t="s">
        <v>1268</v>
      </c>
      <c r="D698" t="s">
        <v>1300</v>
      </c>
      <c r="E698" t="s">
        <v>1300</v>
      </c>
    </row>
    <row r="699" spans="1:5" x14ac:dyDescent="0.2">
      <c r="A699" t="s">
        <v>1752</v>
      </c>
      <c r="B699" t="s">
        <v>2014</v>
      </c>
      <c r="C699" t="s">
        <v>1268</v>
      </c>
      <c r="D699" t="s">
        <v>1300</v>
      </c>
      <c r="E699" t="s">
        <v>1300</v>
      </c>
    </row>
    <row r="700" spans="1:5" x14ac:dyDescent="0.2">
      <c r="A700" t="s">
        <v>1752</v>
      </c>
      <c r="B700" t="s">
        <v>2015</v>
      </c>
      <c r="C700" t="s">
        <v>1268</v>
      </c>
      <c r="D700" t="s">
        <v>1300</v>
      </c>
      <c r="E700" t="s">
        <v>1300</v>
      </c>
    </row>
    <row r="701" spans="1:5" x14ac:dyDescent="0.2">
      <c r="A701" t="s">
        <v>1752</v>
      </c>
      <c r="B701" t="s">
        <v>2016</v>
      </c>
      <c r="C701" t="s">
        <v>1268</v>
      </c>
      <c r="D701" t="s">
        <v>1300</v>
      </c>
      <c r="E701" t="s">
        <v>1300</v>
      </c>
    </row>
    <row r="702" spans="1:5" x14ac:dyDescent="0.2">
      <c r="A702" t="s">
        <v>1752</v>
      </c>
      <c r="B702" t="s">
        <v>2017</v>
      </c>
      <c r="C702" t="s">
        <v>1268</v>
      </c>
      <c r="D702" t="s">
        <v>1300</v>
      </c>
      <c r="E702" t="s">
        <v>1300</v>
      </c>
    </row>
    <row r="703" spans="1:5" x14ac:dyDescent="0.2">
      <c r="A703" t="s">
        <v>1753</v>
      </c>
      <c r="B703" t="s">
        <v>2018</v>
      </c>
      <c r="C703" t="s">
        <v>1268</v>
      </c>
      <c r="D703" t="s">
        <v>1300</v>
      </c>
      <c r="E703" t="s">
        <v>1300</v>
      </c>
    </row>
    <row r="704" spans="1:5" x14ac:dyDescent="0.2">
      <c r="A704" t="s">
        <v>1753</v>
      </c>
      <c r="B704" t="s">
        <v>2019</v>
      </c>
      <c r="C704" t="s">
        <v>1738</v>
      </c>
      <c r="D704" t="s">
        <v>1300</v>
      </c>
      <c r="E704" t="s">
        <v>1300</v>
      </c>
    </row>
    <row r="705" spans="1:5" x14ac:dyDescent="0.2">
      <c r="A705" t="s">
        <v>1706</v>
      </c>
      <c r="B705" t="s">
        <v>2020</v>
      </c>
      <c r="C705" t="s">
        <v>1733</v>
      </c>
      <c r="D705" t="s">
        <v>1300</v>
      </c>
      <c r="E705" t="s">
        <v>1300</v>
      </c>
    </row>
    <row r="706" spans="1:5" x14ac:dyDescent="0.2">
      <c r="A706" t="s">
        <v>1706</v>
      </c>
      <c r="B706" t="s">
        <v>2021</v>
      </c>
      <c r="C706" t="s">
        <v>1799</v>
      </c>
      <c r="D706" t="s">
        <v>1300</v>
      </c>
      <c r="E706" t="s">
        <v>1300</v>
      </c>
    </row>
    <row r="707" spans="1:5" x14ac:dyDescent="0.2">
      <c r="A707" t="s">
        <v>1706</v>
      </c>
      <c r="B707" t="s">
        <v>2022</v>
      </c>
      <c r="C707" t="s">
        <v>1755</v>
      </c>
      <c r="D707" t="s">
        <v>1300</v>
      </c>
      <c r="E707" t="s">
        <v>1300</v>
      </c>
    </row>
    <row r="708" spans="1:5" x14ac:dyDescent="0.2">
      <c r="A708" t="s">
        <v>1706</v>
      </c>
      <c r="B708" t="s">
        <v>2020</v>
      </c>
      <c r="C708" t="s">
        <v>1733</v>
      </c>
      <c r="D708" t="s">
        <v>1300</v>
      </c>
      <c r="E708" t="s">
        <v>1300</v>
      </c>
    </row>
    <row r="709" spans="1:5" x14ac:dyDescent="0.2">
      <c r="A709" t="s">
        <v>1706</v>
      </c>
      <c r="B709" t="s">
        <v>2022</v>
      </c>
      <c r="C709" t="s">
        <v>1755</v>
      </c>
      <c r="D709" t="s">
        <v>1300</v>
      </c>
      <c r="E709" t="s">
        <v>1300</v>
      </c>
    </row>
    <row r="710" spans="1:5" x14ac:dyDescent="0.2">
      <c r="A710" t="s">
        <v>1292</v>
      </c>
      <c r="B710" t="s">
        <v>1839</v>
      </c>
      <c r="C710" t="s">
        <v>1271</v>
      </c>
      <c r="D710" t="s">
        <v>1840</v>
      </c>
      <c r="E710" t="s">
        <v>1841</v>
      </c>
    </row>
    <row r="711" spans="1:5" x14ac:dyDescent="0.2">
      <c r="A711" t="s">
        <v>1292</v>
      </c>
      <c r="B711" t="s">
        <v>1839</v>
      </c>
      <c r="C711" t="s">
        <v>1720</v>
      </c>
      <c r="D711" t="s">
        <v>1840</v>
      </c>
      <c r="E711" t="s">
        <v>1300</v>
      </c>
    </row>
    <row r="712" spans="1:5" x14ac:dyDescent="0.2">
      <c r="A712" t="s">
        <v>1292</v>
      </c>
      <c r="B712" t="s">
        <v>1839</v>
      </c>
      <c r="C712" t="s">
        <v>1725</v>
      </c>
      <c r="D712" t="s">
        <v>1840</v>
      </c>
      <c r="E712" t="s">
        <v>1720</v>
      </c>
    </row>
    <row r="713" spans="1:5" x14ac:dyDescent="0.2">
      <c r="A713" t="s">
        <v>1292</v>
      </c>
      <c r="B713" t="s">
        <v>1839</v>
      </c>
      <c r="C713" t="s">
        <v>1293</v>
      </c>
      <c r="D713" t="s">
        <v>1840</v>
      </c>
      <c r="E713" t="s">
        <v>1300</v>
      </c>
    </row>
    <row r="714" spans="1:5" x14ac:dyDescent="0.2">
      <c r="A714" t="s">
        <v>1292</v>
      </c>
      <c r="B714" t="s">
        <v>1842</v>
      </c>
      <c r="C714" t="s">
        <v>1722</v>
      </c>
      <c r="D714" t="s">
        <v>1843</v>
      </c>
      <c r="E714" t="s">
        <v>1300</v>
      </c>
    </row>
    <row r="715" spans="1:5" x14ac:dyDescent="0.2">
      <c r="A715" t="s">
        <v>1292</v>
      </c>
      <c r="B715" t="s">
        <v>1844</v>
      </c>
      <c r="C715" t="s">
        <v>1281</v>
      </c>
      <c r="D715" t="s">
        <v>1845</v>
      </c>
      <c r="E715" t="s">
        <v>1300</v>
      </c>
    </row>
    <row r="716" spans="1:5" x14ac:dyDescent="0.2">
      <c r="A716" t="s">
        <v>1292</v>
      </c>
      <c r="B716" t="s">
        <v>1846</v>
      </c>
      <c r="C716" t="s">
        <v>1282</v>
      </c>
      <c r="D716" t="s">
        <v>1300</v>
      </c>
      <c r="E716" t="s">
        <v>1300</v>
      </c>
    </row>
    <row r="717" spans="1:5" x14ac:dyDescent="0.2">
      <c r="A717" t="s">
        <v>1271</v>
      </c>
      <c r="B717" t="s">
        <v>1906</v>
      </c>
      <c r="C717" t="s">
        <v>1271</v>
      </c>
      <c r="D717" t="s">
        <v>1907</v>
      </c>
      <c r="E717" t="s">
        <v>1841</v>
      </c>
    </row>
    <row r="718" spans="1:5" x14ac:dyDescent="0.2">
      <c r="A718" t="s">
        <v>1271</v>
      </c>
      <c r="B718" t="s">
        <v>1906</v>
      </c>
      <c r="C718" t="s">
        <v>1720</v>
      </c>
      <c r="D718" t="s">
        <v>1907</v>
      </c>
      <c r="E718" t="s">
        <v>1300</v>
      </c>
    </row>
    <row r="719" spans="1:5" x14ac:dyDescent="0.2">
      <c r="A719" t="s">
        <v>1271</v>
      </c>
      <c r="B719" t="s">
        <v>1906</v>
      </c>
      <c r="C719" t="s">
        <v>1725</v>
      </c>
      <c r="D719" t="s">
        <v>1907</v>
      </c>
      <c r="E719" t="s">
        <v>1720</v>
      </c>
    </row>
    <row r="720" spans="1:5" x14ac:dyDescent="0.2">
      <c r="A720" t="s">
        <v>1271</v>
      </c>
      <c r="B720" t="s">
        <v>1906</v>
      </c>
      <c r="C720" t="s">
        <v>1293</v>
      </c>
      <c r="D720" t="s">
        <v>1907</v>
      </c>
      <c r="E720" t="s">
        <v>1300</v>
      </c>
    </row>
    <row r="721" spans="1:5" x14ac:dyDescent="0.2">
      <c r="A721" t="s">
        <v>1271</v>
      </c>
      <c r="B721" t="s">
        <v>1842</v>
      </c>
      <c r="C721" t="s">
        <v>1722</v>
      </c>
      <c r="D721" t="s">
        <v>1843</v>
      </c>
      <c r="E721" t="s">
        <v>1300</v>
      </c>
    </row>
    <row r="722" spans="1:5" x14ac:dyDescent="0.2">
      <c r="A722" t="s">
        <v>1271</v>
      </c>
      <c r="B722" t="s">
        <v>1844</v>
      </c>
      <c r="C722" t="s">
        <v>1281</v>
      </c>
      <c r="D722" t="s">
        <v>1845</v>
      </c>
      <c r="E722" t="s">
        <v>1300</v>
      </c>
    </row>
    <row r="723" spans="1:5" x14ac:dyDescent="0.2">
      <c r="A723" t="s">
        <v>1271</v>
      </c>
      <c r="B723" t="s">
        <v>1908</v>
      </c>
      <c r="C723" t="s">
        <v>1270</v>
      </c>
      <c r="D723" t="s">
        <v>1300</v>
      </c>
      <c r="E723" t="s">
        <v>1300</v>
      </c>
    </row>
    <row r="724" spans="1:5" x14ac:dyDescent="0.2">
      <c r="A724" t="s">
        <v>1271</v>
      </c>
      <c r="B724" t="s">
        <v>1840</v>
      </c>
      <c r="C724" t="s">
        <v>1267</v>
      </c>
      <c r="D724" t="s">
        <v>1839</v>
      </c>
      <c r="E724" t="s">
        <v>1855</v>
      </c>
    </row>
    <row r="725" spans="1:5" x14ac:dyDescent="0.2">
      <c r="A725" t="s">
        <v>1271</v>
      </c>
      <c r="B725" t="s">
        <v>1907</v>
      </c>
      <c r="C725" t="s">
        <v>1271</v>
      </c>
      <c r="D725" t="s">
        <v>1906</v>
      </c>
      <c r="E725" t="s">
        <v>1841</v>
      </c>
    </row>
    <row r="726" spans="1:5" x14ac:dyDescent="0.2">
      <c r="A726" t="s">
        <v>1271</v>
      </c>
      <c r="B726" t="s">
        <v>1840</v>
      </c>
      <c r="C726" t="s">
        <v>1273</v>
      </c>
      <c r="D726" t="s">
        <v>1839</v>
      </c>
      <c r="E726" t="s">
        <v>1300</v>
      </c>
    </row>
    <row r="727" spans="1:5" x14ac:dyDescent="0.2">
      <c r="A727" t="s">
        <v>1271</v>
      </c>
      <c r="B727" t="s">
        <v>1840</v>
      </c>
      <c r="C727" t="s">
        <v>1292</v>
      </c>
      <c r="D727" t="s">
        <v>1839</v>
      </c>
      <c r="E727" t="s">
        <v>1300</v>
      </c>
    </row>
    <row r="728" spans="1:5" x14ac:dyDescent="0.2">
      <c r="A728" t="s">
        <v>1271</v>
      </c>
      <c r="B728" t="s">
        <v>1907</v>
      </c>
      <c r="C728" t="s">
        <v>1720</v>
      </c>
      <c r="D728" t="s">
        <v>1906</v>
      </c>
      <c r="E728" t="s">
        <v>1300</v>
      </c>
    </row>
    <row r="729" spans="1:5" x14ac:dyDescent="0.2">
      <c r="A729" t="s">
        <v>1271</v>
      </c>
      <c r="B729" t="s">
        <v>1907</v>
      </c>
      <c r="C729" t="s">
        <v>1725</v>
      </c>
      <c r="D729" t="s">
        <v>1906</v>
      </c>
      <c r="E729" t="s">
        <v>1720</v>
      </c>
    </row>
    <row r="730" spans="1:5" x14ac:dyDescent="0.2">
      <c r="A730" t="s">
        <v>1271</v>
      </c>
      <c r="B730" t="s">
        <v>1907</v>
      </c>
      <c r="C730" t="s">
        <v>1293</v>
      </c>
      <c r="D730" t="s">
        <v>1906</v>
      </c>
      <c r="E730" t="s">
        <v>1300</v>
      </c>
    </row>
    <row r="731" spans="1:5" x14ac:dyDescent="0.2">
      <c r="A731" t="s">
        <v>1271</v>
      </c>
      <c r="B731" t="s">
        <v>1846</v>
      </c>
      <c r="C731" t="s">
        <v>1282</v>
      </c>
      <c r="D731" t="s">
        <v>1300</v>
      </c>
      <c r="E731" t="s">
        <v>1300</v>
      </c>
    </row>
    <row r="732" spans="1:5" x14ac:dyDescent="0.2">
      <c r="A732" t="s">
        <v>1271</v>
      </c>
      <c r="B732" t="s">
        <v>1909</v>
      </c>
      <c r="C732" t="s">
        <v>1290</v>
      </c>
      <c r="D732" t="s">
        <v>1300</v>
      </c>
      <c r="E732" t="s">
        <v>1300</v>
      </c>
    </row>
    <row r="733" spans="1:5" x14ac:dyDescent="0.2">
      <c r="A733" t="s">
        <v>1756</v>
      </c>
      <c r="B733" t="s">
        <v>2023</v>
      </c>
      <c r="C733" t="s">
        <v>1804</v>
      </c>
      <c r="D733" t="s">
        <v>1300</v>
      </c>
      <c r="E733" t="s">
        <v>1300</v>
      </c>
    </row>
    <row r="734" spans="1:5" x14ac:dyDescent="0.2">
      <c r="A734" t="s">
        <v>1756</v>
      </c>
      <c r="B734" t="s">
        <v>2024</v>
      </c>
      <c r="C734" t="s">
        <v>1793</v>
      </c>
      <c r="D734" t="s">
        <v>1300</v>
      </c>
      <c r="E734" t="s">
        <v>1300</v>
      </c>
    </row>
    <row r="735" spans="1:5" x14ac:dyDescent="0.2">
      <c r="A735" t="s">
        <v>1756</v>
      </c>
      <c r="B735" t="s">
        <v>2025</v>
      </c>
      <c r="C735" t="s">
        <v>1278</v>
      </c>
      <c r="D735" t="s">
        <v>1300</v>
      </c>
      <c r="E735" t="s">
        <v>1300</v>
      </c>
    </row>
    <row r="736" spans="1:5" x14ac:dyDescent="0.2">
      <c r="A736" t="s">
        <v>1756</v>
      </c>
      <c r="B736" t="s">
        <v>2026</v>
      </c>
      <c r="C736" t="s">
        <v>1800</v>
      </c>
      <c r="D736" t="s">
        <v>1300</v>
      </c>
      <c r="E736" t="s">
        <v>1300</v>
      </c>
    </row>
    <row r="737" spans="1:6" x14ac:dyDescent="0.2">
      <c r="A737" t="s">
        <v>1757</v>
      </c>
      <c r="B737" t="s">
        <v>1842</v>
      </c>
      <c r="C737" t="s">
        <v>1722</v>
      </c>
      <c r="D737" t="s">
        <v>1843</v>
      </c>
      <c r="E737" t="s">
        <v>1300</v>
      </c>
    </row>
    <row r="738" spans="1:6" x14ac:dyDescent="0.2">
      <c r="A738" t="s">
        <v>1757</v>
      </c>
      <c r="B738" t="s">
        <v>1844</v>
      </c>
      <c r="C738" t="s">
        <v>1281</v>
      </c>
      <c r="D738" t="s">
        <v>1845</v>
      </c>
      <c r="E738" t="s">
        <v>1300</v>
      </c>
    </row>
    <row r="739" spans="1:6" x14ac:dyDescent="0.2">
      <c r="A739" t="s">
        <v>1757</v>
      </c>
      <c r="B739" t="s">
        <v>2027</v>
      </c>
      <c r="C739" t="s">
        <v>1269</v>
      </c>
      <c r="D739" t="s">
        <v>2028</v>
      </c>
      <c r="E739" t="s">
        <v>1902</v>
      </c>
      <c r="F739" t="s">
        <v>1258</v>
      </c>
    </row>
    <row r="740" spans="1:6" x14ac:dyDescent="0.2">
      <c r="A740" t="s">
        <v>1757</v>
      </c>
      <c r="B740" t="s">
        <v>2029</v>
      </c>
      <c r="C740" t="s">
        <v>1266</v>
      </c>
      <c r="D740" t="s">
        <v>1300</v>
      </c>
      <c r="E740" t="s">
        <v>1300</v>
      </c>
    </row>
    <row r="741" spans="1:6" x14ac:dyDescent="0.2">
      <c r="A741" t="s">
        <v>1757</v>
      </c>
      <c r="B741" t="s">
        <v>2027</v>
      </c>
      <c r="C741" t="s">
        <v>1761</v>
      </c>
      <c r="D741" t="s">
        <v>2028</v>
      </c>
      <c r="E741" t="s">
        <v>1300</v>
      </c>
    </row>
    <row r="742" spans="1:6" x14ac:dyDescent="0.2">
      <c r="A742" t="s">
        <v>1757</v>
      </c>
      <c r="B742" t="s">
        <v>2027</v>
      </c>
      <c r="C742" t="s">
        <v>1759</v>
      </c>
      <c r="D742" t="s">
        <v>2028</v>
      </c>
      <c r="E742" t="s">
        <v>1300</v>
      </c>
    </row>
    <row r="743" spans="1:6" x14ac:dyDescent="0.2">
      <c r="A743" t="s">
        <v>1757</v>
      </c>
      <c r="B743" t="s">
        <v>1846</v>
      </c>
      <c r="C743" t="s">
        <v>1282</v>
      </c>
      <c r="D743" t="s">
        <v>1300</v>
      </c>
      <c r="E743" t="s">
        <v>1300</v>
      </c>
    </row>
    <row r="744" spans="1:6" x14ac:dyDescent="0.2">
      <c r="A744" t="s">
        <v>1285</v>
      </c>
      <c r="B744" t="s">
        <v>2030</v>
      </c>
      <c r="C744" t="s">
        <v>1749</v>
      </c>
      <c r="D744" t="s">
        <v>1300</v>
      </c>
      <c r="E744" t="s">
        <v>1905</v>
      </c>
    </row>
    <row r="745" spans="1:6" x14ac:dyDescent="0.2">
      <c r="A745" t="s">
        <v>1285</v>
      </c>
      <c r="B745" t="s">
        <v>2031</v>
      </c>
      <c r="C745" t="s">
        <v>1803</v>
      </c>
      <c r="D745" t="s">
        <v>1300</v>
      </c>
      <c r="E745" t="s">
        <v>1300</v>
      </c>
    </row>
    <row r="746" spans="1:6" x14ac:dyDescent="0.2">
      <c r="A746" t="s">
        <v>1285</v>
      </c>
      <c r="B746" t="s">
        <v>2030</v>
      </c>
      <c r="C746" t="s">
        <v>1267</v>
      </c>
      <c r="D746" t="s">
        <v>1300</v>
      </c>
      <c r="E746" t="s">
        <v>1855</v>
      </c>
    </row>
    <row r="747" spans="1:6" x14ac:dyDescent="0.2">
      <c r="A747" t="s">
        <v>1285</v>
      </c>
      <c r="B747" t="s">
        <v>2030</v>
      </c>
      <c r="C747" t="s">
        <v>1271</v>
      </c>
      <c r="D747" t="s">
        <v>1300</v>
      </c>
      <c r="E747" t="s">
        <v>1841</v>
      </c>
    </row>
    <row r="748" spans="1:6" x14ac:dyDescent="0.2">
      <c r="A748" t="s">
        <v>1285</v>
      </c>
      <c r="B748" t="s">
        <v>2030</v>
      </c>
      <c r="C748" t="s">
        <v>1720</v>
      </c>
      <c r="D748" t="s">
        <v>1300</v>
      </c>
      <c r="E748" t="s">
        <v>1300</v>
      </c>
    </row>
    <row r="749" spans="1:6" x14ac:dyDescent="0.2">
      <c r="A749" t="s">
        <v>1285</v>
      </c>
      <c r="B749" t="s">
        <v>2030</v>
      </c>
      <c r="C749" t="s">
        <v>1273</v>
      </c>
      <c r="D749" t="s">
        <v>1300</v>
      </c>
      <c r="E749" t="s">
        <v>1300</v>
      </c>
    </row>
    <row r="750" spans="1:6" x14ac:dyDescent="0.2">
      <c r="A750" t="s">
        <v>1285</v>
      </c>
      <c r="B750" t="s">
        <v>2030</v>
      </c>
      <c r="C750" t="s">
        <v>1725</v>
      </c>
      <c r="D750" t="s">
        <v>1300</v>
      </c>
      <c r="E750" t="s">
        <v>1720</v>
      </c>
    </row>
    <row r="751" spans="1:6" x14ac:dyDescent="0.2">
      <c r="A751" t="s">
        <v>1285</v>
      </c>
      <c r="B751" t="s">
        <v>2030</v>
      </c>
      <c r="C751" t="s">
        <v>1292</v>
      </c>
      <c r="D751" t="s">
        <v>1300</v>
      </c>
      <c r="E751" t="s">
        <v>1300</v>
      </c>
    </row>
    <row r="752" spans="1:6" x14ac:dyDescent="0.2">
      <c r="A752" t="s">
        <v>1285</v>
      </c>
      <c r="B752" t="s">
        <v>2030</v>
      </c>
      <c r="C752" t="s">
        <v>1293</v>
      </c>
      <c r="D752" t="s">
        <v>1300</v>
      </c>
      <c r="E752" t="s">
        <v>1300</v>
      </c>
    </row>
    <row r="753" spans="1:5" x14ac:dyDescent="0.2">
      <c r="A753" t="s">
        <v>1285</v>
      </c>
      <c r="B753" t="s">
        <v>1909</v>
      </c>
      <c r="C753" t="s">
        <v>1290</v>
      </c>
      <c r="D753" t="s">
        <v>1300</v>
      </c>
      <c r="E753" t="s">
        <v>1300</v>
      </c>
    </row>
    <row r="754" spans="1:5" x14ac:dyDescent="0.2">
      <c r="A754" t="s">
        <v>1273</v>
      </c>
      <c r="B754" t="s">
        <v>1839</v>
      </c>
      <c r="C754" t="s">
        <v>1271</v>
      </c>
      <c r="D754" t="s">
        <v>1840</v>
      </c>
      <c r="E754" t="s">
        <v>1841</v>
      </c>
    </row>
    <row r="755" spans="1:5" x14ac:dyDescent="0.2">
      <c r="A755" t="s">
        <v>1273</v>
      </c>
      <c r="B755" t="s">
        <v>1839</v>
      </c>
      <c r="C755" t="s">
        <v>1720</v>
      </c>
      <c r="D755" t="s">
        <v>1840</v>
      </c>
      <c r="E755" t="s">
        <v>1300</v>
      </c>
    </row>
    <row r="756" spans="1:5" x14ac:dyDescent="0.2">
      <c r="A756" t="s">
        <v>1273</v>
      </c>
      <c r="B756" t="s">
        <v>1839</v>
      </c>
      <c r="C756" t="s">
        <v>1725</v>
      </c>
      <c r="D756" t="s">
        <v>1840</v>
      </c>
      <c r="E756" t="s">
        <v>1720</v>
      </c>
    </row>
    <row r="757" spans="1:5" x14ac:dyDescent="0.2">
      <c r="A757" t="s">
        <v>1273</v>
      </c>
      <c r="B757" t="s">
        <v>1839</v>
      </c>
      <c r="C757" t="s">
        <v>1293</v>
      </c>
      <c r="D757" t="s">
        <v>1840</v>
      </c>
      <c r="E757" t="s">
        <v>1300</v>
      </c>
    </row>
    <row r="758" spans="1:5" x14ac:dyDescent="0.2">
      <c r="A758" t="s">
        <v>1273</v>
      </c>
      <c r="B758" t="s">
        <v>1842</v>
      </c>
      <c r="C758" t="s">
        <v>1722</v>
      </c>
      <c r="D758" t="s">
        <v>1843</v>
      </c>
      <c r="E758" t="s">
        <v>1300</v>
      </c>
    </row>
    <row r="759" spans="1:5" x14ac:dyDescent="0.2">
      <c r="A759" t="s">
        <v>1273</v>
      </c>
      <c r="B759" t="s">
        <v>1844</v>
      </c>
      <c r="C759" t="s">
        <v>1281</v>
      </c>
      <c r="D759" t="s">
        <v>1845</v>
      </c>
      <c r="E759" t="s">
        <v>1300</v>
      </c>
    </row>
    <row r="760" spans="1:5" x14ac:dyDescent="0.2">
      <c r="A760" t="s">
        <v>1273</v>
      </c>
      <c r="B760" t="s">
        <v>2032</v>
      </c>
      <c r="C760" t="s">
        <v>1728</v>
      </c>
      <c r="D760" t="s">
        <v>1300</v>
      </c>
      <c r="E760" t="s">
        <v>1300</v>
      </c>
    </row>
    <row r="761" spans="1:5" x14ac:dyDescent="0.2">
      <c r="A761" t="s">
        <v>1273</v>
      </c>
      <c r="B761" t="s">
        <v>1963</v>
      </c>
      <c r="C761" t="s">
        <v>1281</v>
      </c>
      <c r="D761" t="s">
        <v>1845</v>
      </c>
      <c r="E761" t="s">
        <v>1300</v>
      </c>
    </row>
    <row r="762" spans="1:5" x14ac:dyDescent="0.2">
      <c r="A762" t="s">
        <v>1273</v>
      </c>
      <c r="B762" t="s">
        <v>1846</v>
      </c>
      <c r="C762" t="s">
        <v>1282</v>
      </c>
      <c r="D762" t="s">
        <v>1300</v>
      </c>
      <c r="E762" t="s">
        <v>1300</v>
      </c>
    </row>
    <row r="763" spans="1:5" x14ac:dyDescent="0.2">
      <c r="A763" t="s">
        <v>1273</v>
      </c>
      <c r="B763" t="s">
        <v>1873</v>
      </c>
      <c r="C763" t="s">
        <v>1275</v>
      </c>
      <c r="D763" t="s">
        <v>1300</v>
      </c>
      <c r="E763" t="s">
        <v>1300</v>
      </c>
    </row>
    <row r="764" spans="1:5" x14ac:dyDescent="0.2">
      <c r="A764" t="s">
        <v>1758</v>
      </c>
      <c r="B764" t="s">
        <v>1842</v>
      </c>
      <c r="C764" t="s">
        <v>1722</v>
      </c>
      <c r="D764" t="s">
        <v>1843</v>
      </c>
      <c r="E764" t="s">
        <v>1300</v>
      </c>
    </row>
    <row r="765" spans="1:5" x14ac:dyDescent="0.2">
      <c r="A765" t="s">
        <v>1758</v>
      </c>
      <c r="B765" t="s">
        <v>1844</v>
      </c>
      <c r="C765" t="s">
        <v>1281</v>
      </c>
      <c r="D765" t="s">
        <v>1845</v>
      </c>
      <c r="E765" t="s">
        <v>1300</v>
      </c>
    </row>
    <row r="766" spans="1:5" x14ac:dyDescent="0.2">
      <c r="A766" t="s">
        <v>1758</v>
      </c>
      <c r="B766" t="s">
        <v>1970</v>
      </c>
      <c r="C766" t="s">
        <v>1740</v>
      </c>
      <c r="D766" t="s">
        <v>1969</v>
      </c>
      <c r="E766" t="s">
        <v>1300</v>
      </c>
    </row>
    <row r="767" spans="1:5" x14ac:dyDescent="0.2">
      <c r="A767" t="s">
        <v>1758</v>
      </c>
      <c r="B767" t="s">
        <v>1928</v>
      </c>
      <c r="C767" t="s">
        <v>1773</v>
      </c>
      <c r="D767" t="s">
        <v>1974</v>
      </c>
      <c r="E767" t="s">
        <v>1300</v>
      </c>
    </row>
    <row r="768" spans="1:5" x14ac:dyDescent="0.2">
      <c r="A768" t="s">
        <v>1758</v>
      </c>
      <c r="B768" t="s">
        <v>1846</v>
      </c>
      <c r="C768" t="s">
        <v>1282</v>
      </c>
      <c r="D768" t="s">
        <v>1300</v>
      </c>
      <c r="E768" t="s">
        <v>1300</v>
      </c>
    </row>
    <row r="769" spans="1:6" x14ac:dyDescent="0.2">
      <c r="A769" t="s">
        <v>1758</v>
      </c>
      <c r="B769" t="s">
        <v>1928</v>
      </c>
      <c r="C769" t="s">
        <v>1747</v>
      </c>
      <c r="D769" t="s">
        <v>1300</v>
      </c>
      <c r="E769" t="s">
        <v>1904</v>
      </c>
    </row>
    <row r="770" spans="1:6" x14ac:dyDescent="0.2">
      <c r="A770" t="s">
        <v>1758</v>
      </c>
      <c r="B770" t="s">
        <v>1928</v>
      </c>
      <c r="C770" t="s">
        <v>1722</v>
      </c>
      <c r="D770" t="s">
        <v>1300</v>
      </c>
      <c r="E770" t="s">
        <v>1300</v>
      </c>
    </row>
    <row r="771" spans="1:6" x14ac:dyDescent="0.2">
      <c r="A771" t="s">
        <v>1758</v>
      </c>
      <c r="B771" t="s">
        <v>1928</v>
      </c>
      <c r="C771" t="s">
        <v>1274</v>
      </c>
      <c r="D771" t="s">
        <v>1300</v>
      </c>
      <c r="E771" t="s">
        <v>1300</v>
      </c>
    </row>
    <row r="772" spans="1:6" x14ac:dyDescent="0.2">
      <c r="A772" t="s">
        <v>1758</v>
      </c>
      <c r="B772" t="s">
        <v>1928</v>
      </c>
      <c r="C772" t="s">
        <v>1286</v>
      </c>
      <c r="D772" t="s">
        <v>1300</v>
      </c>
      <c r="E772" t="s">
        <v>1300</v>
      </c>
    </row>
    <row r="773" spans="1:6" x14ac:dyDescent="0.2">
      <c r="A773" t="s">
        <v>1269</v>
      </c>
      <c r="B773" t="s">
        <v>1975</v>
      </c>
      <c r="C773" t="s">
        <v>1269</v>
      </c>
      <c r="D773" t="s">
        <v>2033</v>
      </c>
      <c r="E773" t="s">
        <v>1902</v>
      </c>
      <c r="F773" t="s">
        <v>1258</v>
      </c>
    </row>
    <row r="774" spans="1:6" x14ac:dyDescent="0.2">
      <c r="A774" t="s">
        <v>1269</v>
      </c>
      <c r="B774" t="s">
        <v>2034</v>
      </c>
      <c r="C774" t="s">
        <v>1284</v>
      </c>
      <c r="D774" t="s">
        <v>2035</v>
      </c>
      <c r="E774" t="s">
        <v>1300</v>
      </c>
      <c r="F774" t="s">
        <v>1258</v>
      </c>
    </row>
    <row r="775" spans="1:6" x14ac:dyDescent="0.2">
      <c r="A775" t="s">
        <v>1269</v>
      </c>
      <c r="B775" t="s">
        <v>2028</v>
      </c>
      <c r="C775" t="s">
        <v>1757</v>
      </c>
      <c r="D775" t="s">
        <v>2027</v>
      </c>
      <c r="E775" t="s">
        <v>1300</v>
      </c>
      <c r="F775" t="s">
        <v>1258</v>
      </c>
    </row>
    <row r="776" spans="1:6" x14ac:dyDescent="0.2">
      <c r="A776" t="s">
        <v>1269</v>
      </c>
      <c r="B776" t="s">
        <v>1975</v>
      </c>
      <c r="C776" t="s">
        <v>1761</v>
      </c>
      <c r="D776" t="s">
        <v>2033</v>
      </c>
      <c r="E776" t="s">
        <v>1300</v>
      </c>
    </row>
    <row r="777" spans="1:6" x14ac:dyDescent="0.2">
      <c r="A777" t="s">
        <v>1269</v>
      </c>
      <c r="B777" t="s">
        <v>1975</v>
      </c>
      <c r="C777" t="s">
        <v>1759</v>
      </c>
      <c r="D777" t="s">
        <v>2033</v>
      </c>
      <c r="E777" t="s">
        <v>1300</v>
      </c>
    </row>
    <row r="778" spans="1:6" x14ac:dyDescent="0.2">
      <c r="A778" t="s">
        <v>1269</v>
      </c>
      <c r="B778" t="s">
        <v>1842</v>
      </c>
      <c r="C778" t="s">
        <v>1722</v>
      </c>
      <c r="D778" t="s">
        <v>1843</v>
      </c>
      <c r="E778" t="s">
        <v>1300</v>
      </c>
    </row>
    <row r="779" spans="1:6" x14ac:dyDescent="0.2">
      <c r="A779" t="s">
        <v>1269</v>
      </c>
      <c r="B779" t="s">
        <v>1844</v>
      </c>
      <c r="C779" t="s">
        <v>1281</v>
      </c>
      <c r="D779" t="s">
        <v>1845</v>
      </c>
      <c r="E779" t="s">
        <v>1300</v>
      </c>
    </row>
    <row r="780" spans="1:6" x14ac:dyDescent="0.2">
      <c r="A780" t="s">
        <v>1269</v>
      </c>
      <c r="B780" t="s">
        <v>1970</v>
      </c>
      <c r="C780" t="s">
        <v>1740</v>
      </c>
      <c r="D780" t="s">
        <v>1969</v>
      </c>
      <c r="E780" t="s">
        <v>1300</v>
      </c>
    </row>
    <row r="781" spans="1:6" x14ac:dyDescent="0.2">
      <c r="A781" t="s">
        <v>1269</v>
      </c>
      <c r="B781" t="s">
        <v>1976</v>
      </c>
      <c r="C781" t="s">
        <v>1276</v>
      </c>
      <c r="D781" t="s">
        <v>1975</v>
      </c>
      <c r="E781" t="s">
        <v>1741</v>
      </c>
      <c r="F781" t="s">
        <v>1258</v>
      </c>
    </row>
    <row r="782" spans="1:6" x14ac:dyDescent="0.2">
      <c r="A782" t="s">
        <v>1269</v>
      </c>
      <c r="B782" t="s">
        <v>2033</v>
      </c>
      <c r="C782" t="s">
        <v>1269</v>
      </c>
      <c r="D782" t="s">
        <v>1975</v>
      </c>
      <c r="E782" t="s">
        <v>1902</v>
      </c>
      <c r="F782" t="s">
        <v>1258</v>
      </c>
    </row>
    <row r="783" spans="1:6" x14ac:dyDescent="0.2">
      <c r="A783" t="s">
        <v>1269</v>
      </c>
      <c r="B783" t="s">
        <v>2036</v>
      </c>
      <c r="C783" t="s">
        <v>1266</v>
      </c>
      <c r="D783" t="s">
        <v>1300</v>
      </c>
      <c r="E783" t="s">
        <v>1300</v>
      </c>
    </row>
    <row r="784" spans="1:6" x14ac:dyDescent="0.2">
      <c r="A784" t="s">
        <v>1269</v>
      </c>
      <c r="B784" t="s">
        <v>2037</v>
      </c>
      <c r="C784" t="s">
        <v>1277</v>
      </c>
      <c r="D784" t="s">
        <v>1978</v>
      </c>
      <c r="E784" t="s">
        <v>1763</v>
      </c>
      <c r="F784" t="s">
        <v>1258</v>
      </c>
    </row>
    <row r="785" spans="1:6" x14ac:dyDescent="0.2">
      <c r="A785" t="s">
        <v>1269</v>
      </c>
      <c r="B785" t="s">
        <v>1936</v>
      </c>
      <c r="C785" t="s">
        <v>1729</v>
      </c>
      <c r="D785" t="s">
        <v>1935</v>
      </c>
      <c r="E785" t="s">
        <v>1300</v>
      </c>
      <c r="F785" t="s">
        <v>1258</v>
      </c>
    </row>
    <row r="786" spans="1:6" x14ac:dyDescent="0.2">
      <c r="A786" t="s">
        <v>1269</v>
      </c>
      <c r="B786" t="s">
        <v>1979</v>
      </c>
      <c r="C786" t="s">
        <v>1280</v>
      </c>
      <c r="D786" t="s">
        <v>1300</v>
      </c>
      <c r="E786" t="s">
        <v>1300</v>
      </c>
    </row>
    <row r="787" spans="1:6" x14ac:dyDescent="0.2">
      <c r="A787" t="s">
        <v>1269</v>
      </c>
      <c r="B787" t="s">
        <v>2038</v>
      </c>
      <c r="C787" t="s">
        <v>1266</v>
      </c>
      <c r="D787" t="s">
        <v>1300</v>
      </c>
      <c r="E787" t="s">
        <v>1300</v>
      </c>
    </row>
    <row r="788" spans="1:6" x14ac:dyDescent="0.2">
      <c r="A788" t="s">
        <v>1269</v>
      </c>
      <c r="B788" t="s">
        <v>2039</v>
      </c>
      <c r="C788" t="s">
        <v>1268</v>
      </c>
      <c r="D788" t="s">
        <v>1300</v>
      </c>
      <c r="E788" t="s">
        <v>1300</v>
      </c>
    </row>
    <row r="789" spans="1:6" x14ac:dyDescent="0.2">
      <c r="A789" t="s">
        <v>1269</v>
      </c>
      <c r="B789" t="s">
        <v>2040</v>
      </c>
      <c r="C789" t="s">
        <v>1743</v>
      </c>
      <c r="D789" t="s">
        <v>1300</v>
      </c>
      <c r="E789" t="s">
        <v>1300</v>
      </c>
    </row>
    <row r="790" spans="1:6" x14ac:dyDescent="0.2">
      <c r="A790" t="s">
        <v>1269</v>
      </c>
      <c r="B790" t="s">
        <v>2041</v>
      </c>
      <c r="C790" t="s">
        <v>1801</v>
      </c>
      <c r="D790" t="s">
        <v>1300</v>
      </c>
      <c r="E790" t="s">
        <v>1300</v>
      </c>
    </row>
    <row r="791" spans="1:6" x14ac:dyDescent="0.2">
      <c r="A791" t="s">
        <v>1269</v>
      </c>
      <c r="B791" t="s">
        <v>2042</v>
      </c>
      <c r="C791" t="s">
        <v>1768</v>
      </c>
      <c r="D791" t="s">
        <v>1935</v>
      </c>
      <c r="E791" t="s">
        <v>1300</v>
      </c>
      <c r="F791" t="s">
        <v>1258</v>
      </c>
    </row>
    <row r="792" spans="1:6" x14ac:dyDescent="0.2">
      <c r="A792" t="s">
        <v>1269</v>
      </c>
      <c r="B792" t="s">
        <v>1894</v>
      </c>
      <c r="C792" t="s">
        <v>1775</v>
      </c>
      <c r="D792" t="s">
        <v>1300</v>
      </c>
      <c r="E792" t="s">
        <v>1300</v>
      </c>
    </row>
    <row r="793" spans="1:6" x14ac:dyDescent="0.2">
      <c r="A793" t="s">
        <v>1269</v>
      </c>
      <c r="B793" t="s">
        <v>2043</v>
      </c>
      <c r="C793" t="s">
        <v>1781</v>
      </c>
      <c r="D793" t="s">
        <v>1300</v>
      </c>
      <c r="E793" t="s">
        <v>1300</v>
      </c>
    </row>
    <row r="794" spans="1:6" x14ac:dyDescent="0.2">
      <c r="A794" t="s">
        <v>1269</v>
      </c>
      <c r="B794" t="s">
        <v>2033</v>
      </c>
      <c r="C794" t="s">
        <v>1761</v>
      </c>
      <c r="D794" t="s">
        <v>1975</v>
      </c>
      <c r="E794" t="s">
        <v>1300</v>
      </c>
    </row>
    <row r="795" spans="1:6" x14ac:dyDescent="0.2">
      <c r="A795" t="s">
        <v>1269</v>
      </c>
      <c r="B795" t="s">
        <v>2033</v>
      </c>
      <c r="C795" t="s">
        <v>1759</v>
      </c>
      <c r="D795" t="s">
        <v>1975</v>
      </c>
      <c r="E795" t="s">
        <v>1300</v>
      </c>
    </row>
    <row r="796" spans="1:6" x14ac:dyDescent="0.2">
      <c r="A796" t="s">
        <v>1269</v>
      </c>
      <c r="B796" t="s">
        <v>1976</v>
      </c>
      <c r="C796" t="s">
        <v>1741</v>
      </c>
      <c r="D796" t="s">
        <v>1975</v>
      </c>
      <c r="E796" t="s">
        <v>1300</v>
      </c>
    </row>
    <row r="797" spans="1:6" x14ac:dyDescent="0.2">
      <c r="A797" t="s">
        <v>1269</v>
      </c>
      <c r="B797" t="s">
        <v>2037</v>
      </c>
      <c r="C797" t="s">
        <v>1763</v>
      </c>
      <c r="D797" t="s">
        <v>1978</v>
      </c>
      <c r="E797" t="s">
        <v>1300</v>
      </c>
    </row>
    <row r="798" spans="1:6" x14ac:dyDescent="0.2">
      <c r="A798" t="s">
        <v>1269</v>
      </c>
      <c r="B798" t="s">
        <v>1928</v>
      </c>
      <c r="C798" t="s">
        <v>1274</v>
      </c>
      <c r="D798" t="s">
        <v>1931</v>
      </c>
      <c r="E798" t="s">
        <v>1300</v>
      </c>
      <c r="F798" t="s">
        <v>1258</v>
      </c>
    </row>
    <row r="799" spans="1:6" x14ac:dyDescent="0.2">
      <c r="A799" t="s">
        <v>1269</v>
      </c>
      <c r="B799" t="s">
        <v>1928</v>
      </c>
      <c r="C799" t="s">
        <v>1286</v>
      </c>
      <c r="D799" t="s">
        <v>1994</v>
      </c>
      <c r="E799" t="s">
        <v>1300</v>
      </c>
      <c r="F799" t="s">
        <v>1258</v>
      </c>
    </row>
    <row r="800" spans="1:6" x14ac:dyDescent="0.2">
      <c r="A800" t="s">
        <v>1269</v>
      </c>
      <c r="B800" t="s">
        <v>1928</v>
      </c>
      <c r="C800" t="s">
        <v>1773</v>
      </c>
      <c r="D800" t="s">
        <v>1974</v>
      </c>
      <c r="E800" t="s">
        <v>1300</v>
      </c>
    </row>
    <row r="801" spans="1:6" x14ac:dyDescent="0.2">
      <c r="A801" t="s">
        <v>1269</v>
      </c>
      <c r="B801" t="s">
        <v>2040</v>
      </c>
      <c r="C801" t="s">
        <v>1743</v>
      </c>
      <c r="D801" t="s">
        <v>1300</v>
      </c>
      <c r="E801" t="s">
        <v>1300</v>
      </c>
    </row>
    <row r="802" spans="1:6" x14ac:dyDescent="0.2">
      <c r="A802" t="s">
        <v>1269</v>
      </c>
      <c r="B802" t="s">
        <v>1846</v>
      </c>
      <c r="C802" t="s">
        <v>1282</v>
      </c>
      <c r="D802" t="s">
        <v>1300</v>
      </c>
      <c r="E802" t="s">
        <v>1300</v>
      </c>
    </row>
    <row r="803" spans="1:6" x14ac:dyDescent="0.2">
      <c r="A803" t="s">
        <v>1269</v>
      </c>
      <c r="B803" t="s">
        <v>1928</v>
      </c>
      <c r="C803" t="s">
        <v>1747</v>
      </c>
      <c r="D803" t="s">
        <v>1300</v>
      </c>
      <c r="E803" t="s">
        <v>1904</v>
      </c>
    </row>
    <row r="804" spans="1:6" x14ac:dyDescent="0.2">
      <c r="A804" t="s">
        <v>1269</v>
      </c>
      <c r="B804" t="s">
        <v>1858</v>
      </c>
      <c r="C804" t="s">
        <v>1285</v>
      </c>
      <c r="D804" t="s">
        <v>1300</v>
      </c>
      <c r="E804" t="s">
        <v>1300</v>
      </c>
    </row>
    <row r="805" spans="1:6" x14ac:dyDescent="0.2">
      <c r="A805" t="s">
        <v>1269</v>
      </c>
      <c r="B805" t="s">
        <v>1909</v>
      </c>
      <c r="C805" t="s">
        <v>1290</v>
      </c>
      <c r="D805" t="s">
        <v>1300</v>
      </c>
      <c r="E805" t="s">
        <v>1300</v>
      </c>
    </row>
    <row r="806" spans="1:6" x14ac:dyDescent="0.2">
      <c r="A806" t="s">
        <v>1269</v>
      </c>
      <c r="B806" t="s">
        <v>1897</v>
      </c>
      <c r="C806" t="s">
        <v>1817</v>
      </c>
      <c r="D806" t="s">
        <v>1300</v>
      </c>
      <c r="E806" t="s">
        <v>1300</v>
      </c>
    </row>
    <row r="807" spans="1:6" x14ac:dyDescent="0.2">
      <c r="A807" t="s">
        <v>1269</v>
      </c>
      <c r="B807" t="s">
        <v>1928</v>
      </c>
      <c r="C807" t="s">
        <v>1722</v>
      </c>
      <c r="D807" t="s">
        <v>1300</v>
      </c>
      <c r="E807" t="s">
        <v>1300</v>
      </c>
    </row>
    <row r="808" spans="1:6" x14ac:dyDescent="0.2">
      <c r="A808" t="s">
        <v>1759</v>
      </c>
      <c r="B808" t="s">
        <v>1975</v>
      </c>
      <c r="C808" t="s">
        <v>1269</v>
      </c>
      <c r="D808" t="s">
        <v>2033</v>
      </c>
      <c r="E808" t="s">
        <v>1902</v>
      </c>
    </row>
    <row r="809" spans="1:6" x14ac:dyDescent="0.2">
      <c r="A809" t="s">
        <v>1759</v>
      </c>
      <c r="B809" t="s">
        <v>2034</v>
      </c>
      <c r="C809" t="s">
        <v>1284</v>
      </c>
      <c r="D809" t="s">
        <v>2035</v>
      </c>
      <c r="E809" t="s">
        <v>1300</v>
      </c>
    </row>
    <row r="810" spans="1:6" x14ac:dyDescent="0.2">
      <c r="A810" t="s">
        <v>1759</v>
      </c>
      <c r="B810" t="s">
        <v>2028</v>
      </c>
      <c r="C810" t="s">
        <v>1757</v>
      </c>
      <c r="D810" t="s">
        <v>2027</v>
      </c>
      <c r="E810" t="s">
        <v>1300</v>
      </c>
    </row>
    <row r="811" spans="1:6" x14ac:dyDescent="0.2">
      <c r="A811" t="s">
        <v>1759</v>
      </c>
      <c r="B811" t="s">
        <v>1940</v>
      </c>
      <c r="C811" t="s">
        <v>1730</v>
      </c>
      <c r="D811" t="s">
        <v>1935</v>
      </c>
      <c r="E811" t="s">
        <v>1300</v>
      </c>
      <c r="F811" t="s">
        <v>1258</v>
      </c>
    </row>
    <row r="812" spans="1:6" x14ac:dyDescent="0.2">
      <c r="A812" t="s">
        <v>1759</v>
      </c>
      <c r="B812" t="s">
        <v>1975</v>
      </c>
      <c r="C812" t="s">
        <v>1761</v>
      </c>
      <c r="D812" t="s">
        <v>2033</v>
      </c>
      <c r="E812" t="s">
        <v>1300</v>
      </c>
    </row>
    <row r="813" spans="1:6" x14ac:dyDescent="0.2">
      <c r="A813" t="s">
        <v>1759</v>
      </c>
      <c r="B813" t="s">
        <v>1975</v>
      </c>
      <c r="C813" t="s">
        <v>1759</v>
      </c>
      <c r="D813" t="s">
        <v>2033</v>
      </c>
      <c r="E813" t="s">
        <v>1300</v>
      </c>
    </row>
    <row r="814" spans="1:6" x14ac:dyDescent="0.2">
      <c r="A814" t="s">
        <v>1759</v>
      </c>
      <c r="B814" t="s">
        <v>1842</v>
      </c>
      <c r="C814" t="s">
        <v>1722</v>
      </c>
      <c r="D814" t="s">
        <v>1843</v>
      </c>
      <c r="E814" t="s">
        <v>1300</v>
      </c>
    </row>
    <row r="815" spans="1:6" x14ac:dyDescent="0.2">
      <c r="A815" t="s">
        <v>1759</v>
      </c>
      <c r="B815" t="s">
        <v>1844</v>
      </c>
      <c r="C815" t="s">
        <v>1281</v>
      </c>
      <c r="D815" t="s">
        <v>1845</v>
      </c>
      <c r="E815" t="s">
        <v>1300</v>
      </c>
    </row>
    <row r="816" spans="1:6" x14ac:dyDescent="0.2">
      <c r="A816" t="s">
        <v>1759</v>
      </c>
      <c r="B816" t="s">
        <v>1970</v>
      </c>
      <c r="C816" t="s">
        <v>1740</v>
      </c>
      <c r="D816" t="s">
        <v>1969</v>
      </c>
      <c r="E816" t="s">
        <v>1300</v>
      </c>
    </row>
    <row r="817" spans="1:6" x14ac:dyDescent="0.2">
      <c r="A817" t="s">
        <v>1759</v>
      </c>
      <c r="B817" t="s">
        <v>1976</v>
      </c>
      <c r="C817" t="s">
        <v>1276</v>
      </c>
      <c r="D817" t="s">
        <v>1975</v>
      </c>
      <c r="E817" t="s">
        <v>1741</v>
      </c>
    </row>
    <row r="818" spans="1:6" x14ac:dyDescent="0.2">
      <c r="A818" t="s">
        <v>1759</v>
      </c>
      <c r="B818" t="s">
        <v>2033</v>
      </c>
      <c r="C818" t="s">
        <v>1269</v>
      </c>
      <c r="D818" t="s">
        <v>1975</v>
      </c>
      <c r="E818" t="s">
        <v>1902</v>
      </c>
    </row>
    <row r="819" spans="1:6" x14ac:dyDescent="0.2">
      <c r="A819" t="s">
        <v>1759</v>
      </c>
      <c r="B819" t="s">
        <v>2036</v>
      </c>
      <c r="C819" t="s">
        <v>1266</v>
      </c>
      <c r="D819" t="s">
        <v>1300</v>
      </c>
      <c r="E819" t="s">
        <v>1300</v>
      </c>
    </row>
    <row r="820" spans="1:6" x14ac:dyDescent="0.2">
      <c r="A820" t="s">
        <v>1759</v>
      </c>
      <c r="B820" t="s">
        <v>2037</v>
      </c>
      <c r="C820" t="s">
        <v>1277</v>
      </c>
      <c r="D820" t="s">
        <v>1978</v>
      </c>
      <c r="E820" t="s">
        <v>1763</v>
      </c>
    </row>
    <row r="821" spans="1:6" x14ac:dyDescent="0.2">
      <c r="A821" t="s">
        <v>1759</v>
      </c>
      <c r="B821" t="s">
        <v>1936</v>
      </c>
      <c r="C821" t="s">
        <v>1729</v>
      </c>
      <c r="D821" t="s">
        <v>1935</v>
      </c>
      <c r="E821" t="s">
        <v>1300</v>
      </c>
    </row>
    <row r="822" spans="1:6" x14ac:dyDescent="0.2">
      <c r="A822" t="s">
        <v>1759</v>
      </c>
      <c r="B822" t="s">
        <v>1979</v>
      </c>
      <c r="C822" t="s">
        <v>1280</v>
      </c>
      <c r="D822" t="s">
        <v>1300</v>
      </c>
      <c r="E822" t="s">
        <v>1300</v>
      </c>
    </row>
    <row r="823" spans="1:6" x14ac:dyDescent="0.2">
      <c r="A823" t="s">
        <v>1759</v>
      </c>
      <c r="B823" t="s">
        <v>2038</v>
      </c>
      <c r="C823" t="s">
        <v>1266</v>
      </c>
      <c r="D823" t="s">
        <v>1300</v>
      </c>
      <c r="E823" t="s">
        <v>1300</v>
      </c>
    </row>
    <row r="824" spans="1:6" x14ac:dyDescent="0.2">
      <c r="A824" t="s">
        <v>1759</v>
      </c>
      <c r="B824" t="s">
        <v>2039</v>
      </c>
      <c r="C824" t="s">
        <v>1268</v>
      </c>
      <c r="D824" t="s">
        <v>1300</v>
      </c>
      <c r="E824" t="s">
        <v>1300</v>
      </c>
    </row>
    <row r="825" spans="1:6" x14ac:dyDescent="0.2">
      <c r="A825" t="s">
        <v>1759</v>
      </c>
      <c r="B825" t="s">
        <v>2040</v>
      </c>
      <c r="C825" t="s">
        <v>1743</v>
      </c>
      <c r="D825" t="s">
        <v>1300</v>
      </c>
      <c r="E825" t="s">
        <v>1300</v>
      </c>
    </row>
    <row r="826" spans="1:6" x14ac:dyDescent="0.2">
      <c r="A826" t="s">
        <v>1759</v>
      </c>
      <c r="B826" t="s">
        <v>2041</v>
      </c>
      <c r="C826" t="s">
        <v>1801</v>
      </c>
      <c r="D826" t="s">
        <v>1300</v>
      </c>
      <c r="E826" t="s">
        <v>1300</v>
      </c>
    </row>
    <row r="827" spans="1:6" x14ac:dyDescent="0.2">
      <c r="A827" t="s">
        <v>1759</v>
      </c>
      <c r="B827" t="s">
        <v>2042</v>
      </c>
      <c r="C827" t="s">
        <v>1768</v>
      </c>
      <c r="D827" t="s">
        <v>1935</v>
      </c>
      <c r="E827" t="s">
        <v>1300</v>
      </c>
    </row>
    <row r="828" spans="1:6" x14ac:dyDescent="0.2">
      <c r="A828" t="s">
        <v>1759</v>
      </c>
      <c r="B828" t="s">
        <v>1894</v>
      </c>
      <c r="C828" t="s">
        <v>1775</v>
      </c>
      <c r="D828" t="s">
        <v>1300</v>
      </c>
      <c r="E828" t="s">
        <v>1300</v>
      </c>
    </row>
    <row r="829" spans="1:6" x14ac:dyDescent="0.2">
      <c r="A829" t="s">
        <v>1759</v>
      </c>
      <c r="B829" t="s">
        <v>2043</v>
      </c>
      <c r="C829" t="s">
        <v>1781</v>
      </c>
      <c r="D829" t="s">
        <v>1300</v>
      </c>
      <c r="E829" t="s">
        <v>1300</v>
      </c>
    </row>
    <row r="830" spans="1:6" x14ac:dyDescent="0.2">
      <c r="A830" t="s">
        <v>1759</v>
      </c>
      <c r="B830" t="s">
        <v>2044</v>
      </c>
      <c r="C830" t="s">
        <v>1266</v>
      </c>
      <c r="D830" t="s">
        <v>1300</v>
      </c>
      <c r="E830" t="s">
        <v>1300</v>
      </c>
    </row>
    <row r="831" spans="1:6" x14ac:dyDescent="0.2">
      <c r="A831" t="s">
        <v>1759</v>
      </c>
      <c r="B831" t="s">
        <v>2033</v>
      </c>
      <c r="C831" t="s">
        <v>1761</v>
      </c>
      <c r="D831" t="s">
        <v>1975</v>
      </c>
      <c r="E831" t="s">
        <v>1300</v>
      </c>
    </row>
    <row r="832" spans="1:6" x14ac:dyDescent="0.2">
      <c r="A832" t="s">
        <v>1759</v>
      </c>
      <c r="B832" t="s">
        <v>2033</v>
      </c>
      <c r="C832" t="s">
        <v>1759</v>
      </c>
      <c r="D832" t="s">
        <v>1975</v>
      </c>
      <c r="E832" t="s">
        <v>1300</v>
      </c>
      <c r="F832" t="s">
        <v>1258</v>
      </c>
    </row>
    <row r="833" spans="1:6" x14ac:dyDescent="0.2">
      <c r="A833" t="s">
        <v>1759</v>
      </c>
      <c r="B833" t="s">
        <v>1976</v>
      </c>
      <c r="C833" t="s">
        <v>1741</v>
      </c>
      <c r="D833" t="s">
        <v>1975</v>
      </c>
      <c r="E833" t="s">
        <v>1300</v>
      </c>
      <c r="F833" t="s">
        <v>1258</v>
      </c>
    </row>
    <row r="834" spans="1:6" x14ac:dyDescent="0.2">
      <c r="A834" t="s">
        <v>1759</v>
      </c>
      <c r="B834" t="s">
        <v>2037</v>
      </c>
      <c r="C834" t="s">
        <v>1763</v>
      </c>
      <c r="D834" t="s">
        <v>1978</v>
      </c>
      <c r="E834" t="s">
        <v>1300</v>
      </c>
      <c r="F834" t="s">
        <v>1258</v>
      </c>
    </row>
    <row r="835" spans="1:6" x14ac:dyDescent="0.2">
      <c r="A835" t="s">
        <v>1759</v>
      </c>
      <c r="B835" t="s">
        <v>1928</v>
      </c>
      <c r="C835" t="s">
        <v>1274</v>
      </c>
      <c r="D835" t="s">
        <v>1931</v>
      </c>
      <c r="E835" t="s">
        <v>1300</v>
      </c>
    </row>
    <row r="836" spans="1:6" x14ac:dyDescent="0.2">
      <c r="A836" t="s">
        <v>1759</v>
      </c>
      <c r="B836" t="s">
        <v>1928</v>
      </c>
      <c r="C836" t="s">
        <v>1286</v>
      </c>
      <c r="D836" t="s">
        <v>1994</v>
      </c>
      <c r="E836" t="s">
        <v>1300</v>
      </c>
    </row>
    <row r="837" spans="1:6" x14ac:dyDescent="0.2">
      <c r="A837" t="s">
        <v>1759</v>
      </c>
      <c r="B837" t="s">
        <v>1928</v>
      </c>
      <c r="C837" t="s">
        <v>1773</v>
      </c>
      <c r="D837" t="s">
        <v>1974</v>
      </c>
      <c r="E837" t="s">
        <v>1300</v>
      </c>
    </row>
    <row r="838" spans="1:6" x14ac:dyDescent="0.2">
      <c r="A838" t="s">
        <v>1759</v>
      </c>
      <c r="B838" t="s">
        <v>2040</v>
      </c>
      <c r="C838" t="s">
        <v>1743</v>
      </c>
      <c r="D838" t="s">
        <v>1300</v>
      </c>
      <c r="E838" t="s">
        <v>1300</v>
      </c>
    </row>
    <row r="839" spans="1:6" x14ac:dyDescent="0.2">
      <c r="A839" t="s">
        <v>1759</v>
      </c>
      <c r="B839" t="s">
        <v>1846</v>
      </c>
      <c r="C839" t="s">
        <v>1282</v>
      </c>
      <c r="D839" t="s">
        <v>1300</v>
      </c>
      <c r="E839" t="s">
        <v>1300</v>
      </c>
    </row>
    <row r="840" spans="1:6" x14ac:dyDescent="0.2">
      <c r="A840" t="s">
        <v>1759</v>
      </c>
      <c r="B840" t="s">
        <v>1928</v>
      </c>
      <c r="C840" t="s">
        <v>1747</v>
      </c>
      <c r="D840" t="s">
        <v>1300</v>
      </c>
      <c r="E840" t="s">
        <v>1904</v>
      </c>
    </row>
    <row r="841" spans="1:6" x14ac:dyDescent="0.2">
      <c r="A841" t="s">
        <v>1759</v>
      </c>
      <c r="B841" t="s">
        <v>1858</v>
      </c>
      <c r="C841" t="s">
        <v>1285</v>
      </c>
      <c r="D841" t="s">
        <v>1300</v>
      </c>
      <c r="E841" t="s">
        <v>1300</v>
      </c>
    </row>
    <row r="842" spans="1:6" x14ac:dyDescent="0.2">
      <c r="A842" t="s">
        <v>1759</v>
      </c>
      <c r="B842" t="s">
        <v>1909</v>
      </c>
      <c r="C842" t="s">
        <v>1290</v>
      </c>
      <c r="D842" t="s">
        <v>1300</v>
      </c>
      <c r="E842" t="s">
        <v>1300</v>
      </c>
    </row>
    <row r="843" spans="1:6" x14ac:dyDescent="0.2">
      <c r="A843" t="s">
        <v>1759</v>
      </c>
      <c r="B843" t="s">
        <v>1897</v>
      </c>
      <c r="C843" t="s">
        <v>1817</v>
      </c>
      <c r="D843" t="s">
        <v>1300</v>
      </c>
      <c r="E843" t="s">
        <v>1300</v>
      </c>
    </row>
    <row r="844" spans="1:6" x14ac:dyDescent="0.2">
      <c r="A844" t="s">
        <v>1759</v>
      </c>
      <c r="B844" t="s">
        <v>1928</v>
      </c>
      <c r="C844" t="s">
        <v>1722</v>
      </c>
      <c r="D844" t="s">
        <v>1300</v>
      </c>
      <c r="E844" t="s">
        <v>1300</v>
      </c>
    </row>
    <row r="845" spans="1:6" x14ac:dyDescent="0.2">
      <c r="A845" t="s">
        <v>1760</v>
      </c>
      <c r="B845" t="s">
        <v>2016</v>
      </c>
      <c r="C845" t="s">
        <v>1268</v>
      </c>
      <c r="D845" t="s">
        <v>1300</v>
      </c>
      <c r="E845" t="s">
        <v>1300</v>
      </c>
    </row>
    <row r="846" spans="1:6" x14ac:dyDescent="0.2">
      <c r="A846" t="s">
        <v>1760</v>
      </c>
      <c r="B846" t="s">
        <v>2017</v>
      </c>
      <c r="C846" t="s">
        <v>1268</v>
      </c>
      <c r="D846" t="s">
        <v>1300</v>
      </c>
      <c r="E846" t="s">
        <v>1300</v>
      </c>
    </row>
    <row r="847" spans="1:6" x14ac:dyDescent="0.2">
      <c r="A847" t="s">
        <v>1761</v>
      </c>
      <c r="B847" t="s">
        <v>1975</v>
      </c>
      <c r="C847" t="s">
        <v>1269</v>
      </c>
      <c r="D847" t="s">
        <v>2033</v>
      </c>
      <c r="E847" t="s">
        <v>1902</v>
      </c>
    </row>
    <row r="848" spans="1:6" x14ac:dyDescent="0.2">
      <c r="A848" t="s">
        <v>1761</v>
      </c>
      <c r="B848" t="s">
        <v>2034</v>
      </c>
      <c r="C848" t="s">
        <v>1284</v>
      </c>
      <c r="D848" t="s">
        <v>2035</v>
      </c>
      <c r="E848" t="s">
        <v>1300</v>
      </c>
    </row>
    <row r="849" spans="1:6" x14ac:dyDescent="0.2">
      <c r="A849" t="s">
        <v>1761</v>
      </c>
      <c r="B849" t="s">
        <v>2028</v>
      </c>
      <c r="C849" t="s">
        <v>1757</v>
      </c>
      <c r="D849" t="s">
        <v>2027</v>
      </c>
      <c r="E849" t="s">
        <v>1300</v>
      </c>
    </row>
    <row r="850" spans="1:6" x14ac:dyDescent="0.2">
      <c r="A850" t="s">
        <v>1761</v>
      </c>
      <c r="B850" t="s">
        <v>1952</v>
      </c>
      <c r="C850" t="s">
        <v>1734</v>
      </c>
      <c r="D850" t="s">
        <v>1951</v>
      </c>
      <c r="E850" t="s">
        <v>1300</v>
      </c>
      <c r="F850" t="s">
        <v>1258</v>
      </c>
    </row>
    <row r="851" spans="1:6" x14ac:dyDescent="0.2">
      <c r="A851" t="s">
        <v>1761</v>
      </c>
      <c r="B851" t="s">
        <v>1975</v>
      </c>
      <c r="C851" t="s">
        <v>1761</v>
      </c>
      <c r="D851" t="s">
        <v>2033</v>
      </c>
      <c r="E851" t="s">
        <v>1300</v>
      </c>
      <c r="F851" t="s">
        <v>1258</v>
      </c>
    </row>
    <row r="852" spans="1:6" x14ac:dyDescent="0.2">
      <c r="A852" t="s">
        <v>1761</v>
      </c>
      <c r="B852" t="s">
        <v>1975</v>
      </c>
      <c r="C852" t="s">
        <v>1759</v>
      </c>
      <c r="D852" t="s">
        <v>2033</v>
      </c>
      <c r="E852" t="s">
        <v>1300</v>
      </c>
    </row>
    <row r="853" spans="1:6" x14ac:dyDescent="0.2">
      <c r="A853" t="s">
        <v>1761</v>
      </c>
      <c r="B853" t="s">
        <v>1842</v>
      </c>
      <c r="C853" t="s">
        <v>1722</v>
      </c>
      <c r="D853" t="s">
        <v>1843</v>
      </c>
      <c r="E853" t="s">
        <v>1300</v>
      </c>
    </row>
    <row r="854" spans="1:6" x14ac:dyDescent="0.2">
      <c r="A854" t="s">
        <v>1761</v>
      </c>
      <c r="B854" t="s">
        <v>1844</v>
      </c>
      <c r="C854" t="s">
        <v>1281</v>
      </c>
      <c r="D854" t="s">
        <v>1845</v>
      </c>
      <c r="E854" t="s">
        <v>1300</v>
      </c>
    </row>
    <row r="855" spans="1:6" x14ac:dyDescent="0.2">
      <c r="A855" t="s">
        <v>1761</v>
      </c>
      <c r="B855" t="s">
        <v>1970</v>
      </c>
      <c r="C855" t="s">
        <v>1740</v>
      </c>
      <c r="D855" t="s">
        <v>1969</v>
      </c>
      <c r="E855" t="s">
        <v>1300</v>
      </c>
    </row>
    <row r="856" spans="1:6" x14ac:dyDescent="0.2">
      <c r="A856" t="s">
        <v>1761</v>
      </c>
      <c r="B856" t="s">
        <v>1976</v>
      </c>
      <c r="C856" t="s">
        <v>1276</v>
      </c>
      <c r="D856" t="s">
        <v>1975</v>
      </c>
      <c r="E856" t="s">
        <v>1741</v>
      </c>
    </row>
    <row r="857" spans="1:6" x14ac:dyDescent="0.2">
      <c r="A857" t="s">
        <v>1761</v>
      </c>
      <c r="B857" t="s">
        <v>2033</v>
      </c>
      <c r="C857" t="s">
        <v>1269</v>
      </c>
      <c r="D857" t="s">
        <v>1975</v>
      </c>
      <c r="E857" t="s">
        <v>1902</v>
      </c>
    </row>
    <row r="858" spans="1:6" x14ac:dyDescent="0.2">
      <c r="A858" t="s">
        <v>1761</v>
      </c>
      <c r="B858" t="s">
        <v>2036</v>
      </c>
      <c r="C858" t="s">
        <v>1266</v>
      </c>
      <c r="D858" t="s">
        <v>1300</v>
      </c>
      <c r="E858" t="s">
        <v>1300</v>
      </c>
    </row>
    <row r="859" spans="1:6" x14ac:dyDescent="0.2">
      <c r="A859" t="s">
        <v>1761</v>
      </c>
      <c r="B859" t="s">
        <v>2037</v>
      </c>
      <c r="C859" t="s">
        <v>1277</v>
      </c>
      <c r="D859" t="s">
        <v>1978</v>
      </c>
      <c r="E859" t="s">
        <v>1763</v>
      </c>
    </row>
    <row r="860" spans="1:6" x14ac:dyDescent="0.2">
      <c r="A860" t="s">
        <v>1761</v>
      </c>
      <c r="B860" t="s">
        <v>1936</v>
      </c>
      <c r="C860" t="s">
        <v>1729</v>
      </c>
      <c r="D860" t="s">
        <v>1935</v>
      </c>
      <c r="E860" t="s">
        <v>1300</v>
      </c>
    </row>
    <row r="861" spans="1:6" x14ac:dyDescent="0.2">
      <c r="A861" t="s">
        <v>1761</v>
      </c>
      <c r="B861" t="s">
        <v>1979</v>
      </c>
      <c r="C861" t="s">
        <v>1280</v>
      </c>
      <c r="D861" t="s">
        <v>1300</v>
      </c>
      <c r="E861" t="s">
        <v>1300</v>
      </c>
    </row>
    <row r="862" spans="1:6" x14ac:dyDescent="0.2">
      <c r="A862" t="s">
        <v>1761</v>
      </c>
      <c r="B862" t="s">
        <v>2038</v>
      </c>
      <c r="C862" t="s">
        <v>1266</v>
      </c>
      <c r="D862" t="s">
        <v>1300</v>
      </c>
      <c r="E862" t="s">
        <v>1300</v>
      </c>
    </row>
    <row r="863" spans="1:6" x14ac:dyDescent="0.2">
      <c r="A863" t="s">
        <v>1761</v>
      </c>
      <c r="B863" t="s">
        <v>2039</v>
      </c>
      <c r="C863" t="s">
        <v>1268</v>
      </c>
      <c r="D863" t="s">
        <v>1300</v>
      </c>
      <c r="E863" t="s">
        <v>1300</v>
      </c>
    </row>
    <row r="864" spans="1:6" x14ac:dyDescent="0.2">
      <c r="A864" t="s">
        <v>1761</v>
      </c>
      <c r="B864" t="s">
        <v>2040</v>
      </c>
      <c r="C864" t="s">
        <v>1743</v>
      </c>
      <c r="D864" t="s">
        <v>1300</v>
      </c>
      <c r="E864" t="s">
        <v>1300</v>
      </c>
    </row>
    <row r="865" spans="1:6" x14ac:dyDescent="0.2">
      <c r="A865" t="s">
        <v>1761</v>
      </c>
      <c r="B865" t="s">
        <v>2041</v>
      </c>
      <c r="C865" t="s">
        <v>1801</v>
      </c>
      <c r="D865" t="s">
        <v>1300</v>
      </c>
      <c r="E865" t="s">
        <v>1300</v>
      </c>
    </row>
    <row r="866" spans="1:6" x14ac:dyDescent="0.2">
      <c r="A866" t="s">
        <v>1761</v>
      </c>
      <c r="B866" t="s">
        <v>2042</v>
      </c>
      <c r="C866" t="s">
        <v>1768</v>
      </c>
      <c r="D866" t="s">
        <v>1935</v>
      </c>
      <c r="E866" t="s">
        <v>1300</v>
      </c>
    </row>
    <row r="867" spans="1:6" x14ac:dyDescent="0.2">
      <c r="A867" t="s">
        <v>1761</v>
      </c>
      <c r="B867" t="s">
        <v>1894</v>
      </c>
      <c r="C867" t="s">
        <v>1775</v>
      </c>
      <c r="D867" t="s">
        <v>1300</v>
      </c>
      <c r="E867" t="s">
        <v>1300</v>
      </c>
    </row>
    <row r="868" spans="1:6" x14ac:dyDescent="0.2">
      <c r="A868" t="s">
        <v>1761</v>
      </c>
      <c r="B868" t="s">
        <v>2043</v>
      </c>
      <c r="C868" t="s">
        <v>1781</v>
      </c>
      <c r="D868" t="s">
        <v>1300</v>
      </c>
      <c r="E868" t="s">
        <v>1300</v>
      </c>
    </row>
    <row r="869" spans="1:6" x14ac:dyDescent="0.2">
      <c r="A869" t="s">
        <v>1761</v>
      </c>
      <c r="B869" t="s">
        <v>2045</v>
      </c>
      <c r="C869" t="s">
        <v>1266</v>
      </c>
      <c r="D869" t="s">
        <v>1300</v>
      </c>
      <c r="E869" t="s">
        <v>1300</v>
      </c>
    </row>
    <row r="870" spans="1:6" x14ac:dyDescent="0.2">
      <c r="A870" t="s">
        <v>1761</v>
      </c>
      <c r="B870" t="s">
        <v>2046</v>
      </c>
      <c r="C870" t="s">
        <v>1795</v>
      </c>
      <c r="D870" t="s">
        <v>1300</v>
      </c>
      <c r="E870" t="s">
        <v>1300</v>
      </c>
    </row>
    <row r="871" spans="1:6" x14ac:dyDescent="0.2">
      <c r="A871" t="s">
        <v>1761</v>
      </c>
      <c r="B871" t="s">
        <v>2047</v>
      </c>
      <c r="C871" t="s">
        <v>1796</v>
      </c>
      <c r="D871" t="s">
        <v>1300</v>
      </c>
      <c r="E871" t="s">
        <v>1300</v>
      </c>
    </row>
    <row r="872" spans="1:6" x14ac:dyDescent="0.2">
      <c r="A872" t="s">
        <v>1761</v>
      </c>
      <c r="B872" t="s">
        <v>2048</v>
      </c>
      <c r="C872" t="s">
        <v>1266</v>
      </c>
      <c r="D872" t="s">
        <v>1300</v>
      </c>
      <c r="E872" t="s">
        <v>1300</v>
      </c>
    </row>
    <row r="873" spans="1:6" x14ac:dyDescent="0.2">
      <c r="A873" t="s">
        <v>1761</v>
      </c>
      <c r="B873" t="s">
        <v>2049</v>
      </c>
      <c r="C873" t="s">
        <v>1266</v>
      </c>
      <c r="D873" t="s">
        <v>1300</v>
      </c>
      <c r="E873" t="s">
        <v>1300</v>
      </c>
    </row>
    <row r="874" spans="1:6" x14ac:dyDescent="0.2">
      <c r="A874" t="s">
        <v>1761</v>
      </c>
      <c r="B874" t="s">
        <v>2050</v>
      </c>
      <c r="C874" t="s">
        <v>1266</v>
      </c>
      <c r="D874" t="s">
        <v>1300</v>
      </c>
      <c r="E874" t="s">
        <v>1300</v>
      </c>
    </row>
    <row r="875" spans="1:6" x14ac:dyDescent="0.2">
      <c r="A875" t="s">
        <v>1761</v>
      </c>
      <c r="B875" t="s">
        <v>2033</v>
      </c>
      <c r="C875" t="s">
        <v>1761</v>
      </c>
      <c r="D875" t="s">
        <v>1975</v>
      </c>
      <c r="E875" t="s">
        <v>1300</v>
      </c>
      <c r="F875" t="s">
        <v>1258</v>
      </c>
    </row>
    <row r="876" spans="1:6" x14ac:dyDescent="0.2">
      <c r="A876" t="s">
        <v>1761</v>
      </c>
      <c r="B876" t="s">
        <v>2033</v>
      </c>
      <c r="C876" t="s">
        <v>1759</v>
      </c>
      <c r="D876" t="s">
        <v>1975</v>
      </c>
      <c r="E876" t="s">
        <v>1300</v>
      </c>
    </row>
    <row r="877" spans="1:6" x14ac:dyDescent="0.2">
      <c r="A877" t="s">
        <v>1761</v>
      </c>
      <c r="B877" t="s">
        <v>1976</v>
      </c>
      <c r="C877" t="s">
        <v>1741</v>
      </c>
      <c r="D877" t="s">
        <v>1975</v>
      </c>
      <c r="E877" t="s">
        <v>1300</v>
      </c>
    </row>
    <row r="878" spans="1:6" x14ac:dyDescent="0.2">
      <c r="A878" t="s">
        <v>1761</v>
      </c>
      <c r="B878" t="s">
        <v>2037</v>
      </c>
      <c r="C878" t="s">
        <v>1763</v>
      </c>
      <c r="D878" t="s">
        <v>1978</v>
      </c>
      <c r="E878" t="s">
        <v>1300</v>
      </c>
    </row>
    <row r="879" spans="1:6" x14ac:dyDescent="0.2">
      <c r="A879" t="s">
        <v>1761</v>
      </c>
      <c r="B879" t="s">
        <v>1928</v>
      </c>
      <c r="C879" t="s">
        <v>1274</v>
      </c>
      <c r="D879" t="s">
        <v>1931</v>
      </c>
      <c r="E879" t="s">
        <v>1300</v>
      </c>
    </row>
    <row r="880" spans="1:6" x14ac:dyDescent="0.2">
      <c r="A880" t="s">
        <v>1761</v>
      </c>
      <c r="B880" t="s">
        <v>1928</v>
      </c>
      <c r="C880" t="s">
        <v>1286</v>
      </c>
      <c r="D880" t="s">
        <v>1994</v>
      </c>
      <c r="E880" t="s">
        <v>1300</v>
      </c>
    </row>
    <row r="881" spans="1:6" x14ac:dyDescent="0.2">
      <c r="A881" t="s">
        <v>1761</v>
      </c>
      <c r="B881" t="s">
        <v>1928</v>
      </c>
      <c r="C881" t="s">
        <v>1773</v>
      </c>
      <c r="D881" t="s">
        <v>1974</v>
      </c>
      <c r="E881" t="s">
        <v>1300</v>
      </c>
    </row>
    <row r="882" spans="1:6" x14ac:dyDescent="0.2">
      <c r="A882" t="s">
        <v>1761</v>
      </c>
      <c r="B882" t="s">
        <v>2040</v>
      </c>
      <c r="C882" t="s">
        <v>1743</v>
      </c>
      <c r="D882" t="s">
        <v>1300</v>
      </c>
      <c r="E882" t="s">
        <v>1300</v>
      </c>
    </row>
    <row r="883" spans="1:6" x14ac:dyDescent="0.2">
      <c r="A883" t="s">
        <v>1761</v>
      </c>
      <c r="B883" t="s">
        <v>1846</v>
      </c>
      <c r="C883" t="s">
        <v>1282</v>
      </c>
      <c r="D883" t="s">
        <v>1300</v>
      </c>
      <c r="E883" t="s">
        <v>1300</v>
      </c>
    </row>
    <row r="884" spans="1:6" x14ac:dyDescent="0.2">
      <c r="A884" t="s">
        <v>1761</v>
      </c>
      <c r="B884" t="s">
        <v>1928</v>
      </c>
      <c r="C884" t="s">
        <v>1747</v>
      </c>
      <c r="D884" t="s">
        <v>1300</v>
      </c>
      <c r="E884" t="s">
        <v>1904</v>
      </c>
    </row>
    <row r="885" spans="1:6" x14ac:dyDescent="0.2">
      <c r="A885" t="s">
        <v>1761</v>
      </c>
      <c r="B885" t="s">
        <v>1858</v>
      </c>
      <c r="C885" t="s">
        <v>1285</v>
      </c>
      <c r="D885" t="s">
        <v>1300</v>
      </c>
      <c r="E885" t="s">
        <v>1300</v>
      </c>
    </row>
    <row r="886" spans="1:6" x14ac:dyDescent="0.2">
      <c r="A886" t="s">
        <v>1761</v>
      </c>
      <c r="B886" t="s">
        <v>1909</v>
      </c>
      <c r="C886" t="s">
        <v>1290</v>
      </c>
      <c r="D886" t="s">
        <v>1300</v>
      </c>
      <c r="E886" t="s">
        <v>1300</v>
      </c>
    </row>
    <row r="887" spans="1:6" x14ac:dyDescent="0.2">
      <c r="A887" t="s">
        <v>1761</v>
      </c>
      <c r="B887" t="s">
        <v>1897</v>
      </c>
      <c r="C887" t="s">
        <v>1817</v>
      </c>
      <c r="D887" t="s">
        <v>1300</v>
      </c>
      <c r="E887" t="s">
        <v>1300</v>
      </c>
    </row>
    <row r="888" spans="1:6" x14ac:dyDescent="0.2">
      <c r="A888" t="s">
        <v>1761</v>
      </c>
      <c r="B888" t="s">
        <v>1928</v>
      </c>
      <c r="C888" t="s">
        <v>1722</v>
      </c>
      <c r="D888" t="s">
        <v>1300</v>
      </c>
      <c r="E888" t="s">
        <v>1300</v>
      </c>
    </row>
    <row r="889" spans="1:6" x14ac:dyDescent="0.2">
      <c r="A889" t="s">
        <v>1762</v>
      </c>
      <c r="B889" t="s">
        <v>1877</v>
      </c>
      <c r="C889" t="s">
        <v>1711</v>
      </c>
      <c r="D889" t="s">
        <v>1878</v>
      </c>
      <c r="E889" t="s">
        <v>1300</v>
      </c>
      <c r="F889" t="s">
        <v>1258</v>
      </c>
    </row>
    <row r="890" spans="1:6" x14ac:dyDescent="0.2">
      <c r="A890" t="s">
        <v>1762</v>
      </c>
      <c r="B890" t="s">
        <v>1842</v>
      </c>
      <c r="C890" t="s">
        <v>1722</v>
      </c>
      <c r="D890" t="s">
        <v>1843</v>
      </c>
      <c r="E890" t="s">
        <v>1300</v>
      </c>
    </row>
    <row r="891" spans="1:6" x14ac:dyDescent="0.2">
      <c r="A891" t="s">
        <v>1762</v>
      </c>
      <c r="B891" t="s">
        <v>1844</v>
      </c>
      <c r="C891" t="s">
        <v>1281</v>
      </c>
      <c r="D891" t="s">
        <v>1845</v>
      </c>
      <c r="E891" t="s">
        <v>1300</v>
      </c>
    </row>
    <row r="892" spans="1:6" x14ac:dyDescent="0.2">
      <c r="A892" t="s">
        <v>1762</v>
      </c>
      <c r="B892" t="s">
        <v>2051</v>
      </c>
      <c r="C892" t="s">
        <v>1786</v>
      </c>
      <c r="D892" t="s">
        <v>1300</v>
      </c>
      <c r="E892" t="s">
        <v>1300</v>
      </c>
    </row>
    <row r="893" spans="1:6" x14ac:dyDescent="0.2">
      <c r="A893" t="s">
        <v>1762</v>
      </c>
      <c r="B893" t="s">
        <v>2052</v>
      </c>
      <c r="C893" t="s">
        <v>1766</v>
      </c>
      <c r="D893" t="s">
        <v>2053</v>
      </c>
      <c r="E893" t="s">
        <v>1300</v>
      </c>
      <c r="F893" t="s">
        <v>1258</v>
      </c>
    </row>
    <row r="894" spans="1:6" x14ac:dyDescent="0.2">
      <c r="A894" t="s">
        <v>1762</v>
      </c>
      <c r="B894" t="s">
        <v>1846</v>
      </c>
      <c r="C894" t="s">
        <v>1282</v>
      </c>
      <c r="D894" t="s">
        <v>1300</v>
      </c>
      <c r="E894" t="s">
        <v>1300</v>
      </c>
    </row>
    <row r="895" spans="1:6" x14ac:dyDescent="0.2">
      <c r="A895" t="s">
        <v>1277</v>
      </c>
      <c r="B895" t="s">
        <v>1842</v>
      </c>
      <c r="C895" t="s">
        <v>1722</v>
      </c>
      <c r="D895" t="s">
        <v>1843</v>
      </c>
      <c r="E895" t="s">
        <v>1300</v>
      </c>
    </row>
    <row r="896" spans="1:6" x14ac:dyDescent="0.2">
      <c r="A896" t="s">
        <v>1277</v>
      </c>
      <c r="B896" t="s">
        <v>1844</v>
      </c>
      <c r="C896" t="s">
        <v>1281</v>
      </c>
      <c r="D896" t="s">
        <v>1845</v>
      </c>
      <c r="E896" t="s">
        <v>1300</v>
      </c>
    </row>
    <row r="897" spans="1:6" x14ac:dyDescent="0.2">
      <c r="A897" t="s">
        <v>1277</v>
      </c>
      <c r="B897" t="s">
        <v>2054</v>
      </c>
      <c r="C897" t="s">
        <v>1266</v>
      </c>
      <c r="D897" t="s">
        <v>1300</v>
      </c>
      <c r="E897" t="s">
        <v>1300</v>
      </c>
    </row>
    <row r="898" spans="1:6" x14ac:dyDescent="0.2">
      <c r="A898" t="s">
        <v>1277</v>
      </c>
      <c r="B898" t="s">
        <v>1973</v>
      </c>
      <c r="C898" t="s">
        <v>1271</v>
      </c>
      <c r="D898" t="s">
        <v>1300</v>
      </c>
      <c r="E898" t="s">
        <v>1841</v>
      </c>
    </row>
    <row r="899" spans="1:6" x14ac:dyDescent="0.2">
      <c r="A899" t="s">
        <v>1277</v>
      </c>
      <c r="B899" t="s">
        <v>1973</v>
      </c>
      <c r="C899" t="s">
        <v>1720</v>
      </c>
      <c r="D899" t="s">
        <v>1300</v>
      </c>
      <c r="E899" t="s">
        <v>1300</v>
      </c>
    </row>
    <row r="900" spans="1:6" x14ac:dyDescent="0.2">
      <c r="A900" t="s">
        <v>1277</v>
      </c>
      <c r="B900" t="s">
        <v>1973</v>
      </c>
      <c r="C900" t="s">
        <v>1725</v>
      </c>
      <c r="D900" t="s">
        <v>1300</v>
      </c>
      <c r="E900" t="s">
        <v>1720</v>
      </c>
    </row>
    <row r="901" spans="1:6" x14ac:dyDescent="0.2">
      <c r="A901" t="s">
        <v>1277</v>
      </c>
      <c r="B901" t="s">
        <v>1973</v>
      </c>
      <c r="C901" t="s">
        <v>1293</v>
      </c>
      <c r="D901" t="s">
        <v>1300</v>
      </c>
      <c r="E901" t="s">
        <v>1300</v>
      </c>
    </row>
    <row r="902" spans="1:6" x14ac:dyDescent="0.2">
      <c r="A902" t="s">
        <v>1277</v>
      </c>
      <c r="B902" t="s">
        <v>1978</v>
      </c>
      <c r="C902" t="s">
        <v>1269</v>
      </c>
      <c r="D902" t="s">
        <v>2037</v>
      </c>
      <c r="E902" t="s">
        <v>1902</v>
      </c>
      <c r="F902" t="s">
        <v>1258</v>
      </c>
    </row>
    <row r="903" spans="1:6" x14ac:dyDescent="0.2">
      <c r="A903" t="s">
        <v>1277</v>
      </c>
      <c r="B903" t="s">
        <v>1978</v>
      </c>
      <c r="C903" t="s">
        <v>1761</v>
      </c>
      <c r="D903" t="s">
        <v>2037</v>
      </c>
      <c r="E903" t="s">
        <v>1300</v>
      </c>
    </row>
    <row r="904" spans="1:6" x14ac:dyDescent="0.2">
      <c r="A904" t="s">
        <v>1277</v>
      </c>
      <c r="B904" t="s">
        <v>1978</v>
      </c>
      <c r="C904" t="s">
        <v>1276</v>
      </c>
      <c r="D904" t="s">
        <v>1977</v>
      </c>
      <c r="E904" t="s">
        <v>1741</v>
      </c>
      <c r="F904" t="s">
        <v>1258</v>
      </c>
    </row>
    <row r="905" spans="1:6" x14ac:dyDescent="0.2">
      <c r="A905" t="s">
        <v>1277</v>
      </c>
      <c r="B905" t="s">
        <v>1978</v>
      </c>
      <c r="C905" t="s">
        <v>1759</v>
      </c>
      <c r="D905" t="s">
        <v>2037</v>
      </c>
      <c r="E905" t="s">
        <v>1300</v>
      </c>
    </row>
    <row r="906" spans="1:6" x14ac:dyDescent="0.2">
      <c r="A906" t="s">
        <v>1277</v>
      </c>
      <c r="B906" t="s">
        <v>1978</v>
      </c>
      <c r="C906" t="s">
        <v>1741</v>
      </c>
      <c r="D906" t="s">
        <v>1977</v>
      </c>
      <c r="E906" t="s">
        <v>1300</v>
      </c>
    </row>
    <row r="907" spans="1:6" x14ac:dyDescent="0.2">
      <c r="A907" t="s">
        <v>1277</v>
      </c>
      <c r="B907" t="s">
        <v>1846</v>
      </c>
      <c r="C907" t="s">
        <v>1282</v>
      </c>
      <c r="D907" t="s">
        <v>1300</v>
      </c>
      <c r="E907" t="s">
        <v>1300</v>
      </c>
    </row>
    <row r="908" spans="1:6" x14ac:dyDescent="0.2">
      <c r="A908" t="s">
        <v>1277</v>
      </c>
      <c r="B908" t="s">
        <v>1978</v>
      </c>
      <c r="C908" t="s">
        <v>1758</v>
      </c>
      <c r="D908" t="s">
        <v>1300</v>
      </c>
      <c r="E908" t="s">
        <v>1903</v>
      </c>
    </row>
    <row r="909" spans="1:6" x14ac:dyDescent="0.2">
      <c r="A909" t="s">
        <v>1277</v>
      </c>
      <c r="B909" t="s">
        <v>2055</v>
      </c>
      <c r="C909" t="s">
        <v>1289</v>
      </c>
      <c r="D909" t="s">
        <v>1300</v>
      </c>
      <c r="E909" t="s">
        <v>1300</v>
      </c>
      <c r="F909" t="s">
        <v>1258</v>
      </c>
    </row>
    <row r="910" spans="1:6" x14ac:dyDescent="0.2">
      <c r="A910" t="s">
        <v>1277</v>
      </c>
      <c r="B910" t="s">
        <v>1909</v>
      </c>
      <c r="C910" t="s">
        <v>1290</v>
      </c>
      <c r="D910" t="s">
        <v>1300</v>
      </c>
      <c r="E910" t="s">
        <v>1300</v>
      </c>
    </row>
    <row r="911" spans="1:6" x14ac:dyDescent="0.2">
      <c r="A911" t="s">
        <v>1277</v>
      </c>
      <c r="B911" t="s">
        <v>1978</v>
      </c>
      <c r="C911" t="s">
        <v>1270</v>
      </c>
      <c r="D911" t="s">
        <v>1300</v>
      </c>
      <c r="E911" t="s">
        <v>1300</v>
      </c>
    </row>
    <row r="912" spans="1:6" x14ac:dyDescent="0.2">
      <c r="A912" t="s">
        <v>1277</v>
      </c>
      <c r="B912" t="s">
        <v>1978</v>
      </c>
      <c r="C912" t="s">
        <v>1740</v>
      </c>
      <c r="D912" t="s">
        <v>1300</v>
      </c>
      <c r="E912" t="s">
        <v>1300</v>
      </c>
    </row>
    <row r="913" spans="1:6" x14ac:dyDescent="0.2">
      <c r="A913" t="s">
        <v>1277</v>
      </c>
      <c r="B913" t="s">
        <v>1978</v>
      </c>
      <c r="C913" t="s">
        <v>1744</v>
      </c>
      <c r="D913" t="s">
        <v>1300</v>
      </c>
      <c r="E913" t="s">
        <v>1300</v>
      </c>
    </row>
    <row r="914" spans="1:6" x14ac:dyDescent="0.2">
      <c r="A914" t="s">
        <v>1277</v>
      </c>
      <c r="B914" t="s">
        <v>1978</v>
      </c>
      <c r="C914" t="s">
        <v>1769</v>
      </c>
      <c r="D914" t="s">
        <v>1300</v>
      </c>
      <c r="E914" t="s">
        <v>1300</v>
      </c>
    </row>
    <row r="915" spans="1:6" x14ac:dyDescent="0.2">
      <c r="A915" t="s">
        <v>1277</v>
      </c>
      <c r="B915" t="s">
        <v>1978</v>
      </c>
      <c r="C915" t="s">
        <v>1746</v>
      </c>
      <c r="D915" t="s">
        <v>1300</v>
      </c>
      <c r="E915" t="s">
        <v>1294</v>
      </c>
    </row>
    <row r="916" spans="1:6" x14ac:dyDescent="0.2">
      <c r="A916" t="s">
        <v>1277</v>
      </c>
      <c r="B916" t="s">
        <v>1978</v>
      </c>
      <c r="C916" t="s">
        <v>1287</v>
      </c>
      <c r="D916" t="s">
        <v>1300</v>
      </c>
      <c r="E916" t="s">
        <v>1300</v>
      </c>
    </row>
    <row r="917" spans="1:6" x14ac:dyDescent="0.2">
      <c r="A917" t="s">
        <v>1277</v>
      </c>
      <c r="B917" t="s">
        <v>1978</v>
      </c>
      <c r="C917" t="s">
        <v>1294</v>
      </c>
      <c r="D917" t="s">
        <v>1300</v>
      </c>
      <c r="E917" t="s">
        <v>1300</v>
      </c>
    </row>
    <row r="918" spans="1:6" x14ac:dyDescent="0.2">
      <c r="A918" t="s">
        <v>1763</v>
      </c>
      <c r="B918" t="s">
        <v>1942</v>
      </c>
      <c r="C918" t="s">
        <v>1731</v>
      </c>
      <c r="D918" t="s">
        <v>1941</v>
      </c>
      <c r="E918" t="s">
        <v>1300</v>
      </c>
      <c r="F918" t="s">
        <v>1258</v>
      </c>
    </row>
    <row r="919" spans="1:6" x14ac:dyDescent="0.2">
      <c r="A919" t="s">
        <v>1763</v>
      </c>
      <c r="B919" t="s">
        <v>1842</v>
      </c>
      <c r="C919" t="s">
        <v>1722</v>
      </c>
      <c r="D919" t="s">
        <v>1843</v>
      </c>
      <c r="E919" t="s">
        <v>1300</v>
      </c>
    </row>
    <row r="920" spans="1:6" x14ac:dyDescent="0.2">
      <c r="A920" t="s">
        <v>1763</v>
      </c>
      <c r="B920" t="s">
        <v>1844</v>
      </c>
      <c r="C920" t="s">
        <v>1281</v>
      </c>
      <c r="D920" t="s">
        <v>1845</v>
      </c>
      <c r="E920" t="s">
        <v>1300</v>
      </c>
    </row>
    <row r="921" spans="1:6" x14ac:dyDescent="0.2">
      <c r="A921" t="s">
        <v>1763</v>
      </c>
      <c r="B921" t="s">
        <v>2054</v>
      </c>
      <c r="C921" t="s">
        <v>1266</v>
      </c>
      <c r="D921" t="s">
        <v>1300</v>
      </c>
      <c r="E921" t="s">
        <v>1300</v>
      </c>
    </row>
    <row r="922" spans="1:6" x14ac:dyDescent="0.2">
      <c r="A922" t="s">
        <v>1763</v>
      </c>
      <c r="B922" t="s">
        <v>1973</v>
      </c>
      <c r="C922" t="s">
        <v>1271</v>
      </c>
      <c r="D922" t="s">
        <v>1300</v>
      </c>
      <c r="E922" t="s">
        <v>1841</v>
      </c>
    </row>
    <row r="923" spans="1:6" x14ac:dyDescent="0.2">
      <c r="A923" t="s">
        <v>1763</v>
      </c>
      <c r="B923" t="s">
        <v>2056</v>
      </c>
      <c r="C923" t="s">
        <v>1794</v>
      </c>
      <c r="D923" t="s">
        <v>1300</v>
      </c>
      <c r="E923" t="s">
        <v>1300</v>
      </c>
    </row>
    <row r="924" spans="1:6" x14ac:dyDescent="0.2">
      <c r="A924" t="s">
        <v>1763</v>
      </c>
      <c r="B924" t="s">
        <v>2057</v>
      </c>
      <c r="C924" t="s">
        <v>1802</v>
      </c>
      <c r="D924" t="s">
        <v>1300</v>
      </c>
      <c r="E924" t="s">
        <v>1300</v>
      </c>
    </row>
    <row r="925" spans="1:6" x14ac:dyDescent="0.2">
      <c r="A925" t="s">
        <v>1763</v>
      </c>
      <c r="B925" t="s">
        <v>1973</v>
      </c>
      <c r="C925" t="s">
        <v>1720</v>
      </c>
      <c r="D925" t="s">
        <v>1300</v>
      </c>
      <c r="E925" t="s">
        <v>1300</v>
      </c>
    </row>
    <row r="926" spans="1:6" x14ac:dyDescent="0.2">
      <c r="A926" t="s">
        <v>1763</v>
      </c>
      <c r="B926" t="s">
        <v>1973</v>
      </c>
      <c r="C926" t="s">
        <v>1725</v>
      </c>
      <c r="D926" t="s">
        <v>1300</v>
      </c>
      <c r="E926" t="s">
        <v>1720</v>
      </c>
    </row>
    <row r="927" spans="1:6" x14ac:dyDescent="0.2">
      <c r="A927" t="s">
        <v>1763</v>
      </c>
      <c r="B927" t="s">
        <v>1973</v>
      </c>
      <c r="C927" t="s">
        <v>1293</v>
      </c>
      <c r="D927" t="s">
        <v>1300</v>
      </c>
      <c r="E927" t="s">
        <v>1300</v>
      </c>
    </row>
    <row r="928" spans="1:6" x14ac:dyDescent="0.2">
      <c r="A928" t="s">
        <v>1763</v>
      </c>
      <c r="B928" t="s">
        <v>1978</v>
      </c>
      <c r="C928" t="s">
        <v>1269</v>
      </c>
      <c r="D928" t="s">
        <v>2037</v>
      </c>
      <c r="E928" t="s">
        <v>1902</v>
      </c>
    </row>
    <row r="929" spans="1:6" x14ac:dyDescent="0.2">
      <c r="A929" t="s">
        <v>1763</v>
      </c>
      <c r="B929" t="s">
        <v>1978</v>
      </c>
      <c r="C929" t="s">
        <v>1761</v>
      </c>
      <c r="D929" t="s">
        <v>2037</v>
      </c>
      <c r="E929" t="s">
        <v>1300</v>
      </c>
    </row>
    <row r="930" spans="1:6" x14ac:dyDescent="0.2">
      <c r="A930" t="s">
        <v>1763</v>
      </c>
      <c r="B930" t="s">
        <v>1978</v>
      </c>
      <c r="C930" t="s">
        <v>1276</v>
      </c>
      <c r="D930" t="s">
        <v>1977</v>
      </c>
      <c r="E930" t="s">
        <v>1741</v>
      </c>
    </row>
    <row r="931" spans="1:6" x14ac:dyDescent="0.2">
      <c r="A931" t="s">
        <v>1763</v>
      </c>
      <c r="B931" t="s">
        <v>1978</v>
      </c>
      <c r="C931" t="s">
        <v>1759</v>
      </c>
      <c r="D931" t="s">
        <v>2037</v>
      </c>
      <c r="E931" t="s">
        <v>1300</v>
      </c>
      <c r="F931" t="s">
        <v>1258</v>
      </c>
    </row>
    <row r="932" spans="1:6" x14ac:dyDescent="0.2">
      <c r="A932" t="s">
        <v>1763</v>
      </c>
      <c r="B932" t="s">
        <v>1978</v>
      </c>
      <c r="C932" t="s">
        <v>1741</v>
      </c>
      <c r="D932" t="s">
        <v>1977</v>
      </c>
      <c r="E932" t="s">
        <v>1300</v>
      </c>
      <c r="F932" t="s">
        <v>1258</v>
      </c>
    </row>
    <row r="933" spans="1:6" x14ac:dyDescent="0.2">
      <c r="A933" t="s">
        <v>1763</v>
      </c>
      <c r="B933" t="s">
        <v>1846</v>
      </c>
      <c r="C933" t="s">
        <v>1282</v>
      </c>
      <c r="D933" t="s">
        <v>1300</v>
      </c>
      <c r="E933" t="s">
        <v>1300</v>
      </c>
    </row>
    <row r="934" spans="1:6" x14ac:dyDescent="0.2">
      <c r="A934" t="s">
        <v>1763</v>
      </c>
      <c r="B934" t="s">
        <v>1978</v>
      </c>
      <c r="C934" t="s">
        <v>1758</v>
      </c>
      <c r="D934" t="s">
        <v>1300</v>
      </c>
      <c r="E934" t="s">
        <v>1903</v>
      </c>
    </row>
    <row r="935" spans="1:6" x14ac:dyDescent="0.2">
      <c r="A935" t="s">
        <v>1763</v>
      </c>
      <c r="B935" t="s">
        <v>2055</v>
      </c>
      <c r="C935" t="s">
        <v>1289</v>
      </c>
      <c r="D935" t="s">
        <v>1300</v>
      </c>
      <c r="E935" t="s">
        <v>1300</v>
      </c>
    </row>
    <row r="936" spans="1:6" x14ac:dyDescent="0.2">
      <c r="A936" t="s">
        <v>1763</v>
      </c>
      <c r="B936" t="s">
        <v>1909</v>
      </c>
      <c r="C936" t="s">
        <v>1290</v>
      </c>
      <c r="D936" t="s">
        <v>1300</v>
      </c>
      <c r="E936" t="s">
        <v>1300</v>
      </c>
    </row>
    <row r="937" spans="1:6" x14ac:dyDescent="0.2">
      <c r="A937" t="s">
        <v>1763</v>
      </c>
      <c r="B937" t="s">
        <v>1978</v>
      </c>
      <c r="C937" t="s">
        <v>1270</v>
      </c>
      <c r="D937" t="s">
        <v>1300</v>
      </c>
      <c r="E937" t="s">
        <v>1300</v>
      </c>
    </row>
    <row r="938" spans="1:6" x14ac:dyDescent="0.2">
      <c r="A938" t="s">
        <v>1763</v>
      </c>
      <c r="B938" t="s">
        <v>1978</v>
      </c>
      <c r="C938" t="s">
        <v>1740</v>
      </c>
      <c r="D938" t="s">
        <v>1300</v>
      </c>
      <c r="E938" t="s">
        <v>1300</v>
      </c>
    </row>
    <row r="939" spans="1:6" x14ac:dyDescent="0.2">
      <c r="A939" t="s">
        <v>1763</v>
      </c>
      <c r="B939" t="s">
        <v>1978</v>
      </c>
      <c r="C939" t="s">
        <v>1744</v>
      </c>
      <c r="D939" t="s">
        <v>1300</v>
      </c>
      <c r="E939" t="s">
        <v>1300</v>
      </c>
    </row>
    <row r="940" spans="1:6" x14ac:dyDescent="0.2">
      <c r="A940" t="s">
        <v>1763</v>
      </c>
      <c r="B940" t="s">
        <v>1978</v>
      </c>
      <c r="C940" t="s">
        <v>1769</v>
      </c>
      <c r="D940" t="s">
        <v>1300</v>
      </c>
      <c r="E940" t="s">
        <v>1300</v>
      </c>
    </row>
    <row r="941" spans="1:6" x14ac:dyDescent="0.2">
      <c r="A941" t="s">
        <v>1763</v>
      </c>
      <c r="B941" t="s">
        <v>1978</v>
      </c>
      <c r="C941" t="s">
        <v>1746</v>
      </c>
      <c r="D941" t="s">
        <v>1300</v>
      </c>
      <c r="E941" t="s">
        <v>1294</v>
      </c>
    </row>
    <row r="942" spans="1:6" x14ac:dyDescent="0.2">
      <c r="A942" t="s">
        <v>1763</v>
      </c>
      <c r="B942" t="s">
        <v>1978</v>
      </c>
      <c r="C942" t="s">
        <v>1287</v>
      </c>
      <c r="D942" t="s">
        <v>1300</v>
      </c>
      <c r="E942" t="s">
        <v>1300</v>
      </c>
    </row>
    <row r="943" spans="1:6" x14ac:dyDescent="0.2">
      <c r="A943" t="s">
        <v>1763</v>
      </c>
      <c r="B943" t="s">
        <v>1978</v>
      </c>
      <c r="C943" t="s">
        <v>1294</v>
      </c>
      <c r="D943" t="s">
        <v>1300</v>
      </c>
      <c r="E943" t="s">
        <v>1300</v>
      </c>
    </row>
    <row r="944" spans="1:6" x14ac:dyDescent="0.2">
      <c r="A944" t="s">
        <v>1293</v>
      </c>
      <c r="B944" t="s">
        <v>1906</v>
      </c>
      <c r="C944" t="s">
        <v>1271</v>
      </c>
      <c r="D944" t="s">
        <v>1907</v>
      </c>
      <c r="E944" t="s">
        <v>1841</v>
      </c>
    </row>
    <row r="945" spans="1:6" x14ac:dyDescent="0.2">
      <c r="A945" t="s">
        <v>1293</v>
      </c>
      <c r="B945" t="s">
        <v>1906</v>
      </c>
      <c r="C945" t="s">
        <v>1720</v>
      </c>
      <c r="D945" t="s">
        <v>1907</v>
      </c>
      <c r="E945" t="s">
        <v>1300</v>
      </c>
    </row>
    <row r="946" spans="1:6" x14ac:dyDescent="0.2">
      <c r="A946" t="s">
        <v>1293</v>
      </c>
      <c r="B946" t="s">
        <v>1906</v>
      </c>
      <c r="C946" t="s">
        <v>1725</v>
      </c>
      <c r="D946" t="s">
        <v>1907</v>
      </c>
      <c r="E946" t="s">
        <v>1720</v>
      </c>
    </row>
    <row r="947" spans="1:6" x14ac:dyDescent="0.2">
      <c r="A947" t="s">
        <v>1293</v>
      </c>
      <c r="B947" t="s">
        <v>1906</v>
      </c>
      <c r="C947" t="s">
        <v>1293</v>
      </c>
      <c r="D947" t="s">
        <v>1907</v>
      </c>
      <c r="E947" t="s">
        <v>1300</v>
      </c>
    </row>
    <row r="948" spans="1:6" x14ac:dyDescent="0.2">
      <c r="A948" t="s">
        <v>1293</v>
      </c>
      <c r="B948" t="s">
        <v>1842</v>
      </c>
      <c r="C948" t="s">
        <v>1722</v>
      </c>
      <c r="D948" t="s">
        <v>1843</v>
      </c>
      <c r="E948" t="s">
        <v>1300</v>
      </c>
    </row>
    <row r="949" spans="1:6" x14ac:dyDescent="0.2">
      <c r="A949" t="s">
        <v>1293</v>
      </c>
      <c r="B949" t="s">
        <v>1844</v>
      </c>
      <c r="C949" t="s">
        <v>1281</v>
      </c>
      <c r="D949" t="s">
        <v>1845</v>
      </c>
      <c r="E949" t="s">
        <v>1300</v>
      </c>
    </row>
    <row r="950" spans="1:6" x14ac:dyDescent="0.2">
      <c r="A950" t="s">
        <v>1293</v>
      </c>
      <c r="B950" t="s">
        <v>1908</v>
      </c>
      <c r="C950" t="s">
        <v>1270</v>
      </c>
      <c r="D950" t="s">
        <v>1300</v>
      </c>
      <c r="E950" t="s">
        <v>1300</v>
      </c>
    </row>
    <row r="951" spans="1:6" x14ac:dyDescent="0.2">
      <c r="A951" t="s">
        <v>1293</v>
      </c>
      <c r="B951" t="s">
        <v>1840</v>
      </c>
      <c r="C951" t="s">
        <v>1267</v>
      </c>
      <c r="D951" t="s">
        <v>1839</v>
      </c>
      <c r="E951" t="s">
        <v>1855</v>
      </c>
    </row>
    <row r="952" spans="1:6" x14ac:dyDescent="0.2">
      <c r="A952" t="s">
        <v>1293</v>
      </c>
      <c r="B952" t="s">
        <v>1907</v>
      </c>
      <c r="C952" t="s">
        <v>1271</v>
      </c>
      <c r="D952" t="s">
        <v>1906</v>
      </c>
      <c r="E952" t="s">
        <v>1841</v>
      </c>
    </row>
    <row r="953" spans="1:6" x14ac:dyDescent="0.2">
      <c r="A953" t="s">
        <v>1293</v>
      </c>
      <c r="B953" t="s">
        <v>1840</v>
      </c>
      <c r="C953" t="s">
        <v>1273</v>
      </c>
      <c r="D953" t="s">
        <v>1839</v>
      </c>
      <c r="E953" t="s">
        <v>1300</v>
      </c>
    </row>
    <row r="954" spans="1:6" x14ac:dyDescent="0.2">
      <c r="A954" t="s">
        <v>1293</v>
      </c>
      <c r="B954" t="s">
        <v>1840</v>
      </c>
      <c r="C954" t="s">
        <v>1292</v>
      </c>
      <c r="D954" t="s">
        <v>1839</v>
      </c>
      <c r="E954" t="s">
        <v>1300</v>
      </c>
    </row>
    <row r="955" spans="1:6" x14ac:dyDescent="0.2">
      <c r="A955" t="s">
        <v>1293</v>
      </c>
      <c r="B955" t="s">
        <v>1907</v>
      </c>
      <c r="C955" t="s">
        <v>1720</v>
      </c>
      <c r="D955" t="s">
        <v>1906</v>
      </c>
      <c r="E955" t="s">
        <v>1300</v>
      </c>
    </row>
    <row r="956" spans="1:6" x14ac:dyDescent="0.2">
      <c r="A956" t="s">
        <v>1293</v>
      </c>
      <c r="B956" t="s">
        <v>1907</v>
      </c>
      <c r="C956" t="s">
        <v>1725</v>
      </c>
      <c r="D956" t="s">
        <v>1906</v>
      </c>
      <c r="E956" t="s">
        <v>1720</v>
      </c>
    </row>
    <row r="957" spans="1:6" x14ac:dyDescent="0.2">
      <c r="A957" t="s">
        <v>1293</v>
      </c>
      <c r="B957" t="s">
        <v>1907</v>
      </c>
      <c r="C957" t="s">
        <v>1293</v>
      </c>
      <c r="D957" t="s">
        <v>1906</v>
      </c>
      <c r="E957" t="s">
        <v>1300</v>
      </c>
    </row>
    <row r="958" spans="1:6" x14ac:dyDescent="0.2">
      <c r="A958" t="s">
        <v>1293</v>
      </c>
      <c r="B958" t="s">
        <v>1846</v>
      </c>
      <c r="C958" t="s">
        <v>1282</v>
      </c>
      <c r="D958" t="s">
        <v>1300</v>
      </c>
      <c r="E958" t="s">
        <v>1300</v>
      </c>
    </row>
    <row r="959" spans="1:6" x14ac:dyDescent="0.2">
      <c r="A959" t="s">
        <v>1293</v>
      </c>
      <c r="B959" t="s">
        <v>1909</v>
      </c>
      <c r="C959" t="s">
        <v>1290</v>
      </c>
      <c r="D959" t="s">
        <v>1300</v>
      </c>
      <c r="E959" t="s">
        <v>1300</v>
      </c>
    </row>
    <row r="960" spans="1:6" x14ac:dyDescent="0.2">
      <c r="A960" t="s">
        <v>1764</v>
      </c>
      <c r="B960" t="s">
        <v>1853</v>
      </c>
      <c r="C960" t="s">
        <v>1709</v>
      </c>
      <c r="D960" t="s">
        <v>1852</v>
      </c>
      <c r="E960" t="s">
        <v>1300</v>
      </c>
      <c r="F960" t="s">
        <v>1258</v>
      </c>
    </row>
    <row r="961" spans="1:6" x14ac:dyDescent="0.2">
      <c r="A961" t="s">
        <v>1764</v>
      </c>
      <c r="B961" t="s">
        <v>1924</v>
      </c>
      <c r="C961" t="s">
        <v>1723</v>
      </c>
      <c r="D961" t="s">
        <v>1923</v>
      </c>
      <c r="E961" t="s">
        <v>1300</v>
      </c>
      <c r="F961" t="s">
        <v>1258</v>
      </c>
    </row>
    <row r="962" spans="1:6" x14ac:dyDescent="0.2">
      <c r="A962" t="s">
        <v>1764</v>
      </c>
      <c r="B962" t="s">
        <v>1842</v>
      </c>
      <c r="C962" t="s">
        <v>1722</v>
      </c>
      <c r="D962" t="s">
        <v>1843</v>
      </c>
      <c r="E962" t="s">
        <v>1300</v>
      </c>
    </row>
    <row r="963" spans="1:6" x14ac:dyDescent="0.2">
      <c r="A963" t="s">
        <v>1764</v>
      </c>
      <c r="B963" t="s">
        <v>1844</v>
      </c>
      <c r="C963" t="s">
        <v>1281</v>
      </c>
      <c r="D963" t="s">
        <v>1845</v>
      </c>
      <c r="E963" t="s">
        <v>1300</v>
      </c>
    </row>
    <row r="964" spans="1:6" x14ac:dyDescent="0.2">
      <c r="A964" t="s">
        <v>1764</v>
      </c>
      <c r="B964" t="s">
        <v>1846</v>
      </c>
      <c r="C964" t="s">
        <v>1282</v>
      </c>
      <c r="D964" t="s">
        <v>1300</v>
      </c>
      <c r="E964" t="s">
        <v>1300</v>
      </c>
    </row>
    <row r="965" spans="1:6" x14ac:dyDescent="0.2">
      <c r="A965" t="s">
        <v>1765</v>
      </c>
      <c r="B965" t="s">
        <v>2058</v>
      </c>
      <c r="C965" t="s">
        <v>1807</v>
      </c>
      <c r="D965" t="s">
        <v>1300</v>
      </c>
      <c r="E965" t="s">
        <v>1300</v>
      </c>
    </row>
    <row r="966" spans="1:6" x14ac:dyDescent="0.2">
      <c r="A966" t="s">
        <v>1765</v>
      </c>
      <c r="B966" t="s">
        <v>2059</v>
      </c>
      <c r="C966" t="s">
        <v>1266</v>
      </c>
      <c r="D966" t="s">
        <v>1300</v>
      </c>
      <c r="E966" t="s">
        <v>1300</v>
      </c>
    </row>
    <row r="967" spans="1:6" x14ac:dyDescent="0.2">
      <c r="A967" t="s">
        <v>1766</v>
      </c>
      <c r="B967" t="s">
        <v>1842</v>
      </c>
      <c r="C967" t="s">
        <v>1722</v>
      </c>
      <c r="D967" t="s">
        <v>1843</v>
      </c>
      <c r="E967" t="s">
        <v>1300</v>
      </c>
    </row>
    <row r="968" spans="1:6" x14ac:dyDescent="0.2">
      <c r="A968" t="s">
        <v>1766</v>
      </c>
      <c r="B968" t="s">
        <v>1844</v>
      </c>
      <c r="C968" t="s">
        <v>1281</v>
      </c>
      <c r="D968" t="s">
        <v>1845</v>
      </c>
      <c r="E968" t="s">
        <v>1300</v>
      </c>
    </row>
    <row r="969" spans="1:6" x14ac:dyDescent="0.2">
      <c r="A969" t="s">
        <v>1766</v>
      </c>
      <c r="B969" t="s">
        <v>2060</v>
      </c>
      <c r="C969" t="s">
        <v>1787</v>
      </c>
      <c r="D969" t="s">
        <v>1300</v>
      </c>
      <c r="E969" t="s">
        <v>1300</v>
      </c>
    </row>
    <row r="970" spans="1:6" x14ac:dyDescent="0.2">
      <c r="A970" t="s">
        <v>1766</v>
      </c>
      <c r="B970" t="s">
        <v>2023</v>
      </c>
      <c r="C970" t="s">
        <v>1804</v>
      </c>
      <c r="D970" t="s">
        <v>1300</v>
      </c>
      <c r="E970" t="s">
        <v>1300</v>
      </c>
    </row>
    <row r="971" spans="1:6" x14ac:dyDescent="0.2">
      <c r="A971" t="s">
        <v>1766</v>
      </c>
      <c r="B971" t="s">
        <v>2061</v>
      </c>
      <c r="C971" t="s">
        <v>1787</v>
      </c>
      <c r="D971" t="s">
        <v>1300</v>
      </c>
      <c r="E971" t="s">
        <v>1300</v>
      </c>
    </row>
    <row r="972" spans="1:6" x14ac:dyDescent="0.2">
      <c r="A972" t="s">
        <v>1766</v>
      </c>
      <c r="B972" t="s">
        <v>2024</v>
      </c>
      <c r="C972" t="s">
        <v>1793</v>
      </c>
      <c r="D972" t="s">
        <v>1300</v>
      </c>
      <c r="E972" t="s">
        <v>1300</v>
      </c>
    </row>
    <row r="973" spans="1:6" x14ac:dyDescent="0.2">
      <c r="A973" t="s">
        <v>1766</v>
      </c>
      <c r="B973" t="s">
        <v>2053</v>
      </c>
      <c r="C973" t="s">
        <v>1762</v>
      </c>
      <c r="D973" t="s">
        <v>2052</v>
      </c>
      <c r="E973" t="s">
        <v>1300</v>
      </c>
      <c r="F973" t="s">
        <v>1258</v>
      </c>
    </row>
    <row r="974" spans="1:6" x14ac:dyDescent="0.2">
      <c r="A974" t="s">
        <v>1766</v>
      </c>
      <c r="B974" t="s">
        <v>2026</v>
      </c>
      <c r="C974" t="s">
        <v>1800</v>
      </c>
      <c r="D974" t="s">
        <v>1300</v>
      </c>
      <c r="E974" t="s">
        <v>1300</v>
      </c>
    </row>
    <row r="975" spans="1:6" x14ac:dyDescent="0.2">
      <c r="A975" t="s">
        <v>1766</v>
      </c>
      <c r="B975" t="s">
        <v>2062</v>
      </c>
      <c r="C975" t="s">
        <v>1266</v>
      </c>
      <c r="D975" t="s">
        <v>1300</v>
      </c>
      <c r="E975" t="s">
        <v>1300</v>
      </c>
    </row>
    <row r="976" spans="1:6" x14ac:dyDescent="0.2">
      <c r="A976" t="s">
        <v>1766</v>
      </c>
      <c r="B976" t="s">
        <v>1846</v>
      </c>
      <c r="C976" t="s">
        <v>1282</v>
      </c>
      <c r="D976" t="s">
        <v>1300</v>
      </c>
      <c r="E976" t="s">
        <v>1300</v>
      </c>
    </row>
    <row r="977" spans="1:6" x14ac:dyDescent="0.2">
      <c r="A977" t="s">
        <v>1766</v>
      </c>
      <c r="B977" t="s">
        <v>2063</v>
      </c>
      <c r="C977" t="s">
        <v>1765</v>
      </c>
      <c r="D977" t="s">
        <v>1300</v>
      </c>
      <c r="E977" t="s">
        <v>1300</v>
      </c>
      <c r="F977" t="s">
        <v>1258</v>
      </c>
    </row>
    <row r="978" spans="1:6" x14ac:dyDescent="0.2">
      <c r="A978" t="s">
        <v>1767</v>
      </c>
      <c r="B978" t="s">
        <v>2064</v>
      </c>
      <c r="C978" t="s">
        <v>1271</v>
      </c>
      <c r="D978" t="s">
        <v>1300</v>
      </c>
      <c r="E978" t="s">
        <v>1841</v>
      </c>
    </row>
    <row r="979" spans="1:6" x14ac:dyDescent="0.2">
      <c r="A979" t="s">
        <v>1767</v>
      </c>
      <c r="B979" t="s">
        <v>2065</v>
      </c>
      <c r="C979" t="s">
        <v>1809</v>
      </c>
      <c r="D979" t="s">
        <v>1300</v>
      </c>
      <c r="E979" t="s">
        <v>1300</v>
      </c>
    </row>
    <row r="980" spans="1:6" x14ac:dyDescent="0.2">
      <c r="A980" t="s">
        <v>1767</v>
      </c>
      <c r="B980" t="s">
        <v>2064</v>
      </c>
      <c r="C980" t="s">
        <v>1720</v>
      </c>
      <c r="D980" t="s">
        <v>1300</v>
      </c>
      <c r="E980" t="s">
        <v>1300</v>
      </c>
    </row>
    <row r="981" spans="1:6" x14ac:dyDescent="0.2">
      <c r="A981" t="s">
        <v>1767</v>
      </c>
      <c r="B981" t="s">
        <v>2064</v>
      </c>
      <c r="C981" t="s">
        <v>1725</v>
      </c>
      <c r="D981" t="s">
        <v>1300</v>
      </c>
      <c r="E981" t="s">
        <v>1720</v>
      </c>
    </row>
    <row r="982" spans="1:6" x14ac:dyDescent="0.2">
      <c r="A982" t="s">
        <v>1767</v>
      </c>
      <c r="B982" t="s">
        <v>2064</v>
      </c>
      <c r="C982" t="s">
        <v>1293</v>
      </c>
      <c r="D982" t="s">
        <v>1300</v>
      </c>
      <c r="E982" t="s">
        <v>1300</v>
      </c>
    </row>
    <row r="983" spans="1:6" x14ac:dyDescent="0.2">
      <c r="A983" t="s">
        <v>1768</v>
      </c>
      <c r="B983" t="s">
        <v>1935</v>
      </c>
      <c r="C983" t="s">
        <v>1269</v>
      </c>
      <c r="D983" t="s">
        <v>2042</v>
      </c>
      <c r="E983" t="s">
        <v>1902</v>
      </c>
      <c r="F983" t="s">
        <v>1258</v>
      </c>
    </row>
    <row r="984" spans="1:6" x14ac:dyDescent="0.2">
      <c r="A984" t="s">
        <v>1768</v>
      </c>
      <c r="B984" t="s">
        <v>1935</v>
      </c>
      <c r="C984" t="s">
        <v>1761</v>
      </c>
      <c r="D984" t="s">
        <v>2042</v>
      </c>
      <c r="E984" t="s">
        <v>1300</v>
      </c>
    </row>
    <row r="985" spans="1:6" x14ac:dyDescent="0.2">
      <c r="A985" t="s">
        <v>1768</v>
      </c>
      <c r="B985" t="s">
        <v>1935</v>
      </c>
      <c r="C985" t="s">
        <v>1759</v>
      </c>
      <c r="D985" t="s">
        <v>2042</v>
      </c>
      <c r="E985" t="s">
        <v>1300</v>
      </c>
    </row>
    <row r="986" spans="1:6" x14ac:dyDescent="0.2">
      <c r="A986" t="s">
        <v>1768</v>
      </c>
      <c r="B986" t="s">
        <v>1842</v>
      </c>
      <c r="C986" t="s">
        <v>1722</v>
      </c>
      <c r="D986" t="s">
        <v>1843</v>
      </c>
      <c r="E986" t="s">
        <v>1300</v>
      </c>
    </row>
    <row r="987" spans="1:6" x14ac:dyDescent="0.2">
      <c r="A987" t="s">
        <v>1768</v>
      </c>
      <c r="B987" t="s">
        <v>1844</v>
      </c>
      <c r="C987" t="s">
        <v>1281</v>
      </c>
      <c r="D987" t="s">
        <v>1845</v>
      </c>
      <c r="E987" t="s">
        <v>1300</v>
      </c>
    </row>
    <row r="988" spans="1:6" x14ac:dyDescent="0.2">
      <c r="A988" t="s">
        <v>1768</v>
      </c>
      <c r="B988" t="s">
        <v>2066</v>
      </c>
      <c r="C988" t="s">
        <v>1273</v>
      </c>
      <c r="D988" t="s">
        <v>1300</v>
      </c>
      <c r="E988" t="s">
        <v>1300</v>
      </c>
    </row>
    <row r="989" spans="1:6" x14ac:dyDescent="0.2">
      <c r="A989" t="s">
        <v>1768</v>
      </c>
      <c r="B989" t="s">
        <v>2067</v>
      </c>
      <c r="C989" t="s">
        <v>1767</v>
      </c>
      <c r="D989" t="s">
        <v>1300</v>
      </c>
      <c r="E989" t="s">
        <v>1300</v>
      </c>
      <c r="F989" t="s">
        <v>1258</v>
      </c>
    </row>
    <row r="990" spans="1:6" x14ac:dyDescent="0.2">
      <c r="A990" t="s">
        <v>1768</v>
      </c>
      <c r="B990" t="s">
        <v>2068</v>
      </c>
      <c r="C990" t="s">
        <v>1767</v>
      </c>
      <c r="D990" t="s">
        <v>1300</v>
      </c>
      <c r="E990" t="s">
        <v>1300</v>
      </c>
      <c r="F990" t="s">
        <v>1258</v>
      </c>
    </row>
    <row r="991" spans="1:6" x14ac:dyDescent="0.2">
      <c r="A991" t="s">
        <v>1768</v>
      </c>
      <c r="B991" t="s">
        <v>2069</v>
      </c>
      <c r="C991" t="s">
        <v>1767</v>
      </c>
      <c r="D991" t="s">
        <v>1300</v>
      </c>
      <c r="E991" t="s">
        <v>1300</v>
      </c>
      <c r="F991" t="s">
        <v>1258</v>
      </c>
    </row>
    <row r="992" spans="1:6" x14ac:dyDescent="0.2">
      <c r="A992" t="s">
        <v>1768</v>
      </c>
      <c r="B992" t="s">
        <v>2070</v>
      </c>
      <c r="C992" t="s">
        <v>1812</v>
      </c>
      <c r="D992" t="s">
        <v>1300</v>
      </c>
      <c r="E992" t="s">
        <v>1300</v>
      </c>
    </row>
    <row r="993" spans="1:6" x14ac:dyDescent="0.2">
      <c r="A993" t="s">
        <v>1768</v>
      </c>
      <c r="B993" t="s">
        <v>1846</v>
      </c>
      <c r="C993" t="s">
        <v>1282</v>
      </c>
      <c r="D993" t="s">
        <v>1300</v>
      </c>
      <c r="E993" t="s">
        <v>1300</v>
      </c>
    </row>
    <row r="994" spans="1:6" x14ac:dyDescent="0.2">
      <c r="A994" t="s">
        <v>1768</v>
      </c>
      <c r="B994" t="s">
        <v>2071</v>
      </c>
      <c r="C994" t="s">
        <v>1810</v>
      </c>
      <c r="D994" t="s">
        <v>1300</v>
      </c>
      <c r="E994" t="s">
        <v>1300</v>
      </c>
    </row>
    <row r="995" spans="1:6" x14ac:dyDescent="0.2">
      <c r="A995" t="s">
        <v>1768</v>
      </c>
      <c r="B995" t="s">
        <v>2072</v>
      </c>
      <c r="C995" t="s">
        <v>1767</v>
      </c>
      <c r="D995" t="s">
        <v>1300</v>
      </c>
      <c r="E995" t="s">
        <v>1300</v>
      </c>
    </row>
    <row r="996" spans="1:6" x14ac:dyDescent="0.2">
      <c r="A996" t="s">
        <v>1768</v>
      </c>
      <c r="B996" t="s">
        <v>2073</v>
      </c>
      <c r="C996" t="s">
        <v>1811</v>
      </c>
      <c r="D996" t="s">
        <v>1300</v>
      </c>
      <c r="E996" t="s">
        <v>1300</v>
      </c>
    </row>
    <row r="997" spans="1:6" x14ac:dyDescent="0.2">
      <c r="A997" t="s">
        <v>1769</v>
      </c>
      <c r="B997" t="s">
        <v>1972</v>
      </c>
      <c r="C997" t="s">
        <v>1740</v>
      </c>
      <c r="D997" t="s">
        <v>1971</v>
      </c>
      <c r="E997" t="s">
        <v>1300</v>
      </c>
      <c r="F997" t="s">
        <v>1258</v>
      </c>
    </row>
    <row r="998" spans="1:6" x14ac:dyDescent="0.2">
      <c r="A998" t="s">
        <v>1769</v>
      </c>
      <c r="B998" t="s">
        <v>1842</v>
      </c>
      <c r="C998" t="s">
        <v>1722</v>
      </c>
      <c r="D998" t="s">
        <v>1843</v>
      </c>
      <c r="E998" t="s">
        <v>1300</v>
      </c>
    </row>
    <row r="999" spans="1:6" x14ac:dyDescent="0.2">
      <c r="A999" t="s">
        <v>1769</v>
      </c>
      <c r="B999" t="s">
        <v>1844</v>
      </c>
      <c r="C999" t="s">
        <v>1281</v>
      </c>
      <c r="D999" t="s">
        <v>1845</v>
      </c>
      <c r="E999" t="s">
        <v>1300</v>
      </c>
    </row>
    <row r="1000" spans="1:6" x14ac:dyDescent="0.2">
      <c r="A1000" t="s">
        <v>1769</v>
      </c>
      <c r="B1000" t="s">
        <v>1970</v>
      </c>
      <c r="C1000" t="s">
        <v>1740</v>
      </c>
      <c r="D1000" t="s">
        <v>1969</v>
      </c>
      <c r="E1000" t="s">
        <v>1300</v>
      </c>
    </row>
    <row r="1001" spans="1:6" x14ac:dyDescent="0.2">
      <c r="A1001" t="s">
        <v>1769</v>
      </c>
      <c r="B1001" t="s">
        <v>2074</v>
      </c>
      <c r="C1001" t="s">
        <v>1770</v>
      </c>
      <c r="D1001" t="s">
        <v>1300</v>
      </c>
      <c r="E1001" t="s">
        <v>1300</v>
      </c>
    </row>
    <row r="1002" spans="1:6" x14ac:dyDescent="0.2">
      <c r="A1002" t="s">
        <v>1769</v>
      </c>
      <c r="B1002" t="s">
        <v>1928</v>
      </c>
      <c r="C1002" t="s">
        <v>1773</v>
      </c>
      <c r="D1002" t="s">
        <v>1974</v>
      </c>
      <c r="E1002" t="s">
        <v>1300</v>
      </c>
    </row>
    <row r="1003" spans="1:6" x14ac:dyDescent="0.2">
      <c r="A1003" t="s">
        <v>1769</v>
      </c>
      <c r="B1003" t="s">
        <v>1846</v>
      </c>
      <c r="C1003" t="s">
        <v>1282</v>
      </c>
      <c r="D1003" t="s">
        <v>1300</v>
      </c>
      <c r="E1003" t="s">
        <v>1300</v>
      </c>
    </row>
    <row r="1004" spans="1:6" x14ac:dyDescent="0.2">
      <c r="A1004" t="s">
        <v>1769</v>
      </c>
      <c r="B1004" t="s">
        <v>1928</v>
      </c>
      <c r="C1004" t="s">
        <v>1747</v>
      </c>
      <c r="D1004" t="s">
        <v>1300</v>
      </c>
      <c r="E1004" t="s">
        <v>1904</v>
      </c>
    </row>
    <row r="1005" spans="1:6" x14ac:dyDescent="0.2">
      <c r="A1005" t="s">
        <v>1769</v>
      </c>
      <c r="B1005" t="s">
        <v>2075</v>
      </c>
      <c r="C1005" t="s">
        <v>1753</v>
      </c>
      <c r="D1005" t="s">
        <v>1300</v>
      </c>
      <c r="E1005" t="s">
        <v>1300</v>
      </c>
      <c r="F1005" t="s">
        <v>1258</v>
      </c>
    </row>
    <row r="1006" spans="1:6" x14ac:dyDescent="0.2">
      <c r="A1006" t="s">
        <v>1769</v>
      </c>
      <c r="B1006" t="s">
        <v>1928</v>
      </c>
      <c r="C1006" t="s">
        <v>1722</v>
      </c>
      <c r="D1006" t="s">
        <v>1300</v>
      </c>
      <c r="E1006" t="s">
        <v>1300</v>
      </c>
    </row>
    <row r="1007" spans="1:6" x14ac:dyDescent="0.2">
      <c r="A1007" t="s">
        <v>1769</v>
      </c>
      <c r="B1007" t="s">
        <v>1928</v>
      </c>
      <c r="C1007" t="s">
        <v>1274</v>
      </c>
      <c r="D1007" t="s">
        <v>1300</v>
      </c>
      <c r="E1007" t="s">
        <v>1300</v>
      </c>
    </row>
    <row r="1008" spans="1:6" x14ac:dyDescent="0.2">
      <c r="A1008" t="s">
        <v>1769</v>
      </c>
      <c r="B1008" t="s">
        <v>1928</v>
      </c>
      <c r="C1008" t="s">
        <v>1286</v>
      </c>
      <c r="D1008" t="s">
        <v>1300</v>
      </c>
      <c r="E1008" t="s">
        <v>1300</v>
      </c>
    </row>
    <row r="1009" spans="1:6" x14ac:dyDescent="0.2">
      <c r="A1009" t="s">
        <v>1284</v>
      </c>
      <c r="B1009" t="s">
        <v>1968</v>
      </c>
      <c r="C1009" t="s">
        <v>1739</v>
      </c>
      <c r="D1009" t="s">
        <v>1967</v>
      </c>
      <c r="E1009" t="s">
        <v>1300</v>
      </c>
      <c r="F1009" t="s">
        <v>1258</v>
      </c>
    </row>
    <row r="1010" spans="1:6" x14ac:dyDescent="0.2">
      <c r="A1010" t="s">
        <v>1284</v>
      </c>
      <c r="B1010" t="s">
        <v>2076</v>
      </c>
      <c r="C1010" t="s">
        <v>1279</v>
      </c>
      <c r="D1010" t="s">
        <v>2077</v>
      </c>
      <c r="E1010" t="s">
        <v>1300</v>
      </c>
      <c r="F1010" t="s">
        <v>1258</v>
      </c>
    </row>
    <row r="1011" spans="1:6" x14ac:dyDescent="0.2">
      <c r="A1011" t="s">
        <v>1284</v>
      </c>
      <c r="B1011" t="s">
        <v>1842</v>
      </c>
      <c r="C1011" t="s">
        <v>1722</v>
      </c>
      <c r="D1011" t="s">
        <v>1843</v>
      </c>
      <c r="E1011" t="s">
        <v>1300</v>
      </c>
    </row>
    <row r="1012" spans="1:6" x14ac:dyDescent="0.2">
      <c r="A1012" t="s">
        <v>1284</v>
      </c>
      <c r="B1012" t="s">
        <v>1844</v>
      </c>
      <c r="C1012" t="s">
        <v>1281</v>
      </c>
      <c r="D1012" t="s">
        <v>1845</v>
      </c>
      <c r="E1012" t="s">
        <v>1300</v>
      </c>
    </row>
    <row r="1013" spans="1:6" x14ac:dyDescent="0.2">
      <c r="A1013" t="s">
        <v>1284</v>
      </c>
      <c r="B1013" t="s">
        <v>1936</v>
      </c>
      <c r="C1013" t="s">
        <v>1729</v>
      </c>
      <c r="D1013" t="s">
        <v>1937</v>
      </c>
      <c r="E1013" t="s">
        <v>1300</v>
      </c>
      <c r="F1013" t="s">
        <v>1258</v>
      </c>
    </row>
    <row r="1014" spans="1:6" x14ac:dyDescent="0.2">
      <c r="A1014" t="s">
        <v>1284</v>
      </c>
      <c r="B1014" t="s">
        <v>2078</v>
      </c>
      <c r="C1014" t="s">
        <v>1266</v>
      </c>
      <c r="D1014" t="s">
        <v>1300</v>
      </c>
      <c r="E1014" t="s">
        <v>1300</v>
      </c>
    </row>
    <row r="1015" spans="1:6" x14ac:dyDescent="0.2">
      <c r="A1015" t="s">
        <v>1284</v>
      </c>
      <c r="B1015" t="s">
        <v>2035</v>
      </c>
      <c r="C1015" t="s">
        <v>1269</v>
      </c>
      <c r="D1015" t="s">
        <v>2034</v>
      </c>
      <c r="E1015" t="s">
        <v>1902</v>
      </c>
      <c r="F1015" t="s">
        <v>1258</v>
      </c>
    </row>
    <row r="1016" spans="1:6" x14ac:dyDescent="0.2">
      <c r="A1016" t="s">
        <v>1284</v>
      </c>
      <c r="B1016" t="s">
        <v>2079</v>
      </c>
      <c r="C1016" t="s">
        <v>1268</v>
      </c>
      <c r="D1016" t="s">
        <v>1300</v>
      </c>
      <c r="E1016" t="s">
        <v>1300</v>
      </c>
    </row>
    <row r="1017" spans="1:6" x14ac:dyDescent="0.2">
      <c r="A1017" t="s">
        <v>1284</v>
      </c>
      <c r="B1017" t="s">
        <v>2080</v>
      </c>
      <c r="C1017" t="s">
        <v>1781</v>
      </c>
      <c r="D1017" t="s">
        <v>1300</v>
      </c>
      <c r="E1017" t="s">
        <v>1300</v>
      </c>
    </row>
    <row r="1018" spans="1:6" x14ac:dyDescent="0.2">
      <c r="A1018" t="s">
        <v>1284</v>
      </c>
      <c r="B1018" t="s">
        <v>2035</v>
      </c>
      <c r="C1018" t="s">
        <v>1761</v>
      </c>
      <c r="D1018" t="s">
        <v>2034</v>
      </c>
      <c r="E1018" t="s">
        <v>1300</v>
      </c>
    </row>
    <row r="1019" spans="1:6" x14ac:dyDescent="0.2">
      <c r="A1019" t="s">
        <v>1284</v>
      </c>
      <c r="B1019" t="s">
        <v>2035</v>
      </c>
      <c r="C1019" t="s">
        <v>1759</v>
      </c>
      <c r="D1019" t="s">
        <v>2034</v>
      </c>
      <c r="E1019" t="s">
        <v>1300</v>
      </c>
    </row>
    <row r="1020" spans="1:6" x14ac:dyDescent="0.2">
      <c r="A1020" t="s">
        <v>1284</v>
      </c>
      <c r="B1020" t="s">
        <v>1846</v>
      </c>
      <c r="C1020" t="s">
        <v>1282</v>
      </c>
      <c r="D1020" t="s">
        <v>1300</v>
      </c>
      <c r="E1020" t="s">
        <v>1300</v>
      </c>
    </row>
    <row r="1021" spans="1:6" x14ac:dyDescent="0.2">
      <c r="A1021" t="s">
        <v>1284</v>
      </c>
      <c r="B1021" t="s">
        <v>1858</v>
      </c>
      <c r="C1021" t="s">
        <v>1285</v>
      </c>
      <c r="D1021" t="s">
        <v>1300</v>
      </c>
      <c r="E1021" t="s">
        <v>1300</v>
      </c>
    </row>
    <row r="1022" spans="1:6" x14ac:dyDescent="0.2">
      <c r="A1022" t="s">
        <v>1284</v>
      </c>
      <c r="B1022" t="s">
        <v>2081</v>
      </c>
      <c r="C1022" t="s">
        <v>1280</v>
      </c>
      <c r="D1022" t="s">
        <v>1300</v>
      </c>
      <c r="E1022" t="s">
        <v>1300</v>
      </c>
    </row>
    <row r="1023" spans="1:6" x14ac:dyDescent="0.2">
      <c r="A1023" t="s">
        <v>1771</v>
      </c>
      <c r="B1023" t="s">
        <v>2082</v>
      </c>
      <c r="C1023" t="s">
        <v>1270</v>
      </c>
      <c r="D1023" t="s">
        <v>1300</v>
      </c>
      <c r="E1023" t="s">
        <v>1300</v>
      </c>
    </row>
    <row r="1024" spans="1:6" x14ac:dyDescent="0.2">
      <c r="A1024" t="s">
        <v>1772</v>
      </c>
      <c r="B1024" t="s">
        <v>1919</v>
      </c>
      <c r="C1024" t="s">
        <v>1722</v>
      </c>
      <c r="D1024" t="s">
        <v>1918</v>
      </c>
      <c r="E1024" t="s">
        <v>1300</v>
      </c>
    </row>
    <row r="1025" spans="1:6" x14ac:dyDescent="0.2">
      <c r="A1025" t="s">
        <v>1772</v>
      </c>
      <c r="B1025" t="s">
        <v>2004</v>
      </c>
      <c r="C1025" t="s">
        <v>1737</v>
      </c>
      <c r="D1025" t="s">
        <v>1300</v>
      </c>
      <c r="E1025" t="s">
        <v>1300</v>
      </c>
    </row>
    <row r="1026" spans="1:6" x14ac:dyDescent="0.2">
      <c r="A1026" t="s">
        <v>1772</v>
      </c>
      <c r="B1026" t="s">
        <v>1842</v>
      </c>
      <c r="C1026" t="s">
        <v>1722</v>
      </c>
      <c r="D1026" t="s">
        <v>1843</v>
      </c>
      <c r="E1026" t="s">
        <v>1300</v>
      </c>
    </row>
    <row r="1027" spans="1:6" x14ac:dyDescent="0.2">
      <c r="A1027" t="s">
        <v>1772</v>
      </c>
      <c r="B1027" t="s">
        <v>1844</v>
      </c>
      <c r="C1027" t="s">
        <v>1281</v>
      </c>
      <c r="D1027" t="s">
        <v>1845</v>
      </c>
      <c r="E1027" t="s">
        <v>1300</v>
      </c>
    </row>
    <row r="1028" spans="1:6" x14ac:dyDescent="0.2">
      <c r="A1028" t="s">
        <v>1772</v>
      </c>
      <c r="B1028" t="s">
        <v>2083</v>
      </c>
      <c r="C1028" t="s">
        <v>1773</v>
      </c>
      <c r="D1028" t="s">
        <v>1918</v>
      </c>
      <c r="E1028" t="s">
        <v>1300</v>
      </c>
    </row>
    <row r="1029" spans="1:6" x14ac:dyDescent="0.2">
      <c r="A1029" t="s">
        <v>1772</v>
      </c>
      <c r="B1029" t="s">
        <v>2004</v>
      </c>
      <c r="C1029" t="s">
        <v>1737</v>
      </c>
      <c r="D1029" t="s">
        <v>1300</v>
      </c>
      <c r="E1029" t="s">
        <v>1300</v>
      </c>
    </row>
    <row r="1030" spans="1:6" x14ac:dyDescent="0.2">
      <c r="A1030" t="s">
        <v>1772</v>
      </c>
      <c r="B1030" t="s">
        <v>1873</v>
      </c>
      <c r="C1030" t="s">
        <v>1275</v>
      </c>
      <c r="D1030" t="s">
        <v>1300</v>
      </c>
      <c r="E1030" t="s">
        <v>1300</v>
      </c>
    </row>
    <row r="1031" spans="1:6" x14ac:dyDescent="0.2">
      <c r="A1031" t="s">
        <v>1772</v>
      </c>
      <c r="B1031" t="s">
        <v>1840</v>
      </c>
      <c r="C1031" t="s">
        <v>1267</v>
      </c>
      <c r="D1031" t="s">
        <v>1300</v>
      </c>
      <c r="E1031" t="s">
        <v>1855</v>
      </c>
    </row>
    <row r="1032" spans="1:6" x14ac:dyDescent="0.2">
      <c r="A1032" t="s">
        <v>1772</v>
      </c>
      <c r="B1032" t="s">
        <v>2005</v>
      </c>
      <c r="C1032" t="s">
        <v>1751</v>
      </c>
      <c r="D1032" t="s">
        <v>1300</v>
      </c>
      <c r="E1032" t="s">
        <v>1272</v>
      </c>
    </row>
    <row r="1033" spans="1:6" x14ac:dyDescent="0.2">
      <c r="A1033" t="s">
        <v>1772</v>
      </c>
      <c r="B1033" t="s">
        <v>1846</v>
      </c>
      <c r="C1033" t="s">
        <v>1282</v>
      </c>
      <c r="D1033" t="s">
        <v>1300</v>
      </c>
      <c r="E1033" t="s">
        <v>1300</v>
      </c>
    </row>
    <row r="1034" spans="1:6" x14ac:dyDescent="0.2">
      <c r="A1034" t="s">
        <v>1772</v>
      </c>
      <c r="B1034" t="s">
        <v>1840</v>
      </c>
      <c r="C1034" t="s">
        <v>1273</v>
      </c>
      <c r="D1034" t="s">
        <v>1300</v>
      </c>
      <c r="E1034" t="s">
        <v>1300</v>
      </c>
    </row>
    <row r="1035" spans="1:6" x14ac:dyDescent="0.2">
      <c r="A1035" t="s">
        <v>1772</v>
      </c>
      <c r="B1035" t="s">
        <v>1840</v>
      </c>
      <c r="C1035" t="s">
        <v>1292</v>
      </c>
      <c r="D1035" t="s">
        <v>1300</v>
      </c>
      <c r="E1035" t="s">
        <v>1300</v>
      </c>
    </row>
    <row r="1036" spans="1:6" x14ac:dyDescent="0.2">
      <c r="A1036" t="s">
        <v>1772</v>
      </c>
      <c r="B1036" t="s">
        <v>2005</v>
      </c>
      <c r="C1036" t="s">
        <v>1272</v>
      </c>
      <c r="D1036" t="s">
        <v>1300</v>
      </c>
      <c r="E1036" t="s">
        <v>1300</v>
      </c>
    </row>
    <row r="1037" spans="1:6" x14ac:dyDescent="0.2">
      <c r="A1037" t="s">
        <v>1773</v>
      </c>
      <c r="B1037" t="s">
        <v>1916</v>
      </c>
      <c r="C1037" t="s">
        <v>1270</v>
      </c>
      <c r="D1037" t="s">
        <v>1917</v>
      </c>
      <c r="E1037" t="s">
        <v>1300</v>
      </c>
    </row>
    <row r="1038" spans="1:6" x14ac:dyDescent="0.2">
      <c r="A1038" t="s">
        <v>1773</v>
      </c>
      <c r="B1038" t="s">
        <v>1918</v>
      </c>
      <c r="C1038" t="s">
        <v>1772</v>
      </c>
      <c r="D1038" t="s">
        <v>2083</v>
      </c>
      <c r="E1038" t="s">
        <v>1300</v>
      </c>
      <c r="F1038" t="s">
        <v>1258</v>
      </c>
    </row>
    <row r="1039" spans="1:6" x14ac:dyDescent="0.2">
      <c r="A1039" t="s">
        <v>1773</v>
      </c>
      <c r="B1039" t="s">
        <v>1921</v>
      </c>
      <c r="C1039" t="s">
        <v>1707</v>
      </c>
      <c r="D1039" t="s">
        <v>1300</v>
      </c>
      <c r="E1039" t="s">
        <v>1300</v>
      </c>
    </row>
    <row r="1040" spans="1:6" x14ac:dyDescent="0.2">
      <c r="A1040" t="s">
        <v>1773</v>
      </c>
      <c r="B1040" t="s">
        <v>1918</v>
      </c>
      <c r="C1040" t="s">
        <v>1748</v>
      </c>
      <c r="D1040" t="s">
        <v>1300</v>
      </c>
      <c r="E1040" t="s">
        <v>1838</v>
      </c>
    </row>
    <row r="1041" spans="1:5" x14ac:dyDescent="0.2">
      <c r="A1041" t="s">
        <v>1773</v>
      </c>
      <c r="B1041" t="s">
        <v>1842</v>
      </c>
      <c r="C1041" t="s">
        <v>1722</v>
      </c>
      <c r="D1041" t="s">
        <v>1843</v>
      </c>
      <c r="E1041" t="s">
        <v>1300</v>
      </c>
    </row>
    <row r="1042" spans="1:5" x14ac:dyDescent="0.2">
      <c r="A1042" t="s">
        <v>1773</v>
      </c>
      <c r="B1042" t="s">
        <v>1844</v>
      </c>
      <c r="C1042" t="s">
        <v>1281</v>
      </c>
      <c r="D1042" t="s">
        <v>1845</v>
      </c>
      <c r="E1042" t="s">
        <v>1300</v>
      </c>
    </row>
    <row r="1043" spans="1:5" x14ac:dyDescent="0.2">
      <c r="A1043" t="s">
        <v>1773</v>
      </c>
      <c r="B1043" t="s">
        <v>1974</v>
      </c>
      <c r="C1043" t="s">
        <v>1758</v>
      </c>
      <c r="D1043" t="s">
        <v>1928</v>
      </c>
      <c r="E1043" t="s">
        <v>1903</v>
      </c>
    </row>
    <row r="1044" spans="1:5" x14ac:dyDescent="0.2">
      <c r="A1044" t="s">
        <v>1773</v>
      </c>
      <c r="B1044" t="s">
        <v>2084</v>
      </c>
      <c r="C1044" t="s">
        <v>1774</v>
      </c>
      <c r="D1044" t="s">
        <v>1300</v>
      </c>
      <c r="E1044" t="s">
        <v>1300</v>
      </c>
    </row>
    <row r="1045" spans="1:5" x14ac:dyDescent="0.2">
      <c r="A1045" t="s">
        <v>1773</v>
      </c>
      <c r="B1045" t="s">
        <v>1921</v>
      </c>
      <c r="C1045" t="s">
        <v>1707</v>
      </c>
      <c r="D1045" t="s">
        <v>1300</v>
      </c>
      <c r="E1045" t="s">
        <v>1300</v>
      </c>
    </row>
    <row r="1046" spans="1:5" x14ac:dyDescent="0.2">
      <c r="A1046" t="s">
        <v>1773</v>
      </c>
      <c r="B1046" t="s">
        <v>1918</v>
      </c>
      <c r="C1046" t="s">
        <v>1283</v>
      </c>
      <c r="D1046" t="s">
        <v>1300</v>
      </c>
      <c r="E1046" t="s">
        <v>1300</v>
      </c>
    </row>
    <row r="1047" spans="1:5" x14ac:dyDescent="0.2">
      <c r="A1047" t="s">
        <v>1773</v>
      </c>
      <c r="B1047" t="s">
        <v>1918</v>
      </c>
      <c r="C1047" t="s">
        <v>1288</v>
      </c>
      <c r="D1047" t="s">
        <v>1300</v>
      </c>
      <c r="E1047" t="s">
        <v>1300</v>
      </c>
    </row>
    <row r="1048" spans="1:5" x14ac:dyDescent="0.2">
      <c r="A1048" t="s">
        <v>1773</v>
      </c>
      <c r="B1048" t="s">
        <v>1974</v>
      </c>
      <c r="C1048" t="s">
        <v>1269</v>
      </c>
      <c r="D1048" t="s">
        <v>1928</v>
      </c>
      <c r="E1048" t="s">
        <v>1902</v>
      </c>
    </row>
    <row r="1049" spans="1:5" x14ac:dyDescent="0.2">
      <c r="A1049" t="s">
        <v>1773</v>
      </c>
      <c r="B1049" t="s">
        <v>1974</v>
      </c>
      <c r="C1049" t="s">
        <v>1270</v>
      </c>
      <c r="D1049" t="s">
        <v>1928</v>
      </c>
      <c r="E1049" t="s">
        <v>1300</v>
      </c>
    </row>
    <row r="1050" spans="1:5" x14ac:dyDescent="0.2">
      <c r="A1050" t="s">
        <v>1773</v>
      </c>
      <c r="B1050" t="s">
        <v>1974</v>
      </c>
      <c r="C1050" t="s">
        <v>1740</v>
      </c>
      <c r="D1050" t="s">
        <v>1928</v>
      </c>
      <c r="E1050" t="s">
        <v>1300</v>
      </c>
    </row>
    <row r="1051" spans="1:5" x14ac:dyDescent="0.2">
      <c r="A1051" t="s">
        <v>1773</v>
      </c>
      <c r="B1051" t="s">
        <v>1974</v>
      </c>
      <c r="C1051" t="s">
        <v>1744</v>
      </c>
      <c r="D1051" t="s">
        <v>1928</v>
      </c>
      <c r="E1051" t="s">
        <v>1300</v>
      </c>
    </row>
    <row r="1052" spans="1:5" x14ac:dyDescent="0.2">
      <c r="A1052" t="s">
        <v>1773</v>
      </c>
      <c r="B1052" t="s">
        <v>1974</v>
      </c>
      <c r="C1052" t="s">
        <v>1769</v>
      </c>
      <c r="D1052" t="s">
        <v>1928</v>
      </c>
      <c r="E1052" t="s">
        <v>1300</v>
      </c>
    </row>
    <row r="1053" spans="1:5" x14ac:dyDescent="0.2">
      <c r="A1053" t="s">
        <v>1773</v>
      </c>
      <c r="B1053" t="s">
        <v>1974</v>
      </c>
      <c r="C1053" t="s">
        <v>1761</v>
      </c>
      <c r="D1053" t="s">
        <v>1928</v>
      </c>
      <c r="E1053" t="s">
        <v>1300</v>
      </c>
    </row>
    <row r="1054" spans="1:5" x14ac:dyDescent="0.2">
      <c r="A1054" t="s">
        <v>1773</v>
      </c>
      <c r="B1054" t="s">
        <v>1974</v>
      </c>
      <c r="C1054" t="s">
        <v>1276</v>
      </c>
      <c r="D1054" t="s">
        <v>1928</v>
      </c>
      <c r="E1054" t="s">
        <v>1741</v>
      </c>
    </row>
    <row r="1055" spans="1:5" x14ac:dyDescent="0.2">
      <c r="A1055" t="s">
        <v>1773</v>
      </c>
      <c r="B1055" t="s">
        <v>1974</v>
      </c>
      <c r="C1055" t="s">
        <v>1746</v>
      </c>
      <c r="D1055" t="s">
        <v>1928</v>
      </c>
      <c r="E1055" t="s">
        <v>1294</v>
      </c>
    </row>
    <row r="1056" spans="1:5" x14ac:dyDescent="0.2">
      <c r="A1056" t="s">
        <v>1773</v>
      </c>
      <c r="B1056" t="s">
        <v>1974</v>
      </c>
      <c r="C1056" t="s">
        <v>1287</v>
      </c>
      <c r="D1056" t="s">
        <v>1928</v>
      </c>
      <c r="E1056" t="s">
        <v>1300</v>
      </c>
    </row>
    <row r="1057" spans="1:5" x14ac:dyDescent="0.2">
      <c r="A1057" t="s">
        <v>1773</v>
      </c>
      <c r="B1057" t="s">
        <v>1974</v>
      </c>
      <c r="C1057" t="s">
        <v>1759</v>
      </c>
      <c r="D1057" t="s">
        <v>1928</v>
      </c>
      <c r="E1057" t="s">
        <v>1300</v>
      </c>
    </row>
    <row r="1058" spans="1:5" x14ac:dyDescent="0.2">
      <c r="A1058" t="s">
        <v>1773</v>
      </c>
      <c r="B1058" t="s">
        <v>1974</v>
      </c>
      <c r="C1058" t="s">
        <v>1741</v>
      </c>
      <c r="D1058" t="s">
        <v>1928</v>
      </c>
      <c r="E1058" t="s">
        <v>1300</v>
      </c>
    </row>
    <row r="1059" spans="1:5" x14ac:dyDescent="0.2">
      <c r="A1059" t="s">
        <v>1773</v>
      </c>
      <c r="B1059" t="s">
        <v>1974</v>
      </c>
      <c r="C1059" t="s">
        <v>1294</v>
      </c>
      <c r="D1059" t="s">
        <v>1928</v>
      </c>
      <c r="E1059" t="s">
        <v>1300</v>
      </c>
    </row>
    <row r="1060" spans="1:5" x14ac:dyDescent="0.2">
      <c r="A1060" t="s">
        <v>1773</v>
      </c>
      <c r="B1060" t="s">
        <v>2084</v>
      </c>
      <c r="C1060" t="s">
        <v>1774</v>
      </c>
      <c r="D1060" t="s">
        <v>1300</v>
      </c>
      <c r="E1060" t="s">
        <v>1300</v>
      </c>
    </row>
    <row r="1061" spans="1:5" x14ac:dyDescent="0.2">
      <c r="A1061" t="s">
        <v>1773</v>
      </c>
      <c r="B1061" t="s">
        <v>1873</v>
      </c>
      <c r="C1061" t="s">
        <v>1275</v>
      </c>
      <c r="D1061" t="s">
        <v>1300</v>
      </c>
      <c r="E1061" t="s">
        <v>1300</v>
      </c>
    </row>
    <row r="1062" spans="1:5" x14ac:dyDescent="0.2">
      <c r="A1062" t="s">
        <v>1773</v>
      </c>
      <c r="B1062" t="s">
        <v>1840</v>
      </c>
      <c r="C1062" t="s">
        <v>1267</v>
      </c>
      <c r="D1062" t="s">
        <v>1300</v>
      </c>
      <c r="E1062" t="s">
        <v>1855</v>
      </c>
    </row>
    <row r="1063" spans="1:5" x14ac:dyDescent="0.2">
      <c r="A1063" t="s">
        <v>1773</v>
      </c>
      <c r="B1063" t="s">
        <v>1909</v>
      </c>
      <c r="C1063" t="s">
        <v>1290</v>
      </c>
      <c r="D1063" t="s">
        <v>1300</v>
      </c>
      <c r="E1063" t="s">
        <v>1300</v>
      </c>
    </row>
    <row r="1064" spans="1:5" x14ac:dyDescent="0.2">
      <c r="A1064" t="s">
        <v>1773</v>
      </c>
      <c r="B1064" t="s">
        <v>1846</v>
      </c>
      <c r="C1064" t="s">
        <v>1282</v>
      </c>
      <c r="D1064" t="s">
        <v>1300</v>
      </c>
      <c r="E1064" t="s">
        <v>1300</v>
      </c>
    </row>
    <row r="1065" spans="1:5" x14ac:dyDescent="0.2">
      <c r="A1065" t="s">
        <v>1773</v>
      </c>
      <c r="B1065" t="s">
        <v>1840</v>
      </c>
      <c r="C1065" t="s">
        <v>1273</v>
      </c>
      <c r="D1065" t="s">
        <v>1300</v>
      </c>
      <c r="E1065" t="s">
        <v>1300</v>
      </c>
    </row>
    <row r="1066" spans="1:5" x14ac:dyDescent="0.2">
      <c r="A1066" t="s">
        <v>1773</v>
      </c>
      <c r="B1066" t="s">
        <v>1840</v>
      </c>
      <c r="C1066" t="s">
        <v>1292</v>
      </c>
      <c r="D1066" t="s">
        <v>1300</v>
      </c>
      <c r="E1066" t="s">
        <v>1300</v>
      </c>
    </row>
    <row r="1067" spans="1:5" x14ac:dyDescent="0.2">
      <c r="A1067" t="s">
        <v>1775</v>
      </c>
      <c r="B1067" t="s">
        <v>2085</v>
      </c>
      <c r="C1067" t="s">
        <v>1268</v>
      </c>
      <c r="D1067" t="s">
        <v>1300</v>
      </c>
      <c r="E1067" t="s">
        <v>1300</v>
      </c>
    </row>
    <row r="1068" spans="1:5" x14ac:dyDescent="0.2">
      <c r="A1068" t="s">
        <v>1775</v>
      </c>
      <c r="B1068" t="s">
        <v>2086</v>
      </c>
      <c r="C1068" t="s">
        <v>1268</v>
      </c>
      <c r="D1068" t="s">
        <v>1300</v>
      </c>
      <c r="E1068" t="s">
        <v>1300</v>
      </c>
    </row>
    <row r="1069" spans="1:5" x14ac:dyDescent="0.2">
      <c r="A1069" t="s">
        <v>1776</v>
      </c>
      <c r="B1069" t="s">
        <v>1899</v>
      </c>
      <c r="C1069" t="s">
        <v>1719</v>
      </c>
      <c r="D1069" t="s">
        <v>1898</v>
      </c>
      <c r="E1069" t="s">
        <v>1300</v>
      </c>
    </row>
    <row r="1070" spans="1:5" x14ac:dyDescent="0.2">
      <c r="A1070" t="s">
        <v>1776</v>
      </c>
      <c r="B1070" t="s">
        <v>1842</v>
      </c>
      <c r="C1070" t="s">
        <v>1722</v>
      </c>
      <c r="D1070" t="s">
        <v>1843</v>
      </c>
      <c r="E1070" t="s">
        <v>1300</v>
      </c>
    </row>
    <row r="1071" spans="1:5" x14ac:dyDescent="0.2">
      <c r="A1071" t="s">
        <v>1776</v>
      </c>
      <c r="B1071" t="s">
        <v>1844</v>
      </c>
      <c r="C1071" t="s">
        <v>1281</v>
      </c>
      <c r="D1071" t="s">
        <v>1845</v>
      </c>
      <c r="E1071" t="s">
        <v>1300</v>
      </c>
    </row>
    <row r="1072" spans="1:5" x14ac:dyDescent="0.2">
      <c r="A1072" t="s">
        <v>1776</v>
      </c>
      <c r="B1072" t="s">
        <v>2087</v>
      </c>
      <c r="C1072" t="s">
        <v>1270</v>
      </c>
      <c r="D1072" t="s">
        <v>1300</v>
      </c>
      <c r="E1072" t="s">
        <v>1300</v>
      </c>
    </row>
    <row r="1073" spans="1:6" x14ac:dyDescent="0.2">
      <c r="A1073" t="s">
        <v>1776</v>
      </c>
      <c r="B1073" t="s">
        <v>2088</v>
      </c>
      <c r="C1073" t="s">
        <v>1270</v>
      </c>
      <c r="D1073" t="s">
        <v>1300</v>
      </c>
      <c r="E1073" t="s">
        <v>1300</v>
      </c>
    </row>
    <row r="1074" spans="1:6" x14ac:dyDescent="0.2">
      <c r="A1074" t="s">
        <v>1776</v>
      </c>
      <c r="B1074" t="s">
        <v>2089</v>
      </c>
      <c r="C1074" t="s">
        <v>1821</v>
      </c>
      <c r="D1074" t="s">
        <v>1300</v>
      </c>
      <c r="E1074" t="s">
        <v>1300</v>
      </c>
    </row>
    <row r="1075" spans="1:6" x14ac:dyDescent="0.2">
      <c r="A1075" t="s">
        <v>1776</v>
      </c>
      <c r="B1075" t="s">
        <v>2090</v>
      </c>
      <c r="C1075" t="s">
        <v>1266</v>
      </c>
      <c r="D1075" t="s">
        <v>1300</v>
      </c>
      <c r="E1075" t="s">
        <v>1300</v>
      </c>
    </row>
    <row r="1076" spans="1:6" x14ac:dyDescent="0.2">
      <c r="A1076" t="s">
        <v>1776</v>
      </c>
      <c r="B1076" t="s">
        <v>1846</v>
      </c>
      <c r="C1076" t="s">
        <v>1282</v>
      </c>
      <c r="D1076" t="s">
        <v>1300</v>
      </c>
      <c r="E1076" t="s">
        <v>1300</v>
      </c>
    </row>
    <row r="1077" spans="1:6" x14ac:dyDescent="0.2">
      <c r="A1077" t="s">
        <v>1287</v>
      </c>
      <c r="B1077" t="s">
        <v>2091</v>
      </c>
      <c r="C1077" t="s">
        <v>1288</v>
      </c>
      <c r="D1077" t="s">
        <v>2092</v>
      </c>
      <c r="E1077" t="s">
        <v>1300</v>
      </c>
      <c r="F1077" t="s">
        <v>1258</v>
      </c>
    </row>
    <row r="1078" spans="1:6" x14ac:dyDescent="0.2">
      <c r="A1078" t="s">
        <v>1287</v>
      </c>
      <c r="B1078" t="s">
        <v>1842</v>
      </c>
      <c r="C1078" t="s">
        <v>1722</v>
      </c>
      <c r="D1078" t="s">
        <v>1843</v>
      </c>
      <c r="E1078" t="s">
        <v>1300</v>
      </c>
    </row>
    <row r="1079" spans="1:6" x14ac:dyDescent="0.2">
      <c r="A1079" t="s">
        <v>1287</v>
      </c>
      <c r="B1079" t="s">
        <v>1844</v>
      </c>
      <c r="C1079" t="s">
        <v>1281</v>
      </c>
      <c r="D1079" t="s">
        <v>1845</v>
      </c>
      <c r="E1079" t="s">
        <v>1300</v>
      </c>
    </row>
    <row r="1080" spans="1:6" x14ac:dyDescent="0.2">
      <c r="A1080" t="s">
        <v>1287</v>
      </c>
      <c r="B1080" t="s">
        <v>1970</v>
      </c>
      <c r="C1080" t="s">
        <v>1740</v>
      </c>
      <c r="D1080" t="s">
        <v>1969</v>
      </c>
      <c r="E1080" t="s">
        <v>1300</v>
      </c>
    </row>
    <row r="1081" spans="1:6" x14ac:dyDescent="0.2">
      <c r="A1081" t="s">
        <v>1287</v>
      </c>
      <c r="B1081" t="s">
        <v>2093</v>
      </c>
      <c r="C1081" t="s">
        <v>1271</v>
      </c>
      <c r="D1081" t="s">
        <v>1300</v>
      </c>
      <c r="E1081" t="s">
        <v>1841</v>
      </c>
    </row>
    <row r="1082" spans="1:6" x14ac:dyDescent="0.2">
      <c r="A1082" t="s">
        <v>1287</v>
      </c>
      <c r="B1082" t="s">
        <v>2094</v>
      </c>
      <c r="C1082" t="s">
        <v>1268</v>
      </c>
      <c r="D1082" t="s">
        <v>1300</v>
      </c>
      <c r="E1082" t="s">
        <v>1300</v>
      </c>
    </row>
    <row r="1083" spans="1:6" x14ac:dyDescent="0.2">
      <c r="A1083" t="s">
        <v>1287</v>
      </c>
      <c r="B1083" t="s">
        <v>2095</v>
      </c>
      <c r="C1083" t="s">
        <v>1268</v>
      </c>
      <c r="D1083" t="s">
        <v>1300</v>
      </c>
      <c r="E1083" t="s">
        <v>1300</v>
      </c>
    </row>
    <row r="1084" spans="1:6" x14ac:dyDescent="0.2">
      <c r="A1084" t="s">
        <v>1287</v>
      </c>
      <c r="B1084" t="s">
        <v>2096</v>
      </c>
      <c r="C1084" t="s">
        <v>1266</v>
      </c>
      <c r="D1084" t="s">
        <v>1300</v>
      </c>
      <c r="E1084" t="s">
        <v>1300</v>
      </c>
    </row>
    <row r="1085" spans="1:6" x14ac:dyDescent="0.2">
      <c r="A1085" t="s">
        <v>1287</v>
      </c>
      <c r="B1085" t="s">
        <v>2093</v>
      </c>
      <c r="C1085" t="s">
        <v>1720</v>
      </c>
      <c r="D1085" t="s">
        <v>1300</v>
      </c>
      <c r="E1085" t="s">
        <v>1300</v>
      </c>
    </row>
    <row r="1086" spans="1:6" x14ac:dyDescent="0.2">
      <c r="A1086" t="s">
        <v>1287</v>
      </c>
      <c r="B1086" t="s">
        <v>2093</v>
      </c>
      <c r="C1086" t="s">
        <v>1725</v>
      </c>
      <c r="D1086" t="s">
        <v>1300</v>
      </c>
      <c r="E1086" t="s">
        <v>1720</v>
      </c>
    </row>
    <row r="1087" spans="1:6" x14ac:dyDescent="0.2">
      <c r="A1087" t="s">
        <v>1287</v>
      </c>
      <c r="B1087" t="s">
        <v>2093</v>
      </c>
      <c r="C1087" t="s">
        <v>1293</v>
      </c>
      <c r="D1087" t="s">
        <v>1300</v>
      </c>
      <c r="E1087" t="s">
        <v>1300</v>
      </c>
    </row>
    <row r="1088" spans="1:6" x14ac:dyDescent="0.2">
      <c r="A1088" t="s">
        <v>1287</v>
      </c>
      <c r="B1088" t="s">
        <v>1928</v>
      </c>
      <c r="C1088" t="s">
        <v>1286</v>
      </c>
      <c r="D1088" t="s">
        <v>1991</v>
      </c>
      <c r="E1088" t="s">
        <v>1300</v>
      </c>
    </row>
    <row r="1089" spans="1:6" x14ac:dyDescent="0.2">
      <c r="A1089" t="s">
        <v>1287</v>
      </c>
      <c r="B1089" t="s">
        <v>1928</v>
      </c>
      <c r="C1089" t="s">
        <v>1773</v>
      </c>
      <c r="D1089" t="s">
        <v>1974</v>
      </c>
      <c r="E1089" t="s">
        <v>1300</v>
      </c>
    </row>
    <row r="1090" spans="1:6" x14ac:dyDescent="0.2">
      <c r="A1090" t="s">
        <v>1287</v>
      </c>
      <c r="B1090" t="s">
        <v>1846</v>
      </c>
      <c r="C1090" t="s">
        <v>1282</v>
      </c>
      <c r="D1090" t="s">
        <v>1300</v>
      </c>
      <c r="E1090" t="s">
        <v>1300</v>
      </c>
    </row>
    <row r="1091" spans="1:6" x14ac:dyDescent="0.2">
      <c r="A1091" t="s">
        <v>1287</v>
      </c>
      <c r="B1091" t="s">
        <v>1928</v>
      </c>
      <c r="C1091" t="s">
        <v>1747</v>
      </c>
      <c r="D1091" t="s">
        <v>1300</v>
      </c>
      <c r="E1091" t="s">
        <v>1904</v>
      </c>
    </row>
    <row r="1092" spans="1:6" x14ac:dyDescent="0.2">
      <c r="A1092" t="s">
        <v>1287</v>
      </c>
      <c r="B1092" t="s">
        <v>1928</v>
      </c>
      <c r="C1092" t="s">
        <v>1722</v>
      </c>
      <c r="D1092" t="s">
        <v>1300</v>
      </c>
      <c r="E1092" t="s">
        <v>1300</v>
      </c>
    </row>
    <row r="1093" spans="1:6" x14ac:dyDescent="0.2">
      <c r="A1093" t="s">
        <v>1287</v>
      </c>
      <c r="B1093" t="s">
        <v>1928</v>
      </c>
      <c r="C1093" t="s">
        <v>1274</v>
      </c>
      <c r="D1093" t="s">
        <v>1300</v>
      </c>
      <c r="E1093" t="s">
        <v>1300</v>
      </c>
    </row>
    <row r="1094" spans="1:6" x14ac:dyDescent="0.2">
      <c r="A1094" t="s">
        <v>1288</v>
      </c>
      <c r="B1094" t="s">
        <v>2092</v>
      </c>
      <c r="C1094" t="s">
        <v>1287</v>
      </c>
      <c r="D1094" t="s">
        <v>2091</v>
      </c>
      <c r="E1094" t="s">
        <v>1300</v>
      </c>
      <c r="F1094" t="s">
        <v>1258</v>
      </c>
    </row>
    <row r="1095" spans="1:6" x14ac:dyDescent="0.2">
      <c r="A1095" t="s">
        <v>1288</v>
      </c>
      <c r="B1095" t="s">
        <v>1919</v>
      </c>
      <c r="C1095" t="s">
        <v>1722</v>
      </c>
      <c r="D1095" t="s">
        <v>1918</v>
      </c>
      <c r="E1095" t="s">
        <v>1300</v>
      </c>
    </row>
    <row r="1096" spans="1:6" x14ac:dyDescent="0.2">
      <c r="A1096" t="s">
        <v>1288</v>
      </c>
      <c r="B1096" t="s">
        <v>2004</v>
      </c>
      <c r="C1096" t="s">
        <v>1737</v>
      </c>
      <c r="D1096" t="s">
        <v>1300</v>
      </c>
      <c r="E1096" t="s">
        <v>1300</v>
      </c>
    </row>
    <row r="1097" spans="1:6" x14ac:dyDescent="0.2">
      <c r="A1097" t="s">
        <v>1288</v>
      </c>
      <c r="B1097" t="s">
        <v>1842</v>
      </c>
      <c r="C1097" t="s">
        <v>1722</v>
      </c>
      <c r="D1097" t="s">
        <v>1843</v>
      </c>
      <c r="E1097" t="s">
        <v>1300</v>
      </c>
    </row>
    <row r="1098" spans="1:6" x14ac:dyDescent="0.2">
      <c r="A1098" t="s">
        <v>1288</v>
      </c>
      <c r="B1098" t="s">
        <v>1844</v>
      </c>
      <c r="C1098" t="s">
        <v>1281</v>
      </c>
      <c r="D1098" t="s">
        <v>1845</v>
      </c>
      <c r="E1098" t="s">
        <v>1300</v>
      </c>
    </row>
    <row r="1099" spans="1:6" x14ac:dyDescent="0.2">
      <c r="A1099" t="s">
        <v>1288</v>
      </c>
      <c r="B1099" t="s">
        <v>2087</v>
      </c>
      <c r="C1099" t="s">
        <v>1270</v>
      </c>
      <c r="D1099" t="s">
        <v>1300</v>
      </c>
      <c r="E1099" t="s">
        <v>1300</v>
      </c>
    </row>
    <row r="1100" spans="1:6" x14ac:dyDescent="0.2">
      <c r="A1100" t="s">
        <v>1288</v>
      </c>
      <c r="B1100" t="s">
        <v>1899</v>
      </c>
      <c r="C1100" t="s">
        <v>1719</v>
      </c>
      <c r="D1100" t="s">
        <v>1898</v>
      </c>
      <c r="E1100" t="s">
        <v>1300</v>
      </c>
      <c r="F1100" t="s">
        <v>1258</v>
      </c>
    </row>
    <row r="1101" spans="1:6" x14ac:dyDescent="0.2">
      <c r="A1101" t="s">
        <v>1288</v>
      </c>
      <c r="B1101" t="s">
        <v>2088</v>
      </c>
      <c r="C1101" t="s">
        <v>1270</v>
      </c>
      <c r="D1101" t="s">
        <v>1300</v>
      </c>
      <c r="E1101" t="s">
        <v>1300</v>
      </c>
    </row>
    <row r="1102" spans="1:6" x14ac:dyDescent="0.2">
      <c r="A1102" t="s">
        <v>1288</v>
      </c>
      <c r="B1102" t="s">
        <v>2097</v>
      </c>
      <c r="C1102" t="s">
        <v>1268</v>
      </c>
      <c r="D1102" t="s">
        <v>1300</v>
      </c>
      <c r="E1102" t="s">
        <v>1300</v>
      </c>
    </row>
    <row r="1103" spans="1:6" x14ac:dyDescent="0.2">
      <c r="A1103" t="s">
        <v>1288</v>
      </c>
      <c r="B1103" t="s">
        <v>2098</v>
      </c>
      <c r="C1103" t="s">
        <v>1268</v>
      </c>
      <c r="D1103" t="s">
        <v>1300</v>
      </c>
      <c r="E1103" t="s">
        <v>1300</v>
      </c>
    </row>
    <row r="1104" spans="1:6" x14ac:dyDescent="0.2">
      <c r="A1104" t="s">
        <v>1288</v>
      </c>
      <c r="B1104" t="s">
        <v>2099</v>
      </c>
      <c r="C1104" t="s">
        <v>1268</v>
      </c>
      <c r="D1104" t="s">
        <v>1300</v>
      </c>
      <c r="E1104" t="s">
        <v>1300</v>
      </c>
    </row>
    <row r="1105" spans="1:6" x14ac:dyDescent="0.2">
      <c r="A1105" t="s">
        <v>1288</v>
      </c>
      <c r="B1105" t="s">
        <v>2100</v>
      </c>
      <c r="C1105" t="s">
        <v>1268</v>
      </c>
      <c r="D1105" t="s">
        <v>1300</v>
      </c>
      <c r="E1105" t="s">
        <v>1300</v>
      </c>
    </row>
    <row r="1106" spans="1:6" x14ac:dyDescent="0.2">
      <c r="A1106" t="s">
        <v>1288</v>
      </c>
      <c r="B1106" t="s">
        <v>1992</v>
      </c>
      <c r="C1106" t="s">
        <v>1286</v>
      </c>
      <c r="D1106" t="s">
        <v>1918</v>
      </c>
      <c r="E1106" t="s">
        <v>1300</v>
      </c>
      <c r="F1106" t="s">
        <v>1258</v>
      </c>
    </row>
    <row r="1107" spans="1:6" x14ac:dyDescent="0.2">
      <c r="A1107" t="s">
        <v>1288</v>
      </c>
      <c r="B1107" t="s">
        <v>2101</v>
      </c>
      <c r="C1107" t="s">
        <v>1798</v>
      </c>
      <c r="D1107" t="s">
        <v>1300</v>
      </c>
      <c r="E1107" t="s">
        <v>1300</v>
      </c>
    </row>
    <row r="1108" spans="1:6" x14ac:dyDescent="0.2">
      <c r="A1108" t="s">
        <v>1288</v>
      </c>
      <c r="B1108" t="s">
        <v>2102</v>
      </c>
      <c r="C1108" t="s">
        <v>1754</v>
      </c>
      <c r="D1108" t="s">
        <v>1300</v>
      </c>
      <c r="E1108" t="s">
        <v>1300</v>
      </c>
    </row>
    <row r="1109" spans="1:6" x14ac:dyDescent="0.2">
      <c r="A1109" t="s">
        <v>1288</v>
      </c>
      <c r="B1109" t="s">
        <v>2004</v>
      </c>
      <c r="C1109" t="s">
        <v>1737</v>
      </c>
      <c r="D1109" t="s">
        <v>1300</v>
      </c>
      <c r="E1109" t="s">
        <v>1300</v>
      </c>
    </row>
    <row r="1110" spans="1:6" x14ac:dyDescent="0.2">
      <c r="A1110" t="s">
        <v>1288</v>
      </c>
      <c r="B1110" t="s">
        <v>2102</v>
      </c>
      <c r="C1110" t="s">
        <v>1754</v>
      </c>
      <c r="D1110" t="s">
        <v>1300</v>
      </c>
      <c r="E1110" t="s">
        <v>1300</v>
      </c>
    </row>
    <row r="1111" spans="1:6" x14ac:dyDescent="0.2">
      <c r="A1111" t="s">
        <v>1288</v>
      </c>
      <c r="B1111" t="s">
        <v>1873</v>
      </c>
      <c r="C1111" t="s">
        <v>1275</v>
      </c>
      <c r="D1111" t="s">
        <v>1300</v>
      </c>
      <c r="E1111" t="s">
        <v>1300</v>
      </c>
    </row>
    <row r="1112" spans="1:6" x14ac:dyDescent="0.2">
      <c r="A1112" t="s">
        <v>1288</v>
      </c>
      <c r="B1112" t="s">
        <v>1840</v>
      </c>
      <c r="C1112" t="s">
        <v>1267</v>
      </c>
      <c r="D1112" t="s">
        <v>1300</v>
      </c>
      <c r="E1112" t="s">
        <v>1855</v>
      </c>
    </row>
    <row r="1113" spans="1:6" x14ac:dyDescent="0.2">
      <c r="A1113" t="s">
        <v>1288</v>
      </c>
      <c r="B1113" t="s">
        <v>2005</v>
      </c>
      <c r="C1113" t="s">
        <v>1751</v>
      </c>
      <c r="D1113" t="s">
        <v>1300</v>
      </c>
      <c r="E1113" t="s">
        <v>1272</v>
      </c>
    </row>
    <row r="1114" spans="1:6" x14ac:dyDescent="0.2">
      <c r="A1114" t="s">
        <v>1288</v>
      </c>
      <c r="B1114" t="s">
        <v>1846</v>
      </c>
      <c r="C1114" t="s">
        <v>1282</v>
      </c>
      <c r="D1114" t="s">
        <v>1300</v>
      </c>
      <c r="E1114" t="s">
        <v>1300</v>
      </c>
    </row>
    <row r="1115" spans="1:6" x14ac:dyDescent="0.2">
      <c r="A1115" t="s">
        <v>1288</v>
      </c>
      <c r="B1115" t="s">
        <v>2103</v>
      </c>
      <c r="C1115" t="s">
        <v>1706</v>
      </c>
      <c r="D1115" t="s">
        <v>1300</v>
      </c>
      <c r="E1115" t="s">
        <v>1300</v>
      </c>
      <c r="F1115" t="s">
        <v>1258</v>
      </c>
    </row>
    <row r="1116" spans="1:6" x14ac:dyDescent="0.2">
      <c r="A1116" t="s">
        <v>1288</v>
      </c>
      <c r="B1116" t="s">
        <v>1840</v>
      </c>
      <c r="C1116" t="s">
        <v>1273</v>
      </c>
      <c r="D1116" t="s">
        <v>1300</v>
      </c>
      <c r="E1116" t="s">
        <v>1300</v>
      </c>
    </row>
    <row r="1117" spans="1:6" x14ac:dyDescent="0.2">
      <c r="A1117" t="s">
        <v>1288</v>
      </c>
      <c r="B1117" t="s">
        <v>1840</v>
      </c>
      <c r="C1117" t="s">
        <v>1292</v>
      </c>
      <c r="D1117" t="s">
        <v>1300</v>
      </c>
      <c r="E1117" t="s">
        <v>1300</v>
      </c>
    </row>
    <row r="1118" spans="1:6" x14ac:dyDescent="0.2">
      <c r="A1118" t="s">
        <v>1288</v>
      </c>
      <c r="B1118" t="s">
        <v>2005</v>
      </c>
      <c r="C1118" t="s">
        <v>1272</v>
      </c>
      <c r="D1118" t="s">
        <v>1300</v>
      </c>
      <c r="E1118" t="s">
        <v>1300</v>
      </c>
      <c r="F1118" t="s">
        <v>1258</v>
      </c>
    </row>
    <row r="1119" spans="1:6" x14ac:dyDescent="0.2">
      <c r="A1119" t="s">
        <v>1294</v>
      </c>
      <c r="B1119" t="s">
        <v>1997</v>
      </c>
      <c r="C1119" t="s">
        <v>1283</v>
      </c>
      <c r="D1119" t="s">
        <v>1927</v>
      </c>
      <c r="E1119" t="s">
        <v>1300</v>
      </c>
      <c r="F1119" t="s">
        <v>1258</v>
      </c>
    </row>
    <row r="1120" spans="1:6" x14ac:dyDescent="0.2">
      <c r="A1120" t="s">
        <v>1294</v>
      </c>
      <c r="B1120" t="s">
        <v>1998</v>
      </c>
      <c r="C1120" t="s">
        <v>1268</v>
      </c>
      <c r="D1120" t="s">
        <v>1300</v>
      </c>
      <c r="E1120" t="s">
        <v>1300</v>
      </c>
    </row>
    <row r="1121" spans="1:6" x14ac:dyDescent="0.2">
      <c r="A1121" t="s">
        <v>1294</v>
      </c>
      <c r="B1121" t="s">
        <v>1842</v>
      </c>
      <c r="C1121" t="s">
        <v>1722</v>
      </c>
      <c r="D1121" t="s">
        <v>1843</v>
      </c>
      <c r="E1121" t="s">
        <v>1300</v>
      </c>
    </row>
    <row r="1122" spans="1:6" x14ac:dyDescent="0.2">
      <c r="A1122" t="s">
        <v>1294</v>
      </c>
      <c r="B1122" t="s">
        <v>1844</v>
      </c>
      <c r="C1122" t="s">
        <v>1281</v>
      </c>
      <c r="D1122" t="s">
        <v>1845</v>
      </c>
      <c r="E1122" t="s">
        <v>1300</v>
      </c>
    </row>
    <row r="1123" spans="1:6" x14ac:dyDescent="0.2">
      <c r="A1123" t="s">
        <v>1294</v>
      </c>
      <c r="B1123" t="s">
        <v>1970</v>
      </c>
      <c r="C1123" t="s">
        <v>1740</v>
      </c>
      <c r="D1123" t="s">
        <v>1969</v>
      </c>
      <c r="E1123" t="s">
        <v>1300</v>
      </c>
    </row>
    <row r="1124" spans="1:6" x14ac:dyDescent="0.2">
      <c r="A1124" t="s">
        <v>1294</v>
      </c>
      <c r="B1124" t="s">
        <v>2104</v>
      </c>
      <c r="C1124" t="s">
        <v>1791</v>
      </c>
      <c r="D1124" t="s">
        <v>1300</v>
      </c>
      <c r="E1124" t="s">
        <v>1300</v>
      </c>
    </row>
    <row r="1125" spans="1:6" x14ac:dyDescent="0.2">
      <c r="A1125" t="s">
        <v>1294</v>
      </c>
      <c r="B1125" t="s">
        <v>2105</v>
      </c>
      <c r="C1125" t="s">
        <v>1824</v>
      </c>
      <c r="D1125" t="s">
        <v>1300</v>
      </c>
      <c r="E1125" t="s">
        <v>1300</v>
      </c>
    </row>
    <row r="1126" spans="1:6" x14ac:dyDescent="0.2">
      <c r="A1126" t="s">
        <v>1294</v>
      </c>
      <c r="B1126" t="s">
        <v>2106</v>
      </c>
      <c r="C1126" t="s">
        <v>1266</v>
      </c>
      <c r="D1126" t="s">
        <v>1300</v>
      </c>
      <c r="E1126" t="s">
        <v>1300</v>
      </c>
    </row>
    <row r="1127" spans="1:6" x14ac:dyDescent="0.2">
      <c r="A1127" t="s">
        <v>1294</v>
      </c>
      <c r="B1127" t="s">
        <v>2107</v>
      </c>
      <c r="C1127" t="s">
        <v>1266</v>
      </c>
      <c r="D1127" t="s">
        <v>1300</v>
      </c>
      <c r="E1127" t="s">
        <v>1300</v>
      </c>
    </row>
    <row r="1128" spans="1:6" x14ac:dyDescent="0.2">
      <c r="A1128" t="s">
        <v>1294</v>
      </c>
      <c r="B1128" t="s">
        <v>2108</v>
      </c>
      <c r="C1128" t="s">
        <v>1823</v>
      </c>
      <c r="D1128" t="s">
        <v>1300</v>
      </c>
      <c r="E1128" t="s">
        <v>1300</v>
      </c>
    </row>
    <row r="1129" spans="1:6" x14ac:dyDescent="0.2">
      <c r="A1129" t="s">
        <v>1294</v>
      </c>
      <c r="B1129" t="s">
        <v>2109</v>
      </c>
      <c r="C1129" t="s">
        <v>1266</v>
      </c>
      <c r="D1129" t="s">
        <v>1300</v>
      </c>
      <c r="E1129" t="s">
        <v>1300</v>
      </c>
    </row>
    <row r="1130" spans="1:6" x14ac:dyDescent="0.2">
      <c r="A1130" t="s">
        <v>1294</v>
      </c>
      <c r="B1130" t="s">
        <v>1928</v>
      </c>
      <c r="C1130" t="s">
        <v>1274</v>
      </c>
      <c r="D1130" t="s">
        <v>1927</v>
      </c>
      <c r="E1130" t="s">
        <v>1300</v>
      </c>
    </row>
    <row r="1131" spans="1:6" x14ac:dyDescent="0.2">
      <c r="A1131" t="s">
        <v>1294</v>
      </c>
      <c r="B1131" t="s">
        <v>1928</v>
      </c>
      <c r="C1131" t="s">
        <v>1286</v>
      </c>
      <c r="D1131" t="s">
        <v>1995</v>
      </c>
      <c r="E1131" t="s">
        <v>1300</v>
      </c>
      <c r="F1131" t="s">
        <v>1258</v>
      </c>
    </row>
    <row r="1132" spans="1:6" x14ac:dyDescent="0.2">
      <c r="A1132" t="s">
        <v>1294</v>
      </c>
      <c r="B1132" t="s">
        <v>1928</v>
      </c>
      <c r="C1132" t="s">
        <v>1773</v>
      </c>
      <c r="D1132" t="s">
        <v>1974</v>
      </c>
      <c r="E1132" t="s">
        <v>1300</v>
      </c>
    </row>
    <row r="1133" spans="1:6" x14ac:dyDescent="0.2">
      <c r="A1133" t="s">
        <v>1294</v>
      </c>
      <c r="B1133" t="s">
        <v>1846</v>
      </c>
      <c r="C1133" t="s">
        <v>1282</v>
      </c>
      <c r="D1133" t="s">
        <v>1300</v>
      </c>
      <c r="E1133" t="s">
        <v>1300</v>
      </c>
    </row>
    <row r="1134" spans="1:6" x14ac:dyDescent="0.2">
      <c r="A1134" t="s">
        <v>1294</v>
      </c>
      <c r="B1134" t="s">
        <v>1928</v>
      </c>
      <c r="C1134" t="s">
        <v>1747</v>
      </c>
      <c r="D1134" t="s">
        <v>1300</v>
      </c>
      <c r="E1134" t="s">
        <v>1904</v>
      </c>
    </row>
    <row r="1135" spans="1:6" x14ac:dyDescent="0.2">
      <c r="A1135" t="s">
        <v>1294</v>
      </c>
      <c r="B1135" t="s">
        <v>1928</v>
      </c>
      <c r="C1135" t="s">
        <v>1722</v>
      </c>
      <c r="D1135" t="s">
        <v>1300</v>
      </c>
      <c r="E1135" t="s">
        <v>1300</v>
      </c>
    </row>
    <row r="1136" spans="1:6" x14ac:dyDescent="0.2">
      <c r="A1136" t="s">
        <v>1777</v>
      </c>
      <c r="B1136" t="s">
        <v>2016</v>
      </c>
      <c r="C1136" t="s">
        <v>1268</v>
      </c>
      <c r="D1136" t="s">
        <v>1300</v>
      </c>
      <c r="E1136" t="s">
        <v>1300</v>
      </c>
    </row>
    <row r="1137" spans="1:6" x14ac:dyDescent="0.2">
      <c r="A1137" t="s">
        <v>1777</v>
      </c>
      <c r="B1137" t="s">
        <v>2017</v>
      </c>
      <c r="C1137" t="s">
        <v>1268</v>
      </c>
      <c r="D1137" t="s">
        <v>1300</v>
      </c>
      <c r="E1137" t="s">
        <v>1300</v>
      </c>
    </row>
    <row r="1138" spans="1:6" x14ac:dyDescent="0.2">
      <c r="A1138" t="s">
        <v>1777</v>
      </c>
      <c r="B1138" t="s">
        <v>2110</v>
      </c>
      <c r="C1138" t="s">
        <v>1824</v>
      </c>
      <c r="D1138" t="s">
        <v>1300</v>
      </c>
      <c r="E1138" t="s">
        <v>1300</v>
      </c>
    </row>
    <row r="1139" spans="1:6" x14ac:dyDescent="0.2">
      <c r="A1139" t="s">
        <v>1778</v>
      </c>
      <c r="B1139" t="s">
        <v>2016</v>
      </c>
      <c r="C1139" t="s">
        <v>1268</v>
      </c>
      <c r="D1139" t="s">
        <v>1300</v>
      </c>
      <c r="E1139" t="s">
        <v>1300</v>
      </c>
    </row>
    <row r="1140" spans="1:6" x14ac:dyDescent="0.2">
      <c r="A1140" t="s">
        <v>1778</v>
      </c>
      <c r="B1140" t="s">
        <v>2017</v>
      </c>
      <c r="C1140" t="s">
        <v>1268</v>
      </c>
      <c r="D1140" t="s">
        <v>1300</v>
      </c>
      <c r="E1140" t="s">
        <v>1300</v>
      </c>
    </row>
    <row r="1141" spans="1:6" x14ac:dyDescent="0.2">
      <c r="A1141" t="s">
        <v>1778</v>
      </c>
      <c r="B1141" t="s">
        <v>2111</v>
      </c>
      <c r="C1141" t="s">
        <v>1266</v>
      </c>
      <c r="D1141" t="s">
        <v>1300</v>
      </c>
      <c r="E1141" t="s">
        <v>1300</v>
      </c>
    </row>
    <row r="1142" spans="1:6" x14ac:dyDescent="0.2">
      <c r="A1142" t="s">
        <v>1778</v>
      </c>
      <c r="B1142" t="s">
        <v>2112</v>
      </c>
      <c r="C1142" t="s">
        <v>1266</v>
      </c>
      <c r="D1142" t="s">
        <v>1300</v>
      </c>
      <c r="E1142" t="s">
        <v>1300</v>
      </c>
    </row>
    <row r="1143" spans="1:6" x14ac:dyDescent="0.2">
      <c r="A1143" t="s">
        <v>1283</v>
      </c>
      <c r="B1143" t="s">
        <v>1927</v>
      </c>
      <c r="C1143" t="s">
        <v>1746</v>
      </c>
      <c r="D1143" t="s">
        <v>1997</v>
      </c>
      <c r="E1143" t="s">
        <v>1294</v>
      </c>
    </row>
    <row r="1144" spans="1:6" x14ac:dyDescent="0.2">
      <c r="A1144" t="s">
        <v>1283</v>
      </c>
      <c r="B1144" t="s">
        <v>1927</v>
      </c>
      <c r="C1144" t="s">
        <v>1294</v>
      </c>
      <c r="D1144" t="s">
        <v>1997</v>
      </c>
      <c r="E1144" t="s">
        <v>1300</v>
      </c>
      <c r="F1144" t="s">
        <v>1258</v>
      </c>
    </row>
    <row r="1145" spans="1:6" x14ac:dyDescent="0.2">
      <c r="A1145" t="s">
        <v>1283</v>
      </c>
      <c r="B1145" t="s">
        <v>1919</v>
      </c>
      <c r="C1145" t="s">
        <v>1722</v>
      </c>
      <c r="D1145" t="s">
        <v>1918</v>
      </c>
      <c r="E1145" t="s">
        <v>1300</v>
      </c>
    </row>
    <row r="1146" spans="1:6" x14ac:dyDescent="0.2">
      <c r="A1146" t="s">
        <v>1283</v>
      </c>
      <c r="B1146" t="s">
        <v>2004</v>
      </c>
      <c r="C1146" t="s">
        <v>1737</v>
      </c>
      <c r="D1146" t="s">
        <v>1300</v>
      </c>
      <c r="E1146" t="s">
        <v>1300</v>
      </c>
    </row>
    <row r="1147" spans="1:6" x14ac:dyDescent="0.2">
      <c r="A1147" t="s">
        <v>1283</v>
      </c>
      <c r="B1147" t="s">
        <v>1842</v>
      </c>
      <c r="C1147" t="s">
        <v>1722</v>
      </c>
      <c r="D1147" t="s">
        <v>1843</v>
      </c>
      <c r="E1147" t="s">
        <v>1300</v>
      </c>
    </row>
    <row r="1148" spans="1:6" x14ac:dyDescent="0.2">
      <c r="A1148" t="s">
        <v>1283</v>
      </c>
      <c r="B1148" t="s">
        <v>1844</v>
      </c>
      <c r="C1148" t="s">
        <v>1281</v>
      </c>
      <c r="D1148" t="s">
        <v>1845</v>
      </c>
      <c r="E1148" t="s">
        <v>1300</v>
      </c>
    </row>
    <row r="1149" spans="1:6" x14ac:dyDescent="0.2">
      <c r="A1149" t="s">
        <v>1283</v>
      </c>
      <c r="B1149" t="s">
        <v>1929</v>
      </c>
      <c r="C1149" t="s">
        <v>1274</v>
      </c>
      <c r="D1149" t="s">
        <v>1918</v>
      </c>
      <c r="E1149" t="s">
        <v>1300</v>
      </c>
      <c r="F1149" t="s">
        <v>1258</v>
      </c>
    </row>
    <row r="1150" spans="1:6" x14ac:dyDescent="0.2">
      <c r="A1150" t="s">
        <v>1283</v>
      </c>
      <c r="B1150" t="s">
        <v>2004</v>
      </c>
      <c r="C1150" t="s">
        <v>1737</v>
      </c>
      <c r="D1150" t="s">
        <v>1300</v>
      </c>
      <c r="E1150" t="s">
        <v>1300</v>
      </c>
    </row>
    <row r="1151" spans="1:6" x14ac:dyDescent="0.2">
      <c r="A1151" t="s">
        <v>1283</v>
      </c>
      <c r="B1151" t="s">
        <v>1873</v>
      </c>
      <c r="C1151" t="s">
        <v>1275</v>
      </c>
      <c r="D1151" t="s">
        <v>1300</v>
      </c>
      <c r="E1151" t="s">
        <v>1300</v>
      </c>
    </row>
    <row r="1152" spans="1:6" x14ac:dyDescent="0.2">
      <c r="A1152" t="s">
        <v>1283</v>
      </c>
      <c r="B1152" t="s">
        <v>1840</v>
      </c>
      <c r="C1152" t="s">
        <v>1267</v>
      </c>
      <c r="D1152" t="s">
        <v>1300</v>
      </c>
      <c r="E1152" t="s">
        <v>1855</v>
      </c>
    </row>
    <row r="1153" spans="1:6" x14ac:dyDescent="0.2">
      <c r="A1153" t="s">
        <v>1283</v>
      </c>
      <c r="B1153" t="s">
        <v>2005</v>
      </c>
      <c r="C1153" t="s">
        <v>1751</v>
      </c>
      <c r="D1153" t="s">
        <v>1300</v>
      </c>
      <c r="E1153" t="s">
        <v>1272</v>
      </c>
    </row>
    <row r="1154" spans="1:6" x14ac:dyDescent="0.2">
      <c r="A1154" t="s">
        <v>1283</v>
      </c>
      <c r="B1154" t="s">
        <v>1846</v>
      </c>
      <c r="C1154" t="s">
        <v>1282</v>
      </c>
      <c r="D1154" t="s">
        <v>1300</v>
      </c>
      <c r="E1154" t="s">
        <v>1300</v>
      </c>
    </row>
    <row r="1155" spans="1:6" x14ac:dyDescent="0.2">
      <c r="A1155" t="s">
        <v>1283</v>
      </c>
      <c r="B1155" t="s">
        <v>1840</v>
      </c>
      <c r="C1155" t="s">
        <v>1273</v>
      </c>
      <c r="D1155" t="s">
        <v>1300</v>
      </c>
      <c r="E1155" t="s">
        <v>1300</v>
      </c>
    </row>
    <row r="1156" spans="1:6" x14ac:dyDescent="0.2">
      <c r="A1156" t="s">
        <v>1283</v>
      </c>
      <c r="B1156" t="s">
        <v>1840</v>
      </c>
      <c r="C1156" t="s">
        <v>1292</v>
      </c>
      <c r="D1156" t="s">
        <v>1300</v>
      </c>
      <c r="E1156" t="s">
        <v>1300</v>
      </c>
    </row>
    <row r="1157" spans="1:6" x14ac:dyDescent="0.2">
      <c r="A1157" t="s">
        <v>1283</v>
      </c>
      <c r="B1157" t="s">
        <v>2005</v>
      </c>
      <c r="C1157" t="s">
        <v>1272</v>
      </c>
      <c r="D1157" t="s">
        <v>1300</v>
      </c>
      <c r="E1157" t="s">
        <v>1300</v>
      </c>
      <c r="F1157" t="s">
        <v>1258</v>
      </c>
    </row>
    <row r="1158" spans="1:6" x14ac:dyDescent="0.2">
      <c r="A1158" t="s">
        <v>1779</v>
      </c>
      <c r="B1158" t="s">
        <v>2113</v>
      </c>
      <c r="C1158" t="s">
        <v>1789</v>
      </c>
      <c r="D1158" t="s">
        <v>1300</v>
      </c>
      <c r="E1158" t="s">
        <v>1300</v>
      </c>
    </row>
    <row r="1159" spans="1:6" x14ac:dyDescent="0.2">
      <c r="A1159" t="s">
        <v>1779</v>
      </c>
      <c r="B1159" t="s">
        <v>2114</v>
      </c>
      <c r="C1159" t="s">
        <v>1792</v>
      </c>
      <c r="D1159" t="s">
        <v>1300</v>
      </c>
      <c r="E1159" t="s">
        <v>1300</v>
      </c>
    </row>
    <row r="1160" spans="1:6" x14ac:dyDescent="0.2">
      <c r="A1160" t="s">
        <v>1779</v>
      </c>
      <c r="B1160" t="s">
        <v>2115</v>
      </c>
      <c r="C1160" t="s">
        <v>1819</v>
      </c>
      <c r="D1160" t="s">
        <v>1300</v>
      </c>
      <c r="E1160" t="s">
        <v>1300</v>
      </c>
    </row>
    <row r="1161" spans="1:6" x14ac:dyDescent="0.2">
      <c r="A1161" t="s">
        <v>1779</v>
      </c>
      <c r="B1161" t="s">
        <v>2116</v>
      </c>
      <c r="C1161" t="s">
        <v>1825</v>
      </c>
      <c r="D1161" t="s">
        <v>1300</v>
      </c>
      <c r="E1161" t="s">
        <v>1300</v>
      </c>
    </row>
    <row r="1162" spans="1:6" x14ac:dyDescent="0.2">
      <c r="A1162" t="s">
        <v>1779</v>
      </c>
      <c r="B1162" t="s">
        <v>2117</v>
      </c>
      <c r="C1162" t="s">
        <v>1826</v>
      </c>
      <c r="D1162" t="s">
        <v>1300</v>
      </c>
      <c r="E1162" t="s">
        <v>1300</v>
      </c>
    </row>
    <row r="1163" spans="1:6" x14ac:dyDescent="0.2">
      <c r="A1163" t="s">
        <v>1268</v>
      </c>
      <c r="B1163" t="s">
        <v>2118</v>
      </c>
      <c r="C1163" t="s">
        <v>1797</v>
      </c>
      <c r="D1163" t="s">
        <v>1300</v>
      </c>
      <c r="E1163" t="s">
        <v>1300</v>
      </c>
    </row>
    <row r="1164" spans="1:6" x14ac:dyDescent="0.2">
      <c r="A1164" t="s">
        <v>1780</v>
      </c>
      <c r="B1164" t="s">
        <v>2016</v>
      </c>
      <c r="C1164" t="s">
        <v>1268</v>
      </c>
      <c r="D1164" t="s">
        <v>1300</v>
      </c>
      <c r="E1164" t="s">
        <v>1300</v>
      </c>
    </row>
    <row r="1165" spans="1:6" x14ac:dyDescent="0.2">
      <c r="A1165" t="s">
        <v>1780</v>
      </c>
      <c r="B1165" t="s">
        <v>2017</v>
      </c>
      <c r="C1165" t="s">
        <v>1268</v>
      </c>
      <c r="D1165" t="s">
        <v>1300</v>
      </c>
      <c r="E1165" t="s">
        <v>1300</v>
      </c>
    </row>
    <row r="1166" spans="1:6" x14ac:dyDescent="0.2">
      <c r="A1166" t="s">
        <v>1780</v>
      </c>
      <c r="B1166" t="s">
        <v>2119</v>
      </c>
      <c r="C1166" t="s">
        <v>1268</v>
      </c>
      <c r="D1166" t="s">
        <v>1300</v>
      </c>
      <c r="E1166" t="s">
        <v>1300</v>
      </c>
    </row>
    <row r="1167" spans="1:6" x14ac:dyDescent="0.2">
      <c r="A1167" t="s">
        <v>1781</v>
      </c>
      <c r="B1167" t="s">
        <v>2120</v>
      </c>
      <c r="C1167" t="s">
        <v>1268</v>
      </c>
      <c r="D1167" t="s">
        <v>1300</v>
      </c>
      <c r="E1167" t="s">
        <v>1300</v>
      </c>
    </row>
    <row r="1168" spans="1:6" x14ac:dyDescent="0.2">
      <c r="A1168" t="s">
        <v>1279</v>
      </c>
      <c r="B1168" t="s">
        <v>1860</v>
      </c>
      <c r="C1168" t="s">
        <v>1710</v>
      </c>
      <c r="D1168" t="s">
        <v>1859</v>
      </c>
      <c r="E1168" t="s">
        <v>1300</v>
      </c>
      <c r="F1168" t="s">
        <v>1258</v>
      </c>
    </row>
    <row r="1169" spans="1:6" x14ac:dyDescent="0.2">
      <c r="A1169" t="s">
        <v>1279</v>
      </c>
      <c r="B1169" t="s">
        <v>2121</v>
      </c>
      <c r="C1169" t="s">
        <v>1279</v>
      </c>
      <c r="D1169" t="s">
        <v>2122</v>
      </c>
      <c r="E1169" t="s">
        <v>1300</v>
      </c>
      <c r="F1169" t="s">
        <v>1258</v>
      </c>
    </row>
    <row r="1170" spans="1:6" x14ac:dyDescent="0.2">
      <c r="A1170" t="s">
        <v>1279</v>
      </c>
      <c r="B1170" t="s">
        <v>1868</v>
      </c>
      <c r="C1170" t="s">
        <v>1272</v>
      </c>
      <c r="D1170" t="s">
        <v>1867</v>
      </c>
      <c r="E1170" t="s">
        <v>1300</v>
      </c>
      <c r="F1170" t="s">
        <v>1258</v>
      </c>
    </row>
    <row r="1171" spans="1:6" x14ac:dyDescent="0.2">
      <c r="A1171" t="s">
        <v>1279</v>
      </c>
      <c r="B1171" t="s">
        <v>2077</v>
      </c>
      <c r="C1171" t="s">
        <v>1284</v>
      </c>
      <c r="D1171" t="s">
        <v>2076</v>
      </c>
      <c r="E1171" t="s">
        <v>1300</v>
      </c>
      <c r="F1171" t="s">
        <v>1258</v>
      </c>
    </row>
    <row r="1172" spans="1:6" x14ac:dyDescent="0.2">
      <c r="A1172" t="s">
        <v>1279</v>
      </c>
      <c r="B1172" t="s">
        <v>1842</v>
      </c>
      <c r="C1172" t="s">
        <v>1722</v>
      </c>
      <c r="D1172" t="s">
        <v>1843</v>
      </c>
      <c r="E1172" t="s">
        <v>1300</v>
      </c>
    </row>
    <row r="1173" spans="1:6" x14ac:dyDescent="0.2">
      <c r="A1173" t="s">
        <v>1279</v>
      </c>
      <c r="B1173" t="s">
        <v>1844</v>
      </c>
      <c r="C1173" t="s">
        <v>1281</v>
      </c>
      <c r="D1173" t="s">
        <v>1845</v>
      </c>
      <c r="E1173" t="s">
        <v>1300</v>
      </c>
    </row>
    <row r="1174" spans="1:6" x14ac:dyDescent="0.2">
      <c r="A1174" t="s">
        <v>1279</v>
      </c>
      <c r="B1174" t="s">
        <v>2087</v>
      </c>
      <c r="C1174" t="s">
        <v>1270</v>
      </c>
      <c r="D1174" t="s">
        <v>1300</v>
      </c>
      <c r="E1174" t="s">
        <v>1300</v>
      </c>
    </row>
    <row r="1175" spans="1:6" x14ac:dyDescent="0.2">
      <c r="A1175" t="s">
        <v>1279</v>
      </c>
      <c r="B1175" t="s">
        <v>2123</v>
      </c>
      <c r="C1175" t="s">
        <v>1786</v>
      </c>
      <c r="D1175" t="s">
        <v>1300</v>
      </c>
      <c r="E1175" t="s">
        <v>1300</v>
      </c>
    </row>
    <row r="1176" spans="1:6" x14ac:dyDescent="0.2">
      <c r="A1176" t="s">
        <v>1279</v>
      </c>
      <c r="B1176" t="s">
        <v>2124</v>
      </c>
      <c r="C1176" t="s">
        <v>1270</v>
      </c>
      <c r="D1176" t="s">
        <v>1300</v>
      </c>
      <c r="E1176" t="s">
        <v>1300</v>
      </c>
    </row>
    <row r="1177" spans="1:6" x14ac:dyDescent="0.2">
      <c r="A1177" t="s">
        <v>1279</v>
      </c>
      <c r="B1177" t="s">
        <v>2125</v>
      </c>
      <c r="C1177" t="s">
        <v>1266</v>
      </c>
      <c r="D1177" t="s">
        <v>1300</v>
      </c>
      <c r="E1177" t="s">
        <v>1300</v>
      </c>
    </row>
    <row r="1178" spans="1:6" x14ac:dyDescent="0.2">
      <c r="A1178" t="s">
        <v>1279</v>
      </c>
      <c r="B1178" t="s">
        <v>2126</v>
      </c>
      <c r="C1178" t="s">
        <v>1278</v>
      </c>
      <c r="D1178" t="s">
        <v>1300</v>
      </c>
      <c r="E1178" t="s">
        <v>1300</v>
      </c>
    </row>
    <row r="1179" spans="1:6" x14ac:dyDescent="0.2">
      <c r="A1179" t="s">
        <v>1279</v>
      </c>
      <c r="B1179" t="s">
        <v>2127</v>
      </c>
      <c r="C1179" t="s">
        <v>1278</v>
      </c>
      <c r="D1179" t="s">
        <v>1300</v>
      </c>
      <c r="E1179" t="s">
        <v>1300</v>
      </c>
    </row>
    <row r="1180" spans="1:6" x14ac:dyDescent="0.2">
      <c r="A1180" t="s">
        <v>1279</v>
      </c>
      <c r="B1180" t="s">
        <v>2088</v>
      </c>
      <c r="C1180" t="s">
        <v>1270</v>
      </c>
      <c r="D1180" t="s">
        <v>1300</v>
      </c>
      <c r="E1180" t="s">
        <v>1300</v>
      </c>
    </row>
    <row r="1181" spans="1:6" x14ac:dyDescent="0.2">
      <c r="A1181" t="s">
        <v>1279</v>
      </c>
      <c r="B1181" t="s">
        <v>2122</v>
      </c>
      <c r="C1181" t="s">
        <v>1279</v>
      </c>
      <c r="D1181" t="s">
        <v>2121</v>
      </c>
      <c r="E1181" t="s">
        <v>1300</v>
      </c>
      <c r="F1181" t="s">
        <v>1258</v>
      </c>
    </row>
    <row r="1182" spans="1:6" x14ac:dyDescent="0.2">
      <c r="A1182" t="s">
        <v>1279</v>
      </c>
      <c r="B1182" t="s">
        <v>2128</v>
      </c>
      <c r="C1182" t="s">
        <v>1804</v>
      </c>
      <c r="D1182" t="s">
        <v>1300</v>
      </c>
      <c r="E1182" t="s">
        <v>1300</v>
      </c>
    </row>
    <row r="1183" spans="1:6" x14ac:dyDescent="0.2">
      <c r="A1183" t="s">
        <v>1279</v>
      </c>
      <c r="B1183" t="s">
        <v>2129</v>
      </c>
      <c r="C1183" t="s">
        <v>1813</v>
      </c>
      <c r="D1183" t="s">
        <v>1300</v>
      </c>
      <c r="E1183" t="s">
        <v>1300</v>
      </c>
    </row>
    <row r="1184" spans="1:6" x14ac:dyDescent="0.2">
      <c r="A1184" t="s">
        <v>1279</v>
      </c>
      <c r="B1184" t="s">
        <v>2130</v>
      </c>
      <c r="C1184" t="s">
        <v>1782</v>
      </c>
      <c r="D1184" t="s">
        <v>1300</v>
      </c>
      <c r="E1184" t="s">
        <v>1300</v>
      </c>
    </row>
    <row r="1185" spans="1:6" x14ac:dyDescent="0.2">
      <c r="A1185" t="s">
        <v>1279</v>
      </c>
      <c r="B1185" t="s">
        <v>2131</v>
      </c>
      <c r="C1185" t="s">
        <v>1804</v>
      </c>
      <c r="D1185" t="s">
        <v>1300</v>
      </c>
      <c r="E1185" t="s">
        <v>1300</v>
      </c>
    </row>
    <row r="1186" spans="1:6" x14ac:dyDescent="0.2">
      <c r="A1186" t="s">
        <v>1279</v>
      </c>
      <c r="B1186" t="s">
        <v>2130</v>
      </c>
      <c r="C1186" t="s">
        <v>1782</v>
      </c>
      <c r="D1186" t="s">
        <v>1300</v>
      </c>
      <c r="E1186" t="s">
        <v>1300</v>
      </c>
    </row>
    <row r="1187" spans="1:6" x14ac:dyDescent="0.2">
      <c r="A1187" t="s">
        <v>1279</v>
      </c>
      <c r="B1187" t="s">
        <v>1846</v>
      </c>
      <c r="C1187" t="s">
        <v>1282</v>
      </c>
      <c r="D1187" t="s">
        <v>1300</v>
      </c>
      <c r="E1187" t="s">
        <v>1300</v>
      </c>
    </row>
    <row r="1188" spans="1:6" x14ac:dyDescent="0.2">
      <c r="A1188" t="s">
        <v>1279</v>
      </c>
      <c r="B1188" t="s">
        <v>2132</v>
      </c>
      <c r="C1188" t="s">
        <v>1278</v>
      </c>
      <c r="D1188" t="s">
        <v>1300</v>
      </c>
      <c r="E1188" t="s">
        <v>1300</v>
      </c>
    </row>
    <row r="1189" spans="1:6" x14ac:dyDescent="0.2">
      <c r="A1189" t="s">
        <v>1279</v>
      </c>
      <c r="B1189" t="s">
        <v>1858</v>
      </c>
      <c r="C1189" t="s">
        <v>1285</v>
      </c>
      <c r="D1189" t="s">
        <v>1300</v>
      </c>
      <c r="E1189" t="s">
        <v>1300</v>
      </c>
    </row>
    <row r="1190" spans="1:6" x14ac:dyDescent="0.2">
      <c r="A1190" t="s">
        <v>1279</v>
      </c>
      <c r="B1190" t="s">
        <v>2133</v>
      </c>
      <c r="C1190" t="s">
        <v>1756</v>
      </c>
      <c r="D1190" t="s">
        <v>1300</v>
      </c>
      <c r="E1190" t="s">
        <v>1300</v>
      </c>
      <c r="F1190" t="s">
        <v>1258</v>
      </c>
    </row>
    <row r="1191" spans="1:6" x14ac:dyDescent="0.2">
      <c r="A1191" t="s">
        <v>1279</v>
      </c>
      <c r="B1191" t="s">
        <v>2134</v>
      </c>
      <c r="C1191" t="s">
        <v>1291</v>
      </c>
      <c r="D1191" t="s">
        <v>1300</v>
      </c>
      <c r="E1191" t="s">
        <v>1300</v>
      </c>
      <c r="F1191" t="s">
        <v>1258</v>
      </c>
    </row>
    <row r="1192" spans="1:6" x14ac:dyDescent="0.2">
      <c r="A1192" t="s">
        <v>1291</v>
      </c>
      <c r="B1192" t="s">
        <v>2135</v>
      </c>
      <c r="C1192" t="s">
        <v>1268</v>
      </c>
      <c r="D1192" t="s">
        <v>1300</v>
      </c>
      <c r="E1192" t="s">
        <v>1300</v>
      </c>
    </row>
    <row r="1193" spans="1:6" x14ac:dyDescent="0.2">
      <c r="A1193" t="s">
        <v>1291</v>
      </c>
      <c r="B1193" t="s">
        <v>2136</v>
      </c>
      <c r="C1193" t="s">
        <v>1280</v>
      </c>
      <c r="D1193" t="s">
        <v>1300</v>
      </c>
      <c r="E1193" t="s">
        <v>1300</v>
      </c>
    </row>
    <row r="1194" spans="1:6" x14ac:dyDescent="0.2">
      <c r="A1194" t="s">
        <v>1291</v>
      </c>
      <c r="B1194" t="s">
        <v>2137</v>
      </c>
      <c r="C1194" t="s">
        <v>1268</v>
      </c>
      <c r="D1194" t="s">
        <v>1300</v>
      </c>
      <c r="E1194" t="s">
        <v>1300</v>
      </c>
    </row>
    <row r="1195" spans="1:6" x14ac:dyDescent="0.2">
      <c r="A1195" t="s">
        <v>1291</v>
      </c>
      <c r="B1195" t="s">
        <v>2138</v>
      </c>
      <c r="C1195" t="s">
        <v>1266</v>
      </c>
      <c r="D1195" t="s">
        <v>1300</v>
      </c>
      <c r="E1195" t="s">
        <v>1300</v>
      </c>
    </row>
    <row r="1196" spans="1:6" x14ac:dyDescent="0.2">
      <c r="A1196" t="s">
        <v>1291</v>
      </c>
      <c r="B1196" t="s">
        <v>2139</v>
      </c>
      <c r="C1196" t="s">
        <v>1266</v>
      </c>
      <c r="D1196" t="s">
        <v>1300</v>
      </c>
      <c r="E1196" t="s">
        <v>1300</v>
      </c>
    </row>
    <row r="1197" spans="1:6" x14ac:dyDescent="0.2">
      <c r="A1197" t="s">
        <v>1291</v>
      </c>
      <c r="B1197" t="s">
        <v>2140</v>
      </c>
      <c r="C1197" t="s">
        <v>1278</v>
      </c>
      <c r="D1197" t="s">
        <v>1300</v>
      </c>
      <c r="E1197" t="s">
        <v>1300</v>
      </c>
    </row>
    <row r="1198" spans="1:6" x14ac:dyDescent="0.2">
      <c r="A1198" t="s">
        <v>1291</v>
      </c>
      <c r="B1198" t="s">
        <v>2058</v>
      </c>
      <c r="C1198" t="s">
        <v>1807</v>
      </c>
      <c r="D1198" t="s">
        <v>1300</v>
      </c>
      <c r="E1198" t="s">
        <v>1300</v>
      </c>
    </row>
    <row r="1199" spans="1:6" x14ac:dyDescent="0.2">
      <c r="A1199" t="s">
        <v>1291</v>
      </c>
      <c r="B1199" t="s">
        <v>2141</v>
      </c>
      <c r="C1199" t="s">
        <v>1785</v>
      </c>
      <c r="D1199" t="s">
        <v>1300</v>
      </c>
      <c r="E1199" t="s">
        <v>1300</v>
      </c>
    </row>
    <row r="1200" spans="1:6" x14ac:dyDescent="0.2">
      <c r="A1200" t="s">
        <v>1291</v>
      </c>
      <c r="B1200" t="s">
        <v>2142</v>
      </c>
      <c r="C1200" t="s">
        <v>1268</v>
      </c>
      <c r="D1200" t="s">
        <v>1300</v>
      </c>
      <c r="E1200" t="s">
        <v>1300</v>
      </c>
    </row>
    <row r="1201" spans="1:5" x14ac:dyDescent="0.2">
      <c r="A1201" t="s">
        <v>1291</v>
      </c>
      <c r="B1201" t="s">
        <v>2062</v>
      </c>
      <c r="C1201" t="s">
        <v>1266</v>
      </c>
      <c r="D1201" t="s">
        <v>1300</v>
      </c>
      <c r="E1201" t="s">
        <v>1300</v>
      </c>
    </row>
    <row r="1202" spans="1:5" x14ac:dyDescent="0.2">
      <c r="A1202" t="s">
        <v>1291</v>
      </c>
      <c r="B1202" t="s">
        <v>2143</v>
      </c>
      <c r="C1202" t="s">
        <v>1266</v>
      </c>
      <c r="D1202" t="s">
        <v>1300</v>
      </c>
      <c r="E1202" t="s">
        <v>1300</v>
      </c>
    </row>
    <row r="1203" spans="1:5" x14ac:dyDescent="0.2">
      <c r="A1203" t="s">
        <v>1291</v>
      </c>
      <c r="B1203" t="s">
        <v>2059</v>
      </c>
      <c r="C1203" t="s">
        <v>1266</v>
      </c>
      <c r="D1203" t="s">
        <v>1300</v>
      </c>
      <c r="E1203" t="s">
        <v>1300</v>
      </c>
    </row>
    <row r="1204" spans="1:5" x14ac:dyDescent="0.2">
      <c r="A1204" t="s">
        <v>1291</v>
      </c>
      <c r="B1204" t="s">
        <v>2144</v>
      </c>
      <c r="C1204" t="s">
        <v>1268</v>
      </c>
      <c r="D1204" t="s">
        <v>1300</v>
      </c>
      <c r="E1204" t="s">
        <v>1300</v>
      </c>
    </row>
    <row r="1205" spans="1:5" x14ac:dyDescent="0.2">
      <c r="A1205" t="s">
        <v>1291</v>
      </c>
      <c r="B1205" t="s">
        <v>2112</v>
      </c>
      <c r="C1205" t="s">
        <v>1266</v>
      </c>
      <c r="D1205" t="s">
        <v>1300</v>
      </c>
      <c r="E1205" t="s">
        <v>1300</v>
      </c>
    </row>
    <row r="1206" spans="1:5" x14ac:dyDescent="0.2">
      <c r="A1206" t="s">
        <v>1291</v>
      </c>
      <c r="B1206" t="s">
        <v>2145</v>
      </c>
      <c r="C1206" t="s">
        <v>1781</v>
      </c>
      <c r="D1206" t="s">
        <v>1300</v>
      </c>
      <c r="E1206" t="s">
        <v>1300</v>
      </c>
    </row>
  </sheetData>
  <autoFilter ref="A1:F1206" xr:uid="{91564997-A69D-9649-B456-6008DE1E76CC}"/>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3CCA2-B9FB-B445-BECA-A3D31CC7F265}">
  <dimension ref="A1:G16"/>
  <sheetViews>
    <sheetView workbookViewId="0">
      <selection activeCell="D1" sqref="D1:D16"/>
    </sheetView>
  </sheetViews>
  <sheetFormatPr baseColWidth="10" defaultRowHeight="16" x14ac:dyDescent="0.2"/>
  <cols>
    <col min="1" max="1" width="27.83203125" customWidth="1"/>
  </cols>
  <sheetData>
    <row r="1" spans="1:7" x14ac:dyDescent="0.2">
      <c r="A1" t="s">
        <v>2148</v>
      </c>
      <c r="C1" t="s">
        <v>1178</v>
      </c>
      <c r="D1" t="str">
        <f>A1</f>
        <v>{</v>
      </c>
    </row>
    <row r="2" spans="1:7" x14ac:dyDescent="0.2">
      <c r="A2" t="s">
        <v>2150</v>
      </c>
      <c r="B2" s="18"/>
      <c r="C2" s="25" t="s">
        <v>2164</v>
      </c>
      <c r="D2" t="str">
        <f>LEFT(A2,FIND("#",A2))&amp;C2&amp;$C$1&amp;","</f>
        <v>"DEFAULT": "#BCCEF5",</v>
      </c>
    </row>
    <row r="3" spans="1:7" x14ac:dyDescent="0.2">
      <c r="A3" t="s">
        <v>2151</v>
      </c>
      <c r="B3" s="19"/>
      <c r="C3" s="35" t="s">
        <v>2165</v>
      </c>
      <c r="D3" t="str">
        <f t="shared" ref="D3:D14" si="0">LEFT(A3,FIND("#",A3))&amp;C3&amp;$C$1&amp;","</f>
        <v>"Embedded": "#D0D0D0",</v>
      </c>
    </row>
    <row r="4" spans="1:7" x14ac:dyDescent="0.2">
      <c r="A4" t="s">
        <v>2152</v>
      </c>
      <c r="B4" s="18"/>
      <c r="C4" s="25" t="s">
        <v>2164</v>
      </c>
      <c r="D4" t="str">
        <f t="shared" si="0"/>
        <v>"Core": "#BCCEF5",</v>
      </c>
    </row>
    <row r="5" spans="1:7" x14ac:dyDescent="0.2">
      <c r="A5" t="s">
        <v>2153</v>
      </c>
      <c r="B5" s="20"/>
      <c r="C5" s="31" t="s">
        <v>2166</v>
      </c>
      <c r="D5" t="str">
        <f t="shared" si="0"/>
        <v>"Abstract": "#F8D8C3",</v>
      </c>
    </row>
    <row r="6" spans="1:7" x14ac:dyDescent="0.2">
      <c r="A6" t="s">
        <v>2154</v>
      </c>
      <c r="B6" s="21"/>
      <c r="C6" s="26" t="s">
        <v>2167</v>
      </c>
      <c r="D6" t="str">
        <f t="shared" si="0"/>
        <v>"Service": "#FBE187",</v>
      </c>
    </row>
    <row r="7" spans="1:7" x14ac:dyDescent="0.2">
      <c r="A7" t="s">
        <v>2155</v>
      </c>
      <c r="B7" s="22"/>
      <c r="C7" s="30" t="s">
        <v>2171</v>
      </c>
      <c r="D7" t="str">
        <f t="shared" si="0"/>
        <v>"Common": "#DCD9F8",</v>
      </c>
      <c r="G7" s="37" t="s">
        <v>2168</v>
      </c>
    </row>
    <row r="8" spans="1:7" x14ac:dyDescent="0.2">
      <c r="A8" t="s">
        <v>2156</v>
      </c>
      <c r="B8" s="23"/>
      <c r="C8" s="29" t="s">
        <v>2169</v>
      </c>
      <c r="D8" t="str">
        <f t="shared" si="0"/>
        <v>"Activity": "#A9E6E3",</v>
      </c>
    </row>
    <row r="9" spans="1:7" x14ac:dyDescent="0.2">
      <c r="A9" t="s">
        <v>2157</v>
      </c>
      <c r="B9" s="20"/>
      <c r="C9" s="36" t="s">
        <v>2170</v>
      </c>
      <c r="D9" t="str">
        <f t="shared" si="0"/>
        <v>"Event": "#C19694",</v>
      </c>
    </row>
    <row r="10" spans="1:7" x14ac:dyDescent="0.2">
      <c r="A10" t="s">
        <v>2158</v>
      </c>
      <c r="B10" s="24"/>
      <c r="C10" s="37" t="s">
        <v>2177</v>
      </c>
      <c r="D10" t="str">
        <f t="shared" si="0"/>
        <v>"Action": "#A2EDCD",</v>
      </c>
    </row>
    <row r="11" spans="1:7" x14ac:dyDescent="0.2">
      <c r="A11" t="s">
        <v>2159</v>
      </c>
      <c r="B11" s="21"/>
      <c r="C11" s="33" t="s">
        <v>2172</v>
      </c>
      <c r="D11" t="str">
        <f t="shared" si="0"/>
        <v>"BillingSettlement": "#C5D084",</v>
      </c>
    </row>
    <row r="12" spans="1:7" x14ac:dyDescent="0.2">
      <c r="A12" t="s">
        <v>2160</v>
      </c>
      <c r="B12" s="21"/>
      <c r="C12" s="32" t="s">
        <v>2173</v>
      </c>
      <c r="D12" t="str">
        <f t="shared" si="0"/>
        <v>"Distribution": "#78A471",</v>
      </c>
    </row>
    <row r="13" spans="1:7" x14ac:dyDescent="0.2">
      <c r="A13" t="s">
        <v>2161</v>
      </c>
      <c r="B13" s="18"/>
      <c r="C13" s="34" t="s">
        <v>2174</v>
      </c>
      <c r="D13" t="str">
        <f t="shared" si="0"/>
        <v>"Agent": "#E6BEDD",</v>
      </c>
    </row>
    <row r="14" spans="1:7" x14ac:dyDescent="0.2">
      <c r="A14" t="s">
        <v>2162</v>
      </c>
      <c r="B14" s="18"/>
      <c r="C14" s="27" t="s">
        <v>2175</v>
      </c>
      <c r="D14" t="str">
        <f t="shared" si="0"/>
        <v>"DG": "#FFA8B8",</v>
      </c>
    </row>
    <row r="15" spans="1:7" x14ac:dyDescent="0.2">
      <c r="A15" t="s">
        <v>2163</v>
      </c>
      <c r="B15" s="18"/>
      <c r="C15" s="28" t="s">
        <v>2176</v>
      </c>
      <c r="D15" t="str">
        <f>LEFT(A15,FIND("#",A15))&amp;C15&amp;$C$1</f>
        <v>"LiveAnimals": "#D2C897"</v>
      </c>
    </row>
    <row r="16" spans="1:7" x14ac:dyDescent="0.2">
      <c r="A16" t="s">
        <v>2149</v>
      </c>
      <c r="D16" t="str">
        <f>A16</f>
        <v>}</v>
      </c>
    </row>
  </sheetData>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40CAE9-4F80-6D41-B9B5-3E23391DFF8E}">
  <dimension ref="A1:I32"/>
  <sheetViews>
    <sheetView workbookViewId="0">
      <selection activeCell="D32" sqref="D32"/>
    </sheetView>
  </sheetViews>
  <sheetFormatPr baseColWidth="10" defaultRowHeight="16" x14ac:dyDescent="0.2"/>
  <cols>
    <col min="1" max="1" width="17.5" bestFit="1" customWidth="1"/>
    <col min="3" max="3" width="11.6640625" bestFit="1" customWidth="1"/>
    <col min="4" max="4" width="17.5" bestFit="1" customWidth="1"/>
  </cols>
  <sheetData>
    <row r="1" spans="1:9" x14ac:dyDescent="0.2">
      <c r="A1" s="10" t="s">
        <v>1256</v>
      </c>
      <c r="B1" s="10" t="s">
        <v>1257</v>
      </c>
      <c r="C1" s="11" t="s">
        <v>1295</v>
      </c>
      <c r="D1" s="13" t="s">
        <v>1296</v>
      </c>
      <c r="G1" s="14" t="s">
        <v>1261</v>
      </c>
      <c r="H1" s="14" t="s">
        <v>1297</v>
      </c>
      <c r="I1" s="14" t="s">
        <v>1298</v>
      </c>
    </row>
    <row r="2" spans="1:9" x14ac:dyDescent="0.2">
      <c r="A2" t="s">
        <v>1264</v>
      </c>
      <c r="B2" t="s">
        <v>1258</v>
      </c>
      <c r="C2" t="s">
        <v>1258</v>
      </c>
      <c r="D2" t="s">
        <v>1258</v>
      </c>
      <c r="G2" t="str">
        <f>IF(B2="x",$A2,"")</f>
        <v>ActivitySequence</v>
      </c>
      <c r="H2" t="str">
        <f t="shared" ref="H2:I2" si="0">IF(C2="x",$A2,"")</f>
        <v>ActivitySequence</v>
      </c>
      <c r="I2" t="str">
        <f t="shared" si="0"/>
        <v>ActivitySequence</v>
      </c>
    </row>
    <row r="3" spans="1:9" x14ac:dyDescent="0.2">
      <c r="A3" t="s">
        <v>1265</v>
      </c>
      <c r="G3" t="str">
        <f t="shared" ref="G3:G32" si="1">IF(B3="x",$A3,"")</f>
        <v/>
      </c>
      <c r="H3" t="str">
        <f t="shared" ref="H3:H32" si="2">IF(C3="x",$A3,"")</f>
        <v/>
      </c>
      <c r="I3" t="str">
        <f t="shared" ref="I3:I32" si="3">IF(D3="x",$A3,"")</f>
        <v/>
      </c>
    </row>
    <row r="4" spans="1:9" x14ac:dyDescent="0.2">
      <c r="A4" t="s">
        <v>1266</v>
      </c>
      <c r="G4" t="str">
        <f t="shared" si="1"/>
        <v/>
      </c>
      <c r="H4" t="str">
        <f t="shared" si="2"/>
        <v/>
      </c>
      <c r="I4" t="str">
        <f t="shared" si="3"/>
        <v/>
      </c>
    </row>
    <row r="5" spans="1:9" x14ac:dyDescent="0.2">
      <c r="A5" t="s">
        <v>1267</v>
      </c>
      <c r="G5" t="str">
        <f t="shared" si="1"/>
        <v/>
      </c>
      <c r="H5" t="str">
        <f t="shared" si="2"/>
        <v/>
      </c>
      <c r="I5" t="str">
        <f t="shared" si="3"/>
        <v/>
      </c>
    </row>
    <row r="6" spans="1:9" x14ac:dyDescent="0.2">
      <c r="A6" t="s">
        <v>1268</v>
      </c>
      <c r="G6" t="str">
        <f t="shared" si="1"/>
        <v/>
      </c>
      <c r="H6" t="str">
        <f t="shared" si="2"/>
        <v/>
      </c>
      <c r="I6" t="str">
        <f t="shared" si="3"/>
        <v/>
      </c>
    </row>
    <row r="7" spans="1:9" x14ac:dyDescent="0.2">
      <c r="A7" t="s">
        <v>1269</v>
      </c>
      <c r="B7" t="s">
        <v>1258</v>
      </c>
      <c r="C7" t="s">
        <v>1258</v>
      </c>
      <c r="D7" t="s">
        <v>1258</v>
      </c>
      <c r="G7" t="str">
        <f t="shared" si="1"/>
        <v>Piece</v>
      </c>
      <c r="H7" t="str">
        <f t="shared" si="2"/>
        <v>Piece</v>
      </c>
      <c r="I7" t="str">
        <f t="shared" si="3"/>
        <v>Piece</v>
      </c>
    </row>
    <row r="8" spans="1:9" x14ac:dyDescent="0.2">
      <c r="A8" t="s">
        <v>1270</v>
      </c>
      <c r="G8" t="str">
        <f t="shared" si="1"/>
        <v/>
      </c>
      <c r="H8" t="str">
        <f t="shared" si="2"/>
        <v/>
      </c>
      <c r="I8" t="str">
        <f t="shared" si="3"/>
        <v/>
      </c>
    </row>
    <row r="9" spans="1:9" x14ac:dyDescent="0.2">
      <c r="A9" t="s">
        <v>1271</v>
      </c>
      <c r="G9" t="str">
        <f t="shared" si="1"/>
        <v/>
      </c>
      <c r="H9" t="str">
        <f t="shared" si="2"/>
        <v/>
      </c>
      <c r="I9" t="str">
        <f t="shared" si="3"/>
        <v/>
      </c>
    </row>
    <row r="10" spans="1:9" x14ac:dyDescent="0.2">
      <c r="A10" t="s">
        <v>1272</v>
      </c>
      <c r="B10" t="s">
        <v>1258</v>
      </c>
      <c r="C10" t="s">
        <v>1258</v>
      </c>
      <c r="D10" t="s">
        <v>1258</v>
      </c>
      <c r="G10" t="str">
        <f t="shared" si="1"/>
        <v>Booking</v>
      </c>
      <c r="H10" t="str">
        <f t="shared" si="2"/>
        <v>Booking</v>
      </c>
      <c r="I10" t="str">
        <f t="shared" si="3"/>
        <v>Booking</v>
      </c>
    </row>
    <row r="11" spans="1:9" x14ac:dyDescent="0.2">
      <c r="A11" t="s">
        <v>1273</v>
      </c>
      <c r="B11" t="s">
        <v>1258</v>
      </c>
      <c r="G11" t="str">
        <f t="shared" si="1"/>
        <v>Person</v>
      </c>
      <c r="H11" t="str">
        <f t="shared" si="2"/>
        <v/>
      </c>
      <c r="I11" t="str">
        <f t="shared" si="3"/>
        <v/>
      </c>
    </row>
    <row r="12" spans="1:9" x14ac:dyDescent="0.2">
      <c r="A12" t="s">
        <v>1274</v>
      </c>
      <c r="B12" t="s">
        <v>1258</v>
      </c>
      <c r="C12" t="s">
        <v>1258</v>
      </c>
      <c r="D12" t="s">
        <v>1258</v>
      </c>
      <c r="G12" t="str">
        <f t="shared" si="1"/>
        <v>Composing</v>
      </c>
      <c r="H12" t="str">
        <f t="shared" si="2"/>
        <v>Composing</v>
      </c>
      <c r="I12" t="str">
        <f t="shared" si="3"/>
        <v>Composing</v>
      </c>
    </row>
    <row r="13" spans="1:9" x14ac:dyDescent="0.2">
      <c r="A13" t="s">
        <v>1275</v>
      </c>
      <c r="G13" t="str">
        <f t="shared" si="1"/>
        <v/>
      </c>
      <c r="H13" t="str">
        <f t="shared" si="2"/>
        <v/>
      </c>
      <c r="I13" t="str">
        <f t="shared" si="3"/>
        <v/>
      </c>
    </row>
    <row r="14" spans="1:9" x14ac:dyDescent="0.2">
      <c r="A14" t="s">
        <v>1276</v>
      </c>
      <c r="B14" t="s">
        <v>1258</v>
      </c>
      <c r="C14" t="s">
        <v>1258</v>
      </c>
      <c r="D14" t="s">
        <v>1258</v>
      </c>
      <c r="G14" t="str">
        <f t="shared" si="1"/>
        <v>Item</v>
      </c>
      <c r="H14" t="str">
        <f t="shared" si="2"/>
        <v>Item</v>
      </c>
      <c r="I14" t="str">
        <f t="shared" si="3"/>
        <v>Item</v>
      </c>
    </row>
    <row r="15" spans="1:9" x14ac:dyDescent="0.2">
      <c r="A15" t="s">
        <v>1277</v>
      </c>
      <c r="B15" t="s">
        <v>1258</v>
      </c>
      <c r="C15" t="s">
        <v>1258</v>
      </c>
      <c r="D15" t="s">
        <v>1258</v>
      </c>
      <c r="G15" t="str">
        <f t="shared" si="1"/>
        <v>Product</v>
      </c>
      <c r="H15" t="str">
        <f t="shared" si="2"/>
        <v>Product</v>
      </c>
      <c r="I15" t="str">
        <f t="shared" si="3"/>
        <v>Product</v>
      </c>
    </row>
    <row r="16" spans="1:9" x14ac:dyDescent="0.2">
      <c r="A16" t="s">
        <v>1278</v>
      </c>
      <c r="G16" t="str">
        <f t="shared" si="1"/>
        <v/>
      </c>
      <c r="H16" t="str">
        <f t="shared" si="2"/>
        <v/>
      </c>
      <c r="I16" t="str">
        <f t="shared" si="3"/>
        <v/>
      </c>
    </row>
    <row r="17" spans="1:9" x14ac:dyDescent="0.2">
      <c r="A17" t="s">
        <v>1279</v>
      </c>
      <c r="B17" t="s">
        <v>1258</v>
      </c>
      <c r="C17" t="s">
        <v>1258</v>
      </c>
      <c r="D17" t="s">
        <v>1258</v>
      </c>
      <c r="G17" t="str">
        <f t="shared" si="1"/>
        <v>Waybill</v>
      </c>
      <c r="H17" t="str">
        <f t="shared" si="2"/>
        <v>Waybill</v>
      </c>
      <c r="I17" t="str">
        <f t="shared" si="3"/>
        <v>Waybill</v>
      </c>
    </row>
    <row r="18" spans="1:9" x14ac:dyDescent="0.2">
      <c r="A18" t="s">
        <v>1280</v>
      </c>
      <c r="G18" t="str">
        <f t="shared" si="1"/>
        <v/>
      </c>
      <c r="H18" t="str">
        <f t="shared" si="2"/>
        <v/>
      </c>
      <c r="I18" t="str">
        <f t="shared" si="3"/>
        <v/>
      </c>
    </row>
    <row r="19" spans="1:9" x14ac:dyDescent="0.2">
      <c r="A19" t="s">
        <v>1281</v>
      </c>
      <c r="G19" t="str">
        <f t="shared" si="1"/>
        <v/>
      </c>
      <c r="H19" t="str">
        <f t="shared" si="2"/>
        <v/>
      </c>
      <c r="I19" t="str">
        <f t="shared" si="3"/>
        <v/>
      </c>
    </row>
    <row r="20" spans="1:9" x14ac:dyDescent="0.2">
      <c r="A20" t="s">
        <v>1282</v>
      </c>
      <c r="B20" t="s">
        <v>1258</v>
      </c>
      <c r="G20" t="str">
        <f t="shared" si="1"/>
        <v>LogisticsEvent</v>
      </c>
      <c r="H20" t="str">
        <f t="shared" si="2"/>
        <v/>
      </c>
      <c r="I20" t="str">
        <f t="shared" si="3"/>
        <v/>
      </c>
    </row>
    <row r="21" spans="1:9" x14ac:dyDescent="0.2">
      <c r="A21" t="s">
        <v>1283</v>
      </c>
      <c r="B21" t="s">
        <v>1258</v>
      </c>
      <c r="C21" t="s">
        <v>1258</v>
      </c>
      <c r="D21" t="s">
        <v>1258</v>
      </c>
      <c r="G21" t="str">
        <f t="shared" si="1"/>
        <v>UnitComposition</v>
      </c>
      <c r="H21" t="str">
        <f t="shared" si="2"/>
        <v>UnitComposition</v>
      </c>
      <c r="I21" t="str">
        <f t="shared" si="3"/>
        <v>UnitComposition</v>
      </c>
    </row>
    <row r="22" spans="1:9" x14ac:dyDescent="0.2">
      <c r="A22" t="s">
        <v>1284</v>
      </c>
      <c r="B22" t="s">
        <v>1258</v>
      </c>
      <c r="C22" t="s">
        <v>1258</v>
      </c>
      <c r="D22" t="s">
        <v>1258</v>
      </c>
      <c r="G22" t="str">
        <f t="shared" si="1"/>
        <v>Shipment</v>
      </c>
      <c r="H22" t="str">
        <f t="shared" si="2"/>
        <v>Shipment</v>
      </c>
      <c r="I22" t="str">
        <f t="shared" si="3"/>
        <v>Shipment</v>
      </c>
    </row>
    <row r="23" spans="1:9" x14ac:dyDescent="0.2">
      <c r="A23" t="s">
        <v>1285</v>
      </c>
      <c r="G23" t="str">
        <f t="shared" si="1"/>
        <v/>
      </c>
      <c r="H23" t="str">
        <f t="shared" si="2"/>
        <v/>
      </c>
      <c r="I23" t="str">
        <f t="shared" si="3"/>
        <v/>
      </c>
    </row>
    <row r="24" spans="1:9" x14ac:dyDescent="0.2">
      <c r="A24" t="s">
        <v>1286</v>
      </c>
      <c r="B24" t="s">
        <v>1258</v>
      </c>
      <c r="C24" t="s">
        <v>1258</v>
      </c>
      <c r="D24" t="s">
        <v>1258</v>
      </c>
      <c r="G24" t="str">
        <f t="shared" si="1"/>
        <v>Loading</v>
      </c>
      <c r="H24" t="str">
        <f t="shared" si="2"/>
        <v>Loading</v>
      </c>
      <c r="I24" t="str">
        <f t="shared" si="3"/>
        <v>Loading</v>
      </c>
    </row>
    <row r="25" spans="1:9" x14ac:dyDescent="0.2">
      <c r="A25" t="s">
        <v>1287</v>
      </c>
      <c r="B25" t="s">
        <v>1258</v>
      </c>
      <c r="C25" t="s">
        <v>1258</v>
      </c>
      <c r="D25" t="s">
        <v>1258</v>
      </c>
      <c r="G25" t="str">
        <f t="shared" si="1"/>
        <v>TransportMeans</v>
      </c>
      <c r="H25" t="str">
        <f t="shared" si="2"/>
        <v>TransportMeans</v>
      </c>
      <c r="I25" t="str">
        <f t="shared" si="3"/>
        <v>TransportMeans</v>
      </c>
    </row>
    <row r="26" spans="1:9" x14ac:dyDescent="0.2">
      <c r="A26" t="s">
        <v>1288</v>
      </c>
      <c r="B26" t="s">
        <v>1258</v>
      </c>
      <c r="C26" t="s">
        <v>1258</v>
      </c>
      <c r="D26" t="s">
        <v>1258</v>
      </c>
      <c r="G26" t="str">
        <f t="shared" si="1"/>
        <v>TransportMovement</v>
      </c>
      <c r="H26" t="str">
        <f t="shared" si="2"/>
        <v>TransportMovement</v>
      </c>
      <c r="I26" t="str">
        <f t="shared" si="3"/>
        <v>TransportMovement</v>
      </c>
    </row>
    <row r="27" spans="1:9" x14ac:dyDescent="0.2">
      <c r="A27" t="s">
        <v>1289</v>
      </c>
      <c r="B27" t="s">
        <v>1258</v>
      </c>
      <c r="C27" t="s">
        <v>1258</v>
      </c>
      <c r="D27" t="s">
        <v>1258</v>
      </c>
      <c r="G27" t="str">
        <f t="shared" si="1"/>
        <v>Characteristic</v>
      </c>
      <c r="H27" t="str">
        <f t="shared" si="2"/>
        <v>Characteristic</v>
      </c>
      <c r="I27" t="str">
        <f t="shared" si="3"/>
        <v>Characteristic</v>
      </c>
    </row>
    <row r="28" spans="1:9" x14ac:dyDescent="0.2">
      <c r="A28" t="s">
        <v>1290</v>
      </c>
      <c r="G28" t="str">
        <f t="shared" si="1"/>
        <v/>
      </c>
      <c r="H28" t="str">
        <f t="shared" si="2"/>
        <v/>
      </c>
      <c r="I28" t="str">
        <f t="shared" si="3"/>
        <v/>
      </c>
    </row>
    <row r="29" spans="1:9" x14ac:dyDescent="0.2">
      <c r="A29" t="s">
        <v>1291</v>
      </c>
      <c r="B29" t="s">
        <v>1258</v>
      </c>
      <c r="C29" t="s">
        <v>1258</v>
      </c>
      <c r="D29" t="s">
        <v>1258</v>
      </c>
      <c r="G29" t="str">
        <f t="shared" si="1"/>
        <v>WaybillLineItem</v>
      </c>
      <c r="H29" t="str">
        <f t="shared" si="2"/>
        <v>WaybillLineItem</v>
      </c>
      <c r="I29" t="str">
        <f t="shared" si="3"/>
        <v>WaybillLineItem</v>
      </c>
    </row>
    <row r="30" spans="1:9" x14ac:dyDescent="0.2">
      <c r="A30" t="s">
        <v>1294</v>
      </c>
      <c r="B30" t="s">
        <v>1258</v>
      </c>
      <c r="C30" t="s">
        <v>1258</v>
      </c>
      <c r="D30" t="s">
        <v>1258</v>
      </c>
      <c r="G30" t="str">
        <f t="shared" si="1"/>
        <v>ULD</v>
      </c>
      <c r="H30" t="str">
        <f t="shared" si="2"/>
        <v>ULD</v>
      </c>
      <c r="I30" t="str">
        <f t="shared" si="3"/>
        <v>ULD</v>
      </c>
    </row>
    <row r="31" spans="1:9" x14ac:dyDescent="0.2">
      <c r="A31" t="s">
        <v>1706</v>
      </c>
      <c r="B31" t="s">
        <v>1258</v>
      </c>
      <c r="C31" t="s">
        <v>1258</v>
      </c>
      <c r="D31" t="s">
        <v>1258</v>
      </c>
      <c r="G31" t="str">
        <f t="shared" si="1"/>
        <v>MovementTime</v>
      </c>
      <c r="H31" t="str">
        <f t="shared" si="2"/>
        <v>MovementTime</v>
      </c>
      <c r="I31" t="str">
        <f t="shared" si="3"/>
        <v>MovementTime</v>
      </c>
    </row>
    <row r="32" spans="1:9" x14ac:dyDescent="0.2">
      <c r="A32" t="s">
        <v>1756</v>
      </c>
      <c r="B32" t="s">
        <v>1258</v>
      </c>
      <c r="C32" t="s">
        <v>1258</v>
      </c>
      <c r="D32" t="s">
        <v>1258</v>
      </c>
      <c r="G32" t="str">
        <f t="shared" si="1"/>
        <v>OtherCharge</v>
      </c>
      <c r="H32" t="str">
        <f t="shared" si="2"/>
        <v>OtherCharge</v>
      </c>
      <c r="I32" t="str">
        <f t="shared" si="3"/>
        <v>OtherCharge</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61A6A-BB8F-424F-A578-B89424F99964}">
  <dimension ref="A1:D366"/>
  <sheetViews>
    <sheetView workbookViewId="0">
      <selection activeCell="K1" sqref="K1"/>
    </sheetView>
  </sheetViews>
  <sheetFormatPr baseColWidth="10" defaultRowHeight="16" x14ac:dyDescent="0.2"/>
  <sheetData>
    <row r="1" spans="1:4" x14ac:dyDescent="0.2">
      <c r="A1" s="11" t="s">
        <v>1299</v>
      </c>
      <c r="D1" s="11" t="s">
        <v>1250</v>
      </c>
    </row>
    <row r="2" spans="1:4" x14ac:dyDescent="0.2">
      <c r="A2" t="s">
        <v>1341</v>
      </c>
      <c r="D2" t="s">
        <v>1301</v>
      </c>
    </row>
    <row r="3" spans="1:4" x14ac:dyDescent="0.2">
      <c r="A3" t="s">
        <v>1342</v>
      </c>
      <c r="D3" t="s">
        <v>1302</v>
      </c>
    </row>
    <row r="4" spans="1:4" x14ac:dyDescent="0.2">
      <c r="A4" t="s">
        <v>1343</v>
      </c>
      <c r="D4" t="s">
        <v>1303</v>
      </c>
    </row>
    <row r="5" spans="1:4" x14ac:dyDescent="0.2">
      <c r="A5" t="s">
        <v>1344</v>
      </c>
      <c r="D5" t="s">
        <v>1304</v>
      </c>
    </row>
    <row r="6" spans="1:4" x14ac:dyDescent="0.2">
      <c r="A6" t="s">
        <v>1345</v>
      </c>
      <c r="D6" t="s">
        <v>1305</v>
      </c>
    </row>
    <row r="7" spans="1:4" x14ac:dyDescent="0.2">
      <c r="A7" t="s">
        <v>1346</v>
      </c>
      <c r="D7" t="s">
        <v>1306</v>
      </c>
    </row>
    <row r="8" spans="1:4" x14ac:dyDescent="0.2">
      <c r="A8" t="s">
        <v>1347</v>
      </c>
      <c r="D8" t="s">
        <v>1307</v>
      </c>
    </row>
    <row r="9" spans="1:4" x14ac:dyDescent="0.2">
      <c r="A9" t="s">
        <v>1348</v>
      </c>
      <c r="D9" t="s">
        <v>1308</v>
      </c>
    </row>
    <row r="10" spans="1:4" x14ac:dyDescent="0.2">
      <c r="A10" t="s">
        <v>1349</v>
      </c>
      <c r="D10" t="s">
        <v>1309</v>
      </c>
    </row>
    <row r="11" spans="1:4" x14ac:dyDescent="0.2">
      <c r="A11" t="s">
        <v>1350</v>
      </c>
      <c r="D11" t="s">
        <v>1310</v>
      </c>
    </row>
    <row r="12" spans="1:4" x14ac:dyDescent="0.2">
      <c r="A12" t="s">
        <v>1351</v>
      </c>
      <c r="D12" t="s">
        <v>1311</v>
      </c>
    </row>
    <row r="13" spans="1:4" x14ac:dyDescent="0.2">
      <c r="A13" t="s">
        <v>1352</v>
      </c>
      <c r="D13" t="s">
        <v>1312</v>
      </c>
    </row>
    <row r="14" spans="1:4" x14ac:dyDescent="0.2">
      <c r="A14" t="s">
        <v>1353</v>
      </c>
      <c r="D14" t="s">
        <v>1313</v>
      </c>
    </row>
    <row r="15" spans="1:4" x14ac:dyDescent="0.2">
      <c r="A15" t="s">
        <v>1354</v>
      </c>
      <c r="D15" t="s">
        <v>1314</v>
      </c>
    </row>
    <row r="16" spans="1:4" x14ac:dyDescent="0.2">
      <c r="A16" t="s">
        <v>1355</v>
      </c>
      <c r="D16" t="s">
        <v>1315</v>
      </c>
    </row>
    <row r="17" spans="1:4" x14ac:dyDescent="0.2">
      <c r="A17" t="s">
        <v>1356</v>
      </c>
      <c r="D17" t="s">
        <v>1316</v>
      </c>
    </row>
    <row r="18" spans="1:4" x14ac:dyDescent="0.2">
      <c r="A18" t="s">
        <v>1357</v>
      </c>
      <c r="D18" t="s">
        <v>1317</v>
      </c>
    </row>
    <row r="19" spans="1:4" x14ac:dyDescent="0.2">
      <c r="A19" t="s">
        <v>1358</v>
      </c>
      <c r="D19" t="s">
        <v>1318</v>
      </c>
    </row>
    <row r="20" spans="1:4" x14ac:dyDescent="0.2">
      <c r="A20" t="s">
        <v>1359</v>
      </c>
      <c r="D20" t="s">
        <v>1319</v>
      </c>
    </row>
    <row r="21" spans="1:4" x14ac:dyDescent="0.2">
      <c r="A21" t="s">
        <v>1360</v>
      </c>
      <c r="D21" t="s">
        <v>1320</v>
      </c>
    </row>
    <row r="22" spans="1:4" x14ac:dyDescent="0.2">
      <c r="A22" t="s">
        <v>1361</v>
      </c>
      <c r="D22" t="s">
        <v>1321</v>
      </c>
    </row>
    <row r="23" spans="1:4" x14ac:dyDescent="0.2">
      <c r="A23" t="s">
        <v>1362</v>
      </c>
      <c r="D23" t="s">
        <v>1322</v>
      </c>
    </row>
    <row r="24" spans="1:4" x14ac:dyDescent="0.2">
      <c r="A24" t="s">
        <v>1363</v>
      </c>
      <c r="D24" t="s">
        <v>1323</v>
      </c>
    </row>
    <row r="25" spans="1:4" x14ac:dyDescent="0.2">
      <c r="A25" t="s">
        <v>1364</v>
      </c>
      <c r="D25" t="s">
        <v>1324</v>
      </c>
    </row>
    <row r="26" spans="1:4" x14ac:dyDescent="0.2">
      <c r="A26" t="s">
        <v>1365</v>
      </c>
      <c r="D26" t="s">
        <v>1325</v>
      </c>
    </row>
    <row r="27" spans="1:4" x14ac:dyDescent="0.2">
      <c r="A27" t="s">
        <v>1366</v>
      </c>
      <c r="D27" t="s">
        <v>1326</v>
      </c>
    </row>
    <row r="28" spans="1:4" x14ac:dyDescent="0.2">
      <c r="A28" t="s">
        <v>1367</v>
      </c>
      <c r="D28" t="s">
        <v>1327</v>
      </c>
    </row>
    <row r="29" spans="1:4" x14ac:dyDescent="0.2">
      <c r="A29" t="s">
        <v>1368</v>
      </c>
      <c r="D29" t="s">
        <v>1328</v>
      </c>
    </row>
    <row r="30" spans="1:4" x14ac:dyDescent="0.2">
      <c r="A30" t="s">
        <v>1369</v>
      </c>
      <c r="D30" t="s">
        <v>1329</v>
      </c>
    </row>
    <row r="31" spans="1:4" x14ac:dyDescent="0.2">
      <c r="A31" t="s">
        <v>1370</v>
      </c>
      <c r="D31" t="s">
        <v>1330</v>
      </c>
    </row>
    <row r="32" spans="1:4" x14ac:dyDescent="0.2">
      <c r="A32" t="s">
        <v>1371</v>
      </c>
      <c r="D32" t="s">
        <v>1331</v>
      </c>
    </row>
    <row r="33" spans="1:4" x14ac:dyDescent="0.2">
      <c r="A33" t="s">
        <v>1372</v>
      </c>
      <c r="D33" t="s">
        <v>1332</v>
      </c>
    </row>
    <row r="34" spans="1:4" x14ac:dyDescent="0.2">
      <c r="A34" t="s">
        <v>1373</v>
      </c>
      <c r="D34" t="s">
        <v>1333</v>
      </c>
    </row>
    <row r="35" spans="1:4" x14ac:dyDescent="0.2">
      <c r="A35" t="s">
        <v>1374</v>
      </c>
      <c r="D35" t="s">
        <v>1334</v>
      </c>
    </row>
    <row r="36" spans="1:4" x14ac:dyDescent="0.2">
      <c r="A36" t="s">
        <v>1375</v>
      </c>
      <c r="D36" t="s">
        <v>1335</v>
      </c>
    </row>
    <row r="37" spans="1:4" x14ac:dyDescent="0.2">
      <c r="A37" t="s">
        <v>1376</v>
      </c>
      <c r="D37" t="s">
        <v>1336</v>
      </c>
    </row>
    <row r="38" spans="1:4" x14ac:dyDescent="0.2">
      <c r="A38" t="s">
        <v>1377</v>
      </c>
      <c r="D38" t="s">
        <v>1337</v>
      </c>
    </row>
    <row r="39" spans="1:4" x14ac:dyDescent="0.2">
      <c r="A39" t="s">
        <v>1378</v>
      </c>
      <c r="D39" t="s">
        <v>1338</v>
      </c>
    </row>
    <row r="40" spans="1:4" x14ac:dyDescent="0.2">
      <c r="A40" t="s">
        <v>1379</v>
      </c>
      <c r="D40" t="s">
        <v>1339</v>
      </c>
    </row>
    <row r="41" spans="1:4" x14ac:dyDescent="0.2">
      <c r="A41" t="s">
        <v>1380</v>
      </c>
      <c r="D41" t="s">
        <v>1340</v>
      </c>
    </row>
    <row r="42" spans="1:4" x14ac:dyDescent="0.2">
      <c r="A42" t="s">
        <v>1381</v>
      </c>
    </row>
    <row r="43" spans="1:4" x14ac:dyDescent="0.2">
      <c r="A43" t="s">
        <v>1382</v>
      </c>
    </row>
    <row r="44" spans="1:4" x14ac:dyDescent="0.2">
      <c r="A44" t="s">
        <v>1383</v>
      </c>
    </row>
    <row r="45" spans="1:4" x14ac:dyDescent="0.2">
      <c r="A45" t="s">
        <v>1384</v>
      </c>
    </row>
    <row r="46" spans="1:4" x14ac:dyDescent="0.2">
      <c r="A46" t="s">
        <v>1385</v>
      </c>
    </row>
    <row r="47" spans="1:4" x14ac:dyDescent="0.2">
      <c r="A47" t="s">
        <v>1386</v>
      </c>
    </row>
    <row r="48" spans="1:4" x14ac:dyDescent="0.2">
      <c r="A48" t="s">
        <v>1387</v>
      </c>
    </row>
    <row r="49" spans="1:1" x14ac:dyDescent="0.2">
      <c r="A49" t="s">
        <v>1388</v>
      </c>
    </row>
    <row r="50" spans="1:1" x14ac:dyDescent="0.2">
      <c r="A50" t="s">
        <v>1389</v>
      </c>
    </row>
    <row r="51" spans="1:1" x14ac:dyDescent="0.2">
      <c r="A51" t="s">
        <v>1390</v>
      </c>
    </row>
    <row r="52" spans="1:1" x14ac:dyDescent="0.2">
      <c r="A52" t="s">
        <v>1391</v>
      </c>
    </row>
    <row r="53" spans="1:1" x14ac:dyDescent="0.2">
      <c r="A53" t="s">
        <v>1392</v>
      </c>
    </row>
    <row r="54" spans="1:1" x14ac:dyDescent="0.2">
      <c r="A54" t="s">
        <v>1393</v>
      </c>
    </row>
    <row r="55" spans="1:1" x14ac:dyDescent="0.2">
      <c r="A55" t="s">
        <v>1394</v>
      </c>
    </row>
    <row r="56" spans="1:1" x14ac:dyDescent="0.2">
      <c r="A56" t="s">
        <v>1395</v>
      </c>
    </row>
    <row r="57" spans="1:1" x14ac:dyDescent="0.2">
      <c r="A57" t="s">
        <v>1396</v>
      </c>
    </row>
    <row r="58" spans="1:1" x14ac:dyDescent="0.2">
      <c r="A58" t="s">
        <v>1397</v>
      </c>
    </row>
    <row r="59" spans="1:1" x14ac:dyDescent="0.2">
      <c r="A59" t="s">
        <v>1398</v>
      </c>
    </row>
    <row r="60" spans="1:1" x14ac:dyDescent="0.2">
      <c r="A60" t="s">
        <v>1399</v>
      </c>
    </row>
    <row r="61" spans="1:1" x14ac:dyDescent="0.2">
      <c r="A61" t="s">
        <v>1400</v>
      </c>
    </row>
    <row r="62" spans="1:1" x14ac:dyDescent="0.2">
      <c r="A62" t="s">
        <v>1401</v>
      </c>
    </row>
    <row r="63" spans="1:1" x14ac:dyDescent="0.2">
      <c r="A63" t="s">
        <v>1402</v>
      </c>
    </row>
    <row r="64" spans="1:1" x14ac:dyDescent="0.2">
      <c r="A64" t="s">
        <v>1403</v>
      </c>
    </row>
    <row r="65" spans="1:1" x14ac:dyDescent="0.2">
      <c r="A65" t="s">
        <v>1404</v>
      </c>
    </row>
    <row r="66" spans="1:1" x14ac:dyDescent="0.2">
      <c r="A66" t="s">
        <v>1405</v>
      </c>
    </row>
    <row r="67" spans="1:1" x14ac:dyDescent="0.2">
      <c r="A67" t="s">
        <v>1406</v>
      </c>
    </row>
    <row r="68" spans="1:1" x14ac:dyDescent="0.2">
      <c r="A68" t="s">
        <v>1407</v>
      </c>
    </row>
    <row r="69" spans="1:1" x14ac:dyDescent="0.2">
      <c r="A69" t="s">
        <v>1408</v>
      </c>
    </row>
    <row r="70" spans="1:1" x14ac:dyDescent="0.2">
      <c r="A70" t="s">
        <v>1409</v>
      </c>
    </row>
    <row r="71" spans="1:1" x14ac:dyDescent="0.2">
      <c r="A71" t="s">
        <v>1410</v>
      </c>
    </row>
    <row r="72" spans="1:1" x14ac:dyDescent="0.2">
      <c r="A72" t="s">
        <v>1411</v>
      </c>
    </row>
    <row r="73" spans="1:1" x14ac:dyDescent="0.2">
      <c r="A73" t="s">
        <v>1412</v>
      </c>
    </row>
    <row r="74" spans="1:1" x14ac:dyDescent="0.2">
      <c r="A74" t="s">
        <v>1413</v>
      </c>
    </row>
    <row r="75" spans="1:1" x14ac:dyDescent="0.2">
      <c r="A75" t="s">
        <v>1414</v>
      </c>
    </row>
    <row r="76" spans="1:1" x14ac:dyDescent="0.2">
      <c r="A76" t="s">
        <v>1415</v>
      </c>
    </row>
    <row r="77" spans="1:1" x14ac:dyDescent="0.2">
      <c r="A77" t="s">
        <v>1416</v>
      </c>
    </row>
    <row r="78" spans="1:1" x14ac:dyDescent="0.2">
      <c r="A78" t="s">
        <v>1417</v>
      </c>
    </row>
    <row r="79" spans="1:1" x14ac:dyDescent="0.2">
      <c r="A79" t="s">
        <v>1418</v>
      </c>
    </row>
    <row r="80" spans="1:1" x14ac:dyDescent="0.2">
      <c r="A80" t="s">
        <v>1419</v>
      </c>
    </row>
    <row r="81" spans="1:1" x14ac:dyDescent="0.2">
      <c r="A81" t="s">
        <v>1420</v>
      </c>
    </row>
    <row r="82" spans="1:1" x14ac:dyDescent="0.2">
      <c r="A82" t="s">
        <v>1421</v>
      </c>
    </row>
    <row r="83" spans="1:1" x14ac:dyDescent="0.2">
      <c r="A83" t="s">
        <v>1422</v>
      </c>
    </row>
    <row r="84" spans="1:1" x14ac:dyDescent="0.2">
      <c r="A84" t="s">
        <v>1423</v>
      </c>
    </row>
    <row r="85" spans="1:1" x14ac:dyDescent="0.2">
      <c r="A85" t="s">
        <v>1424</v>
      </c>
    </row>
    <row r="86" spans="1:1" x14ac:dyDescent="0.2">
      <c r="A86" t="s">
        <v>1425</v>
      </c>
    </row>
    <row r="87" spans="1:1" x14ac:dyDescent="0.2">
      <c r="A87" t="s">
        <v>1426</v>
      </c>
    </row>
    <row r="88" spans="1:1" x14ac:dyDescent="0.2">
      <c r="A88" t="s">
        <v>1427</v>
      </c>
    </row>
    <row r="89" spans="1:1" x14ac:dyDescent="0.2">
      <c r="A89" t="s">
        <v>1428</v>
      </c>
    </row>
    <row r="90" spans="1:1" x14ac:dyDescent="0.2">
      <c r="A90" t="s">
        <v>1429</v>
      </c>
    </row>
    <row r="91" spans="1:1" x14ac:dyDescent="0.2">
      <c r="A91" t="s">
        <v>1430</v>
      </c>
    </row>
    <row r="92" spans="1:1" x14ac:dyDescent="0.2">
      <c r="A92" t="s">
        <v>1431</v>
      </c>
    </row>
    <row r="93" spans="1:1" x14ac:dyDescent="0.2">
      <c r="A93" t="s">
        <v>1432</v>
      </c>
    </row>
    <row r="94" spans="1:1" x14ac:dyDescent="0.2">
      <c r="A94" t="s">
        <v>1433</v>
      </c>
    </row>
    <row r="95" spans="1:1" x14ac:dyDescent="0.2">
      <c r="A95" t="s">
        <v>1434</v>
      </c>
    </row>
    <row r="96" spans="1:1" x14ac:dyDescent="0.2">
      <c r="A96" t="s">
        <v>1435</v>
      </c>
    </row>
    <row r="97" spans="1:1" x14ac:dyDescent="0.2">
      <c r="A97" t="s">
        <v>1436</v>
      </c>
    </row>
    <row r="98" spans="1:1" x14ac:dyDescent="0.2">
      <c r="A98" t="s">
        <v>1437</v>
      </c>
    </row>
    <row r="99" spans="1:1" x14ac:dyDescent="0.2">
      <c r="A99" t="s">
        <v>1438</v>
      </c>
    </row>
    <row r="100" spans="1:1" x14ac:dyDescent="0.2">
      <c r="A100" t="s">
        <v>1439</v>
      </c>
    </row>
    <row r="101" spans="1:1" x14ac:dyDescent="0.2">
      <c r="A101" t="s">
        <v>1440</v>
      </c>
    </row>
    <row r="102" spans="1:1" x14ac:dyDescent="0.2">
      <c r="A102" t="s">
        <v>1441</v>
      </c>
    </row>
    <row r="103" spans="1:1" x14ac:dyDescent="0.2">
      <c r="A103" t="s">
        <v>1442</v>
      </c>
    </row>
    <row r="104" spans="1:1" x14ac:dyDescent="0.2">
      <c r="A104" t="s">
        <v>1443</v>
      </c>
    </row>
    <row r="105" spans="1:1" x14ac:dyDescent="0.2">
      <c r="A105" t="s">
        <v>1444</v>
      </c>
    </row>
    <row r="106" spans="1:1" x14ac:dyDescent="0.2">
      <c r="A106" t="s">
        <v>1445</v>
      </c>
    </row>
    <row r="107" spans="1:1" x14ac:dyDescent="0.2">
      <c r="A107" t="s">
        <v>1446</v>
      </c>
    </row>
    <row r="108" spans="1:1" x14ac:dyDescent="0.2">
      <c r="A108" t="s">
        <v>1447</v>
      </c>
    </row>
    <row r="109" spans="1:1" x14ac:dyDescent="0.2">
      <c r="A109" t="s">
        <v>1448</v>
      </c>
    </row>
    <row r="110" spans="1:1" x14ac:dyDescent="0.2">
      <c r="A110" t="s">
        <v>1449</v>
      </c>
    </row>
    <row r="111" spans="1:1" x14ac:dyDescent="0.2">
      <c r="A111" t="s">
        <v>1450</v>
      </c>
    </row>
    <row r="112" spans="1:1" x14ac:dyDescent="0.2">
      <c r="A112" t="s">
        <v>1451</v>
      </c>
    </row>
    <row r="113" spans="1:1" x14ac:dyDescent="0.2">
      <c r="A113" t="s">
        <v>1452</v>
      </c>
    </row>
    <row r="114" spans="1:1" x14ac:dyDescent="0.2">
      <c r="A114" t="s">
        <v>1453</v>
      </c>
    </row>
    <row r="115" spans="1:1" x14ac:dyDescent="0.2">
      <c r="A115" t="s">
        <v>1454</v>
      </c>
    </row>
    <row r="116" spans="1:1" x14ac:dyDescent="0.2">
      <c r="A116" t="s">
        <v>1455</v>
      </c>
    </row>
    <row r="117" spans="1:1" x14ac:dyDescent="0.2">
      <c r="A117" t="s">
        <v>1456</v>
      </c>
    </row>
    <row r="118" spans="1:1" x14ac:dyDescent="0.2">
      <c r="A118" t="s">
        <v>1457</v>
      </c>
    </row>
    <row r="119" spans="1:1" x14ac:dyDescent="0.2">
      <c r="A119" t="s">
        <v>1458</v>
      </c>
    </row>
    <row r="120" spans="1:1" x14ac:dyDescent="0.2">
      <c r="A120" t="s">
        <v>1459</v>
      </c>
    </row>
    <row r="121" spans="1:1" x14ac:dyDescent="0.2">
      <c r="A121" t="s">
        <v>1460</v>
      </c>
    </row>
    <row r="122" spans="1:1" x14ac:dyDescent="0.2">
      <c r="A122" t="s">
        <v>1461</v>
      </c>
    </row>
    <row r="123" spans="1:1" x14ac:dyDescent="0.2">
      <c r="A123" t="s">
        <v>1462</v>
      </c>
    </row>
    <row r="124" spans="1:1" x14ac:dyDescent="0.2">
      <c r="A124" t="s">
        <v>1463</v>
      </c>
    </row>
    <row r="125" spans="1:1" x14ac:dyDescent="0.2">
      <c r="A125" t="s">
        <v>1464</v>
      </c>
    </row>
    <row r="126" spans="1:1" x14ac:dyDescent="0.2">
      <c r="A126" t="s">
        <v>1465</v>
      </c>
    </row>
    <row r="127" spans="1:1" x14ac:dyDescent="0.2">
      <c r="A127" t="s">
        <v>1466</v>
      </c>
    </row>
    <row r="128" spans="1:1" x14ac:dyDescent="0.2">
      <c r="A128" t="s">
        <v>1467</v>
      </c>
    </row>
    <row r="129" spans="1:1" x14ac:dyDescent="0.2">
      <c r="A129" t="s">
        <v>1468</v>
      </c>
    </row>
    <row r="130" spans="1:1" x14ac:dyDescent="0.2">
      <c r="A130" t="s">
        <v>1469</v>
      </c>
    </row>
    <row r="131" spans="1:1" x14ac:dyDescent="0.2">
      <c r="A131" t="s">
        <v>1470</v>
      </c>
    </row>
    <row r="132" spans="1:1" x14ac:dyDescent="0.2">
      <c r="A132" t="s">
        <v>1471</v>
      </c>
    </row>
    <row r="133" spans="1:1" x14ac:dyDescent="0.2">
      <c r="A133" t="s">
        <v>1472</v>
      </c>
    </row>
    <row r="134" spans="1:1" x14ac:dyDescent="0.2">
      <c r="A134" t="s">
        <v>1473</v>
      </c>
    </row>
    <row r="135" spans="1:1" x14ac:dyDescent="0.2">
      <c r="A135" t="s">
        <v>1474</v>
      </c>
    </row>
    <row r="136" spans="1:1" x14ac:dyDescent="0.2">
      <c r="A136" t="s">
        <v>1475</v>
      </c>
    </row>
    <row r="137" spans="1:1" x14ac:dyDescent="0.2">
      <c r="A137" t="s">
        <v>1476</v>
      </c>
    </row>
    <row r="138" spans="1:1" x14ac:dyDescent="0.2">
      <c r="A138" t="s">
        <v>1477</v>
      </c>
    </row>
    <row r="139" spans="1:1" x14ac:dyDescent="0.2">
      <c r="A139" t="s">
        <v>1478</v>
      </c>
    </row>
    <row r="140" spans="1:1" x14ac:dyDescent="0.2">
      <c r="A140" t="s">
        <v>1479</v>
      </c>
    </row>
    <row r="141" spans="1:1" x14ac:dyDescent="0.2">
      <c r="A141" t="s">
        <v>1480</v>
      </c>
    </row>
    <row r="142" spans="1:1" x14ac:dyDescent="0.2">
      <c r="A142" t="s">
        <v>1481</v>
      </c>
    </row>
    <row r="143" spans="1:1" x14ac:dyDescent="0.2">
      <c r="A143" t="s">
        <v>1482</v>
      </c>
    </row>
    <row r="144" spans="1:1" x14ac:dyDescent="0.2">
      <c r="A144" t="s">
        <v>1483</v>
      </c>
    </row>
    <row r="145" spans="1:1" x14ac:dyDescent="0.2">
      <c r="A145" t="s">
        <v>1484</v>
      </c>
    </row>
    <row r="146" spans="1:1" x14ac:dyDescent="0.2">
      <c r="A146" t="s">
        <v>1485</v>
      </c>
    </row>
    <row r="147" spans="1:1" x14ac:dyDescent="0.2">
      <c r="A147" t="s">
        <v>1486</v>
      </c>
    </row>
    <row r="148" spans="1:1" x14ac:dyDescent="0.2">
      <c r="A148" t="s">
        <v>1487</v>
      </c>
    </row>
    <row r="149" spans="1:1" x14ac:dyDescent="0.2">
      <c r="A149" t="s">
        <v>1488</v>
      </c>
    </row>
    <row r="150" spans="1:1" x14ac:dyDescent="0.2">
      <c r="A150" t="s">
        <v>1489</v>
      </c>
    </row>
    <row r="151" spans="1:1" x14ac:dyDescent="0.2">
      <c r="A151" t="s">
        <v>1490</v>
      </c>
    </row>
    <row r="152" spans="1:1" x14ac:dyDescent="0.2">
      <c r="A152" t="s">
        <v>1491</v>
      </c>
    </row>
    <row r="153" spans="1:1" x14ac:dyDescent="0.2">
      <c r="A153" t="s">
        <v>1492</v>
      </c>
    </row>
    <row r="154" spans="1:1" x14ac:dyDescent="0.2">
      <c r="A154" t="s">
        <v>1493</v>
      </c>
    </row>
    <row r="155" spans="1:1" x14ac:dyDescent="0.2">
      <c r="A155" t="s">
        <v>1494</v>
      </c>
    </row>
    <row r="156" spans="1:1" x14ac:dyDescent="0.2">
      <c r="A156" t="s">
        <v>1495</v>
      </c>
    </row>
    <row r="157" spans="1:1" x14ac:dyDescent="0.2">
      <c r="A157" t="s">
        <v>1496</v>
      </c>
    </row>
    <row r="158" spans="1:1" x14ac:dyDescent="0.2">
      <c r="A158" t="s">
        <v>1497</v>
      </c>
    </row>
    <row r="159" spans="1:1" x14ac:dyDescent="0.2">
      <c r="A159" t="s">
        <v>1498</v>
      </c>
    </row>
    <row r="160" spans="1:1" x14ac:dyDescent="0.2">
      <c r="A160" t="s">
        <v>1499</v>
      </c>
    </row>
    <row r="161" spans="1:1" x14ac:dyDescent="0.2">
      <c r="A161" t="s">
        <v>1500</v>
      </c>
    </row>
    <row r="162" spans="1:1" x14ac:dyDescent="0.2">
      <c r="A162" t="s">
        <v>1501</v>
      </c>
    </row>
    <row r="163" spans="1:1" x14ac:dyDescent="0.2">
      <c r="A163" t="s">
        <v>1502</v>
      </c>
    </row>
    <row r="164" spans="1:1" x14ac:dyDescent="0.2">
      <c r="A164" t="s">
        <v>1503</v>
      </c>
    </row>
    <row r="165" spans="1:1" x14ac:dyDescent="0.2">
      <c r="A165" t="s">
        <v>1504</v>
      </c>
    </row>
    <row r="166" spans="1:1" x14ac:dyDescent="0.2">
      <c r="A166" t="s">
        <v>1505</v>
      </c>
    </row>
    <row r="167" spans="1:1" x14ac:dyDescent="0.2">
      <c r="A167" t="s">
        <v>1506</v>
      </c>
    </row>
    <row r="168" spans="1:1" x14ac:dyDescent="0.2">
      <c r="A168" t="s">
        <v>1507</v>
      </c>
    </row>
    <row r="169" spans="1:1" x14ac:dyDescent="0.2">
      <c r="A169" t="s">
        <v>1508</v>
      </c>
    </row>
    <row r="170" spans="1:1" x14ac:dyDescent="0.2">
      <c r="A170" t="s">
        <v>1509</v>
      </c>
    </row>
    <row r="171" spans="1:1" x14ac:dyDescent="0.2">
      <c r="A171" t="s">
        <v>1510</v>
      </c>
    </row>
    <row r="172" spans="1:1" x14ac:dyDescent="0.2">
      <c r="A172" t="s">
        <v>1511</v>
      </c>
    </row>
    <row r="173" spans="1:1" x14ac:dyDescent="0.2">
      <c r="A173" t="s">
        <v>1512</v>
      </c>
    </row>
    <row r="174" spans="1:1" x14ac:dyDescent="0.2">
      <c r="A174" t="s">
        <v>1513</v>
      </c>
    </row>
    <row r="175" spans="1:1" x14ac:dyDescent="0.2">
      <c r="A175" t="s">
        <v>1514</v>
      </c>
    </row>
    <row r="176" spans="1:1" x14ac:dyDescent="0.2">
      <c r="A176" t="s">
        <v>1515</v>
      </c>
    </row>
    <row r="177" spans="1:1" x14ac:dyDescent="0.2">
      <c r="A177" t="s">
        <v>1516</v>
      </c>
    </row>
    <row r="178" spans="1:1" x14ac:dyDescent="0.2">
      <c r="A178" t="s">
        <v>1517</v>
      </c>
    </row>
    <row r="179" spans="1:1" x14ac:dyDescent="0.2">
      <c r="A179" t="s">
        <v>1518</v>
      </c>
    </row>
    <row r="180" spans="1:1" x14ac:dyDescent="0.2">
      <c r="A180" t="s">
        <v>1519</v>
      </c>
    </row>
    <row r="181" spans="1:1" x14ac:dyDescent="0.2">
      <c r="A181" t="s">
        <v>1520</v>
      </c>
    </row>
    <row r="182" spans="1:1" x14ac:dyDescent="0.2">
      <c r="A182" t="s">
        <v>1521</v>
      </c>
    </row>
    <row r="183" spans="1:1" x14ac:dyDescent="0.2">
      <c r="A183" t="s">
        <v>1522</v>
      </c>
    </row>
    <row r="184" spans="1:1" x14ac:dyDescent="0.2">
      <c r="A184" t="s">
        <v>1523</v>
      </c>
    </row>
    <row r="185" spans="1:1" x14ac:dyDescent="0.2">
      <c r="A185" t="s">
        <v>1524</v>
      </c>
    </row>
    <row r="186" spans="1:1" x14ac:dyDescent="0.2">
      <c r="A186" t="s">
        <v>1525</v>
      </c>
    </row>
    <row r="187" spans="1:1" x14ac:dyDescent="0.2">
      <c r="A187" t="s">
        <v>1526</v>
      </c>
    </row>
    <row r="188" spans="1:1" x14ac:dyDescent="0.2">
      <c r="A188" t="s">
        <v>1527</v>
      </c>
    </row>
    <row r="189" spans="1:1" x14ac:dyDescent="0.2">
      <c r="A189" t="s">
        <v>1528</v>
      </c>
    </row>
    <row r="190" spans="1:1" x14ac:dyDescent="0.2">
      <c r="A190" t="s">
        <v>1529</v>
      </c>
    </row>
    <row r="191" spans="1:1" x14ac:dyDescent="0.2">
      <c r="A191" t="s">
        <v>1530</v>
      </c>
    </row>
    <row r="192" spans="1:1" x14ac:dyDescent="0.2">
      <c r="A192" t="s">
        <v>1531</v>
      </c>
    </row>
    <row r="193" spans="1:1" x14ac:dyDescent="0.2">
      <c r="A193" t="s">
        <v>1532</v>
      </c>
    </row>
    <row r="194" spans="1:1" x14ac:dyDescent="0.2">
      <c r="A194" t="s">
        <v>1533</v>
      </c>
    </row>
    <row r="195" spans="1:1" x14ac:dyDescent="0.2">
      <c r="A195" t="s">
        <v>1534</v>
      </c>
    </row>
    <row r="196" spans="1:1" x14ac:dyDescent="0.2">
      <c r="A196" t="s">
        <v>1535</v>
      </c>
    </row>
    <row r="197" spans="1:1" x14ac:dyDescent="0.2">
      <c r="A197" t="s">
        <v>1536</v>
      </c>
    </row>
    <row r="198" spans="1:1" x14ac:dyDescent="0.2">
      <c r="A198" t="s">
        <v>1537</v>
      </c>
    </row>
    <row r="199" spans="1:1" x14ac:dyDescent="0.2">
      <c r="A199" t="s">
        <v>1538</v>
      </c>
    </row>
    <row r="200" spans="1:1" x14ac:dyDescent="0.2">
      <c r="A200" t="s">
        <v>1539</v>
      </c>
    </row>
    <row r="201" spans="1:1" x14ac:dyDescent="0.2">
      <c r="A201" t="s">
        <v>1540</v>
      </c>
    </row>
    <row r="202" spans="1:1" x14ac:dyDescent="0.2">
      <c r="A202" t="s">
        <v>1541</v>
      </c>
    </row>
    <row r="203" spans="1:1" x14ac:dyDescent="0.2">
      <c r="A203" t="s">
        <v>1542</v>
      </c>
    </row>
    <row r="204" spans="1:1" x14ac:dyDescent="0.2">
      <c r="A204" t="s">
        <v>1543</v>
      </c>
    </row>
    <row r="205" spans="1:1" x14ac:dyDescent="0.2">
      <c r="A205" t="s">
        <v>1544</v>
      </c>
    </row>
    <row r="206" spans="1:1" x14ac:dyDescent="0.2">
      <c r="A206" t="s">
        <v>1545</v>
      </c>
    </row>
    <row r="207" spans="1:1" x14ac:dyDescent="0.2">
      <c r="A207" t="s">
        <v>1546</v>
      </c>
    </row>
    <row r="208" spans="1:1" x14ac:dyDescent="0.2">
      <c r="A208" t="s">
        <v>1547</v>
      </c>
    </row>
    <row r="209" spans="1:1" x14ac:dyDescent="0.2">
      <c r="A209" t="s">
        <v>1548</v>
      </c>
    </row>
    <row r="210" spans="1:1" x14ac:dyDescent="0.2">
      <c r="A210" t="s">
        <v>1549</v>
      </c>
    </row>
    <row r="211" spans="1:1" x14ac:dyDescent="0.2">
      <c r="A211" t="s">
        <v>1550</v>
      </c>
    </row>
    <row r="212" spans="1:1" x14ac:dyDescent="0.2">
      <c r="A212" t="s">
        <v>1551</v>
      </c>
    </row>
    <row r="213" spans="1:1" x14ac:dyDescent="0.2">
      <c r="A213" t="s">
        <v>1552</v>
      </c>
    </row>
    <row r="214" spans="1:1" x14ac:dyDescent="0.2">
      <c r="A214" t="s">
        <v>1553</v>
      </c>
    </row>
    <row r="215" spans="1:1" x14ac:dyDescent="0.2">
      <c r="A215" t="s">
        <v>1554</v>
      </c>
    </row>
    <row r="216" spans="1:1" x14ac:dyDescent="0.2">
      <c r="A216" t="s">
        <v>1555</v>
      </c>
    </row>
    <row r="217" spans="1:1" x14ac:dyDescent="0.2">
      <c r="A217" t="s">
        <v>1556</v>
      </c>
    </row>
    <row r="218" spans="1:1" x14ac:dyDescent="0.2">
      <c r="A218" t="s">
        <v>1557</v>
      </c>
    </row>
    <row r="219" spans="1:1" x14ac:dyDescent="0.2">
      <c r="A219" t="s">
        <v>1558</v>
      </c>
    </row>
    <row r="220" spans="1:1" x14ac:dyDescent="0.2">
      <c r="A220" t="s">
        <v>1559</v>
      </c>
    </row>
    <row r="221" spans="1:1" x14ac:dyDescent="0.2">
      <c r="A221" t="s">
        <v>1560</v>
      </c>
    </row>
    <row r="222" spans="1:1" x14ac:dyDescent="0.2">
      <c r="A222" t="s">
        <v>1561</v>
      </c>
    </row>
    <row r="223" spans="1:1" x14ac:dyDescent="0.2">
      <c r="A223" t="s">
        <v>1562</v>
      </c>
    </row>
    <row r="224" spans="1:1" x14ac:dyDescent="0.2">
      <c r="A224" t="s">
        <v>1563</v>
      </c>
    </row>
    <row r="225" spans="1:1" x14ac:dyDescent="0.2">
      <c r="A225" t="s">
        <v>1564</v>
      </c>
    </row>
    <row r="226" spans="1:1" x14ac:dyDescent="0.2">
      <c r="A226" t="s">
        <v>1565</v>
      </c>
    </row>
    <row r="227" spans="1:1" x14ac:dyDescent="0.2">
      <c r="A227" t="s">
        <v>1566</v>
      </c>
    </row>
    <row r="228" spans="1:1" x14ac:dyDescent="0.2">
      <c r="A228" t="s">
        <v>1567</v>
      </c>
    </row>
    <row r="229" spans="1:1" x14ac:dyDescent="0.2">
      <c r="A229" t="s">
        <v>1568</v>
      </c>
    </row>
    <row r="230" spans="1:1" x14ac:dyDescent="0.2">
      <c r="A230" t="s">
        <v>1569</v>
      </c>
    </row>
    <row r="231" spans="1:1" x14ac:dyDescent="0.2">
      <c r="A231" t="s">
        <v>1570</v>
      </c>
    </row>
    <row r="232" spans="1:1" x14ac:dyDescent="0.2">
      <c r="A232" t="s">
        <v>1571</v>
      </c>
    </row>
    <row r="233" spans="1:1" x14ac:dyDescent="0.2">
      <c r="A233" t="s">
        <v>1572</v>
      </c>
    </row>
    <row r="234" spans="1:1" x14ac:dyDescent="0.2">
      <c r="A234" t="s">
        <v>1573</v>
      </c>
    </row>
    <row r="235" spans="1:1" x14ac:dyDescent="0.2">
      <c r="A235" t="s">
        <v>1574</v>
      </c>
    </row>
    <row r="236" spans="1:1" x14ac:dyDescent="0.2">
      <c r="A236" t="s">
        <v>1575</v>
      </c>
    </row>
    <row r="237" spans="1:1" x14ac:dyDescent="0.2">
      <c r="A237" t="s">
        <v>1576</v>
      </c>
    </row>
    <row r="238" spans="1:1" x14ac:dyDescent="0.2">
      <c r="A238" t="s">
        <v>1577</v>
      </c>
    </row>
    <row r="239" spans="1:1" x14ac:dyDescent="0.2">
      <c r="A239" t="s">
        <v>1578</v>
      </c>
    </row>
    <row r="240" spans="1:1" x14ac:dyDescent="0.2">
      <c r="A240" t="s">
        <v>1579</v>
      </c>
    </row>
    <row r="241" spans="1:1" x14ac:dyDescent="0.2">
      <c r="A241" t="s">
        <v>1580</v>
      </c>
    </row>
    <row r="242" spans="1:1" x14ac:dyDescent="0.2">
      <c r="A242" t="s">
        <v>1581</v>
      </c>
    </row>
    <row r="243" spans="1:1" x14ac:dyDescent="0.2">
      <c r="A243" t="s">
        <v>1582</v>
      </c>
    </row>
    <row r="244" spans="1:1" x14ac:dyDescent="0.2">
      <c r="A244" t="s">
        <v>1583</v>
      </c>
    </row>
    <row r="245" spans="1:1" x14ac:dyDescent="0.2">
      <c r="A245" t="s">
        <v>1584</v>
      </c>
    </row>
    <row r="246" spans="1:1" x14ac:dyDescent="0.2">
      <c r="A246" t="s">
        <v>1585</v>
      </c>
    </row>
    <row r="247" spans="1:1" x14ac:dyDescent="0.2">
      <c r="A247" t="s">
        <v>1586</v>
      </c>
    </row>
    <row r="248" spans="1:1" x14ac:dyDescent="0.2">
      <c r="A248" t="s">
        <v>1587</v>
      </c>
    </row>
    <row r="249" spans="1:1" x14ac:dyDescent="0.2">
      <c r="A249" t="s">
        <v>1588</v>
      </c>
    </row>
    <row r="250" spans="1:1" x14ac:dyDescent="0.2">
      <c r="A250" t="s">
        <v>1589</v>
      </c>
    </row>
    <row r="251" spans="1:1" x14ac:dyDescent="0.2">
      <c r="A251" t="s">
        <v>1590</v>
      </c>
    </row>
    <row r="252" spans="1:1" x14ac:dyDescent="0.2">
      <c r="A252" t="s">
        <v>1591</v>
      </c>
    </row>
    <row r="253" spans="1:1" x14ac:dyDescent="0.2">
      <c r="A253" t="s">
        <v>1592</v>
      </c>
    </row>
    <row r="254" spans="1:1" x14ac:dyDescent="0.2">
      <c r="A254" t="s">
        <v>1593</v>
      </c>
    </row>
    <row r="255" spans="1:1" x14ac:dyDescent="0.2">
      <c r="A255" t="s">
        <v>1594</v>
      </c>
    </row>
    <row r="256" spans="1:1" x14ac:dyDescent="0.2">
      <c r="A256" t="s">
        <v>1595</v>
      </c>
    </row>
    <row r="257" spans="1:1" x14ac:dyDescent="0.2">
      <c r="A257" t="s">
        <v>1596</v>
      </c>
    </row>
    <row r="258" spans="1:1" x14ac:dyDescent="0.2">
      <c r="A258" t="s">
        <v>1597</v>
      </c>
    </row>
    <row r="259" spans="1:1" x14ac:dyDescent="0.2">
      <c r="A259" t="s">
        <v>1598</v>
      </c>
    </row>
    <row r="260" spans="1:1" x14ac:dyDescent="0.2">
      <c r="A260" t="s">
        <v>1599</v>
      </c>
    </row>
    <row r="261" spans="1:1" x14ac:dyDescent="0.2">
      <c r="A261" t="s">
        <v>1600</v>
      </c>
    </row>
    <row r="262" spans="1:1" x14ac:dyDescent="0.2">
      <c r="A262" t="s">
        <v>1601</v>
      </c>
    </row>
    <row r="263" spans="1:1" x14ac:dyDescent="0.2">
      <c r="A263" t="s">
        <v>1602</v>
      </c>
    </row>
    <row r="264" spans="1:1" x14ac:dyDescent="0.2">
      <c r="A264" t="s">
        <v>1603</v>
      </c>
    </row>
    <row r="265" spans="1:1" x14ac:dyDescent="0.2">
      <c r="A265" t="s">
        <v>1604</v>
      </c>
    </row>
    <row r="266" spans="1:1" x14ac:dyDescent="0.2">
      <c r="A266" t="s">
        <v>1605</v>
      </c>
    </row>
    <row r="267" spans="1:1" x14ac:dyDescent="0.2">
      <c r="A267" t="s">
        <v>1606</v>
      </c>
    </row>
    <row r="268" spans="1:1" x14ac:dyDescent="0.2">
      <c r="A268" t="s">
        <v>1607</v>
      </c>
    </row>
    <row r="269" spans="1:1" x14ac:dyDescent="0.2">
      <c r="A269" t="s">
        <v>1608</v>
      </c>
    </row>
    <row r="270" spans="1:1" x14ac:dyDescent="0.2">
      <c r="A270" t="s">
        <v>1609</v>
      </c>
    </row>
    <row r="271" spans="1:1" x14ac:dyDescent="0.2">
      <c r="A271" t="s">
        <v>1610</v>
      </c>
    </row>
    <row r="272" spans="1:1" x14ac:dyDescent="0.2">
      <c r="A272" t="s">
        <v>1611</v>
      </c>
    </row>
    <row r="273" spans="1:1" x14ac:dyDescent="0.2">
      <c r="A273" t="s">
        <v>1612</v>
      </c>
    </row>
    <row r="274" spans="1:1" x14ac:dyDescent="0.2">
      <c r="A274" t="s">
        <v>1613</v>
      </c>
    </row>
    <row r="275" spans="1:1" x14ac:dyDescent="0.2">
      <c r="A275" t="s">
        <v>1614</v>
      </c>
    </row>
    <row r="276" spans="1:1" x14ac:dyDescent="0.2">
      <c r="A276" t="s">
        <v>1615</v>
      </c>
    </row>
    <row r="277" spans="1:1" x14ac:dyDescent="0.2">
      <c r="A277" t="s">
        <v>1616</v>
      </c>
    </row>
    <row r="278" spans="1:1" x14ac:dyDescent="0.2">
      <c r="A278" t="s">
        <v>1617</v>
      </c>
    </row>
    <row r="279" spans="1:1" x14ac:dyDescent="0.2">
      <c r="A279" t="s">
        <v>1618</v>
      </c>
    </row>
    <row r="280" spans="1:1" x14ac:dyDescent="0.2">
      <c r="A280" t="s">
        <v>1619</v>
      </c>
    </row>
    <row r="281" spans="1:1" x14ac:dyDescent="0.2">
      <c r="A281" t="s">
        <v>1620</v>
      </c>
    </row>
    <row r="282" spans="1:1" x14ac:dyDescent="0.2">
      <c r="A282" t="s">
        <v>1621</v>
      </c>
    </row>
    <row r="283" spans="1:1" x14ac:dyDescent="0.2">
      <c r="A283" t="s">
        <v>1622</v>
      </c>
    </row>
    <row r="284" spans="1:1" x14ac:dyDescent="0.2">
      <c r="A284" t="s">
        <v>1623</v>
      </c>
    </row>
    <row r="285" spans="1:1" x14ac:dyDescent="0.2">
      <c r="A285" t="s">
        <v>1624</v>
      </c>
    </row>
    <row r="286" spans="1:1" x14ac:dyDescent="0.2">
      <c r="A286" t="s">
        <v>1625</v>
      </c>
    </row>
    <row r="287" spans="1:1" x14ac:dyDescent="0.2">
      <c r="A287" t="s">
        <v>1626</v>
      </c>
    </row>
    <row r="288" spans="1:1" x14ac:dyDescent="0.2">
      <c r="A288" t="s">
        <v>1627</v>
      </c>
    </row>
    <row r="289" spans="1:1" x14ac:dyDescent="0.2">
      <c r="A289" t="s">
        <v>1628</v>
      </c>
    </row>
    <row r="290" spans="1:1" x14ac:dyDescent="0.2">
      <c r="A290" t="s">
        <v>1629</v>
      </c>
    </row>
    <row r="291" spans="1:1" x14ac:dyDescent="0.2">
      <c r="A291" t="s">
        <v>1630</v>
      </c>
    </row>
    <row r="292" spans="1:1" x14ac:dyDescent="0.2">
      <c r="A292" t="s">
        <v>1631</v>
      </c>
    </row>
    <row r="293" spans="1:1" x14ac:dyDescent="0.2">
      <c r="A293" t="s">
        <v>1632</v>
      </c>
    </row>
    <row r="294" spans="1:1" x14ac:dyDescent="0.2">
      <c r="A294" t="s">
        <v>1633</v>
      </c>
    </row>
    <row r="295" spans="1:1" x14ac:dyDescent="0.2">
      <c r="A295" t="s">
        <v>1634</v>
      </c>
    </row>
    <row r="296" spans="1:1" x14ac:dyDescent="0.2">
      <c r="A296" t="s">
        <v>1635</v>
      </c>
    </row>
    <row r="297" spans="1:1" x14ac:dyDescent="0.2">
      <c r="A297" t="s">
        <v>1636</v>
      </c>
    </row>
    <row r="298" spans="1:1" x14ac:dyDescent="0.2">
      <c r="A298" t="s">
        <v>1637</v>
      </c>
    </row>
    <row r="299" spans="1:1" x14ac:dyDescent="0.2">
      <c r="A299" t="s">
        <v>1638</v>
      </c>
    </row>
    <row r="300" spans="1:1" x14ac:dyDescent="0.2">
      <c r="A300" t="s">
        <v>1639</v>
      </c>
    </row>
    <row r="301" spans="1:1" x14ac:dyDescent="0.2">
      <c r="A301" t="s">
        <v>1640</v>
      </c>
    </row>
    <row r="302" spans="1:1" x14ac:dyDescent="0.2">
      <c r="A302" t="s">
        <v>1641</v>
      </c>
    </row>
    <row r="303" spans="1:1" x14ac:dyDescent="0.2">
      <c r="A303" t="s">
        <v>1642</v>
      </c>
    </row>
    <row r="304" spans="1:1" x14ac:dyDescent="0.2">
      <c r="A304" t="s">
        <v>1643</v>
      </c>
    </row>
    <row r="305" spans="1:1" x14ac:dyDescent="0.2">
      <c r="A305" t="s">
        <v>1644</v>
      </c>
    </row>
    <row r="306" spans="1:1" x14ac:dyDescent="0.2">
      <c r="A306" t="s">
        <v>1645</v>
      </c>
    </row>
    <row r="307" spans="1:1" x14ac:dyDescent="0.2">
      <c r="A307" t="s">
        <v>1646</v>
      </c>
    </row>
    <row r="308" spans="1:1" x14ac:dyDescent="0.2">
      <c r="A308" t="s">
        <v>1647</v>
      </c>
    </row>
    <row r="309" spans="1:1" x14ac:dyDescent="0.2">
      <c r="A309" t="s">
        <v>1648</v>
      </c>
    </row>
    <row r="310" spans="1:1" x14ac:dyDescent="0.2">
      <c r="A310" t="s">
        <v>1649</v>
      </c>
    </row>
    <row r="311" spans="1:1" x14ac:dyDescent="0.2">
      <c r="A311" t="s">
        <v>1650</v>
      </c>
    </row>
    <row r="312" spans="1:1" x14ac:dyDescent="0.2">
      <c r="A312" t="s">
        <v>1651</v>
      </c>
    </row>
    <row r="313" spans="1:1" x14ac:dyDescent="0.2">
      <c r="A313" t="s">
        <v>1652</v>
      </c>
    </row>
    <row r="314" spans="1:1" x14ac:dyDescent="0.2">
      <c r="A314" t="s">
        <v>1653</v>
      </c>
    </row>
    <row r="315" spans="1:1" x14ac:dyDescent="0.2">
      <c r="A315" t="s">
        <v>1654</v>
      </c>
    </row>
    <row r="316" spans="1:1" x14ac:dyDescent="0.2">
      <c r="A316" t="s">
        <v>1655</v>
      </c>
    </row>
    <row r="317" spans="1:1" x14ac:dyDescent="0.2">
      <c r="A317" t="s">
        <v>1656</v>
      </c>
    </row>
    <row r="318" spans="1:1" x14ac:dyDescent="0.2">
      <c r="A318" t="s">
        <v>1657</v>
      </c>
    </row>
    <row r="319" spans="1:1" x14ac:dyDescent="0.2">
      <c r="A319" t="s">
        <v>1658</v>
      </c>
    </row>
    <row r="320" spans="1:1" x14ac:dyDescent="0.2">
      <c r="A320" t="s">
        <v>1659</v>
      </c>
    </row>
    <row r="321" spans="1:1" x14ac:dyDescent="0.2">
      <c r="A321" t="s">
        <v>1660</v>
      </c>
    </row>
    <row r="322" spans="1:1" x14ac:dyDescent="0.2">
      <c r="A322" t="s">
        <v>1661</v>
      </c>
    </row>
    <row r="323" spans="1:1" x14ac:dyDescent="0.2">
      <c r="A323" t="s">
        <v>1662</v>
      </c>
    </row>
    <row r="324" spans="1:1" x14ac:dyDescent="0.2">
      <c r="A324" t="s">
        <v>1663</v>
      </c>
    </row>
    <row r="325" spans="1:1" x14ac:dyDescent="0.2">
      <c r="A325" t="s">
        <v>1664</v>
      </c>
    </row>
    <row r="326" spans="1:1" x14ac:dyDescent="0.2">
      <c r="A326" t="s">
        <v>1665</v>
      </c>
    </row>
    <row r="327" spans="1:1" x14ac:dyDescent="0.2">
      <c r="A327" t="s">
        <v>1666</v>
      </c>
    </row>
    <row r="328" spans="1:1" x14ac:dyDescent="0.2">
      <c r="A328" t="s">
        <v>1667</v>
      </c>
    </row>
    <row r="329" spans="1:1" x14ac:dyDescent="0.2">
      <c r="A329" t="s">
        <v>1668</v>
      </c>
    </row>
    <row r="330" spans="1:1" x14ac:dyDescent="0.2">
      <c r="A330" t="s">
        <v>1669</v>
      </c>
    </row>
    <row r="331" spans="1:1" x14ac:dyDescent="0.2">
      <c r="A331" t="s">
        <v>1670</v>
      </c>
    </row>
    <row r="332" spans="1:1" x14ac:dyDescent="0.2">
      <c r="A332" t="s">
        <v>1671</v>
      </c>
    </row>
    <row r="333" spans="1:1" x14ac:dyDescent="0.2">
      <c r="A333" t="s">
        <v>1672</v>
      </c>
    </row>
    <row r="334" spans="1:1" x14ac:dyDescent="0.2">
      <c r="A334" t="s">
        <v>1673</v>
      </c>
    </row>
    <row r="335" spans="1:1" x14ac:dyDescent="0.2">
      <c r="A335" t="s">
        <v>1674</v>
      </c>
    </row>
    <row r="336" spans="1:1" x14ac:dyDescent="0.2">
      <c r="A336" t="s">
        <v>1675</v>
      </c>
    </row>
    <row r="337" spans="1:1" x14ac:dyDescent="0.2">
      <c r="A337" t="s">
        <v>1676</v>
      </c>
    </row>
    <row r="338" spans="1:1" x14ac:dyDescent="0.2">
      <c r="A338" t="s">
        <v>1677</v>
      </c>
    </row>
    <row r="339" spans="1:1" x14ac:dyDescent="0.2">
      <c r="A339" t="s">
        <v>1678</v>
      </c>
    </row>
    <row r="340" spans="1:1" x14ac:dyDescent="0.2">
      <c r="A340" t="s">
        <v>1679</v>
      </c>
    </row>
    <row r="341" spans="1:1" x14ac:dyDescent="0.2">
      <c r="A341" t="s">
        <v>1680</v>
      </c>
    </row>
    <row r="342" spans="1:1" x14ac:dyDescent="0.2">
      <c r="A342" t="s">
        <v>1681</v>
      </c>
    </row>
    <row r="343" spans="1:1" x14ac:dyDescent="0.2">
      <c r="A343" t="s">
        <v>1682</v>
      </c>
    </row>
    <row r="344" spans="1:1" x14ac:dyDescent="0.2">
      <c r="A344" t="s">
        <v>1683</v>
      </c>
    </row>
    <row r="345" spans="1:1" x14ac:dyDescent="0.2">
      <c r="A345" t="s">
        <v>1684</v>
      </c>
    </row>
    <row r="346" spans="1:1" x14ac:dyDescent="0.2">
      <c r="A346" t="s">
        <v>1685</v>
      </c>
    </row>
    <row r="347" spans="1:1" x14ac:dyDescent="0.2">
      <c r="A347" t="s">
        <v>1686</v>
      </c>
    </row>
    <row r="348" spans="1:1" x14ac:dyDescent="0.2">
      <c r="A348" t="s">
        <v>1687</v>
      </c>
    </row>
    <row r="349" spans="1:1" x14ac:dyDescent="0.2">
      <c r="A349" t="s">
        <v>1688</v>
      </c>
    </row>
    <row r="350" spans="1:1" x14ac:dyDescent="0.2">
      <c r="A350" t="s">
        <v>1689</v>
      </c>
    </row>
    <row r="351" spans="1:1" x14ac:dyDescent="0.2">
      <c r="A351" t="s">
        <v>1690</v>
      </c>
    </row>
    <row r="352" spans="1:1" x14ac:dyDescent="0.2">
      <c r="A352" t="s">
        <v>1691</v>
      </c>
    </row>
    <row r="353" spans="1:1" x14ac:dyDescent="0.2">
      <c r="A353" t="s">
        <v>1692</v>
      </c>
    </row>
    <row r="354" spans="1:1" x14ac:dyDescent="0.2">
      <c r="A354" t="s">
        <v>1693</v>
      </c>
    </row>
    <row r="355" spans="1:1" x14ac:dyDescent="0.2">
      <c r="A355" t="s">
        <v>1694</v>
      </c>
    </row>
    <row r="356" spans="1:1" x14ac:dyDescent="0.2">
      <c r="A356" t="s">
        <v>1695</v>
      </c>
    </row>
    <row r="357" spans="1:1" x14ac:dyDescent="0.2">
      <c r="A357" t="s">
        <v>1696</v>
      </c>
    </row>
    <row r="358" spans="1:1" x14ac:dyDescent="0.2">
      <c r="A358" t="s">
        <v>1697</v>
      </c>
    </row>
    <row r="359" spans="1:1" x14ac:dyDescent="0.2">
      <c r="A359" t="s">
        <v>1698</v>
      </c>
    </row>
    <row r="360" spans="1:1" x14ac:dyDescent="0.2">
      <c r="A360" t="s">
        <v>1699</v>
      </c>
    </row>
    <row r="361" spans="1:1" x14ac:dyDescent="0.2">
      <c r="A361" t="s">
        <v>1700</v>
      </c>
    </row>
    <row r="362" spans="1:1" x14ac:dyDescent="0.2">
      <c r="A362" t="s">
        <v>1701</v>
      </c>
    </row>
    <row r="363" spans="1:1" x14ac:dyDescent="0.2">
      <c r="A363" t="s">
        <v>1702</v>
      </c>
    </row>
    <row r="364" spans="1:1" x14ac:dyDescent="0.2">
      <c r="A364" t="s">
        <v>1703</v>
      </c>
    </row>
    <row r="365" spans="1:1" x14ac:dyDescent="0.2">
      <c r="A365" t="s">
        <v>1704</v>
      </c>
    </row>
    <row r="366" spans="1:1" x14ac:dyDescent="0.2">
      <c r="A366" t="s">
        <v>1705</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Raw</vt:lpstr>
      <vt:lpstr>View_full</vt:lpstr>
      <vt:lpstr>To-Do</vt:lpstr>
      <vt:lpstr>Sheet2</vt:lpstr>
      <vt:lpstr>Property_Manual</vt:lpstr>
      <vt:lpstr>Colours</vt:lpstr>
      <vt:lpstr>View_conceptual</vt:lpstr>
      <vt:lpstr>Formatting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niclas.scheiber</dc:creator>
  <cp:lastModifiedBy>Nguyen, Manh Bao Tran</cp:lastModifiedBy>
  <dcterms:created xsi:type="dcterms:W3CDTF">2024-05-02T08:59:39Z</dcterms:created>
  <dcterms:modified xsi:type="dcterms:W3CDTF">2025-08-18T08:13:57Z</dcterms:modified>
</cp:coreProperties>
</file>